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2.xml" ContentType="application/vnd.openxmlformats-officedocument.drawing+xml"/>
  <Override PartName="/xl/tables/table3.xml" ContentType="application/vnd.openxmlformats-officedocument.spreadsheetml.tab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tables/table4.xml" ContentType="application/vnd.openxmlformats-officedocument.spreadsheetml.tab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tables/table5.xml" ContentType="application/vnd.openxmlformats-officedocument.spreadsheetml.tab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6.xml" ContentType="application/vnd.openxmlformats-officedocument.spreadsheetml.tab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6.xml" ContentType="application/vnd.openxmlformats-officedocument.drawing+xml"/>
  <Override PartName="/xl/tables/table7.xml" ContentType="application/vnd.openxmlformats-officedocument.spreadsheetml.tab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7.xml" ContentType="application/vnd.openxmlformats-officedocument.drawing+xml"/>
  <Override PartName="/xl/tables/table8.xml" ContentType="application/vnd.openxmlformats-officedocument.spreadsheetml.tab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tables/table9.xml" ContentType="application/vnd.openxmlformats-officedocument.spreadsheetml.tab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9.xml" ContentType="application/vnd.openxmlformats-officedocument.drawing+xml"/>
  <Override PartName="/xl/tables/table10.xml" ContentType="application/vnd.openxmlformats-officedocument.spreadsheetml.tab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0.xml" ContentType="application/vnd.openxmlformats-officedocument.drawing+xml"/>
  <Override PartName="/xl/tables/table11.xml" ContentType="application/vnd.openxmlformats-officedocument.spreadsheetml.tab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11.xml" ContentType="application/vnd.openxmlformats-officedocument.drawing+xml"/>
  <Override PartName="/xl/tables/table12.xml" ContentType="application/vnd.openxmlformats-officedocument.spreadsheetml.tab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12.xml" ContentType="application/vnd.openxmlformats-officedocument.drawing+xml"/>
  <Override PartName="/xl/tables/table13.xml" ContentType="application/vnd.openxmlformats-officedocument.spreadsheetml.tab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drawings/drawing13.xml" ContentType="application/vnd.openxmlformats-officedocument.drawing+xml"/>
  <Override PartName="/xl/tables/table14.xml" ContentType="application/vnd.openxmlformats-officedocument.spreadsheetml.tab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14.xml" ContentType="application/vnd.openxmlformats-officedocument.drawing+xml"/>
  <Override PartName="/xl/tables/table15.xml" ContentType="application/vnd.openxmlformats-officedocument.spreadsheetml.tab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drawings/drawing15.xml" ContentType="application/vnd.openxmlformats-officedocument.drawing+xml"/>
  <Override PartName="/xl/tables/table16.xml" ContentType="application/vnd.openxmlformats-officedocument.spreadsheetml.tab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drawings/drawing16.xml" ContentType="application/vnd.openxmlformats-officedocument.drawing+xml"/>
  <Override PartName="/xl/tables/table17.xml" ContentType="application/vnd.openxmlformats-officedocument.spreadsheetml.tab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drawings/drawing17.xml" ContentType="application/vnd.openxmlformats-officedocument.drawing+xml"/>
  <Override PartName="/xl/tables/table18.xml" ContentType="application/vnd.openxmlformats-officedocument.spreadsheetml.tab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drawings/drawing18.xml" ContentType="application/vnd.openxmlformats-officedocument.drawing+xml"/>
  <Override PartName="/xl/tables/table19.xml" ContentType="application/vnd.openxmlformats-officedocument.spreadsheetml.tab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drawings/drawing19.xml" ContentType="application/vnd.openxmlformats-officedocument.drawing+xml"/>
  <Override PartName="/xl/tables/table20.xml" ContentType="application/vnd.openxmlformats-officedocument.spreadsheetml.tab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drawings/drawing20.xml" ContentType="application/vnd.openxmlformats-officedocument.drawing+xml"/>
  <Override PartName="/xl/tables/table21.xml" ContentType="application/vnd.openxmlformats-officedocument.spreadsheetml.tab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drawings/drawing21.xml" ContentType="application/vnd.openxmlformats-officedocument.drawing+xml"/>
  <Override PartName="/xl/tables/table22.xml" ContentType="application/vnd.openxmlformats-officedocument.spreadsheetml.table+xml"/>
  <Override PartName="/xl/charts/chart41.xml" ContentType="application/vnd.openxmlformats-officedocument.drawingml.chart+xml"/>
  <Override PartName="/xl/charts/style41.xml" ContentType="application/vnd.ms-office.chartstyle+xml"/>
  <Override PartName="/xl/charts/colors41.xml" ContentType="application/vnd.ms-office.chartcolorstyle+xml"/>
  <Override PartName="/xl/charts/chart42.xml" ContentType="application/vnd.openxmlformats-officedocument.drawingml.chart+xml"/>
  <Override PartName="/xl/charts/style42.xml" ContentType="application/vnd.ms-office.chartstyle+xml"/>
  <Override PartName="/xl/charts/colors42.xml" ContentType="application/vnd.ms-office.chartcolorstyle+xml"/>
  <Override PartName="/xl/drawings/drawing22.xml" ContentType="application/vnd.openxmlformats-officedocument.drawing+xml"/>
  <Override PartName="/xl/tables/table23.xml" ContentType="application/vnd.openxmlformats-officedocument.spreadsheetml.table+xml"/>
  <Override PartName="/xl/charts/chart43.xml" ContentType="application/vnd.openxmlformats-officedocument.drawingml.chart+xml"/>
  <Override PartName="/xl/charts/style43.xml" ContentType="application/vnd.ms-office.chartstyle+xml"/>
  <Override PartName="/xl/charts/colors43.xml" ContentType="application/vnd.ms-office.chartcolorstyle+xml"/>
  <Override PartName="/xl/charts/chart44.xml" ContentType="application/vnd.openxmlformats-officedocument.drawingml.chart+xml"/>
  <Override PartName="/xl/charts/style44.xml" ContentType="application/vnd.ms-office.chartstyle+xml"/>
  <Override PartName="/xl/charts/colors44.xml" ContentType="application/vnd.ms-office.chartcolorstyle+xml"/>
  <Override PartName="/xl/drawings/drawing23.xml" ContentType="application/vnd.openxmlformats-officedocument.drawing+xml"/>
  <Override PartName="/xl/tables/table24.xml" ContentType="application/vnd.openxmlformats-officedocument.spreadsheetml.table+xml"/>
  <Override PartName="/xl/charts/chart45.xml" ContentType="application/vnd.openxmlformats-officedocument.drawingml.chart+xml"/>
  <Override PartName="/xl/charts/style45.xml" ContentType="application/vnd.ms-office.chartstyle+xml"/>
  <Override PartName="/xl/charts/colors45.xml" ContentType="application/vnd.ms-office.chartcolorstyle+xml"/>
  <Override PartName="/xl/charts/chart46.xml" ContentType="application/vnd.openxmlformats-officedocument.drawingml.chart+xml"/>
  <Override PartName="/xl/charts/style46.xml" ContentType="application/vnd.ms-office.chartstyle+xml"/>
  <Override PartName="/xl/charts/colors46.xml" ContentType="application/vnd.ms-office.chartcolorstyle+xml"/>
  <Override PartName="/xl/drawings/drawing24.xml" ContentType="application/vnd.openxmlformats-officedocument.drawing+xml"/>
  <Override PartName="/xl/tables/table25.xml" ContentType="application/vnd.openxmlformats-officedocument.spreadsheetml.table+xml"/>
  <Override PartName="/xl/charts/chart47.xml" ContentType="application/vnd.openxmlformats-officedocument.drawingml.chart+xml"/>
  <Override PartName="/xl/charts/style47.xml" ContentType="application/vnd.ms-office.chartstyle+xml"/>
  <Override PartName="/xl/charts/colors47.xml" ContentType="application/vnd.ms-office.chartcolorstyle+xml"/>
  <Override PartName="/xl/charts/chart48.xml" ContentType="application/vnd.openxmlformats-officedocument.drawingml.chart+xml"/>
  <Override PartName="/xl/charts/style48.xml" ContentType="application/vnd.ms-office.chartstyle+xml"/>
  <Override PartName="/xl/charts/colors48.xml" ContentType="application/vnd.ms-office.chartcolorstyle+xml"/>
  <Override PartName="/xl/drawings/drawing25.xml" ContentType="application/vnd.openxmlformats-officedocument.drawing+xml"/>
  <Override PartName="/xl/tables/table26.xml" ContentType="application/vnd.openxmlformats-officedocument.spreadsheetml.table+xml"/>
  <Override PartName="/xl/charts/chart49.xml" ContentType="application/vnd.openxmlformats-officedocument.drawingml.chart+xml"/>
  <Override PartName="/xl/charts/style49.xml" ContentType="application/vnd.ms-office.chartstyle+xml"/>
  <Override PartName="/xl/charts/colors49.xml" ContentType="application/vnd.ms-office.chartcolorstyle+xml"/>
  <Override PartName="/xl/charts/chart50.xml" ContentType="application/vnd.openxmlformats-officedocument.drawingml.chart+xml"/>
  <Override PartName="/xl/charts/style50.xml" ContentType="application/vnd.ms-office.chartstyle+xml"/>
  <Override PartName="/xl/charts/colors50.xml" ContentType="application/vnd.ms-office.chartcolorstyle+xml"/>
  <Override PartName="/xl/drawings/drawing26.xml" ContentType="application/vnd.openxmlformats-officedocument.drawing+xml"/>
  <Override PartName="/xl/tables/table27.xml" ContentType="application/vnd.openxmlformats-officedocument.spreadsheetml.table+xml"/>
  <Override PartName="/xl/charts/chart51.xml" ContentType="application/vnd.openxmlformats-officedocument.drawingml.chart+xml"/>
  <Override PartName="/xl/charts/style51.xml" ContentType="application/vnd.ms-office.chartstyle+xml"/>
  <Override PartName="/xl/charts/colors51.xml" ContentType="application/vnd.ms-office.chartcolorstyle+xml"/>
  <Override PartName="/xl/charts/chart52.xml" ContentType="application/vnd.openxmlformats-officedocument.drawingml.chart+xml"/>
  <Override PartName="/xl/charts/style52.xml" ContentType="application/vnd.ms-office.chartstyle+xml"/>
  <Override PartName="/xl/charts/colors52.xml" ContentType="application/vnd.ms-office.chartcolorstyle+xml"/>
  <Override PartName="/xl/drawings/drawing27.xml" ContentType="application/vnd.openxmlformats-officedocument.drawing+xml"/>
  <Override PartName="/xl/tables/table28.xml" ContentType="application/vnd.openxmlformats-officedocument.spreadsheetml.table+xml"/>
  <Override PartName="/xl/charts/chart53.xml" ContentType="application/vnd.openxmlformats-officedocument.drawingml.chart+xml"/>
  <Override PartName="/xl/charts/style53.xml" ContentType="application/vnd.ms-office.chartstyle+xml"/>
  <Override PartName="/xl/charts/colors53.xml" ContentType="application/vnd.ms-office.chartcolorstyle+xml"/>
  <Override PartName="/xl/charts/chart54.xml" ContentType="application/vnd.openxmlformats-officedocument.drawingml.chart+xml"/>
  <Override PartName="/xl/charts/style54.xml" ContentType="application/vnd.ms-office.chartstyle+xml"/>
  <Override PartName="/xl/charts/colors5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7"/>
  <workbookPr defaultThemeVersion="202300"/>
  <mc:AlternateContent xmlns:mc="http://schemas.openxmlformats.org/markup-compatibility/2006">
    <mc:Choice Requires="x15">
      <x15ac:absPath xmlns:x15ac="http://schemas.microsoft.com/office/spreadsheetml/2010/11/ac" url="/Users/horacioseneam/Documents/SENEAM/ATFM/TOPSKY/2026/10 OCTUBRE/"/>
    </mc:Choice>
  </mc:AlternateContent>
  <xr:revisionPtr revIDLastSave="0" documentId="13_ncr:1_{F2BB2F7B-FA06-5243-8E25-A359C95BB01B}" xr6:coauthVersionLast="47" xr6:coauthVersionMax="47" xr10:uidLastSave="{00000000-0000-0000-0000-000000000000}"/>
  <bookViews>
    <workbookView xWindow="0" yWindow="600" windowWidth="38400" windowHeight="19780" firstSheet="10" activeTab="27" xr2:uid="{82EDADD3-66B6-284F-A5F6-3EFFDF049E7E}"/>
  </bookViews>
  <sheets>
    <sheet name="DB" sheetId="32" r:id="rId1"/>
    <sheet name="2026-10-01" sheetId="73" r:id="rId2"/>
    <sheet name="2026-10-02" sheetId="74" r:id="rId3"/>
    <sheet name="2026-10-03" sheetId="75" r:id="rId4"/>
    <sheet name="2026-10-04" sheetId="76" r:id="rId5"/>
    <sheet name="2026-10-05" sheetId="77" r:id="rId6"/>
    <sheet name="2026-10-06" sheetId="78" r:id="rId7"/>
    <sheet name="2026-10-07" sheetId="79" r:id="rId8"/>
    <sheet name="2026-10-08" sheetId="80" r:id="rId9"/>
    <sheet name="2026-10-09" sheetId="81" r:id="rId10"/>
    <sheet name="2026-10-10" sheetId="82" r:id="rId11"/>
    <sheet name="2026-10-11" sheetId="83" r:id="rId12"/>
    <sheet name="2026-10-12" sheetId="84" r:id="rId13"/>
    <sheet name="2026-10-13" sheetId="85" r:id="rId14"/>
    <sheet name="2026-10-14" sheetId="86" r:id="rId15"/>
    <sheet name="2026-10-15" sheetId="87" r:id="rId16"/>
    <sheet name="2026-10-16" sheetId="88" r:id="rId17"/>
    <sheet name="2026-10-17" sheetId="89" r:id="rId18"/>
    <sheet name="2026-10-18" sheetId="90" r:id="rId19"/>
    <sheet name="2026-10-19" sheetId="91" r:id="rId20"/>
    <sheet name="2026-10-20" sheetId="92" r:id="rId21"/>
    <sheet name="2026-10-21" sheetId="93" r:id="rId22"/>
    <sheet name="2026-10-22" sheetId="94" r:id="rId23"/>
    <sheet name="2026-10-23" sheetId="95" r:id="rId24"/>
    <sheet name="2026-10-24" sheetId="96" r:id="rId25"/>
    <sheet name="2026-10-25" sheetId="97" r:id="rId26"/>
    <sheet name="2026-10-26" sheetId="98" r:id="rId27"/>
    <sheet name="2026-10-27" sheetId="99" r:id="rId28"/>
  </sheets>
  <definedNames>
    <definedName name="Data_Bas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20" i="99" l="1"/>
  <c r="R219" i="99"/>
  <c r="R218" i="99"/>
  <c r="R217" i="99"/>
  <c r="R216" i="99"/>
  <c r="R215" i="99"/>
  <c r="R214" i="99"/>
  <c r="R213" i="99"/>
  <c r="R212" i="99"/>
  <c r="R211" i="99"/>
  <c r="R210" i="99"/>
  <c r="R209" i="99"/>
  <c r="R208" i="99"/>
  <c r="R207" i="99"/>
  <c r="R206" i="99"/>
  <c r="R205" i="99"/>
  <c r="R204" i="99"/>
  <c r="R203" i="99"/>
  <c r="R202" i="99"/>
  <c r="R201" i="99"/>
  <c r="R200" i="99"/>
  <c r="R199" i="99"/>
  <c r="R198" i="99"/>
  <c r="R197" i="99"/>
  <c r="R196" i="99"/>
  <c r="R195" i="99"/>
  <c r="R194" i="99"/>
  <c r="R193" i="99"/>
  <c r="R192" i="99"/>
  <c r="R191" i="99"/>
  <c r="R190" i="99"/>
  <c r="R189" i="99"/>
  <c r="R188" i="99"/>
  <c r="R187" i="99"/>
  <c r="R186" i="99"/>
  <c r="R185" i="99"/>
  <c r="R184" i="99"/>
  <c r="R183" i="99"/>
  <c r="R182" i="99"/>
  <c r="R181" i="99"/>
  <c r="R180" i="99"/>
  <c r="R179" i="99"/>
  <c r="R178" i="99"/>
  <c r="R177" i="99"/>
  <c r="R176" i="99"/>
  <c r="R175" i="99"/>
  <c r="R174" i="99"/>
  <c r="R173" i="99"/>
  <c r="R172" i="99"/>
  <c r="R171" i="99"/>
  <c r="R170" i="99"/>
  <c r="T169" i="99"/>
  <c r="R169" i="99"/>
  <c r="R168" i="99"/>
  <c r="R167" i="99"/>
  <c r="R166" i="99"/>
  <c r="R165" i="99"/>
  <c r="R164" i="99"/>
  <c r="R163" i="99"/>
  <c r="R162" i="99"/>
  <c r="R161" i="99"/>
  <c r="R160" i="99"/>
  <c r="R159" i="99"/>
  <c r="R158" i="99"/>
  <c r="R157" i="99"/>
  <c r="R156" i="99"/>
  <c r="R155" i="99"/>
  <c r="R154" i="99"/>
  <c r="R153" i="99"/>
  <c r="R152" i="99"/>
  <c r="R151" i="99"/>
  <c r="R150" i="99"/>
  <c r="R149" i="99"/>
  <c r="R148" i="99"/>
  <c r="R147" i="99"/>
  <c r="R146" i="99"/>
  <c r="R145" i="99"/>
  <c r="R144" i="99"/>
  <c r="R143" i="99"/>
  <c r="R142" i="99"/>
  <c r="R141" i="99"/>
  <c r="R140" i="99"/>
  <c r="R139" i="99"/>
  <c r="R138" i="99"/>
  <c r="R137" i="99"/>
  <c r="R136" i="99"/>
  <c r="R135" i="99"/>
  <c r="R134" i="99"/>
  <c r="R133" i="99"/>
  <c r="R132" i="99"/>
  <c r="R131" i="99"/>
  <c r="R130" i="99"/>
  <c r="R129" i="99"/>
  <c r="R128" i="99"/>
  <c r="R127" i="99"/>
  <c r="R126" i="99"/>
  <c r="R125" i="99"/>
  <c r="R124" i="99"/>
  <c r="R123" i="99"/>
  <c r="R122" i="99"/>
  <c r="R121" i="99"/>
  <c r="R120" i="99"/>
  <c r="R119" i="99"/>
  <c r="R118" i="99"/>
  <c r="R117" i="99"/>
  <c r="R116" i="99"/>
  <c r="R115" i="99"/>
  <c r="T114" i="99"/>
  <c r="R114" i="99"/>
  <c r="R113" i="99"/>
  <c r="R112" i="99"/>
  <c r="R111" i="99"/>
  <c r="R110" i="99"/>
  <c r="R109" i="99"/>
  <c r="R108" i="99"/>
  <c r="R107" i="99"/>
  <c r="R106" i="99"/>
  <c r="R105" i="99"/>
  <c r="R104" i="99"/>
  <c r="R103" i="99"/>
  <c r="R102" i="99"/>
  <c r="R101" i="99"/>
  <c r="R100" i="99"/>
  <c r="R99" i="99"/>
  <c r="R98" i="99"/>
  <c r="R97" i="99"/>
  <c r="R96" i="99"/>
  <c r="R95" i="99"/>
  <c r="R94" i="99"/>
  <c r="R93" i="99"/>
  <c r="R92" i="99"/>
  <c r="R91" i="99"/>
  <c r="R90" i="99"/>
  <c r="R89" i="99"/>
  <c r="R88" i="99"/>
  <c r="R87" i="99"/>
  <c r="R86" i="99"/>
  <c r="R85" i="99"/>
  <c r="R84" i="99"/>
  <c r="R83" i="99"/>
  <c r="R82" i="99"/>
  <c r="R81" i="99"/>
  <c r="R80" i="99"/>
  <c r="R79" i="99"/>
  <c r="R78" i="99"/>
  <c r="R77" i="99"/>
  <c r="R76" i="99"/>
  <c r="R75" i="99"/>
  <c r="R74" i="99"/>
  <c r="R73" i="99"/>
  <c r="R72" i="99"/>
  <c r="R71" i="99"/>
  <c r="R70" i="99"/>
  <c r="R69" i="99"/>
  <c r="R68" i="99"/>
  <c r="R67" i="99"/>
  <c r="R66" i="99"/>
  <c r="R65" i="99"/>
  <c r="R64" i="99"/>
  <c r="R63" i="99"/>
  <c r="T62" i="99"/>
  <c r="R62" i="99"/>
  <c r="R61" i="99"/>
  <c r="R60" i="99"/>
  <c r="R59" i="99"/>
  <c r="T58" i="99"/>
  <c r="R58" i="99"/>
  <c r="R57" i="99"/>
  <c r="R56" i="99"/>
  <c r="R55" i="99"/>
  <c r="R54" i="99"/>
  <c r="R53" i="99"/>
  <c r="R52" i="99"/>
  <c r="R51" i="99"/>
  <c r="R50" i="99"/>
  <c r="R49" i="99"/>
  <c r="R48" i="99"/>
  <c r="R47" i="99"/>
  <c r="R46" i="99"/>
  <c r="R45" i="99"/>
  <c r="R44" i="99"/>
  <c r="R43" i="99"/>
  <c r="R42" i="99"/>
  <c r="R41" i="99"/>
  <c r="R40" i="99"/>
  <c r="R39" i="99"/>
  <c r="R38" i="99"/>
  <c r="R37" i="99"/>
  <c r="R36" i="99"/>
  <c r="R35" i="99"/>
  <c r="R34" i="99"/>
  <c r="R33" i="99"/>
  <c r="R32" i="99"/>
  <c r="R31" i="99"/>
  <c r="R30" i="99"/>
  <c r="R29" i="99"/>
  <c r="R28" i="99"/>
  <c r="R27" i="99"/>
  <c r="R26" i="99"/>
  <c r="R25" i="99"/>
  <c r="R24" i="99"/>
  <c r="R23" i="99"/>
  <c r="R22" i="99"/>
  <c r="R21" i="99"/>
  <c r="R20" i="99"/>
  <c r="R19" i="99"/>
  <c r="R18" i="99"/>
  <c r="R17" i="99"/>
  <c r="R16" i="99"/>
  <c r="R15" i="99"/>
  <c r="R14" i="99"/>
  <c r="R13" i="99"/>
  <c r="R12" i="99"/>
  <c r="R11" i="99"/>
  <c r="R10" i="99"/>
  <c r="R9" i="99"/>
  <c r="R8" i="99"/>
  <c r="R7" i="99"/>
  <c r="R6" i="99"/>
  <c r="R5" i="99"/>
  <c r="R4" i="99"/>
  <c r="R3" i="99"/>
  <c r="R2" i="99"/>
  <c r="R220" i="98"/>
  <c r="R219" i="98"/>
  <c r="R218" i="98"/>
  <c r="R217" i="98"/>
  <c r="R216" i="98"/>
  <c r="R215" i="98"/>
  <c r="R214" i="98"/>
  <c r="R213" i="98"/>
  <c r="R212" i="98"/>
  <c r="R211" i="98"/>
  <c r="R210" i="98"/>
  <c r="R209" i="98"/>
  <c r="R208" i="98"/>
  <c r="R207" i="98"/>
  <c r="R206" i="98"/>
  <c r="R205" i="98"/>
  <c r="R204" i="98"/>
  <c r="R203" i="98"/>
  <c r="R202" i="98"/>
  <c r="R201" i="98"/>
  <c r="R200" i="98"/>
  <c r="R199" i="98"/>
  <c r="R198" i="98"/>
  <c r="R197" i="98"/>
  <c r="R196" i="98"/>
  <c r="R195" i="98"/>
  <c r="R194" i="98"/>
  <c r="R193" i="98"/>
  <c r="R192" i="98"/>
  <c r="R191" i="98"/>
  <c r="R190" i="98"/>
  <c r="R189" i="98"/>
  <c r="R188" i="98"/>
  <c r="R187" i="98"/>
  <c r="R186" i="98"/>
  <c r="R185" i="98"/>
  <c r="R184" i="98"/>
  <c r="R183" i="98"/>
  <c r="R182" i="98"/>
  <c r="R181" i="98"/>
  <c r="R180" i="98"/>
  <c r="R179" i="98"/>
  <c r="R178" i="98"/>
  <c r="R177" i="98"/>
  <c r="R176" i="98"/>
  <c r="R175" i="98"/>
  <c r="R174" i="98"/>
  <c r="R173" i="98"/>
  <c r="R172" i="98"/>
  <c r="R171" i="98"/>
  <c r="R170" i="98"/>
  <c r="R169" i="98"/>
  <c r="R168" i="98"/>
  <c r="R167" i="98"/>
  <c r="R166" i="98"/>
  <c r="R165" i="98"/>
  <c r="R164" i="98"/>
  <c r="R163" i="98"/>
  <c r="R162" i="98"/>
  <c r="R161" i="98"/>
  <c r="R160" i="98"/>
  <c r="R159" i="98"/>
  <c r="R158" i="98"/>
  <c r="R157" i="98"/>
  <c r="R156" i="98"/>
  <c r="R155" i="98"/>
  <c r="R154" i="98"/>
  <c r="R153" i="98"/>
  <c r="R152" i="98"/>
  <c r="R151" i="98"/>
  <c r="R150" i="98"/>
  <c r="R149" i="98"/>
  <c r="R148" i="98"/>
  <c r="R147" i="98"/>
  <c r="R146" i="98"/>
  <c r="R145" i="98"/>
  <c r="R144" i="98"/>
  <c r="R143" i="98"/>
  <c r="R142" i="98"/>
  <c r="R141" i="98"/>
  <c r="R140" i="98"/>
  <c r="R139" i="98"/>
  <c r="R138" i="98"/>
  <c r="R137" i="98"/>
  <c r="R136" i="98"/>
  <c r="R135" i="98"/>
  <c r="R134" i="98"/>
  <c r="R133" i="98"/>
  <c r="R132" i="98"/>
  <c r="R131" i="98"/>
  <c r="R130" i="98"/>
  <c r="R129" i="98"/>
  <c r="R128" i="98"/>
  <c r="R127" i="98"/>
  <c r="R126" i="98"/>
  <c r="R125" i="98"/>
  <c r="T124" i="98"/>
  <c r="R124" i="98"/>
  <c r="R123" i="98"/>
  <c r="R122" i="98"/>
  <c r="R121" i="98"/>
  <c r="R120" i="98"/>
  <c r="R119" i="98"/>
  <c r="R118" i="98"/>
  <c r="R117" i="98"/>
  <c r="R116" i="98"/>
  <c r="R115" i="98"/>
  <c r="R114" i="98"/>
  <c r="R113" i="98"/>
  <c r="R112" i="98"/>
  <c r="R111" i="98"/>
  <c r="R110" i="98"/>
  <c r="R109" i="98"/>
  <c r="R108" i="98"/>
  <c r="R107" i="98"/>
  <c r="R106" i="98"/>
  <c r="R105" i="98"/>
  <c r="R104" i="98"/>
  <c r="R103" i="98"/>
  <c r="R102" i="98"/>
  <c r="R101" i="98"/>
  <c r="R100" i="98"/>
  <c r="R99" i="98"/>
  <c r="R98" i="98"/>
  <c r="R97" i="98"/>
  <c r="R96" i="98"/>
  <c r="R95" i="98"/>
  <c r="R94" i="98"/>
  <c r="R93" i="98"/>
  <c r="R92" i="98"/>
  <c r="R91" i="98"/>
  <c r="R90" i="98"/>
  <c r="R89" i="98"/>
  <c r="R88" i="98"/>
  <c r="R87" i="98"/>
  <c r="R86" i="98"/>
  <c r="R85" i="98"/>
  <c r="R84" i="98"/>
  <c r="R83" i="98"/>
  <c r="R82" i="98"/>
  <c r="R81" i="98"/>
  <c r="R80" i="98"/>
  <c r="R79" i="98"/>
  <c r="R78" i="98"/>
  <c r="R77" i="98"/>
  <c r="R76" i="98"/>
  <c r="R75" i="98"/>
  <c r="R74" i="98"/>
  <c r="R73" i="98"/>
  <c r="R72" i="98"/>
  <c r="R71" i="98"/>
  <c r="R70" i="98"/>
  <c r="R69" i="98"/>
  <c r="R68" i="98"/>
  <c r="R67" i="98"/>
  <c r="R66" i="98"/>
  <c r="R65" i="98"/>
  <c r="R64" i="98"/>
  <c r="R63" i="98"/>
  <c r="R62" i="98"/>
  <c r="R61" i="98"/>
  <c r="R60" i="98"/>
  <c r="R59" i="98"/>
  <c r="R58" i="98"/>
  <c r="R57" i="98"/>
  <c r="T38" i="98"/>
  <c r="R38" i="98"/>
  <c r="R221" i="95"/>
  <c r="R222" i="95"/>
  <c r="R223" i="95"/>
  <c r="R224" i="95"/>
  <c r="R225" i="95"/>
  <c r="R226" i="95"/>
  <c r="R227" i="95"/>
  <c r="R228" i="95"/>
  <c r="R229" i="95"/>
  <c r="R230" i="95"/>
  <c r="R231" i="95"/>
  <c r="R232" i="95"/>
  <c r="R233" i="95"/>
  <c r="R234" i="95"/>
  <c r="R235" i="95"/>
  <c r="R236" i="95"/>
  <c r="R237" i="95"/>
  <c r="R238" i="95"/>
  <c r="R239" i="95"/>
  <c r="R240" i="95"/>
  <c r="R241" i="95"/>
  <c r="R242" i="95"/>
  <c r="R243" i="95"/>
  <c r="R244" i="95"/>
  <c r="R245" i="95"/>
  <c r="R246" i="95"/>
  <c r="R247" i="95"/>
  <c r="R248" i="95"/>
  <c r="R249" i="95"/>
  <c r="R250" i="95"/>
  <c r="R251" i="95"/>
  <c r="R252" i="95"/>
  <c r="R253" i="95"/>
  <c r="R254" i="95"/>
  <c r="R255" i="95"/>
  <c r="R256" i="95"/>
  <c r="R257" i="95"/>
  <c r="R258" i="95"/>
  <c r="R259" i="95"/>
  <c r="R260" i="95"/>
  <c r="R261" i="95"/>
  <c r="R262" i="95"/>
  <c r="R263" i="95"/>
  <c r="R264" i="95"/>
  <c r="R265" i="95"/>
  <c r="R266" i="95"/>
  <c r="R267" i="95"/>
  <c r="R268" i="95"/>
  <c r="R269" i="95"/>
  <c r="R270" i="95"/>
  <c r="R271" i="95"/>
  <c r="R272" i="95"/>
  <c r="R273" i="95"/>
  <c r="R274" i="95"/>
  <c r="R275" i="95"/>
  <c r="R276" i="95"/>
  <c r="R277" i="95"/>
  <c r="R278" i="95"/>
  <c r="R279" i="95"/>
  <c r="R280" i="95"/>
  <c r="R281" i="95"/>
  <c r="R282" i="95"/>
  <c r="R283" i="95"/>
  <c r="R284" i="95"/>
  <c r="R285" i="95"/>
  <c r="R286" i="95"/>
  <c r="R287" i="95"/>
  <c r="R288" i="95"/>
  <c r="R289" i="95"/>
  <c r="R290" i="95"/>
  <c r="R291" i="95"/>
  <c r="R292" i="95"/>
  <c r="R293" i="95"/>
  <c r="R294" i="95"/>
  <c r="R295" i="95"/>
  <c r="R296" i="95"/>
  <c r="R297" i="95"/>
  <c r="R298" i="95"/>
  <c r="R299" i="95"/>
  <c r="R300" i="95"/>
  <c r="R301" i="95"/>
  <c r="R302" i="95"/>
  <c r="R303" i="95"/>
  <c r="R304" i="95"/>
  <c r="R305" i="95"/>
  <c r="R306" i="95"/>
  <c r="R307" i="95"/>
  <c r="R308" i="95"/>
  <c r="R309" i="95"/>
  <c r="R310" i="95"/>
  <c r="R311" i="95"/>
  <c r="R312" i="95"/>
  <c r="R313" i="95"/>
  <c r="R314" i="95"/>
  <c r="R315" i="95"/>
  <c r="R316" i="95"/>
  <c r="R317" i="95"/>
  <c r="R318" i="95"/>
  <c r="R319" i="95"/>
  <c r="R320" i="95"/>
  <c r="R321" i="95"/>
  <c r="R322" i="95"/>
  <c r="R323" i="95"/>
  <c r="R324" i="95"/>
  <c r="R325" i="95"/>
  <c r="R326" i="95"/>
  <c r="R327" i="95"/>
  <c r="R328" i="95"/>
  <c r="R329" i="95"/>
  <c r="R330" i="95"/>
  <c r="R331" i="95"/>
  <c r="R332" i="95"/>
  <c r="R333" i="95"/>
  <c r="R334" i="95"/>
  <c r="R335" i="95"/>
  <c r="R336" i="95"/>
  <c r="R337" i="95"/>
  <c r="R338" i="95"/>
  <c r="R339" i="95"/>
  <c r="R340" i="95"/>
  <c r="R341" i="95"/>
  <c r="R342" i="95"/>
  <c r="R343" i="95"/>
  <c r="R344" i="95"/>
  <c r="R345" i="95"/>
  <c r="R346" i="95"/>
  <c r="R347" i="95"/>
  <c r="R348" i="95"/>
  <c r="R349" i="95"/>
  <c r="R350" i="95"/>
  <c r="R351" i="95"/>
  <c r="R352" i="95"/>
  <c r="R353" i="95"/>
  <c r="R354" i="95"/>
  <c r="R355" i="95"/>
  <c r="R356" i="95"/>
  <c r="R357" i="95"/>
  <c r="R358" i="95"/>
  <c r="R359" i="95"/>
  <c r="R360" i="95"/>
  <c r="R361" i="95"/>
  <c r="R362" i="95"/>
  <c r="R363" i="95"/>
  <c r="R364" i="95"/>
  <c r="R365" i="95"/>
  <c r="R366" i="95"/>
  <c r="R367" i="95"/>
  <c r="R368" i="95"/>
  <c r="R369" i="95"/>
  <c r="R370" i="95"/>
  <c r="R371" i="95"/>
  <c r="R372" i="95"/>
  <c r="R373" i="95"/>
  <c r="R374" i="95"/>
  <c r="R375" i="95"/>
  <c r="R376" i="95"/>
  <c r="R377" i="95"/>
  <c r="R378" i="95"/>
  <c r="R379" i="95"/>
  <c r="R380" i="95"/>
  <c r="R381" i="95"/>
  <c r="R382" i="95"/>
  <c r="R383" i="95"/>
  <c r="R384" i="95"/>
  <c r="R385" i="95"/>
  <c r="R386" i="95"/>
  <c r="R387" i="95"/>
  <c r="R388" i="95"/>
  <c r="R389" i="95"/>
  <c r="R390" i="95"/>
  <c r="R391" i="95"/>
  <c r="R392" i="95"/>
  <c r="R393" i="95"/>
  <c r="R394" i="95"/>
  <c r="R395" i="95"/>
  <c r="R396" i="95"/>
  <c r="R397" i="95"/>
  <c r="R398" i="95"/>
  <c r="R399" i="95"/>
  <c r="R400" i="95"/>
  <c r="R401" i="95"/>
  <c r="R402" i="95"/>
  <c r="R403" i="95"/>
  <c r="R404" i="95"/>
  <c r="R405" i="95"/>
  <c r="R406" i="95"/>
  <c r="R407" i="95"/>
  <c r="R408" i="95"/>
  <c r="R409" i="95"/>
  <c r="R410" i="95"/>
  <c r="R411" i="95"/>
  <c r="R412" i="95"/>
  <c r="R413" i="95"/>
  <c r="R414" i="95"/>
  <c r="R415" i="95"/>
  <c r="R416" i="95"/>
  <c r="R417" i="95"/>
  <c r="R418" i="95"/>
  <c r="R419" i="95"/>
  <c r="R420" i="95"/>
  <c r="R421" i="95"/>
  <c r="R422" i="95"/>
  <c r="R423" i="95"/>
  <c r="R424" i="95"/>
  <c r="R425" i="95"/>
  <c r="R426" i="95"/>
  <c r="R427" i="95"/>
  <c r="R428" i="95"/>
  <c r="R429" i="95"/>
  <c r="R430" i="95"/>
  <c r="R431" i="95"/>
  <c r="R432" i="95"/>
  <c r="R433" i="95"/>
  <c r="R434" i="95"/>
  <c r="R435" i="95"/>
  <c r="R436" i="95"/>
  <c r="R437" i="95"/>
  <c r="R438" i="95"/>
  <c r="R439" i="95"/>
  <c r="R440" i="95"/>
  <c r="R441" i="95"/>
  <c r="R442" i="95"/>
  <c r="R443" i="95"/>
  <c r="R444" i="95"/>
  <c r="R445" i="95"/>
  <c r="R446" i="95"/>
  <c r="R447" i="95"/>
  <c r="R448" i="95"/>
  <c r="R449" i="95"/>
  <c r="R450" i="95"/>
  <c r="R451" i="95"/>
  <c r="R452" i="95"/>
  <c r="R453" i="95"/>
  <c r="R454" i="95"/>
  <c r="R455" i="95"/>
  <c r="R456" i="95"/>
  <c r="R457" i="95"/>
  <c r="R458" i="95"/>
  <c r="R459" i="95"/>
  <c r="R460" i="95"/>
  <c r="R461" i="95"/>
  <c r="R462" i="95"/>
  <c r="R463" i="95"/>
  <c r="R464" i="95"/>
  <c r="R465" i="95"/>
  <c r="R466" i="95"/>
  <c r="R467" i="95"/>
  <c r="R468" i="95"/>
  <c r="R469" i="95"/>
  <c r="R470" i="95"/>
  <c r="R471" i="95"/>
  <c r="R472" i="95"/>
  <c r="R473" i="95"/>
  <c r="R474" i="95"/>
  <c r="R475" i="95"/>
  <c r="R590" i="95"/>
  <c r="R607" i="95"/>
  <c r="R193" i="97"/>
  <c r="R177" i="97"/>
  <c r="R176" i="97"/>
  <c r="R61" i="97"/>
  <c r="R60" i="97"/>
  <c r="R59" i="97"/>
  <c r="R58" i="97"/>
  <c r="R57" i="97"/>
  <c r="R56" i="97"/>
  <c r="R55" i="97"/>
  <c r="R54" i="97"/>
  <c r="R53" i="97"/>
  <c r="R52" i="97"/>
  <c r="R51" i="97"/>
  <c r="R50" i="97"/>
  <c r="R49" i="97"/>
  <c r="R48" i="97"/>
  <c r="R47" i="97"/>
  <c r="R46" i="97"/>
  <c r="R45" i="97"/>
  <c r="R44" i="97"/>
  <c r="R43" i="97"/>
  <c r="R42" i="97"/>
  <c r="R41" i="97"/>
  <c r="R40" i="97"/>
  <c r="R39" i="97"/>
  <c r="R38" i="97"/>
  <c r="R37" i="97"/>
  <c r="R36" i="97"/>
  <c r="R35" i="97"/>
  <c r="R34" i="97"/>
  <c r="R33" i="97"/>
  <c r="R32" i="97"/>
  <c r="R31" i="97"/>
  <c r="R30" i="97"/>
  <c r="R29" i="97"/>
  <c r="R28" i="97"/>
  <c r="R27" i="97"/>
  <c r="R26" i="97"/>
  <c r="R25" i="97"/>
  <c r="R24" i="97"/>
  <c r="R23" i="97"/>
  <c r="R22" i="97"/>
  <c r="R21" i="97"/>
  <c r="R20" i="97"/>
  <c r="R19" i="97"/>
  <c r="R18" i="97"/>
  <c r="R17" i="97"/>
  <c r="R16" i="97"/>
  <c r="R15" i="97"/>
  <c r="R14" i="97"/>
  <c r="R13" i="97"/>
  <c r="R12" i="97"/>
  <c r="R11" i="97"/>
  <c r="R10" i="97"/>
  <c r="R9" i="97"/>
  <c r="R8" i="97"/>
  <c r="R7" i="97"/>
  <c r="R6" i="97"/>
  <c r="R5" i="97"/>
  <c r="R4" i="97"/>
  <c r="R3" i="97"/>
  <c r="R2" i="97"/>
  <c r="R220" i="96"/>
  <c r="R219" i="96"/>
  <c r="R218" i="96"/>
  <c r="R217" i="96"/>
  <c r="R216" i="96"/>
  <c r="R215" i="96"/>
  <c r="R214" i="96"/>
  <c r="R213" i="96"/>
  <c r="R212" i="96"/>
  <c r="R211" i="96"/>
  <c r="R210" i="96"/>
  <c r="R209" i="96"/>
  <c r="R208" i="96"/>
  <c r="R207" i="96"/>
  <c r="R206" i="96"/>
  <c r="R205" i="96"/>
  <c r="R204" i="96"/>
  <c r="R203" i="96"/>
  <c r="R202" i="96"/>
  <c r="R201" i="96"/>
  <c r="R200" i="96"/>
  <c r="R199" i="96"/>
  <c r="R198" i="96"/>
  <c r="R197" i="96"/>
  <c r="R196" i="96"/>
  <c r="R195" i="96"/>
  <c r="R194" i="96"/>
  <c r="R193" i="96"/>
  <c r="R192" i="96"/>
  <c r="R191" i="96"/>
  <c r="R190" i="96"/>
  <c r="R189" i="96"/>
  <c r="R188" i="96"/>
  <c r="R187" i="96"/>
  <c r="R186" i="96"/>
  <c r="R185" i="96"/>
  <c r="R184" i="96"/>
  <c r="R183" i="96"/>
  <c r="R182" i="96"/>
  <c r="R181" i="96"/>
  <c r="R180" i="96"/>
  <c r="R179" i="96"/>
  <c r="R178" i="96"/>
  <c r="R177" i="96"/>
  <c r="R176" i="96"/>
  <c r="R175" i="96"/>
  <c r="R174" i="96"/>
  <c r="R173" i="96"/>
  <c r="R172" i="96"/>
  <c r="R171" i="96"/>
  <c r="R170" i="96"/>
  <c r="R169" i="96"/>
  <c r="R168" i="96"/>
  <c r="R167" i="96"/>
  <c r="R166" i="96"/>
  <c r="R165" i="96"/>
  <c r="R164" i="96"/>
  <c r="R163" i="96"/>
  <c r="R162" i="96"/>
  <c r="R161" i="96"/>
  <c r="R160" i="96"/>
  <c r="R159" i="96"/>
  <c r="R158" i="96"/>
  <c r="R157" i="96"/>
  <c r="R156" i="96"/>
  <c r="R155" i="96"/>
  <c r="R154" i="96"/>
  <c r="R153" i="96"/>
  <c r="R152" i="96"/>
  <c r="R151" i="96"/>
  <c r="R150" i="96"/>
  <c r="R149" i="96"/>
  <c r="R148" i="96"/>
  <c r="R147" i="96"/>
  <c r="R146" i="96"/>
  <c r="R145" i="96"/>
  <c r="R144" i="96"/>
  <c r="R143" i="96"/>
  <c r="R142" i="96"/>
  <c r="R141" i="96"/>
  <c r="R140" i="96"/>
  <c r="R139" i="96"/>
  <c r="R138" i="96"/>
  <c r="R137" i="96"/>
  <c r="R136" i="96"/>
  <c r="R135" i="96"/>
  <c r="R134" i="96"/>
  <c r="R133" i="96"/>
  <c r="R132" i="96"/>
  <c r="R131" i="96"/>
  <c r="R130" i="96"/>
  <c r="R129" i="96"/>
  <c r="R128" i="96"/>
  <c r="R127" i="96"/>
  <c r="R126" i="96"/>
  <c r="R125" i="96"/>
  <c r="R124" i="96"/>
  <c r="R123" i="96"/>
  <c r="R122" i="96"/>
  <c r="R121" i="96"/>
  <c r="R120" i="96"/>
  <c r="R119" i="96"/>
  <c r="R118" i="96"/>
  <c r="R117" i="96"/>
  <c r="R116" i="96"/>
  <c r="R115" i="96"/>
  <c r="R114" i="96"/>
  <c r="R113" i="96"/>
  <c r="R112" i="96"/>
  <c r="R111" i="96"/>
  <c r="R110" i="96"/>
  <c r="R109" i="96"/>
  <c r="R108" i="96"/>
  <c r="R107" i="96"/>
  <c r="R106" i="96"/>
  <c r="R105" i="96"/>
  <c r="R104" i="96"/>
  <c r="R103" i="96"/>
  <c r="R102" i="96"/>
  <c r="R101" i="96"/>
  <c r="R100" i="96"/>
  <c r="R99" i="96"/>
  <c r="R98" i="96"/>
  <c r="R97" i="96"/>
  <c r="R96" i="96"/>
  <c r="R95" i="96"/>
  <c r="R94" i="96"/>
  <c r="R93" i="96"/>
  <c r="R92" i="96"/>
  <c r="R91" i="96"/>
  <c r="R90" i="96"/>
  <c r="R89" i="96"/>
  <c r="R88" i="96"/>
  <c r="R87" i="96"/>
  <c r="R86" i="96"/>
  <c r="R85" i="96"/>
  <c r="R84" i="96"/>
  <c r="R83" i="96"/>
  <c r="R82" i="96"/>
  <c r="R81" i="96"/>
  <c r="R80" i="96"/>
  <c r="R79" i="96"/>
  <c r="R78" i="96"/>
  <c r="R77" i="96"/>
  <c r="R76" i="96"/>
  <c r="R75" i="96"/>
  <c r="R74" i="96"/>
  <c r="R73" i="96"/>
  <c r="R72" i="96"/>
  <c r="R71" i="96"/>
  <c r="R70" i="96"/>
  <c r="R69" i="96"/>
  <c r="R68" i="96"/>
  <c r="R67" i="96"/>
  <c r="R66" i="96"/>
  <c r="R65" i="96"/>
  <c r="R64" i="96"/>
  <c r="R63" i="96"/>
  <c r="R62" i="96"/>
  <c r="R61" i="96"/>
  <c r="R60" i="96"/>
  <c r="R59" i="96"/>
  <c r="R58" i="96"/>
  <c r="R57" i="96"/>
  <c r="R56" i="96"/>
  <c r="R55" i="96"/>
  <c r="R54" i="96"/>
  <c r="R53" i="96"/>
  <c r="R52" i="96"/>
  <c r="R51" i="96"/>
  <c r="R50" i="96"/>
  <c r="R49" i="96"/>
  <c r="R48" i="96"/>
  <c r="R47" i="96"/>
  <c r="R46" i="96"/>
  <c r="R45" i="96"/>
  <c r="R44" i="96"/>
  <c r="R43" i="96"/>
  <c r="R42" i="96"/>
  <c r="R41" i="96"/>
  <c r="R40" i="96"/>
  <c r="R39" i="96"/>
  <c r="R38" i="96"/>
  <c r="R37" i="96"/>
  <c r="R36" i="96"/>
  <c r="R35" i="96"/>
  <c r="R34" i="96"/>
  <c r="R33" i="96"/>
  <c r="R32" i="96"/>
  <c r="R31" i="96"/>
  <c r="R30" i="96"/>
  <c r="R29" i="96"/>
  <c r="R28" i="96"/>
  <c r="R27" i="96"/>
  <c r="R26" i="96"/>
  <c r="R25" i="96"/>
  <c r="R24" i="96"/>
  <c r="R23" i="96"/>
  <c r="R22" i="96"/>
  <c r="R21" i="96"/>
  <c r="R20" i="96"/>
  <c r="R19" i="96"/>
  <c r="R18" i="96"/>
  <c r="R17" i="96"/>
  <c r="R16" i="96"/>
  <c r="R15" i="96"/>
  <c r="R14" i="96"/>
  <c r="R13" i="96"/>
  <c r="R12" i="96"/>
  <c r="R11" i="96"/>
  <c r="R10" i="96"/>
  <c r="R9" i="96"/>
  <c r="R8" i="96"/>
  <c r="R7" i="96"/>
  <c r="R6" i="96"/>
  <c r="R5" i="96"/>
  <c r="R4" i="96"/>
  <c r="R3" i="96"/>
  <c r="R2" i="96"/>
  <c r="R220" i="95"/>
  <c r="R219" i="95"/>
  <c r="R218" i="95"/>
  <c r="R217" i="95"/>
  <c r="R216" i="95"/>
  <c r="R215" i="95"/>
  <c r="R214" i="95"/>
  <c r="R213" i="95"/>
  <c r="R212" i="95"/>
  <c r="R211" i="95"/>
  <c r="R210" i="95"/>
  <c r="R209" i="95"/>
  <c r="R208" i="95"/>
  <c r="R207" i="95"/>
  <c r="R206" i="95"/>
  <c r="R205" i="95"/>
  <c r="R204" i="95"/>
  <c r="R203" i="95"/>
  <c r="R202" i="95"/>
  <c r="R201" i="95"/>
  <c r="R200" i="95"/>
  <c r="R199" i="95"/>
  <c r="R198" i="95"/>
  <c r="R197" i="95"/>
  <c r="R196" i="95"/>
  <c r="R195" i="95"/>
  <c r="R194" i="95"/>
  <c r="R193" i="95"/>
  <c r="R192" i="95"/>
  <c r="R191" i="95"/>
  <c r="R190" i="95"/>
  <c r="R189" i="95"/>
  <c r="R188" i="95"/>
  <c r="R187" i="95"/>
  <c r="R186" i="95"/>
  <c r="R185" i="95"/>
  <c r="R184" i="95"/>
  <c r="R183" i="95"/>
  <c r="R182" i="95"/>
  <c r="R181" i="95"/>
  <c r="R180" i="95"/>
  <c r="R179" i="95"/>
  <c r="R178" i="95"/>
  <c r="R177" i="95"/>
  <c r="R176" i="95"/>
  <c r="R175" i="95"/>
  <c r="R174" i="95"/>
  <c r="R173" i="95"/>
  <c r="T172" i="95"/>
  <c r="R172" i="95"/>
  <c r="R171" i="95"/>
  <c r="R170" i="95"/>
  <c r="R169" i="95"/>
  <c r="R168" i="95"/>
  <c r="R167" i="95"/>
  <c r="R166" i="95"/>
  <c r="R165" i="95"/>
  <c r="R164" i="95"/>
  <c r="R163" i="95"/>
  <c r="R162" i="95"/>
  <c r="R161" i="95"/>
  <c r="R160" i="95"/>
  <c r="R159" i="95"/>
  <c r="R158" i="95"/>
  <c r="R157" i="95"/>
  <c r="R156" i="95"/>
  <c r="R155" i="95"/>
  <c r="R154" i="95"/>
  <c r="R153" i="95"/>
  <c r="R152" i="95"/>
  <c r="R151" i="95"/>
  <c r="R150" i="95"/>
  <c r="R149" i="95"/>
  <c r="R148" i="95"/>
  <c r="R147" i="95"/>
  <c r="R146" i="95"/>
  <c r="R145" i="95"/>
  <c r="R144" i="95"/>
  <c r="R143" i="95"/>
  <c r="R142" i="95"/>
  <c r="R141" i="95"/>
  <c r="R140" i="95"/>
  <c r="R139" i="95"/>
  <c r="R138" i="95"/>
  <c r="R137" i="95"/>
  <c r="R136" i="95"/>
  <c r="R135" i="95"/>
  <c r="R134" i="95"/>
  <c r="R133" i="95"/>
  <c r="R132" i="95"/>
  <c r="R131" i="95"/>
  <c r="R130" i="95"/>
  <c r="R129" i="95"/>
  <c r="R128" i="95"/>
  <c r="R127" i="95"/>
  <c r="R126" i="95"/>
  <c r="R125" i="95"/>
  <c r="R124" i="95"/>
  <c r="R123" i="95"/>
  <c r="R122" i="95"/>
  <c r="R121" i="95"/>
  <c r="R120" i="95"/>
  <c r="R119" i="95"/>
  <c r="R118" i="95"/>
  <c r="R117" i="95"/>
  <c r="R116" i="95"/>
  <c r="R115" i="95"/>
  <c r="R114" i="95"/>
  <c r="R113" i="95"/>
  <c r="R112" i="95"/>
  <c r="R111" i="95"/>
  <c r="R110" i="95"/>
  <c r="R109" i="95"/>
  <c r="R108" i="95"/>
  <c r="R107" i="95"/>
  <c r="R106" i="95"/>
  <c r="R105" i="95"/>
  <c r="R104" i="95"/>
  <c r="R103" i="95"/>
  <c r="R102" i="95"/>
  <c r="R101" i="95"/>
  <c r="R100" i="95"/>
  <c r="R99" i="95"/>
  <c r="R98" i="95"/>
  <c r="R97" i="95"/>
  <c r="R96" i="95"/>
  <c r="R95" i="95"/>
  <c r="R94" i="95"/>
  <c r="R93" i="95"/>
  <c r="R92" i="95"/>
  <c r="R91" i="95"/>
  <c r="R90" i="95"/>
  <c r="R89" i="95"/>
  <c r="R88" i="95"/>
  <c r="R87" i="95"/>
  <c r="R86" i="95"/>
  <c r="R85" i="95"/>
  <c r="R84" i="95"/>
  <c r="R83" i="95"/>
  <c r="R82" i="95"/>
  <c r="R81" i="95"/>
  <c r="R80" i="95"/>
  <c r="R79" i="95"/>
  <c r="R78" i="95"/>
  <c r="R77" i="95"/>
  <c r="R76" i="95"/>
  <c r="R75" i="95"/>
  <c r="T74" i="95"/>
  <c r="R74" i="95"/>
  <c r="R73" i="95"/>
  <c r="R72" i="95"/>
  <c r="R71" i="95"/>
  <c r="R70" i="95"/>
  <c r="R69" i="95"/>
  <c r="R68" i="95"/>
  <c r="R67" i="95"/>
  <c r="R66" i="95"/>
  <c r="R65" i="95"/>
  <c r="R64" i="95"/>
  <c r="R63" i="95"/>
  <c r="R62" i="95"/>
  <c r="R61" i="95"/>
  <c r="R60" i="95"/>
  <c r="R59" i="95"/>
  <c r="R58" i="95"/>
  <c r="R57" i="95"/>
  <c r="R56" i="95"/>
  <c r="R55" i="95"/>
  <c r="R54" i="95"/>
  <c r="R53" i="95"/>
  <c r="R52" i="95"/>
  <c r="R51" i="95"/>
  <c r="R50" i="95"/>
  <c r="R49" i="95"/>
  <c r="R48" i="95"/>
  <c r="T47" i="95"/>
  <c r="R47" i="95"/>
  <c r="T46" i="95"/>
  <c r="R46" i="95"/>
  <c r="R45" i="95"/>
  <c r="R44" i="95"/>
  <c r="R43" i="95"/>
  <c r="R42" i="95"/>
  <c r="R41" i="95"/>
  <c r="R40" i="95"/>
  <c r="R39" i="95"/>
  <c r="R38" i="95"/>
  <c r="R37" i="95"/>
  <c r="R36" i="95"/>
  <c r="T35" i="95"/>
  <c r="R35" i="95"/>
  <c r="R34" i="95"/>
  <c r="R33" i="95"/>
  <c r="R32" i="95"/>
  <c r="R31" i="95"/>
  <c r="R30" i="95"/>
  <c r="R29" i="95"/>
  <c r="R28" i="95"/>
  <c r="R27" i="95"/>
  <c r="R26" i="95"/>
  <c r="R25" i="95"/>
  <c r="R24" i="95"/>
  <c r="R23" i="95"/>
  <c r="R22" i="95"/>
  <c r="R21" i="95"/>
  <c r="R20" i="95"/>
  <c r="R19" i="95"/>
  <c r="R18" i="95"/>
  <c r="R17" i="95"/>
  <c r="R16" i="95"/>
  <c r="R15" i="95"/>
  <c r="R14" i="95"/>
  <c r="R13" i="95"/>
  <c r="R12" i="95"/>
  <c r="R11" i="95"/>
  <c r="R10" i="95"/>
  <c r="R9" i="95"/>
  <c r="R8" i="95"/>
  <c r="R7" i="95"/>
  <c r="R6" i="95"/>
  <c r="R5" i="95"/>
  <c r="R4" i="95"/>
  <c r="R3" i="95"/>
  <c r="R2" i="95"/>
  <c r="R220" i="94"/>
  <c r="R219" i="94"/>
  <c r="R218" i="94"/>
  <c r="R217" i="94"/>
  <c r="R216" i="94"/>
  <c r="R215" i="94"/>
  <c r="R214" i="94"/>
  <c r="R213" i="94"/>
  <c r="R212" i="94"/>
  <c r="R211" i="94"/>
  <c r="R210" i="94"/>
  <c r="R209" i="94"/>
  <c r="R208" i="94"/>
  <c r="R207" i="94"/>
  <c r="R206" i="94"/>
  <c r="R205" i="94"/>
  <c r="R204" i="94"/>
  <c r="R203" i="94"/>
  <c r="R202" i="94"/>
  <c r="R201" i="94"/>
  <c r="R200" i="94"/>
  <c r="R199" i="94"/>
  <c r="R198" i="94"/>
  <c r="R197" i="94"/>
  <c r="R196" i="94"/>
  <c r="T195" i="94"/>
  <c r="R195" i="94"/>
  <c r="R194" i="94"/>
  <c r="R193" i="94"/>
  <c r="R192" i="94"/>
  <c r="R191" i="94"/>
  <c r="R190" i="94"/>
  <c r="R189" i="94"/>
  <c r="R188" i="94"/>
  <c r="R187" i="94"/>
  <c r="R186" i="94"/>
  <c r="R185" i="94"/>
  <c r="R184" i="94"/>
  <c r="R183" i="94"/>
  <c r="R182" i="94"/>
  <c r="R181" i="94"/>
  <c r="R180" i="94"/>
  <c r="R179" i="94"/>
  <c r="R178" i="94"/>
  <c r="R177" i="94"/>
  <c r="R176" i="94"/>
  <c r="R175" i="94"/>
  <c r="R174" i="94"/>
  <c r="R173" i="94"/>
  <c r="R172" i="94"/>
  <c r="R171" i="94"/>
  <c r="R170" i="94"/>
  <c r="R169" i="94"/>
  <c r="R168" i="94"/>
  <c r="R167" i="94"/>
  <c r="R166" i="94"/>
  <c r="R165" i="94"/>
  <c r="R164" i="94"/>
  <c r="R163" i="94"/>
  <c r="R162" i="94"/>
  <c r="R161" i="94"/>
  <c r="R160" i="94"/>
  <c r="R159" i="94"/>
  <c r="R158" i="94"/>
  <c r="R157" i="94"/>
  <c r="R156" i="94"/>
  <c r="T155" i="94"/>
  <c r="R155" i="94"/>
  <c r="R154" i="94"/>
  <c r="R153" i="94"/>
  <c r="R152" i="94"/>
  <c r="R151" i="94"/>
  <c r="R150" i="94"/>
  <c r="R149" i="94"/>
  <c r="R148" i="94"/>
  <c r="R147" i="94"/>
  <c r="R146" i="94"/>
  <c r="R145" i="94"/>
  <c r="R144" i="94"/>
  <c r="R143" i="94"/>
  <c r="R142" i="94"/>
  <c r="R141" i="94"/>
  <c r="R140" i="94"/>
  <c r="R139" i="94"/>
  <c r="R138" i="94"/>
  <c r="R137" i="94"/>
  <c r="R136" i="94"/>
  <c r="R135" i="94"/>
  <c r="R134" i="94"/>
  <c r="R133" i="94"/>
  <c r="R132" i="94"/>
  <c r="R131" i="94"/>
  <c r="R130" i="94"/>
  <c r="R129" i="94"/>
  <c r="R128" i="94"/>
  <c r="R127" i="94"/>
  <c r="R126" i="94"/>
  <c r="R125" i="94"/>
  <c r="R124" i="94"/>
  <c r="R123" i="94"/>
  <c r="R122" i="94"/>
  <c r="R121" i="94"/>
  <c r="R120" i="94"/>
  <c r="R119" i="94"/>
  <c r="R118" i="94"/>
  <c r="R117" i="94"/>
  <c r="R116" i="94"/>
  <c r="R115" i="94"/>
  <c r="R114" i="94"/>
  <c r="R113" i="94"/>
  <c r="R112" i="94"/>
  <c r="R111" i="94"/>
  <c r="R110" i="94"/>
  <c r="R109" i="94"/>
  <c r="R108" i="94"/>
  <c r="R107" i="94"/>
  <c r="T106" i="94"/>
  <c r="R106" i="94"/>
  <c r="R105" i="94"/>
  <c r="R104" i="94"/>
  <c r="R103" i="94"/>
  <c r="R102" i="94"/>
  <c r="R101" i="94"/>
  <c r="R100" i="94"/>
  <c r="R99" i="94"/>
  <c r="R98" i="94"/>
  <c r="R97" i="94"/>
  <c r="R96" i="94"/>
  <c r="R95" i="94"/>
  <c r="R94" i="94"/>
  <c r="R93" i="94"/>
  <c r="R92" i="94"/>
  <c r="R91" i="94"/>
  <c r="R90" i="94"/>
  <c r="R89" i="94"/>
  <c r="R88" i="94"/>
  <c r="R87" i="94"/>
  <c r="R86" i="94"/>
  <c r="R85" i="94"/>
  <c r="R84" i="94"/>
  <c r="R83" i="94"/>
  <c r="R82" i="94"/>
  <c r="T81" i="94"/>
  <c r="R81" i="94"/>
  <c r="R80" i="94"/>
  <c r="R79" i="94"/>
  <c r="R78" i="94"/>
  <c r="R77" i="94"/>
  <c r="R76" i="94"/>
  <c r="R75" i="94"/>
  <c r="R74" i="94"/>
  <c r="R73" i="94"/>
  <c r="R72" i="94"/>
  <c r="R71" i="94"/>
  <c r="R70" i="94"/>
  <c r="R69" i="94"/>
  <c r="R68" i="94"/>
  <c r="T67" i="94"/>
  <c r="R67" i="94"/>
  <c r="R66" i="94"/>
  <c r="R65" i="94"/>
  <c r="R64" i="94"/>
  <c r="R63" i="94"/>
  <c r="R62" i="94"/>
  <c r="R61" i="94"/>
  <c r="R60" i="94"/>
  <c r="R59" i="94"/>
  <c r="R58" i="94"/>
  <c r="R57" i="94"/>
  <c r="R56" i="94"/>
  <c r="R55" i="94"/>
  <c r="R54" i="94"/>
  <c r="R53" i="94"/>
  <c r="R52" i="94"/>
  <c r="R51" i="94"/>
  <c r="R50" i="94"/>
  <c r="R49" i="94"/>
  <c r="R48" i="94"/>
  <c r="R47" i="94"/>
  <c r="R46" i="94"/>
  <c r="R45" i="94"/>
  <c r="R44" i="94"/>
  <c r="R43" i="94"/>
  <c r="R42" i="94"/>
  <c r="R41" i="94"/>
  <c r="R40" i="94"/>
  <c r="R39" i="94"/>
  <c r="R38" i="94"/>
  <c r="T37" i="94"/>
  <c r="R37" i="94"/>
  <c r="R36" i="94"/>
  <c r="R35" i="94"/>
  <c r="R34" i="94"/>
  <c r="R33" i="94"/>
  <c r="R32" i="94"/>
  <c r="R31" i="94"/>
  <c r="R30" i="94"/>
  <c r="R29" i="94"/>
  <c r="R28" i="94"/>
  <c r="R27" i="94"/>
  <c r="R26" i="94"/>
  <c r="R25" i="94"/>
  <c r="R24" i="94"/>
  <c r="R23" i="94"/>
  <c r="R22" i="94"/>
  <c r="R21" i="94"/>
  <c r="R20" i="94"/>
  <c r="R19" i="94"/>
  <c r="R18" i="94"/>
  <c r="R17" i="94"/>
  <c r="R16" i="94"/>
  <c r="R15" i="94"/>
  <c r="R14" i="94"/>
  <c r="R13" i="94"/>
  <c r="R12" i="94"/>
  <c r="R11" i="94"/>
  <c r="R10" i="94"/>
  <c r="R9" i="94"/>
  <c r="R8" i="94"/>
  <c r="R7" i="94"/>
  <c r="R6" i="94"/>
  <c r="R5" i="94"/>
  <c r="R4" i="94"/>
  <c r="R3" i="94"/>
  <c r="R2" i="94"/>
  <c r="R2" i="93"/>
  <c r="R3" i="93"/>
  <c r="R4" i="93"/>
  <c r="R5" i="93"/>
  <c r="R6" i="93"/>
  <c r="R7" i="93"/>
  <c r="R8" i="93"/>
  <c r="R9" i="93"/>
  <c r="R10" i="93"/>
  <c r="R11" i="93"/>
  <c r="R12" i="93"/>
  <c r="R13" i="93"/>
  <c r="R14" i="93"/>
  <c r="R15" i="93"/>
  <c r="R16" i="93"/>
  <c r="R17" i="93"/>
  <c r="R18" i="93"/>
  <c r="R19" i="93"/>
  <c r="R20" i="93"/>
  <c r="R21" i="93"/>
  <c r="R22" i="93"/>
  <c r="R23" i="93"/>
  <c r="R24" i="93"/>
  <c r="R25" i="93"/>
  <c r="R26" i="93"/>
  <c r="R27" i="93"/>
  <c r="R28" i="93"/>
  <c r="R29" i="93"/>
  <c r="R30" i="93"/>
  <c r="R31" i="93"/>
  <c r="R32" i="93"/>
  <c r="R33" i="93"/>
  <c r="R34" i="93"/>
  <c r="R35" i="93"/>
  <c r="R36" i="93"/>
  <c r="R37" i="93"/>
  <c r="R38" i="93"/>
  <c r="R39" i="93"/>
  <c r="R40" i="93"/>
  <c r="R41" i="93"/>
  <c r="R42" i="93"/>
  <c r="R43" i="93"/>
  <c r="R44" i="93"/>
  <c r="R45" i="93"/>
  <c r="R46" i="93"/>
  <c r="R47" i="93"/>
  <c r="R48" i="93"/>
  <c r="R49" i="93"/>
  <c r="R50" i="93"/>
  <c r="R51" i="93"/>
  <c r="R52" i="93"/>
  <c r="R53" i="93"/>
  <c r="R54" i="93"/>
  <c r="R55" i="93"/>
  <c r="R56" i="93"/>
  <c r="R57" i="93"/>
  <c r="R58" i="93"/>
  <c r="R59" i="93"/>
  <c r="R60" i="93"/>
  <c r="R61" i="93"/>
  <c r="R62" i="93"/>
  <c r="R63" i="93"/>
  <c r="R64" i="93"/>
  <c r="R65" i="93"/>
  <c r="R66" i="93"/>
  <c r="R67" i="93"/>
  <c r="R68" i="93"/>
  <c r="R69" i="93"/>
  <c r="R70" i="93"/>
  <c r="R71" i="93"/>
  <c r="R72" i="93"/>
  <c r="R73" i="93"/>
  <c r="R74" i="93"/>
  <c r="R75" i="93"/>
  <c r="R76" i="93"/>
  <c r="R77" i="93"/>
  <c r="R78" i="93"/>
  <c r="R79" i="93"/>
  <c r="R80" i="93"/>
  <c r="R81" i="93"/>
  <c r="R82" i="93"/>
  <c r="R83" i="93"/>
  <c r="R84" i="93"/>
  <c r="R85" i="93"/>
  <c r="R86" i="93"/>
  <c r="R87" i="93"/>
  <c r="R88" i="93"/>
  <c r="R89" i="93"/>
  <c r="R90" i="93"/>
  <c r="R91" i="93"/>
  <c r="R92" i="93"/>
  <c r="R93" i="93"/>
  <c r="R94" i="93"/>
  <c r="R95" i="93"/>
  <c r="R96" i="93"/>
  <c r="R97" i="93"/>
  <c r="R98" i="93"/>
  <c r="R99" i="93"/>
  <c r="R100" i="93"/>
  <c r="R101" i="93"/>
  <c r="R102" i="93"/>
  <c r="R103" i="93"/>
  <c r="R104" i="93"/>
  <c r="R105" i="93"/>
  <c r="R106" i="93"/>
  <c r="R107" i="93"/>
  <c r="R108" i="93"/>
  <c r="R109" i="93"/>
  <c r="R110" i="93"/>
  <c r="R111" i="93"/>
  <c r="R112" i="93"/>
  <c r="R113" i="93"/>
  <c r="R114" i="93"/>
  <c r="R115" i="93"/>
  <c r="R116" i="93"/>
  <c r="R117" i="93"/>
  <c r="R118" i="93"/>
  <c r="R119" i="93"/>
  <c r="R120" i="93"/>
  <c r="R121" i="93"/>
  <c r="R122" i="93"/>
  <c r="R123" i="93"/>
  <c r="R124" i="93"/>
  <c r="R125" i="93"/>
  <c r="R126" i="93"/>
  <c r="R127" i="93"/>
  <c r="R128" i="93"/>
  <c r="R129" i="93"/>
  <c r="R130" i="93"/>
  <c r="R131" i="93"/>
  <c r="R132" i="93"/>
  <c r="R133" i="93"/>
  <c r="R134" i="93"/>
  <c r="R135" i="93"/>
  <c r="R136" i="93"/>
  <c r="R137" i="93"/>
  <c r="R138" i="93"/>
  <c r="R139" i="93"/>
  <c r="R140" i="93"/>
  <c r="R141" i="93"/>
  <c r="R142" i="93"/>
  <c r="R143" i="93"/>
  <c r="R144" i="93"/>
  <c r="R145" i="93"/>
  <c r="R146" i="93"/>
  <c r="R147" i="93"/>
  <c r="R148" i="93"/>
  <c r="R149" i="93"/>
  <c r="R150" i="93"/>
  <c r="R151" i="93"/>
  <c r="R152" i="93"/>
  <c r="R153" i="93"/>
  <c r="R154" i="93"/>
  <c r="R155" i="93"/>
  <c r="R156" i="93"/>
  <c r="R157" i="93"/>
  <c r="R158" i="93"/>
  <c r="R159" i="93"/>
  <c r="R160" i="93"/>
  <c r="R161" i="93"/>
  <c r="R162" i="93"/>
  <c r="R163" i="93"/>
  <c r="R164" i="93"/>
  <c r="R165" i="93"/>
  <c r="R166" i="93"/>
  <c r="R167" i="93"/>
  <c r="R168" i="93"/>
  <c r="R169" i="93"/>
  <c r="R170" i="93"/>
  <c r="R171" i="93"/>
  <c r="R220" i="93"/>
  <c r="R219" i="93"/>
  <c r="R218" i="93"/>
  <c r="R217" i="93"/>
  <c r="R216" i="93"/>
  <c r="R215" i="93"/>
  <c r="R214" i="93"/>
  <c r="R213" i="93"/>
  <c r="R212" i="93"/>
  <c r="R211" i="93"/>
  <c r="R210" i="93"/>
  <c r="R209" i="93"/>
  <c r="R208" i="93"/>
  <c r="R207" i="93"/>
  <c r="R206" i="93"/>
  <c r="R205" i="93"/>
  <c r="R204" i="93"/>
  <c r="R203" i="93"/>
  <c r="R202" i="93"/>
  <c r="R201" i="93"/>
  <c r="R200" i="93"/>
  <c r="R199" i="93"/>
  <c r="R198" i="93"/>
  <c r="R197" i="93"/>
  <c r="R196" i="93"/>
  <c r="R195" i="93"/>
  <c r="R194" i="93"/>
  <c r="R193" i="93"/>
  <c r="R192" i="93"/>
  <c r="R191" i="93"/>
  <c r="R190" i="93"/>
  <c r="R189" i="93"/>
  <c r="R188" i="93"/>
  <c r="R187" i="93"/>
  <c r="R186" i="93"/>
  <c r="R185" i="93"/>
  <c r="R184" i="93"/>
  <c r="R183" i="93"/>
  <c r="R182" i="93"/>
  <c r="R181" i="93"/>
  <c r="R180" i="93"/>
  <c r="R179" i="93"/>
  <c r="R178" i="93"/>
  <c r="R177" i="93"/>
  <c r="R176" i="93"/>
  <c r="R175" i="93"/>
  <c r="R174" i="93"/>
  <c r="R173" i="93"/>
  <c r="R172" i="93"/>
  <c r="T139" i="93"/>
  <c r="T80" i="93"/>
  <c r="T65" i="93"/>
  <c r="T53" i="93"/>
  <c r="T44" i="93"/>
  <c r="T43" i="93"/>
  <c r="T36" i="93"/>
  <c r="T29" i="93"/>
  <c r="R220" i="92"/>
  <c r="R219" i="92"/>
  <c r="R218" i="92"/>
  <c r="R217" i="92"/>
  <c r="R216" i="92"/>
  <c r="R215" i="92"/>
  <c r="R214" i="92"/>
  <c r="R213" i="92"/>
  <c r="R212" i="92"/>
  <c r="R211" i="92"/>
  <c r="R210" i="92"/>
  <c r="R209" i="92"/>
  <c r="R208" i="92"/>
  <c r="R207" i="92"/>
  <c r="R206" i="92"/>
  <c r="R205" i="92"/>
  <c r="R204" i="92"/>
  <c r="R203" i="92"/>
  <c r="R202" i="92"/>
  <c r="R201" i="92"/>
  <c r="R200" i="92"/>
  <c r="R199" i="92"/>
  <c r="R198" i="92"/>
  <c r="R197" i="92"/>
  <c r="R196" i="92"/>
  <c r="R195" i="92"/>
  <c r="R194" i="92"/>
  <c r="R193" i="92"/>
  <c r="R192" i="92"/>
  <c r="R191" i="92"/>
  <c r="R190" i="92"/>
  <c r="R189" i="92"/>
  <c r="R188" i="92"/>
  <c r="R187" i="92"/>
  <c r="R186" i="92"/>
  <c r="R185" i="92"/>
  <c r="R184" i="92"/>
  <c r="R183" i="92"/>
  <c r="R182" i="92"/>
  <c r="R181" i="92"/>
  <c r="R180" i="92"/>
  <c r="R179" i="92"/>
  <c r="R178" i="92"/>
  <c r="R177" i="92"/>
  <c r="R176" i="92"/>
  <c r="R175" i="92"/>
  <c r="R174" i="92"/>
  <c r="R173" i="92"/>
  <c r="R172" i="92"/>
  <c r="R171" i="92"/>
  <c r="R170" i="92"/>
  <c r="R169" i="92"/>
  <c r="R168" i="92"/>
  <c r="R167" i="92"/>
  <c r="R166" i="92"/>
  <c r="R165" i="92"/>
  <c r="R164" i="92"/>
  <c r="R163" i="92"/>
  <c r="R162" i="92"/>
  <c r="R161" i="92"/>
  <c r="R160" i="92"/>
  <c r="R159" i="92"/>
  <c r="R158" i="92"/>
  <c r="R157" i="92"/>
  <c r="R156" i="92"/>
  <c r="R155" i="92"/>
  <c r="R154" i="92"/>
  <c r="R153" i="92"/>
  <c r="R152" i="92"/>
  <c r="R151" i="92"/>
  <c r="R150" i="92"/>
  <c r="R149" i="92"/>
  <c r="R148" i="92"/>
  <c r="R147" i="92"/>
  <c r="R146" i="92"/>
  <c r="R145" i="92"/>
  <c r="R144" i="92"/>
  <c r="R143" i="92"/>
  <c r="R142" i="92"/>
  <c r="R141" i="92"/>
  <c r="R140" i="92"/>
  <c r="R139" i="92"/>
  <c r="R138" i="92"/>
  <c r="R137" i="92"/>
  <c r="R136" i="92"/>
  <c r="R135" i="92"/>
  <c r="R134" i="92"/>
  <c r="R133" i="92"/>
  <c r="R132" i="92"/>
  <c r="R131" i="92"/>
  <c r="R130" i="92"/>
  <c r="R129" i="92"/>
  <c r="R128" i="92"/>
  <c r="R127" i="92"/>
  <c r="R126" i="92"/>
  <c r="R125" i="92"/>
  <c r="R124" i="92"/>
  <c r="R123" i="92"/>
  <c r="R122" i="92"/>
  <c r="R121" i="92"/>
  <c r="R120" i="92"/>
  <c r="R119" i="92"/>
  <c r="R118" i="92"/>
  <c r="R117" i="92"/>
  <c r="R116" i="92"/>
  <c r="R115" i="92"/>
  <c r="R114" i="92"/>
  <c r="R113" i="92"/>
  <c r="R112" i="92"/>
  <c r="R111" i="92"/>
  <c r="R110" i="92"/>
  <c r="R109" i="92"/>
  <c r="R108" i="92"/>
  <c r="R107" i="92"/>
  <c r="R106" i="92"/>
  <c r="R105" i="92"/>
  <c r="R104" i="92"/>
  <c r="R103" i="92"/>
  <c r="R102" i="92"/>
  <c r="R101" i="92"/>
  <c r="R100" i="92"/>
  <c r="R99" i="92"/>
  <c r="R98" i="92"/>
  <c r="R97" i="92"/>
  <c r="R96" i="92"/>
  <c r="R95" i="92"/>
  <c r="R94" i="92"/>
  <c r="R93" i="92"/>
  <c r="R92" i="92"/>
  <c r="R91" i="92"/>
  <c r="R90" i="92"/>
  <c r="R89" i="92"/>
  <c r="R88" i="92"/>
  <c r="R87" i="92"/>
  <c r="R86" i="92"/>
  <c r="R85" i="92"/>
  <c r="R84" i="92"/>
  <c r="R83" i="92"/>
  <c r="R82" i="92"/>
  <c r="R81" i="92"/>
  <c r="R80" i="92"/>
  <c r="R79" i="92"/>
  <c r="R78" i="92"/>
  <c r="R77" i="92"/>
  <c r="R76" i="92"/>
  <c r="R75" i="92"/>
  <c r="R74" i="92"/>
  <c r="R73" i="92"/>
  <c r="R72" i="92"/>
  <c r="R71" i="92"/>
  <c r="R70" i="92"/>
  <c r="R69" i="92"/>
  <c r="R68" i="92"/>
  <c r="R67" i="92"/>
  <c r="R66" i="92"/>
  <c r="R65" i="92"/>
  <c r="R64" i="92"/>
  <c r="R63" i="92"/>
  <c r="R62" i="92"/>
  <c r="R61" i="92"/>
  <c r="R60" i="92"/>
  <c r="R59" i="92"/>
  <c r="R58" i="92"/>
  <c r="R57" i="92"/>
  <c r="R56" i="92"/>
  <c r="R55" i="92"/>
  <c r="R54" i="92"/>
  <c r="R53" i="92"/>
  <c r="R52" i="92"/>
  <c r="R51" i="92"/>
  <c r="R50" i="92"/>
  <c r="R49" i="92"/>
  <c r="R48" i="92"/>
  <c r="R47" i="92"/>
  <c r="R46" i="92"/>
  <c r="R45" i="92"/>
  <c r="R44" i="92"/>
  <c r="R43" i="92"/>
  <c r="R42" i="92"/>
  <c r="R41" i="92"/>
  <c r="R40" i="92"/>
  <c r="R39" i="92"/>
  <c r="R38" i="92"/>
  <c r="R37" i="92"/>
  <c r="R36" i="92"/>
  <c r="R35" i="92"/>
  <c r="R34" i="92"/>
  <c r="R33" i="92"/>
  <c r="R32" i="92"/>
  <c r="R31" i="92"/>
  <c r="R30" i="92"/>
  <c r="R29" i="92"/>
  <c r="R28" i="92"/>
  <c r="R27" i="92"/>
  <c r="R26" i="92"/>
  <c r="R25" i="92"/>
  <c r="R24" i="92"/>
  <c r="R23" i="92"/>
  <c r="R22" i="92"/>
  <c r="R21" i="92"/>
  <c r="R20" i="92"/>
  <c r="R19" i="92"/>
  <c r="R18" i="92"/>
  <c r="R17" i="92"/>
  <c r="R16" i="92"/>
  <c r="R15" i="92"/>
  <c r="R14" i="92"/>
  <c r="R13" i="92"/>
  <c r="R12" i="92"/>
  <c r="R11" i="92"/>
  <c r="R10" i="92"/>
  <c r="R9" i="92"/>
  <c r="R8" i="92"/>
  <c r="R7" i="92"/>
  <c r="R6" i="92"/>
  <c r="R5" i="92"/>
  <c r="R4" i="92"/>
  <c r="R3" i="92"/>
  <c r="R2" i="92"/>
  <c r="R220" i="91"/>
  <c r="R219" i="91"/>
  <c r="R218" i="91"/>
  <c r="R217" i="91"/>
  <c r="R216" i="91"/>
  <c r="R215" i="91"/>
  <c r="R214" i="91"/>
  <c r="R213" i="91"/>
  <c r="R212" i="91"/>
  <c r="R211" i="91"/>
  <c r="R210" i="91"/>
  <c r="R209" i="91"/>
  <c r="R208" i="91"/>
  <c r="R207" i="91"/>
  <c r="R206" i="91"/>
  <c r="R205" i="91"/>
  <c r="R204" i="91"/>
  <c r="R203" i="91"/>
  <c r="R202" i="91"/>
  <c r="R201" i="91"/>
  <c r="R200" i="91"/>
  <c r="R199" i="91"/>
  <c r="R198" i="91"/>
  <c r="R197" i="91"/>
  <c r="R196" i="91"/>
  <c r="R195" i="91"/>
  <c r="R194" i="91"/>
  <c r="R193" i="91"/>
  <c r="R192" i="91"/>
  <c r="R191" i="91"/>
  <c r="R190" i="91"/>
  <c r="R189" i="91"/>
  <c r="R188" i="91"/>
  <c r="R187" i="91"/>
  <c r="R186" i="91"/>
  <c r="R185" i="91"/>
  <c r="R184" i="91"/>
  <c r="R183" i="91"/>
  <c r="R182" i="91"/>
  <c r="R181" i="91"/>
  <c r="R180" i="91"/>
  <c r="R179" i="91"/>
  <c r="R178" i="91"/>
  <c r="R177" i="91"/>
  <c r="R176" i="91"/>
  <c r="R175" i="91"/>
  <c r="R174" i="91"/>
  <c r="R173" i="91"/>
  <c r="R172" i="91"/>
  <c r="R171" i="91"/>
  <c r="R170" i="91"/>
  <c r="R169" i="91"/>
  <c r="R168" i="91"/>
  <c r="R167" i="91"/>
  <c r="R166" i="91"/>
  <c r="R165" i="91"/>
  <c r="R164" i="91"/>
  <c r="R163" i="91"/>
  <c r="R162" i="91"/>
  <c r="R161" i="91"/>
  <c r="R160" i="91"/>
  <c r="R159" i="91"/>
  <c r="R158" i="91"/>
  <c r="R157" i="91"/>
  <c r="R156" i="91"/>
  <c r="R155" i="91"/>
  <c r="R154" i="91"/>
  <c r="R153" i="91"/>
  <c r="R152" i="91"/>
  <c r="R151" i="91"/>
  <c r="R150" i="91"/>
  <c r="R149" i="91"/>
  <c r="R148" i="91"/>
  <c r="R147" i="91"/>
  <c r="R146" i="91"/>
  <c r="R145" i="91"/>
  <c r="R144" i="91"/>
  <c r="R143" i="91"/>
  <c r="R142" i="91"/>
  <c r="R141" i="91"/>
  <c r="R140" i="91"/>
  <c r="R139" i="91"/>
  <c r="R138" i="91"/>
  <c r="R137" i="91"/>
  <c r="R136" i="91"/>
  <c r="R135" i="91"/>
  <c r="R134" i="91"/>
  <c r="R133" i="91"/>
  <c r="R132" i="91"/>
  <c r="R131" i="91"/>
  <c r="R130" i="91"/>
  <c r="R129" i="91"/>
  <c r="R128" i="91"/>
  <c r="R127" i="91"/>
  <c r="R126" i="91"/>
  <c r="R125" i="91"/>
  <c r="R124" i="91"/>
  <c r="R123" i="91"/>
  <c r="R122" i="91"/>
  <c r="R121" i="91"/>
  <c r="R120" i="91"/>
  <c r="R119" i="91"/>
  <c r="R118" i="91"/>
  <c r="R117" i="91"/>
  <c r="R116" i="91"/>
  <c r="R115" i="91"/>
  <c r="R114" i="91"/>
  <c r="R113" i="91"/>
  <c r="R112" i="91"/>
  <c r="R111" i="91"/>
  <c r="R110" i="91"/>
  <c r="R109" i="91"/>
  <c r="R108" i="91"/>
  <c r="R107" i="91"/>
  <c r="R106" i="91"/>
  <c r="R105" i="91"/>
  <c r="R104" i="91"/>
  <c r="R103" i="91"/>
  <c r="R102" i="91"/>
  <c r="R101" i="91"/>
  <c r="R100" i="91"/>
  <c r="R99" i="91"/>
  <c r="R98" i="91"/>
  <c r="R97" i="91"/>
  <c r="R96" i="91"/>
  <c r="R95" i="91"/>
  <c r="R94" i="91"/>
  <c r="R93" i="91"/>
  <c r="R92" i="91"/>
  <c r="R91" i="91"/>
  <c r="R90" i="91"/>
  <c r="R89" i="91"/>
  <c r="R88" i="91"/>
  <c r="R87" i="91"/>
  <c r="R86" i="91"/>
  <c r="R85" i="91"/>
  <c r="R84" i="91"/>
  <c r="R83" i="91"/>
  <c r="R82" i="91"/>
  <c r="R81" i="91"/>
  <c r="R80" i="91"/>
  <c r="R79" i="91"/>
  <c r="R78" i="91"/>
  <c r="R77" i="91"/>
  <c r="R76" i="91"/>
  <c r="R75" i="91"/>
  <c r="R74" i="91"/>
  <c r="R73" i="91"/>
  <c r="R72" i="91"/>
  <c r="R71" i="91"/>
  <c r="R70" i="91"/>
  <c r="R69" i="91"/>
  <c r="R68" i="91"/>
  <c r="R67" i="91"/>
  <c r="R66" i="91"/>
  <c r="R65" i="91"/>
  <c r="R64" i="91"/>
  <c r="R63" i="91"/>
  <c r="R62" i="91"/>
  <c r="R61" i="91"/>
  <c r="R60" i="91"/>
  <c r="R59" i="91"/>
  <c r="R58" i="91"/>
  <c r="R57" i="91"/>
  <c r="R56" i="91"/>
  <c r="R55" i="91"/>
  <c r="R54" i="91"/>
  <c r="R53" i="91"/>
  <c r="R52" i="91"/>
  <c r="R51" i="91"/>
  <c r="R50" i="91"/>
  <c r="R49" i="91"/>
  <c r="R48" i="91"/>
  <c r="R47" i="91"/>
  <c r="R46" i="91"/>
  <c r="R45" i="91"/>
  <c r="R44" i="91"/>
  <c r="R43" i="91"/>
  <c r="R42" i="91"/>
  <c r="R41" i="91"/>
  <c r="R40" i="91"/>
  <c r="R39" i="91"/>
  <c r="R38" i="91"/>
  <c r="R37" i="91"/>
  <c r="R36" i="91"/>
  <c r="R35" i="91"/>
  <c r="R34" i="91"/>
  <c r="R33" i="91"/>
  <c r="R32" i="91"/>
  <c r="R31" i="91"/>
  <c r="R30" i="91"/>
  <c r="R29" i="91"/>
  <c r="R28" i="91"/>
  <c r="R27" i="91"/>
  <c r="R26" i="91"/>
  <c r="R25" i="91"/>
  <c r="R24" i="91"/>
  <c r="R23" i="91"/>
  <c r="R22" i="91"/>
  <c r="R21" i="91"/>
  <c r="R20" i="91"/>
  <c r="R19" i="91"/>
  <c r="R18" i="91"/>
  <c r="R17" i="91"/>
  <c r="R16" i="91"/>
  <c r="R15" i="91"/>
  <c r="R14" i="91"/>
  <c r="R13" i="91"/>
  <c r="R12" i="91"/>
  <c r="R11" i="91"/>
  <c r="R10" i="91"/>
  <c r="R9" i="91"/>
  <c r="R8" i="91"/>
  <c r="R7" i="91"/>
  <c r="R6" i="91"/>
  <c r="R5" i="91"/>
  <c r="R4" i="91"/>
  <c r="R3" i="91"/>
  <c r="R2" i="91"/>
  <c r="R220" i="90"/>
  <c r="R219" i="90"/>
  <c r="R218" i="90"/>
  <c r="R217" i="90"/>
  <c r="R216" i="90"/>
  <c r="R215" i="90"/>
  <c r="R214" i="90"/>
  <c r="R213" i="90"/>
  <c r="R212" i="90"/>
  <c r="R211" i="90"/>
  <c r="R210" i="90"/>
  <c r="R209" i="90"/>
  <c r="R208" i="90"/>
  <c r="R207" i="90"/>
  <c r="R206" i="90"/>
  <c r="R205" i="90"/>
  <c r="R204" i="90"/>
  <c r="R203" i="90"/>
  <c r="R202" i="90"/>
  <c r="R201" i="90"/>
  <c r="R200" i="90"/>
  <c r="R199" i="90"/>
  <c r="R198" i="90"/>
  <c r="R197" i="90"/>
  <c r="R196" i="90"/>
  <c r="R195" i="90"/>
  <c r="R194" i="90"/>
  <c r="R193" i="90"/>
  <c r="R192" i="90"/>
  <c r="R191" i="90"/>
  <c r="R190" i="90"/>
  <c r="R189" i="90"/>
  <c r="R188" i="90"/>
  <c r="R187" i="90"/>
  <c r="R186" i="90"/>
  <c r="R185" i="90"/>
  <c r="R184" i="90"/>
  <c r="R183" i="90"/>
  <c r="R182" i="90"/>
  <c r="R181" i="90"/>
  <c r="R180" i="90"/>
  <c r="R179" i="90"/>
  <c r="R178" i="90"/>
  <c r="R177" i="90"/>
  <c r="R176" i="90"/>
  <c r="R175" i="90"/>
  <c r="R174" i="90"/>
  <c r="R173" i="90"/>
  <c r="R172" i="90"/>
  <c r="R171" i="90"/>
  <c r="R170" i="90"/>
  <c r="R169" i="90"/>
  <c r="R168" i="90"/>
  <c r="R167" i="90"/>
  <c r="R166" i="90"/>
  <c r="R165" i="90"/>
  <c r="R164" i="90"/>
  <c r="R163" i="90"/>
  <c r="R162" i="90"/>
  <c r="R161" i="90"/>
  <c r="R160" i="90"/>
  <c r="R159" i="90"/>
  <c r="R158" i="90"/>
  <c r="R157" i="90"/>
  <c r="R156" i="90"/>
  <c r="R155" i="90"/>
  <c r="R154" i="90"/>
  <c r="R153" i="90"/>
  <c r="R152" i="90"/>
  <c r="R151" i="90"/>
  <c r="R150" i="90"/>
  <c r="R149" i="90"/>
  <c r="R148" i="90"/>
  <c r="R147" i="90"/>
  <c r="R146" i="90"/>
  <c r="R145" i="90"/>
  <c r="R144" i="90"/>
  <c r="R143" i="90"/>
  <c r="R142" i="90"/>
  <c r="R141" i="90"/>
  <c r="R140" i="90"/>
  <c r="R139" i="90"/>
  <c r="R138" i="90"/>
  <c r="R137" i="90"/>
  <c r="R136" i="90"/>
  <c r="R135" i="90"/>
  <c r="R134" i="90"/>
  <c r="R133" i="90"/>
  <c r="R132" i="90"/>
  <c r="R131" i="90"/>
  <c r="R130" i="90"/>
  <c r="R129" i="90"/>
  <c r="R128" i="90"/>
  <c r="R127" i="90"/>
  <c r="R126" i="90"/>
  <c r="R125" i="90"/>
  <c r="R124" i="90"/>
  <c r="R123" i="90"/>
  <c r="R122" i="90"/>
  <c r="R121" i="90"/>
  <c r="R120" i="90"/>
  <c r="R119" i="90"/>
  <c r="R118" i="90"/>
  <c r="R117" i="90"/>
  <c r="R116" i="90"/>
  <c r="R115" i="90"/>
  <c r="R114" i="90"/>
  <c r="R113" i="90"/>
  <c r="R112" i="90"/>
  <c r="R111" i="90"/>
  <c r="R110" i="90"/>
  <c r="R109" i="90"/>
  <c r="R108" i="90"/>
  <c r="R107" i="90"/>
  <c r="R106" i="90"/>
  <c r="R105" i="90"/>
  <c r="R104" i="90"/>
  <c r="R103" i="90"/>
  <c r="R102" i="90"/>
  <c r="R101" i="90"/>
  <c r="R100" i="90"/>
  <c r="R99" i="90"/>
  <c r="R98" i="90"/>
  <c r="R97" i="90"/>
  <c r="R96" i="90"/>
  <c r="R95" i="90"/>
  <c r="R94" i="90"/>
  <c r="R93" i="90"/>
  <c r="R92" i="90"/>
  <c r="R91" i="90"/>
  <c r="R90" i="90"/>
  <c r="R89" i="90"/>
  <c r="R88" i="90"/>
  <c r="R87" i="90"/>
  <c r="R86" i="90"/>
  <c r="R85" i="90"/>
  <c r="R84" i="90"/>
  <c r="R83" i="90"/>
  <c r="R82" i="90"/>
  <c r="R81" i="90"/>
  <c r="R80" i="90"/>
  <c r="R79" i="90"/>
  <c r="R78" i="90"/>
  <c r="R77" i="90"/>
  <c r="R76" i="90"/>
  <c r="R75" i="90"/>
  <c r="R74" i="90"/>
  <c r="R73" i="90"/>
  <c r="R72" i="90"/>
  <c r="R71" i="90"/>
  <c r="R70" i="90"/>
  <c r="R69" i="90"/>
  <c r="R68" i="90"/>
  <c r="R67" i="90"/>
  <c r="R66" i="90"/>
  <c r="R65" i="90"/>
  <c r="R64" i="90"/>
  <c r="R63" i="90"/>
  <c r="R62" i="90"/>
  <c r="R61" i="90"/>
  <c r="R60" i="90"/>
  <c r="R59" i="90"/>
  <c r="R58" i="90"/>
  <c r="R57" i="90"/>
  <c r="R56" i="90"/>
  <c r="R55" i="90"/>
  <c r="R54" i="90"/>
  <c r="R53" i="90"/>
  <c r="R52" i="90"/>
  <c r="R51" i="90"/>
  <c r="R50" i="90"/>
  <c r="R49" i="90"/>
  <c r="R48" i="90"/>
  <c r="R47" i="90"/>
  <c r="R46" i="90"/>
  <c r="R45" i="90"/>
  <c r="R44" i="90"/>
  <c r="R43" i="90"/>
  <c r="R42" i="90"/>
  <c r="R41" i="90"/>
  <c r="R40" i="90"/>
  <c r="R39" i="90"/>
  <c r="R38" i="90"/>
  <c r="R37" i="90"/>
  <c r="R36" i="90"/>
  <c r="R35" i="90"/>
  <c r="R34" i="90"/>
  <c r="R33" i="90"/>
  <c r="R32" i="90"/>
  <c r="R31" i="90"/>
  <c r="R30" i="90"/>
  <c r="R29" i="90"/>
  <c r="R28" i="90"/>
  <c r="R27" i="90"/>
  <c r="R26" i="90"/>
  <c r="R25" i="90"/>
  <c r="R24" i="90"/>
  <c r="R23" i="90"/>
  <c r="R22" i="90"/>
  <c r="R21" i="90"/>
  <c r="R20" i="90"/>
  <c r="R19" i="90"/>
  <c r="R18" i="90"/>
  <c r="R17" i="90"/>
  <c r="R16" i="90"/>
  <c r="R15" i="90"/>
  <c r="R14" i="90"/>
  <c r="R13" i="90"/>
  <c r="R12" i="90"/>
  <c r="R11" i="90"/>
  <c r="R10" i="90"/>
  <c r="R9" i="90"/>
  <c r="R8" i="90"/>
  <c r="R7" i="90"/>
  <c r="R6" i="90"/>
  <c r="R5" i="90"/>
  <c r="R4" i="90"/>
  <c r="R3" i="90"/>
  <c r="R2" i="90"/>
  <c r="R220" i="89"/>
  <c r="R219" i="89"/>
  <c r="R218" i="89"/>
  <c r="R217" i="89"/>
  <c r="R216" i="89"/>
  <c r="R215" i="89"/>
  <c r="R214" i="89"/>
  <c r="R213" i="89"/>
  <c r="R212" i="89"/>
  <c r="R211" i="89"/>
  <c r="R210" i="89"/>
  <c r="R209" i="89"/>
  <c r="R208" i="89"/>
  <c r="R207" i="89"/>
  <c r="R206" i="89"/>
  <c r="R205" i="89"/>
  <c r="R204" i="89"/>
  <c r="R203" i="89"/>
  <c r="R202" i="89"/>
  <c r="R201" i="89"/>
  <c r="R200" i="89"/>
  <c r="R199" i="89"/>
  <c r="R198" i="89"/>
  <c r="R197" i="89"/>
  <c r="R196" i="89"/>
  <c r="R195" i="89"/>
  <c r="R194" i="89"/>
  <c r="R193" i="89"/>
  <c r="R192" i="89"/>
  <c r="R191" i="89"/>
  <c r="R190" i="89"/>
  <c r="R189" i="89"/>
  <c r="R188" i="89"/>
  <c r="R187" i="89"/>
  <c r="R186" i="89"/>
  <c r="R185" i="89"/>
  <c r="R184" i="89"/>
  <c r="R183" i="89"/>
  <c r="R182" i="89"/>
  <c r="R181" i="89"/>
  <c r="R180" i="89"/>
  <c r="R179" i="89"/>
  <c r="R178" i="89"/>
  <c r="R177" i="89"/>
  <c r="R176" i="89"/>
  <c r="R175" i="89"/>
  <c r="R174" i="89"/>
  <c r="R173" i="89"/>
  <c r="R172" i="89"/>
  <c r="R171" i="89"/>
  <c r="R170" i="89"/>
  <c r="R169" i="89"/>
  <c r="R168" i="89"/>
  <c r="R167" i="89"/>
  <c r="R166" i="89"/>
  <c r="R165" i="89"/>
  <c r="R164" i="89"/>
  <c r="R163" i="89"/>
  <c r="R162" i="89"/>
  <c r="R161" i="89"/>
  <c r="R160" i="89"/>
  <c r="R159" i="89"/>
  <c r="R158" i="89"/>
  <c r="R157" i="89"/>
  <c r="R156" i="89"/>
  <c r="R155" i="89"/>
  <c r="R154" i="89"/>
  <c r="R153" i="89"/>
  <c r="R152" i="89"/>
  <c r="R151" i="89"/>
  <c r="R150" i="89"/>
  <c r="R149" i="89"/>
  <c r="R148" i="89"/>
  <c r="R147" i="89"/>
  <c r="R146" i="89"/>
  <c r="R145" i="89"/>
  <c r="R144" i="89"/>
  <c r="R143" i="89"/>
  <c r="R142" i="89"/>
  <c r="R141" i="89"/>
  <c r="R140" i="89"/>
  <c r="R139" i="89"/>
  <c r="R138" i="89"/>
  <c r="R137" i="89"/>
  <c r="R136" i="89"/>
  <c r="R135" i="89"/>
  <c r="R134" i="89"/>
  <c r="R133" i="89"/>
  <c r="R132" i="89"/>
  <c r="R131" i="89"/>
  <c r="R130" i="89"/>
  <c r="R129" i="89"/>
  <c r="R128" i="89"/>
  <c r="R127" i="89"/>
  <c r="R126" i="89"/>
  <c r="R125" i="89"/>
  <c r="R124" i="89"/>
  <c r="R123" i="89"/>
  <c r="R122" i="89"/>
  <c r="R121" i="89"/>
  <c r="R120" i="89"/>
  <c r="R119" i="89"/>
  <c r="R118" i="89"/>
  <c r="R117" i="89"/>
  <c r="R116" i="89"/>
  <c r="R115" i="89"/>
  <c r="R114" i="89"/>
  <c r="R113" i="89"/>
  <c r="R112" i="89"/>
  <c r="R111" i="89"/>
  <c r="R110" i="89"/>
  <c r="R109" i="89"/>
  <c r="R108" i="89"/>
  <c r="R107" i="89"/>
  <c r="R106" i="89"/>
  <c r="R105" i="89"/>
  <c r="R104" i="89"/>
  <c r="R103" i="89"/>
  <c r="R102" i="89"/>
  <c r="R101" i="89"/>
  <c r="R100" i="89"/>
  <c r="R99" i="89"/>
  <c r="R98" i="89"/>
  <c r="R97" i="89"/>
  <c r="R96" i="89"/>
  <c r="R95" i="89"/>
  <c r="R94" i="89"/>
  <c r="R93" i="89"/>
  <c r="R92" i="89"/>
  <c r="R91" i="89"/>
  <c r="R90" i="89"/>
  <c r="R89" i="89"/>
  <c r="R88" i="89"/>
  <c r="R87" i="89"/>
  <c r="R86" i="89"/>
  <c r="R85" i="89"/>
  <c r="R84" i="89"/>
  <c r="R83" i="89"/>
  <c r="R82" i="89"/>
  <c r="R81" i="89"/>
  <c r="R80" i="89"/>
  <c r="R79" i="89"/>
  <c r="R78" i="89"/>
  <c r="R77" i="89"/>
  <c r="R76" i="89"/>
  <c r="R75" i="89"/>
  <c r="R74" i="89"/>
  <c r="R73" i="89"/>
  <c r="R72" i="89"/>
  <c r="R71" i="89"/>
  <c r="R70" i="89"/>
  <c r="R69" i="89"/>
  <c r="R68" i="89"/>
  <c r="R67" i="89"/>
  <c r="R66" i="89"/>
  <c r="R65" i="89"/>
  <c r="R64" i="89"/>
  <c r="R63" i="89"/>
  <c r="R62" i="89"/>
  <c r="R61" i="89"/>
  <c r="R60" i="89"/>
  <c r="R59" i="89"/>
  <c r="R58" i="89"/>
  <c r="R57" i="89"/>
  <c r="R56" i="89"/>
  <c r="R55" i="89"/>
  <c r="R54" i="89"/>
  <c r="R53" i="89"/>
  <c r="R52" i="89"/>
  <c r="R51" i="89"/>
  <c r="R50" i="89"/>
  <c r="R49" i="89"/>
  <c r="R48" i="89"/>
  <c r="R47" i="89"/>
  <c r="R46" i="89"/>
  <c r="R45" i="89"/>
  <c r="R44" i="89"/>
  <c r="R43" i="89"/>
  <c r="R42" i="89"/>
  <c r="R41" i="89"/>
  <c r="R40" i="89"/>
  <c r="R39" i="89"/>
  <c r="R38" i="89"/>
  <c r="R37" i="89"/>
  <c r="R36" i="89"/>
  <c r="R35" i="89"/>
  <c r="R34" i="89"/>
  <c r="R33" i="89"/>
  <c r="R32" i="89"/>
  <c r="R31" i="89"/>
  <c r="R30" i="89"/>
  <c r="R29" i="89"/>
  <c r="R28" i="89"/>
  <c r="R27" i="89"/>
  <c r="R26" i="89"/>
  <c r="R25" i="89"/>
  <c r="R24" i="89"/>
  <c r="R23" i="89"/>
  <c r="R22" i="89"/>
  <c r="R21" i="89"/>
  <c r="R20" i="89"/>
  <c r="R19" i="89"/>
  <c r="R18" i="89"/>
  <c r="R17" i="89"/>
  <c r="R16" i="89"/>
  <c r="R15" i="89"/>
  <c r="R14" i="89"/>
  <c r="R13" i="89"/>
  <c r="R12" i="89"/>
  <c r="R11" i="89"/>
  <c r="R10" i="89"/>
  <c r="R9" i="89"/>
  <c r="R8" i="89"/>
  <c r="R7" i="89"/>
  <c r="R6" i="89"/>
  <c r="R5" i="89"/>
  <c r="R4" i="89"/>
  <c r="R3" i="89"/>
  <c r="R2" i="89"/>
  <c r="R220" i="88"/>
  <c r="R219" i="88"/>
  <c r="R218" i="88"/>
  <c r="R217" i="88"/>
  <c r="R216" i="88"/>
  <c r="R215" i="88"/>
  <c r="R214" i="88"/>
  <c r="R213" i="88"/>
  <c r="R212" i="88"/>
  <c r="R211" i="88"/>
  <c r="R210" i="88"/>
  <c r="R209" i="88"/>
  <c r="R208" i="88"/>
  <c r="R207" i="88"/>
  <c r="R206" i="88"/>
  <c r="R205" i="88"/>
  <c r="R204" i="88"/>
  <c r="R203" i="88"/>
  <c r="R202" i="88"/>
  <c r="R201" i="88"/>
  <c r="R200" i="88"/>
  <c r="R199" i="88"/>
  <c r="R198" i="88"/>
  <c r="R197" i="88"/>
  <c r="R196" i="88"/>
  <c r="R195" i="88"/>
  <c r="R194" i="88"/>
  <c r="R193" i="88"/>
  <c r="R192" i="88"/>
  <c r="R191" i="88"/>
  <c r="R190" i="88"/>
  <c r="R189" i="88"/>
  <c r="R188" i="88"/>
  <c r="R187" i="88"/>
  <c r="R186" i="88"/>
  <c r="R185" i="88"/>
  <c r="R184" i="88"/>
  <c r="R183" i="88"/>
  <c r="R182" i="88"/>
  <c r="R181" i="88"/>
  <c r="R180" i="88"/>
  <c r="R179" i="88"/>
  <c r="R178" i="88"/>
  <c r="R177" i="88"/>
  <c r="R176" i="88"/>
  <c r="R175" i="88"/>
  <c r="R174" i="88"/>
  <c r="R173" i="88"/>
  <c r="R172" i="88"/>
  <c r="R171" i="88"/>
  <c r="R170" i="88"/>
  <c r="R169" i="88"/>
  <c r="R168" i="88"/>
  <c r="R167" i="88"/>
  <c r="R166" i="88"/>
  <c r="R165" i="88"/>
  <c r="R164" i="88"/>
  <c r="R163" i="88"/>
  <c r="R162" i="88"/>
  <c r="R161" i="88"/>
  <c r="R160" i="88"/>
  <c r="R159" i="88"/>
  <c r="R158" i="88"/>
  <c r="R157" i="88"/>
  <c r="R156" i="88"/>
  <c r="R155" i="88"/>
  <c r="R154" i="88"/>
  <c r="R153" i="88"/>
  <c r="R152" i="88"/>
  <c r="R151" i="88"/>
  <c r="R150" i="88"/>
  <c r="R149" i="88"/>
  <c r="R148" i="88"/>
  <c r="R147" i="88"/>
  <c r="R146" i="88"/>
  <c r="R145" i="88"/>
  <c r="R144" i="88"/>
  <c r="R143" i="88"/>
  <c r="R142" i="88"/>
  <c r="R141" i="88"/>
  <c r="R140" i="88"/>
  <c r="R139" i="88"/>
  <c r="R138" i="88"/>
  <c r="R137" i="88"/>
  <c r="R136" i="88"/>
  <c r="R135" i="88"/>
  <c r="R134" i="88"/>
  <c r="R133" i="88"/>
  <c r="R132" i="88"/>
  <c r="R131" i="88"/>
  <c r="R130" i="88"/>
  <c r="R129" i="88"/>
  <c r="R128" i="88"/>
  <c r="R127" i="88"/>
  <c r="R126" i="88"/>
  <c r="R125" i="88"/>
  <c r="R124" i="88"/>
  <c r="R123" i="88"/>
  <c r="R122" i="88"/>
  <c r="R121" i="88"/>
  <c r="R120" i="88"/>
  <c r="R119" i="88"/>
  <c r="R118" i="88"/>
  <c r="R117" i="88"/>
  <c r="R116" i="88"/>
  <c r="R115" i="88"/>
  <c r="R114" i="88"/>
  <c r="R113" i="88"/>
  <c r="R112" i="88"/>
  <c r="R111" i="88"/>
  <c r="R110" i="88"/>
  <c r="R109" i="88"/>
  <c r="R108" i="88"/>
  <c r="R107" i="88"/>
  <c r="R106" i="88"/>
  <c r="R105" i="88"/>
  <c r="R104" i="88"/>
  <c r="R103" i="88"/>
  <c r="R102" i="88"/>
  <c r="R101" i="88"/>
  <c r="R100" i="88"/>
  <c r="R99" i="88"/>
  <c r="R98" i="88"/>
  <c r="R97" i="88"/>
  <c r="R96" i="88"/>
  <c r="R95" i="88"/>
  <c r="R94" i="88"/>
  <c r="R93" i="88"/>
  <c r="R92" i="88"/>
  <c r="R91" i="88"/>
  <c r="R90" i="88"/>
  <c r="R89" i="88"/>
  <c r="R88" i="88"/>
  <c r="R87" i="88"/>
  <c r="R86" i="88"/>
  <c r="R85" i="88"/>
  <c r="R84" i="88"/>
  <c r="R83" i="88"/>
  <c r="R82" i="88"/>
  <c r="R81" i="88"/>
  <c r="R80" i="88"/>
  <c r="R79" i="88"/>
  <c r="R78" i="88"/>
  <c r="R77" i="88"/>
  <c r="R76" i="88"/>
  <c r="R75" i="88"/>
  <c r="R74" i="88"/>
  <c r="R73" i="88"/>
  <c r="R72" i="88"/>
  <c r="R71" i="88"/>
  <c r="R70" i="88"/>
  <c r="R69" i="88"/>
  <c r="R68" i="88"/>
  <c r="R67" i="88"/>
  <c r="R66" i="88"/>
  <c r="R65" i="88"/>
  <c r="R64" i="88"/>
  <c r="R63" i="88"/>
  <c r="R62" i="88"/>
  <c r="R61" i="88"/>
  <c r="R60" i="88"/>
  <c r="R59" i="88"/>
  <c r="R58" i="88"/>
  <c r="R57" i="88"/>
  <c r="R56" i="88"/>
  <c r="R55" i="88"/>
  <c r="R54" i="88"/>
  <c r="R53" i="88"/>
  <c r="R52" i="88"/>
  <c r="R51" i="88"/>
  <c r="R50" i="88"/>
  <c r="R49" i="88"/>
  <c r="R48" i="88"/>
  <c r="R47" i="88"/>
  <c r="R46" i="88"/>
  <c r="R45" i="88"/>
  <c r="R44" i="88"/>
  <c r="R43" i="88"/>
  <c r="R42" i="88"/>
  <c r="R41" i="88"/>
  <c r="R40" i="88"/>
  <c r="R39" i="88"/>
  <c r="R38" i="88"/>
  <c r="R37" i="88"/>
  <c r="R36" i="88"/>
  <c r="R35" i="88"/>
  <c r="R34" i="88"/>
  <c r="R33" i="88"/>
  <c r="R32" i="88"/>
  <c r="R31" i="88"/>
  <c r="R30" i="88"/>
  <c r="R29" i="88"/>
  <c r="R28" i="88"/>
  <c r="R27" i="88"/>
  <c r="R26" i="88"/>
  <c r="R25" i="88"/>
  <c r="R24" i="88"/>
  <c r="R23" i="88"/>
  <c r="R22" i="88"/>
  <c r="R21" i="88"/>
  <c r="R20" i="88"/>
  <c r="R19" i="88"/>
  <c r="R18" i="88"/>
  <c r="R17" i="88"/>
  <c r="R16" i="88"/>
  <c r="R15" i="88"/>
  <c r="R14" i="88"/>
  <c r="R13" i="88"/>
  <c r="R12" i="88"/>
  <c r="R11" i="88"/>
  <c r="R10" i="88"/>
  <c r="R9" i="88"/>
  <c r="R8" i="88"/>
  <c r="R7" i="88"/>
  <c r="R6" i="88"/>
  <c r="R5" i="88"/>
  <c r="R4" i="88"/>
  <c r="R3" i="88"/>
  <c r="R2" i="88"/>
  <c r="R220" i="87"/>
  <c r="R219" i="87"/>
  <c r="R218" i="87"/>
  <c r="R217" i="87"/>
  <c r="R216" i="87"/>
  <c r="R215" i="87"/>
  <c r="R214" i="87"/>
  <c r="R213" i="87"/>
  <c r="R212" i="87"/>
  <c r="R211" i="87"/>
  <c r="R210" i="87"/>
  <c r="R209" i="87"/>
  <c r="R208" i="87"/>
  <c r="R207" i="87"/>
  <c r="R206" i="87"/>
  <c r="R205" i="87"/>
  <c r="R204" i="87"/>
  <c r="R203" i="87"/>
  <c r="R202" i="87"/>
  <c r="R201" i="87"/>
  <c r="R200" i="87"/>
  <c r="R199" i="87"/>
  <c r="R198" i="87"/>
  <c r="R197" i="87"/>
  <c r="R196" i="87"/>
  <c r="R195" i="87"/>
  <c r="R194" i="87"/>
  <c r="R193" i="87"/>
  <c r="R192" i="87"/>
  <c r="R191" i="87"/>
  <c r="R190" i="87"/>
  <c r="R189" i="87"/>
  <c r="R188" i="87"/>
  <c r="R187" i="87"/>
  <c r="R186" i="87"/>
  <c r="R185" i="87"/>
  <c r="R184" i="87"/>
  <c r="R183" i="87"/>
  <c r="R182" i="87"/>
  <c r="R181" i="87"/>
  <c r="R180" i="87"/>
  <c r="R179" i="87"/>
  <c r="R178" i="87"/>
  <c r="R177" i="87"/>
  <c r="R176" i="87"/>
  <c r="R175" i="87"/>
  <c r="R174" i="87"/>
  <c r="R173" i="87"/>
  <c r="R172" i="87"/>
  <c r="R171" i="87"/>
  <c r="R170" i="87"/>
  <c r="R169" i="87"/>
  <c r="R168" i="87"/>
  <c r="R167" i="87"/>
  <c r="R166" i="87"/>
  <c r="R165" i="87"/>
  <c r="R164" i="87"/>
  <c r="R163" i="87"/>
  <c r="R162" i="87"/>
  <c r="R161" i="87"/>
  <c r="R160" i="87"/>
  <c r="R159" i="87"/>
  <c r="R158" i="87"/>
  <c r="R157" i="87"/>
  <c r="R156" i="87"/>
  <c r="R155" i="87"/>
  <c r="R154" i="87"/>
  <c r="R153" i="87"/>
  <c r="R152" i="87"/>
  <c r="R151" i="87"/>
  <c r="R150" i="87"/>
  <c r="R149" i="87"/>
  <c r="R148" i="87"/>
  <c r="R147" i="87"/>
  <c r="R146" i="87"/>
  <c r="R145" i="87"/>
  <c r="R144" i="87"/>
  <c r="R143" i="87"/>
  <c r="R142" i="87"/>
  <c r="R141" i="87"/>
  <c r="R140" i="87"/>
  <c r="R139" i="87"/>
  <c r="R138" i="87"/>
  <c r="R137" i="87"/>
  <c r="R136" i="87"/>
  <c r="R135" i="87"/>
  <c r="R134" i="87"/>
  <c r="R133" i="87"/>
  <c r="R132" i="87"/>
  <c r="R131" i="87"/>
  <c r="R130" i="87"/>
  <c r="R129" i="87"/>
  <c r="R128" i="87"/>
  <c r="R127" i="87"/>
  <c r="R126" i="87"/>
  <c r="R125" i="87"/>
  <c r="R124" i="87"/>
  <c r="R123" i="87"/>
  <c r="R122" i="87"/>
  <c r="R121" i="87"/>
  <c r="R120" i="87"/>
  <c r="R119" i="87"/>
  <c r="R118" i="87"/>
  <c r="T117" i="87"/>
  <c r="R117" i="87"/>
  <c r="R116" i="87"/>
  <c r="R115" i="87"/>
  <c r="R114" i="87"/>
  <c r="R113" i="87"/>
  <c r="R112" i="87"/>
  <c r="R111" i="87"/>
  <c r="R110" i="87"/>
  <c r="R109" i="87"/>
  <c r="R108" i="87"/>
  <c r="R107" i="87"/>
  <c r="R106" i="87"/>
  <c r="R105" i="87"/>
  <c r="T104" i="87"/>
  <c r="R104" i="87"/>
  <c r="R103" i="87"/>
  <c r="R102" i="87"/>
  <c r="R101" i="87"/>
  <c r="R100" i="87"/>
  <c r="R99" i="87"/>
  <c r="R98" i="87"/>
  <c r="R97" i="87"/>
  <c r="R96" i="87"/>
  <c r="R95" i="87"/>
  <c r="R94" i="87"/>
  <c r="R93" i="87"/>
  <c r="R92" i="87"/>
  <c r="R91" i="87"/>
  <c r="R90" i="87"/>
  <c r="R89" i="87"/>
  <c r="R88" i="87"/>
  <c r="R87" i="87"/>
  <c r="R86" i="87"/>
  <c r="R85" i="87"/>
  <c r="R84" i="87"/>
  <c r="R83" i="87"/>
  <c r="R82" i="87"/>
  <c r="R81" i="87"/>
  <c r="R80" i="87"/>
  <c r="R79" i="87"/>
  <c r="R78" i="87"/>
  <c r="R77" i="87"/>
  <c r="R76" i="87"/>
  <c r="R75" i="87"/>
  <c r="R74" i="87"/>
  <c r="R73" i="87"/>
  <c r="R72" i="87"/>
  <c r="R71" i="87"/>
  <c r="R70" i="87"/>
  <c r="R69" i="87"/>
  <c r="R68" i="87"/>
  <c r="R67" i="87"/>
  <c r="T66" i="87"/>
  <c r="R66" i="87"/>
  <c r="R65" i="87"/>
  <c r="R64" i="87"/>
  <c r="R63" i="87"/>
  <c r="R62" i="87"/>
  <c r="R61" i="87"/>
  <c r="R60" i="87"/>
  <c r="R59" i="87"/>
  <c r="R58" i="87"/>
  <c r="R57" i="87"/>
  <c r="R56" i="87"/>
  <c r="R55" i="87"/>
  <c r="R54" i="87"/>
  <c r="R53" i="87"/>
  <c r="R52" i="87"/>
  <c r="R51" i="87"/>
  <c r="R50" i="87"/>
  <c r="R49" i="87"/>
  <c r="R48" i="87"/>
  <c r="R47" i="87"/>
  <c r="R46" i="87"/>
  <c r="R45" i="87"/>
  <c r="R44" i="87"/>
  <c r="R43" i="87"/>
  <c r="R42" i="87"/>
  <c r="T41" i="87"/>
  <c r="R41" i="87"/>
  <c r="R40" i="87"/>
  <c r="R39" i="87"/>
  <c r="R38" i="87"/>
  <c r="R37" i="87"/>
  <c r="R36" i="87"/>
  <c r="R35" i="87"/>
  <c r="R34" i="87"/>
  <c r="R33" i="87"/>
  <c r="R32" i="87"/>
  <c r="R31" i="87"/>
  <c r="R30" i="87"/>
  <c r="R29" i="87"/>
  <c r="R28" i="87"/>
  <c r="R27" i="87"/>
  <c r="R26" i="87"/>
  <c r="R25" i="87"/>
  <c r="R24" i="87"/>
  <c r="R23" i="87"/>
  <c r="R22" i="87"/>
  <c r="R21" i="87"/>
  <c r="R20" i="87"/>
  <c r="R19" i="87"/>
  <c r="R18" i="87"/>
  <c r="R17" i="87"/>
  <c r="R16" i="87"/>
  <c r="R15" i="87"/>
  <c r="R14" i="87"/>
  <c r="R13" i="87"/>
  <c r="R12" i="87"/>
  <c r="R11" i="87"/>
  <c r="R10" i="87"/>
  <c r="R9" i="87"/>
  <c r="R8" i="87"/>
  <c r="R7" i="87"/>
  <c r="R6" i="87"/>
  <c r="R5" i="87"/>
  <c r="R4" i="87"/>
  <c r="R3" i="87"/>
  <c r="R2" i="87"/>
  <c r="R220" i="86"/>
  <c r="R219" i="86"/>
  <c r="R218" i="86"/>
  <c r="R217" i="86"/>
  <c r="R216" i="86"/>
  <c r="R215" i="86"/>
  <c r="R214" i="86"/>
  <c r="R213" i="86"/>
  <c r="R212" i="86"/>
  <c r="R211" i="86"/>
  <c r="R210" i="86"/>
  <c r="R209" i="86"/>
  <c r="R208" i="86"/>
  <c r="R207" i="86"/>
  <c r="R206" i="86"/>
  <c r="R205" i="86"/>
  <c r="R204" i="86"/>
  <c r="R203" i="86"/>
  <c r="R202" i="86"/>
  <c r="R201" i="86"/>
  <c r="R200" i="86"/>
  <c r="R199" i="86"/>
  <c r="R198" i="86"/>
  <c r="R197" i="86"/>
  <c r="R196" i="86"/>
  <c r="R195" i="86"/>
  <c r="R194" i="86"/>
  <c r="R193" i="86"/>
  <c r="R192" i="86"/>
  <c r="R191" i="86"/>
  <c r="R190" i="86"/>
  <c r="R189" i="86"/>
  <c r="R188" i="86"/>
  <c r="R187" i="86"/>
  <c r="R186" i="86"/>
  <c r="R185" i="86"/>
  <c r="R184" i="86"/>
  <c r="R183" i="86"/>
  <c r="R182" i="86"/>
  <c r="R181" i="86"/>
  <c r="R180" i="86"/>
  <c r="R179" i="86"/>
  <c r="R178" i="86"/>
  <c r="R177" i="86"/>
  <c r="R176" i="86"/>
  <c r="R175" i="86"/>
  <c r="R174" i="86"/>
  <c r="R173" i="86"/>
  <c r="R172" i="86"/>
  <c r="R171" i="86"/>
  <c r="R170" i="86"/>
  <c r="R169" i="86"/>
  <c r="R168" i="86"/>
  <c r="R167" i="86"/>
  <c r="R166" i="86"/>
  <c r="R165" i="86"/>
  <c r="R164" i="86"/>
  <c r="R163" i="86"/>
  <c r="R162" i="86"/>
  <c r="R161" i="86"/>
  <c r="R160" i="86"/>
  <c r="R159" i="86"/>
  <c r="R158" i="86"/>
  <c r="R157" i="86"/>
  <c r="R156" i="86"/>
  <c r="R155" i="86"/>
  <c r="R154" i="86"/>
  <c r="R153" i="86"/>
  <c r="R152" i="86"/>
  <c r="R151" i="86"/>
  <c r="R150" i="86"/>
  <c r="R149" i="86"/>
  <c r="R148" i="86"/>
  <c r="R147" i="86"/>
  <c r="R146" i="86"/>
  <c r="R145" i="86"/>
  <c r="R144" i="86"/>
  <c r="R143" i="86"/>
  <c r="R142" i="86"/>
  <c r="R141" i="86"/>
  <c r="R140" i="86"/>
  <c r="R139" i="86"/>
  <c r="R138" i="86"/>
  <c r="R137" i="86"/>
  <c r="R136" i="86"/>
  <c r="R135" i="86"/>
  <c r="R134" i="86"/>
  <c r="R133" i="86"/>
  <c r="R132" i="86"/>
  <c r="R131" i="86"/>
  <c r="R130" i="86"/>
  <c r="R129" i="86"/>
  <c r="R128" i="86"/>
  <c r="R127" i="86"/>
  <c r="R126" i="86"/>
  <c r="R125" i="86"/>
  <c r="R124" i="86"/>
  <c r="R123" i="86"/>
  <c r="R122" i="86"/>
  <c r="R121" i="86"/>
  <c r="R120" i="86"/>
  <c r="R119" i="86"/>
  <c r="R118" i="86"/>
  <c r="R117" i="86"/>
  <c r="R116" i="86"/>
  <c r="R115" i="86"/>
  <c r="R114" i="86"/>
  <c r="R113" i="86"/>
  <c r="R112" i="86"/>
  <c r="R111" i="86"/>
  <c r="R110" i="86"/>
  <c r="R109" i="86"/>
  <c r="R108" i="86"/>
  <c r="R107" i="86"/>
  <c r="R106" i="86"/>
  <c r="R105" i="86"/>
  <c r="R104" i="86"/>
  <c r="R103" i="86"/>
  <c r="R102" i="86"/>
  <c r="R101" i="86"/>
  <c r="R100" i="86"/>
  <c r="R99" i="86"/>
  <c r="R98" i="86"/>
  <c r="R97" i="86"/>
  <c r="R96" i="86"/>
  <c r="R95" i="86"/>
  <c r="R94" i="86"/>
  <c r="R93" i="86"/>
  <c r="R92" i="86"/>
  <c r="R91" i="86"/>
  <c r="R90" i="86"/>
  <c r="R89" i="86"/>
  <c r="R88" i="86"/>
  <c r="R87" i="86"/>
  <c r="R86" i="86"/>
  <c r="R85" i="86"/>
  <c r="R84" i="86"/>
  <c r="R83" i="86"/>
  <c r="R82" i="86"/>
  <c r="R81" i="86"/>
  <c r="R80" i="86"/>
  <c r="R79" i="86"/>
  <c r="R78" i="86"/>
  <c r="R77" i="86"/>
  <c r="R76" i="86"/>
  <c r="R75" i="86"/>
  <c r="R74" i="86"/>
  <c r="R73" i="86"/>
  <c r="R72" i="86"/>
  <c r="R71" i="86"/>
  <c r="R70" i="86"/>
  <c r="R69" i="86"/>
  <c r="R68" i="86"/>
  <c r="R67" i="86"/>
  <c r="R66" i="86"/>
  <c r="R65" i="86"/>
  <c r="R64" i="86"/>
  <c r="R63" i="86"/>
  <c r="R62" i="86"/>
  <c r="R61" i="86"/>
  <c r="R60" i="86"/>
  <c r="R59" i="86"/>
  <c r="R58" i="86"/>
  <c r="R57" i="86"/>
  <c r="R56" i="86"/>
  <c r="R55" i="86"/>
  <c r="R54" i="86"/>
  <c r="R53" i="86"/>
  <c r="R52" i="86"/>
  <c r="R51" i="86"/>
  <c r="R50" i="86"/>
  <c r="R49" i="86"/>
  <c r="R48" i="86"/>
  <c r="R47" i="86"/>
  <c r="R46" i="86"/>
  <c r="R45" i="86"/>
  <c r="R44" i="86"/>
  <c r="R43" i="86"/>
  <c r="R42" i="86"/>
  <c r="R41" i="86"/>
  <c r="R40" i="86"/>
  <c r="R39" i="86"/>
  <c r="R38" i="86"/>
  <c r="R37" i="86"/>
  <c r="R36" i="86"/>
  <c r="R35" i="86"/>
  <c r="R34" i="86"/>
  <c r="R33" i="86"/>
  <c r="R32" i="86"/>
  <c r="R31" i="86"/>
  <c r="R30" i="86"/>
  <c r="R29" i="86"/>
  <c r="R28" i="86"/>
  <c r="R27" i="86"/>
  <c r="R26" i="86"/>
  <c r="R25" i="86"/>
  <c r="R24" i="86"/>
  <c r="R23" i="86"/>
  <c r="R22" i="86"/>
  <c r="R21" i="86"/>
  <c r="R20" i="86"/>
  <c r="R19" i="86"/>
  <c r="R18" i="86"/>
  <c r="R17" i="86"/>
  <c r="R16" i="86"/>
  <c r="R15" i="86"/>
  <c r="R14" i="86"/>
  <c r="R13" i="86"/>
  <c r="R12" i="86"/>
  <c r="R11" i="86"/>
  <c r="R10" i="86"/>
  <c r="R9" i="86"/>
  <c r="R8" i="86"/>
  <c r="R7" i="86"/>
  <c r="R6" i="86"/>
  <c r="R5" i="86"/>
  <c r="R4" i="86"/>
  <c r="R3" i="86"/>
  <c r="R2" i="86"/>
  <c r="R220" i="85"/>
  <c r="R219" i="85"/>
  <c r="R218" i="85"/>
  <c r="R217" i="85"/>
  <c r="R216" i="85"/>
  <c r="R215" i="85"/>
  <c r="R214" i="85"/>
  <c r="R213" i="85"/>
  <c r="R212" i="85"/>
  <c r="R211" i="85"/>
  <c r="R210" i="85"/>
  <c r="R209" i="85"/>
  <c r="R208" i="85"/>
  <c r="R207" i="85"/>
  <c r="R206" i="85"/>
  <c r="R205" i="85"/>
  <c r="R204" i="85"/>
  <c r="R203" i="85"/>
  <c r="R202" i="85"/>
  <c r="R201" i="85"/>
  <c r="R200" i="85"/>
  <c r="R199" i="85"/>
  <c r="R198" i="85"/>
  <c r="R197" i="85"/>
  <c r="R196" i="85"/>
  <c r="R195" i="85"/>
  <c r="R194" i="85"/>
  <c r="R193" i="85"/>
  <c r="R192" i="85"/>
  <c r="R191" i="85"/>
  <c r="R190" i="85"/>
  <c r="R189" i="85"/>
  <c r="R188" i="85"/>
  <c r="R187" i="85"/>
  <c r="R186" i="85"/>
  <c r="R185" i="85"/>
  <c r="R184" i="85"/>
  <c r="R183" i="85"/>
  <c r="R182" i="85"/>
  <c r="R181" i="85"/>
  <c r="R180" i="85"/>
  <c r="R179" i="85"/>
  <c r="R178" i="85"/>
  <c r="R177" i="85"/>
  <c r="R176" i="85"/>
  <c r="R175" i="85"/>
  <c r="R174" i="85"/>
  <c r="R173" i="85"/>
  <c r="R172" i="85"/>
  <c r="R171" i="85"/>
  <c r="R170" i="85"/>
  <c r="R169" i="85"/>
  <c r="R168" i="85"/>
  <c r="R167" i="85"/>
  <c r="R166" i="85"/>
  <c r="R165" i="85"/>
  <c r="R164" i="85"/>
  <c r="R163" i="85"/>
  <c r="R162" i="85"/>
  <c r="R161" i="85"/>
  <c r="R160" i="85"/>
  <c r="R159" i="85"/>
  <c r="R158" i="85"/>
  <c r="R157" i="85"/>
  <c r="R156" i="85"/>
  <c r="R155" i="85"/>
  <c r="R154" i="85"/>
  <c r="R153" i="85"/>
  <c r="R152" i="85"/>
  <c r="R151" i="85"/>
  <c r="R150" i="85"/>
  <c r="R149" i="85"/>
  <c r="R148" i="85"/>
  <c r="R147" i="85"/>
  <c r="R146" i="85"/>
  <c r="R145" i="85"/>
  <c r="R144" i="85"/>
  <c r="R143" i="85"/>
  <c r="R142" i="85"/>
  <c r="R141" i="85"/>
  <c r="R140" i="85"/>
  <c r="R139" i="85"/>
  <c r="R138" i="85"/>
  <c r="R137" i="85"/>
  <c r="R136" i="85"/>
  <c r="R135" i="85"/>
  <c r="R134" i="85"/>
  <c r="R133" i="85"/>
  <c r="R132" i="85"/>
  <c r="R131" i="85"/>
  <c r="R130" i="85"/>
  <c r="R129" i="85"/>
  <c r="R128" i="85"/>
  <c r="R127" i="85"/>
  <c r="R126" i="85"/>
  <c r="R125" i="85"/>
  <c r="R124" i="85"/>
  <c r="R123" i="85"/>
  <c r="R122" i="85"/>
  <c r="R121" i="85"/>
  <c r="R120" i="85"/>
  <c r="R119" i="85"/>
  <c r="R118" i="85"/>
  <c r="R117" i="85"/>
  <c r="R116" i="85"/>
  <c r="R115" i="85"/>
  <c r="R114" i="85"/>
  <c r="R113" i="85"/>
  <c r="R112" i="85"/>
  <c r="R111" i="85"/>
  <c r="R110" i="85"/>
  <c r="R109" i="85"/>
  <c r="R108" i="85"/>
  <c r="R107" i="85"/>
  <c r="R106" i="85"/>
  <c r="R105" i="85"/>
  <c r="R104" i="85"/>
  <c r="R103" i="85"/>
  <c r="R102" i="85"/>
  <c r="R101" i="85"/>
  <c r="R100" i="85"/>
  <c r="R99" i="85"/>
  <c r="R98" i="85"/>
  <c r="R97" i="85"/>
  <c r="R96" i="85"/>
  <c r="R95" i="85"/>
  <c r="R94" i="85"/>
  <c r="R93" i="85"/>
  <c r="R92" i="85"/>
  <c r="R91" i="85"/>
  <c r="R90" i="85"/>
  <c r="R89" i="85"/>
  <c r="R88" i="85"/>
  <c r="R87" i="85"/>
  <c r="R86" i="85"/>
  <c r="R85" i="85"/>
  <c r="R84" i="85"/>
  <c r="R83" i="85"/>
  <c r="R82" i="85"/>
  <c r="R81" i="85"/>
  <c r="R80" i="85"/>
  <c r="R79" i="85"/>
  <c r="R78" i="85"/>
  <c r="R77" i="85"/>
  <c r="R76" i="85"/>
  <c r="R75" i="85"/>
  <c r="R74" i="85"/>
  <c r="R73" i="85"/>
  <c r="R72" i="85"/>
  <c r="R71" i="85"/>
  <c r="R70" i="85"/>
  <c r="R69" i="85"/>
  <c r="R68" i="85"/>
  <c r="R67" i="85"/>
  <c r="R66" i="85"/>
  <c r="R65" i="85"/>
  <c r="R64" i="85"/>
  <c r="R63" i="85"/>
  <c r="R62" i="85"/>
  <c r="R61" i="85"/>
  <c r="R60" i="85"/>
  <c r="R59" i="85"/>
  <c r="R58" i="85"/>
  <c r="R57" i="85"/>
  <c r="R56" i="85"/>
  <c r="R55" i="85"/>
  <c r="R54" i="85"/>
  <c r="R53" i="85"/>
  <c r="R52" i="85"/>
  <c r="R51" i="85"/>
  <c r="R50" i="85"/>
  <c r="R49" i="85"/>
  <c r="R48" i="85"/>
  <c r="R47" i="85"/>
  <c r="R46" i="85"/>
  <c r="R45" i="85"/>
  <c r="R44" i="85"/>
  <c r="R43" i="85"/>
  <c r="R42" i="85"/>
  <c r="R41" i="85"/>
  <c r="R40" i="85"/>
  <c r="R39" i="85"/>
  <c r="R38" i="85"/>
  <c r="R37" i="85"/>
  <c r="R36" i="85"/>
  <c r="R35" i="85"/>
  <c r="R34" i="85"/>
  <c r="R33" i="85"/>
  <c r="R32" i="85"/>
  <c r="R31" i="85"/>
  <c r="R30" i="85"/>
  <c r="R29" i="85"/>
  <c r="R28" i="85"/>
  <c r="R27" i="85"/>
  <c r="R26" i="85"/>
  <c r="R25" i="85"/>
  <c r="R24" i="85"/>
  <c r="R23" i="85"/>
  <c r="R22" i="85"/>
  <c r="R21" i="85"/>
  <c r="R20" i="85"/>
  <c r="R19" i="85"/>
  <c r="R18" i="85"/>
  <c r="R17" i="85"/>
  <c r="R16" i="85"/>
  <c r="R15" i="85"/>
  <c r="R14" i="85"/>
  <c r="R13" i="85"/>
  <c r="R12" i="85"/>
  <c r="R11" i="85"/>
  <c r="R10" i="85"/>
  <c r="R9" i="85"/>
  <c r="R8" i="85"/>
  <c r="R7" i="85"/>
  <c r="R6" i="85"/>
  <c r="R5" i="85"/>
  <c r="R4" i="85"/>
  <c r="R3" i="85"/>
  <c r="R2" i="85"/>
  <c r="R219" i="84"/>
  <c r="R218" i="84"/>
  <c r="R217" i="84"/>
  <c r="R216" i="84"/>
  <c r="R215" i="84"/>
  <c r="R214" i="84"/>
  <c r="R213" i="84"/>
  <c r="R212" i="84"/>
  <c r="R211" i="84"/>
  <c r="R210" i="84"/>
  <c r="R209" i="84"/>
  <c r="R208" i="84"/>
  <c r="R207" i="84"/>
  <c r="R206" i="84"/>
  <c r="R205" i="84"/>
  <c r="R204" i="84"/>
  <c r="R203" i="84"/>
  <c r="R202" i="84"/>
  <c r="R201" i="84"/>
  <c r="R200" i="84"/>
  <c r="R199" i="84"/>
  <c r="R198" i="84"/>
  <c r="R197" i="84"/>
  <c r="R196" i="84"/>
  <c r="R195" i="84"/>
  <c r="R194" i="84"/>
  <c r="R193" i="84"/>
  <c r="R192" i="84"/>
  <c r="R191" i="84"/>
  <c r="R190" i="84"/>
  <c r="R189" i="84"/>
  <c r="R188" i="84"/>
  <c r="R187" i="84"/>
  <c r="R186" i="84"/>
  <c r="R185" i="84"/>
  <c r="R184" i="84"/>
  <c r="R183" i="84"/>
  <c r="R182" i="84"/>
  <c r="R181" i="84"/>
  <c r="R180" i="84"/>
  <c r="T179" i="84"/>
  <c r="R179" i="84"/>
  <c r="R178" i="84"/>
  <c r="R177" i="84"/>
  <c r="R176" i="84"/>
  <c r="R175" i="84"/>
  <c r="R174" i="84"/>
  <c r="R173" i="84"/>
  <c r="R172" i="84"/>
  <c r="R171" i="84"/>
  <c r="R170" i="84"/>
  <c r="R169" i="84"/>
  <c r="R168" i="84"/>
  <c r="R167" i="84"/>
  <c r="R166" i="84"/>
  <c r="R165" i="84"/>
  <c r="R164" i="84"/>
  <c r="R163" i="84"/>
  <c r="R162" i="84"/>
  <c r="R161" i="84"/>
  <c r="R160" i="84"/>
  <c r="R159" i="84"/>
  <c r="R158" i="84"/>
  <c r="R157" i="84"/>
  <c r="R156" i="84"/>
  <c r="R155" i="84"/>
  <c r="R154" i="84"/>
  <c r="R153" i="84"/>
  <c r="R152" i="84"/>
  <c r="R151" i="84"/>
  <c r="R150" i="84"/>
  <c r="R149" i="84"/>
  <c r="R148" i="84"/>
  <c r="R147" i="84"/>
  <c r="R146" i="84"/>
  <c r="R145" i="84"/>
  <c r="R144" i="84"/>
  <c r="R143" i="84"/>
  <c r="R142" i="84"/>
  <c r="R141" i="84"/>
  <c r="R140" i="84"/>
  <c r="R139" i="84"/>
  <c r="R138" i="84"/>
  <c r="R137" i="84"/>
  <c r="R136" i="84"/>
  <c r="R135" i="84"/>
  <c r="R134" i="84"/>
  <c r="R133" i="84"/>
  <c r="R132" i="84"/>
  <c r="R131" i="84"/>
  <c r="R130" i="84"/>
  <c r="R129" i="84"/>
  <c r="R128" i="84"/>
  <c r="R127" i="84"/>
  <c r="R126" i="84"/>
  <c r="R125" i="84"/>
  <c r="R124" i="84"/>
  <c r="R123" i="84"/>
  <c r="R122" i="84"/>
  <c r="R121" i="84"/>
  <c r="R120" i="84"/>
  <c r="R119" i="84"/>
  <c r="R118" i="84"/>
  <c r="T117" i="84"/>
  <c r="R117" i="84"/>
  <c r="R116" i="84"/>
  <c r="R115" i="84"/>
  <c r="R114" i="84"/>
  <c r="R113" i="84"/>
  <c r="R112" i="84"/>
  <c r="R111" i="84"/>
  <c r="R110" i="84"/>
  <c r="R109" i="84"/>
  <c r="R108" i="84"/>
  <c r="R107" i="84"/>
  <c r="R106" i="84"/>
  <c r="R105" i="84"/>
  <c r="R104" i="84"/>
  <c r="R103" i="84"/>
  <c r="R102" i="84"/>
  <c r="R101" i="84"/>
  <c r="R100" i="84"/>
  <c r="R99" i="84"/>
  <c r="R98" i="84"/>
  <c r="R97" i="84"/>
  <c r="R96" i="84"/>
  <c r="R95" i="84"/>
  <c r="R94" i="84"/>
  <c r="R93" i="84"/>
  <c r="R92" i="84"/>
  <c r="R91" i="84"/>
  <c r="R90" i="84"/>
  <c r="R89" i="84"/>
  <c r="R88" i="84"/>
  <c r="T87" i="84"/>
  <c r="R87" i="84"/>
  <c r="R86" i="84"/>
  <c r="R85" i="84"/>
  <c r="T84" i="84"/>
  <c r="R84" i="84"/>
  <c r="R83" i="84"/>
  <c r="R82" i="84"/>
  <c r="R81" i="84"/>
  <c r="R80" i="84"/>
  <c r="R79" i="84"/>
  <c r="T78" i="84"/>
  <c r="R78" i="84"/>
  <c r="R77" i="84"/>
  <c r="R76" i="84"/>
  <c r="R75" i="84"/>
  <c r="R74" i="84"/>
  <c r="R73" i="84"/>
  <c r="T72" i="84"/>
  <c r="R72" i="84"/>
  <c r="R71" i="84"/>
  <c r="R70" i="84"/>
  <c r="R69" i="84"/>
  <c r="R68" i="84"/>
  <c r="R67" i="84"/>
  <c r="R66" i="84"/>
  <c r="R65" i="84"/>
  <c r="R64" i="84"/>
  <c r="R63" i="84"/>
  <c r="R62" i="84"/>
  <c r="R61" i="84"/>
  <c r="R60" i="84"/>
  <c r="R59" i="84"/>
  <c r="R58" i="84"/>
  <c r="R57" i="84"/>
  <c r="R56" i="84"/>
  <c r="R55" i="84"/>
  <c r="R54" i="84"/>
  <c r="R53" i="84"/>
  <c r="R52" i="84"/>
  <c r="R51" i="84"/>
  <c r="R50" i="84"/>
  <c r="R49" i="84"/>
  <c r="R48" i="84"/>
  <c r="R47" i="84"/>
  <c r="R46" i="84"/>
  <c r="R45" i="84"/>
  <c r="R44" i="84"/>
  <c r="R43" i="84"/>
  <c r="R42" i="84"/>
  <c r="R41" i="84"/>
  <c r="T40" i="84"/>
  <c r="R40" i="84"/>
  <c r="R39" i="84"/>
  <c r="R38" i="84"/>
  <c r="R37" i="84"/>
  <c r="R36" i="84"/>
  <c r="R35" i="84"/>
  <c r="R34" i="84"/>
  <c r="R33" i="84"/>
  <c r="R32" i="84"/>
  <c r="R31" i="84"/>
  <c r="R30" i="84"/>
  <c r="R29" i="84"/>
  <c r="R28" i="84"/>
  <c r="R27" i="84"/>
  <c r="R26" i="84"/>
  <c r="R25" i="84"/>
  <c r="R24" i="84"/>
  <c r="R23" i="84"/>
  <c r="R22" i="84"/>
  <c r="R21" i="84"/>
  <c r="R20" i="84"/>
  <c r="R19" i="84"/>
  <c r="R18" i="84"/>
  <c r="R17" i="84"/>
  <c r="R16" i="84"/>
  <c r="R15" i="84"/>
  <c r="R14" i="84"/>
  <c r="R13" i="84"/>
  <c r="R12" i="84"/>
  <c r="R11" i="84"/>
  <c r="R10" i="84"/>
  <c r="R9" i="84"/>
  <c r="R8" i="84"/>
  <c r="R7" i="84"/>
  <c r="R6" i="84"/>
  <c r="R5" i="84"/>
  <c r="R4" i="84"/>
  <c r="R3" i="84"/>
  <c r="R2" i="84"/>
  <c r="R220" i="83"/>
  <c r="R219" i="83"/>
  <c r="R218" i="83"/>
  <c r="R217" i="83"/>
  <c r="R216" i="83"/>
  <c r="R215" i="83"/>
  <c r="R214" i="83"/>
  <c r="R213" i="83"/>
  <c r="R212" i="83"/>
  <c r="R211" i="83"/>
  <c r="R210" i="83"/>
  <c r="R209" i="83"/>
  <c r="R208" i="83"/>
  <c r="R207" i="83"/>
  <c r="R206" i="83"/>
  <c r="R205" i="83"/>
  <c r="R204" i="83"/>
  <c r="R203" i="83"/>
  <c r="R202" i="83"/>
  <c r="R201" i="83"/>
  <c r="R200" i="83"/>
  <c r="R199" i="83"/>
  <c r="R198" i="83"/>
  <c r="R197" i="83"/>
  <c r="R196" i="83"/>
  <c r="R195" i="83"/>
  <c r="R194" i="83"/>
  <c r="R193" i="83"/>
  <c r="R192" i="83"/>
  <c r="R191" i="83"/>
  <c r="R190" i="83"/>
  <c r="R189" i="83"/>
  <c r="R188" i="83"/>
  <c r="R187" i="83"/>
  <c r="R186" i="83"/>
  <c r="R185" i="83"/>
  <c r="R184" i="83"/>
  <c r="R183" i="83"/>
  <c r="R182" i="83"/>
  <c r="R181" i="83"/>
  <c r="R180" i="83"/>
  <c r="R179" i="83"/>
  <c r="R178" i="83"/>
  <c r="R177" i="83"/>
  <c r="R176" i="83"/>
  <c r="R175" i="83"/>
  <c r="R174" i="83"/>
  <c r="R173" i="83"/>
  <c r="R172" i="83"/>
  <c r="R171" i="83"/>
  <c r="R170" i="83"/>
  <c r="R169" i="83"/>
  <c r="R168" i="83"/>
  <c r="R167" i="83"/>
  <c r="R166" i="83"/>
  <c r="R165" i="83"/>
  <c r="R164" i="83"/>
  <c r="R163" i="83"/>
  <c r="R162" i="83"/>
  <c r="R161" i="83"/>
  <c r="R160" i="83"/>
  <c r="R159" i="83"/>
  <c r="R158" i="83"/>
  <c r="R157" i="83"/>
  <c r="R156" i="83"/>
  <c r="R155" i="83"/>
  <c r="R154" i="83"/>
  <c r="R153" i="83"/>
  <c r="R152" i="83"/>
  <c r="R151" i="83"/>
  <c r="R150" i="83"/>
  <c r="R149" i="83"/>
  <c r="R148" i="83"/>
  <c r="R147" i="83"/>
  <c r="R146" i="83"/>
  <c r="R145" i="83"/>
  <c r="R144" i="83"/>
  <c r="R143" i="83"/>
  <c r="R142" i="83"/>
  <c r="R141" i="83"/>
  <c r="R140" i="83"/>
  <c r="R139" i="83"/>
  <c r="R138" i="83"/>
  <c r="R137" i="83"/>
  <c r="R136" i="83"/>
  <c r="R135" i="83"/>
  <c r="R134" i="83"/>
  <c r="R133" i="83"/>
  <c r="R132" i="83"/>
  <c r="R131" i="83"/>
  <c r="R130" i="83"/>
  <c r="R129" i="83"/>
  <c r="R128" i="83"/>
  <c r="R127" i="83"/>
  <c r="R126" i="83"/>
  <c r="R125" i="83"/>
  <c r="R124" i="83"/>
  <c r="R123" i="83"/>
  <c r="R122" i="83"/>
  <c r="R121" i="83"/>
  <c r="R120" i="83"/>
  <c r="R119" i="83"/>
  <c r="R118" i="83"/>
  <c r="R117" i="83"/>
  <c r="R116" i="83"/>
  <c r="R115" i="83"/>
  <c r="R114" i="83"/>
  <c r="R113" i="83"/>
  <c r="R112" i="83"/>
  <c r="R111" i="83"/>
  <c r="R110" i="83"/>
  <c r="R109" i="83"/>
  <c r="R108" i="83"/>
  <c r="R107" i="83"/>
  <c r="R106" i="83"/>
  <c r="R105" i="83"/>
  <c r="R104" i="83"/>
  <c r="R103" i="83"/>
  <c r="R102" i="83"/>
  <c r="R101" i="83"/>
  <c r="R100" i="83"/>
  <c r="R99" i="83"/>
  <c r="R98" i="83"/>
  <c r="R97" i="83"/>
  <c r="R96" i="83"/>
  <c r="R95" i="83"/>
  <c r="R94" i="83"/>
  <c r="R93" i="83"/>
  <c r="R92" i="83"/>
  <c r="R91" i="83"/>
  <c r="R90" i="83"/>
  <c r="R89" i="83"/>
  <c r="R88" i="83"/>
  <c r="R87" i="83"/>
  <c r="R86" i="83"/>
  <c r="R85" i="83"/>
  <c r="R84" i="83"/>
  <c r="R83" i="83"/>
  <c r="R82" i="83"/>
  <c r="R81" i="83"/>
  <c r="R80" i="83"/>
  <c r="R79" i="83"/>
  <c r="R78" i="83"/>
  <c r="R77" i="83"/>
  <c r="R76" i="83"/>
  <c r="R75" i="83"/>
  <c r="R74" i="83"/>
  <c r="R73" i="83"/>
  <c r="R72" i="83"/>
  <c r="R71" i="83"/>
  <c r="R70" i="83"/>
  <c r="R69" i="83"/>
  <c r="R68" i="83"/>
  <c r="R67" i="83"/>
  <c r="R66" i="83"/>
  <c r="R65" i="83"/>
  <c r="R64" i="83"/>
  <c r="R63" i="83"/>
  <c r="R62" i="83"/>
  <c r="R61" i="83"/>
  <c r="R60" i="83"/>
  <c r="R59" i="83"/>
  <c r="R58" i="83"/>
  <c r="R57" i="83"/>
  <c r="R56" i="83"/>
  <c r="R55" i="83"/>
  <c r="R54" i="83"/>
  <c r="R53" i="83"/>
  <c r="R52" i="83"/>
  <c r="R51" i="83"/>
  <c r="R50" i="83"/>
  <c r="R49" i="83"/>
  <c r="R48" i="83"/>
  <c r="R47" i="83"/>
  <c r="R46" i="83"/>
  <c r="R45" i="83"/>
  <c r="R44" i="83"/>
  <c r="R43" i="83"/>
  <c r="R42" i="83"/>
  <c r="R41" i="83"/>
  <c r="R40" i="83"/>
  <c r="R39" i="83"/>
  <c r="R38" i="83"/>
  <c r="R37" i="83"/>
  <c r="R36" i="83"/>
  <c r="R35" i="83"/>
  <c r="R34" i="83"/>
  <c r="R33" i="83"/>
  <c r="R32" i="83"/>
  <c r="R31" i="83"/>
  <c r="R30" i="83"/>
  <c r="R29" i="83"/>
  <c r="R28" i="83"/>
  <c r="R27" i="83"/>
  <c r="R26" i="83"/>
  <c r="R25" i="83"/>
  <c r="R24" i="83"/>
  <c r="R23" i="83"/>
  <c r="R22" i="83"/>
  <c r="R21" i="83"/>
  <c r="R20" i="83"/>
  <c r="R19" i="83"/>
  <c r="R18" i="83"/>
  <c r="R17" i="83"/>
  <c r="R16" i="83"/>
  <c r="R15" i="83"/>
  <c r="R14" i="83"/>
  <c r="R13" i="83"/>
  <c r="R12" i="83"/>
  <c r="R11" i="83"/>
  <c r="R10" i="83"/>
  <c r="R9" i="83"/>
  <c r="R8" i="83"/>
  <c r="R7" i="83"/>
  <c r="R6" i="83"/>
  <c r="R5" i="83"/>
  <c r="R4" i="83"/>
  <c r="R3" i="83"/>
  <c r="R2" i="83"/>
  <c r="R220" i="82"/>
  <c r="R219" i="82"/>
  <c r="R218" i="82"/>
  <c r="R217" i="82"/>
  <c r="R216" i="82"/>
  <c r="R215" i="82"/>
  <c r="R214" i="82"/>
  <c r="R213" i="82"/>
  <c r="R212" i="82"/>
  <c r="R211" i="82"/>
  <c r="R210" i="82"/>
  <c r="R209" i="82"/>
  <c r="T208" i="82"/>
  <c r="R208" i="82"/>
  <c r="R207" i="82"/>
  <c r="R206" i="82"/>
  <c r="R205" i="82"/>
  <c r="R204" i="82"/>
  <c r="R203" i="82"/>
  <c r="R202" i="82"/>
  <c r="R201" i="82"/>
  <c r="R200" i="82"/>
  <c r="R199" i="82"/>
  <c r="R198" i="82"/>
  <c r="R197" i="82"/>
  <c r="R196" i="82"/>
  <c r="R195" i="82"/>
  <c r="R194" i="82"/>
  <c r="R193" i="82"/>
  <c r="R192" i="82"/>
  <c r="R191" i="82"/>
  <c r="T190" i="82"/>
  <c r="R190" i="82"/>
  <c r="R189" i="82"/>
  <c r="R188" i="82"/>
  <c r="R187" i="82"/>
  <c r="R186" i="82"/>
  <c r="R185" i="82"/>
  <c r="R184" i="82"/>
  <c r="R183" i="82"/>
  <c r="R182" i="82"/>
  <c r="R181" i="82"/>
  <c r="R180" i="82"/>
  <c r="R179" i="82"/>
  <c r="R178" i="82"/>
  <c r="R177" i="82"/>
  <c r="R176" i="82"/>
  <c r="R175" i="82"/>
  <c r="R174" i="82"/>
  <c r="R173" i="82"/>
  <c r="R172" i="82"/>
  <c r="R171" i="82"/>
  <c r="R170" i="82"/>
  <c r="R169" i="82"/>
  <c r="R168" i="82"/>
  <c r="R167" i="82"/>
  <c r="R166" i="82"/>
  <c r="T165" i="82"/>
  <c r="R165" i="82"/>
  <c r="R164" i="82"/>
  <c r="R163" i="82"/>
  <c r="R162" i="82"/>
  <c r="R161" i="82"/>
  <c r="R160" i="82"/>
  <c r="R159" i="82"/>
  <c r="R158" i="82"/>
  <c r="R157" i="82"/>
  <c r="R156" i="82"/>
  <c r="R155" i="82"/>
  <c r="R154" i="82"/>
  <c r="R153" i="82"/>
  <c r="R152" i="82"/>
  <c r="R151" i="82"/>
  <c r="R150" i="82"/>
  <c r="R149" i="82"/>
  <c r="R148" i="82"/>
  <c r="R147" i="82"/>
  <c r="R146" i="82"/>
  <c r="R145" i="82"/>
  <c r="R144" i="82"/>
  <c r="R143" i="82"/>
  <c r="R142" i="82"/>
  <c r="R141" i="82"/>
  <c r="R140" i="82"/>
  <c r="R139" i="82"/>
  <c r="R138" i="82"/>
  <c r="R137" i="82"/>
  <c r="R136" i="82"/>
  <c r="R135" i="82"/>
  <c r="R134" i="82"/>
  <c r="R133" i="82"/>
  <c r="R132" i="82"/>
  <c r="R131" i="82"/>
  <c r="R130" i="82"/>
  <c r="R129" i="82"/>
  <c r="R128" i="82"/>
  <c r="R127" i="82"/>
  <c r="R126" i="82"/>
  <c r="R125" i="82"/>
  <c r="R124" i="82"/>
  <c r="R123" i="82"/>
  <c r="R122" i="82"/>
  <c r="R121" i="82"/>
  <c r="R120" i="82"/>
  <c r="R119" i="82"/>
  <c r="R118" i="82"/>
  <c r="R117" i="82"/>
  <c r="R116" i="82"/>
  <c r="R115" i="82"/>
  <c r="R114" i="82"/>
  <c r="R113" i="82"/>
  <c r="R112" i="82"/>
  <c r="R111" i="82"/>
  <c r="R110" i="82"/>
  <c r="R109" i="82"/>
  <c r="R108" i="82"/>
  <c r="R107" i="82"/>
  <c r="R106" i="82"/>
  <c r="R105" i="82"/>
  <c r="R104" i="82"/>
  <c r="R103" i="82"/>
  <c r="R102" i="82"/>
  <c r="R101" i="82"/>
  <c r="R100" i="82"/>
  <c r="R99" i="82"/>
  <c r="R98" i="82"/>
  <c r="R97" i="82"/>
  <c r="R96" i="82"/>
  <c r="R95" i="82"/>
  <c r="R94" i="82"/>
  <c r="R93" i="82"/>
  <c r="R92" i="82"/>
  <c r="R91" i="82"/>
  <c r="R90" i="82"/>
  <c r="R89" i="82"/>
  <c r="R88" i="82"/>
  <c r="R87" i="82"/>
  <c r="R86" i="82"/>
  <c r="R85" i="82"/>
  <c r="R84" i="82"/>
  <c r="R83" i="82"/>
  <c r="R82" i="82"/>
  <c r="R81" i="82"/>
  <c r="R80" i="82"/>
  <c r="R79" i="82"/>
  <c r="R78" i="82"/>
  <c r="R77" i="82"/>
  <c r="R76" i="82"/>
  <c r="R75" i="82"/>
  <c r="R74" i="82"/>
  <c r="R73" i="82"/>
  <c r="T72" i="82"/>
  <c r="R72" i="82"/>
  <c r="R71" i="82"/>
  <c r="R70" i="82"/>
  <c r="R69" i="82"/>
  <c r="R68" i="82"/>
  <c r="R67" i="82"/>
  <c r="R66" i="82"/>
  <c r="R65" i="82"/>
  <c r="R64" i="82"/>
  <c r="R63" i="82"/>
  <c r="R62" i="82"/>
  <c r="R61" i="82"/>
  <c r="R60" i="82"/>
  <c r="R59" i="82"/>
  <c r="R58" i="82"/>
  <c r="R57" i="82"/>
  <c r="R56" i="82"/>
  <c r="R55" i="82"/>
  <c r="R54" i="82"/>
  <c r="R53" i="82"/>
  <c r="R52" i="82"/>
  <c r="R51" i="82"/>
  <c r="R50" i="82"/>
  <c r="T49" i="82"/>
  <c r="R49" i="82"/>
  <c r="R48" i="82"/>
  <c r="T47" i="82"/>
  <c r="R47" i="82"/>
  <c r="R46" i="82"/>
  <c r="T45" i="82"/>
  <c r="R45" i="82"/>
  <c r="R44" i="82"/>
  <c r="R43" i="82"/>
  <c r="R42" i="82"/>
  <c r="R41" i="82"/>
  <c r="R40" i="82"/>
  <c r="R39" i="82"/>
  <c r="R38" i="82"/>
  <c r="R37" i="82"/>
  <c r="R36" i="82"/>
  <c r="R35" i="82"/>
  <c r="R34" i="82"/>
  <c r="R33" i="82"/>
  <c r="R32" i="82"/>
  <c r="R31" i="82"/>
  <c r="R30" i="82"/>
  <c r="R29" i="82"/>
  <c r="R28" i="82"/>
  <c r="R27" i="82"/>
  <c r="R26" i="82"/>
  <c r="R25" i="82"/>
  <c r="R24" i="82"/>
  <c r="R23" i="82"/>
  <c r="R22" i="82"/>
  <c r="R21" i="82"/>
  <c r="R20" i="82"/>
  <c r="R19" i="82"/>
  <c r="R18" i="82"/>
  <c r="R17" i="82"/>
  <c r="R16" i="82"/>
  <c r="R15" i="82"/>
  <c r="R14" i="82"/>
  <c r="R13" i="82"/>
  <c r="R12" i="82"/>
  <c r="R11" i="82"/>
  <c r="R10" i="82"/>
  <c r="R9" i="82"/>
  <c r="R8" i="82"/>
  <c r="R7" i="82"/>
  <c r="R6" i="82"/>
  <c r="R5" i="82"/>
  <c r="R4" i="82"/>
  <c r="R3" i="82"/>
  <c r="R2" i="82"/>
  <c r="R220" i="81"/>
  <c r="R219" i="81"/>
  <c r="R218" i="81"/>
  <c r="R217" i="81"/>
  <c r="R216" i="81"/>
  <c r="R215" i="81"/>
  <c r="R214" i="81"/>
  <c r="R213" i="81"/>
  <c r="R212" i="81"/>
  <c r="R211" i="81"/>
  <c r="R210" i="81"/>
  <c r="R209" i="81"/>
  <c r="R208" i="81"/>
  <c r="R207" i="81"/>
  <c r="R206" i="81"/>
  <c r="R205" i="81"/>
  <c r="R204" i="81"/>
  <c r="R203" i="81"/>
  <c r="R202" i="81"/>
  <c r="R201" i="81"/>
  <c r="R200" i="81"/>
  <c r="R199" i="81"/>
  <c r="R198" i="81"/>
  <c r="R197" i="81"/>
  <c r="R196" i="81"/>
  <c r="R195" i="81"/>
  <c r="R194" i="81"/>
  <c r="R193" i="81"/>
  <c r="R192" i="81"/>
  <c r="R191" i="81"/>
  <c r="R190" i="81"/>
  <c r="R189" i="81"/>
  <c r="R188" i="81"/>
  <c r="R187" i="81"/>
  <c r="R186" i="81"/>
  <c r="R185" i="81"/>
  <c r="R184" i="81"/>
  <c r="R183" i="81"/>
  <c r="R182" i="81"/>
  <c r="R181" i="81"/>
  <c r="R180" i="81"/>
  <c r="R179" i="81"/>
  <c r="R178" i="81"/>
  <c r="R177" i="81"/>
  <c r="R176" i="81"/>
  <c r="R175" i="81"/>
  <c r="R174" i="81"/>
  <c r="R173" i="81"/>
  <c r="R172" i="81"/>
  <c r="R171" i="81"/>
  <c r="R170" i="81"/>
  <c r="R169" i="81"/>
  <c r="R168" i="81"/>
  <c r="R167" i="81"/>
  <c r="R166" i="81"/>
  <c r="R165" i="81"/>
  <c r="R164" i="81"/>
  <c r="R163" i="81"/>
  <c r="R162" i="81"/>
  <c r="R161" i="81"/>
  <c r="R160" i="81"/>
  <c r="R159" i="81"/>
  <c r="R158" i="81"/>
  <c r="R157" i="81"/>
  <c r="R156" i="81"/>
  <c r="R155" i="81"/>
  <c r="R154" i="81"/>
  <c r="R153" i="81"/>
  <c r="R152" i="81"/>
  <c r="R151" i="81"/>
  <c r="R150" i="81"/>
  <c r="R149" i="81"/>
  <c r="R148" i="81"/>
  <c r="R147" i="81"/>
  <c r="R146" i="81"/>
  <c r="R145" i="81"/>
  <c r="R144" i="81"/>
  <c r="R143" i="81"/>
  <c r="R142" i="81"/>
  <c r="R141" i="81"/>
  <c r="R140" i="81"/>
  <c r="R139" i="81"/>
  <c r="R138" i="81"/>
  <c r="R137" i="81"/>
  <c r="R136" i="81"/>
  <c r="R135" i="81"/>
  <c r="R134" i="81"/>
  <c r="R133" i="81"/>
  <c r="R132" i="81"/>
  <c r="R131" i="81"/>
  <c r="R130" i="81"/>
  <c r="R129" i="81"/>
  <c r="R128" i="81"/>
  <c r="R127" i="81"/>
  <c r="R126" i="81"/>
  <c r="R125" i="81"/>
  <c r="R124" i="81"/>
  <c r="R123" i="81"/>
  <c r="R122" i="81"/>
  <c r="R121" i="81"/>
  <c r="R120" i="81"/>
  <c r="R119" i="81"/>
  <c r="R118" i="81"/>
  <c r="R117" i="81"/>
  <c r="R116" i="81"/>
  <c r="R115" i="81"/>
  <c r="R114" i="81"/>
  <c r="R113" i="81"/>
  <c r="R112" i="81"/>
  <c r="R111" i="81"/>
  <c r="R110" i="81"/>
  <c r="R109" i="81"/>
  <c r="R108" i="81"/>
  <c r="R107" i="81"/>
  <c r="R106" i="81"/>
  <c r="R105" i="81"/>
  <c r="R104" i="81"/>
  <c r="R103" i="81"/>
  <c r="R102" i="81"/>
  <c r="R101" i="81"/>
  <c r="R100" i="81"/>
  <c r="R99" i="81"/>
  <c r="R98" i="81"/>
  <c r="R97" i="81"/>
  <c r="R96" i="81"/>
  <c r="R95" i="81"/>
  <c r="R94" i="81"/>
  <c r="R93" i="81"/>
  <c r="R92" i="81"/>
  <c r="R91" i="81"/>
  <c r="R90" i="81"/>
  <c r="R89" i="81"/>
  <c r="R88" i="81"/>
  <c r="R87" i="81"/>
  <c r="R86" i="81"/>
  <c r="R85" i="81"/>
  <c r="R84" i="81"/>
  <c r="R83" i="81"/>
  <c r="R82" i="81"/>
  <c r="R81" i="81"/>
  <c r="R80" i="81"/>
  <c r="R79" i="81"/>
  <c r="R78" i="81"/>
  <c r="R77" i="81"/>
  <c r="R76" i="81"/>
  <c r="R75" i="81"/>
  <c r="R74" i="81"/>
  <c r="R73" i="81"/>
  <c r="R72" i="81"/>
  <c r="R71" i="81"/>
  <c r="R70" i="81"/>
  <c r="R69" i="81"/>
  <c r="R68" i="81"/>
  <c r="R67" i="81"/>
  <c r="R66" i="81"/>
  <c r="R65" i="81"/>
  <c r="R64" i="81"/>
  <c r="R63" i="81"/>
  <c r="R62" i="81"/>
  <c r="R61" i="81"/>
  <c r="R60" i="81"/>
  <c r="R59" i="81"/>
  <c r="R58" i="81"/>
  <c r="R57" i="81"/>
  <c r="R56" i="81"/>
  <c r="R55" i="81"/>
  <c r="R54" i="81"/>
  <c r="R53" i="81"/>
  <c r="T52" i="81"/>
  <c r="R52" i="81"/>
  <c r="R51" i="81"/>
  <c r="R50" i="81"/>
  <c r="R49" i="81"/>
  <c r="R48" i="81"/>
  <c r="R47" i="81"/>
  <c r="R46" i="81"/>
  <c r="R45" i="81"/>
  <c r="T44" i="81"/>
  <c r="R44" i="81"/>
  <c r="R43" i="81"/>
  <c r="R42" i="81"/>
  <c r="T41" i="81"/>
  <c r="R41" i="81"/>
  <c r="R40" i="81"/>
  <c r="R39" i="81"/>
  <c r="T38" i="81"/>
  <c r="R38" i="81"/>
  <c r="T37" i="81"/>
  <c r="R37" i="81"/>
  <c r="T36" i="81"/>
  <c r="R36" i="81"/>
  <c r="R35" i="81"/>
  <c r="R34" i="81"/>
  <c r="R33" i="81"/>
  <c r="R32" i="81"/>
  <c r="R31" i="81"/>
  <c r="R30" i="81"/>
  <c r="R29" i="81"/>
  <c r="R28" i="81"/>
  <c r="R27" i="81"/>
  <c r="R26" i="81"/>
  <c r="R25" i="81"/>
  <c r="R24" i="81"/>
  <c r="R23" i="81"/>
  <c r="R22" i="81"/>
  <c r="R21" i="81"/>
  <c r="R20" i="81"/>
  <c r="R19" i="81"/>
  <c r="R18" i="81"/>
  <c r="R17" i="81"/>
  <c r="R16" i="81"/>
  <c r="R15" i="81"/>
  <c r="R14" i="81"/>
  <c r="R13" i="81"/>
  <c r="R12" i="81"/>
  <c r="R11" i="81"/>
  <c r="R10" i="81"/>
  <c r="R9" i="81"/>
  <c r="R8" i="81"/>
  <c r="R7" i="81"/>
  <c r="R6" i="81"/>
  <c r="R5" i="81"/>
  <c r="R4" i="81"/>
  <c r="R3" i="81"/>
  <c r="R2" i="81"/>
  <c r="R220" i="80"/>
  <c r="R219" i="80"/>
  <c r="R218" i="80"/>
  <c r="R217" i="80"/>
  <c r="R216" i="80"/>
  <c r="R215" i="80"/>
  <c r="R214" i="80"/>
  <c r="R213" i="80"/>
  <c r="R212" i="80"/>
  <c r="R211" i="80"/>
  <c r="R210" i="80"/>
  <c r="R209" i="80"/>
  <c r="R208" i="80"/>
  <c r="R207" i="80"/>
  <c r="R206" i="80"/>
  <c r="R205" i="80"/>
  <c r="R204" i="80"/>
  <c r="R203" i="80"/>
  <c r="R202" i="80"/>
  <c r="R201" i="80"/>
  <c r="R200" i="80"/>
  <c r="R199" i="80"/>
  <c r="R198" i="80"/>
  <c r="R197" i="80"/>
  <c r="R196" i="80"/>
  <c r="R195" i="80"/>
  <c r="R194" i="80"/>
  <c r="R193" i="80"/>
  <c r="R192" i="80"/>
  <c r="R191" i="80"/>
  <c r="R190" i="80"/>
  <c r="R189" i="80"/>
  <c r="R188" i="80"/>
  <c r="R187" i="80"/>
  <c r="R186" i="80"/>
  <c r="R185" i="80"/>
  <c r="R184" i="80"/>
  <c r="R183" i="80"/>
  <c r="R182" i="80"/>
  <c r="R181" i="80"/>
  <c r="R180" i="80"/>
  <c r="R179" i="80"/>
  <c r="R178" i="80"/>
  <c r="R177" i="80"/>
  <c r="R176" i="80"/>
  <c r="R175" i="80"/>
  <c r="R174" i="80"/>
  <c r="R173" i="80"/>
  <c r="R172" i="80"/>
  <c r="R171" i="80"/>
  <c r="R170" i="80"/>
  <c r="R169" i="80"/>
  <c r="R168" i="80"/>
  <c r="R167" i="80"/>
  <c r="R166" i="80"/>
  <c r="R165" i="80"/>
  <c r="R164" i="80"/>
  <c r="R163" i="80"/>
  <c r="R162" i="80"/>
  <c r="R161" i="80"/>
  <c r="R160" i="80"/>
  <c r="R159" i="80"/>
  <c r="R158" i="80"/>
  <c r="R157" i="80"/>
  <c r="R156" i="80"/>
  <c r="R155" i="80"/>
  <c r="R154" i="80"/>
  <c r="R153" i="80"/>
  <c r="R152" i="80"/>
  <c r="R151" i="80"/>
  <c r="R150" i="80"/>
  <c r="T149" i="80"/>
  <c r="R149" i="80"/>
  <c r="R148" i="80"/>
  <c r="R147" i="80"/>
  <c r="R146" i="80"/>
  <c r="R145" i="80"/>
  <c r="R144" i="80"/>
  <c r="R143" i="80"/>
  <c r="R142" i="80"/>
  <c r="R141" i="80"/>
  <c r="R140" i="80"/>
  <c r="R139" i="80"/>
  <c r="R138" i="80"/>
  <c r="R137" i="80"/>
  <c r="R136" i="80"/>
  <c r="R135" i="80"/>
  <c r="R134" i="80"/>
  <c r="R133" i="80"/>
  <c r="R132" i="80"/>
  <c r="R131" i="80"/>
  <c r="R130" i="80"/>
  <c r="R129" i="80"/>
  <c r="R128" i="80"/>
  <c r="R127" i="80"/>
  <c r="R126" i="80"/>
  <c r="T125" i="80"/>
  <c r="R125" i="80"/>
  <c r="R124" i="80"/>
  <c r="R123" i="80"/>
  <c r="R122" i="80"/>
  <c r="T121" i="80"/>
  <c r="R121" i="80"/>
  <c r="R120" i="80"/>
  <c r="R119" i="80"/>
  <c r="R118" i="80"/>
  <c r="T117" i="80"/>
  <c r="R117" i="80"/>
  <c r="R116" i="80"/>
  <c r="R115" i="80"/>
  <c r="T114" i="80"/>
  <c r="R114" i="80"/>
  <c r="R113" i="80"/>
  <c r="R112" i="80"/>
  <c r="R111" i="80"/>
  <c r="T110" i="80"/>
  <c r="R110" i="80"/>
  <c r="R109" i="80"/>
  <c r="R108" i="80"/>
  <c r="R107" i="80"/>
  <c r="R106" i="80"/>
  <c r="R105" i="80"/>
  <c r="R104" i="80"/>
  <c r="R103" i="80"/>
  <c r="R102" i="80"/>
  <c r="R101" i="80"/>
  <c r="R100" i="80"/>
  <c r="R99" i="80"/>
  <c r="R98" i="80"/>
  <c r="R97" i="80"/>
  <c r="R96" i="80"/>
  <c r="R95" i="80"/>
  <c r="R94" i="80"/>
  <c r="R93" i="80"/>
  <c r="R92" i="80"/>
  <c r="R91" i="80"/>
  <c r="R90" i="80"/>
  <c r="R89" i="80"/>
  <c r="R88" i="80"/>
  <c r="R87" i="80"/>
  <c r="R86" i="80"/>
  <c r="R85" i="80"/>
  <c r="R84" i="80"/>
  <c r="R83" i="80"/>
  <c r="R82" i="80"/>
  <c r="R81" i="80"/>
  <c r="R80" i="80"/>
  <c r="R79" i="80"/>
  <c r="R78" i="80"/>
  <c r="R77" i="80"/>
  <c r="R76" i="80"/>
  <c r="R75" i="80"/>
  <c r="R74" i="80"/>
  <c r="R73" i="80"/>
  <c r="R72" i="80"/>
  <c r="R71" i="80"/>
  <c r="R70" i="80"/>
  <c r="R69" i="80"/>
  <c r="R68" i="80"/>
  <c r="R67" i="80"/>
  <c r="R66" i="80"/>
  <c r="R65" i="80"/>
  <c r="R64" i="80"/>
  <c r="T63" i="80"/>
  <c r="R63" i="80"/>
  <c r="R62" i="80"/>
  <c r="R61" i="80"/>
  <c r="R60" i="80"/>
  <c r="R59" i="80"/>
  <c r="R58" i="80"/>
  <c r="R57" i="80"/>
  <c r="R56" i="80"/>
  <c r="R55" i="80"/>
  <c r="R54" i="80"/>
  <c r="R53" i="80"/>
  <c r="R52" i="80"/>
  <c r="R51" i="80"/>
  <c r="R50" i="80"/>
  <c r="R49" i="80"/>
  <c r="R48" i="80"/>
  <c r="R47" i="80"/>
  <c r="R46" i="80"/>
  <c r="R45" i="80"/>
  <c r="R44" i="80"/>
  <c r="R43" i="80"/>
  <c r="R42" i="80"/>
  <c r="R41" i="80"/>
  <c r="R40" i="80"/>
  <c r="R39" i="80"/>
  <c r="R38" i="80"/>
  <c r="T37" i="80"/>
  <c r="R37" i="80"/>
  <c r="R36" i="80"/>
  <c r="R35" i="80"/>
  <c r="R34" i="80"/>
  <c r="R33" i="80"/>
  <c r="R32" i="80"/>
  <c r="R31" i="80"/>
  <c r="R30" i="80"/>
  <c r="R29" i="80"/>
  <c r="R28" i="80"/>
  <c r="R27" i="80"/>
  <c r="R26" i="80"/>
  <c r="R25" i="80"/>
  <c r="R24" i="80"/>
  <c r="R23" i="80"/>
  <c r="R22" i="80"/>
  <c r="R21" i="80"/>
  <c r="R20" i="80"/>
  <c r="R19" i="80"/>
  <c r="R18" i="80"/>
  <c r="R17" i="80"/>
  <c r="R16" i="80"/>
  <c r="R15" i="80"/>
  <c r="R14" i="80"/>
  <c r="R13" i="80"/>
  <c r="R12" i="80"/>
  <c r="R11" i="80"/>
  <c r="R10" i="80"/>
  <c r="R9" i="80"/>
  <c r="R8" i="80"/>
  <c r="R7" i="80"/>
  <c r="R6" i="80"/>
  <c r="R5" i="80"/>
  <c r="R4" i="80"/>
  <c r="R3" i="80"/>
  <c r="R2" i="80"/>
  <c r="R220" i="79"/>
  <c r="R219" i="79"/>
  <c r="R218" i="79"/>
  <c r="R217" i="79"/>
  <c r="R216" i="79"/>
  <c r="R215" i="79"/>
  <c r="R214" i="79"/>
  <c r="R213" i="79"/>
  <c r="R212" i="79"/>
  <c r="R211" i="79"/>
  <c r="R210" i="79"/>
  <c r="R209" i="79"/>
  <c r="R208" i="79"/>
  <c r="R207" i="79"/>
  <c r="R206" i="79"/>
  <c r="R205" i="79"/>
  <c r="R204" i="79"/>
  <c r="R203" i="79"/>
  <c r="R202" i="79"/>
  <c r="R201" i="79"/>
  <c r="R200" i="79"/>
  <c r="R199" i="79"/>
  <c r="R198" i="79"/>
  <c r="R197" i="79"/>
  <c r="R196" i="79"/>
  <c r="R195" i="79"/>
  <c r="R194" i="79"/>
  <c r="R193" i="79"/>
  <c r="R192" i="79"/>
  <c r="R191" i="79"/>
  <c r="R190" i="79"/>
  <c r="R189" i="79"/>
  <c r="R188" i="79"/>
  <c r="R187" i="79"/>
  <c r="R186" i="79"/>
  <c r="R185" i="79"/>
  <c r="R184" i="79"/>
  <c r="R183" i="79"/>
  <c r="R182" i="79"/>
  <c r="R181" i="79"/>
  <c r="R180" i="79"/>
  <c r="R179" i="79"/>
  <c r="R178" i="79"/>
  <c r="R177" i="79"/>
  <c r="R176" i="79"/>
  <c r="R175" i="79"/>
  <c r="R174" i="79"/>
  <c r="R173" i="79"/>
  <c r="R172" i="79"/>
  <c r="R171" i="79"/>
  <c r="R170" i="79"/>
  <c r="R169" i="79"/>
  <c r="R168" i="79"/>
  <c r="R167" i="79"/>
  <c r="R166" i="79"/>
  <c r="R165" i="79"/>
  <c r="R164" i="79"/>
  <c r="R163" i="79"/>
  <c r="R162" i="79"/>
  <c r="R161" i="79"/>
  <c r="R160" i="79"/>
  <c r="R159" i="79"/>
  <c r="R158" i="79"/>
  <c r="R157" i="79"/>
  <c r="R156" i="79"/>
  <c r="R155" i="79"/>
  <c r="R154" i="79"/>
  <c r="R153" i="79"/>
  <c r="R152" i="79"/>
  <c r="R151" i="79"/>
  <c r="R150" i="79"/>
  <c r="R149" i="79"/>
  <c r="R148" i="79"/>
  <c r="R147" i="79"/>
  <c r="R146" i="79"/>
  <c r="R145" i="79"/>
  <c r="R144" i="79"/>
  <c r="R143" i="79"/>
  <c r="R142" i="79"/>
  <c r="R141" i="79"/>
  <c r="R140" i="79"/>
  <c r="R139" i="79"/>
  <c r="R138" i="79"/>
  <c r="R137" i="79"/>
  <c r="R136" i="79"/>
  <c r="R135" i="79"/>
  <c r="R134" i="79"/>
  <c r="R133" i="79"/>
  <c r="R132" i="79"/>
  <c r="R131" i="79"/>
  <c r="R130" i="79"/>
  <c r="R129" i="79"/>
  <c r="R128" i="79"/>
  <c r="R127" i="79"/>
  <c r="R126" i="79"/>
  <c r="R125" i="79"/>
  <c r="R124" i="79"/>
  <c r="R123" i="79"/>
  <c r="R122" i="79"/>
  <c r="R121" i="79"/>
  <c r="R120" i="79"/>
  <c r="R119" i="79"/>
  <c r="R118" i="79"/>
  <c r="R117" i="79"/>
  <c r="R116" i="79"/>
  <c r="R115" i="79"/>
  <c r="R114" i="79"/>
  <c r="R113" i="79"/>
  <c r="R112" i="79"/>
  <c r="R111" i="79"/>
  <c r="R110" i="79"/>
  <c r="R109" i="79"/>
  <c r="R108" i="79"/>
  <c r="T107" i="79"/>
  <c r="R107" i="79"/>
  <c r="R106" i="79"/>
  <c r="R105" i="79"/>
  <c r="R104" i="79"/>
  <c r="R103" i="79"/>
  <c r="R102" i="79"/>
  <c r="R101" i="79"/>
  <c r="T100" i="79"/>
  <c r="R100" i="79"/>
  <c r="R99" i="79"/>
  <c r="R98" i="79"/>
  <c r="R97" i="79"/>
  <c r="R96" i="79"/>
  <c r="R95" i="79"/>
  <c r="R94" i="79"/>
  <c r="R93" i="79"/>
  <c r="R92" i="79"/>
  <c r="R91" i="79"/>
  <c r="R90" i="79"/>
  <c r="R89" i="79"/>
  <c r="R88" i="79"/>
  <c r="R87" i="79"/>
  <c r="R86" i="79"/>
  <c r="R85" i="79"/>
  <c r="T84" i="79"/>
  <c r="R84" i="79"/>
  <c r="R83" i="79"/>
  <c r="R82" i="79"/>
  <c r="R81" i="79"/>
  <c r="R80" i="79"/>
  <c r="R79" i="79"/>
  <c r="R78" i="79"/>
  <c r="R77" i="79"/>
  <c r="R76" i="79"/>
  <c r="R75" i="79"/>
  <c r="R74" i="79"/>
  <c r="R73" i="79"/>
  <c r="R72" i="79"/>
  <c r="R71" i="79"/>
  <c r="R70" i="79"/>
  <c r="R69" i="79"/>
  <c r="R68" i="79"/>
  <c r="R67" i="79"/>
  <c r="R66" i="79"/>
  <c r="R65" i="79"/>
  <c r="R64" i="79"/>
  <c r="T63" i="79"/>
  <c r="R63" i="79"/>
  <c r="R62" i="79"/>
  <c r="R61" i="79"/>
  <c r="R60" i="79"/>
  <c r="R59" i="79"/>
  <c r="R58" i="79"/>
  <c r="T57" i="79"/>
  <c r="R57" i="79"/>
  <c r="R56" i="79"/>
  <c r="R55" i="79"/>
  <c r="R54" i="79"/>
  <c r="R53" i="79"/>
  <c r="R52" i="79"/>
  <c r="R51" i="79"/>
  <c r="R50" i="79"/>
  <c r="R49" i="79"/>
  <c r="R48" i="79"/>
  <c r="R47" i="79"/>
  <c r="R46" i="79"/>
  <c r="R45" i="79"/>
  <c r="R44" i="79"/>
  <c r="R43" i="79"/>
  <c r="R42" i="79"/>
  <c r="R41" i="79"/>
  <c r="R40" i="79"/>
  <c r="R39" i="79"/>
  <c r="T38" i="79"/>
  <c r="R38" i="79"/>
  <c r="R37" i="79"/>
  <c r="R36" i="79"/>
  <c r="R35" i="79"/>
  <c r="R34" i="79"/>
  <c r="R33" i="79"/>
  <c r="R32" i="79"/>
  <c r="R31" i="79"/>
  <c r="R30" i="79"/>
  <c r="R29" i="79"/>
  <c r="R28" i="79"/>
  <c r="T27" i="79"/>
  <c r="R27" i="79"/>
  <c r="R26" i="79"/>
  <c r="R25" i="79"/>
  <c r="R24" i="79"/>
  <c r="R23" i="79"/>
  <c r="R22" i="79"/>
  <c r="R21" i="79"/>
  <c r="R20" i="79"/>
  <c r="R19" i="79"/>
  <c r="R18" i="79"/>
  <c r="R17" i="79"/>
  <c r="R16" i="79"/>
  <c r="R15" i="79"/>
  <c r="R14" i="79"/>
  <c r="R13" i="79"/>
  <c r="R12" i="79"/>
  <c r="R11" i="79"/>
  <c r="R10" i="79"/>
  <c r="R9" i="79"/>
  <c r="R8" i="79"/>
  <c r="R7" i="79"/>
  <c r="R6" i="79"/>
  <c r="R5" i="79"/>
  <c r="R4" i="79"/>
  <c r="R3" i="79"/>
  <c r="R2" i="79"/>
  <c r="R220" i="78"/>
  <c r="R219" i="78"/>
  <c r="R218" i="78"/>
  <c r="R217" i="78"/>
  <c r="R216" i="78"/>
  <c r="R215" i="78"/>
  <c r="R214" i="78"/>
  <c r="R213" i="78"/>
  <c r="R212" i="78"/>
  <c r="R211" i="78"/>
  <c r="R210" i="78"/>
  <c r="R209" i="78"/>
  <c r="R208" i="78"/>
  <c r="R207" i="78"/>
  <c r="R206" i="78"/>
  <c r="R205" i="78"/>
  <c r="R204" i="78"/>
  <c r="R203" i="78"/>
  <c r="R202" i="78"/>
  <c r="R201" i="78"/>
  <c r="R200" i="78"/>
  <c r="R199" i="78"/>
  <c r="R198" i="78"/>
  <c r="R197" i="78"/>
  <c r="R196" i="78"/>
  <c r="R195" i="78"/>
  <c r="R194" i="78"/>
  <c r="R193" i="78"/>
  <c r="R192" i="78"/>
  <c r="R191" i="78"/>
  <c r="R190" i="78"/>
  <c r="R189" i="78"/>
  <c r="R188" i="78"/>
  <c r="R187" i="78"/>
  <c r="R186" i="78"/>
  <c r="R185" i="78"/>
  <c r="R184" i="78"/>
  <c r="R183" i="78"/>
  <c r="R182" i="78"/>
  <c r="R181" i="78"/>
  <c r="R180" i="78"/>
  <c r="R179" i="78"/>
  <c r="R178" i="78"/>
  <c r="R177" i="78"/>
  <c r="R176" i="78"/>
  <c r="R175" i="78"/>
  <c r="R174" i="78"/>
  <c r="R173" i="78"/>
  <c r="R172" i="78"/>
  <c r="R171" i="78"/>
  <c r="R170" i="78"/>
  <c r="R169" i="78"/>
  <c r="R168" i="78"/>
  <c r="R167" i="78"/>
  <c r="R166" i="78"/>
  <c r="R165" i="78"/>
  <c r="R164" i="78"/>
  <c r="R163" i="78"/>
  <c r="R162" i="78"/>
  <c r="R161" i="78"/>
  <c r="R160" i="78"/>
  <c r="R159" i="78"/>
  <c r="R158" i="78"/>
  <c r="R157" i="78"/>
  <c r="R156" i="78"/>
  <c r="R155" i="78"/>
  <c r="R154" i="78"/>
  <c r="R153" i="78"/>
  <c r="R152" i="78"/>
  <c r="R151" i="78"/>
  <c r="R150" i="78"/>
  <c r="R149" i="78"/>
  <c r="R148" i="78"/>
  <c r="R147" i="78"/>
  <c r="R146" i="78"/>
  <c r="R145" i="78"/>
  <c r="R144" i="78"/>
  <c r="R143" i="78"/>
  <c r="R142" i="78"/>
  <c r="R141" i="78"/>
  <c r="R140" i="78"/>
  <c r="R139" i="78"/>
  <c r="R138" i="78"/>
  <c r="R137" i="78"/>
  <c r="R136" i="78"/>
  <c r="R135" i="78"/>
  <c r="R134" i="78"/>
  <c r="R133" i="78"/>
  <c r="R132" i="78"/>
  <c r="R131" i="78"/>
  <c r="R130" i="78"/>
  <c r="R129" i="78"/>
  <c r="R128" i="78"/>
  <c r="R127" i="78"/>
  <c r="R126" i="78"/>
  <c r="R125" i="78"/>
  <c r="R124" i="78"/>
  <c r="R123" i="78"/>
  <c r="R122" i="78"/>
  <c r="R121" i="78"/>
  <c r="R120" i="78"/>
  <c r="R119" i="78"/>
  <c r="R118" i="78"/>
  <c r="R117" i="78"/>
  <c r="R116" i="78"/>
  <c r="R115" i="78"/>
  <c r="R114" i="78"/>
  <c r="R113" i="78"/>
  <c r="R112" i="78"/>
  <c r="R111" i="78"/>
  <c r="R110" i="78"/>
  <c r="R109" i="78"/>
  <c r="R108" i="78"/>
  <c r="R107" i="78"/>
  <c r="R106" i="78"/>
  <c r="R105" i="78"/>
  <c r="R104" i="78"/>
  <c r="R103" i="78"/>
  <c r="R102" i="78"/>
  <c r="R101" i="78"/>
  <c r="R100" i="78"/>
  <c r="R99" i="78"/>
  <c r="R98" i="78"/>
  <c r="R97" i="78"/>
  <c r="R96" i="78"/>
  <c r="R95" i="78"/>
  <c r="R94" i="78"/>
  <c r="R93" i="78"/>
  <c r="R92" i="78"/>
  <c r="R91" i="78"/>
  <c r="R90" i="78"/>
  <c r="R89" i="78"/>
  <c r="R88" i="78"/>
  <c r="R87" i="78"/>
  <c r="R86" i="78"/>
  <c r="R85" i="78"/>
  <c r="R84" i="78"/>
  <c r="R83" i="78"/>
  <c r="R82" i="78"/>
  <c r="R81" i="78"/>
  <c r="R80" i="78"/>
  <c r="R79" i="78"/>
  <c r="R78" i="78"/>
  <c r="R77" i="78"/>
  <c r="R76" i="78"/>
  <c r="R75" i="78"/>
  <c r="R74" i="78"/>
  <c r="R73" i="78"/>
  <c r="R72" i="78"/>
  <c r="R71" i="78"/>
  <c r="R70" i="78"/>
  <c r="R69" i="78"/>
  <c r="R68" i="78"/>
  <c r="R67" i="78"/>
  <c r="R66" i="78"/>
  <c r="R65" i="78"/>
  <c r="R64" i="78"/>
  <c r="R63" i="78"/>
  <c r="R62" i="78"/>
  <c r="R61" i="78"/>
  <c r="R60" i="78"/>
  <c r="R59" i="78"/>
  <c r="R58" i="78"/>
  <c r="R57" i="78"/>
  <c r="R56" i="78"/>
  <c r="R55" i="78"/>
  <c r="R54" i="78"/>
  <c r="R53" i="78"/>
  <c r="R52" i="78"/>
  <c r="R51" i="78"/>
  <c r="R50" i="78"/>
  <c r="R49" i="78"/>
  <c r="R48" i="78"/>
  <c r="R47" i="78"/>
  <c r="R46" i="78"/>
  <c r="R45" i="78"/>
  <c r="R44" i="78"/>
  <c r="R43" i="78"/>
  <c r="R42" i="78"/>
  <c r="R41" i="78"/>
  <c r="R40" i="78"/>
  <c r="R39" i="78"/>
  <c r="R38" i="78"/>
  <c r="R37" i="78"/>
  <c r="R36" i="78"/>
  <c r="R35" i="78"/>
  <c r="R34" i="78"/>
  <c r="R33" i="78"/>
  <c r="R32" i="78"/>
  <c r="R31" i="78"/>
  <c r="R30" i="78"/>
  <c r="R29" i="78"/>
  <c r="R28" i="78"/>
  <c r="R27" i="78"/>
  <c r="R26" i="78"/>
  <c r="R25" i="78"/>
  <c r="R24" i="78"/>
  <c r="R23" i="78"/>
  <c r="R22" i="78"/>
  <c r="R21" i="78"/>
  <c r="R20" i="78"/>
  <c r="R19" i="78"/>
  <c r="R18" i="78"/>
  <c r="R17" i="78"/>
  <c r="R16" i="78"/>
  <c r="R15" i="78"/>
  <c r="R14" i="78"/>
  <c r="R13" i="78"/>
  <c r="R12" i="78"/>
  <c r="R11" i="78"/>
  <c r="R10" i="78"/>
  <c r="R9" i="78"/>
  <c r="R8" i="78"/>
  <c r="R7" i="78"/>
  <c r="R6" i="78"/>
  <c r="R5" i="78"/>
  <c r="R4" i="78"/>
  <c r="R3" i="78"/>
  <c r="R2" i="78"/>
  <c r="R220" i="77"/>
  <c r="R219" i="77"/>
  <c r="R218" i="77"/>
  <c r="R217" i="77"/>
  <c r="R216" i="77"/>
  <c r="R215" i="77"/>
  <c r="R214" i="77"/>
  <c r="R213" i="77"/>
  <c r="R212" i="77"/>
  <c r="R211" i="77"/>
  <c r="R210" i="77"/>
  <c r="R209" i="77"/>
  <c r="R208" i="77"/>
  <c r="R207" i="77"/>
  <c r="R206" i="77"/>
  <c r="R205" i="77"/>
  <c r="R204" i="77"/>
  <c r="R203" i="77"/>
  <c r="R202" i="77"/>
  <c r="R201" i="77"/>
  <c r="R200" i="77"/>
  <c r="R199" i="77"/>
  <c r="R198" i="77"/>
  <c r="R197" i="77"/>
  <c r="R196" i="77"/>
  <c r="R195" i="77"/>
  <c r="R194" i="77"/>
  <c r="R193" i="77"/>
  <c r="R192" i="77"/>
  <c r="R191" i="77"/>
  <c r="R190" i="77"/>
  <c r="R189" i="77"/>
  <c r="R188" i="77"/>
  <c r="R187" i="77"/>
  <c r="R186" i="77"/>
  <c r="R185" i="77"/>
  <c r="R184" i="77"/>
  <c r="R183" i="77"/>
  <c r="R182" i="77"/>
  <c r="R181" i="77"/>
  <c r="R180" i="77"/>
  <c r="R179" i="77"/>
  <c r="R178" i="77"/>
  <c r="R177" i="77"/>
  <c r="R176" i="77"/>
  <c r="R175" i="77"/>
  <c r="R174" i="77"/>
  <c r="R173" i="77"/>
  <c r="R172" i="77"/>
  <c r="R171" i="77"/>
  <c r="R170" i="77"/>
  <c r="R169" i="77"/>
  <c r="R168" i="77"/>
  <c r="R167" i="77"/>
  <c r="R166" i="77"/>
  <c r="R165" i="77"/>
  <c r="R164" i="77"/>
  <c r="T163" i="77"/>
  <c r="R163" i="77"/>
  <c r="R162" i="77"/>
  <c r="R161" i="77"/>
  <c r="T160" i="77"/>
  <c r="R160" i="77"/>
  <c r="R159" i="77"/>
  <c r="R158" i="77"/>
  <c r="R157" i="77"/>
  <c r="R156" i="77"/>
  <c r="R155" i="77"/>
  <c r="R154" i="77"/>
  <c r="R153" i="77"/>
  <c r="R152" i="77"/>
  <c r="R151" i="77"/>
  <c r="T150" i="77"/>
  <c r="R150" i="77"/>
  <c r="R149" i="77"/>
  <c r="R148" i="77"/>
  <c r="R147" i="77"/>
  <c r="R146" i="77"/>
  <c r="R145" i="77"/>
  <c r="R144" i="77"/>
  <c r="R143" i="77"/>
  <c r="R142" i="77"/>
  <c r="R141" i="77"/>
  <c r="R140" i="77"/>
  <c r="R139" i="77"/>
  <c r="R138" i="77"/>
  <c r="R137" i="77"/>
  <c r="R136" i="77"/>
  <c r="R135" i="77"/>
  <c r="R134" i="77"/>
  <c r="R133" i="77"/>
  <c r="R132" i="77"/>
  <c r="R131" i="77"/>
  <c r="R130" i="77"/>
  <c r="R129" i="77"/>
  <c r="R128" i="77"/>
  <c r="R127" i="77"/>
  <c r="R126" i="77"/>
  <c r="R125" i="77"/>
  <c r="R124" i="77"/>
  <c r="R123" i="77"/>
  <c r="R122" i="77"/>
  <c r="R121" i="77"/>
  <c r="R120" i="77"/>
  <c r="R119" i="77"/>
  <c r="R118" i="77"/>
  <c r="R117" i="77"/>
  <c r="R116" i="77"/>
  <c r="R115" i="77"/>
  <c r="R114" i="77"/>
  <c r="R113" i="77"/>
  <c r="T112" i="77"/>
  <c r="R112" i="77"/>
  <c r="R111" i="77"/>
  <c r="R110" i="77"/>
  <c r="R109" i="77"/>
  <c r="R108" i="77"/>
  <c r="R107" i="77"/>
  <c r="R106" i="77"/>
  <c r="R105" i="77"/>
  <c r="R104" i="77"/>
  <c r="R103" i="77"/>
  <c r="R102" i="77"/>
  <c r="R101" i="77"/>
  <c r="R100" i="77"/>
  <c r="R99" i="77"/>
  <c r="R98" i="77"/>
  <c r="R97" i="77"/>
  <c r="R96" i="77"/>
  <c r="R95" i="77"/>
  <c r="R94" i="77"/>
  <c r="R93" i="77"/>
  <c r="R92" i="77"/>
  <c r="R91" i="77"/>
  <c r="R90" i="77"/>
  <c r="R89" i="77"/>
  <c r="R88" i="77"/>
  <c r="R87" i="77"/>
  <c r="R86" i="77"/>
  <c r="R85" i="77"/>
  <c r="R84" i="77"/>
  <c r="R83" i="77"/>
  <c r="R82" i="77"/>
  <c r="R81" i="77"/>
  <c r="R80" i="77"/>
  <c r="R79" i="77"/>
  <c r="R78" i="77"/>
  <c r="R77" i="77"/>
  <c r="R76" i="77"/>
  <c r="R75" i="77"/>
  <c r="R74" i="77"/>
  <c r="R73" i="77"/>
  <c r="R72" i="77"/>
  <c r="T71" i="77"/>
  <c r="R71" i="77"/>
  <c r="R70" i="77"/>
  <c r="R69" i="77"/>
  <c r="R68" i="77"/>
  <c r="R67" i="77"/>
  <c r="R66" i="77"/>
  <c r="R65" i="77"/>
  <c r="R64" i="77"/>
  <c r="R63" i="77"/>
  <c r="R62" i="77"/>
  <c r="R61" i="77"/>
  <c r="R60" i="77"/>
  <c r="R59" i="77"/>
  <c r="R58" i="77"/>
  <c r="R57" i="77"/>
  <c r="R56" i="77"/>
  <c r="R55" i="77"/>
  <c r="R54" i="77"/>
  <c r="R53" i="77"/>
  <c r="R52" i="77"/>
  <c r="R51" i="77"/>
  <c r="R50" i="77"/>
  <c r="R49" i="77"/>
  <c r="R48" i="77"/>
  <c r="R47" i="77"/>
  <c r="R46" i="77"/>
  <c r="R45" i="77"/>
  <c r="T44" i="77"/>
  <c r="R44" i="77"/>
  <c r="R43" i="77"/>
  <c r="R42" i="77"/>
  <c r="R41" i="77"/>
  <c r="R40" i="77"/>
  <c r="T39" i="77"/>
  <c r="R39" i="77"/>
  <c r="R38" i="77"/>
  <c r="R37" i="77"/>
  <c r="R36" i="77"/>
  <c r="R35" i="77"/>
  <c r="R34" i="77"/>
  <c r="R33" i="77"/>
  <c r="R32" i="77"/>
  <c r="R31" i="77"/>
  <c r="R30" i="77"/>
  <c r="R29" i="77"/>
  <c r="R28" i="77"/>
  <c r="R27" i="77"/>
  <c r="R26" i="77"/>
  <c r="R25" i="77"/>
  <c r="R24" i="77"/>
  <c r="R23" i="77"/>
  <c r="R22" i="77"/>
  <c r="R21" i="77"/>
  <c r="R20" i="77"/>
  <c r="R19" i="77"/>
  <c r="R18" i="77"/>
  <c r="R17" i="77"/>
  <c r="R16" i="77"/>
  <c r="R15" i="77"/>
  <c r="R14" i="77"/>
  <c r="R13" i="77"/>
  <c r="R12" i="77"/>
  <c r="R11" i="77"/>
  <c r="R10" i="77"/>
  <c r="R9" i="77"/>
  <c r="R8" i="77"/>
  <c r="R7" i="77"/>
  <c r="R6" i="77"/>
  <c r="R5" i="77"/>
  <c r="R4" i="77"/>
  <c r="R3" i="77"/>
  <c r="R2" i="77"/>
  <c r="R220" i="76"/>
  <c r="R219" i="76"/>
  <c r="R218" i="76"/>
  <c r="R217" i="76"/>
  <c r="R216" i="76"/>
  <c r="R215" i="76"/>
  <c r="R214" i="76"/>
  <c r="R213" i="76"/>
  <c r="R212" i="76"/>
  <c r="R211" i="76"/>
  <c r="R210" i="76"/>
  <c r="R209" i="76"/>
  <c r="R208" i="76"/>
  <c r="R207" i="76"/>
  <c r="R206" i="76"/>
  <c r="R205" i="76"/>
  <c r="R204" i="76"/>
  <c r="R203" i="76"/>
  <c r="R202" i="76"/>
  <c r="R201" i="76"/>
  <c r="R200" i="76"/>
  <c r="R199" i="76"/>
  <c r="R198" i="76"/>
  <c r="R197" i="76"/>
  <c r="R196" i="76"/>
  <c r="R195" i="76"/>
  <c r="R194" i="76"/>
  <c r="R193" i="76"/>
  <c r="R192" i="76"/>
  <c r="R191" i="76"/>
  <c r="R190" i="76"/>
  <c r="R189" i="76"/>
  <c r="R188" i="76"/>
  <c r="R187" i="76"/>
  <c r="R186" i="76"/>
  <c r="R185" i="76"/>
  <c r="R184" i="76"/>
  <c r="R183" i="76"/>
  <c r="R182" i="76"/>
  <c r="R181" i="76"/>
  <c r="R180" i="76"/>
  <c r="R179" i="76"/>
  <c r="R178" i="76"/>
  <c r="R177" i="76"/>
  <c r="R176" i="76"/>
  <c r="R175" i="76"/>
  <c r="R174" i="76"/>
  <c r="R173" i="76"/>
  <c r="R172" i="76"/>
  <c r="R171" i="76"/>
  <c r="R170" i="76"/>
  <c r="R169" i="76"/>
  <c r="R168" i="76"/>
  <c r="R167" i="76"/>
  <c r="R166" i="76"/>
  <c r="R165" i="76"/>
  <c r="R164" i="76"/>
  <c r="R163" i="76"/>
  <c r="R162" i="76"/>
  <c r="R161" i="76"/>
  <c r="R160" i="76"/>
  <c r="R159" i="76"/>
  <c r="R158" i="76"/>
  <c r="R157" i="76"/>
  <c r="R156" i="76"/>
  <c r="R155" i="76"/>
  <c r="R154" i="76"/>
  <c r="R153" i="76"/>
  <c r="R152" i="76"/>
  <c r="R151" i="76"/>
  <c r="R150" i="76"/>
  <c r="R149" i="76"/>
  <c r="R148" i="76"/>
  <c r="R147" i="76"/>
  <c r="R146" i="76"/>
  <c r="R145" i="76"/>
  <c r="R144" i="76"/>
  <c r="R143" i="76"/>
  <c r="R142" i="76"/>
  <c r="R141" i="76"/>
  <c r="R140" i="76"/>
  <c r="R139" i="76"/>
  <c r="R138" i="76"/>
  <c r="R137" i="76"/>
  <c r="R136" i="76"/>
  <c r="R135" i="76"/>
  <c r="R134" i="76"/>
  <c r="R133" i="76"/>
  <c r="R132" i="76"/>
  <c r="R131" i="76"/>
  <c r="R130" i="76"/>
  <c r="R129" i="76"/>
  <c r="R128" i="76"/>
  <c r="R127" i="76"/>
  <c r="R126" i="76"/>
  <c r="R125" i="76"/>
  <c r="R124" i="76"/>
  <c r="R123" i="76"/>
  <c r="R122" i="76"/>
  <c r="R121" i="76"/>
  <c r="R120" i="76"/>
  <c r="R119" i="76"/>
  <c r="R118" i="76"/>
  <c r="R117" i="76"/>
  <c r="R116" i="76"/>
  <c r="R115" i="76"/>
  <c r="R114" i="76"/>
  <c r="R113" i="76"/>
  <c r="R112" i="76"/>
  <c r="R111" i="76"/>
  <c r="R110" i="76"/>
  <c r="R109" i="76"/>
  <c r="R108" i="76"/>
  <c r="R107" i="76"/>
  <c r="R106" i="76"/>
  <c r="R105" i="76"/>
  <c r="R104" i="76"/>
  <c r="T103" i="76"/>
  <c r="R103" i="76"/>
  <c r="R102" i="76"/>
  <c r="R101" i="76"/>
  <c r="R100" i="76"/>
  <c r="R99" i="76"/>
  <c r="R98" i="76"/>
  <c r="R97" i="76"/>
  <c r="R96" i="76"/>
  <c r="R95" i="76"/>
  <c r="R94" i="76"/>
  <c r="R93" i="76"/>
  <c r="R92" i="76"/>
  <c r="R91" i="76"/>
  <c r="R90" i="76"/>
  <c r="R89" i="76"/>
  <c r="R88" i="76"/>
  <c r="R87" i="76"/>
  <c r="R86" i="76"/>
  <c r="R85" i="76"/>
  <c r="R84" i="76"/>
  <c r="R83" i="76"/>
  <c r="R82" i="76"/>
  <c r="R81" i="76"/>
  <c r="R80" i="76"/>
  <c r="R79" i="76"/>
  <c r="R78" i="76"/>
  <c r="R77" i="76"/>
  <c r="R76" i="76"/>
  <c r="R75" i="76"/>
  <c r="R74" i="76"/>
  <c r="R73" i="76"/>
  <c r="R72" i="76"/>
  <c r="R71" i="76"/>
  <c r="R70" i="76"/>
  <c r="R69" i="76"/>
  <c r="R68" i="76"/>
  <c r="R67" i="76"/>
  <c r="R66" i="76"/>
  <c r="R65" i="76"/>
  <c r="R64" i="76"/>
  <c r="R63" i="76"/>
  <c r="R62" i="76"/>
  <c r="R61" i="76"/>
  <c r="R60" i="76"/>
  <c r="R59" i="76"/>
  <c r="R58" i="76"/>
  <c r="R57" i="76"/>
  <c r="R56" i="76"/>
  <c r="R55" i="76"/>
  <c r="R54" i="76"/>
  <c r="R53" i="76"/>
  <c r="R52" i="76"/>
  <c r="R51" i="76"/>
  <c r="R50" i="76"/>
  <c r="R49" i="76"/>
  <c r="R48" i="76"/>
  <c r="R47" i="76"/>
  <c r="R46" i="76"/>
  <c r="R45" i="76"/>
  <c r="R44" i="76"/>
  <c r="R43" i="76"/>
  <c r="T42" i="76"/>
  <c r="R42" i="76"/>
  <c r="T41" i="76"/>
  <c r="R41" i="76"/>
  <c r="R40" i="76"/>
  <c r="R39" i="76"/>
  <c r="R38" i="76"/>
  <c r="R37" i="76"/>
  <c r="R36" i="76"/>
  <c r="R35" i="76"/>
  <c r="R34" i="76"/>
  <c r="R33" i="76"/>
  <c r="R32" i="76"/>
  <c r="R31" i="76"/>
  <c r="R30" i="76"/>
  <c r="R29" i="76"/>
  <c r="R28" i="76"/>
  <c r="R27" i="76"/>
  <c r="R26" i="76"/>
  <c r="R25" i="76"/>
  <c r="R24" i="76"/>
  <c r="R23" i="76"/>
  <c r="R22" i="76"/>
  <c r="R21" i="76"/>
  <c r="R20" i="76"/>
  <c r="R19" i="76"/>
  <c r="R18" i="76"/>
  <c r="R17" i="76"/>
  <c r="R16" i="76"/>
  <c r="R15" i="76"/>
  <c r="R14" i="76"/>
  <c r="R13" i="76"/>
  <c r="R12" i="76"/>
  <c r="R11" i="76"/>
  <c r="R10" i="76"/>
  <c r="R9" i="76"/>
  <c r="R8" i="76"/>
  <c r="R7" i="76"/>
  <c r="R6" i="76"/>
  <c r="R5" i="76"/>
  <c r="R4" i="76"/>
  <c r="R3" i="76"/>
  <c r="R2" i="76"/>
  <c r="R220" i="75"/>
  <c r="R219" i="75"/>
  <c r="R218" i="75"/>
  <c r="R217" i="75"/>
  <c r="R216" i="75"/>
  <c r="R215" i="75"/>
  <c r="R214" i="75"/>
  <c r="R213" i="75"/>
  <c r="R212" i="75"/>
  <c r="R211" i="75"/>
  <c r="R210" i="75"/>
  <c r="R209" i="75"/>
  <c r="R208" i="75"/>
  <c r="R207" i="75"/>
  <c r="R206" i="75"/>
  <c r="R205" i="75"/>
  <c r="R204" i="75"/>
  <c r="R203" i="75"/>
  <c r="R202" i="75"/>
  <c r="R201" i="75"/>
  <c r="R200" i="75"/>
  <c r="R199" i="75"/>
  <c r="R198" i="75"/>
  <c r="R197" i="75"/>
  <c r="R196" i="75"/>
  <c r="R195" i="75"/>
  <c r="R194" i="75"/>
  <c r="R193" i="75"/>
  <c r="R192" i="75"/>
  <c r="R191" i="75"/>
  <c r="R190" i="75"/>
  <c r="R189" i="75"/>
  <c r="R188" i="75"/>
  <c r="R187" i="75"/>
  <c r="R186" i="75"/>
  <c r="R185" i="75"/>
  <c r="R184" i="75"/>
  <c r="R183" i="75"/>
  <c r="R182" i="75"/>
  <c r="R181" i="75"/>
  <c r="R180" i="75"/>
  <c r="R179" i="75"/>
  <c r="R178" i="75"/>
  <c r="R177" i="75"/>
  <c r="R176" i="75"/>
  <c r="R175" i="75"/>
  <c r="R174" i="75"/>
  <c r="R173" i="75"/>
  <c r="R172" i="75"/>
  <c r="R171" i="75"/>
  <c r="R170" i="75"/>
  <c r="R169" i="75"/>
  <c r="R168" i="75"/>
  <c r="R167" i="75"/>
  <c r="R166" i="75"/>
  <c r="R165" i="75"/>
  <c r="R164" i="75"/>
  <c r="R163" i="75"/>
  <c r="R162" i="75"/>
  <c r="R161" i="75"/>
  <c r="R160" i="75"/>
  <c r="R159" i="75"/>
  <c r="R158" i="75"/>
  <c r="R157" i="75"/>
  <c r="R156" i="75"/>
  <c r="R155" i="75"/>
  <c r="R154" i="75"/>
  <c r="R153" i="75"/>
  <c r="R152" i="75"/>
  <c r="R151" i="75"/>
  <c r="R150" i="75"/>
  <c r="R149" i="75"/>
  <c r="R148" i="75"/>
  <c r="R147" i="75"/>
  <c r="R146" i="75"/>
  <c r="R145" i="75"/>
  <c r="R144" i="75"/>
  <c r="R143" i="75"/>
  <c r="R142" i="75"/>
  <c r="R141" i="75"/>
  <c r="R140" i="75"/>
  <c r="R139" i="75"/>
  <c r="R138" i="75"/>
  <c r="R137" i="75"/>
  <c r="R136" i="75"/>
  <c r="R135" i="75"/>
  <c r="R134" i="75"/>
  <c r="R133" i="75"/>
  <c r="R132" i="75"/>
  <c r="R131" i="75"/>
  <c r="R130" i="75"/>
  <c r="R129" i="75"/>
  <c r="R128" i="75"/>
  <c r="R127" i="75"/>
  <c r="R126" i="75"/>
  <c r="R125" i="75"/>
  <c r="R124" i="75"/>
  <c r="R123" i="75"/>
  <c r="R122" i="75"/>
  <c r="R121" i="75"/>
  <c r="R120" i="75"/>
  <c r="R119" i="75"/>
  <c r="R118" i="75"/>
  <c r="R117" i="75"/>
  <c r="R116" i="75"/>
  <c r="R115" i="75"/>
  <c r="R114" i="75"/>
  <c r="R113" i="75"/>
  <c r="R112" i="75"/>
  <c r="R111" i="75"/>
  <c r="R110" i="75"/>
  <c r="R109" i="75"/>
  <c r="R108" i="75"/>
  <c r="R107" i="75"/>
  <c r="R106" i="75"/>
  <c r="R105" i="75"/>
  <c r="R104" i="75"/>
  <c r="R103" i="75"/>
  <c r="R102" i="75"/>
  <c r="R101" i="75"/>
  <c r="R100" i="75"/>
  <c r="R99" i="75"/>
  <c r="R98" i="75"/>
  <c r="R97" i="75"/>
  <c r="R96" i="75"/>
  <c r="R95" i="75"/>
  <c r="R94" i="75"/>
  <c r="R93" i="75"/>
  <c r="R92" i="75"/>
  <c r="R91" i="75"/>
  <c r="R90" i="75"/>
  <c r="R89" i="75"/>
  <c r="R88" i="75"/>
  <c r="R87" i="75"/>
  <c r="R86" i="75"/>
  <c r="R85" i="75"/>
  <c r="R84" i="75"/>
  <c r="R83" i="75"/>
  <c r="R82" i="75"/>
  <c r="R81" i="75"/>
  <c r="R80" i="75"/>
  <c r="R79" i="75"/>
  <c r="R78" i="75"/>
  <c r="R77" i="75"/>
  <c r="R76" i="75"/>
  <c r="R75" i="75"/>
  <c r="R74" i="75"/>
  <c r="R73" i="75"/>
  <c r="R72" i="75"/>
  <c r="R71" i="75"/>
  <c r="R70" i="75"/>
  <c r="R69" i="75"/>
  <c r="R68" i="75"/>
  <c r="R67" i="75"/>
  <c r="R66" i="75"/>
  <c r="R65" i="75"/>
  <c r="R64" i="75"/>
  <c r="R63" i="75"/>
  <c r="R62" i="75"/>
  <c r="R61" i="75"/>
  <c r="R60" i="75"/>
  <c r="R59" i="75"/>
  <c r="R58" i="75"/>
  <c r="R57" i="75"/>
  <c r="R56" i="75"/>
  <c r="R55" i="75"/>
  <c r="R54" i="75"/>
  <c r="R53" i="75"/>
  <c r="R52" i="75"/>
  <c r="R51" i="75"/>
  <c r="R50" i="75"/>
  <c r="T49" i="75"/>
  <c r="R49" i="75"/>
  <c r="R48" i="75"/>
  <c r="R47" i="75"/>
  <c r="R46" i="75"/>
  <c r="R45" i="75"/>
  <c r="R44" i="75"/>
  <c r="R43" i="75"/>
  <c r="R42" i="75"/>
  <c r="R41" i="75"/>
  <c r="R40" i="75"/>
  <c r="R39" i="75"/>
  <c r="R21" i="75"/>
  <c r="R20" i="75"/>
  <c r="R19" i="75"/>
  <c r="R18" i="75"/>
  <c r="R17" i="75"/>
  <c r="R16" i="75"/>
  <c r="R14" i="75"/>
  <c r="R13" i="75"/>
  <c r="R12" i="75"/>
  <c r="R11" i="75"/>
  <c r="R10" i="75"/>
  <c r="R9" i="75"/>
  <c r="R8" i="75"/>
  <c r="R7" i="75"/>
  <c r="R6" i="75"/>
  <c r="R5" i="75"/>
  <c r="R4" i="75"/>
  <c r="R3" i="75"/>
  <c r="R2" i="75"/>
  <c r="R220" i="74"/>
  <c r="R219" i="74"/>
  <c r="R218" i="74"/>
  <c r="R217" i="74"/>
  <c r="R216" i="74"/>
  <c r="R215" i="74"/>
  <c r="R214" i="74"/>
  <c r="R213" i="74"/>
  <c r="R212" i="74"/>
  <c r="R211" i="74"/>
  <c r="R210" i="74"/>
  <c r="R209" i="74"/>
  <c r="R208" i="74"/>
  <c r="R207" i="74"/>
  <c r="R206" i="74"/>
  <c r="R205" i="74"/>
  <c r="R204" i="74"/>
  <c r="R203" i="74"/>
  <c r="R202" i="74"/>
  <c r="R201" i="74"/>
  <c r="R200" i="74"/>
  <c r="R199" i="74"/>
  <c r="R198" i="74"/>
  <c r="R197" i="74"/>
  <c r="R196" i="74"/>
  <c r="R195" i="74"/>
  <c r="R194" i="74"/>
  <c r="R193" i="74"/>
  <c r="R192" i="74"/>
  <c r="R191" i="74"/>
  <c r="R190" i="74"/>
  <c r="R189" i="74"/>
  <c r="R188" i="74"/>
  <c r="R187" i="74"/>
  <c r="R186" i="74"/>
  <c r="R185" i="74"/>
  <c r="R184" i="74"/>
  <c r="R183" i="74"/>
  <c r="R182" i="74"/>
  <c r="R181" i="74"/>
  <c r="R180" i="74"/>
  <c r="R179" i="74"/>
  <c r="R178" i="74"/>
  <c r="R177" i="74"/>
  <c r="R176" i="74"/>
  <c r="R175" i="74"/>
  <c r="R174" i="74"/>
  <c r="R173" i="74"/>
  <c r="R172" i="74"/>
  <c r="R171" i="74"/>
  <c r="R170" i="74"/>
  <c r="R169" i="74"/>
  <c r="R168" i="74"/>
  <c r="R167" i="74"/>
  <c r="R166" i="74"/>
  <c r="R165" i="74"/>
  <c r="R164" i="74"/>
  <c r="R163" i="74"/>
  <c r="R162" i="74"/>
  <c r="R161" i="74"/>
  <c r="R160" i="74"/>
  <c r="R159" i="74"/>
  <c r="R158" i="74"/>
  <c r="R157" i="74"/>
  <c r="R156" i="74"/>
  <c r="R155" i="74"/>
  <c r="R154" i="74"/>
  <c r="R153" i="74"/>
  <c r="R152" i="74"/>
  <c r="R151" i="74"/>
  <c r="R150" i="74"/>
  <c r="R149" i="74"/>
  <c r="R148" i="74"/>
  <c r="R147" i="74"/>
  <c r="R146" i="74"/>
  <c r="R145" i="74"/>
  <c r="R144" i="74"/>
  <c r="R143" i="74"/>
  <c r="R142" i="74"/>
  <c r="R141" i="74"/>
  <c r="R140" i="74"/>
  <c r="R139" i="74"/>
  <c r="R138" i="74"/>
  <c r="R137" i="74"/>
  <c r="R136" i="74"/>
  <c r="R135" i="74"/>
  <c r="R134" i="74"/>
  <c r="R133" i="74"/>
  <c r="R132" i="74"/>
  <c r="R131" i="74"/>
  <c r="R130" i="74"/>
  <c r="R129" i="74"/>
  <c r="R128" i="74"/>
  <c r="R127" i="74"/>
  <c r="R126" i="74"/>
  <c r="R125" i="74"/>
  <c r="R124" i="74"/>
  <c r="R123" i="74"/>
  <c r="R122" i="74"/>
  <c r="R121" i="74"/>
  <c r="R120" i="74"/>
  <c r="R119" i="74"/>
  <c r="R118" i="74"/>
  <c r="R117" i="74"/>
  <c r="R116" i="74"/>
  <c r="R115" i="74"/>
  <c r="R114" i="74"/>
  <c r="R113" i="74"/>
  <c r="R112" i="74"/>
  <c r="R111" i="74"/>
  <c r="R110" i="74"/>
  <c r="R109" i="74"/>
  <c r="R108" i="74"/>
  <c r="R107" i="74"/>
  <c r="R106" i="74"/>
  <c r="R105" i="74"/>
  <c r="R104" i="74"/>
  <c r="R103" i="74"/>
  <c r="R102" i="74"/>
  <c r="R101" i="74"/>
  <c r="R100" i="74"/>
  <c r="R99" i="74"/>
  <c r="R98" i="74"/>
  <c r="R97" i="74"/>
  <c r="R96" i="74"/>
  <c r="R95" i="74"/>
  <c r="R94" i="74"/>
  <c r="R93" i="74"/>
  <c r="R92" i="74"/>
  <c r="R91" i="74"/>
  <c r="R90" i="74"/>
  <c r="R89" i="74"/>
  <c r="R88" i="74"/>
  <c r="R87" i="74"/>
  <c r="R86" i="74"/>
  <c r="R85" i="74"/>
  <c r="R84" i="74"/>
  <c r="R83" i="74"/>
  <c r="R82" i="74"/>
  <c r="R81" i="74"/>
  <c r="R80" i="74"/>
  <c r="T79" i="74"/>
  <c r="R79" i="74"/>
  <c r="T78" i="74"/>
  <c r="R78" i="74"/>
  <c r="R77" i="74"/>
  <c r="R76" i="74"/>
  <c r="R75" i="74"/>
  <c r="R74" i="74"/>
  <c r="R73" i="74"/>
  <c r="R72" i="74"/>
  <c r="R71" i="74"/>
  <c r="R70" i="74"/>
  <c r="R69" i="74"/>
  <c r="R68" i="74"/>
  <c r="R67" i="74"/>
  <c r="R66" i="74"/>
  <c r="R65" i="74"/>
  <c r="R64" i="74"/>
  <c r="R63" i="74"/>
  <c r="R62" i="74"/>
  <c r="R61" i="74"/>
  <c r="R60" i="74"/>
  <c r="R59" i="74"/>
  <c r="R58" i="74"/>
  <c r="R57" i="74"/>
  <c r="R56" i="74"/>
  <c r="R55" i="74"/>
  <c r="R54" i="74"/>
  <c r="R53" i="74"/>
  <c r="R52" i="74"/>
  <c r="R51" i="74"/>
  <c r="R50" i="74"/>
  <c r="R49" i="74"/>
  <c r="R48" i="74"/>
  <c r="R47" i="74"/>
  <c r="R46" i="74"/>
  <c r="R45" i="74"/>
  <c r="R44" i="74"/>
  <c r="R43" i="74"/>
  <c r="R42" i="74"/>
  <c r="R41" i="74"/>
  <c r="R40" i="74"/>
  <c r="R39" i="74"/>
  <c r="R38" i="74"/>
  <c r="R37" i="74"/>
  <c r="R36" i="74"/>
  <c r="R35" i="74"/>
  <c r="R34" i="74"/>
  <c r="R33" i="74"/>
  <c r="T32" i="74"/>
  <c r="R32" i="74"/>
  <c r="R31" i="74"/>
  <c r="R30" i="74"/>
  <c r="R29" i="74"/>
  <c r="R28" i="74"/>
  <c r="R27" i="74"/>
  <c r="R26" i="74"/>
  <c r="R25" i="74"/>
  <c r="R24" i="74"/>
  <c r="R23" i="74"/>
  <c r="R22" i="74"/>
  <c r="R21" i="74"/>
  <c r="R20" i="74"/>
  <c r="R19" i="74"/>
  <c r="R18" i="74"/>
  <c r="R17" i="74"/>
  <c r="R16" i="74"/>
  <c r="R15" i="74"/>
  <c r="R14" i="74"/>
  <c r="R13" i="74"/>
  <c r="R12" i="74"/>
  <c r="R11" i="74"/>
  <c r="R10" i="74"/>
  <c r="R9" i="74"/>
  <c r="R8" i="74"/>
  <c r="R7" i="74"/>
  <c r="R6" i="74"/>
  <c r="R5" i="74"/>
  <c r="R4" i="74"/>
  <c r="R3" i="74"/>
  <c r="R2" i="74"/>
  <c r="R2" i="73"/>
  <c r="R3" i="73"/>
  <c r="R4" i="73"/>
  <c r="R5" i="73"/>
  <c r="R6" i="73"/>
  <c r="R7" i="73"/>
  <c r="R8" i="73"/>
  <c r="R9" i="73"/>
  <c r="R10" i="73"/>
  <c r="R11" i="73"/>
  <c r="R12" i="73"/>
  <c r="R13" i="73"/>
  <c r="R14" i="73"/>
  <c r="R15" i="73"/>
  <c r="R16" i="73"/>
  <c r="R17" i="73"/>
  <c r="R18" i="73"/>
  <c r="R19" i="73"/>
  <c r="R20" i="73"/>
  <c r="R21" i="73"/>
  <c r="R22" i="73"/>
  <c r="R23" i="73"/>
  <c r="R24" i="73"/>
  <c r="R25" i="73"/>
  <c r="R26" i="73"/>
  <c r="R27" i="73"/>
  <c r="R28" i="73"/>
  <c r="R29" i="73"/>
  <c r="R30" i="73"/>
  <c r="R31" i="73"/>
  <c r="T31" i="73"/>
  <c r="R32" i="73"/>
  <c r="R33" i="73"/>
  <c r="R34" i="73"/>
  <c r="R35" i="73"/>
  <c r="R36" i="73"/>
  <c r="R37" i="73"/>
  <c r="R38" i="73"/>
  <c r="R39" i="73"/>
  <c r="R40" i="73"/>
  <c r="R41" i="73"/>
  <c r="R42" i="73"/>
  <c r="R43" i="73"/>
  <c r="R44" i="73"/>
  <c r="R45" i="73"/>
  <c r="R46" i="73"/>
  <c r="R47" i="73"/>
  <c r="R48" i="73"/>
  <c r="R49" i="73"/>
  <c r="R50" i="73"/>
  <c r="R51" i="73"/>
  <c r="R52" i="73"/>
  <c r="R53" i="73"/>
  <c r="R54" i="73"/>
  <c r="R55" i="73"/>
  <c r="R56" i="73"/>
  <c r="R57" i="73"/>
  <c r="R58" i="73"/>
  <c r="R59" i="73"/>
  <c r="R60" i="73"/>
  <c r="R61" i="73"/>
  <c r="R62" i="73"/>
  <c r="R63" i="73"/>
  <c r="R64" i="73"/>
  <c r="R65" i="73"/>
  <c r="R66" i="73"/>
  <c r="R67" i="73"/>
  <c r="R68" i="73"/>
  <c r="R69" i="73"/>
  <c r="R70" i="73"/>
  <c r="R71" i="73"/>
  <c r="R72" i="73"/>
  <c r="T72" i="73"/>
  <c r="R73" i="73"/>
  <c r="R74" i="73"/>
  <c r="R75" i="73"/>
  <c r="R76" i="73"/>
  <c r="R77" i="73"/>
  <c r="R78" i="73"/>
  <c r="R79" i="73"/>
  <c r="R80" i="73"/>
  <c r="R81" i="73"/>
  <c r="R82" i="73"/>
  <c r="R83" i="73"/>
  <c r="R84" i="73"/>
  <c r="R85" i="73"/>
  <c r="R86" i="73"/>
  <c r="R87" i="73"/>
  <c r="R88" i="73"/>
  <c r="R89" i="73"/>
  <c r="R90" i="73"/>
  <c r="R91" i="73"/>
  <c r="R92" i="73"/>
  <c r="R93" i="73"/>
  <c r="R94" i="73"/>
  <c r="R95" i="73"/>
  <c r="R96" i="73"/>
  <c r="R97" i="73"/>
  <c r="R98" i="73"/>
  <c r="R99" i="73"/>
  <c r="R100" i="73"/>
  <c r="R101" i="73"/>
  <c r="R102" i="73"/>
  <c r="R103" i="73"/>
  <c r="R104" i="73"/>
  <c r="R105" i="73"/>
  <c r="R106" i="73"/>
  <c r="R107" i="73"/>
  <c r="R108" i="73"/>
  <c r="R109" i="73"/>
  <c r="R110" i="73"/>
  <c r="R111" i="73"/>
  <c r="R112" i="73"/>
  <c r="R113" i="73"/>
  <c r="R114" i="73"/>
  <c r="R115" i="73"/>
  <c r="R116" i="73"/>
  <c r="R117" i="73"/>
  <c r="R118" i="73"/>
  <c r="R119" i="73"/>
  <c r="R120" i="73"/>
  <c r="R121" i="73"/>
  <c r="R122" i="73"/>
  <c r="R123" i="73"/>
  <c r="R124" i="73"/>
  <c r="R125" i="73"/>
  <c r="R126" i="73"/>
  <c r="R127" i="73"/>
  <c r="R128" i="73"/>
  <c r="R129" i="73"/>
  <c r="R130" i="73"/>
  <c r="R131" i="73"/>
  <c r="R132" i="73"/>
  <c r="R133" i="73"/>
  <c r="R134" i="73"/>
  <c r="R135" i="73"/>
  <c r="R136" i="73"/>
  <c r="T136" i="73"/>
  <c r="R137" i="73"/>
  <c r="R138" i="73"/>
  <c r="R139" i="73"/>
  <c r="R140" i="73"/>
  <c r="R141" i="73"/>
  <c r="R142" i="73"/>
  <c r="R143" i="73"/>
  <c r="R144" i="73"/>
  <c r="R145" i="73"/>
  <c r="R146" i="73"/>
  <c r="R147" i="73"/>
  <c r="R148" i="73"/>
  <c r="R149" i="73"/>
  <c r="R150" i="73"/>
  <c r="R151" i="73"/>
  <c r="R152" i="73"/>
  <c r="R153" i="73"/>
  <c r="R154" i="73"/>
  <c r="R155" i="73"/>
  <c r="R220" i="73"/>
  <c r="R219" i="73"/>
  <c r="R218" i="73"/>
  <c r="R217" i="73"/>
  <c r="R216" i="73"/>
  <c r="R215" i="73"/>
  <c r="R214" i="73"/>
  <c r="R213" i="73"/>
  <c r="R212" i="73"/>
  <c r="R211" i="73"/>
  <c r="R210" i="73"/>
  <c r="R209" i="73"/>
  <c r="R208" i="73"/>
  <c r="R207" i="73"/>
  <c r="R206" i="73"/>
  <c r="R205" i="73"/>
  <c r="R204" i="73"/>
  <c r="R203" i="73"/>
  <c r="R202" i="73"/>
  <c r="R201" i="73"/>
  <c r="R200" i="73"/>
  <c r="R199" i="73"/>
  <c r="R198" i="73"/>
  <c r="R197" i="73"/>
  <c r="R196" i="73"/>
  <c r="R195" i="73"/>
  <c r="R194" i="73"/>
  <c r="R193" i="73"/>
  <c r="R192" i="73"/>
  <c r="R191" i="73"/>
  <c r="R190" i="73"/>
  <c r="R189" i="73"/>
  <c r="R188" i="73"/>
  <c r="R187" i="73"/>
  <c r="R186" i="73"/>
  <c r="R185" i="73"/>
  <c r="R184" i="73"/>
  <c r="R183" i="73"/>
  <c r="R182" i="73"/>
  <c r="R181" i="73"/>
  <c r="R180" i="73"/>
  <c r="R179" i="73"/>
  <c r="R178" i="73"/>
  <c r="R177" i="73"/>
  <c r="R176" i="73"/>
  <c r="R175" i="73"/>
  <c r="R174" i="73"/>
  <c r="R173" i="73"/>
  <c r="R172" i="73"/>
  <c r="R171" i="73"/>
  <c r="R170" i="73"/>
  <c r="R169" i="73"/>
  <c r="R168" i="73"/>
  <c r="R167" i="73"/>
  <c r="R166" i="73"/>
  <c r="R165" i="73"/>
  <c r="R164" i="73"/>
  <c r="R163" i="73"/>
  <c r="R162" i="73"/>
  <c r="R161" i="73"/>
  <c r="R160" i="73"/>
  <c r="T159" i="73"/>
  <c r="R159" i="73"/>
  <c r="R158" i="73"/>
  <c r="R157" i="73"/>
  <c r="R156" i="73"/>
  <c r="R29" i="75"/>
  <c r="T45" i="78"/>
  <c r="R34" i="75"/>
  <c r="T184" i="83"/>
  <c r="T43" i="83"/>
  <c r="T36" i="83"/>
  <c r="T35" i="83"/>
  <c r="T198" i="84"/>
  <c r="T97" i="81"/>
  <c r="T61" i="82"/>
  <c r="T95" i="82"/>
  <c r="T105" i="76"/>
  <c r="T45" i="85"/>
  <c r="T69" i="85"/>
  <c r="T37" i="86"/>
  <c r="T117" i="86"/>
  <c r="T57" i="86"/>
  <c r="T44" i="85"/>
  <c r="T55" i="85"/>
  <c r="T43" i="86"/>
  <c r="T70" i="86"/>
  <c r="T102" i="85"/>
  <c r="T142" i="85"/>
  <c r="T25" i="86"/>
  <c r="T76" i="85"/>
  <c r="T35" i="86"/>
  <c r="T172" i="86"/>
  <c r="T145" i="86"/>
  <c r="T101" i="80"/>
  <c r="T43" i="78"/>
  <c r="R161" i="97"/>
  <c r="R55" i="98"/>
  <c r="R86" i="97"/>
  <c r="T40" i="95"/>
  <c r="R56" i="98"/>
  <c r="R505" i="95"/>
  <c r="R44" i="98"/>
  <c r="R591" i="95"/>
  <c r="R524" i="95"/>
  <c r="T193" i="97"/>
  <c r="T112" i="96"/>
  <c r="T176" i="97"/>
  <c r="T41" i="96"/>
  <c r="T42" i="97"/>
  <c r="T185" i="96"/>
  <c r="T53" i="96"/>
  <c r="T47" i="97"/>
  <c r="T60" i="96"/>
  <c r="T116" i="96"/>
  <c r="R575" i="95"/>
  <c r="R500" i="95"/>
  <c r="T44" i="89"/>
  <c r="T64" i="91"/>
  <c r="T3" i="89"/>
  <c r="T147" i="91"/>
  <c r="T59" i="89"/>
  <c r="T44" i="92"/>
  <c r="T155" i="89"/>
  <c r="T68" i="92"/>
  <c r="T43" i="91"/>
  <c r="T39" i="90"/>
  <c r="T106" i="91"/>
  <c r="T191" i="90"/>
  <c r="T90" i="90"/>
  <c r="T48" i="90"/>
  <c r="T124" i="90"/>
  <c r="T134" i="92"/>
  <c r="R568" i="95"/>
  <c r="R618" i="95"/>
  <c r="R537" i="95"/>
  <c r="R527" i="95"/>
  <c r="R617" i="95"/>
  <c r="R535" i="95"/>
  <c r="R625" i="95"/>
  <c r="R604" i="95"/>
  <c r="R483" i="95"/>
  <c r="R544" i="95"/>
  <c r="R577" i="95"/>
  <c r="R497" i="95"/>
  <c r="R530" i="95"/>
  <c r="R571" i="95"/>
  <c r="R496" i="95"/>
  <c r="R572" i="95"/>
  <c r="R554" i="95"/>
  <c r="R603" i="95"/>
  <c r="R510" i="95"/>
  <c r="R563" i="95"/>
  <c r="R621" i="95"/>
  <c r="R498" i="95"/>
  <c r="R601" i="95"/>
  <c r="R631" i="95"/>
  <c r="R567" i="95"/>
  <c r="R578" i="95"/>
  <c r="R478" i="95"/>
  <c r="R611" i="95"/>
  <c r="R626" i="95"/>
  <c r="R623" i="95"/>
  <c r="R493" i="95"/>
  <c r="R545" i="95"/>
  <c r="R573" i="95"/>
  <c r="R529" i="95"/>
  <c r="R523" i="95"/>
  <c r="R528" i="95"/>
  <c r="R519" i="95"/>
  <c r="R516" i="95"/>
  <c r="R594" i="95"/>
  <c r="R632" i="95"/>
  <c r="R602" i="95"/>
  <c r="R531" i="95"/>
  <c r="R487" i="95"/>
  <c r="R598" i="95"/>
  <c r="R509" i="95"/>
  <c r="R555" i="95"/>
  <c r="R560" i="95"/>
  <c r="R628" i="95"/>
  <c r="R482" i="95"/>
  <c r="R494" i="95"/>
  <c r="R579" i="95"/>
  <c r="R512" i="95"/>
  <c r="R504" i="95"/>
  <c r="R619" i="95"/>
  <c r="R553" i="95"/>
  <c r="R491" i="95"/>
  <c r="R485" i="95"/>
  <c r="R511" i="95"/>
  <c r="R479" i="95"/>
  <c r="R557" i="95"/>
  <c r="R480" i="95"/>
  <c r="R584" i="95"/>
  <c r="R502" i="95"/>
  <c r="R559" i="95"/>
  <c r="R600" i="95"/>
  <c r="R534" i="95"/>
  <c r="R543" i="95"/>
  <c r="R484" i="95"/>
  <c r="R549" i="95"/>
  <c r="R593" i="95"/>
  <c r="R622" i="95"/>
  <c r="R515" i="95"/>
  <c r="R570" i="95"/>
  <c r="R513" i="95"/>
  <c r="R586" i="95"/>
  <c r="R588" i="95"/>
  <c r="R536" i="95"/>
  <c r="R533" i="95"/>
  <c r="R620" i="95"/>
  <c r="R629" i="95"/>
  <c r="R630" i="95"/>
  <c r="R624" i="95"/>
  <c r="R526" i="95"/>
  <c r="R608" i="95"/>
  <c r="R592" i="95"/>
  <c r="R561" i="95"/>
  <c r="R606" i="95"/>
  <c r="R517" i="95"/>
  <c r="R610" i="95"/>
  <c r="R550" i="95"/>
  <c r="R501" i="95"/>
  <c r="R552" i="95"/>
  <c r="R518" i="95"/>
  <c r="R599" i="95"/>
  <c r="R596" i="95"/>
  <c r="R506" i="95"/>
  <c r="R477" i="95"/>
  <c r="R521" i="95"/>
  <c r="R490" i="95"/>
  <c r="R605" i="95"/>
  <c r="R583" i="95"/>
  <c r="R582" i="95"/>
  <c r="R538" i="95"/>
  <c r="R508" i="95"/>
  <c r="R633" i="95"/>
  <c r="R486" i="95"/>
  <c r="R539" i="95"/>
  <c r="R595" i="95"/>
  <c r="R627" i="95"/>
  <c r="R580" i="95"/>
  <c r="R613" i="95"/>
  <c r="R541" i="95"/>
  <c r="R476" i="95"/>
  <c r="R615" i="95"/>
  <c r="R566" i="95"/>
  <c r="R556" i="95"/>
  <c r="R585" i="95"/>
  <c r="R507" i="95"/>
  <c r="R558" i="95"/>
  <c r="R522" i="95"/>
  <c r="R569" i="95"/>
  <c r="R574" i="95"/>
  <c r="R503" i="95"/>
  <c r="R551" i="95"/>
  <c r="R495" i="95"/>
  <c r="R597" i="95"/>
  <c r="R614" i="95"/>
  <c r="R540" i="95"/>
  <c r="R564" i="95"/>
  <c r="R481" i="95"/>
  <c r="R489" i="95"/>
  <c r="R581" i="95"/>
  <c r="R612" i="95"/>
  <c r="R532" i="95"/>
  <c r="R525" i="95"/>
  <c r="R492" i="95"/>
  <c r="R609" i="95"/>
  <c r="R562" i="95"/>
  <c r="R499" i="95"/>
  <c r="R542" i="95"/>
  <c r="R546" i="95"/>
  <c r="R520" i="95"/>
  <c r="R634" i="95"/>
  <c r="R548" i="95"/>
  <c r="R514" i="95"/>
  <c r="R616" i="95"/>
  <c r="R547" i="95"/>
  <c r="R587" i="95"/>
  <c r="R576" i="95"/>
  <c r="R589" i="95"/>
  <c r="R488" i="95"/>
  <c r="R565" i="95"/>
  <c r="C255" i="32" a="1"/>
  <c r="D255" i="32" a="1"/>
  <c r="C254" i="32" a="1"/>
  <c r="D254" i="32" s="1" a="1"/>
  <c r="C253" i="32" a="1"/>
  <c r="D253" i="32" a="1"/>
  <c r="C252" i="32" a="1"/>
  <c r="D252" i="32" a="1"/>
  <c r="C251" i="32" a="1"/>
  <c r="D251" i="32" s="1" a="1"/>
  <c r="C250" i="32" a="1"/>
  <c r="D250" i="32" a="1"/>
  <c r="C249" i="32" a="1"/>
  <c r="D249" i="32" a="1"/>
  <c r="A275" i="99" a="1"/>
  <c r="A259" i="99" a="1"/>
  <c r="A237" i="99" a="1"/>
  <c r="A221" i="99" a="1"/>
  <c r="S220" i="99"/>
  <c r="S219" i="99"/>
  <c r="S218" i="99"/>
  <c r="S217" i="99"/>
  <c r="S216" i="99"/>
  <c r="S215" i="99"/>
  <c r="S214" i="99"/>
  <c r="S213" i="99"/>
  <c r="S212" i="99"/>
  <c r="S211" i="99"/>
  <c r="S210" i="99"/>
  <c r="S209" i="99"/>
  <c r="S208" i="99"/>
  <c r="S207" i="99"/>
  <c r="S206" i="99"/>
  <c r="S205" i="99"/>
  <c r="S204" i="99"/>
  <c r="S203" i="99"/>
  <c r="S202" i="99"/>
  <c r="S201" i="99"/>
  <c r="S200" i="99"/>
  <c r="S199" i="99"/>
  <c r="S198" i="99"/>
  <c r="S197" i="99"/>
  <c r="S196" i="99"/>
  <c r="S195" i="99"/>
  <c r="S194" i="99"/>
  <c r="S193" i="99"/>
  <c r="S192" i="99"/>
  <c r="S191" i="99"/>
  <c r="S190" i="99"/>
  <c r="S189" i="99"/>
  <c r="S188" i="99"/>
  <c r="S187" i="99"/>
  <c r="S186" i="99"/>
  <c r="S185" i="99"/>
  <c r="S184" i="99"/>
  <c r="S183" i="99"/>
  <c r="S182" i="99"/>
  <c r="S181" i="99"/>
  <c r="S180" i="99"/>
  <c r="S179" i="99"/>
  <c r="S178" i="99"/>
  <c r="S177" i="99"/>
  <c r="S176" i="99"/>
  <c r="S175" i="99"/>
  <c r="S174" i="99"/>
  <c r="S173" i="99"/>
  <c r="S172" i="99"/>
  <c r="S171" i="99"/>
  <c r="S170" i="99"/>
  <c r="S169" i="99"/>
  <c r="S168" i="99"/>
  <c r="S167" i="99"/>
  <c r="S166" i="99"/>
  <c r="S165" i="99"/>
  <c r="S164" i="99"/>
  <c r="S163" i="99"/>
  <c r="S162" i="99"/>
  <c r="S161" i="99"/>
  <c r="S160" i="99"/>
  <c r="S159" i="99"/>
  <c r="S158" i="99"/>
  <c r="S157" i="99"/>
  <c r="S156" i="99"/>
  <c r="S155" i="99"/>
  <c r="S154" i="99"/>
  <c r="S153" i="99"/>
  <c r="S152" i="99"/>
  <c r="S151" i="99"/>
  <c r="S150" i="99"/>
  <c r="S149" i="99"/>
  <c r="S148" i="99"/>
  <c r="S147" i="99"/>
  <c r="S146" i="99"/>
  <c r="S145" i="99"/>
  <c r="S144" i="99"/>
  <c r="S143" i="99"/>
  <c r="S142" i="99"/>
  <c r="S141" i="99"/>
  <c r="S140" i="99"/>
  <c r="S139" i="99"/>
  <c r="S138" i="99"/>
  <c r="S137" i="99"/>
  <c r="S136" i="99"/>
  <c r="S135" i="99"/>
  <c r="S134" i="99"/>
  <c r="S133" i="99"/>
  <c r="S132" i="99"/>
  <c r="S131" i="99"/>
  <c r="S130" i="99"/>
  <c r="S129" i="99"/>
  <c r="S128" i="99"/>
  <c r="S127" i="99"/>
  <c r="S126" i="99"/>
  <c r="S125" i="99"/>
  <c r="S124" i="99"/>
  <c r="S123" i="99"/>
  <c r="S122" i="99"/>
  <c r="S121" i="99"/>
  <c r="S120" i="99"/>
  <c r="S119" i="99"/>
  <c r="S118" i="99"/>
  <c r="S117" i="99"/>
  <c r="S116" i="99"/>
  <c r="S115" i="99"/>
  <c r="S114" i="99"/>
  <c r="S113" i="99"/>
  <c r="S112" i="99"/>
  <c r="S111" i="99"/>
  <c r="S110" i="99"/>
  <c r="S109" i="99"/>
  <c r="S108" i="99"/>
  <c r="S107" i="99"/>
  <c r="S106" i="99"/>
  <c r="S105" i="99"/>
  <c r="S104" i="99"/>
  <c r="S103" i="99"/>
  <c r="S102" i="99"/>
  <c r="S101" i="99"/>
  <c r="S100" i="99"/>
  <c r="S99" i="99"/>
  <c r="S98" i="99"/>
  <c r="S97" i="99"/>
  <c r="S96" i="99"/>
  <c r="S95" i="99"/>
  <c r="S94" i="99"/>
  <c r="S93" i="99"/>
  <c r="S92" i="99"/>
  <c r="S91" i="99"/>
  <c r="S90" i="99"/>
  <c r="S89" i="99"/>
  <c r="S88" i="99"/>
  <c r="S87" i="99"/>
  <c r="S86" i="99"/>
  <c r="S85" i="99"/>
  <c r="S84" i="99"/>
  <c r="S83" i="99"/>
  <c r="S82" i="99"/>
  <c r="S81" i="99"/>
  <c r="S80" i="99"/>
  <c r="S79" i="99"/>
  <c r="S78" i="99"/>
  <c r="S77" i="99"/>
  <c r="S76" i="99"/>
  <c r="S75" i="99"/>
  <c r="S74" i="99"/>
  <c r="S73" i="99"/>
  <c r="S72" i="99"/>
  <c r="S71" i="99"/>
  <c r="S70" i="99"/>
  <c r="S69" i="99"/>
  <c r="S68" i="99"/>
  <c r="S67" i="99"/>
  <c r="S66" i="99"/>
  <c r="S65" i="99"/>
  <c r="S64" i="99"/>
  <c r="S63" i="99"/>
  <c r="S62" i="99"/>
  <c r="S61" i="99"/>
  <c r="S60" i="99"/>
  <c r="S59" i="99"/>
  <c r="S58" i="99"/>
  <c r="S57" i="99"/>
  <c r="S56" i="99"/>
  <c r="S55" i="99"/>
  <c r="S54" i="99"/>
  <c r="S53" i="99"/>
  <c r="S52" i="99"/>
  <c r="S51" i="99"/>
  <c r="S50" i="99"/>
  <c r="S49" i="99"/>
  <c r="S48" i="99"/>
  <c r="S47" i="99"/>
  <c r="S46" i="99"/>
  <c r="S45" i="99"/>
  <c r="S44" i="99"/>
  <c r="S43" i="99"/>
  <c r="S42" i="99"/>
  <c r="S41" i="99"/>
  <c r="S40" i="99"/>
  <c r="S39" i="99"/>
  <c r="S38" i="99"/>
  <c r="S37" i="99"/>
  <c r="S36" i="99"/>
  <c r="S35" i="99"/>
  <c r="S34" i="99"/>
  <c r="S33" i="99"/>
  <c r="S32" i="99"/>
  <c r="S31" i="99"/>
  <c r="S30" i="99"/>
  <c r="S29" i="99"/>
  <c r="S28" i="99"/>
  <c r="S27" i="99"/>
  <c r="S26" i="99"/>
  <c r="S25" i="99"/>
  <c r="S24" i="99"/>
  <c r="S23" i="99"/>
  <c r="S22" i="99"/>
  <c r="S21" i="99"/>
  <c r="S20" i="99"/>
  <c r="S19" i="99"/>
  <c r="S18" i="99"/>
  <c r="S17" i="99"/>
  <c r="S16" i="99"/>
  <c r="S15" i="99"/>
  <c r="S14" i="99"/>
  <c r="S13" i="99"/>
  <c r="S12" i="99"/>
  <c r="S11" i="99"/>
  <c r="S10" i="99"/>
  <c r="S9" i="99"/>
  <c r="S8" i="99"/>
  <c r="S7" i="99"/>
  <c r="S6" i="99"/>
  <c r="S5" i="99"/>
  <c r="S4" i="99"/>
  <c r="S3" i="99"/>
  <c r="S2" i="99"/>
  <c r="A275" i="98" a="1"/>
  <c r="A259" i="98" a="1"/>
  <c r="A237" i="98" a="1"/>
  <c r="A221" i="98" a="1"/>
  <c r="S220" i="98"/>
  <c r="S219" i="98"/>
  <c r="S218" i="98"/>
  <c r="S217" i="98"/>
  <c r="S216" i="98"/>
  <c r="S215" i="98"/>
  <c r="S214" i="98"/>
  <c r="S213" i="98"/>
  <c r="S212" i="98"/>
  <c r="S211" i="98"/>
  <c r="S210" i="98"/>
  <c r="S209" i="98"/>
  <c r="S208" i="98"/>
  <c r="S207" i="98"/>
  <c r="S206" i="98"/>
  <c r="S205" i="98"/>
  <c r="S204" i="98"/>
  <c r="S203" i="98"/>
  <c r="S202" i="98"/>
  <c r="S201" i="98"/>
  <c r="S200" i="98"/>
  <c r="S199" i="98"/>
  <c r="S198" i="98"/>
  <c r="S197" i="98"/>
  <c r="S196" i="98"/>
  <c r="S195" i="98"/>
  <c r="S194" i="98"/>
  <c r="S193" i="98"/>
  <c r="S192" i="98"/>
  <c r="S191" i="98"/>
  <c r="S190" i="98"/>
  <c r="S189" i="98"/>
  <c r="S188" i="98"/>
  <c r="S187" i="98"/>
  <c r="S186" i="98"/>
  <c r="S185" i="98"/>
  <c r="S184" i="98"/>
  <c r="S183" i="98"/>
  <c r="S182" i="98"/>
  <c r="S181" i="98"/>
  <c r="S180" i="98"/>
  <c r="S179" i="98"/>
  <c r="S178" i="98"/>
  <c r="S177" i="98"/>
  <c r="S176" i="98"/>
  <c r="S175" i="98"/>
  <c r="S174" i="98"/>
  <c r="S173" i="98"/>
  <c r="S172" i="98"/>
  <c r="S171" i="98"/>
  <c r="S170" i="98"/>
  <c r="S169" i="98"/>
  <c r="S168" i="98"/>
  <c r="S167" i="98"/>
  <c r="S166" i="98"/>
  <c r="S165" i="98"/>
  <c r="S164" i="98"/>
  <c r="S163" i="98"/>
  <c r="S162" i="98"/>
  <c r="S161" i="98"/>
  <c r="S160" i="98"/>
  <c r="S159" i="98"/>
  <c r="S158" i="98"/>
  <c r="S157" i="98"/>
  <c r="S156" i="98"/>
  <c r="S155" i="98"/>
  <c r="S154" i="98"/>
  <c r="S153" i="98"/>
  <c r="S152" i="98"/>
  <c r="S151" i="98"/>
  <c r="S150" i="98"/>
  <c r="S149" i="98"/>
  <c r="S148" i="98"/>
  <c r="S147" i="98"/>
  <c r="S146" i="98"/>
  <c r="S145" i="98"/>
  <c r="S144" i="98"/>
  <c r="S143" i="98"/>
  <c r="S142" i="98"/>
  <c r="S141" i="98"/>
  <c r="S140" i="98"/>
  <c r="S139" i="98"/>
  <c r="S138" i="98"/>
  <c r="S137" i="98"/>
  <c r="S136" i="98"/>
  <c r="S135" i="98"/>
  <c r="S134" i="98"/>
  <c r="S133" i="98"/>
  <c r="S132" i="98"/>
  <c r="S131" i="98"/>
  <c r="S130" i="98"/>
  <c r="S129" i="98"/>
  <c r="S128" i="98"/>
  <c r="S127" i="98"/>
  <c r="S126" i="98"/>
  <c r="S125" i="98"/>
  <c r="S124" i="98"/>
  <c r="S123" i="98"/>
  <c r="S122" i="98"/>
  <c r="S121" i="98"/>
  <c r="S120" i="98"/>
  <c r="S119" i="98"/>
  <c r="S118" i="98"/>
  <c r="S117" i="98"/>
  <c r="S116" i="98"/>
  <c r="S115" i="98"/>
  <c r="S114" i="98"/>
  <c r="S113" i="98"/>
  <c r="S112" i="98"/>
  <c r="S111" i="98"/>
  <c r="S110" i="98"/>
  <c r="S109" i="98"/>
  <c r="S108" i="98"/>
  <c r="S107" i="98"/>
  <c r="S106" i="98"/>
  <c r="S105" i="98"/>
  <c r="S104" i="98"/>
  <c r="S103" i="98"/>
  <c r="S102" i="98"/>
  <c r="S101" i="98"/>
  <c r="S100" i="98"/>
  <c r="S99" i="98"/>
  <c r="S98" i="98"/>
  <c r="S97" i="98"/>
  <c r="S96" i="98"/>
  <c r="S95" i="98"/>
  <c r="S94" i="98"/>
  <c r="S93" i="98"/>
  <c r="S92" i="98"/>
  <c r="S91" i="98"/>
  <c r="S90" i="98"/>
  <c r="S89" i="98"/>
  <c r="S88" i="98"/>
  <c r="S87" i="98"/>
  <c r="S86" i="98"/>
  <c r="S85" i="98"/>
  <c r="S84" i="98"/>
  <c r="S83" i="98"/>
  <c r="S82" i="98"/>
  <c r="S81" i="98"/>
  <c r="S80" i="98"/>
  <c r="S79" i="98"/>
  <c r="S78" i="98"/>
  <c r="S77" i="98"/>
  <c r="S76" i="98"/>
  <c r="S75" i="98"/>
  <c r="S74" i="98"/>
  <c r="S73" i="98"/>
  <c r="S72" i="98"/>
  <c r="S71" i="98"/>
  <c r="S70" i="98"/>
  <c r="S69" i="98"/>
  <c r="S68" i="98"/>
  <c r="S67" i="98"/>
  <c r="S66" i="98"/>
  <c r="S65" i="98"/>
  <c r="S64" i="98"/>
  <c r="S63" i="98"/>
  <c r="S62" i="98"/>
  <c r="S61" i="98"/>
  <c r="S60" i="98"/>
  <c r="S59" i="98"/>
  <c r="S58" i="98"/>
  <c r="S57" i="98"/>
  <c r="S56" i="98"/>
  <c r="S55" i="98"/>
  <c r="S54" i="98"/>
  <c r="S53" i="98"/>
  <c r="S52" i="98"/>
  <c r="S51" i="98"/>
  <c r="S50" i="98"/>
  <c r="S49" i="98"/>
  <c r="S48" i="98"/>
  <c r="S47" i="98"/>
  <c r="S46" i="98"/>
  <c r="S45" i="98"/>
  <c r="S44" i="98"/>
  <c r="S43" i="98"/>
  <c r="S42" i="98"/>
  <c r="S41" i="98"/>
  <c r="S40" i="98"/>
  <c r="S39" i="98"/>
  <c r="S38" i="98"/>
  <c r="S37" i="98"/>
  <c r="S36" i="98"/>
  <c r="S35" i="98"/>
  <c r="S34" i="98"/>
  <c r="S33" i="98"/>
  <c r="S32" i="98"/>
  <c r="S31" i="98"/>
  <c r="S30" i="98"/>
  <c r="S29" i="98"/>
  <c r="S28" i="98"/>
  <c r="S27" i="98"/>
  <c r="S26" i="98"/>
  <c r="S25" i="98"/>
  <c r="S24" i="98"/>
  <c r="S23" i="98"/>
  <c r="S22" i="98"/>
  <c r="S21" i="98"/>
  <c r="S20" i="98"/>
  <c r="S19" i="98"/>
  <c r="S18" i="98"/>
  <c r="S17" i="98"/>
  <c r="S16" i="98"/>
  <c r="S15" i="98"/>
  <c r="S14" i="98"/>
  <c r="S13" i="98"/>
  <c r="S12" i="98"/>
  <c r="S11" i="98"/>
  <c r="S10" i="98"/>
  <c r="S9" i="98"/>
  <c r="S8" i="98"/>
  <c r="S7" i="98"/>
  <c r="S6" i="98"/>
  <c r="S5" i="98"/>
  <c r="S4" i="98"/>
  <c r="S3" i="98"/>
  <c r="S2" i="98"/>
  <c r="S221" i="95"/>
  <c r="S222" i="95"/>
  <c r="S223" i="95"/>
  <c r="S224" i="95"/>
  <c r="S225" i="95"/>
  <c r="S226" i="95"/>
  <c r="S227" i="95"/>
  <c r="S228" i="95"/>
  <c r="S229" i="95"/>
  <c r="S230" i="95"/>
  <c r="S231" i="95"/>
  <c r="S232" i="95"/>
  <c r="S233" i="95"/>
  <c r="S234" i="95"/>
  <c r="S235" i="95"/>
  <c r="S236" i="95"/>
  <c r="S237" i="95"/>
  <c r="S238" i="95"/>
  <c r="S239" i="95"/>
  <c r="S240" i="95"/>
  <c r="S241" i="95"/>
  <c r="S242" i="95"/>
  <c r="S243" i="95"/>
  <c r="S244" i="95"/>
  <c r="S245" i="95"/>
  <c r="S246" i="95"/>
  <c r="S247" i="95"/>
  <c r="S248" i="95"/>
  <c r="S249" i="95"/>
  <c r="S250" i="95"/>
  <c r="S251" i="95"/>
  <c r="S252" i="95"/>
  <c r="S253" i="95"/>
  <c r="S254" i="95"/>
  <c r="S255" i="95"/>
  <c r="S256" i="95"/>
  <c r="S257" i="95"/>
  <c r="S258" i="95"/>
  <c r="S259" i="95"/>
  <c r="S260" i="95"/>
  <c r="S261" i="95"/>
  <c r="S262" i="95"/>
  <c r="S263" i="95"/>
  <c r="S264" i="95"/>
  <c r="S265" i="95"/>
  <c r="S266" i="95"/>
  <c r="S267" i="95"/>
  <c r="S268" i="95"/>
  <c r="S269" i="95"/>
  <c r="S270" i="95"/>
  <c r="S271" i="95"/>
  <c r="S272" i="95"/>
  <c r="S273" i="95"/>
  <c r="S274" i="95"/>
  <c r="S275" i="95"/>
  <c r="S276" i="95"/>
  <c r="S277" i="95"/>
  <c r="S278" i="95"/>
  <c r="S279" i="95"/>
  <c r="S280" i="95"/>
  <c r="S281" i="95"/>
  <c r="S282" i="95"/>
  <c r="S283" i="95"/>
  <c r="S284" i="95"/>
  <c r="S285" i="95"/>
  <c r="S286" i="95"/>
  <c r="S287" i="95"/>
  <c r="S288" i="95"/>
  <c r="S289" i="95"/>
  <c r="S290" i="95"/>
  <c r="S291" i="95"/>
  <c r="S292" i="95"/>
  <c r="S293" i="95"/>
  <c r="S294" i="95"/>
  <c r="S295" i="95"/>
  <c r="S296" i="95"/>
  <c r="S297" i="95"/>
  <c r="S298" i="95"/>
  <c r="S299" i="95"/>
  <c r="S300" i="95"/>
  <c r="S301" i="95"/>
  <c r="S302" i="95"/>
  <c r="S303" i="95"/>
  <c r="S304" i="95"/>
  <c r="S305" i="95"/>
  <c r="S306" i="95"/>
  <c r="S307" i="95"/>
  <c r="S308" i="95"/>
  <c r="S309" i="95"/>
  <c r="S310" i="95"/>
  <c r="S311" i="95"/>
  <c r="S312" i="95"/>
  <c r="S313" i="95"/>
  <c r="S314" i="95"/>
  <c r="S315" i="95"/>
  <c r="S316" i="95"/>
  <c r="S317" i="95"/>
  <c r="S318" i="95"/>
  <c r="S319" i="95"/>
  <c r="S320" i="95"/>
  <c r="S321" i="95"/>
  <c r="S322" i="95"/>
  <c r="S323" i="95"/>
  <c r="S324" i="95"/>
  <c r="S325" i="95"/>
  <c r="S326" i="95"/>
  <c r="S327" i="95"/>
  <c r="S328" i="95"/>
  <c r="S329" i="95"/>
  <c r="S330" i="95"/>
  <c r="S331" i="95"/>
  <c r="S332" i="95"/>
  <c r="S333" i="95"/>
  <c r="S334" i="95"/>
  <c r="S335" i="95"/>
  <c r="S336" i="95"/>
  <c r="S337" i="95"/>
  <c r="S338" i="95"/>
  <c r="S339" i="95"/>
  <c r="S340" i="95"/>
  <c r="S341" i="95"/>
  <c r="S342" i="95"/>
  <c r="S343" i="95"/>
  <c r="S344" i="95"/>
  <c r="S345" i="95"/>
  <c r="S346" i="95"/>
  <c r="S347" i="95"/>
  <c r="S348" i="95"/>
  <c r="S349" i="95"/>
  <c r="S350" i="95"/>
  <c r="S351" i="95"/>
  <c r="S352" i="95"/>
  <c r="S353" i="95"/>
  <c r="S354" i="95"/>
  <c r="S355" i="95"/>
  <c r="S356" i="95"/>
  <c r="S357" i="95"/>
  <c r="S358" i="95"/>
  <c r="S359" i="95"/>
  <c r="S360" i="95"/>
  <c r="S361" i="95"/>
  <c r="S362" i="95"/>
  <c r="S363" i="95"/>
  <c r="S364" i="95"/>
  <c r="S365" i="95"/>
  <c r="S366" i="95"/>
  <c r="S367" i="95"/>
  <c r="S368" i="95"/>
  <c r="S369" i="95"/>
  <c r="S370" i="95"/>
  <c r="S371" i="95"/>
  <c r="S372" i="95"/>
  <c r="S373" i="95"/>
  <c r="S374" i="95"/>
  <c r="S375" i="95"/>
  <c r="S376" i="95"/>
  <c r="S377" i="95"/>
  <c r="S378" i="95"/>
  <c r="S379" i="95"/>
  <c r="S380" i="95"/>
  <c r="S381" i="95"/>
  <c r="S382" i="95"/>
  <c r="S383" i="95"/>
  <c r="S384" i="95"/>
  <c r="S385" i="95"/>
  <c r="S386" i="95"/>
  <c r="S387" i="95"/>
  <c r="S388" i="95"/>
  <c r="S389" i="95"/>
  <c r="S390" i="95"/>
  <c r="S391" i="95"/>
  <c r="S392" i="95"/>
  <c r="S393" i="95"/>
  <c r="S394" i="95"/>
  <c r="S395" i="95"/>
  <c r="S396" i="95"/>
  <c r="S397" i="95"/>
  <c r="S398" i="95"/>
  <c r="S399" i="95"/>
  <c r="S400" i="95"/>
  <c r="S401" i="95"/>
  <c r="S402" i="95"/>
  <c r="S403" i="95"/>
  <c r="S404" i="95"/>
  <c r="S405" i="95"/>
  <c r="S406" i="95"/>
  <c r="S407" i="95"/>
  <c r="S408" i="95"/>
  <c r="S409" i="95"/>
  <c r="S410" i="95"/>
  <c r="S411" i="95"/>
  <c r="S412" i="95"/>
  <c r="S413" i="95"/>
  <c r="S414" i="95"/>
  <c r="S415" i="95"/>
  <c r="S416" i="95"/>
  <c r="S417" i="95"/>
  <c r="S418" i="95"/>
  <c r="S419" i="95"/>
  <c r="S420" i="95"/>
  <c r="S421" i="95"/>
  <c r="S422" i="95"/>
  <c r="S423" i="95"/>
  <c r="S424" i="95"/>
  <c r="S425" i="95"/>
  <c r="S426" i="95"/>
  <c r="S427" i="95"/>
  <c r="S428" i="95"/>
  <c r="S429" i="95"/>
  <c r="S430" i="95"/>
  <c r="S431" i="95"/>
  <c r="S432" i="95"/>
  <c r="S433" i="95"/>
  <c r="S434" i="95"/>
  <c r="S435" i="95"/>
  <c r="S436" i="95"/>
  <c r="S437" i="95"/>
  <c r="S438" i="95"/>
  <c r="S439" i="95"/>
  <c r="S440" i="95"/>
  <c r="S441" i="95"/>
  <c r="S442" i="95"/>
  <c r="S443" i="95"/>
  <c r="S444" i="95"/>
  <c r="S445" i="95"/>
  <c r="S446" i="95"/>
  <c r="S447" i="95"/>
  <c r="S448" i="95"/>
  <c r="S449" i="95"/>
  <c r="S450" i="95"/>
  <c r="S451" i="95"/>
  <c r="S452" i="95"/>
  <c r="S453" i="95"/>
  <c r="S454" i="95"/>
  <c r="S455" i="95"/>
  <c r="S456" i="95"/>
  <c r="S457" i="95"/>
  <c r="S458" i="95"/>
  <c r="S459" i="95"/>
  <c r="S460" i="95"/>
  <c r="S461" i="95"/>
  <c r="S462" i="95"/>
  <c r="S463" i="95"/>
  <c r="S464" i="95"/>
  <c r="S465" i="95"/>
  <c r="S466" i="95"/>
  <c r="S467" i="95"/>
  <c r="S468" i="95"/>
  <c r="S469" i="95"/>
  <c r="S470" i="95"/>
  <c r="S471" i="95"/>
  <c r="S472" i="95"/>
  <c r="S473" i="95"/>
  <c r="S474" i="95"/>
  <c r="S475" i="95"/>
  <c r="S476" i="95"/>
  <c r="S477" i="95"/>
  <c r="S478" i="95"/>
  <c r="S479" i="95"/>
  <c r="S480" i="95"/>
  <c r="S481" i="95"/>
  <c r="S482" i="95"/>
  <c r="S483" i="95"/>
  <c r="S484" i="95"/>
  <c r="S485" i="95"/>
  <c r="S486" i="95"/>
  <c r="S487" i="95"/>
  <c r="S488" i="95"/>
  <c r="S489" i="95"/>
  <c r="S490" i="95"/>
  <c r="S491" i="95"/>
  <c r="S492" i="95"/>
  <c r="S493" i="95"/>
  <c r="S494" i="95"/>
  <c r="S495" i="95"/>
  <c r="S496" i="95"/>
  <c r="S497" i="95"/>
  <c r="S498" i="95"/>
  <c r="S499" i="95"/>
  <c r="S500" i="95"/>
  <c r="S501" i="95"/>
  <c r="S502" i="95"/>
  <c r="S503" i="95"/>
  <c r="S504" i="95"/>
  <c r="S505" i="95"/>
  <c r="S506" i="95"/>
  <c r="S507" i="95"/>
  <c r="S508" i="95"/>
  <c r="S509" i="95"/>
  <c r="S510" i="95"/>
  <c r="S511" i="95"/>
  <c r="S512" i="95"/>
  <c r="S513" i="95"/>
  <c r="S514" i="95"/>
  <c r="S515" i="95"/>
  <c r="S516" i="95"/>
  <c r="S517" i="95"/>
  <c r="S518" i="95"/>
  <c r="S519" i="95"/>
  <c r="S520" i="95"/>
  <c r="S521" i="95"/>
  <c r="S522" i="95"/>
  <c r="S523" i="95"/>
  <c r="S524" i="95"/>
  <c r="S525" i="95"/>
  <c r="S526" i="95"/>
  <c r="S527" i="95"/>
  <c r="S528" i="95"/>
  <c r="S529" i="95"/>
  <c r="S530" i="95"/>
  <c r="S531" i="95"/>
  <c r="S532" i="95"/>
  <c r="S533" i="95"/>
  <c r="S534" i="95"/>
  <c r="S535" i="95"/>
  <c r="S536" i="95"/>
  <c r="S537" i="95"/>
  <c r="S538" i="95"/>
  <c r="S539" i="95"/>
  <c r="S540" i="95"/>
  <c r="S541" i="95"/>
  <c r="S542" i="95"/>
  <c r="S543" i="95"/>
  <c r="S544" i="95"/>
  <c r="S545" i="95"/>
  <c r="S546" i="95"/>
  <c r="S547" i="95"/>
  <c r="S548" i="95"/>
  <c r="S549" i="95"/>
  <c r="S550" i="95"/>
  <c r="S551" i="95"/>
  <c r="S552" i="95"/>
  <c r="S553" i="95"/>
  <c r="S554" i="95"/>
  <c r="S555" i="95"/>
  <c r="S556" i="95"/>
  <c r="S557" i="95"/>
  <c r="S558" i="95"/>
  <c r="S559" i="95"/>
  <c r="S560" i="95"/>
  <c r="S561" i="95"/>
  <c r="S562" i="95"/>
  <c r="S563" i="95"/>
  <c r="S564" i="95"/>
  <c r="S565" i="95"/>
  <c r="S566" i="95"/>
  <c r="S567" i="95"/>
  <c r="S568" i="95"/>
  <c r="S569" i="95"/>
  <c r="S570" i="95"/>
  <c r="S571" i="95"/>
  <c r="S572" i="95"/>
  <c r="S573" i="95"/>
  <c r="S574" i="95"/>
  <c r="S575" i="95"/>
  <c r="S576" i="95"/>
  <c r="S577" i="95"/>
  <c r="S578" i="95"/>
  <c r="S579" i="95"/>
  <c r="S580" i="95"/>
  <c r="S581" i="95"/>
  <c r="S582" i="95"/>
  <c r="S583" i="95"/>
  <c r="S584" i="95"/>
  <c r="S585" i="95"/>
  <c r="S586" i="95"/>
  <c r="S587" i="95"/>
  <c r="S588" i="95"/>
  <c r="S589" i="95"/>
  <c r="S590" i="95"/>
  <c r="S591" i="95"/>
  <c r="S592" i="95"/>
  <c r="S593" i="95"/>
  <c r="S594" i="95"/>
  <c r="S595" i="95"/>
  <c r="S596" i="95"/>
  <c r="S597" i="95"/>
  <c r="S598" i="95"/>
  <c r="S599" i="95"/>
  <c r="S600" i="95"/>
  <c r="S601" i="95"/>
  <c r="S602" i="95"/>
  <c r="S603" i="95"/>
  <c r="S604" i="95"/>
  <c r="S605" i="95"/>
  <c r="S606" i="95"/>
  <c r="S607" i="95"/>
  <c r="S608" i="95"/>
  <c r="S609" i="95"/>
  <c r="S610" i="95"/>
  <c r="S611" i="95"/>
  <c r="S612" i="95"/>
  <c r="S613" i="95"/>
  <c r="S614" i="95"/>
  <c r="S615" i="95"/>
  <c r="S616" i="95"/>
  <c r="S617" i="95"/>
  <c r="S618" i="95"/>
  <c r="S619" i="95"/>
  <c r="S620" i="95"/>
  <c r="S621" i="95"/>
  <c r="S622" i="95"/>
  <c r="S623" i="95"/>
  <c r="S624" i="95"/>
  <c r="S625" i="95"/>
  <c r="S626" i="95"/>
  <c r="S627" i="95"/>
  <c r="S628" i="95"/>
  <c r="S629" i="95"/>
  <c r="S630" i="95"/>
  <c r="S631" i="95"/>
  <c r="S632" i="95"/>
  <c r="S633" i="95"/>
  <c r="S634" i="95"/>
  <c r="A275" i="97" a="1"/>
  <c r="A259" i="97" a="1"/>
  <c r="A237" i="97" a="1"/>
  <c r="A221" i="97" a="1"/>
  <c r="S220" i="97"/>
  <c r="S219" i="97"/>
  <c r="S218" i="97"/>
  <c r="S217" i="97"/>
  <c r="S216" i="97"/>
  <c r="S215" i="97"/>
  <c r="S214" i="97"/>
  <c r="S213" i="97"/>
  <c r="S212" i="97"/>
  <c r="S211" i="97"/>
  <c r="S210" i="97"/>
  <c r="S209" i="97"/>
  <c r="S208" i="97"/>
  <c r="S207" i="97"/>
  <c r="S206" i="97"/>
  <c r="S205" i="97"/>
  <c r="S204" i="97"/>
  <c r="S203" i="97"/>
  <c r="S202" i="97"/>
  <c r="S201" i="97"/>
  <c r="S200" i="97"/>
  <c r="S199" i="97"/>
  <c r="S198" i="97"/>
  <c r="S197" i="97"/>
  <c r="S196" i="97"/>
  <c r="S195" i="97"/>
  <c r="S194" i="97"/>
  <c r="S193" i="97"/>
  <c r="S192" i="97"/>
  <c r="S191" i="97"/>
  <c r="S190" i="97"/>
  <c r="S189" i="97"/>
  <c r="S188" i="97"/>
  <c r="S187" i="97"/>
  <c r="S186" i="97"/>
  <c r="S185" i="97"/>
  <c r="S184" i="97"/>
  <c r="S183" i="97"/>
  <c r="S182" i="97"/>
  <c r="S181" i="97"/>
  <c r="S180" i="97"/>
  <c r="S179" i="97"/>
  <c r="S178" i="97"/>
  <c r="S177" i="97"/>
  <c r="S176" i="97"/>
  <c r="S175" i="97"/>
  <c r="S174" i="97"/>
  <c r="S173" i="97"/>
  <c r="S172" i="97"/>
  <c r="S171" i="97"/>
  <c r="S170" i="97"/>
  <c r="S169" i="97"/>
  <c r="S168" i="97"/>
  <c r="S167" i="97"/>
  <c r="S166" i="97"/>
  <c r="S165" i="97"/>
  <c r="S164" i="97"/>
  <c r="S163" i="97"/>
  <c r="S162" i="97"/>
  <c r="S161" i="97"/>
  <c r="S160" i="97"/>
  <c r="S159" i="97"/>
  <c r="S158" i="97"/>
  <c r="S157" i="97"/>
  <c r="S156" i="97"/>
  <c r="S155" i="97"/>
  <c r="S154" i="97"/>
  <c r="S153" i="97"/>
  <c r="S152" i="97"/>
  <c r="S151" i="97"/>
  <c r="S150" i="97"/>
  <c r="S149" i="97"/>
  <c r="S148" i="97"/>
  <c r="S147" i="97"/>
  <c r="S146" i="97"/>
  <c r="S145" i="97"/>
  <c r="S144" i="97"/>
  <c r="S143" i="97"/>
  <c r="S142" i="97"/>
  <c r="S141" i="97"/>
  <c r="S140" i="97"/>
  <c r="S139" i="97"/>
  <c r="S138" i="97"/>
  <c r="S137" i="97"/>
  <c r="S136" i="97"/>
  <c r="S135" i="97"/>
  <c r="S134" i="97"/>
  <c r="S133" i="97"/>
  <c r="S132" i="97"/>
  <c r="S131" i="97"/>
  <c r="S130" i="97"/>
  <c r="S129" i="97"/>
  <c r="S128" i="97"/>
  <c r="S127" i="97"/>
  <c r="S126" i="97"/>
  <c r="S125" i="97"/>
  <c r="S124" i="97"/>
  <c r="S123" i="97"/>
  <c r="S122" i="97"/>
  <c r="S121" i="97"/>
  <c r="S120" i="97"/>
  <c r="S119" i="97"/>
  <c r="S118" i="97"/>
  <c r="S117" i="97"/>
  <c r="S116" i="97"/>
  <c r="S115" i="97"/>
  <c r="S114" i="97"/>
  <c r="S113" i="97"/>
  <c r="S112" i="97"/>
  <c r="S111" i="97"/>
  <c r="S110" i="97"/>
  <c r="S109" i="97"/>
  <c r="S108" i="97"/>
  <c r="S107" i="97"/>
  <c r="S106" i="97"/>
  <c r="S105" i="97"/>
  <c r="S104" i="97"/>
  <c r="S103" i="97"/>
  <c r="S102" i="97"/>
  <c r="S101" i="97"/>
  <c r="S100" i="97"/>
  <c r="S99" i="97"/>
  <c r="S98" i="97"/>
  <c r="S97" i="97"/>
  <c r="S96" i="97"/>
  <c r="S95" i="97"/>
  <c r="S94" i="97"/>
  <c r="S93" i="97"/>
  <c r="S92" i="97"/>
  <c r="S91" i="97"/>
  <c r="S90" i="97"/>
  <c r="S89" i="97"/>
  <c r="S88" i="97"/>
  <c r="S87" i="97"/>
  <c r="S86" i="97"/>
  <c r="S85" i="97"/>
  <c r="S84" i="97"/>
  <c r="S83" i="97"/>
  <c r="S82" i="97"/>
  <c r="S81" i="97"/>
  <c r="S80" i="97"/>
  <c r="S79" i="97"/>
  <c r="S78" i="97"/>
  <c r="S77" i="97"/>
  <c r="S76" i="97"/>
  <c r="S75" i="97"/>
  <c r="S74" i="97"/>
  <c r="S73" i="97"/>
  <c r="S72" i="97"/>
  <c r="S71" i="97"/>
  <c r="S70" i="97"/>
  <c r="S69" i="97"/>
  <c r="S68" i="97"/>
  <c r="S67" i="97"/>
  <c r="S66" i="97"/>
  <c r="S65" i="97"/>
  <c r="S64" i="97"/>
  <c r="S63" i="97"/>
  <c r="S62" i="97"/>
  <c r="S61" i="97"/>
  <c r="S60" i="97"/>
  <c r="S59" i="97"/>
  <c r="S58" i="97"/>
  <c r="S57" i="97"/>
  <c r="S56" i="97"/>
  <c r="S55" i="97"/>
  <c r="S54" i="97"/>
  <c r="S53" i="97"/>
  <c r="S52" i="97"/>
  <c r="S51" i="97"/>
  <c r="S50" i="97"/>
  <c r="S49" i="97"/>
  <c r="S48" i="97"/>
  <c r="S47" i="97"/>
  <c r="S46" i="97"/>
  <c r="S45" i="97"/>
  <c r="S44" i="97"/>
  <c r="S43" i="97"/>
  <c r="S42" i="97"/>
  <c r="S41" i="97"/>
  <c r="S40" i="97"/>
  <c r="S39" i="97"/>
  <c r="S38" i="97"/>
  <c r="S37" i="97"/>
  <c r="S36" i="97"/>
  <c r="S35" i="97"/>
  <c r="S34" i="97"/>
  <c r="S33" i="97"/>
  <c r="S32" i="97"/>
  <c r="S31" i="97"/>
  <c r="S30" i="97"/>
  <c r="S29" i="97"/>
  <c r="S28" i="97"/>
  <c r="S27" i="97"/>
  <c r="S26" i="97"/>
  <c r="S25" i="97"/>
  <c r="S24" i="97"/>
  <c r="S23" i="97"/>
  <c r="S22" i="97"/>
  <c r="S21" i="97"/>
  <c r="S20" i="97"/>
  <c r="S19" i="97"/>
  <c r="S18" i="97"/>
  <c r="S17" i="97"/>
  <c r="S16" i="97"/>
  <c r="S15" i="97"/>
  <c r="S14" i="97"/>
  <c r="S13" i="97"/>
  <c r="S12" i="97"/>
  <c r="S11" i="97"/>
  <c r="S10" i="97"/>
  <c r="S9" i="97"/>
  <c r="S8" i="97"/>
  <c r="S7" i="97"/>
  <c r="S6" i="97"/>
  <c r="S5" i="97"/>
  <c r="S4" i="97"/>
  <c r="S3" i="97"/>
  <c r="S2" i="97"/>
  <c r="A275" i="96" a="1"/>
  <c r="A259" i="96" a="1"/>
  <c r="A237" i="96" a="1"/>
  <c r="A221" i="96" a="1"/>
  <c r="S220" i="96"/>
  <c r="S219" i="96"/>
  <c r="S218" i="96"/>
  <c r="S217" i="96"/>
  <c r="S216" i="96"/>
  <c r="S215" i="96"/>
  <c r="S214" i="96"/>
  <c r="S213" i="96"/>
  <c r="S212" i="96"/>
  <c r="S211" i="96"/>
  <c r="S210" i="96"/>
  <c r="S209" i="96"/>
  <c r="S208" i="96"/>
  <c r="S207" i="96"/>
  <c r="S206" i="96"/>
  <c r="S205" i="96"/>
  <c r="S204" i="96"/>
  <c r="S203" i="96"/>
  <c r="S202" i="96"/>
  <c r="S201" i="96"/>
  <c r="S200" i="96"/>
  <c r="S199" i="96"/>
  <c r="S198" i="96"/>
  <c r="S197" i="96"/>
  <c r="S196" i="96"/>
  <c r="S195" i="96"/>
  <c r="S194" i="96"/>
  <c r="S193" i="96"/>
  <c r="S192" i="96"/>
  <c r="S191" i="96"/>
  <c r="S190" i="96"/>
  <c r="S189" i="96"/>
  <c r="S188" i="96"/>
  <c r="S187" i="96"/>
  <c r="S186" i="96"/>
  <c r="S185" i="96"/>
  <c r="S184" i="96"/>
  <c r="S183" i="96"/>
  <c r="S182" i="96"/>
  <c r="S181" i="96"/>
  <c r="S180" i="96"/>
  <c r="S179" i="96"/>
  <c r="S178" i="96"/>
  <c r="S177" i="96"/>
  <c r="S176" i="96"/>
  <c r="S175" i="96"/>
  <c r="S174" i="96"/>
  <c r="S173" i="96"/>
  <c r="S172" i="96"/>
  <c r="S171" i="96"/>
  <c r="S170" i="96"/>
  <c r="S169" i="96"/>
  <c r="S168" i="96"/>
  <c r="S167" i="96"/>
  <c r="S166" i="96"/>
  <c r="S165" i="96"/>
  <c r="S164" i="96"/>
  <c r="S163" i="96"/>
  <c r="S162" i="96"/>
  <c r="S161" i="96"/>
  <c r="S160" i="96"/>
  <c r="S159" i="96"/>
  <c r="S158" i="96"/>
  <c r="S157" i="96"/>
  <c r="S156" i="96"/>
  <c r="S155" i="96"/>
  <c r="S154" i="96"/>
  <c r="S153" i="96"/>
  <c r="S152" i="96"/>
  <c r="S151" i="96"/>
  <c r="S150" i="96"/>
  <c r="S149" i="96"/>
  <c r="S148" i="96"/>
  <c r="S147" i="96"/>
  <c r="S146" i="96"/>
  <c r="S145" i="96"/>
  <c r="S144" i="96"/>
  <c r="S143" i="96"/>
  <c r="S142" i="96"/>
  <c r="S141" i="96"/>
  <c r="S140" i="96"/>
  <c r="S139" i="96"/>
  <c r="S138" i="96"/>
  <c r="S137" i="96"/>
  <c r="S136" i="96"/>
  <c r="S135" i="96"/>
  <c r="S134" i="96"/>
  <c r="S133" i="96"/>
  <c r="S132" i="96"/>
  <c r="S131" i="96"/>
  <c r="S130" i="96"/>
  <c r="S129" i="96"/>
  <c r="S128" i="96"/>
  <c r="S127" i="96"/>
  <c r="S126" i="96"/>
  <c r="S125" i="96"/>
  <c r="S124" i="96"/>
  <c r="S123" i="96"/>
  <c r="S122" i="96"/>
  <c r="S121" i="96"/>
  <c r="S120" i="96"/>
  <c r="S119" i="96"/>
  <c r="S118" i="96"/>
  <c r="S117" i="96"/>
  <c r="S116" i="96"/>
  <c r="S115" i="96"/>
  <c r="S114" i="96"/>
  <c r="S113" i="96"/>
  <c r="S112" i="96"/>
  <c r="S111" i="96"/>
  <c r="S110" i="96"/>
  <c r="S109" i="96"/>
  <c r="S108" i="96"/>
  <c r="S107" i="96"/>
  <c r="S106" i="96"/>
  <c r="S105" i="96"/>
  <c r="S104" i="96"/>
  <c r="S103" i="96"/>
  <c r="S102" i="96"/>
  <c r="S101" i="96"/>
  <c r="S100" i="96"/>
  <c r="S99" i="96"/>
  <c r="S98" i="96"/>
  <c r="S97" i="96"/>
  <c r="S96" i="96"/>
  <c r="S95" i="96"/>
  <c r="S94" i="96"/>
  <c r="S93" i="96"/>
  <c r="S92" i="96"/>
  <c r="S91" i="96"/>
  <c r="S90" i="96"/>
  <c r="S89" i="96"/>
  <c r="S88" i="96"/>
  <c r="S87" i="96"/>
  <c r="S86" i="96"/>
  <c r="S85" i="96"/>
  <c r="S84" i="96"/>
  <c r="S83" i="96"/>
  <c r="S82" i="96"/>
  <c r="S81" i="96"/>
  <c r="S80" i="96"/>
  <c r="S79" i="96"/>
  <c r="S78" i="96"/>
  <c r="S77" i="96"/>
  <c r="S76" i="96"/>
  <c r="S75" i="96"/>
  <c r="S74" i="96"/>
  <c r="S73" i="96"/>
  <c r="S72" i="96"/>
  <c r="S71" i="96"/>
  <c r="S70" i="96"/>
  <c r="S69" i="96"/>
  <c r="S68" i="96"/>
  <c r="S67" i="96"/>
  <c r="S66" i="96"/>
  <c r="S65" i="96"/>
  <c r="S64" i="96"/>
  <c r="S63" i="96"/>
  <c r="S62" i="96"/>
  <c r="S61" i="96"/>
  <c r="S60" i="96"/>
  <c r="S59" i="96"/>
  <c r="S58" i="96"/>
  <c r="S57" i="96"/>
  <c r="S56" i="96"/>
  <c r="S55" i="96"/>
  <c r="S54" i="96"/>
  <c r="S53" i="96"/>
  <c r="S52" i="96"/>
  <c r="S51" i="96"/>
  <c r="S50" i="96"/>
  <c r="S49" i="96"/>
  <c r="S48" i="96"/>
  <c r="S47" i="96"/>
  <c r="S46" i="96"/>
  <c r="S45" i="96"/>
  <c r="S44" i="96"/>
  <c r="S43" i="96"/>
  <c r="S42" i="96"/>
  <c r="S41" i="96"/>
  <c r="S40" i="96"/>
  <c r="S39" i="96"/>
  <c r="S38" i="96"/>
  <c r="S37" i="96"/>
  <c r="S36" i="96"/>
  <c r="S35" i="96"/>
  <c r="S34" i="96"/>
  <c r="S33" i="96"/>
  <c r="S32" i="96"/>
  <c r="S31" i="96"/>
  <c r="S30" i="96"/>
  <c r="S29" i="96"/>
  <c r="S28" i="96"/>
  <c r="S27" i="96"/>
  <c r="S26" i="96"/>
  <c r="S25" i="96"/>
  <c r="S24" i="96"/>
  <c r="S23" i="96"/>
  <c r="S22" i="96"/>
  <c r="S21" i="96"/>
  <c r="S20" i="96"/>
  <c r="S19" i="96"/>
  <c r="S18" i="96"/>
  <c r="S17" i="96"/>
  <c r="S16" i="96"/>
  <c r="S15" i="96"/>
  <c r="S14" i="96"/>
  <c r="S13" i="96"/>
  <c r="S12" i="96"/>
  <c r="S11" i="96"/>
  <c r="S10" i="96"/>
  <c r="S9" i="96"/>
  <c r="S8" i="96"/>
  <c r="S7" i="96"/>
  <c r="S6" i="96"/>
  <c r="S5" i="96"/>
  <c r="S4" i="96"/>
  <c r="S3" i="96"/>
  <c r="S2" i="96"/>
  <c r="A689" i="95" a="1"/>
  <c r="A673" i="95" a="1"/>
  <c r="A651" i="95" a="1"/>
  <c r="A635" i="95" a="1"/>
  <c r="S220" i="95"/>
  <c r="S219" i="95"/>
  <c r="S218" i="95"/>
  <c r="S217" i="95"/>
  <c r="S216" i="95"/>
  <c r="S215" i="95"/>
  <c r="S214" i="95"/>
  <c r="S213" i="95"/>
  <c r="S212" i="95"/>
  <c r="S211" i="95"/>
  <c r="S210" i="95"/>
  <c r="S209" i="95"/>
  <c r="S208" i="95"/>
  <c r="S207" i="95"/>
  <c r="S206" i="95"/>
  <c r="S205" i="95"/>
  <c r="S204" i="95"/>
  <c r="S203" i="95"/>
  <c r="S202" i="95"/>
  <c r="S201" i="95"/>
  <c r="S200" i="95"/>
  <c r="S199" i="95"/>
  <c r="S198" i="95"/>
  <c r="S197" i="95"/>
  <c r="S196" i="95"/>
  <c r="S195" i="95"/>
  <c r="S194" i="95"/>
  <c r="S193" i="95"/>
  <c r="S192" i="95"/>
  <c r="S191" i="95"/>
  <c r="S190" i="95"/>
  <c r="S189" i="95"/>
  <c r="S188" i="95"/>
  <c r="S187" i="95"/>
  <c r="S186" i="95"/>
  <c r="S185" i="95"/>
  <c r="S184" i="95"/>
  <c r="S183" i="95"/>
  <c r="S182" i="95"/>
  <c r="S181" i="95"/>
  <c r="S180" i="95"/>
  <c r="S179" i="95"/>
  <c r="S178" i="95"/>
  <c r="S177" i="95"/>
  <c r="S176" i="95"/>
  <c r="S175" i="95"/>
  <c r="S174" i="95"/>
  <c r="S173" i="95"/>
  <c r="S172" i="95"/>
  <c r="S171" i="95"/>
  <c r="S170" i="95"/>
  <c r="S169" i="95"/>
  <c r="S168" i="95"/>
  <c r="S167" i="95"/>
  <c r="S166" i="95"/>
  <c r="S165" i="95"/>
  <c r="S164" i="95"/>
  <c r="S163" i="95"/>
  <c r="S162" i="95"/>
  <c r="S161" i="95"/>
  <c r="S160" i="95"/>
  <c r="S159" i="95"/>
  <c r="S158" i="95"/>
  <c r="S157" i="95"/>
  <c r="S156" i="95"/>
  <c r="S155" i="95"/>
  <c r="S154" i="95"/>
  <c r="S153" i="95"/>
  <c r="S152" i="95"/>
  <c r="S151" i="95"/>
  <c r="S150" i="95"/>
  <c r="S149" i="95"/>
  <c r="S148" i="95"/>
  <c r="S147" i="95"/>
  <c r="S146" i="95"/>
  <c r="S145" i="95"/>
  <c r="S144" i="95"/>
  <c r="S143" i="95"/>
  <c r="S142" i="95"/>
  <c r="S141" i="95"/>
  <c r="S140" i="95"/>
  <c r="S139" i="95"/>
  <c r="S138" i="95"/>
  <c r="S137" i="95"/>
  <c r="S136" i="95"/>
  <c r="S135" i="95"/>
  <c r="S134" i="95"/>
  <c r="S133" i="95"/>
  <c r="S132" i="95"/>
  <c r="S131" i="95"/>
  <c r="S130" i="95"/>
  <c r="S129" i="95"/>
  <c r="S128" i="95"/>
  <c r="S127" i="95"/>
  <c r="S126" i="95"/>
  <c r="S125" i="95"/>
  <c r="S124" i="95"/>
  <c r="S123" i="95"/>
  <c r="S122" i="95"/>
  <c r="S121" i="95"/>
  <c r="S120" i="95"/>
  <c r="S119" i="95"/>
  <c r="S118" i="95"/>
  <c r="S117" i="95"/>
  <c r="S116" i="95"/>
  <c r="S115" i="95"/>
  <c r="S114" i="95"/>
  <c r="S113" i="95"/>
  <c r="S112" i="95"/>
  <c r="S111" i="95"/>
  <c r="S110" i="95"/>
  <c r="S109" i="95"/>
  <c r="S108" i="95"/>
  <c r="S107" i="95"/>
  <c r="S106" i="95"/>
  <c r="S105" i="95"/>
  <c r="S104" i="95"/>
  <c r="S103" i="95"/>
  <c r="S102" i="95"/>
  <c r="S101" i="95"/>
  <c r="S100" i="95"/>
  <c r="S99" i="95"/>
  <c r="S98" i="95"/>
  <c r="S97" i="95"/>
  <c r="S96" i="95"/>
  <c r="S95" i="95"/>
  <c r="S94" i="95"/>
  <c r="S93" i="95"/>
  <c r="S92" i="95"/>
  <c r="S91" i="95"/>
  <c r="S90" i="95"/>
  <c r="S89" i="95"/>
  <c r="S88" i="95"/>
  <c r="S87" i="95"/>
  <c r="S86" i="95"/>
  <c r="S85" i="95"/>
  <c r="S84" i="95"/>
  <c r="S83" i="95"/>
  <c r="S82" i="95"/>
  <c r="S81" i="95"/>
  <c r="S80" i="95"/>
  <c r="S79" i="95"/>
  <c r="S78" i="95"/>
  <c r="S77" i="95"/>
  <c r="S76" i="95"/>
  <c r="S75" i="95"/>
  <c r="S74" i="95"/>
  <c r="S73" i="95"/>
  <c r="S72" i="95"/>
  <c r="S71" i="95"/>
  <c r="S70" i="95"/>
  <c r="S69" i="95"/>
  <c r="S68" i="95"/>
  <c r="S67" i="95"/>
  <c r="S66" i="95"/>
  <c r="S65" i="95"/>
  <c r="S64" i="95"/>
  <c r="S63" i="95"/>
  <c r="S62" i="95"/>
  <c r="S61" i="95"/>
  <c r="S60" i="95"/>
  <c r="S59" i="95"/>
  <c r="S58" i="95"/>
  <c r="S57" i="95"/>
  <c r="S56" i="95"/>
  <c r="S55" i="95"/>
  <c r="S54" i="95"/>
  <c r="S53" i="95"/>
  <c r="S52" i="95"/>
  <c r="S51" i="95"/>
  <c r="S50" i="95"/>
  <c r="S49" i="95"/>
  <c r="S48" i="95"/>
  <c r="S47" i="95"/>
  <c r="S46" i="95"/>
  <c r="S45" i="95"/>
  <c r="S44" i="95"/>
  <c r="S43" i="95"/>
  <c r="S42" i="95"/>
  <c r="S41" i="95"/>
  <c r="S40" i="95"/>
  <c r="S39" i="95"/>
  <c r="S38" i="95"/>
  <c r="S37" i="95"/>
  <c r="S36" i="95"/>
  <c r="S35" i="95"/>
  <c r="S34" i="95"/>
  <c r="S33" i="95"/>
  <c r="S32" i="95"/>
  <c r="S31" i="95"/>
  <c r="S30" i="95"/>
  <c r="S29" i="95"/>
  <c r="S28" i="95"/>
  <c r="S27" i="95"/>
  <c r="S26" i="95"/>
  <c r="S25" i="95"/>
  <c r="S24" i="95"/>
  <c r="S23" i="95"/>
  <c r="S22" i="95"/>
  <c r="S21" i="95"/>
  <c r="S20" i="95"/>
  <c r="S19" i="95"/>
  <c r="S18" i="95"/>
  <c r="S17" i="95"/>
  <c r="S16" i="95"/>
  <c r="S15" i="95"/>
  <c r="S14" i="95"/>
  <c r="S13" i="95"/>
  <c r="S12" i="95"/>
  <c r="S11" i="95"/>
  <c r="S10" i="95"/>
  <c r="S9" i="95"/>
  <c r="S8" i="95"/>
  <c r="S7" i="95"/>
  <c r="S6" i="95"/>
  <c r="S5" i="95"/>
  <c r="S4" i="95"/>
  <c r="S3" i="95"/>
  <c r="S2" i="95"/>
  <c r="A275" i="94" a="1"/>
  <c r="A259" i="94" a="1"/>
  <c r="A237" i="94" a="1"/>
  <c r="A221" i="94" a="1"/>
  <c r="S220" i="94"/>
  <c r="S219" i="94"/>
  <c r="S218" i="94"/>
  <c r="S217" i="94"/>
  <c r="S216" i="94"/>
  <c r="S215" i="94"/>
  <c r="S214" i="94"/>
  <c r="S213" i="94"/>
  <c r="S212" i="94"/>
  <c r="S211" i="94"/>
  <c r="S210" i="94"/>
  <c r="S209" i="94"/>
  <c r="S208" i="94"/>
  <c r="S207" i="94"/>
  <c r="S206" i="94"/>
  <c r="S205" i="94"/>
  <c r="S204" i="94"/>
  <c r="S203" i="94"/>
  <c r="S202" i="94"/>
  <c r="S201" i="94"/>
  <c r="S200" i="94"/>
  <c r="S199" i="94"/>
  <c r="S198" i="94"/>
  <c r="S197" i="94"/>
  <c r="S196" i="94"/>
  <c r="S195" i="94"/>
  <c r="S194" i="94"/>
  <c r="S193" i="94"/>
  <c r="S192" i="94"/>
  <c r="S191" i="94"/>
  <c r="S190" i="94"/>
  <c r="S189" i="94"/>
  <c r="S188" i="94"/>
  <c r="S187" i="94"/>
  <c r="S186" i="94"/>
  <c r="S185" i="94"/>
  <c r="S184" i="94"/>
  <c r="S183" i="94"/>
  <c r="S182" i="94"/>
  <c r="S181" i="94"/>
  <c r="S180" i="94"/>
  <c r="S179" i="94"/>
  <c r="S178" i="94"/>
  <c r="S177" i="94"/>
  <c r="S176" i="94"/>
  <c r="S175" i="94"/>
  <c r="S174" i="94"/>
  <c r="S173" i="94"/>
  <c r="S172" i="94"/>
  <c r="S171" i="94"/>
  <c r="S170" i="94"/>
  <c r="S169" i="94"/>
  <c r="S168" i="94"/>
  <c r="S167" i="94"/>
  <c r="S166" i="94"/>
  <c r="S165" i="94"/>
  <c r="S164" i="94"/>
  <c r="S163" i="94"/>
  <c r="S162" i="94"/>
  <c r="S161" i="94"/>
  <c r="S160" i="94"/>
  <c r="S159" i="94"/>
  <c r="S158" i="94"/>
  <c r="S157" i="94"/>
  <c r="S156" i="94"/>
  <c r="S155" i="94"/>
  <c r="S154" i="94"/>
  <c r="S153" i="94"/>
  <c r="S152" i="94"/>
  <c r="S151" i="94"/>
  <c r="S150" i="94"/>
  <c r="S149" i="94"/>
  <c r="S148" i="94"/>
  <c r="S147" i="94"/>
  <c r="S146" i="94"/>
  <c r="S145" i="94"/>
  <c r="S144" i="94"/>
  <c r="S143" i="94"/>
  <c r="S142" i="94"/>
  <c r="S141" i="94"/>
  <c r="S140" i="94"/>
  <c r="S139" i="94"/>
  <c r="S138" i="94"/>
  <c r="S137" i="94"/>
  <c r="S136" i="94"/>
  <c r="S135" i="94"/>
  <c r="S134" i="94"/>
  <c r="S133" i="94"/>
  <c r="S132" i="94"/>
  <c r="S131" i="94"/>
  <c r="S130" i="94"/>
  <c r="S129" i="94"/>
  <c r="S128" i="94"/>
  <c r="S127" i="94"/>
  <c r="S126" i="94"/>
  <c r="S125" i="94"/>
  <c r="S124" i="94"/>
  <c r="S123" i="94"/>
  <c r="S122" i="94"/>
  <c r="S121" i="94"/>
  <c r="S120" i="94"/>
  <c r="S119" i="94"/>
  <c r="S118" i="94"/>
  <c r="S117" i="94"/>
  <c r="S116" i="94"/>
  <c r="S115" i="94"/>
  <c r="S114" i="94"/>
  <c r="S113" i="94"/>
  <c r="S112" i="94"/>
  <c r="S111" i="94"/>
  <c r="S110" i="94"/>
  <c r="S109" i="94"/>
  <c r="S108" i="94"/>
  <c r="S107" i="94"/>
  <c r="S106" i="94"/>
  <c r="S105" i="94"/>
  <c r="S104" i="94"/>
  <c r="S103" i="94"/>
  <c r="S102" i="94"/>
  <c r="S101" i="94"/>
  <c r="S100" i="94"/>
  <c r="S99" i="94"/>
  <c r="S98" i="94"/>
  <c r="S97" i="94"/>
  <c r="S96" i="94"/>
  <c r="S95" i="94"/>
  <c r="S94" i="94"/>
  <c r="S93" i="94"/>
  <c r="S92" i="94"/>
  <c r="S91" i="94"/>
  <c r="S90" i="94"/>
  <c r="S89" i="94"/>
  <c r="S88" i="94"/>
  <c r="S87" i="94"/>
  <c r="S86" i="94"/>
  <c r="S85" i="94"/>
  <c r="S84" i="94"/>
  <c r="S83" i="94"/>
  <c r="S82" i="94"/>
  <c r="S81" i="94"/>
  <c r="S80" i="94"/>
  <c r="S79" i="94"/>
  <c r="S78" i="94"/>
  <c r="S77" i="94"/>
  <c r="S76" i="94"/>
  <c r="S75" i="94"/>
  <c r="S74" i="94"/>
  <c r="S73" i="94"/>
  <c r="S72" i="94"/>
  <c r="S71" i="94"/>
  <c r="S70" i="94"/>
  <c r="S69" i="94"/>
  <c r="S68" i="94"/>
  <c r="S67" i="94"/>
  <c r="S66" i="94"/>
  <c r="S65" i="94"/>
  <c r="S64" i="94"/>
  <c r="S63" i="94"/>
  <c r="S62" i="94"/>
  <c r="S61" i="94"/>
  <c r="S60" i="94"/>
  <c r="S59" i="94"/>
  <c r="S58" i="94"/>
  <c r="S57" i="94"/>
  <c r="S56" i="94"/>
  <c r="S55" i="94"/>
  <c r="S54" i="94"/>
  <c r="S53" i="94"/>
  <c r="S52" i="94"/>
  <c r="S51" i="94"/>
  <c r="S50" i="94"/>
  <c r="S49" i="94"/>
  <c r="S48" i="94"/>
  <c r="S47" i="94"/>
  <c r="S46" i="94"/>
  <c r="S45" i="94"/>
  <c r="S44" i="94"/>
  <c r="S43" i="94"/>
  <c r="S42" i="94"/>
  <c r="S41" i="94"/>
  <c r="S40" i="94"/>
  <c r="S39" i="94"/>
  <c r="S38" i="94"/>
  <c r="S37" i="94"/>
  <c r="S36" i="94"/>
  <c r="S35" i="94"/>
  <c r="S34" i="94"/>
  <c r="S33" i="94"/>
  <c r="S32" i="94"/>
  <c r="S31" i="94"/>
  <c r="S30" i="94"/>
  <c r="S29" i="94"/>
  <c r="S28" i="94"/>
  <c r="S27" i="94"/>
  <c r="S26" i="94"/>
  <c r="S25" i="94"/>
  <c r="S24" i="94"/>
  <c r="S23" i="94"/>
  <c r="S22" i="94"/>
  <c r="S21" i="94"/>
  <c r="S20" i="94"/>
  <c r="S19" i="94"/>
  <c r="S18" i="94"/>
  <c r="S17" i="94"/>
  <c r="S16" i="94"/>
  <c r="S15" i="94"/>
  <c r="S14" i="94"/>
  <c r="S13" i="94"/>
  <c r="S12" i="94"/>
  <c r="S11" i="94"/>
  <c r="S10" i="94"/>
  <c r="S9" i="94"/>
  <c r="S8" i="94"/>
  <c r="S7" i="94"/>
  <c r="S6" i="94"/>
  <c r="S5" i="94"/>
  <c r="S4" i="94"/>
  <c r="S3" i="94"/>
  <c r="S2" i="94"/>
  <c r="A275" i="93" a="1"/>
  <c r="A259" i="93" a="1"/>
  <c r="A237" i="93" a="1"/>
  <c r="A221" i="93" a="1"/>
  <c r="S220" i="93"/>
  <c r="S219" i="93"/>
  <c r="S218" i="93"/>
  <c r="S217" i="93"/>
  <c r="S216" i="93"/>
  <c r="S215" i="93"/>
  <c r="S214" i="93"/>
  <c r="S213" i="93"/>
  <c r="S212" i="93"/>
  <c r="S211" i="93"/>
  <c r="S210" i="93"/>
  <c r="S209" i="93"/>
  <c r="S208" i="93"/>
  <c r="S207" i="93"/>
  <c r="S206" i="93"/>
  <c r="S205" i="93"/>
  <c r="S204" i="93"/>
  <c r="S203" i="93"/>
  <c r="S202" i="93"/>
  <c r="S201" i="93"/>
  <c r="S200" i="93"/>
  <c r="S199" i="93"/>
  <c r="S198" i="93"/>
  <c r="S197" i="93"/>
  <c r="S196" i="93"/>
  <c r="S195" i="93"/>
  <c r="S194" i="93"/>
  <c r="S193" i="93"/>
  <c r="S192" i="93"/>
  <c r="S191" i="93"/>
  <c r="S190" i="93"/>
  <c r="S189" i="93"/>
  <c r="S188" i="93"/>
  <c r="S187" i="93"/>
  <c r="S186" i="93"/>
  <c r="S185" i="93"/>
  <c r="S184" i="93"/>
  <c r="S183" i="93"/>
  <c r="S182" i="93"/>
  <c r="S181" i="93"/>
  <c r="S180" i="93"/>
  <c r="S179" i="93"/>
  <c r="S178" i="93"/>
  <c r="S177" i="93"/>
  <c r="S176" i="93"/>
  <c r="S175" i="93"/>
  <c r="S174" i="93"/>
  <c r="S173" i="93"/>
  <c r="S172" i="93"/>
  <c r="S171" i="93"/>
  <c r="S170" i="93"/>
  <c r="S169" i="93"/>
  <c r="S168" i="93"/>
  <c r="S167" i="93"/>
  <c r="S166" i="93"/>
  <c r="S165" i="93"/>
  <c r="S164" i="93"/>
  <c r="S163" i="93"/>
  <c r="S162" i="93"/>
  <c r="S161" i="93"/>
  <c r="S160" i="93"/>
  <c r="S159" i="93"/>
  <c r="S158" i="93"/>
  <c r="S157" i="93"/>
  <c r="S156" i="93"/>
  <c r="S155" i="93"/>
  <c r="S154" i="93"/>
  <c r="S153" i="93"/>
  <c r="S152" i="93"/>
  <c r="S151" i="93"/>
  <c r="S150" i="93"/>
  <c r="S149" i="93"/>
  <c r="S148" i="93"/>
  <c r="S147" i="93"/>
  <c r="S146" i="93"/>
  <c r="S145" i="93"/>
  <c r="S144" i="93"/>
  <c r="S143" i="93"/>
  <c r="S142" i="93"/>
  <c r="S141" i="93"/>
  <c r="S140" i="93"/>
  <c r="S139" i="93"/>
  <c r="S138" i="93"/>
  <c r="S137" i="93"/>
  <c r="S136" i="93"/>
  <c r="S135" i="93"/>
  <c r="S134" i="93"/>
  <c r="S133" i="93"/>
  <c r="S132" i="93"/>
  <c r="S131" i="93"/>
  <c r="S130" i="93"/>
  <c r="S129" i="93"/>
  <c r="S128" i="93"/>
  <c r="S127" i="93"/>
  <c r="S126" i="93"/>
  <c r="S125" i="93"/>
  <c r="S124" i="93"/>
  <c r="S123" i="93"/>
  <c r="S122" i="93"/>
  <c r="S121" i="93"/>
  <c r="S120" i="93"/>
  <c r="S119" i="93"/>
  <c r="S118" i="93"/>
  <c r="S117" i="93"/>
  <c r="S116" i="93"/>
  <c r="S115" i="93"/>
  <c r="S114" i="93"/>
  <c r="S113" i="93"/>
  <c r="S112" i="93"/>
  <c r="S111" i="93"/>
  <c r="S110" i="93"/>
  <c r="S109" i="93"/>
  <c r="S108" i="93"/>
  <c r="S107" i="93"/>
  <c r="S106" i="93"/>
  <c r="S105" i="93"/>
  <c r="S104" i="93"/>
  <c r="S103" i="93"/>
  <c r="S102" i="93"/>
  <c r="S101" i="93"/>
  <c r="S100" i="93"/>
  <c r="S99" i="93"/>
  <c r="S98" i="93"/>
  <c r="S97" i="93"/>
  <c r="S96" i="93"/>
  <c r="S95" i="93"/>
  <c r="S94" i="93"/>
  <c r="S93" i="93"/>
  <c r="S92" i="93"/>
  <c r="S91" i="93"/>
  <c r="S90" i="93"/>
  <c r="S89" i="93"/>
  <c r="S88" i="93"/>
  <c r="S87" i="93"/>
  <c r="S86" i="93"/>
  <c r="S85" i="93"/>
  <c r="S84" i="93"/>
  <c r="S83" i="93"/>
  <c r="S82" i="93"/>
  <c r="S81" i="93"/>
  <c r="S80" i="93"/>
  <c r="S79" i="93"/>
  <c r="S78" i="93"/>
  <c r="S77" i="93"/>
  <c r="S76" i="93"/>
  <c r="S75" i="93"/>
  <c r="S74" i="93"/>
  <c r="S73" i="93"/>
  <c r="S72" i="93"/>
  <c r="S71" i="93"/>
  <c r="S70" i="93"/>
  <c r="S69" i="93"/>
  <c r="S68" i="93"/>
  <c r="S67" i="93"/>
  <c r="S66" i="93"/>
  <c r="S65" i="93"/>
  <c r="S64" i="93"/>
  <c r="S63" i="93"/>
  <c r="S62" i="93"/>
  <c r="S61" i="93"/>
  <c r="S60" i="93"/>
  <c r="S59" i="93"/>
  <c r="S58" i="93"/>
  <c r="S57" i="93"/>
  <c r="S56" i="93"/>
  <c r="S55" i="93"/>
  <c r="S54" i="93"/>
  <c r="S53" i="93"/>
  <c r="S52" i="93"/>
  <c r="S51" i="93"/>
  <c r="S50" i="93"/>
  <c r="S49" i="93"/>
  <c r="S48" i="93"/>
  <c r="S47" i="93"/>
  <c r="S46" i="93"/>
  <c r="S45" i="93"/>
  <c r="S44" i="93"/>
  <c r="S43" i="93"/>
  <c r="S42" i="93"/>
  <c r="S41" i="93"/>
  <c r="S40" i="93"/>
  <c r="S39" i="93"/>
  <c r="S38" i="93"/>
  <c r="S37" i="93"/>
  <c r="S36" i="93"/>
  <c r="S35" i="93"/>
  <c r="S34" i="93"/>
  <c r="S33" i="93"/>
  <c r="S32" i="93"/>
  <c r="S31" i="93"/>
  <c r="S30" i="93"/>
  <c r="S29" i="93"/>
  <c r="S28" i="93"/>
  <c r="S27" i="93"/>
  <c r="S26" i="93"/>
  <c r="S25" i="93"/>
  <c r="S24" i="93"/>
  <c r="S23" i="93"/>
  <c r="S22" i="93"/>
  <c r="S21" i="93"/>
  <c r="S20" i="93"/>
  <c r="S19" i="93"/>
  <c r="S18" i="93"/>
  <c r="S17" i="93"/>
  <c r="S16" i="93"/>
  <c r="S15" i="93"/>
  <c r="S14" i="93"/>
  <c r="S13" i="93"/>
  <c r="S12" i="93"/>
  <c r="S11" i="93"/>
  <c r="S10" i="93"/>
  <c r="S9" i="93"/>
  <c r="S8" i="93"/>
  <c r="S7" i="93"/>
  <c r="S6" i="93"/>
  <c r="S5" i="93"/>
  <c r="S4" i="93"/>
  <c r="S3" i="93"/>
  <c r="S2" i="93"/>
  <c r="C248" i="32" a="1"/>
  <c r="D248" i="32" s="1" a="1"/>
  <c r="C247" i="32" a="1"/>
  <c r="R9" i="98" s="1"/>
  <c r="C245" i="32" a="1"/>
  <c r="R91" i="97" s="1"/>
  <c r="C244" i="32" a="1"/>
  <c r="D244" i="32" s="1" a="1"/>
  <c r="T57" i="96" s="1"/>
  <c r="C243" i="32" a="1"/>
  <c r="D243" i="32" s="1" a="1"/>
  <c r="T125" i="91" s="1"/>
  <c r="A275" i="92" a="1"/>
  <c r="A259" i="92" a="1"/>
  <c r="A237" i="92" a="1"/>
  <c r="A221" i="92" a="1"/>
  <c r="S220" i="92"/>
  <c r="S219" i="92"/>
  <c r="S218" i="92"/>
  <c r="S217" i="92"/>
  <c r="S216" i="92"/>
  <c r="S215" i="92"/>
  <c r="S214" i="92"/>
  <c r="S213" i="92"/>
  <c r="S212" i="92"/>
  <c r="S211" i="92"/>
  <c r="S210" i="92"/>
  <c r="S209" i="92"/>
  <c r="S208" i="92"/>
  <c r="S207" i="92"/>
  <c r="S206" i="92"/>
  <c r="S205" i="92"/>
  <c r="S204" i="92"/>
  <c r="S203" i="92"/>
  <c r="S202" i="92"/>
  <c r="S201" i="92"/>
  <c r="S200" i="92"/>
  <c r="S199" i="92"/>
  <c r="S198" i="92"/>
  <c r="S197" i="92"/>
  <c r="S196" i="92"/>
  <c r="S195" i="92"/>
  <c r="S194" i="92"/>
  <c r="S193" i="92"/>
  <c r="S192" i="92"/>
  <c r="S191" i="92"/>
  <c r="S190" i="92"/>
  <c r="S189" i="92"/>
  <c r="S188" i="92"/>
  <c r="S187" i="92"/>
  <c r="S186" i="92"/>
  <c r="S185" i="92"/>
  <c r="S184" i="92"/>
  <c r="S183" i="92"/>
  <c r="S182" i="92"/>
  <c r="S181" i="92"/>
  <c r="S180" i="92"/>
  <c r="S179" i="92"/>
  <c r="S178" i="92"/>
  <c r="S177" i="92"/>
  <c r="S176" i="92"/>
  <c r="S175" i="92"/>
  <c r="S174" i="92"/>
  <c r="S173" i="92"/>
  <c r="S172" i="92"/>
  <c r="S171" i="92"/>
  <c r="S170" i="92"/>
  <c r="S169" i="92"/>
  <c r="S168" i="92"/>
  <c r="S167" i="92"/>
  <c r="S166" i="92"/>
  <c r="S165" i="92"/>
  <c r="S164" i="92"/>
  <c r="S163" i="92"/>
  <c r="S162" i="92"/>
  <c r="S161" i="92"/>
  <c r="S160" i="92"/>
  <c r="S159" i="92"/>
  <c r="S158" i="92"/>
  <c r="S157" i="92"/>
  <c r="S156" i="92"/>
  <c r="S155" i="92"/>
  <c r="S154" i="92"/>
  <c r="S153" i="92"/>
  <c r="S152" i="92"/>
  <c r="S151" i="92"/>
  <c r="S150" i="92"/>
  <c r="S149" i="92"/>
  <c r="S148" i="92"/>
  <c r="S147" i="92"/>
  <c r="S146" i="92"/>
  <c r="S145" i="92"/>
  <c r="S144" i="92"/>
  <c r="S143" i="92"/>
  <c r="S142" i="92"/>
  <c r="S141" i="92"/>
  <c r="S140" i="92"/>
  <c r="S139" i="92"/>
  <c r="S138" i="92"/>
  <c r="S137" i="92"/>
  <c r="S136" i="92"/>
  <c r="S135" i="92"/>
  <c r="S134" i="92"/>
  <c r="S133" i="92"/>
  <c r="S132" i="92"/>
  <c r="S131" i="92"/>
  <c r="S130" i="92"/>
  <c r="S129" i="92"/>
  <c r="S128" i="92"/>
  <c r="S127" i="92"/>
  <c r="S126" i="92"/>
  <c r="S125" i="92"/>
  <c r="S124" i="92"/>
  <c r="S123" i="92"/>
  <c r="S122" i="92"/>
  <c r="S121" i="92"/>
  <c r="S120" i="92"/>
  <c r="S119" i="92"/>
  <c r="S118" i="92"/>
  <c r="S117" i="92"/>
  <c r="S116" i="92"/>
  <c r="S115" i="92"/>
  <c r="S114" i="92"/>
  <c r="S113" i="92"/>
  <c r="S112" i="92"/>
  <c r="S111" i="92"/>
  <c r="S110" i="92"/>
  <c r="S109" i="92"/>
  <c r="S108" i="92"/>
  <c r="S107" i="92"/>
  <c r="S106" i="92"/>
  <c r="S105" i="92"/>
  <c r="S104" i="92"/>
  <c r="S103" i="92"/>
  <c r="S102" i="92"/>
  <c r="S101" i="92"/>
  <c r="S100" i="92"/>
  <c r="S99" i="92"/>
  <c r="S98" i="92"/>
  <c r="S97" i="92"/>
  <c r="S96" i="92"/>
  <c r="S95" i="92"/>
  <c r="S94" i="92"/>
  <c r="S93" i="92"/>
  <c r="S92" i="92"/>
  <c r="S91" i="92"/>
  <c r="S90" i="92"/>
  <c r="S89" i="92"/>
  <c r="S88" i="92"/>
  <c r="S87" i="92"/>
  <c r="S86" i="92"/>
  <c r="S85" i="92"/>
  <c r="S84" i="92"/>
  <c r="S83" i="92"/>
  <c r="S82" i="92"/>
  <c r="S81" i="92"/>
  <c r="S80" i="92"/>
  <c r="S79" i="92"/>
  <c r="S78" i="92"/>
  <c r="S77" i="92"/>
  <c r="S76" i="92"/>
  <c r="S75" i="92"/>
  <c r="S74" i="92"/>
  <c r="S73" i="92"/>
  <c r="S72" i="92"/>
  <c r="S71" i="92"/>
  <c r="S70" i="92"/>
  <c r="S69" i="92"/>
  <c r="S68" i="92"/>
  <c r="S67" i="92"/>
  <c r="S66" i="92"/>
  <c r="S65" i="92"/>
  <c r="S64" i="92"/>
  <c r="S63" i="92"/>
  <c r="S62" i="92"/>
  <c r="S61" i="92"/>
  <c r="S60" i="92"/>
  <c r="S59" i="92"/>
  <c r="S58" i="92"/>
  <c r="S57" i="92"/>
  <c r="S56" i="92"/>
  <c r="S55" i="92"/>
  <c r="S54" i="92"/>
  <c r="S53" i="92"/>
  <c r="S52" i="92"/>
  <c r="S51" i="92"/>
  <c r="S50" i="92"/>
  <c r="S49" i="92"/>
  <c r="S48" i="92"/>
  <c r="S47" i="92"/>
  <c r="S46" i="92"/>
  <c r="S45" i="92"/>
  <c r="S44" i="92"/>
  <c r="S43" i="92"/>
  <c r="S42" i="92"/>
  <c r="S41" i="92"/>
  <c r="S40" i="92"/>
  <c r="S39" i="92"/>
  <c r="S38" i="92"/>
  <c r="S37" i="92"/>
  <c r="S36" i="92"/>
  <c r="S35" i="92"/>
  <c r="S34" i="92"/>
  <c r="S33" i="92"/>
  <c r="S32" i="92"/>
  <c r="S31" i="92"/>
  <c r="S30" i="92"/>
  <c r="S29" i="92"/>
  <c r="S28" i="92"/>
  <c r="S27" i="92"/>
  <c r="S26" i="92"/>
  <c r="S25" i="92"/>
  <c r="S24" i="92"/>
  <c r="S23" i="92"/>
  <c r="S22" i="92"/>
  <c r="S21" i="92"/>
  <c r="S20" i="92"/>
  <c r="S19" i="92"/>
  <c r="S18" i="92"/>
  <c r="S17" i="92"/>
  <c r="S16" i="92"/>
  <c r="S15" i="92"/>
  <c r="S14" i="92"/>
  <c r="S13" i="92"/>
  <c r="S12" i="92"/>
  <c r="S11" i="92"/>
  <c r="S10" i="92"/>
  <c r="S9" i="92"/>
  <c r="S8" i="92"/>
  <c r="S7" i="92"/>
  <c r="S6" i="92"/>
  <c r="S5" i="92"/>
  <c r="S4" i="92"/>
  <c r="S3" i="92"/>
  <c r="S2" i="92"/>
  <c r="A275" i="91" a="1"/>
  <c r="A259" i="91" a="1"/>
  <c r="A237" i="91" a="1"/>
  <c r="A221" i="91" a="1"/>
  <c r="S220" i="91"/>
  <c r="S219" i="91"/>
  <c r="S218" i="91"/>
  <c r="S217" i="91"/>
  <c r="S216" i="91"/>
  <c r="S215" i="91"/>
  <c r="S214" i="91"/>
  <c r="S213" i="91"/>
  <c r="S212" i="91"/>
  <c r="S211" i="91"/>
  <c r="S210" i="91"/>
  <c r="S209" i="91"/>
  <c r="S208" i="91"/>
  <c r="S207" i="91"/>
  <c r="S206" i="91"/>
  <c r="S205" i="91"/>
  <c r="S204" i="91"/>
  <c r="S203" i="91"/>
  <c r="S202" i="91"/>
  <c r="S201" i="91"/>
  <c r="S200" i="91"/>
  <c r="S199" i="91"/>
  <c r="S198" i="91"/>
  <c r="S197" i="91"/>
  <c r="S196" i="91"/>
  <c r="S195" i="91"/>
  <c r="S194" i="91"/>
  <c r="S193" i="91"/>
  <c r="S192" i="91"/>
  <c r="S191" i="91"/>
  <c r="S190" i="91"/>
  <c r="S189" i="91"/>
  <c r="S188" i="91"/>
  <c r="S187" i="91"/>
  <c r="S186" i="91"/>
  <c r="S185" i="91"/>
  <c r="S184" i="91"/>
  <c r="S183" i="91"/>
  <c r="S182" i="91"/>
  <c r="S181" i="91"/>
  <c r="S180" i="91"/>
  <c r="S179" i="91"/>
  <c r="S178" i="91"/>
  <c r="S177" i="91"/>
  <c r="S176" i="91"/>
  <c r="S175" i="91"/>
  <c r="S174" i="91"/>
  <c r="S173" i="91"/>
  <c r="S172" i="91"/>
  <c r="S171" i="91"/>
  <c r="S170" i="91"/>
  <c r="S169" i="91"/>
  <c r="S168" i="91"/>
  <c r="S167" i="91"/>
  <c r="S166" i="91"/>
  <c r="S165" i="91"/>
  <c r="S164" i="91"/>
  <c r="S163" i="91"/>
  <c r="S162" i="91"/>
  <c r="S161" i="91"/>
  <c r="S160" i="91"/>
  <c r="S159" i="91"/>
  <c r="S158" i="91"/>
  <c r="S157" i="91"/>
  <c r="S156" i="91"/>
  <c r="S155" i="91"/>
  <c r="S154" i="91"/>
  <c r="S153" i="91"/>
  <c r="S152" i="91"/>
  <c r="S151" i="91"/>
  <c r="S150" i="91"/>
  <c r="S149" i="91"/>
  <c r="S148" i="91"/>
  <c r="S147" i="91"/>
  <c r="S146" i="91"/>
  <c r="S145" i="91"/>
  <c r="S144" i="91"/>
  <c r="S143" i="91"/>
  <c r="S142" i="91"/>
  <c r="S141" i="91"/>
  <c r="S140" i="91"/>
  <c r="S139" i="91"/>
  <c r="S138" i="91"/>
  <c r="S137" i="91"/>
  <c r="S136" i="91"/>
  <c r="S135" i="91"/>
  <c r="S134" i="91"/>
  <c r="S133" i="91"/>
  <c r="S132" i="91"/>
  <c r="S131" i="91"/>
  <c r="S130" i="91"/>
  <c r="S129" i="91"/>
  <c r="S128" i="91"/>
  <c r="S127" i="91"/>
  <c r="S126" i="91"/>
  <c r="S125" i="91"/>
  <c r="S124" i="91"/>
  <c r="S123" i="91"/>
  <c r="S122" i="91"/>
  <c r="S121" i="91"/>
  <c r="S120" i="91"/>
  <c r="S119" i="91"/>
  <c r="S118" i="91"/>
  <c r="S117" i="91"/>
  <c r="S116" i="91"/>
  <c r="S115" i="91"/>
  <c r="S114" i="91"/>
  <c r="S113" i="91"/>
  <c r="S112" i="91"/>
  <c r="S111" i="91"/>
  <c r="S110" i="91"/>
  <c r="S109" i="91"/>
  <c r="S108" i="91"/>
  <c r="S107" i="91"/>
  <c r="S106" i="91"/>
  <c r="S105" i="91"/>
  <c r="S104" i="91"/>
  <c r="S103" i="91"/>
  <c r="S102" i="91"/>
  <c r="S101" i="91"/>
  <c r="S100" i="91"/>
  <c r="S99" i="91"/>
  <c r="S98" i="91"/>
  <c r="S97" i="91"/>
  <c r="S96" i="91"/>
  <c r="S95" i="91"/>
  <c r="S94" i="91"/>
  <c r="S93" i="91"/>
  <c r="S92" i="91"/>
  <c r="S91" i="91"/>
  <c r="S90" i="91"/>
  <c r="S89" i="91"/>
  <c r="S88" i="91"/>
  <c r="S87" i="91"/>
  <c r="S86" i="91"/>
  <c r="S85" i="91"/>
  <c r="S84" i="91"/>
  <c r="S83" i="91"/>
  <c r="S82" i="91"/>
  <c r="S81" i="91"/>
  <c r="S80" i="91"/>
  <c r="S79" i="91"/>
  <c r="S78" i="91"/>
  <c r="S77" i="91"/>
  <c r="S76" i="91"/>
  <c r="S75" i="91"/>
  <c r="S74" i="91"/>
  <c r="S73" i="91"/>
  <c r="S72" i="91"/>
  <c r="S71" i="91"/>
  <c r="S70" i="91"/>
  <c r="S69" i="91"/>
  <c r="S68" i="91"/>
  <c r="S67" i="91"/>
  <c r="S66" i="91"/>
  <c r="S65" i="91"/>
  <c r="S64" i="91"/>
  <c r="S63" i="91"/>
  <c r="S62" i="91"/>
  <c r="S61" i="91"/>
  <c r="S60" i="91"/>
  <c r="S59" i="91"/>
  <c r="S58" i="91"/>
  <c r="S57" i="91"/>
  <c r="S56" i="91"/>
  <c r="S55" i="91"/>
  <c r="S54" i="91"/>
  <c r="S53" i="91"/>
  <c r="S52" i="91"/>
  <c r="S51" i="91"/>
  <c r="S50" i="91"/>
  <c r="S49" i="91"/>
  <c r="S48" i="91"/>
  <c r="S47" i="91"/>
  <c r="S46" i="91"/>
  <c r="S45" i="91"/>
  <c r="S44" i="91"/>
  <c r="S43" i="91"/>
  <c r="S42" i="91"/>
  <c r="S41" i="91"/>
  <c r="S40" i="91"/>
  <c r="S39" i="91"/>
  <c r="S38" i="91"/>
  <c r="S37" i="91"/>
  <c r="S36" i="91"/>
  <c r="S35" i="91"/>
  <c r="S34" i="91"/>
  <c r="S33" i="91"/>
  <c r="S32" i="91"/>
  <c r="S31" i="91"/>
  <c r="S30" i="91"/>
  <c r="S29" i="91"/>
  <c r="S28" i="91"/>
  <c r="S27" i="91"/>
  <c r="S26" i="91"/>
  <c r="S25" i="91"/>
  <c r="S24" i="91"/>
  <c r="S23" i="91"/>
  <c r="S22" i="91"/>
  <c r="S21" i="91"/>
  <c r="S20" i="91"/>
  <c r="S19" i="91"/>
  <c r="S18" i="91"/>
  <c r="S17" i="91"/>
  <c r="S16" i="91"/>
  <c r="S15" i="91"/>
  <c r="S14" i="91"/>
  <c r="S13" i="91"/>
  <c r="S12" i="91"/>
  <c r="S11" i="91"/>
  <c r="S10" i="91"/>
  <c r="S9" i="91"/>
  <c r="S8" i="91"/>
  <c r="S7" i="91"/>
  <c r="S6" i="91"/>
  <c r="S5" i="91"/>
  <c r="S4" i="91"/>
  <c r="S3" i="91"/>
  <c r="S2" i="91"/>
  <c r="A275" i="90" a="1"/>
  <c r="A259" i="90" a="1"/>
  <c r="A237" i="90" a="1"/>
  <c r="A221" i="90" a="1"/>
  <c r="S220" i="90"/>
  <c r="S219" i="90"/>
  <c r="S218" i="90"/>
  <c r="S217" i="90"/>
  <c r="S216" i="90"/>
  <c r="S215" i="90"/>
  <c r="S214" i="90"/>
  <c r="S213" i="90"/>
  <c r="S212" i="90"/>
  <c r="S211" i="90"/>
  <c r="S210" i="90"/>
  <c r="S209" i="90"/>
  <c r="S208" i="90"/>
  <c r="S207" i="90"/>
  <c r="S206" i="90"/>
  <c r="S205" i="90"/>
  <c r="S204" i="90"/>
  <c r="S203" i="90"/>
  <c r="S202" i="90"/>
  <c r="S201" i="90"/>
  <c r="S200" i="90"/>
  <c r="S199" i="90"/>
  <c r="S198" i="90"/>
  <c r="S197" i="90"/>
  <c r="S196" i="90"/>
  <c r="S195" i="90"/>
  <c r="S194" i="90"/>
  <c r="S193" i="90"/>
  <c r="S192" i="90"/>
  <c r="S191" i="90"/>
  <c r="S190" i="90"/>
  <c r="S189" i="90"/>
  <c r="S188" i="90"/>
  <c r="S187" i="90"/>
  <c r="S186" i="90"/>
  <c r="S185" i="90"/>
  <c r="S184" i="90"/>
  <c r="S183" i="90"/>
  <c r="S182" i="90"/>
  <c r="S181" i="90"/>
  <c r="S180" i="90"/>
  <c r="S179" i="90"/>
  <c r="S178" i="90"/>
  <c r="S177" i="90"/>
  <c r="S176" i="90"/>
  <c r="S175" i="90"/>
  <c r="S174" i="90"/>
  <c r="S173" i="90"/>
  <c r="S172" i="90"/>
  <c r="S171" i="90"/>
  <c r="S170" i="90"/>
  <c r="S169" i="90"/>
  <c r="S168" i="90"/>
  <c r="S167" i="90"/>
  <c r="S166" i="90"/>
  <c r="S165" i="90"/>
  <c r="S164" i="90"/>
  <c r="S163" i="90"/>
  <c r="S162" i="90"/>
  <c r="S161" i="90"/>
  <c r="S160" i="90"/>
  <c r="S159" i="90"/>
  <c r="S158" i="90"/>
  <c r="S157" i="90"/>
  <c r="S156" i="90"/>
  <c r="S155" i="90"/>
  <c r="S154" i="90"/>
  <c r="S153" i="90"/>
  <c r="S152" i="90"/>
  <c r="S151" i="90"/>
  <c r="S150" i="90"/>
  <c r="S149" i="90"/>
  <c r="S148" i="90"/>
  <c r="S147" i="90"/>
  <c r="S146" i="90"/>
  <c r="S145" i="90"/>
  <c r="S144" i="90"/>
  <c r="S143" i="90"/>
  <c r="S142" i="90"/>
  <c r="S141" i="90"/>
  <c r="S140" i="90"/>
  <c r="S139" i="90"/>
  <c r="S138" i="90"/>
  <c r="S137" i="90"/>
  <c r="S136" i="90"/>
  <c r="S135" i="90"/>
  <c r="S134" i="90"/>
  <c r="S133" i="90"/>
  <c r="S132" i="90"/>
  <c r="S131" i="90"/>
  <c r="S130" i="90"/>
  <c r="S129" i="90"/>
  <c r="S128" i="90"/>
  <c r="S127" i="90"/>
  <c r="S126" i="90"/>
  <c r="S125" i="90"/>
  <c r="S124" i="90"/>
  <c r="S123" i="90"/>
  <c r="S122" i="90"/>
  <c r="S121" i="90"/>
  <c r="S120" i="90"/>
  <c r="S119" i="90"/>
  <c r="S118" i="90"/>
  <c r="S117" i="90"/>
  <c r="S116" i="90"/>
  <c r="S115" i="90"/>
  <c r="S114" i="90"/>
  <c r="S113" i="90"/>
  <c r="S112" i="90"/>
  <c r="S111" i="90"/>
  <c r="S110" i="90"/>
  <c r="S109" i="90"/>
  <c r="S108" i="90"/>
  <c r="S107" i="90"/>
  <c r="S106" i="90"/>
  <c r="S105" i="90"/>
  <c r="S104" i="90"/>
  <c r="S103" i="90"/>
  <c r="S102" i="90"/>
  <c r="S101" i="90"/>
  <c r="S100" i="90"/>
  <c r="S99" i="90"/>
  <c r="S98" i="90"/>
  <c r="S97" i="90"/>
  <c r="S96" i="90"/>
  <c r="S95" i="90"/>
  <c r="S94" i="90"/>
  <c r="S93" i="90"/>
  <c r="S92" i="90"/>
  <c r="S91" i="90"/>
  <c r="S90" i="90"/>
  <c r="S89" i="90"/>
  <c r="S88" i="90"/>
  <c r="S87" i="90"/>
  <c r="S86" i="90"/>
  <c r="S85" i="90"/>
  <c r="S84" i="90"/>
  <c r="S83" i="90"/>
  <c r="S82" i="90"/>
  <c r="S81" i="90"/>
  <c r="S80" i="90"/>
  <c r="S79" i="90"/>
  <c r="S78" i="90"/>
  <c r="S77" i="90"/>
  <c r="S76" i="90"/>
  <c r="S75" i="90"/>
  <c r="S74" i="90"/>
  <c r="S73" i="90"/>
  <c r="S72" i="90"/>
  <c r="S71" i="90"/>
  <c r="S70" i="90"/>
  <c r="S69" i="90"/>
  <c r="S68" i="90"/>
  <c r="S67" i="90"/>
  <c r="S66" i="90"/>
  <c r="S65" i="90"/>
  <c r="S64" i="90"/>
  <c r="S63" i="90"/>
  <c r="S62" i="90"/>
  <c r="S61" i="90"/>
  <c r="S60" i="90"/>
  <c r="S59" i="90"/>
  <c r="S58" i="90"/>
  <c r="S57" i="90"/>
  <c r="S56" i="90"/>
  <c r="S55" i="90"/>
  <c r="S54" i="90"/>
  <c r="S53" i="90"/>
  <c r="S52" i="90"/>
  <c r="S51" i="90"/>
  <c r="S50" i="90"/>
  <c r="S49" i="90"/>
  <c r="S48" i="90"/>
  <c r="S47" i="90"/>
  <c r="S46" i="90"/>
  <c r="S45" i="90"/>
  <c r="S44" i="90"/>
  <c r="S43" i="90"/>
  <c r="S42" i="90"/>
  <c r="S41" i="90"/>
  <c r="S40" i="90"/>
  <c r="S39" i="90"/>
  <c r="S38" i="90"/>
  <c r="S37" i="90"/>
  <c r="S36" i="90"/>
  <c r="S35" i="90"/>
  <c r="S34" i="90"/>
  <c r="S33" i="90"/>
  <c r="S32" i="90"/>
  <c r="S31" i="90"/>
  <c r="S30" i="90"/>
  <c r="S29" i="90"/>
  <c r="S28" i="90"/>
  <c r="S27" i="90"/>
  <c r="S26" i="90"/>
  <c r="S25" i="90"/>
  <c r="S24" i="90"/>
  <c r="S23" i="90"/>
  <c r="S22" i="90"/>
  <c r="S21" i="90"/>
  <c r="S20" i="90"/>
  <c r="S19" i="90"/>
  <c r="S18" i="90"/>
  <c r="S17" i="90"/>
  <c r="S16" i="90"/>
  <c r="S15" i="90"/>
  <c r="S14" i="90"/>
  <c r="S13" i="90"/>
  <c r="S12" i="90"/>
  <c r="S11" i="90"/>
  <c r="S10" i="90"/>
  <c r="S9" i="90"/>
  <c r="S8" i="90"/>
  <c r="S7" i="90"/>
  <c r="S6" i="90"/>
  <c r="S5" i="90"/>
  <c r="S4" i="90"/>
  <c r="S3" i="90"/>
  <c r="S2" i="90"/>
  <c r="A275" i="89" a="1"/>
  <c r="A259" i="89" a="1"/>
  <c r="A237" i="89" a="1"/>
  <c r="A221" i="89" a="1"/>
  <c r="S220" i="89"/>
  <c r="S219" i="89"/>
  <c r="S218" i="89"/>
  <c r="S217" i="89"/>
  <c r="S216" i="89"/>
  <c r="S215" i="89"/>
  <c r="S214" i="89"/>
  <c r="S213" i="89"/>
  <c r="S212" i="89"/>
  <c r="S211" i="89"/>
  <c r="S210" i="89"/>
  <c r="S209" i="89"/>
  <c r="S208" i="89"/>
  <c r="S207" i="89"/>
  <c r="S206" i="89"/>
  <c r="S205" i="89"/>
  <c r="S204" i="89"/>
  <c r="S203" i="89"/>
  <c r="S202" i="89"/>
  <c r="S201" i="89"/>
  <c r="S200" i="89"/>
  <c r="S199" i="89"/>
  <c r="S198" i="89"/>
  <c r="S197" i="89"/>
  <c r="S196" i="89"/>
  <c r="S195" i="89"/>
  <c r="S194" i="89"/>
  <c r="S193" i="89"/>
  <c r="S192" i="89"/>
  <c r="S191" i="89"/>
  <c r="S190" i="89"/>
  <c r="S189" i="89"/>
  <c r="S188" i="89"/>
  <c r="S187" i="89"/>
  <c r="S186" i="89"/>
  <c r="S185" i="89"/>
  <c r="S184" i="89"/>
  <c r="S183" i="89"/>
  <c r="S182" i="89"/>
  <c r="S181" i="89"/>
  <c r="S180" i="89"/>
  <c r="S179" i="89"/>
  <c r="S178" i="89"/>
  <c r="S177" i="89"/>
  <c r="S176" i="89"/>
  <c r="S175" i="89"/>
  <c r="S174" i="89"/>
  <c r="S173" i="89"/>
  <c r="S172" i="89"/>
  <c r="S171" i="89"/>
  <c r="S170" i="89"/>
  <c r="S169" i="89"/>
  <c r="S168" i="89"/>
  <c r="S167" i="89"/>
  <c r="S166" i="89"/>
  <c r="S165" i="89"/>
  <c r="S164" i="89"/>
  <c r="S163" i="89"/>
  <c r="S162" i="89"/>
  <c r="S161" i="89"/>
  <c r="S160" i="89"/>
  <c r="S159" i="89"/>
  <c r="S158" i="89"/>
  <c r="S157" i="89"/>
  <c r="S156" i="89"/>
  <c r="S155" i="89"/>
  <c r="S154" i="89"/>
  <c r="S153" i="89"/>
  <c r="S152" i="89"/>
  <c r="S151" i="89"/>
  <c r="S150" i="89"/>
  <c r="S149" i="89"/>
  <c r="S148" i="89"/>
  <c r="S147" i="89"/>
  <c r="S146" i="89"/>
  <c r="S145" i="89"/>
  <c r="S144" i="89"/>
  <c r="S143" i="89"/>
  <c r="S142" i="89"/>
  <c r="S141" i="89"/>
  <c r="S140" i="89"/>
  <c r="S139" i="89"/>
  <c r="S138" i="89"/>
  <c r="S137" i="89"/>
  <c r="S136" i="89"/>
  <c r="S135" i="89"/>
  <c r="S134" i="89"/>
  <c r="S133" i="89"/>
  <c r="S132" i="89"/>
  <c r="S131" i="89"/>
  <c r="S130" i="89"/>
  <c r="S129" i="89"/>
  <c r="S128" i="89"/>
  <c r="S127" i="89"/>
  <c r="S126" i="89"/>
  <c r="S125" i="89"/>
  <c r="S124" i="89"/>
  <c r="S123" i="89"/>
  <c r="S122" i="89"/>
  <c r="S121" i="89"/>
  <c r="S120" i="89"/>
  <c r="S119" i="89"/>
  <c r="S118" i="89"/>
  <c r="S117" i="89"/>
  <c r="S116" i="89"/>
  <c r="S115" i="89"/>
  <c r="S114" i="89"/>
  <c r="S113" i="89"/>
  <c r="S112" i="89"/>
  <c r="S111" i="89"/>
  <c r="S110" i="89"/>
  <c r="S109" i="89"/>
  <c r="S108" i="89"/>
  <c r="S107" i="89"/>
  <c r="S106" i="89"/>
  <c r="S105" i="89"/>
  <c r="S104" i="89"/>
  <c r="S103" i="89"/>
  <c r="S102" i="89"/>
  <c r="S101" i="89"/>
  <c r="S100" i="89"/>
  <c r="S99" i="89"/>
  <c r="S98" i="89"/>
  <c r="S97" i="89"/>
  <c r="S96" i="89"/>
  <c r="S95" i="89"/>
  <c r="S94" i="89"/>
  <c r="S93" i="89"/>
  <c r="S92" i="89"/>
  <c r="S91" i="89"/>
  <c r="S90" i="89"/>
  <c r="S89" i="89"/>
  <c r="S88" i="89"/>
  <c r="S87" i="89"/>
  <c r="S86" i="89"/>
  <c r="S85" i="89"/>
  <c r="S84" i="89"/>
  <c r="S83" i="89"/>
  <c r="S82" i="89"/>
  <c r="S81" i="89"/>
  <c r="S80" i="89"/>
  <c r="S79" i="89"/>
  <c r="S78" i="89"/>
  <c r="S77" i="89"/>
  <c r="S76" i="89"/>
  <c r="S75" i="89"/>
  <c r="S74" i="89"/>
  <c r="S73" i="89"/>
  <c r="S72" i="89"/>
  <c r="S71" i="89"/>
  <c r="S70" i="89"/>
  <c r="S69" i="89"/>
  <c r="S68" i="89"/>
  <c r="S67" i="89"/>
  <c r="S66" i="89"/>
  <c r="S65" i="89"/>
  <c r="S64" i="89"/>
  <c r="S63" i="89"/>
  <c r="S62" i="89"/>
  <c r="S61" i="89"/>
  <c r="S60" i="89"/>
  <c r="S59" i="89"/>
  <c r="S58" i="89"/>
  <c r="S57" i="89"/>
  <c r="S56" i="89"/>
  <c r="S55" i="89"/>
  <c r="S54" i="89"/>
  <c r="S53" i="89"/>
  <c r="S52" i="89"/>
  <c r="S51" i="89"/>
  <c r="S50" i="89"/>
  <c r="S49" i="89"/>
  <c r="S48" i="89"/>
  <c r="S47" i="89"/>
  <c r="S46" i="89"/>
  <c r="S45" i="89"/>
  <c r="S44" i="89"/>
  <c r="S43" i="89"/>
  <c r="S42" i="89"/>
  <c r="S41" i="89"/>
  <c r="S40" i="89"/>
  <c r="S39" i="89"/>
  <c r="S38" i="89"/>
  <c r="S37" i="89"/>
  <c r="S36" i="89"/>
  <c r="S35" i="89"/>
  <c r="S34" i="89"/>
  <c r="S33" i="89"/>
  <c r="S32" i="89"/>
  <c r="S31" i="89"/>
  <c r="S30" i="89"/>
  <c r="S29" i="89"/>
  <c r="S28" i="89"/>
  <c r="S27" i="89"/>
  <c r="S26" i="89"/>
  <c r="S25" i="89"/>
  <c r="S24" i="89"/>
  <c r="S23" i="89"/>
  <c r="S22" i="89"/>
  <c r="S21" i="89"/>
  <c r="S20" i="89"/>
  <c r="S19" i="89"/>
  <c r="S18" i="89"/>
  <c r="S17" i="89"/>
  <c r="S16" i="89"/>
  <c r="S15" i="89"/>
  <c r="S14" i="89"/>
  <c r="S13" i="89"/>
  <c r="S12" i="89"/>
  <c r="S11" i="89"/>
  <c r="S10" i="89"/>
  <c r="S9" i="89"/>
  <c r="S8" i="89"/>
  <c r="S7" i="89"/>
  <c r="S6" i="89"/>
  <c r="S5" i="89"/>
  <c r="S4" i="89"/>
  <c r="S3" i="89"/>
  <c r="S2" i="89"/>
  <c r="A275" i="88" a="1"/>
  <c r="A259" i="88" a="1"/>
  <c r="A237" i="88" a="1"/>
  <c r="A221" i="88" a="1"/>
  <c r="S220" i="88"/>
  <c r="S219" i="88"/>
  <c r="S218" i="88"/>
  <c r="S217" i="88"/>
  <c r="S216" i="88"/>
  <c r="S215" i="88"/>
  <c r="S214" i="88"/>
  <c r="S213" i="88"/>
  <c r="S212" i="88"/>
  <c r="S211" i="88"/>
  <c r="S210" i="88"/>
  <c r="S209" i="88"/>
  <c r="S208" i="88"/>
  <c r="S207" i="88"/>
  <c r="S206" i="88"/>
  <c r="S205" i="88"/>
  <c r="S204" i="88"/>
  <c r="S203" i="88"/>
  <c r="S202" i="88"/>
  <c r="S201" i="88"/>
  <c r="S200" i="88"/>
  <c r="S199" i="88"/>
  <c r="S198" i="88"/>
  <c r="S197" i="88"/>
  <c r="S196" i="88"/>
  <c r="S195" i="88"/>
  <c r="S194" i="88"/>
  <c r="S193" i="88"/>
  <c r="S192" i="88"/>
  <c r="S191" i="88"/>
  <c r="S190" i="88"/>
  <c r="S189" i="88"/>
  <c r="S188" i="88"/>
  <c r="S187" i="88"/>
  <c r="S186" i="88"/>
  <c r="S185" i="88"/>
  <c r="S184" i="88"/>
  <c r="S183" i="88"/>
  <c r="S182" i="88"/>
  <c r="S181" i="88"/>
  <c r="S180" i="88"/>
  <c r="S179" i="88"/>
  <c r="S178" i="88"/>
  <c r="S177" i="88"/>
  <c r="S176" i="88"/>
  <c r="S175" i="88"/>
  <c r="S174" i="88"/>
  <c r="S173" i="88"/>
  <c r="S172" i="88"/>
  <c r="S171" i="88"/>
  <c r="S170" i="88"/>
  <c r="S169" i="88"/>
  <c r="S168" i="88"/>
  <c r="S167" i="88"/>
  <c r="S166" i="88"/>
  <c r="S165" i="88"/>
  <c r="S164" i="88"/>
  <c r="S163" i="88"/>
  <c r="S162" i="88"/>
  <c r="S161" i="88"/>
  <c r="S160" i="88"/>
  <c r="S159" i="88"/>
  <c r="S158" i="88"/>
  <c r="S157" i="88"/>
  <c r="S156" i="88"/>
  <c r="S155" i="88"/>
  <c r="S154" i="88"/>
  <c r="S153" i="88"/>
  <c r="S152" i="88"/>
  <c r="S151" i="88"/>
  <c r="S150" i="88"/>
  <c r="S149" i="88"/>
  <c r="S148" i="88"/>
  <c r="S147" i="88"/>
  <c r="S146" i="88"/>
  <c r="S145" i="88"/>
  <c r="S144" i="88"/>
  <c r="S143" i="88"/>
  <c r="S142" i="88"/>
  <c r="S141" i="88"/>
  <c r="S140" i="88"/>
  <c r="S139" i="88"/>
  <c r="S138" i="88"/>
  <c r="S137" i="88"/>
  <c r="S136" i="88"/>
  <c r="S135" i="88"/>
  <c r="S134" i="88"/>
  <c r="S133" i="88"/>
  <c r="S132" i="88"/>
  <c r="S131" i="88"/>
  <c r="S130" i="88"/>
  <c r="S129" i="88"/>
  <c r="S128" i="88"/>
  <c r="S127" i="88"/>
  <c r="S126" i="88"/>
  <c r="S125" i="88"/>
  <c r="S124" i="88"/>
  <c r="S123" i="88"/>
  <c r="S122" i="88"/>
  <c r="S121" i="88"/>
  <c r="S120" i="88"/>
  <c r="S119" i="88"/>
  <c r="S118" i="88"/>
  <c r="S117" i="88"/>
  <c r="S116" i="88"/>
  <c r="S115" i="88"/>
  <c r="S114" i="88"/>
  <c r="S113" i="88"/>
  <c r="S112" i="88"/>
  <c r="S111" i="88"/>
  <c r="S110" i="88"/>
  <c r="S109" i="88"/>
  <c r="S108" i="88"/>
  <c r="S107" i="88"/>
  <c r="S106" i="88"/>
  <c r="S105" i="88"/>
  <c r="S104" i="88"/>
  <c r="S103" i="88"/>
  <c r="S102" i="88"/>
  <c r="S101" i="88"/>
  <c r="S100" i="88"/>
  <c r="S99" i="88"/>
  <c r="S98" i="88"/>
  <c r="S97" i="88"/>
  <c r="S96" i="88"/>
  <c r="S95" i="88"/>
  <c r="S94" i="88"/>
  <c r="S93" i="88"/>
  <c r="S92" i="88"/>
  <c r="S91" i="88"/>
  <c r="S90" i="88"/>
  <c r="S89" i="88"/>
  <c r="S88" i="88"/>
  <c r="S87" i="88"/>
  <c r="S86" i="88"/>
  <c r="S85" i="88"/>
  <c r="S84" i="88"/>
  <c r="S83" i="88"/>
  <c r="S82" i="88"/>
  <c r="S81" i="88"/>
  <c r="S80" i="88"/>
  <c r="S79" i="88"/>
  <c r="S78" i="88"/>
  <c r="S77" i="88"/>
  <c r="S76" i="88"/>
  <c r="S75" i="88"/>
  <c r="S74" i="88"/>
  <c r="S73" i="88"/>
  <c r="S72" i="88"/>
  <c r="S71" i="88"/>
  <c r="S70" i="88"/>
  <c r="S69" i="88"/>
  <c r="S68" i="88"/>
  <c r="S67" i="88"/>
  <c r="S66" i="88"/>
  <c r="S65" i="88"/>
  <c r="S64" i="88"/>
  <c r="S63" i="88"/>
  <c r="S62" i="88"/>
  <c r="S61" i="88"/>
  <c r="S60" i="88"/>
  <c r="S59" i="88"/>
  <c r="S58" i="88"/>
  <c r="S57" i="88"/>
  <c r="S56" i="88"/>
  <c r="S55" i="88"/>
  <c r="S54" i="88"/>
  <c r="S53" i="88"/>
  <c r="S52" i="88"/>
  <c r="S51" i="88"/>
  <c r="S50" i="88"/>
  <c r="S49" i="88"/>
  <c r="S48" i="88"/>
  <c r="S47" i="88"/>
  <c r="S46" i="88"/>
  <c r="S45" i="88"/>
  <c r="S44" i="88"/>
  <c r="S43" i="88"/>
  <c r="S42" i="88"/>
  <c r="S41" i="88"/>
  <c r="S40" i="88"/>
  <c r="S39" i="88"/>
  <c r="S38" i="88"/>
  <c r="S37" i="88"/>
  <c r="S36" i="88"/>
  <c r="S35" i="88"/>
  <c r="S34" i="88"/>
  <c r="S33" i="88"/>
  <c r="S32" i="88"/>
  <c r="S31" i="88"/>
  <c r="S30" i="88"/>
  <c r="S29" i="88"/>
  <c r="S28" i="88"/>
  <c r="S27" i="88"/>
  <c r="S26" i="88"/>
  <c r="S25" i="88"/>
  <c r="S24" i="88"/>
  <c r="S23" i="88"/>
  <c r="S22" i="88"/>
  <c r="S21" i="88"/>
  <c r="S20" i="88"/>
  <c r="S19" i="88"/>
  <c r="S18" i="88"/>
  <c r="S17" i="88"/>
  <c r="S16" i="88"/>
  <c r="S15" i="88"/>
  <c r="S14" i="88"/>
  <c r="S13" i="88"/>
  <c r="S12" i="88"/>
  <c r="S11" i="88"/>
  <c r="S10" i="88"/>
  <c r="S9" i="88"/>
  <c r="S8" i="88"/>
  <c r="S7" i="88"/>
  <c r="S6" i="88"/>
  <c r="S5" i="88"/>
  <c r="S4" i="88"/>
  <c r="S3" i="88"/>
  <c r="S2" i="88"/>
  <c r="A275" i="87" a="1"/>
  <c r="A259" i="87" a="1"/>
  <c r="A237" i="87" a="1"/>
  <c r="A221" i="87" a="1"/>
  <c r="S220" i="87"/>
  <c r="S219" i="87"/>
  <c r="S218" i="87"/>
  <c r="S217" i="87"/>
  <c r="S216" i="87"/>
  <c r="S215" i="87"/>
  <c r="S214" i="87"/>
  <c r="S213" i="87"/>
  <c r="S212" i="87"/>
  <c r="S211" i="87"/>
  <c r="S210" i="87"/>
  <c r="S209" i="87"/>
  <c r="S208" i="87"/>
  <c r="S207" i="87"/>
  <c r="S206" i="87"/>
  <c r="S205" i="87"/>
  <c r="S204" i="87"/>
  <c r="S203" i="87"/>
  <c r="S202" i="87"/>
  <c r="S201" i="87"/>
  <c r="S200" i="87"/>
  <c r="S199" i="87"/>
  <c r="S198" i="87"/>
  <c r="S197" i="87"/>
  <c r="S196" i="87"/>
  <c r="S195" i="87"/>
  <c r="S194" i="87"/>
  <c r="S193" i="87"/>
  <c r="S192" i="87"/>
  <c r="S191" i="87"/>
  <c r="S190" i="87"/>
  <c r="S189" i="87"/>
  <c r="S188" i="87"/>
  <c r="S187" i="87"/>
  <c r="S186" i="87"/>
  <c r="S185" i="87"/>
  <c r="S184" i="87"/>
  <c r="S183" i="87"/>
  <c r="S182" i="87"/>
  <c r="S181" i="87"/>
  <c r="S180" i="87"/>
  <c r="S179" i="87"/>
  <c r="S178" i="87"/>
  <c r="S177" i="87"/>
  <c r="S176" i="87"/>
  <c r="S175" i="87"/>
  <c r="S174" i="87"/>
  <c r="S173" i="87"/>
  <c r="S172" i="87"/>
  <c r="S171" i="87"/>
  <c r="S170" i="87"/>
  <c r="S169" i="87"/>
  <c r="S168" i="87"/>
  <c r="S167" i="87"/>
  <c r="S166" i="87"/>
  <c r="S165" i="87"/>
  <c r="S164" i="87"/>
  <c r="S163" i="87"/>
  <c r="S162" i="87"/>
  <c r="S161" i="87"/>
  <c r="S160" i="87"/>
  <c r="S159" i="87"/>
  <c r="S158" i="87"/>
  <c r="S157" i="87"/>
  <c r="S156" i="87"/>
  <c r="S155" i="87"/>
  <c r="S154" i="87"/>
  <c r="S153" i="87"/>
  <c r="S152" i="87"/>
  <c r="S151" i="87"/>
  <c r="S150" i="87"/>
  <c r="S149" i="87"/>
  <c r="S148" i="87"/>
  <c r="S147" i="87"/>
  <c r="S146" i="87"/>
  <c r="S145" i="87"/>
  <c r="S144" i="87"/>
  <c r="S143" i="87"/>
  <c r="S142" i="87"/>
  <c r="S141" i="87"/>
  <c r="S140" i="87"/>
  <c r="S139" i="87"/>
  <c r="S138" i="87"/>
  <c r="S137" i="87"/>
  <c r="S136" i="87"/>
  <c r="S135" i="87"/>
  <c r="S134" i="87"/>
  <c r="S133" i="87"/>
  <c r="S132" i="87"/>
  <c r="S131" i="87"/>
  <c r="S130" i="87"/>
  <c r="S129" i="87"/>
  <c r="S128" i="87"/>
  <c r="S127" i="87"/>
  <c r="S126" i="87"/>
  <c r="S125" i="87"/>
  <c r="S124" i="87"/>
  <c r="S123" i="87"/>
  <c r="S122" i="87"/>
  <c r="S121" i="87"/>
  <c r="S120" i="87"/>
  <c r="S119" i="87"/>
  <c r="S118" i="87"/>
  <c r="S117" i="87"/>
  <c r="S116" i="87"/>
  <c r="S115" i="87"/>
  <c r="S114" i="87"/>
  <c r="S113" i="87"/>
  <c r="S112" i="87"/>
  <c r="S111" i="87"/>
  <c r="S110" i="87"/>
  <c r="S109" i="87"/>
  <c r="S108" i="87"/>
  <c r="S107" i="87"/>
  <c r="S106" i="87"/>
  <c r="S105" i="87"/>
  <c r="S104" i="87"/>
  <c r="S103" i="87"/>
  <c r="S102" i="87"/>
  <c r="S101" i="87"/>
  <c r="S100" i="87"/>
  <c r="S99" i="87"/>
  <c r="S98" i="87"/>
  <c r="S97" i="87"/>
  <c r="S96" i="87"/>
  <c r="S95" i="87"/>
  <c r="S94" i="87"/>
  <c r="S93" i="87"/>
  <c r="S92" i="87"/>
  <c r="S91" i="87"/>
  <c r="S90" i="87"/>
  <c r="S89" i="87"/>
  <c r="S88" i="87"/>
  <c r="S87" i="87"/>
  <c r="S86" i="87"/>
  <c r="S85" i="87"/>
  <c r="S84" i="87"/>
  <c r="S83" i="87"/>
  <c r="S82" i="87"/>
  <c r="S81" i="87"/>
  <c r="S80" i="87"/>
  <c r="S79" i="87"/>
  <c r="S78" i="87"/>
  <c r="S77" i="87"/>
  <c r="S76" i="87"/>
  <c r="S75" i="87"/>
  <c r="S74" i="87"/>
  <c r="S73" i="87"/>
  <c r="S72" i="87"/>
  <c r="S71" i="87"/>
  <c r="S70" i="87"/>
  <c r="S69" i="87"/>
  <c r="S68" i="87"/>
  <c r="S67" i="87"/>
  <c r="S66" i="87"/>
  <c r="S65" i="87"/>
  <c r="S64" i="87"/>
  <c r="S63" i="87"/>
  <c r="S62" i="87"/>
  <c r="S61" i="87"/>
  <c r="S60" i="87"/>
  <c r="S59" i="87"/>
  <c r="S58" i="87"/>
  <c r="S57" i="87"/>
  <c r="S56" i="87"/>
  <c r="S55" i="87"/>
  <c r="S54" i="87"/>
  <c r="S53" i="87"/>
  <c r="S52" i="87"/>
  <c r="S51" i="87"/>
  <c r="S50" i="87"/>
  <c r="S49" i="87"/>
  <c r="S48" i="87"/>
  <c r="S47" i="87"/>
  <c r="S46" i="87"/>
  <c r="S45" i="87"/>
  <c r="S44" i="87"/>
  <c r="S43" i="87"/>
  <c r="S42" i="87"/>
  <c r="S41" i="87"/>
  <c r="S40" i="87"/>
  <c r="S39" i="87"/>
  <c r="S38" i="87"/>
  <c r="S37" i="87"/>
  <c r="S36" i="87"/>
  <c r="S35" i="87"/>
  <c r="S34" i="87"/>
  <c r="S33" i="87"/>
  <c r="S32" i="87"/>
  <c r="S31" i="87"/>
  <c r="S30" i="87"/>
  <c r="S29" i="87"/>
  <c r="S28" i="87"/>
  <c r="S27" i="87"/>
  <c r="S26" i="87"/>
  <c r="S25" i="87"/>
  <c r="S24" i="87"/>
  <c r="S23" i="87"/>
  <c r="S22" i="87"/>
  <c r="S21" i="87"/>
  <c r="S20" i="87"/>
  <c r="S19" i="87"/>
  <c r="S18" i="87"/>
  <c r="S17" i="87"/>
  <c r="S16" i="87"/>
  <c r="S15" i="87"/>
  <c r="S14" i="87"/>
  <c r="S13" i="87"/>
  <c r="S12" i="87"/>
  <c r="S11" i="87"/>
  <c r="S10" i="87"/>
  <c r="S9" i="87"/>
  <c r="S8" i="87"/>
  <c r="S7" i="87"/>
  <c r="S6" i="87"/>
  <c r="S5" i="87"/>
  <c r="S4" i="87"/>
  <c r="S3" i="87"/>
  <c r="S2" i="87"/>
  <c r="C242" i="32" a="1"/>
  <c r="R110" i="97" s="1"/>
  <c r="C241" i="32" a="1"/>
  <c r="D241" i="32" s="1" a="1"/>
  <c r="C240" i="32" a="1"/>
  <c r="D240" i="32" a="1"/>
  <c r="T84" i="88" s="1"/>
  <c r="C239" i="32" a="1"/>
  <c r="D239" i="32" s="1" a="1"/>
  <c r="T51" i="88" s="1"/>
  <c r="C238" i="32" a="1"/>
  <c r="D238" i="32" s="1" a="1"/>
  <c r="T43" i="88" s="1"/>
  <c r="C237" i="32" a="1"/>
  <c r="D237" i="32" s="1" a="1"/>
  <c r="C236" i="32" a="1"/>
  <c r="D236" i="32" s="1" a="1"/>
  <c r="T37" i="87" s="1"/>
  <c r="C235" i="32" a="1"/>
  <c r="D235" i="32" s="1" a="1"/>
  <c r="T81" i="86" s="1"/>
  <c r="C234" i="32" a="1"/>
  <c r="D234" i="32" s="1" a="1"/>
  <c r="T62" i="86" s="1"/>
  <c r="C233" i="32" a="1"/>
  <c r="D233" i="32" s="1" a="1"/>
  <c r="T82" i="84" s="1"/>
  <c r="C232" i="32" a="1"/>
  <c r="D232" i="32" s="1" a="1"/>
  <c r="T98" i="85" s="1"/>
  <c r="C231" i="32" a="1"/>
  <c r="D231" i="32" s="1" a="1"/>
  <c r="T113" i="84" s="1"/>
  <c r="C230" i="32" a="1"/>
  <c r="D230" i="32" s="1" a="1"/>
  <c r="T88" i="84" s="1"/>
  <c r="A275" i="86" a="1"/>
  <c r="A259" i="86" a="1"/>
  <c r="A237" i="86" a="1"/>
  <c r="A221" i="86" a="1"/>
  <c r="S220" i="86"/>
  <c r="S219" i="86"/>
  <c r="S218" i="86"/>
  <c r="S217" i="86"/>
  <c r="S216" i="86"/>
  <c r="S215" i="86"/>
  <c r="S214" i="86"/>
  <c r="S213" i="86"/>
  <c r="S212" i="86"/>
  <c r="S211" i="86"/>
  <c r="S210" i="86"/>
  <c r="S209" i="86"/>
  <c r="S208" i="86"/>
  <c r="S207" i="86"/>
  <c r="S206" i="86"/>
  <c r="S205" i="86"/>
  <c r="S204" i="86"/>
  <c r="S203" i="86"/>
  <c r="S202" i="86"/>
  <c r="S201" i="86"/>
  <c r="S200" i="86"/>
  <c r="S199" i="86"/>
  <c r="S198" i="86"/>
  <c r="S197" i="86"/>
  <c r="S196" i="86"/>
  <c r="S195" i="86"/>
  <c r="S194" i="86"/>
  <c r="S193" i="86"/>
  <c r="S192" i="86"/>
  <c r="S191" i="86"/>
  <c r="S190" i="86"/>
  <c r="S189" i="86"/>
  <c r="S188" i="86"/>
  <c r="S187" i="86"/>
  <c r="S186" i="86"/>
  <c r="S185" i="86"/>
  <c r="S184" i="86"/>
  <c r="S183" i="86"/>
  <c r="S182" i="86"/>
  <c r="S181" i="86"/>
  <c r="S180" i="86"/>
  <c r="S179" i="86"/>
  <c r="S178" i="86"/>
  <c r="S177" i="86"/>
  <c r="S176" i="86"/>
  <c r="S175" i="86"/>
  <c r="S174" i="86"/>
  <c r="S173" i="86"/>
  <c r="S172" i="86"/>
  <c r="S171" i="86"/>
  <c r="S170" i="86"/>
  <c r="S169" i="86"/>
  <c r="S168" i="86"/>
  <c r="S167" i="86"/>
  <c r="S166" i="86"/>
  <c r="S165" i="86"/>
  <c r="S164" i="86"/>
  <c r="S163" i="86"/>
  <c r="S162" i="86"/>
  <c r="S161" i="86"/>
  <c r="S160" i="86"/>
  <c r="S159" i="86"/>
  <c r="S158" i="86"/>
  <c r="S157" i="86"/>
  <c r="S156" i="86"/>
  <c r="S155" i="86"/>
  <c r="S154" i="86"/>
  <c r="S153" i="86"/>
  <c r="S152" i="86"/>
  <c r="S151" i="86"/>
  <c r="S150" i="86"/>
  <c r="S149" i="86"/>
  <c r="S148" i="86"/>
  <c r="S147" i="86"/>
  <c r="S146" i="86"/>
  <c r="S145" i="86"/>
  <c r="S144" i="86"/>
  <c r="S143" i="86"/>
  <c r="S142" i="86"/>
  <c r="S141" i="86"/>
  <c r="S140" i="86"/>
  <c r="S139" i="86"/>
  <c r="S138" i="86"/>
  <c r="S137" i="86"/>
  <c r="S136" i="86"/>
  <c r="S135" i="86"/>
  <c r="S134" i="86"/>
  <c r="S133" i="86"/>
  <c r="S132" i="86"/>
  <c r="S131" i="86"/>
  <c r="S130" i="86"/>
  <c r="S129" i="86"/>
  <c r="S128" i="86"/>
  <c r="S127" i="86"/>
  <c r="S126" i="86"/>
  <c r="S125" i="86"/>
  <c r="S124" i="86"/>
  <c r="S123" i="86"/>
  <c r="S122" i="86"/>
  <c r="S121" i="86"/>
  <c r="S120" i="86"/>
  <c r="S119" i="86"/>
  <c r="S118" i="86"/>
  <c r="S117" i="86"/>
  <c r="S116" i="86"/>
  <c r="S115" i="86"/>
  <c r="S114" i="86"/>
  <c r="S113" i="86"/>
  <c r="S112" i="86"/>
  <c r="S111" i="86"/>
  <c r="S110" i="86"/>
  <c r="S109" i="86"/>
  <c r="S108" i="86"/>
  <c r="S107" i="86"/>
  <c r="S106" i="86"/>
  <c r="S105" i="86"/>
  <c r="S104" i="86"/>
  <c r="S103" i="86"/>
  <c r="S102" i="86"/>
  <c r="S101" i="86"/>
  <c r="S100" i="86"/>
  <c r="S99" i="86"/>
  <c r="S98" i="86"/>
  <c r="S97" i="86"/>
  <c r="S96" i="86"/>
  <c r="S95" i="86"/>
  <c r="S94" i="86"/>
  <c r="S93" i="86"/>
  <c r="S92" i="86"/>
  <c r="S91" i="86"/>
  <c r="S90" i="86"/>
  <c r="S89" i="86"/>
  <c r="S88" i="86"/>
  <c r="S87" i="86"/>
  <c r="S86" i="86"/>
  <c r="S85" i="86"/>
  <c r="S84" i="86"/>
  <c r="S83" i="86"/>
  <c r="S82" i="86"/>
  <c r="S81" i="86"/>
  <c r="S80" i="86"/>
  <c r="S79" i="86"/>
  <c r="S78" i="86"/>
  <c r="S77" i="86"/>
  <c r="S76" i="86"/>
  <c r="S75" i="86"/>
  <c r="S74" i="86"/>
  <c r="S73" i="86"/>
  <c r="S72" i="86"/>
  <c r="S71" i="86"/>
  <c r="S70" i="86"/>
  <c r="S69" i="86"/>
  <c r="S68" i="86"/>
  <c r="S67" i="86"/>
  <c r="S66" i="86"/>
  <c r="S65" i="86"/>
  <c r="S64" i="86"/>
  <c r="S63" i="86"/>
  <c r="S62" i="86"/>
  <c r="S61" i="86"/>
  <c r="S60" i="86"/>
  <c r="S59" i="86"/>
  <c r="S58" i="86"/>
  <c r="S57" i="86"/>
  <c r="S56" i="86"/>
  <c r="S55" i="86"/>
  <c r="S54" i="86"/>
  <c r="S53" i="86"/>
  <c r="S52" i="86"/>
  <c r="S51" i="86"/>
  <c r="S50" i="86"/>
  <c r="S49" i="86"/>
  <c r="S48" i="86"/>
  <c r="S47" i="86"/>
  <c r="S46" i="86"/>
  <c r="S45" i="86"/>
  <c r="S44" i="86"/>
  <c r="S43" i="86"/>
  <c r="S42" i="86"/>
  <c r="S41" i="86"/>
  <c r="S40" i="86"/>
  <c r="S39" i="86"/>
  <c r="S38" i="86"/>
  <c r="S37" i="86"/>
  <c r="S36" i="86"/>
  <c r="S35" i="86"/>
  <c r="S34" i="86"/>
  <c r="S33" i="86"/>
  <c r="S32" i="86"/>
  <c r="S31" i="86"/>
  <c r="S30" i="86"/>
  <c r="S29" i="86"/>
  <c r="S28" i="86"/>
  <c r="S27" i="86"/>
  <c r="S26" i="86"/>
  <c r="S25" i="86"/>
  <c r="S24" i="86"/>
  <c r="S23" i="86"/>
  <c r="S22" i="86"/>
  <c r="S21" i="86"/>
  <c r="S20" i="86"/>
  <c r="S19" i="86"/>
  <c r="S18" i="86"/>
  <c r="S17" i="86"/>
  <c r="S16" i="86"/>
  <c r="S15" i="86"/>
  <c r="S14" i="86"/>
  <c r="S13" i="86"/>
  <c r="S12" i="86"/>
  <c r="S11" i="86"/>
  <c r="S10" i="86"/>
  <c r="S9" i="86"/>
  <c r="S8" i="86"/>
  <c r="S7" i="86"/>
  <c r="S6" i="86"/>
  <c r="S5" i="86"/>
  <c r="S4" i="86"/>
  <c r="S3" i="86"/>
  <c r="S2" i="86"/>
  <c r="A275" i="85" a="1"/>
  <c r="A259" i="85" a="1"/>
  <c r="A237" i="85" a="1"/>
  <c r="A221" i="85" a="1"/>
  <c r="S220" i="85"/>
  <c r="S219" i="85"/>
  <c r="S218" i="85"/>
  <c r="S217" i="85"/>
  <c r="S216" i="85"/>
  <c r="S215" i="85"/>
  <c r="S214" i="85"/>
  <c r="S213" i="85"/>
  <c r="S212" i="85"/>
  <c r="S211" i="85"/>
  <c r="S210" i="85"/>
  <c r="S209" i="85"/>
  <c r="S208" i="85"/>
  <c r="S207" i="85"/>
  <c r="S206" i="85"/>
  <c r="S205" i="85"/>
  <c r="S204" i="85"/>
  <c r="S203" i="85"/>
  <c r="S202" i="85"/>
  <c r="S201" i="85"/>
  <c r="S200" i="85"/>
  <c r="S199" i="85"/>
  <c r="S198" i="85"/>
  <c r="S197" i="85"/>
  <c r="S196" i="85"/>
  <c r="S195" i="85"/>
  <c r="S194" i="85"/>
  <c r="S193" i="85"/>
  <c r="S192" i="85"/>
  <c r="S191" i="85"/>
  <c r="S190" i="85"/>
  <c r="S189" i="85"/>
  <c r="S188" i="85"/>
  <c r="S187" i="85"/>
  <c r="S186" i="85"/>
  <c r="S185" i="85"/>
  <c r="S184" i="85"/>
  <c r="S183" i="85"/>
  <c r="S182" i="85"/>
  <c r="S181" i="85"/>
  <c r="S180" i="85"/>
  <c r="S179" i="85"/>
  <c r="S178" i="85"/>
  <c r="S177" i="85"/>
  <c r="S176" i="85"/>
  <c r="S175" i="85"/>
  <c r="S174" i="85"/>
  <c r="S173" i="85"/>
  <c r="S172" i="85"/>
  <c r="S171" i="85"/>
  <c r="S170" i="85"/>
  <c r="S169" i="85"/>
  <c r="S168" i="85"/>
  <c r="S167" i="85"/>
  <c r="S166" i="85"/>
  <c r="S165" i="85"/>
  <c r="S164" i="85"/>
  <c r="S163" i="85"/>
  <c r="S162" i="85"/>
  <c r="S161" i="85"/>
  <c r="S160" i="85"/>
  <c r="S159" i="85"/>
  <c r="S158" i="85"/>
  <c r="S157" i="85"/>
  <c r="S156" i="85"/>
  <c r="S155" i="85"/>
  <c r="S154" i="85"/>
  <c r="S153" i="85"/>
  <c r="S152" i="85"/>
  <c r="S151" i="85"/>
  <c r="S150" i="85"/>
  <c r="S149" i="85"/>
  <c r="S148" i="85"/>
  <c r="S147" i="85"/>
  <c r="S146" i="85"/>
  <c r="S145" i="85"/>
  <c r="S144" i="85"/>
  <c r="S143" i="85"/>
  <c r="S142" i="85"/>
  <c r="S141" i="85"/>
  <c r="S140" i="85"/>
  <c r="S139" i="85"/>
  <c r="S138" i="85"/>
  <c r="S137" i="85"/>
  <c r="S136" i="85"/>
  <c r="S135" i="85"/>
  <c r="S134" i="85"/>
  <c r="S133" i="85"/>
  <c r="S132" i="85"/>
  <c r="S131" i="85"/>
  <c r="S130" i="85"/>
  <c r="S129" i="85"/>
  <c r="S128" i="85"/>
  <c r="S127" i="85"/>
  <c r="S126" i="85"/>
  <c r="S125" i="85"/>
  <c r="S124" i="85"/>
  <c r="S123" i="85"/>
  <c r="S122" i="85"/>
  <c r="S121" i="85"/>
  <c r="S120" i="85"/>
  <c r="S119" i="85"/>
  <c r="S118" i="85"/>
  <c r="S117" i="85"/>
  <c r="S116" i="85"/>
  <c r="S115" i="85"/>
  <c r="S114" i="85"/>
  <c r="S113" i="85"/>
  <c r="S112" i="85"/>
  <c r="S111" i="85"/>
  <c r="S110" i="85"/>
  <c r="S109" i="85"/>
  <c r="S108" i="85"/>
  <c r="S107" i="85"/>
  <c r="S106" i="85"/>
  <c r="S105" i="85"/>
  <c r="S104" i="85"/>
  <c r="S103" i="85"/>
  <c r="S102" i="85"/>
  <c r="S101" i="85"/>
  <c r="S100" i="85"/>
  <c r="S99" i="85"/>
  <c r="S98" i="85"/>
  <c r="S97" i="85"/>
  <c r="S96" i="85"/>
  <c r="S95" i="85"/>
  <c r="S94" i="85"/>
  <c r="S93" i="85"/>
  <c r="S92" i="85"/>
  <c r="S91" i="85"/>
  <c r="S90" i="85"/>
  <c r="S89" i="85"/>
  <c r="S88" i="85"/>
  <c r="S87" i="85"/>
  <c r="S86" i="85"/>
  <c r="S85" i="85"/>
  <c r="S84" i="85"/>
  <c r="S83" i="85"/>
  <c r="S82" i="85"/>
  <c r="S81" i="85"/>
  <c r="S80" i="85"/>
  <c r="S79" i="85"/>
  <c r="S78" i="85"/>
  <c r="S77" i="85"/>
  <c r="S76" i="85"/>
  <c r="S75" i="85"/>
  <c r="S74" i="85"/>
  <c r="S73" i="85"/>
  <c r="S72" i="85"/>
  <c r="S71" i="85"/>
  <c r="S70" i="85"/>
  <c r="S69" i="85"/>
  <c r="S68" i="85"/>
  <c r="S67" i="85"/>
  <c r="S66" i="85"/>
  <c r="S65" i="85"/>
  <c r="S64" i="85"/>
  <c r="S63" i="85"/>
  <c r="S62" i="85"/>
  <c r="S61" i="85"/>
  <c r="S60" i="85"/>
  <c r="S59" i="85"/>
  <c r="S58" i="85"/>
  <c r="S57" i="85"/>
  <c r="S56" i="85"/>
  <c r="S55" i="85"/>
  <c r="S54" i="85"/>
  <c r="S53" i="85"/>
  <c r="S52" i="85"/>
  <c r="S51" i="85"/>
  <c r="S50" i="85"/>
  <c r="S49" i="85"/>
  <c r="S48" i="85"/>
  <c r="S47" i="85"/>
  <c r="S46" i="85"/>
  <c r="S45" i="85"/>
  <c r="S44" i="85"/>
  <c r="S43" i="85"/>
  <c r="S42" i="85"/>
  <c r="S41" i="85"/>
  <c r="S40" i="85"/>
  <c r="S39" i="85"/>
  <c r="S38" i="85"/>
  <c r="S37" i="85"/>
  <c r="S36" i="85"/>
  <c r="S35" i="85"/>
  <c r="S34" i="85"/>
  <c r="S33" i="85"/>
  <c r="S32" i="85"/>
  <c r="S31" i="85"/>
  <c r="S30" i="85"/>
  <c r="S29" i="85"/>
  <c r="S28" i="85"/>
  <c r="S27" i="85"/>
  <c r="S26" i="85"/>
  <c r="S25" i="85"/>
  <c r="S24" i="85"/>
  <c r="S23" i="85"/>
  <c r="S22" i="85"/>
  <c r="S21" i="85"/>
  <c r="S20" i="85"/>
  <c r="S19" i="85"/>
  <c r="S18" i="85"/>
  <c r="S17" i="85"/>
  <c r="S16" i="85"/>
  <c r="S15" i="85"/>
  <c r="S14" i="85"/>
  <c r="S13" i="85"/>
  <c r="S12" i="85"/>
  <c r="S11" i="85"/>
  <c r="S10" i="85"/>
  <c r="S9" i="85"/>
  <c r="S8" i="85"/>
  <c r="S7" i="85"/>
  <c r="S6" i="85"/>
  <c r="S5" i="85"/>
  <c r="S4" i="85"/>
  <c r="S3" i="85"/>
  <c r="S2" i="85"/>
  <c r="A274" i="84" a="1"/>
  <c r="A258" i="84" a="1"/>
  <c r="A236" i="84" a="1"/>
  <c r="A220" i="84" a="1"/>
  <c r="S219" i="84"/>
  <c r="S218" i="84"/>
  <c r="S217" i="84"/>
  <c r="S216" i="84"/>
  <c r="S215" i="84"/>
  <c r="S214" i="84"/>
  <c r="S213" i="84"/>
  <c r="S212" i="84"/>
  <c r="S211" i="84"/>
  <c r="S210" i="84"/>
  <c r="S209" i="84"/>
  <c r="S208" i="84"/>
  <c r="S207" i="84"/>
  <c r="S206" i="84"/>
  <c r="S205" i="84"/>
  <c r="S204" i="84"/>
  <c r="S203" i="84"/>
  <c r="S202" i="84"/>
  <c r="S201" i="84"/>
  <c r="S200" i="84"/>
  <c r="S199" i="84"/>
  <c r="S198" i="84"/>
  <c r="S197" i="84"/>
  <c r="S196" i="84"/>
  <c r="S195" i="84"/>
  <c r="S194" i="84"/>
  <c r="S193" i="84"/>
  <c r="S192" i="84"/>
  <c r="S191" i="84"/>
  <c r="S190" i="84"/>
  <c r="S189" i="84"/>
  <c r="S188" i="84"/>
  <c r="S187" i="84"/>
  <c r="S186" i="84"/>
  <c r="S185" i="84"/>
  <c r="S184" i="84"/>
  <c r="S183" i="84"/>
  <c r="S182" i="84"/>
  <c r="S181" i="84"/>
  <c r="S180" i="84"/>
  <c r="S179" i="84"/>
  <c r="S178" i="84"/>
  <c r="S177" i="84"/>
  <c r="S176" i="84"/>
  <c r="S175" i="84"/>
  <c r="S174" i="84"/>
  <c r="S173" i="84"/>
  <c r="S172" i="84"/>
  <c r="S171" i="84"/>
  <c r="S170" i="84"/>
  <c r="S169" i="84"/>
  <c r="S168" i="84"/>
  <c r="S167" i="84"/>
  <c r="S166" i="84"/>
  <c r="S165" i="84"/>
  <c r="S164" i="84"/>
  <c r="S163" i="84"/>
  <c r="S162" i="84"/>
  <c r="S161" i="84"/>
  <c r="S160" i="84"/>
  <c r="S159" i="84"/>
  <c r="S158" i="84"/>
  <c r="S157" i="84"/>
  <c r="S156" i="84"/>
  <c r="S155" i="84"/>
  <c r="S154" i="84"/>
  <c r="S153" i="84"/>
  <c r="S152" i="84"/>
  <c r="S151" i="84"/>
  <c r="S150" i="84"/>
  <c r="S149" i="84"/>
  <c r="S148" i="84"/>
  <c r="S147" i="84"/>
  <c r="S146" i="84"/>
  <c r="S145" i="84"/>
  <c r="S144" i="84"/>
  <c r="S143" i="84"/>
  <c r="S142" i="84"/>
  <c r="S141" i="84"/>
  <c r="S140" i="84"/>
  <c r="S139" i="84"/>
  <c r="S138" i="84"/>
  <c r="S137" i="84"/>
  <c r="S136" i="84"/>
  <c r="S135" i="84"/>
  <c r="S134" i="84"/>
  <c r="S133" i="84"/>
  <c r="S132" i="84"/>
  <c r="S131" i="84"/>
  <c r="S130" i="84"/>
  <c r="S129" i="84"/>
  <c r="S128" i="84"/>
  <c r="S127" i="84"/>
  <c r="S126" i="84"/>
  <c r="S125" i="84"/>
  <c r="S124" i="84"/>
  <c r="S123" i="84"/>
  <c r="S122" i="84"/>
  <c r="S121" i="84"/>
  <c r="S120" i="84"/>
  <c r="S119" i="84"/>
  <c r="S118" i="84"/>
  <c r="S117" i="84"/>
  <c r="S116" i="84"/>
  <c r="S115" i="84"/>
  <c r="S114" i="84"/>
  <c r="S113" i="84"/>
  <c r="S112" i="84"/>
  <c r="S111" i="84"/>
  <c r="S110" i="84"/>
  <c r="S109" i="84"/>
  <c r="S108" i="84"/>
  <c r="S107" i="84"/>
  <c r="S106" i="84"/>
  <c r="S105" i="84"/>
  <c r="S104" i="84"/>
  <c r="S103" i="84"/>
  <c r="S102" i="84"/>
  <c r="S101" i="84"/>
  <c r="S100" i="84"/>
  <c r="S99" i="84"/>
  <c r="S98" i="84"/>
  <c r="S97" i="84"/>
  <c r="S96" i="84"/>
  <c r="S95" i="84"/>
  <c r="S94" i="84"/>
  <c r="S93" i="84"/>
  <c r="S92" i="84"/>
  <c r="S91" i="84"/>
  <c r="S90" i="84"/>
  <c r="S89" i="84"/>
  <c r="S88" i="84"/>
  <c r="S87" i="84"/>
  <c r="S86" i="84"/>
  <c r="S85" i="84"/>
  <c r="S84" i="84"/>
  <c r="S83" i="84"/>
  <c r="S82" i="84"/>
  <c r="S81" i="84"/>
  <c r="S80" i="84"/>
  <c r="S79" i="84"/>
  <c r="S78" i="84"/>
  <c r="S77" i="84"/>
  <c r="S76" i="84"/>
  <c r="S75" i="84"/>
  <c r="S74" i="84"/>
  <c r="S73" i="84"/>
  <c r="S72" i="84"/>
  <c r="S71" i="84"/>
  <c r="S70" i="84"/>
  <c r="S69" i="84"/>
  <c r="S68" i="84"/>
  <c r="S67" i="84"/>
  <c r="S66" i="84"/>
  <c r="S65" i="84"/>
  <c r="S64" i="84"/>
  <c r="S63" i="84"/>
  <c r="S62" i="84"/>
  <c r="S61" i="84"/>
  <c r="S60" i="84"/>
  <c r="S59" i="84"/>
  <c r="S58" i="84"/>
  <c r="S57" i="84"/>
  <c r="S56" i="84"/>
  <c r="S55" i="84"/>
  <c r="S54" i="84"/>
  <c r="S53" i="84"/>
  <c r="S52" i="84"/>
  <c r="S51" i="84"/>
  <c r="S50" i="84"/>
  <c r="S49" i="84"/>
  <c r="S48" i="84"/>
  <c r="S47" i="84"/>
  <c r="S46" i="84"/>
  <c r="S45" i="84"/>
  <c r="S44" i="84"/>
  <c r="S43" i="84"/>
  <c r="S42" i="84"/>
  <c r="S41" i="84"/>
  <c r="S40" i="84"/>
  <c r="S39" i="84"/>
  <c r="S38" i="84"/>
  <c r="S37" i="84"/>
  <c r="S36" i="84"/>
  <c r="S35" i="84"/>
  <c r="S34" i="84"/>
  <c r="S33" i="84"/>
  <c r="S32" i="84"/>
  <c r="S31" i="84"/>
  <c r="S30" i="84"/>
  <c r="S29" i="84"/>
  <c r="S28" i="84"/>
  <c r="S27" i="84"/>
  <c r="S26" i="84"/>
  <c r="S25" i="84"/>
  <c r="S24" i="84"/>
  <c r="S23" i="84"/>
  <c r="S22" i="84"/>
  <c r="S21" i="84"/>
  <c r="S20" i="84"/>
  <c r="S19" i="84"/>
  <c r="S18" i="84"/>
  <c r="S17" i="84"/>
  <c r="S16" i="84"/>
  <c r="S15" i="84"/>
  <c r="S14" i="84"/>
  <c r="S13" i="84"/>
  <c r="S12" i="84"/>
  <c r="S11" i="84"/>
  <c r="S10" i="84"/>
  <c r="S9" i="84"/>
  <c r="S8" i="84"/>
  <c r="S7" i="84"/>
  <c r="S6" i="84"/>
  <c r="S5" i="84"/>
  <c r="S4" i="84"/>
  <c r="S3" i="84"/>
  <c r="S2" i="84"/>
  <c r="C229" i="32" a="1"/>
  <c r="D229" i="32" s="1" a="1"/>
  <c r="C228" i="32" a="1"/>
  <c r="D228" i="32" s="1" a="1"/>
  <c r="C227" i="32" a="1"/>
  <c r="D227" i="32" s="1" a="1"/>
  <c r="C226" i="32" a="1"/>
  <c r="D226" i="32" s="1" a="1"/>
  <c r="T82" i="82" s="1"/>
  <c r="A275" i="83" a="1"/>
  <c r="A259" i="83" a="1"/>
  <c r="A237" i="83" a="1"/>
  <c r="A221" i="83" a="1"/>
  <c r="S220" i="83"/>
  <c r="S219" i="83"/>
  <c r="S218" i="83"/>
  <c r="S217" i="83"/>
  <c r="S216" i="83"/>
  <c r="S215" i="83"/>
  <c r="S214" i="83"/>
  <c r="S213" i="83"/>
  <c r="S212" i="83"/>
  <c r="S211" i="83"/>
  <c r="S210" i="83"/>
  <c r="S209" i="83"/>
  <c r="S208" i="83"/>
  <c r="S207" i="83"/>
  <c r="S206" i="83"/>
  <c r="S205" i="83"/>
  <c r="S204" i="83"/>
  <c r="S203" i="83"/>
  <c r="S202" i="83"/>
  <c r="S201" i="83"/>
  <c r="S200" i="83"/>
  <c r="S199" i="83"/>
  <c r="S198" i="83"/>
  <c r="S197" i="83"/>
  <c r="S196" i="83"/>
  <c r="S195" i="83"/>
  <c r="S194" i="83"/>
  <c r="S193" i="83"/>
  <c r="S192" i="83"/>
  <c r="S191" i="83"/>
  <c r="S190" i="83"/>
  <c r="S189" i="83"/>
  <c r="S188" i="83"/>
  <c r="S187" i="83"/>
  <c r="S186" i="83"/>
  <c r="S185" i="83"/>
  <c r="S184" i="83"/>
  <c r="S183" i="83"/>
  <c r="S182" i="83"/>
  <c r="S181" i="83"/>
  <c r="S180" i="83"/>
  <c r="S179" i="83"/>
  <c r="S178" i="83"/>
  <c r="S177" i="83"/>
  <c r="S176" i="83"/>
  <c r="S175" i="83"/>
  <c r="S174" i="83"/>
  <c r="S173" i="83"/>
  <c r="S172" i="83"/>
  <c r="S171" i="83"/>
  <c r="S170" i="83"/>
  <c r="S169" i="83"/>
  <c r="S168" i="83"/>
  <c r="S167" i="83"/>
  <c r="S166" i="83"/>
  <c r="S165" i="83"/>
  <c r="S164" i="83"/>
  <c r="S163" i="83"/>
  <c r="S162" i="83"/>
  <c r="S161" i="83"/>
  <c r="S160" i="83"/>
  <c r="S159" i="83"/>
  <c r="S158" i="83"/>
  <c r="S157" i="83"/>
  <c r="S156" i="83"/>
  <c r="S155" i="83"/>
  <c r="S154" i="83"/>
  <c r="S153" i="83"/>
  <c r="S152" i="83"/>
  <c r="S151" i="83"/>
  <c r="S150" i="83"/>
  <c r="S149" i="83"/>
  <c r="S148" i="83"/>
  <c r="S147" i="83"/>
  <c r="S146" i="83"/>
  <c r="S145" i="83"/>
  <c r="S144" i="83"/>
  <c r="S143" i="83"/>
  <c r="S142" i="83"/>
  <c r="S141" i="83"/>
  <c r="S140" i="83"/>
  <c r="S139" i="83"/>
  <c r="S138" i="83"/>
  <c r="S137" i="83"/>
  <c r="S136" i="83"/>
  <c r="S135" i="83"/>
  <c r="S134" i="83"/>
  <c r="S133" i="83"/>
  <c r="S132" i="83"/>
  <c r="S131" i="83"/>
  <c r="S130" i="83"/>
  <c r="S129" i="83"/>
  <c r="S128" i="83"/>
  <c r="S127" i="83"/>
  <c r="S126" i="83"/>
  <c r="S125" i="83"/>
  <c r="S124" i="83"/>
  <c r="S123" i="83"/>
  <c r="S122" i="83"/>
  <c r="S121" i="83"/>
  <c r="S120" i="83"/>
  <c r="S119" i="83"/>
  <c r="S118" i="83"/>
  <c r="S117" i="83"/>
  <c r="S116" i="83"/>
  <c r="S115" i="83"/>
  <c r="S114" i="83"/>
  <c r="S113" i="83"/>
  <c r="S112" i="83"/>
  <c r="S111" i="83"/>
  <c r="S110" i="83"/>
  <c r="S109" i="83"/>
  <c r="S108" i="83"/>
  <c r="S107" i="83"/>
  <c r="S106" i="83"/>
  <c r="S105" i="83"/>
  <c r="S104" i="83"/>
  <c r="S103" i="83"/>
  <c r="S102" i="83"/>
  <c r="S101" i="83"/>
  <c r="S100" i="83"/>
  <c r="S99" i="83"/>
  <c r="S98" i="83"/>
  <c r="S97" i="83"/>
  <c r="S96" i="83"/>
  <c r="S95" i="83"/>
  <c r="S94" i="83"/>
  <c r="S93" i="83"/>
  <c r="S92" i="83"/>
  <c r="S91" i="83"/>
  <c r="S90" i="83"/>
  <c r="S89" i="83"/>
  <c r="S88" i="83"/>
  <c r="S87" i="83"/>
  <c r="S86" i="83"/>
  <c r="S85" i="83"/>
  <c r="S84" i="83"/>
  <c r="S83" i="83"/>
  <c r="S82" i="83"/>
  <c r="S81" i="83"/>
  <c r="S80" i="83"/>
  <c r="S79" i="83"/>
  <c r="S78" i="83"/>
  <c r="S77" i="83"/>
  <c r="S76" i="83"/>
  <c r="S75" i="83"/>
  <c r="S74" i="83"/>
  <c r="S73" i="83"/>
  <c r="S72" i="83"/>
  <c r="S71" i="83"/>
  <c r="S70" i="83"/>
  <c r="S69" i="83"/>
  <c r="S68" i="83"/>
  <c r="S67" i="83"/>
  <c r="S66" i="83"/>
  <c r="S65" i="83"/>
  <c r="S64" i="83"/>
  <c r="S63" i="83"/>
  <c r="S62" i="83"/>
  <c r="S61" i="83"/>
  <c r="S60" i="83"/>
  <c r="S59" i="83"/>
  <c r="S58" i="83"/>
  <c r="S57" i="83"/>
  <c r="S56" i="83"/>
  <c r="S55" i="83"/>
  <c r="S54" i="83"/>
  <c r="S53" i="83"/>
  <c r="S52" i="83"/>
  <c r="S51" i="83"/>
  <c r="S50" i="83"/>
  <c r="S49" i="83"/>
  <c r="S48" i="83"/>
  <c r="S47" i="83"/>
  <c r="S46" i="83"/>
  <c r="S45" i="83"/>
  <c r="S44" i="83"/>
  <c r="S43" i="83"/>
  <c r="S42" i="83"/>
  <c r="S41" i="83"/>
  <c r="S40" i="83"/>
  <c r="S39" i="83"/>
  <c r="S38" i="83"/>
  <c r="S37" i="83"/>
  <c r="S36" i="83"/>
  <c r="S35" i="83"/>
  <c r="S34" i="83"/>
  <c r="S33" i="83"/>
  <c r="S32" i="83"/>
  <c r="S31" i="83"/>
  <c r="S30" i="83"/>
  <c r="S29" i="83"/>
  <c r="S28" i="83"/>
  <c r="S27" i="83"/>
  <c r="S26" i="83"/>
  <c r="S25" i="83"/>
  <c r="S24" i="83"/>
  <c r="S23" i="83"/>
  <c r="S22" i="83"/>
  <c r="S21" i="83"/>
  <c r="S20" i="83"/>
  <c r="S19" i="83"/>
  <c r="S18" i="83"/>
  <c r="S17" i="83"/>
  <c r="S16" i="83"/>
  <c r="S15" i="83"/>
  <c r="S14" i="83"/>
  <c r="S13" i="83"/>
  <c r="S12" i="83"/>
  <c r="S11" i="83"/>
  <c r="S10" i="83"/>
  <c r="S9" i="83"/>
  <c r="S8" i="83"/>
  <c r="S7" i="83"/>
  <c r="S6" i="83"/>
  <c r="S5" i="83"/>
  <c r="S4" i="83"/>
  <c r="S3" i="83"/>
  <c r="S2" i="83"/>
  <c r="A275" i="82" a="1"/>
  <c r="A259" i="82" a="1"/>
  <c r="A237" i="82" a="1"/>
  <c r="A221" i="82" a="1"/>
  <c r="S220" i="82"/>
  <c r="S219" i="82"/>
  <c r="S218" i="82"/>
  <c r="S217" i="82"/>
  <c r="S216" i="82"/>
  <c r="S215" i="82"/>
  <c r="S214" i="82"/>
  <c r="S213" i="82"/>
  <c r="S212" i="82"/>
  <c r="S211" i="82"/>
  <c r="S210" i="82"/>
  <c r="S209" i="82"/>
  <c r="S208" i="82"/>
  <c r="S207" i="82"/>
  <c r="S206" i="82"/>
  <c r="S205" i="82"/>
  <c r="S204" i="82"/>
  <c r="S203" i="82"/>
  <c r="S202" i="82"/>
  <c r="S201" i="82"/>
  <c r="S200" i="82"/>
  <c r="S199" i="82"/>
  <c r="S198" i="82"/>
  <c r="S197" i="82"/>
  <c r="S196" i="82"/>
  <c r="S195" i="82"/>
  <c r="S194" i="82"/>
  <c r="S193" i="82"/>
  <c r="S192" i="82"/>
  <c r="S191" i="82"/>
  <c r="S190" i="82"/>
  <c r="S189" i="82"/>
  <c r="S188" i="82"/>
  <c r="S187" i="82"/>
  <c r="S186" i="82"/>
  <c r="S185" i="82"/>
  <c r="S184" i="82"/>
  <c r="S183" i="82"/>
  <c r="S182" i="82"/>
  <c r="S181" i="82"/>
  <c r="S180" i="82"/>
  <c r="S179" i="82"/>
  <c r="S178" i="82"/>
  <c r="S177" i="82"/>
  <c r="S176" i="82"/>
  <c r="S175" i="82"/>
  <c r="S174" i="82"/>
  <c r="S173" i="82"/>
  <c r="S172" i="82"/>
  <c r="S171" i="82"/>
  <c r="S170" i="82"/>
  <c r="S169" i="82"/>
  <c r="S168" i="82"/>
  <c r="S167" i="82"/>
  <c r="S166" i="82"/>
  <c r="S165" i="82"/>
  <c r="S164" i="82"/>
  <c r="S163" i="82"/>
  <c r="S162" i="82"/>
  <c r="S161" i="82"/>
  <c r="S160" i="82"/>
  <c r="S159" i="82"/>
  <c r="S158" i="82"/>
  <c r="S157" i="82"/>
  <c r="S156" i="82"/>
  <c r="S155" i="82"/>
  <c r="S154" i="82"/>
  <c r="S153" i="82"/>
  <c r="S152" i="82"/>
  <c r="S151" i="82"/>
  <c r="S150" i="82"/>
  <c r="S149" i="82"/>
  <c r="S148" i="82"/>
  <c r="S147" i="82"/>
  <c r="S146" i="82"/>
  <c r="S145" i="82"/>
  <c r="S144" i="82"/>
  <c r="S143" i="82"/>
  <c r="S142" i="82"/>
  <c r="S141" i="82"/>
  <c r="S140" i="82"/>
  <c r="S139" i="82"/>
  <c r="S138" i="82"/>
  <c r="S137" i="82"/>
  <c r="S136" i="82"/>
  <c r="S135" i="82"/>
  <c r="S134" i="82"/>
  <c r="S133" i="82"/>
  <c r="S132" i="82"/>
  <c r="S131" i="82"/>
  <c r="S130" i="82"/>
  <c r="S129" i="82"/>
  <c r="S128" i="82"/>
  <c r="S127" i="82"/>
  <c r="S126" i="82"/>
  <c r="S125" i="82"/>
  <c r="S124" i="82"/>
  <c r="S123" i="82"/>
  <c r="S122" i="82"/>
  <c r="S121" i="82"/>
  <c r="S120" i="82"/>
  <c r="S119" i="82"/>
  <c r="S118" i="82"/>
  <c r="S117" i="82"/>
  <c r="S116" i="82"/>
  <c r="S115" i="82"/>
  <c r="S114" i="82"/>
  <c r="S113" i="82"/>
  <c r="S112" i="82"/>
  <c r="S111" i="82"/>
  <c r="S110" i="82"/>
  <c r="S109" i="82"/>
  <c r="S108" i="82"/>
  <c r="S107" i="82"/>
  <c r="S106" i="82"/>
  <c r="S105" i="82"/>
  <c r="S104" i="82"/>
  <c r="S103" i="82"/>
  <c r="S102" i="82"/>
  <c r="S101" i="82"/>
  <c r="S100" i="82"/>
  <c r="S99" i="82"/>
  <c r="S98" i="82"/>
  <c r="S97" i="82"/>
  <c r="S96" i="82"/>
  <c r="S95" i="82"/>
  <c r="S94" i="82"/>
  <c r="S93" i="82"/>
  <c r="S92" i="82"/>
  <c r="S91" i="82"/>
  <c r="S90" i="82"/>
  <c r="S89" i="82"/>
  <c r="S88" i="82"/>
  <c r="S87" i="82"/>
  <c r="S86" i="82"/>
  <c r="S85" i="82"/>
  <c r="S84" i="82"/>
  <c r="S83" i="82"/>
  <c r="S82" i="82"/>
  <c r="S81" i="82"/>
  <c r="S80" i="82"/>
  <c r="S79" i="82"/>
  <c r="S78" i="82"/>
  <c r="S77" i="82"/>
  <c r="S76" i="82"/>
  <c r="S75" i="82"/>
  <c r="S74" i="82"/>
  <c r="S73" i="82"/>
  <c r="S72" i="82"/>
  <c r="S71" i="82"/>
  <c r="S70" i="82"/>
  <c r="S69" i="82"/>
  <c r="S68" i="82"/>
  <c r="S67" i="82"/>
  <c r="S66" i="82"/>
  <c r="S65" i="82"/>
  <c r="S64" i="82"/>
  <c r="S63" i="82"/>
  <c r="S62" i="82"/>
  <c r="S61" i="82"/>
  <c r="S60" i="82"/>
  <c r="S59" i="82"/>
  <c r="S58" i="82"/>
  <c r="S57" i="82"/>
  <c r="S56" i="82"/>
  <c r="S55" i="82"/>
  <c r="S54" i="82"/>
  <c r="S53" i="82"/>
  <c r="S52" i="82"/>
  <c r="S51" i="82"/>
  <c r="S50" i="82"/>
  <c r="S49" i="82"/>
  <c r="S48" i="82"/>
  <c r="S47" i="82"/>
  <c r="S46" i="82"/>
  <c r="S45" i="82"/>
  <c r="S44" i="82"/>
  <c r="S43" i="82"/>
  <c r="S42" i="82"/>
  <c r="S41" i="82"/>
  <c r="S40" i="82"/>
  <c r="S39" i="82"/>
  <c r="S38" i="82"/>
  <c r="S37" i="82"/>
  <c r="S36" i="82"/>
  <c r="S35" i="82"/>
  <c r="S34" i="82"/>
  <c r="S33" i="82"/>
  <c r="S32" i="82"/>
  <c r="S31" i="82"/>
  <c r="S30" i="82"/>
  <c r="S29" i="82"/>
  <c r="S28" i="82"/>
  <c r="S27" i="82"/>
  <c r="S26" i="82"/>
  <c r="S25" i="82"/>
  <c r="S24" i="82"/>
  <c r="S23" i="82"/>
  <c r="S22" i="82"/>
  <c r="S21" i="82"/>
  <c r="S20" i="82"/>
  <c r="S19" i="82"/>
  <c r="S18" i="82"/>
  <c r="S17" i="82"/>
  <c r="S16" i="82"/>
  <c r="S15" i="82"/>
  <c r="S14" i="82"/>
  <c r="S13" i="82"/>
  <c r="S12" i="82"/>
  <c r="S11" i="82"/>
  <c r="S10" i="82"/>
  <c r="S9" i="82"/>
  <c r="S8" i="82"/>
  <c r="S7" i="82"/>
  <c r="S6" i="82"/>
  <c r="S5" i="82"/>
  <c r="S4" i="82"/>
  <c r="S3" i="82"/>
  <c r="S2" i="82"/>
  <c r="A275" i="81" a="1"/>
  <c r="A259" i="81" a="1"/>
  <c r="A237" i="81" a="1"/>
  <c r="A221" i="81" a="1"/>
  <c r="S220" i="81"/>
  <c r="S219" i="81"/>
  <c r="S218" i="81"/>
  <c r="S217" i="81"/>
  <c r="S216" i="81"/>
  <c r="S215" i="81"/>
  <c r="S214" i="81"/>
  <c r="S213" i="81"/>
  <c r="S212" i="81"/>
  <c r="S211" i="81"/>
  <c r="S210" i="81"/>
  <c r="S209" i="81"/>
  <c r="S208" i="81"/>
  <c r="S207" i="81"/>
  <c r="S206" i="81"/>
  <c r="S205" i="81"/>
  <c r="S204" i="81"/>
  <c r="S203" i="81"/>
  <c r="S202" i="81"/>
  <c r="S201" i="81"/>
  <c r="S200" i="81"/>
  <c r="S199" i="81"/>
  <c r="S198" i="81"/>
  <c r="S197" i="81"/>
  <c r="S196" i="81"/>
  <c r="S195" i="81"/>
  <c r="S194" i="81"/>
  <c r="S193" i="81"/>
  <c r="S192" i="81"/>
  <c r="S191" i="81"/>
  <c r="S190" i="81"/>
  <c r="S189" i="81"/>
  <c r="S188" i="81"/>
  <c r="S187" i="81"/>
  <c r="S186" i="81"/>
  <c r="S185" i="81"/>
  <c r="S184" i="81"/>
  <c r="S183" i="81"/>
  <c r="S182" i="81"/>
  <c r="S181" i="81"/>
  <c r="S180" i="81"/>
  <c r="S179" i="81"/>
  <c r="S178" i="81"/>
  <c r="S177" i="81"/>
  <c r="S176" i="81"/>
  <c r="S175" i="81"/>
  <c r="S174" i="81"/>
  <c r="S173" i="81"/>
  <c r="S172" i="81"/>
  <c r="S171" i="81"/>
  <c r="S170" i="81"/>
  <c r="S169" i="81"/>
  <c r="S168" i="81"/>
  <c r="S167" i="81"/>
  <c r="S166" i="81"/>
  <c r="S165" i="81"/>
  <c r="S164" i="81"/>
  <c r="S163" i="81"/>
  <c r="S162" i="81"/>
  <c r="S161" i="81"/>
  <c r="S160" i="81"/>
  <c r="S159" i="81"/>
  <c r="S158" i="81"/>
  <c r="S157" i="81"/>
  <c r="S156" i="81"/>
  <c r="S155" i="81"/>
  <c r="S154" i="81"/>
  <c r="S153" i="81"/>
  <c r="S152" i="81"/>
  <c r="S151" i="81"/>
  <c r="S150" i="81"/>
  <c r="S149" i="81"/>
  <c r="S148" i="81"/>
  <c r="S147" i="81"/>
  <c r="S146" i="81"/>
  <c r="S145" i="81"/>
  <c r="S144" i="81"/>
  <c r="S143" i="81"/>
  <c r="S142" i="81"/>
  <c r="S141" i="81"/>
  <c r="S140" i="81"/>
  <c r="S139" i="81"/>
  <c r="S138" i="81"/>
  <c r="S137" i="81"/>
  <c r="S136" i="81"/>
  <c r="S135" i="81"/>
  <c r="S134" i="81"/>
  <c r="S133" i="81"/>
  <c r="S132" i="81"/>
  <c r="S131" i="81"/>
  <c r="S130" i="81"/>
  <c r="S129" i="81"/>
  <c r="S128" i="81"/>
  <c r="S127" i="81"/>
  <c r="S126" i="81"/>
  <c r="S125" i="81"/>
  <c r="S124" i="81"/>
  <c r="S123" i="81"/>
  <c r="S122" i="81"/>
  <c r="S121" i="81"/>
  <c r="S120" i="81"/>
  <c r="S119" i="81"/>
  <c r="S118" i="81"/>
  <c r="S117" i="81"/>
  <c r="S116" i="81"/>
  <c r="S115" i="81"/>
  <c r="S114" i="81"/>
  <c r="S113" i="81"/>
  <c r="S112" i="81"/>
  <c r="S111" i="81"/>
  <c r="S110" i="81"/>
  <c r="S109" i="81"/>
  <c r="S108" i="81"/>
  <c r="S107" i="81"/>
  <c r="S106" i="81"/>
  <c r="S105" i="81"/>
  <c r="S104" i="81"/>
  <c r="S103" i="81"/>
  <c r="S102" i="81"/>
  <c r="S101" i="81"/>
  <c r="S100" i="81"/>
  <c r="S99" i="81"/>
  <c r="S98" i="81"/>
  <c r="S97" i="81"/>
  <c r="S96" i="81"/>
  <c r="S95" i="81"/>
  <c r="S94" i="81"/>
  <c r="S93" i="81"/>
  <c r="S92" i="81"/>
  <c r="S91" i="81"/>
  <c r="S90" i="81"/>
  <c r="S89" i="81"/>
  <c r="S88" i="81"/>
  <c r="S87" i="81"/>
  <c r="S86" i="81"/>
  <c r="S85" i="81"/>
  <c r="S84" i="81"/>
  <c r="S83" i="81"/>
  <c r="S82" i="81"/>
  <c r="S81" i="81"/>
  <c r="S80" i="81"/>
  <c r="S79" i="81"/>
  <c r="S78" i="81"/>
  <c r="S77" i="81"/>
  <c r="S76" i="81"/>
  <c r="S75" i="81"/>
  <c r="S74" i="81"/>
  <c r="S73" i="81"/>
  <c r="S72" i="81"/>
  <c r="S71" i="81"/>
  <c r="S70" i="81"/>
  <c r="S69" i="81"/>
  <c r="S68" i="81"/>
  <c r="S67" i="81"/>
  <c r="S66" i="81"/>
  <c r="S65" i="81"/>
  <c r="S64" i="81"/>
  <c r="S63" i="81"/>
  <c r="S62" i="81"/>
  <c r="S61" i="81"/>
  <c r="S60" i="81"/>
  <c r="S59" i="81"/>
  <c r="S58" i="81"/>
  <c r="S57" i="81"/>
  <c r="S56" i="81"/>
  <c r="S55" i="81"/>
  <c r="S54" i="81"/>
  <c r="S53" i="81"/>
  <c r="S52" i="81"/>
  <c r="S51" i="81"/>
  <c r="S50" i="81"/>
  <c r="S49" i="81"/>
  <c r="S48" i="81"/>
  <c r="S47" i="81"/>
  <c r="S46" i="81"/>
  <c r="S45" i="81"/>
  <c r="S44" i="81"/>
  <c r="S43" i="81"/>
  <c r="S42" i="81"/>
  <c r="S41" i="81"/>
  <c r="S40" i="81"/>
  <c r="S39" i="81"/>
  <c r="S38" i="81"/>
  <c r="S37" i="81"/>
  <c r="S36" i="81"/>
  <c r="S35" i="81"/>
  <c r="S34" i="81"/>
  <c r="S33" i="81"/>
  <c r="S32" i="81"/>
  <c r="S31" i="81"/>
  <c r="S30" i="81"/>
  <c r="S29" i="81"/>
  <c r="S28" i="81"/>
  <c r="S27" i="81"/>
  <c r="S26" i="81"/>
  <c r="S25" i="81"/>
  <c r="S24" i="81"/>
  <c r="S23" i="81"/>
  <c r="S22" i="81"/>
  <c r="S21" i="81"/>
  <c r="S20" i="81"/>
  <c r="S19" i="81"/>
  <c r="S18" i="81"/>
  <c r="S17" i="81"/>
  <c r="S16" i="81"/>
  <c r="S15" i="81"/>
  <c r="S14" i="81"/>
  <c r="S13" i="81"/>
  <c r="S12" i="81"/>
  <c r="S11" i="81"/>
  <c r="S10" i="81"/>
  <c r="S9" i="81"/>
  <c r="S8" i="81"/>
  <c r="S7" i="81"/>
  <c r="S6" i="81"/>
  <c r="S5" i="81"/>
  <c r="S4" i="81"/>
  <c r="S3" i="81"/>
  <c r="S2" i="81"/>
  <c r="A275" i="80" a="1"/>
  <c r="A259" i="80" a="1"/>
  <c r="A237" i="80" a="1"/>
  <c r="A221" i="80" a="1"/>
  <c r="A274" i="79" a="1"/>
  <c r="A259" i="79" a="1"/>
  <c r="A237" i="79" a="1"/>
  <c r="A221" i="79" a="1"/>
  <c r="A274" i="78" a="1"/>
  <c r="A258" i="78" a="1"/>
  <c r="A237" i="78" a="1"/>
  <c r="A221" i="78" a="1"/>
  <c r="A274" i="77" a="1"/>
  <c r="A258" i="77" a="1"/>
  <c r="A237" i="77" a="1"/>
  <c r="A221" i="77" a="1"/>
  <c r="A274" i="76" a="1"/>
  <c r="A258" i="76" a="1"/>
  <c r="A237" i="76" a="1"/>
  <c r="A221" i="76" a="1"/>
  <c r="A274" i="75" a="1"/>
  <c r="A258" i="75" a="1"/>
  <c r="A237" i="75" a="1"/>
  <c r="A221" i="75" a="1"/>
  <c r="A274" i="74" a="1"/>
  <c r="A258" i="74" a="1"/>
  <c r="A237" i="74" a="1"/>
  <c r="A221" i="74" a="1"/>
  <c r="A274" i="73" a="1"/>
  <c r="A258" i="73" a="1"/>
  <c r="A237" i="73" a="1"/>
  <c r="A221" i="73" a="1"/>
  <c r="C225" i="32" a="1"/>
  <c r="D225" i="32" s="1" a="1"/>
  <c r="T24" i="82" s="1"/>
  <c r="S220" i="80"/>
  <c r="S219" i="80"/>
  <c r="S218" i="80"/>
  <c r="S217" i="80"/>
  <c r="S216" i="80"/>
  <c r="S215" i="80"/>
  <c r="S214" i="80"/>
  <c r="S213" i="80"/>
  <c r="S212" i="80"/>
  <c r="S211" i="80"/>
  <c r="S210" i="80"/>
  <c r="S209" i="80"/>
  <c r="S208" i="80"/>
  <c r="S207" i="80"/>
  <c r="S206" i="80"/>
  <c r="S205" i="80"/>
  <c r="S204" i="80"/>
  <c r="S203" i="80"/>
  <c r="S202" i="80"/>
  <c r="S201" i="80"/>
  <c r="S200" i="80"/>
  <c r="S199" i="80"/>
  <c r="S198" i="80"/>
  <c r="S197" i="80"/>
  <c r="S196" i="80"/>
  <c r="S195" i="80"/>
  <c r="S194" i="80"/>
  <c r="S193" i="80"/>
  <c r="S192" i="80"/>
  <c r="S191" i="80"/>
  <c r="S190" i="80"/>
  <c r="S189" i="80"/>
  <c r="S188" i="80"/>
  <c r="S187" i="80"/>
  <c r="S186" i="80"/>
  <c r="S185" i="80"/>
  <c r="S184" i="80"/>
  <c r="S183" i="80"/>
  <c r="S182" i="80"/>
  <c r="S181" i="80"/>
  <c r="S180" i="80"/>
  <c r="S179" i="80"/>
  <c r="S178" i="80"/>
  <c r="S177" i="80"/>
  <c r="S176" i="80"/>
  <c r="S175" i="80"/>
  <c r="S174" i="80"/>
  <c r="S173" i="80"/>
  <c r="S172" i="80"/>
  <c r="S171" i="80"/>
  <c r="S170" i="80"/>
  <c r="S169" i="80"/>
  <c r="S168" i="80"/>
  <c r="S167" i="80"/>
  <c r="S166" i="80"/>
  <c r="S165" i="80"/>
  <c r="S164" i="80"/>
  <c r="S163" i="80"/>
  <c r="S162" i="80"/>
  <c r="S161" i="80"/>
  <c r="S160" i="80"/>
  <c r="S159" i="80"/>
  <c r="S158" i="80"/>
  <c r="S157" i="80"/>
  <c r="S156" i="80"/>
  <c r="S155" i="80"/>
  <c r="S154" i="80"/>
  <c r="S153" i="80"/>
  <c r="S152" i="80"/>
  <c r="S151" i="80"/>
  <c r="S150" i="80"/>
  <c r="S149" i="80"/>
  <c r="S148" i="80"/>
  <c r="S147" i="80"/>
  <c r="S146" i="80"/>
  <c r="S145" i="80"/>
  <c r="S144" i="80"/>
  <c r="S143" i="80"/>
  <c r="S142" i="80"/>
  <c r="S141" i="80"/>
  <c r="S140" i="80"/>
  <c r="S139" i="80"/>
  <c r="S138" i="80"/>
  <c r="S137" i="80"/>
  <c r="S136" i="80"/>
  <c r="S135" i="80"/>
  <c r="S134" i="80"/>
  <c r="S133" i="80"/>
  <c r="S132" i="80"/>
  <c r="S131" i="80"/>
  <c r="S130" i="80"/>
  <c r="S129" i="80"/>
  <c r="S128" i="80"/>
  <c r="S127" i="80"/>
  <c r="S126" i="80"/>
  <c r="S125" i="80"/>
  <c r="S124" i="80"/>
  <c r="S123" i="80"/>
  <c r="S122" i="80"/>
  <c r="S121" i="80"/>
  <c r="S120" i="80"/>
  <c r="S119" i="80"/>
  <c r="S118" i="80"/>
  <c r="S117" i="80"/>
  <c r="S116" i="80"/>
  <c r="S115" i="80"/>
  <c r="S114" i="80"/>
  <c r="S113" i="80"/>
  <c r="S112" i="80"/>
  <c r="S111" i="80"/>
  <c r="S110" i="80"/>
  <c r="S109" i="80"/>
  <c r="S108" i="80"/>
  <c r="S107" i="80"/>
  <c r="S106" i="80"/>
  <c r="S105" i="80"/>
  <c r="S104" i="80"/>
  <c r="S103" i="80"/>
  <c r="S102" i="80"/>
  <c r="S101" i="80"/>
  <c r="S100" i="80"/>
  <c r="S99" i="80"/>
  <c r="S98" i="80"/>
  <c r="S97" i="80"/>
  <c r="S96" i="80"/>
  <c r="S95" i="80"/>
  <c r="S94" i="80"/>
  <c r="S93" i="80"/>
  <c r="S92" i="80"/>
  <c r="S91" i="80"/>
  <c r="S90" i="80"/>
  <c r="S89" i="80"/>
  <c r="S88" i="80"/>
  <c r="S87" i="80"/>
  <c r="S86" i="80"/>
  <c r="S85" i="80"/>
  <c r="S84" i="80"/>
  <c r="S83" i="80"/>
  <c r="S82" i="80"/>
  <c r="S81" i="80"/>
  <c r="S80" i="80"/>
  <c r="S79" i="80"/>
  <c r="S78" i="80"/>
  <c r="S77" i="80"/>
  <c r="S76" i="80"/>
  <c r="S75" i="80"/>
  <c r="S74" i="80"/>
  <c r="S73" i="80"/>
  <c r="S72" i="80"/>
  <c r="S71" i="80"/>
  <c r="S70" i="80"/>
  <c r="S69" i="80"/>
  <c r="S68" i="80"/>
  <c r="S67" i="80"/>
  <c r="S66" i="80"/>
  <c r="S65" i="80"/>
  <c r="S64" i="80"/>
  <c r="S63" i="80"/>
  <c r="S62" i="80"/>
  <c r="S61" i="80"/>
  <c r="S60" i="80"/>
  <c r="S59" i="80"/>
  <c r="S58" i="80"/>
  <c r="S57" i="80"/>
  <c r="S56" i="80"/>
  <c r="S55" i="80"/>
  <c r="S54" i="80"/>
  <c r="S53" i="80"/>
  <c r="S52" i="80"/>
  <c r="S51" i="80"/>
  <c r="S50" i="80"/>
  <c r="S49" i="80"/>
  <c r="S48" i="80"/>
  <c r="S47" i="80"/>
  <c r="S46" i="80"/>
  <c r="S45" i="80"/>
  <c r="S44" i="80"/>
  <c r="S43" i="80"/>
  <c r="S42" i="80"/>
  <c r="S41" i="80"/>
  <c r="S40" i="80"/>
  <c r="S39" i="80"/>
  <c r="S38" i="80"/>
  <c r="S37" i="80"/>
  <c r="S36" i="80"/>
  <c r="S35" i="80"/>
  <c r="S34" i="80"/>
  <c r="S33" i="80"/>
  <c r="S32" i="80"/>
  <c r="S31" i="80"/>
  <c r="S30" i="80"/>
  <c r="S29" i="80"/>
  <c r="S28" i="80"/>
  <c r="S27" i="80"/>
  <c r="S26" i="80"/>
  <c r="S25" i="80"/>
  <c r="S24" i="80"/>
  <c r="S23" i="80"/>
  <c r="S22" i="80"/>
  <c r="S21" i="80"/>
  <c r="S20" i="80"/>
  <c r="S19" i="80"/>
  <c r="S18" i="80"/>
  <c r="S17" i="80"/>
  <c r="S16" i="80"/>
  <c r="S15" i="80"/>
  <c r="S14" i="80"/>
  <c r="S13" i="80"/>
  <c r="S12" i="80"/>
  <c r="S11" i="80"/>
  <c r="S10" i="80"/>
  <c r="S9" i="80"/>
  <c r="S8" i="80"/>
  <c r="S7" i="80"/>
  <c r="S6" i="80"/>
  <c r="S5" i="80"/>
  <c r="S4" i="80"/>
  <c r="S3" i="80"/>
  <c r="S2" i="80"/>
  <c r="S220" i="79"/>
  <c r="S219" i="79"/>
  <c r="S218" i="79"/>
  <c r="S217" i="79"/>
  <c r="S216" i="79"/>
  <c r="S215" i="79"/>
  <c r="S214" i="79"/>
  <c r="S213" i="79"/>
  <c r="S212" i="79"/>
  <c r="S211" i="79"/>
  <c r="S210" i="79"/>
  <c r="S209" i="79"/>
  <c r="S208" i="79"/>
  <c r="S207" i="79"/>
  <c r="S206" i="79"/>
  <c r="S205" i="79"/>
  <c r="S204" i="79"/>
  <c r="S203" i="79"/>
  <c r="S202" i="79"/>
  <c r="S201" i="79"/>
  <c r="S200" i="79"/>
  <c r="S199" i="79"/>
  <c r="S198" i="79"/>
  <c r="S197" i="79"/>
  <c r="S196" i="79"/>
  <c r="S195" i="79"/>
  <c r="S194" i="79"/>
  <c r="S193" i="79"/>
  <c r="S192" i="79"/>
  <c r="S191" i="79"/>
  <c r="S190" i="79"/>
  <c r="S189" i="79"/>
  <c r="S188" i="79"/>
  <c r="S187" i="79"/>
  <c r="S186" i="79"/>
  <c r="S185" i="79"/>
  <c r="S184" i="79"/>
  <c r="S183" i="79"/>
  <c r="S182" i="79"/>
  <c r="S181" i="79"/>
  <c r="S180" i="79"/>
  <c r="S179" i="79"/>
  <c r="S178" i="79"/>
  <c r="S177" i="79"/>
  <c r="S176" i="79"/>
  <c r="S175" i="79"/>
  <c r="S174" i="79"/>
  <c r="S173" i="79"/>
  <c r="S172" i="79"/>
  <c r="S171" i="79"/>
  <c r="S170" i="79"/>
  <c r="S169" i="79"/>
  <c r="S168" i="79"/>
  <c r="S167" i="79"/>
  <c r="S166" i="79"/>
  <c r="S165" i="79"/>
  <c r="S164" i="79"/>
  <c r="S163" i="79"/>
  <c r="S162" i="79"/>
  <c r="S161" i="79"/>
  <c r="S160" i="79"/>
  <c r="S159" i="79"/>
  <c r="S158" i="79"/>
  <c r="S157" i="79"/>
  <c r="S156" i="79"/>
  <c r="S155" i="79"/>
  <c r="S154" i="79"/>
  <c r="S153" i="79"/>
  <c r="S152" i="79"/>
  <c r="S151" i="79"/>
  <c r="S150" i="79"/>
  <c r="S149" i="79"/>
  <c r="S148" i="79"/>
  <c r="S147" i="79"/>
  <c r="S146" i="79"/>
  <c r="S145" i="79"/>
  <c r="S144" i="79"/>
  <c r="S143" i="79"/>
  <c r="S142" i="79"/>
  <c r="S141" i="79"/>
  <c r="S140" i="79"/>
  <c r="S139" i="79"/>
  <c r="S138" i="79"/>
  <c r="S137" i="79"/>
  <c r="S136" i="79"/>
  <c r="S135" i="79"/>
  <c r="S134" i="79"/>
  <c r="S133" i="79"/>
  <c r="S132" i="79"/>
  <c r="S131" i="79"/>
  <c r="S130" i="79"/>
  <c r="S129" i="79"/>
  <c r="S128" i="79"/>
  <c r="S127" i="79"/>
  <c r="S126" i="79"/>
  <c r="S125" i="79"/>
  <c r="S124" i="79"/>
  <c r="S123" i="79"/>
  <c r="S122" i="79"/>
  <c r="S121" i="79"/>
  <c r="S120" i="79"/>
  <c r="S119" i="79"/>
  <c r="S118" i="79"/>
  <c r="S117" i="79"/>
  <c r="S116" i="79"/>
  <c r="S115" i="79"/>
  <c r="S114" i="79"/>
  <c r="S113" i="79"/>
  <c r="S112" i="79"/>
  <c r="S111" i="79"/>
  <c r="S110" i="79"/>
  <c r="S109" i="79"/>
  <c r="S108" i="79"/>
  <c r="S107" i="79"/>
  <c r="S106" i="79"/>
  <c r="S105" i="79"/>
  <c r="S104" i="79"/>
  <c r="S103" i="79"/>
  <c r="S102" i="79"/>
  <c r="S101" i="79"/>
  <c r="S100" i="79"/>
  <c r="S99" i="79"/>
  <c r="S98" i="79"/>
  <c r="S97" i="79"/>
  <c r="S96" i="79"/>
  <c r="S95" i="79"/>
  <c r="S94" i="79"/>
  <c r="S93" i="79"/>
  <c r="S92" i="79"/>
  <c r="S91" i="79"/>
  <c r="S90" i="79"/>
  <c r="S89" i="79"/>
  <c r="S88" i="79"/>
  <c r="S87" i="79"/>
  <c r="S86" i="79"/>
  <c r="S85" i="79"/>
  <c r="S84" i="79"/>
  <c r="S83" i="79"/>
  <c r="S82" i="79"/>
  <c r="S81" i="79"/>
  <c r="S80" i="79"/>
  <c r="S79" i="79"/>
  <c r="S78" i="79"/>
  <c r="S77" i="79"/>
  <c r="S76" i="79"/>
  <c r="S75" i="79"/>
  <c r="S74" i="79"/>
  <c r="S73" i="79"/>
  <c r="S72" i="79"/>
  <c r="S71" i="79"/>
  <c r="S70" i="79"/>
  <c r="S69" i="79"/>
  <c r="S68" i="79"/>
  <c r="S67" i="79"/>
  <c r="S66" i="79"/>
  <c r="S65" i="79"/>
  <c r="S64" i="79"/>
  <c r="S63" i="79"/>
  <c r="S62" i="79"/>
  <c r="S61" i="79"/>
  <c r="S60" i="79"/>
  <c r="S59" i="79"/>
  <c r="S58" i="79"/>
  <c r="S57" i="79"/>
  <c r="S56" i="79"/>
  <c r="S55" i="79"/>
  <c r="S54" i="79"/>
  <c r="S53" i="79"/>
  <c r="S52" i="79"/>
  <c r="S51" i="79"/>
  <c r="S50" i="79"/>
  <c r="S49" i="79"/>
  <c r="S48" i="79"/>
  <c r="S47" i="79"/>
  <c r="S46" i="79"/>
  <c r="S45" i="79"/>
  <c r="S44" i="79"/>
  <c r="S43" i="79"/>
  <c r="S42" i="79"/>
  <c r="S41" i="79"/>
  <c r="S40" i="79"/>
  <c r="S39" i="79"/>
  <c r="S38" i="79"/>
  <c r="S37" i="79"/>
  <c r="S36" i="79"/>
  <c r="S35" i="79"/>
  <c r="S34" i="79"/>
  <c r="S33" i="79"/>
  <c r="S32" i="79"/>
  <c r="S31" i="79"/>
  <c r="S30" i="79"/>
  <c r="S29" i="79"/>
  <c r="S28" i="79"/>
  <c r="S27" i="79"/>
  <c r="S26" i="79"/>
  <c r="S25" i="79"/>
  <c r="S24" i="79"/>
  <c r="S23" i="79"/>
  <c r="S22" i="79"/>
  <c r="S21" i="79"/>
  <c r="S20" i="79"/>
  <c r="S19" i="79"/>
  <c r="S18" i="79"/>
  <c r="S17" i="79"/>
  <c r="S16" i="79"/>
  <c r="S15" i="79"/>
  <c r="S14" i="79"/>
  <c r="S13" i="79"/>
  <c r="S12" i="79"/>
  <c r="S11" i="79"/>
  <c r="S10" i="79"/>
  <c r="S9" i="79"/>
  <c r="S8" i="79"/>
  <c r="S7" i="79"/>
  <c r="S6" i="79"/>
  <c r="S5" i="79"/>
  <c r="S4" i="79"/>
  <c r="S3" i="79"/>
  <c r="S2" i="79"/>
  <c r="C224" i="32" a="1"/>
  <c r="D224" i="32" s="1" a="1"/>
  <c r="C223" i="32" a="1"/>
  <c r="D223" i="32" s="1" a="1"/>
  <c r="S220" i="78"/>
  <c r="S219" i="78"/>
  <c r="S218" i="78"/>
  <c r="S217" i="78"/>
  <c r="S216" i="78"/>
  <c r="S215" i="78"/>
  <c r="S214" i="78"/>
  <c r="S213" i="78"/>
  <c r="S212" i="78"/>
  <c r="S211" i="78"/>
  <c r="S210" i="78"/>
  <c r="S209" i="78"/>
  <c r="S208" i="78"/>
  <c r="S207" i="78"/>
  <c r="S206" i="78"/>
  <c r="S205" i="78"/>
  <c r="S204" i="78"/>
  <c r="S203" i="78"/>
  <c r="S202" i="78"/>
  <c r="S201" i="78"/>
  <c r="S200" i="78"/>
  <c r="S199" i="78"/>
  <c r="S198" i="78"/>
  <c r="S197" i="78"/>
  <c r="S196" i="78"/>
  <c r="S195" i="78"/>
  <c r="S194" i="78"/>
  <c r="S193" i="78"/>
  <c r="S192" i="78"/>
  <c r="S191" i="78"/>
  <c r="S190" i="78"/>
  <c r="S189" i="78"/>
  <c r="S188" i="78"/>
  <c r="S187" i="78"/>
  <c r="S186" i="78"/>
  <c r="S185" i="78"/>
  <c r="S184" i="78"/>
  <c r="S183" i="78"/>
  <c r="S182" i="78"/>
  <c r="S181" i="78"/>
  <c r="S180" i="78"/>
  <c r="S179" i="78"/>
  <c r="S178" i="78"/>
  <c r="S177" i="78"/>
  <c r="S176" i="78"/>
  <c r="S175" i="78"/>
  <c r="S174" i="78"/>
  <c r="S173" i="78"/>
  <c r="S172" i="78"/>
  <c r="S171" i="78"/>
  <c r="S170" i="78"/>
  <c r="S169" i="78"/>
  <c r="S168" i="78"/>
  <c r="S167" i="78"/>
  <c r="S166" i="78"/>
  <c r="S165" i="78"/>
  <c r="S164" i="78"/>
  <c r="S163" i="78"/>
  <c r="S162" i="78"/>
  <c r="S161" i="78"/>
  <c r="S160" i="78"/>
  <c r="S159" i="78"/>
  <c r="S158" i="78"/>
  <c r="S157" i="78"/>
  <c r="S156" i="78"/>
  <c r="S155" i="78"/>
  <c r="S154" i="78"/>
  <c r="S153" i="78"/>
  <c r="S152" i="78"/>
  <c r="S151" i="78"/>
  <c r="S150" i="78"/>
  <c r="S149" i="78"/>
  <c r="S148" i="78"/>
  <c r="S147" i="78"/>
  <c r="S146" i="78"/>
  <c r="S145" i="78"/>
  <c r="S144" i="78"/>
  <c r="S143" i="78"/>
  <c r="S142" i="78"/>
  <c r="S141" i="78"/>
  <c r="S140" i="78"/>
  <c r="S139" i="78"/>
  <c r="S138" i="78"/>
  <c r="S137" i="78"/>
  <c r="S136" i="78"/>
  <c r="S135" i="78"/>
  <c r="S134" i="78"/>
  <c r="S133" i="78"/>
  <c r="S132" i="78"/>
  <c r="S131" i="78"/>
  <c r="S130" i="78"/>
  <c r="S129" i="78"/>
  <c r="S128" i="78"/>
  <c r="S127" i="78"/>
  <c r="S126" i="78"/>
  <c r="S125" i="78"/>
  <c r="S124" i="78"/>
  <c r="S123" i="78"/>
  <c r="S122" i="78"/>
  <c r="S121" i="78"/>
  <c r="S120" i="78"/>
  <c r="S119" i="78"/>
  <c r="S118" i="78"/>
  <c r="S117" i="78"/>
  <c r="S116" i="78"/>
  <c r="S115" i="78"/>
  <c r="S114" i="78"/>
  <c r="S113" i="78"/>
  <c r="S112" i="78"/>
  <c r="S111" i="78"/>
  <c r="S110" i="78"/>
  <c r="S109" i="78"/>
  <c r="S108" i="78"/>
  <c r="S107" i="78"/>
  <c r="S106" i="78"/>
  <c r="S105" i="78"/>
  <c r="S104" i="78"/>
  <c r="S103" i="78"/>
  <c r="S102" i="78"/>
  <c r="S101" i="78"/>
  <c r="S100" i="78"/>
  <c r="S99" i="78"/>
  <c r="S98" i="78"/>
  <c r="S97" i="78"/>
  <c r="S96" i="78"/>
  <c r="S95" i="78"/>
  <c r="S94" i="78"/>
  <c r="S93" i="78"/>
  <c r="S92" i="78"/>
  <c r="S91" i="78"/>
  <c r="S90" i="78"/>
  <c r="S89" i="78"/>
  <c r="S88" i="78"/>
  <c r="S87" i="78"/>
  <c r="S86" i="78"/>
  <c r="S85" i="78"/>
  <c r="S84" i="78"/>
  <c r="S83" i="78"/>
  <c r="S82" i="78"/>
  <c r="S81" i="78"/>
  <c r="S80" i="78"/>
  <c r="S79" i="78"/>
  <c r="S78" i="78"/>
  <c r="S77" i="78"/>
  <c r="S76" i="78"/>
  <c r="S75" i="78"/>
  <c r="S74" i="78"/>
  <c r="S73" i="78"/>
  <c r="S72" i="78"/>
  <c r="S71" i="78"/>
  <c r="S70" i="78"/>
  <c r="S69" i="78"/>
  <c r="S68" i="78"/>
  <c r="S67" i="78"/>
  <c r="S66" i="78"/>
  <c r="S65" i="78"/>
  <c r="S64" i="78"/>
  <c r="S63" i="78"/>
  <c r="S62" i="78"/>
  <c r="S61" i="78"/>
  <c r="S60" i="78"/>
  <c r="S59" i="78"/>
  <c r="S58" i="78"/>
  <c r="S57" i="78"/>
  <c r="S56" i="78"/>
  <c r="S55" i="78"/>
  <c r="S54" i="78"/>
  <c r="S53" i="78"/>
  <c r="S52" i="78"/>
  <c r="S51" i="78"/>
  <c r="S50" i="78"/>
  <c r="S49" i="78"/>
  <c r="S48" i="78"/>
  <c r="S47" i="78"/>
  <c r="S46" i="78"/>
  <c r="S45" i="78"/>
  <c r="S44" i="78"/>
  <c r="S43" i="78"/>
  <c r="S42" i="78"/>
  <c r="S41" i="78"/>
  <c r="S40" i="78"/>
  <c r="S39" i="78"/>
  <c r="S38" i="78"/>
  <c r="S37" i="78"/>
  <c r="S36" i="78"/>
  <c r="S35" i="78"/>
  <c r="S34" i="78"/>
  <c r="S33" i="78"/>
  <c r="S32" i="78"/>
  <c r="S31" i="78"/>
  <c r="S30" i="78"/>
  <c r="S29" i="78"/>
  <c r="S28" i="78"/>
  <c r="S27" i="78"/>
  <c r="S26" i="78"/>
  <c r="S25" i="78"/>
  <c r="S24" i="78"/>
  <c r="S23" i="78"/>
  <c r="S22" i="78"/>
  <c r="S21" i="78"/>
  <c r="S20" i="78"/>
  <c r="S19" i="78"/>
  <c r="S18" i="78"/>
  <c r="S17" i="78"/>
  <c r="S16" i="78"/>
  <c r="S15" i="78"/>
  <c r="S14" i="78"/>
  <c r="S13" i="78"/>
  <c r="S12" i="78"/>
  <c r="S11" i="78"/>
  <c r="S10" i="78"/>
  <c r="S9" i="78"/>
  <c r="S8" i="78"/>
  <c r="S7" i="78"/>
  <c r="S6" i="78"/>
  <c r="S5" i="78"/>
  <c r="S4" i="78"/>
  <c r="S3" i="78"/>
  <c r="S2" i="78"/>
  <c r="S220" i="77"/>
  <c r="S219" i="77"/>
  <c r="S218" i="77"/>
  <c r="S217" i="77"/>
  <c r="S216" i="77"/>
  <c r="S215" i="77"/>
  <c r="S214" i="77"/>
  <c r="S213" i="77"/>
  <c r="S212" i="77"/>
  <c r="S211" i="77"/>
  <c r="S210" i="77"/>
  <c r="S209" i="77"/>
  <c r="S208" i="77"/>
  <c r="S207" i="77"/>
  <c r="S206" i="77"/>
  <c r="S205" i="77"/>
  <c r="S204" i="77"/>
  <c r="S203" i="77"/>
  <c r="S202" i="77"/>
  <c r="S201" i="77"/>
  <c r="S200" i="77"/>
  <c r="S199" i="77"/>
  <c r="S198" i="77"/>
  <c r="S197" i="77"/>
  <c r="S196" i="77"/>
  <c r="S195" i="77"/>
  <c r="S194" i="77"/>
  <c r="S193" i="77"/>
  <c r="S192" i="77"/>
  <c r="S191" i="77"/>
  <c r="S190" i="77"/>
  <c r="S189" i="77"/>
  <c r="S188" i="77"/>
  <c r="S187" i="77"/>
  <c r="S186" i="77"/>
  <c r="S185" i="77"/>
  <c r="S184" i="77"/>
  <c r="S183" i="77"/>
  <c r="S182" i="77"/>
  <c r="S181" i="77"/>
  <c r="S180" i="77"/>
  <c r="S179" i="77"/>
  <c r="S178" i="77"/>
  <c r="S177" i="77"/>
  <c r="S176" i="77"/>
  <c r="S175" i="77"/>
  <c r="S174" i="77"/>
  <c r="S173" i="77"/>
  <c r="S172" i="77"/>
  <c r="S171" i="77"/>
  <c r="S170" i="77"/>
  <c r="S169" i="77"/>
  <c r="S168" i="77"/>
  <c r="S167" i="77"/>
  <c r="S166" i="77"/>
  <c r="S165" i="77"/>
  <c r="S164" i="77"/>
  <c r="S163" i="77"/>
  <c r="S162" i="77"/>
  <c r="S161" i="77"/>
  <c r="S160" i="77"/>
  <c r="S159" i="77"/>
  <c r="S158" i="77"/>
  <c r="S157" i="77"/>
  <c r="S156" i="77"/>
  <c r="S155" i="77"/>
  <c r="S154" i="77"/>
  <c r="S153" i="77"/>
  <c r="S152" i="77"/>
  <c r="S151" i="77"/>
  <c r="S150" i="77"/>
  <c r="S149" i="77"/>
  <c r="S148" i="77"/>
  <c r="S147" i="77"/>
  <c r="S146" i="77"/>
  <c r="S145" i="77"/>
  <c r="S144" i="77"/>
  <c r="S143" i="77"/>
  <c r="S142" i="77"/>
  <c r="S141" i="77"/>
  <c r="S140" i="77"/>
  <c r="S139" i="77"/>
  <c r="S138" i="77"/>
  <c r="S137" i="77"/>
  <c r="S136" i="77"/>
  <c r="S135" i="77"/>
  <c r="S134" i="77"/>
  <c r="S133" i="77"/>
  <c r="S132" i="77"/>
  <c r="S131" i="77"/>
  <c r="S130" i="77"/>
  <c r="S129" i="77"/>
  <c r="S128" i="77"/>
  <c r="S127" i="77"/>
  <c r="S126" i="77"/>
  <c r="S125" i="77"/>
  <c r="S124" i="77"/>
  <c r="S123" i="77"/>
  <c r="S122" i="77"/>
  <c r="S121" i="77"/>
  <c r="S120" i="77"/>
  <c r="S119" i="77"/>
  <c r="S118" i="77"/>
  <c r="S117" i="77"/>
  <c r="S116" i="77"/>
  <c r="S115" i="77"/>
  <c r="S114" i="77"/>
  <c r="S113" i="77"/>
  <c r="S112" i="77"/>
  <c r="S111" i="77"/>
  <c r="S110" i="77"/>
  <c r="S109" i="77"/>
  <c r="S108" i="77"/>
  <c r="S107" i="77"/>
  <c r="S106" i="77"/>
  <c r="S105" i="77"/>
  <c r="S104" i="77"/>
  <c r="S103" i="77"/>
  <c r="S102" i="77"/>
  <c r="S101" i="77"/>
  <c r="S100" i="77"/>
  <c r="S99" i="77"/>
  <c r="S98" i="77"/>
  <c r="S97" i="77"/>
  <c r="S96" i="77"/>
  <c r="S95" i="77"/>
  <c r="S94" i="77"/>
  <c r="S93" i="77"/>
  <c r="S92" i="77"/>
  <c r="S91" i="77"/>
  <c r="S90" i="77"/>
  <c r="S89" i="77"/>
  <c r="S88" i="77"/>
  <c r="S87" i="77"/>
  <c r="S86" i="77"/>
  <c r="S85" i="77"/>
  <c r="S84" i="77"/>
  <c r="S83" i="77"/>
  <c r="S82" i="77"/>
  <c r="S81" i="77"/>
  <c r="S80" i="77"/>
  <c r="S79" i="77"/>
  <c r="S78" i="77"/>
  <c r="S77" i="77"/>
  <c r="S76" i="77"/>
  <c r="S75" i="77"/>
  <c r="S74" i="77"/>
  <c r="S73" i="77"/>
  <c r="S72" i="77"/>
  <c r="S71" i="77"/>
  <c r="S70" i="77"/>
  <c r="S69" i="77"/>
  <c r="S68" i="77"/>
  <c r="S67" i="77"/>
  <c r="S66" i="77"/>
  <c r="S65" i="77"/>
  <c r="S64" i="77"/>
  <c r="S63" i="77"/>
  <c r="S62" i="77"/>
  <c r="S61" i="77"/>
  <c r="S60" i="77"/>
  <c r="S59" i="77"/>
  <c r="S58" i="77"/>
  <c r="S57" i="77"/>
  <c r="S56" i="77"/>
  <c r="S55" i="77"/>
  <c r="S54" i="77"/>
  <c r="S53" i="77"/>
  <c r="S52" i="77"/>
  <c r="S51" i="77"/>
  <c r="S50" i="77"/>
  <c r="S49" i="77"/>
  <c r="S48" i="77"/>
  <c r="S47" i="77"/>
  <c r="S46" i="77"/>
  <c r="S45" i="77"/>
  <c r="S44" i="77"/>
  <c r="S43" i="77"/>
  <c r="S42" i="77"/>
  <c r="S41" i="77"/>
  <c r="S40" i="77"/>
  <c r="S39" i="77"/>
  <c r="S38" i="77"/>
  <c r="S37" i="77"/>
  <c r="S36" i="77"/>
  <c r="S35" i="77"/>
  <c r="S34" i="77"/>
  <c r="S33" i="77"/>
  <c r="S32" i="77"/>
  <c r="S31" i="77"/>
  <c r="S30" i="77"/>
  <c r="S29" i="77"/>
  <c r="S28" i="77"/>
  <c r="S27" i="77"/>
  <c r="S26" i="77"/>
  <c r="S25" i="77"/>
  <c r="S24" i="77"/>
  <c r="S23" i="77"/>
  <c r="S22" i="77"/>
  <c r="S21" i="77"/>
  <c r="S20" i="77"/>
  <c r="S19" i="77"/>
  <c r="S18" i="77"/>
  <c r="S17" i="77"/>
  <c r="S16" i="77"/>
  <c r="S15" i="77"/>
  <c r="S14" i="77"/>
  <c r="S13" i="77"/>
  <c r="S12" i="77"/>
  <c r="S11" i="77"/>
  <c r="S10" i="77"/>
  <c r="S9" i="77"/>
  <c r="S8" i="77"/>
  <c r="S7" i="77"/>
  <c r="S6" i="77"/>
  <c r="S5" i="77"/>
  <c r="S4" i="77"/>
  <c r="S3" i="77"/>
  <c r="S2" i="77"/>
  <c r="C222" i="32" a="1"/>
  <c r="S220" i="76"/>
  <c r="S219" i="76"/>
  <c r="S218" i="76"/>
  <c r="S217" i="76"/>
  <c r="S216" i="76"/>
  <c r="S215" i="76"/>
  <c r="S214" i="76"/>
  <c r="S213" i="76"/>
  <c r="S212" i="76"/>
  <c r="S211" i="76"/>
  <c r="S210" i="76"/>
  <c r="S209" i="76"/>
  <c r="S208" i="76"/>
  <c r="S207" i="76"/>
  <c r="S206" i="76"/>
  <c r="S205" i="76"/>
  <c r="S204" i="76"/>
  <c r="S203" i="76"/>
  <c r="S202" i="76"/>
  <c r="S201" i="76"/>
  <c r="S200" i="76"/>
  <c r="S199" i="76"/>
  <c r="S198" i="76"/>
  <c r="S197" i="76"/>
  <c r="S196" i="76"/>
  <c r="S195" i="76"/>
  <c r="S194" i="76"/>
  <c r="S193" i="76"/>
  <c r="S192" i="76"/>
  <c r="S191" i="76"/>
  <c r="S190" i="76"/>
  <c r="S189" i="76"/>
  <c r="S188" i="76"/>
  <c r="S187" i="76"/>
  <c r="S186" i="76"/>
  <c r="S185" i="76"/>
  <c r="S184" i="76"/>
  <c r="S183" i="76"/>
  <c r="S182" i="76"/>
  <c r="S181" i="76"/>
  <c r="S180" i="76"/>
  <c r="S179" i="76"/>
  <c r="S178" i="76"/>
  <c r="S177" i="76"/>
  <c r="S176" i="76"/>
  <c r="S175" i="76"/>
  <c r="S174" i="76"/>
  <c r="S173" i="76"/>
  <c r="S172" i="76"/>
  <c r="S171" i="76"/>
  <c r="S170" i="76"/>
  <c r="S169" i="76"/>
  <c r="S168" i="76"/>
  <c r="S167" i="76"/>
  <c r="S166" i="76"/>
  <c r="S165" i="76"/>
  <c r="S164" i="76"/>
  <c r="S163" i="76"/>
  <c r="S162" i="76"/>
  <c r="S161" i="76"/>
  <c r="S160" i="76"/>
  <c r="S159" i="76"/>
  <c r="S158" i="76"/>
  <c r="S157" i="76"/>
  <c r="S156" i="76"/>
  <c r="S155" i="76"/>
  <c r="S154" i="76"/>
  <c r="S153" i="76"/>
  <c r="S152" i="76"/>
  <c r="S151" i="76"/>
  <c r="S150" i="76"/>
  <c r="S149" i="76"/>
  <c r="S148" i="76"/>
  <c r="S147" i="76"/>
  <c r="S146" i="76"/>
  <c r="S145" i="76"/>
  <c r="S144" i="76"/>
  <c r="S143" i="76"/>
  <c r="S142" i="76"/>
  <c r="S141" i="76"/>
  <c r="S140" i="76"/>
  <c r="S139" i="76"/>
  <c r="S138" i="76"/>
  <c r="S137" i="76"/>
  <c r="S136" i="76"/>
  <c r="S135" i="76"/>
  <c r="S134" i="76"/>
  <c r="S133" i="76"/>
  <c r="S132" i="76"/>
  <c r="S131" i="76"/>
  <c r="S130" i="76"/>
  <c r="S129" i="76"/>
  <c r="S128" i="76"/>
  <c r="S127" i="76"/>
  <c r="S126" i="76"/>
  <c r="S125" i="76"/>
  <c r="S124" i="76"/>
  <c r="S123" i="76"/>
  <c r="S122" i="76"/>
  <c r="S121" i="76"/>
  <c r="S120" i="76"/>
  <c r="S119" i="76"/>
  <c r="S118" i="76"/>
  <c r="S117" i="76"/>
  <c r="S116" i="76"/>
  <c r="S115" i="76"/>
  <c r="S114" i="76"/>
  <c r="S113" i="76"/>
  <c r="S112" i="76"/>
  <c r="S111" i="76"/>
  <c r="S110" i="76"/>
  <c r="S109" i="76"/>
  <c r="S108" i="76"/>
  <c r="S107" i="76"/>
  <c r="S106" i="76"/>
  <c r="S105" i="76"/>
  <c r="S104" i="76"/>
  <c r="S103" i="76"/>
  <c r="S102" i="76"/>
  <c r="S101" i="76"/>
  <c r="S100" i="76"/>
  <c r="S99" i="76"/>
  <c r="S98" i="76"/>
  <c r="S97" i="76"/>
  <c r="S96" i="76"/>
  <c r="S95" i="76"/>
  <c r="S94" i="76"/>
  <c r="S93" i="76"/>
  <c r="S92" i="76"/>
  <c r="S91" i="76"/>
  <c r="S90" i="76"/>
  <c r="S89" i="76"/>
  <c r="S88" i="76"/>
  <c r="S87" i="76"/>
  <c r="S86" i="76"/>
  <c r="S85" i="76"/>
  <c r="S84" i="76"/>
  <c r="S83" i="76"/>
  <c r="S82" i="76"/>
  <c r="S81" i="76"/>
  <c r="S80" i="76"/>
  <c r="S79" i="76"/>
  <c r="S78" i="76"/>
  <c r="S77" i="76"/>
  <c r="S76" i="76"/>
  <c r="S75" i="76"/>
  <c r="S74" i="76"/>
  <c r="S73" i="76"/>
  <c r="S72" i="76"/>
  <c r="S71" i="76"/>
  <c r="S70" i="76"/>
  <c r="S69" i="76"/>
  <c r="S68" i="76"/>
  <c r="S67" i="76"/>
  <c r="S66" i="76"/>
  <c r="S65" i="76"/>
  <c r="S64" i="76"/>
  <c r="S63" i="76"/>
  <c r="S62" i="76"/>
  <c r="S61" i="76"/>
  <c r="S60" i="76"/>
  <c r="S59" i="76"/>
  <c r="S58" i="76"/>
  <c r="S57" i="76"/>
  <c r="S56" i="76"/>
  <c r="S55" i="76"/>
  <c r="S54" i="76"/>
  <c r="S53" i="76"/>
  <c r="S52" i="76"/>
  <c r="S51" i="76"/>
  <c r="S50" i="76"/>
  <c r="S49" i="76"/>
  <c r="S48" i="76"/>
  <c r="S47" i="76"/>
  <c r="S46" i="76"/>
  <c r="S45" i="76"/>
  <c r="S44" i="76"/>
  <c r="S43" i="76"/>
  <c r="S42" i="76"/>
  <c r="S41" i="76"/>
  <c r="S40" i="76"/>
  <c r="S39" i="76"/>
  <c r="S38" i="76"/>
  <c r="S37" i="76"/>
  <c r="S36" i="76"/>
  <c r="S35" i="76"/>
  <c r="S34" i="76"/>
  <c r="S33" i="76"/>
  <c r="S32" i="76"/>
  <c r="S31" i="76"/>
  <c r="S30" i="76"/>
  <c r="S29" i="76"/>
  <c r="S28" i="76"/>
  <c r="S27" i="76"/>
  <c r="S26" i="76"/>
  <c r="S25" i="76"/>
  <c r="S24" i="76"/>
  <c r="S23" i="76"/>
  <c r="S22" i="76"/>
  <c r="S21" i="76"/>
  <c r="S20" i="76"/>
  <c r="S19" i="76"/>
  <c r="S18" i="76"/>
  <c r="S17" i="76"/>
  <c r="S16" i="76"/>
  <c r="S15" i="76"/>
  <c r="S14" i="76"/>
  <c r="S13" i="76"/>
  <c r="S12" i="76"/>
  <c r="S11" i="76"/>
  <c r="S10" i="76"/>
  <c r="S9" i="76"/>
  <c r="S8" i="76"/>
  <c r="S7" i="76"/>
  <c r="S6" i="76"/>
  <c r="S5" i="76"/>
  <c r="S4" i="76"/>
  <c r="S3" i="76"/>
  <c r="S2" i="76"/>
  <c r="C221" i="32" a="1"/>
  <c r="D221" i="32" s="1" a="1"/>
  <c r="S220" i="75"/>
  <c r="S219" i="75"/>
  <c r="S218" i="75"/>
  <c r="S217" i="75"/>
  <c r="S216" i="75"/>
  <c r="S215" i="75"/>
  <c r="S214" i="75"/>
  <c r="S213" i="75"/>
  <c r="S212" i="75"/>
  <c r="S211" i="75"/>
  <c r="S210" i="75"/>
  <c r="S209" i="75"/>
  <c r="S208" i="75"/>
  <c r="S207" i="75"/>
  <c r="S206" i="75"/>
  <c r="S205" i="75"/>
  <c r="S204" i="75"/>
  <c r="S203" i="75"/>
  <c r="S202" i="75"/>
  <c r="S201" i="75"/>
  <c r="S200" i="75"/>
  <c r="S199" i="75"/>
  <c r="S198" i="75"/>
  <c r="S197" i="75"/>
  <c r="S196" i="75"/>
  <c r="S195" i="75"/>
  <c r="S194" i="75"/>
  <c r="S193" i="75"/>
  <c r="S192" i="75"/>
  <c r="S191" i="75"/>
  <c r="S190" i="75"/>
  <c r="S189" i="75"/>
  <c r="S188" i="75"/>
  <c r="S187" i="75"/>
  <c r="S186" i="75"/>
  <c r="S185" i="75"/>
  <c r="S184" i="75"/>
  <c r="S183" i="75"/>
  <c r="S182" i="75"/>
  <c r="S181" i="75"/>
  <c r="S180" i="75"/>
  <c r="S179" i="75"/>
  <c r="S178" i="75"/>
  <c r="S177" i="75"/>
  <c r="S176" i="75"/>
  <c r="S175" i="75"/>
  <c r="S174" i="75"/>
  <c r="S173" i="75"/>
  <c r="S172" i="75"/>
  <c r="S171" i="75"/>
  <c r="S170" i="75"/>
  <c r="S169" i="75"/>
  <c r="S168" i="75"/>
  <c r="S167" i="75"/>
  <c r="S166" i="75"/>
  <c r="S165" i="75"/>
  <c r="S164" i="75"/>
  <c r="S163" i="75"/>
  <c r="S162" i="75"/>
  <c r="S161" i="75"/>
  <c r="S160" i="75"/>
  <c r="S159" i="75"/>
  <c r="S158" i="75"/>
  <c r="S157" i="75"/>
  <c r="S156" i="75"/>
  <c r="S155" i="75"/>
  <c r="S154" i="75"/>
  <c r="S153" i="75"/>
  <c r="S152" i="75"/>
  <c r="S151" i="75"/>
  <c r="S150" i="75"/>
  <c r="S149" i="75"/>
  <c r="S148" i="75"/>
  <c r="S147" i="75"/>
  <c r="S146" i="75"/>
  <c r="S145" i="75"/>
  <c r="S144" i="75"/>
  <c r="S143" i="75"/>
  <c r="S142" i="75"/>
  <c r="S141" i="75"/>
  <c r="S140" i="75"/>
  <c r="S139" i="75"/>
  <c r="S138" i="75"/>
  <c r="S137" i="75"/>
  <c r="S136" i="75"/>
  <c r="S135" i="75"/>
  <c r="S134" i="75"/>
  <c r="S133" i="75"/>
  <c r="S132" i="75"/>
  <c r="S131" i="75"/>
  <c r="S130" i="75"/>
  <c r="S129" i="75"/>
  <c r="S128" i="75"/>
  <c r="S127" i="75"/>
  <c r="S126" i="75"/>
  <c r="S125" i="75"/>
  <c r="S124" i="75"/>
  <c r="S123" i="75"/>
  <c r="S122" i="75"/>
  <c r="S121" i="75"/>
  <c r="S120" i="75"/>
  <c r="S119" i="75"/>
  <c r="S118" i="75"/>
  <c r="S117" i="75"/>
  <c r="S116" i="75"/>
  <c r="S115" i="75"/>
  <c r="S114" i="75"/>
  <c r="S113" i="75"/>
  <c r="S112" i="75"/>
  <c r="S111" i="75"/>
  <c r="S110" i="75"/>
  <c r="S109" i="75"/>
  <c r="S108" i="75"/>
  <c r="S107" i="75"/>
  <c r="S106" i="75"/>
  <c r="S105" i="75"/>
  <c r="S104" i="75"/>
  <c r="S103" i="75"/>
  <c r="S102" i="75"/>
  <c r="S101" i="75"/>
  <c r="S100" i="75"/>
  <c r="S99" i="75"/>
  <c r="S98" i="75"/>
  <c r="S97" i="75"/>
  <c r="S96" i="75"/>
  <c r="S95" i="75"/>
  <c r="S94" i="75"/>
  <c r="S93" i="75"/>
  <c r="S92" i="75"/>
  <c r="S91" i="75"/>
  <c r="S90" i="75"/>
  <c r="S89" i="75"/>
  <c r="S88" i="75"/>
  <c r="S87" i="75"/>
  <c r="S86" i="75"/>
  <c r="S85" i="75"/>
  <c r="S84" i="75"/>
  <c r="S83" i="75"/>
  <c r="S82" i="75"/>
  <c r="S81" i="75"/>
  <c r="S80" i="75"/>
  <c r="S79" i="75"/>
  <c r="S78" i="75"/>
  <c r="S77" i="75"/>
  <c r="S76" i="75"/>
  <c r="S75" i="75"/>
  <c r="S74" i="75"/>
  <c r="S73" i="75"/>
  <c r="S72" i="75"/>
  <c r="S71" i="75"/>
  <c r="S70" i="75"/>
  <c r="S69" i="75"/>
  <c r="S68" i="75"/>
  <c r="S67" i="75"/>
  <c r="S66" i="75"/>
  <c r="S65" i="75"/>
  <c r="S64" i="75"/>
  <c r="S63" i="75"/>
  <c r="S62" i="75"/>
  <c r="S61" i="75"/>
  <c r="S60" i="75"/>
  <c r="S59" i="75"/>
  <c r="S58" i="75"/>
  <c r="S57" i="75"/>
  <c r="S56" i="75"/>
  <c r="S55" i="75"/>
  <c r="S54" i="75"/>
  <c r="S53" i="75"/>
  <c r="S52" i="75"/>
  <c r="S51" i="75"/>
  <c r="S50" i="75"/>
  <c r="S49" i="75"/>
  <c r="S48" i="75"/>
  <c r="S47" i="75"/>
  <c r="S46" i="75"/>
  <c r="S45" i="75"/>
  <c r="S44" i="75"/>
  <c r="S43" i="75"/>
  <c r="S42" i="75"/>
  <c r="S41" i="75"/>
  <c r="S40" i="75"/>
  <c r="S39" i="75"/>
  <c r="S38" i="75"/>
  <c r="S37" i="75"/>
  <c r="S36" i="75"/>
  <c r="S35" i="75"/>
  <c r="S34" i="75"/>
  <c r="S33" i="75"/>
  <c r="S32" i="75"/>
  <c r="S31" i="75"/>
  <c r="S30" i="75"/>
  <c r="S29" i="75"/>
  <c r="S28" i="75"/>
  <c r="S27" i="75"/>
  <c r="S26" i="75"/>
  <c r="S25" i="75"/>
  <c r="S24" i="75"/>
  <c r="S23" i="75"/>
  <c r="S22" i="75"/>
  <c r="S21" i="75"/>
  <c r="S20" i="75"/>
  <c r="S19" i="75"/>
  <c r="S18" i="75"/>
  <c r="S17" i="75"/>
  <c r="S16" i="75"/>
  <c r="S15" i="75"/>
  <c r="S14" i="75"/>
  <c r="S13" i="75"/>
  <c r="S12" i="75"/>
  <c r="S11" i="75"/>
  <c r="S10" i="75"/>
  <c r="S9" i="75"/>
  <c r="S8" i="75"/>
  <c r="S7" i="75"/>
  <c r="S6" i="75"/>
  <c r="S5" i="75"/>
  <c r="S4" i="75"/>
  <c r="S3" i="75"/>
  <c r="S2" i="75"/>
  <c r="S220" i="74"/>
  <c r="S219" i="74"/>
  <c r="S218" i="74"/>
  <c r="S217" i="74"/>
  <c r="S216" i="74"/>
  <c r="S215" i="74"/>
  <c r="S214" i="74"/>
  <c r="S213" i="74"/>
  <c r="S212" i="74"/>
  <c r="S211" i="74"/>
  <c r="S210" i="74"/>
  <c r="S209" i="74"/>
  <c r="S208" i="74"/>
  <c r="S207" i="74"/>
  <c r="S206" i="74"/>
  <c r="S205" i="74"/>
  <c r="S204" i="74"/>
  <c r="S203" i="74"/>
  <c r="S202" i="74"/>
  <c r="S201" i="74"/>
  <c r="S200" i="74"/>
  <c r="S199" i="74"/>
  <c r="S198" i="74"/>
  <c r="S197" i="74"/>
  <c r="S196" i="74"/>
  <c r="S195" i="74"/>
  <c r="S194" i="74"/>
  <c r="S193" i="74"/>
  <c r="S192" i="74"/>
  <c r="S191" i="74"/>
  <c r="S190" i="74"/>
  <c r="S189" i="74"/>
  <c r="S188" i="74"/>
  <c r="S187" i="74"/>
  <c r="S186" i="74"/>
  <c r="S185" i="74"/>
  <c r="S184" i="74"/>
  <c r="S183" i="74"/>
  <c r="S182" i="74"/>
  <c r="S181" i="74"/>
  <c r="S180" i="74"/>
  <c r="S179" i="74"/>
  <c r="S178" i="74"/>
  <c r="S177" i="74"/>
  <c r="S176" i="74"/>
  <c r="S175" i="74"/>
  <c r="S174" i="74"/>
  <c r="S173" i="74"/>
  <c r="S172" i="74"/>
  <c r="S171" i="74"/>
  <c r="S170" i="74"/>
  <c r="S169" i="74"/>
  <c r="S168" i="74"/>
  <c r="S167" i="74"/>
  <c r="S166" i="74"/>
  <c r="S165" i="74"/>
  <c r="S164" i="74"/>
  <c r="S163" i="74"/>
  <c r="S162" i="74"/>
  <c r="S161" i="74"/>
  <c r="S160" i="74"/>
  <c r="S159" i="74"/>
  <c r="S158" i="74"/>
  <c r="S157" i="74"/>
  <c r="S156" i="74"/>
  <c r="S155" i="74"/>
  <c r="S154" i="74"/>
  <c r="S153" i="74"/>
  <c r="S152" i="74"/>
  <c r="S151" i="74"/>
  <c r="S150" i="74"/>
  <c r="S149" i="74"/>
  <c r="S148" i="74"/>
  <c r="S147" i="74"/>
  <c r="S146" i="74"/>
  <c r="S145" i="74"/>
  <c r="S144" i="74"/>
  <c r="S143" i="74"/>
  <c r="S142" i="74"/>
  <c r="S141" i="74"/>
  <c r="S140" i="74"/>
  <c r="S139" i="74"/>
  <c r="S138" i="74"/>
  <c r="S137" i="74"/>
  <c r="S136" i="74"/>
  <c r="S135" i="74"/>
  <c r="S134" i="74"/>
  <c r="S133" i="74"/>
  <c r="S132" i="74"/>
  <c r="S131" i="74"/>
  <c r="S130" i="74"/>
  <c r="S129" i="74"/>
  <c r="S128" i="74"/>
  <c r="S127" i="74"/>
  <c r="S126" i="74"/>
  <c r="S125" i="74"/>
  <c r="S124" i="74"/>
  <c r="S123" i="74"/>
  <c r="S122" i="74"/>
  <c r="S121" i="74"/>
  <c r="S120" i="74"/>
  <c r="S119" i="74"/>
  <c r="S118" i="74"/>
  <c r="S117" i="74"/>
  <c r="S116" i="74"/>
  <c r="S115" i="74"/>
  <c r="S114" i="74"/>
  <c r="S113" i="74"/>
  <c r="S112" i="74"/>
  <c r="S111" i="74"/>
  <c r="S110" i="74"/>
  <c r="S109" i="74"/>
  <c r="S108" i="74"/>
  <c r="S107" i="74"/>
  <c r="S106" i="74"/>
  <c r="S105" i="74"/>
  <c r="S104" i="74"/>
  <c r="S103" i="74"/>
  <c r="S102" i="74"/>
  <c r="S101" i="74"/>
  <c r="S100" i="74"/>
  <c r="S99" i="74"/>
  <c r="S98" i="74"/>
  <c r="S97" i="74"/>
  <c r="S96" i="74"/>
  <c r="S95" i="74"/>
  <c r="S94" i="74"/>
  <c r="S93" i="74"/>
  <c r="S92" i="74"/>
  <c r="S91" i="74"/>
  <c r="S90" i="74"/>
  <c r="S89" i="74"/>
  <c r="S88" i="74"/>
  <c r="S87" i="74"/>
  <c r="S86" i="74"/>
  <c r="S85" i="74"/>
  <c r="S84" i="74"/>
  <c r="S83" i="74"/>
  <c r="S82" i="74"/>
  <c r="S81" i="74"/>
  <c r="S80" i="74"/>
  <c r="S79" i="74"/>
  <c r="S78" i="74"/>
  <c r="S77" i="74"/>
  <c r="S76" i="74"/>
  <c r="S75" i="74"/>
  <c r="S74" i="74"/>
  <c r="S73" i="74"/>
  <c r="S72" i="74"/>
  <c r="S71" i="74"/>
  <c r="S70" i="74"/>
  <c r="S69" i="74"/>
  <c r="S68" i="74"/>
  <c r="S67" i="74"/>
  <c r="S66" i="74"/>
  <c r="S65" i="74"/>
  <c r="S64" i="74"/>
  <c r="S63" i="74"/>
  <c r="S62" i="74"/>
  <c r="S61" i="74"/>
  <c r="S60" i="74"/>
  <c r="S59" i="74"/>
  <c r="S58" i="74"/>
  <c r="S57" i="74"/>
  <c r="S56" i="74"/>
  <c r="S55" i="74"/>
  <c r="S54" i="74"/>
  <c r="S53" i="74"/>
  <c r="S52" i="74"/>
  <c r="S51" i="74"/>
  <c r="S50" i="74"/>
  <c r="S49" i="74"/>
  <c r="S48" i="74"/>
  <c r="S47" i="74"/>
  <c r="S46" i="74"/>
  <c r="S45" i="74"/>
  <c r="S44" i="74"/>
  <c r="S43" i="74"/>
  <c r="S42" i="74"/>
  <c r="S41" i="74"/>
  <c r="S40" i="74"/>
  <c r="S39" i="74"/>
  <c r="S38" i="74"/>
  <c r="S37" i="74"/>
  <c r="S36" i="74"/>
  <c r="S35" i="74"/>
  <c r="S34" i="74"/>
  <c r="S33" i="74"/>
  <c r="S32" i="74"/>
  <c r="S31" i="74"/>
  <c r="S30" i="74"/>
  <c r="S29" i="74"/>
  <c r="S28" i="74"/>
  <c r="S27" i="74"/>
  <c r="S26" i="74"/>
  <c r="S25" i="74"/>
  <c r="S24" i="74"/>
  <c r="S23" i="74"/>
  <c r="S22" i="74"/>
  <c r="S21" i="74"/>
  <c r="S20" i="74"/>
  <c r="S19" i="74"/>
  <c r="S18" i="74"/>
  <c r="S17" i="74"/>
  <c r="S16" i="74"/>
  <c r="S15" i="74"/>
  <c r="S14" i="74"/>
  <c r="S13" i="74"/>
  <c r="S12" i="74"/>
  <c r="S11" i="74"/>
  <c r="S10" i="74"/>
  <c r="S9" i="74"/>
  <c r="S8" i="74"/>
  <c r="S7" i="74"/>
  <c r="S6" i="74"/>
  <c r="S5" i="74"/>
  <c r="S4" i="74"/>
  <c r="S3" i="74"/>
  <c r="S2" i="74"/>
  <c r="S2" i="73"/>
  <c r="S3" i="73"/>
  <c r="S4" i="73"/>
  <c r="S5" i="73"/>
  <c r="S6" i="73"/>
  <c r="S7" i="73"/>
  <c r="S8" i="73"/>
  <c r="S9" i="73"/>
  <c r="S10" i="73"/>
  <c r="S11" i="73"/>
  <c r="S12" i="73"/>
  <c r="S13" i="73"/>
  <c r="S14" i="73"/>
  <c r="S15" i="73"/>
  <c r="S16" i="73"/>
  <c r="S17" i="73"/>
  <c r="S18" i="73"/>
  <c r="S19" i="73"/>
  <c r="S20" i="73"/>
  <c r="S21" i="73"/>
  <c r="S22" i="73"/>
  <c r="S23" i="73"/>
  <c r="S24" i="73"/>
  <c r="S25" i="73"/>
  <c r="S26" i="73"/>
  <c r="S27" i="73"/>
  <c r="S28" i="73"/>
  <c r="S29" i="73"/>
  <c r="S30" i="73"/>
  <c r="S31" i="73"/>
  <c r="S32" i="73"/>
  <c r="S33" i="73"/>
  <c r="S34" i="73"/>
  <c r="S35" i="73"/>
  <c r="S36" i="73"/>
  <c r="S37" i="73"/>
  <c r="S38" i="73"/>
  <c r="S39" i="73"/>
  <c r="S40" i="73"/>
  <c r="S41" i="73"/>
  <c r="S42" i="73"/>
  <c r="S43" i="73"/>
  <c r="S44" i="73"/>
  <c r="S45" i="73"/>
  <c r="S46" i="73"/>
  <c r="S47" i="73"/>
  <c r="S48" i="73"/>
  <c r="S49" i="73"/>
  <c r="S50" i="73"/>
  <c r="S51" i="73"/>
  <c r="S52" i="73"/>
  <c r="S53" i="73"/>
  <c r="S54" i="73"/>
  <c r="S55" i="73"/>
  <c r="S56" i="73"/>
  <c r="S57" i="73"/>
  <c r="S58" i="73"/>
  <c r="S59" i="73"/>
  <c r="S60" i="73"/>
  <c r="S61" i="73"/>
  <c r="S62" i="73"/>
  <c r="S63" i="73"/>
  <c r="S64" i="73"/>
  <c r="S65" i="73"/>
  <c r="S66" i="73"/>
  <c r="S67" i="73"/>
  <c r="S68" i="73"/>
  <c r="S69" i="73"/>
  <c r="S70" i="73"/>
  <c r="S71" i="73"/>
  <c r="S72" i="73"/>
  <c r="S73" i="73"/>
  <c r="S74" i="73"/>
  <c r="S75" i="73"/>
  <c r="S76" i="73"/>
  <c r="S77" i="73"/>
  <c r="S78" i="73"/>
  <c r="S79" i="73"/>
  <c r="S80" i="73"/>
  <c r="S81" i="73"/>
  <c r="S82" i="73"/>
  <c r="S83" i="73"/>
  <c r="S84" i="73"/>
  <c r="S85" i="73"/>
  <c r="S86" i="73"/>
  <c r="S87" i="73"/>
  <c r="S88" i="73"/>
  <c r="S89" i="73"/>
  <c r="S90" i="73"/>
  <c r="S91" i="73"/>
  <c r="S92" i="73"/>
  <c r="S93" i="73"/>
  <c r="S94" i="73"/>
  <c r="S95" i="73"/>
  <c r="S96" i="73"/>
  <c r="S97" i="73"/>
  <c r="S98" i="73"/>
  <c r="S99" i="73"/>
  <c r="S100" i="73"/>
  <c r="S101" i="73"/>
  <c r="S102" i="73"/>
  <c r="S103" i="73"/>
  <c r="S104" i="73"/>
  <c r="S105" i="73"/>
  <c r="S106" i="73"/>
  <c r="S107" i="73"/>
  <c r="S108" i="73"/>
  <c r="S109" i="73"/>
  <c r="S110" i="73"/>
  <c r="S111" i="73"/>
  <c r="S112" i="73"/>
  <c r="S113" i="73"/>
  <c r="S114" i="73"/>
  <c r="S115" i="73"/>
  <c r="S116" i="73"/>
  <c r="S117" i="73"/>
  <c r="S118" i="73"/>
  <c r="S119" i="73"/>
  <c r="S120" i="73"/>
  <c r="S121" i="73"/>
  <c r="S122" i="73"/>
  <c r="S123" i="73"/>
  <c r="S124" i="73"/>
  <c r="S125" i="73"/>
  <c r="S126" i="73"/>
  <c r="S127" i="73"/>
  <c r="S128" i="73"/>
  <c r="S129" i="73"/>
  <c r="S130" i="73"/>
  <c r="S131" i="73"/>
  <c r="S132" i="73"/>
  <c r="S133" i="73"/>
  <c r="S134" i="73"/>
  <c r="S135" i="73"/>
  <c r="S136" i="73"/>
  <c r="S137" i="73"/>
  <c r="S138" i="73"/>
  <c r="S139" i="73"/>
  <c r="S140" i="73"/>
  <c r="S141" i="73"/>
  <c r="S142" i="73"/>
  <c r="S143" i="73"/>
  <c r="S144" i="73"/>
  <c r="S145" i="73"/>
  <c r="S146" i="73"/>
  <c r="S147" i="73"/>
  <c r="S148" i="73"/>
  <c r="S149" i="73"/>
  <c r="S150" i="73"/>
  <c r="S151" i="73"/>
  <c r="S152" i="73"/>
  <c r="S153" i="73"/>
  <c r="S154" i="73"/>
  <c r="S155" i="73"/>
  <c r="S220" i="73"/>
  <c r="S219" i="73"/>
  <c r="S218" i="73"/>
  <c r="S217" i="73"/>
  <c r="S216" i="73"/>
  <c r="S215" i="73"/>
  <c r="S214" i="73"/>
  <c r="S213" i="73"/>
  <c r="S212" i="73"/>
  <c r="S211" i="73"/>
  <c r="S210" i="73"/>
  <c r="S209" i="73"/>
  <c r="S208" i="73"/>
  <c r="S207" i="73"/>
  <c r="S206" i="73"/>
  <c r="S205" i="73"/>
  <c r="S204" i="73"/>
  <c r="S203" i="73"/>
  <c r="S202" i="73"/>
  <c r="S201" i="73"/>
  <c r="S200" i="73"/>
  <c r="S199" i="73"/>
  <c r="S198" i="73"/>
  <c r="S197" i="73"/>
  <c r="S196" i="73"/>
  <c r="S195" i="73"/>
  <c r="S194" i="73"/>
  <c r="S193" i="73"/>
  <c r="S192" i="73"/>
  <c r="S191" i="73"/>
  <c r="S190" i="73"/>
  <c r="S189" i="73"/>
  <c r="S188" i="73"/>
  <c r="S187" i="73"/>
  <c r="S186" i="73"/>
  <c r="S185" i="73"/>
  <c r="S184" i="73"/>
  <c r="S183" i="73"/>
  <c r="S182" i="73"/>
  <c r="S181" i="73"/>
  <c r="S180" i="73"/>
  <c r="S179" i="73"/>
  <c r="S178" i="73"/>
  <c r="S177" i="73"/>
  <c r="S176" i="73"/>
  <c r="S175" i="73"/>
  <c r="S174" i="73"/>
  <c r="S173" i="73"/>
  <c r="S172" i="73"/>
  <c r="S171" i="73"/>
  <c r="S170" i="73"/>
  <c r="S169" i="73"/>
  <c r="S168" i="73"/>
  <c r="S167" i="73"/>
  <c r="S166" i="73"/>
  <c r="S165" i="73"/>
  <c r="S164" i="73"/>
  <c r="S163" i="73"/>
  <c r="S162" i="73"/>
  <c r="S161" i="73"/>
  <c r="S160" i="73"/>
  <c r="S159" i="73"/>
  <c r="S158" i="73"/>
  <c r="S157" i="73"/>
  <c r="S156" i="73"/>
  <c r="C220" i="32" a="1"/>
  <c r="C219" i="32" a="1"/>
  <c r="D219" i="32" s="1" a="1"/>
  <c r="C218" i="32" a="1"/>
  <c r="D218" i="32" s="1" a="1"/>
  <c r="C217" i="32" a="1"/>
  <c r="D217" i="32" s="1" a="1"/>
  <c r="C216" i="32" a="1"/>
  <c r="D216" i="32" s="1" a="1"/>
  <c r="C215" i="32" a="1"/>
  <c r="D215" i="32" s="1" a="1"/>
  <c r="C214" i="32" a="1"/>
  <c r="D214" i="32" s="1" a="1"/>
  <c r="D213" i="32" a="1"/>
  <c r="C212" i="32" a="1"/>
  <c r="D212" i="32" s="1" a="1"/>
  <c r="C211" i="32" a="1"/>
  <c r="D211" i="32" s="1" a="1"/>
  <c r="C210" i="32" a="1"/>
  <c r="D210" i="32" s="1" a="1"/>
  <c r="C209" i="32" a="1"/>
  <c r="D209" i="32" s="1" a="1"/>
  <c r="C208" i="32" a="1"/>
  <c r="D208" i="32" s="1" a="1"/>
  <c r="C207" i="32" a="1"/>
  <c r="C206" i="32" a="1"/>
  <c r="D206" i="32" s="1" a="1"/>
  <c r="C205" i="32" a="1"/>
  <c r="C204" i="32" a="1"/>
  <c r="D204" i="32" s="1" a="1"/>
  <c r="C203" i="32" a="1"/>
  <c r="D203" i="32" s="1" a="1"/>
  <c r="C202" i="32" a="1"/>
  <c r="D202" i="32" s="1" a="1"/>
  <c r="C201" i="32" a="1"/>
  <c r="D201" i="32" s="1" a="1"/>
  <c r="C200" i="32" a="1"/>
  <c r="D200" i="32" s="1" a="1"/>
  <c r="C199" i="32" a="1"/>
  <c r="D199" i="32" s="1" a="1"/>
  <c r="C198" i="32" a="1"/>
  <c r="D198" i="32" s="1" a="1"/>
  <c r="C197" i="32" a="1"/>
  <c r="D197" i="32" s="1" a="1"/>
  <c r="C196" i="32" a="1"/>
  <c r="D196" i="32" s="1" a="1"/>
  <c r="C195" i="32" a="1"/>
  <c r="D195" i="32" s="1" a="1"/>
  <c r="C194" i="32" a="1"/>
  <c r="D194" i="32" s="1" a="1"/>
  <c r="C193" i="32" a="1"/>
  <c r="C192" i="32" a="1"/>
  <c r="C191" i="32" a="1"/>
  <c r="C190" i="32" a="1"/>
  <c r="D190" i="32" s="1" a="1"/>
  <c r="C189" i="32" a="1"/>
  <c r="D189" i="32" s="1" a="1"/>
  <c r="C188" i="32" a="1"/>
  <c r="D188" i="32" s="1" a="1"/>
  <c r="C187" i="32" a="1"/>
  <c r="D187" i="32" s="1" a="1"/>
  <c r="C186" i="32" a="1"/>
  <c r="D186" i="32" s="1" a="1"/>
  <c r="T219" i="90" l="1"/>
  <c r="T216" i="89"/>
  <c r="T525" i="95"/>
  <c r="T208" i="90"/>
  <c r="T481" i="95"/>
  <c r="T177" i="85"/>
  <c r="T215" i="93"/>
  <c r="T176" i="92"/>
  <c r="T216" i="82"/>
  <c r="T212" i="78"/>
  <c r="T216" i="76"/>
  <c r="T215" i="83"/>
  <c r="T204" i="91"/>
  <c r="T462" i="95"/>
  <c r="T218" i="99"/>
  <c r="T217" i="76"/>
  <c r="T188" i="92"/>
  <c r="T219" i="98"/>
  <c r="T272" i="95"/>
  <c r="T199" i="81"/>
  <c r="T203" i="85"/>
  <c r="T187" i="77"/>
  <c r="T220" i="95"/>
  <c r="T384" i="95"/>
  <c r="T204" i="75"/>
  <c r="T207" i="75"/>
  <c r="T191" i="76"/>
  <c r="T208" i="80"/>
  <c r="T211" i="79"/>
  <c r="T610" i="95"/>
  <c r="T218" i="80"/>
  <c r="T208" i="95"/>
  <c r="T204" i="87"/>
  <c r="T431" i="95"/>
  <c r="T184" i="79"/>
  <c r="T206" i="95"/>
  <c r="T214" i="77"/>
  <c r="T198" i="91"/>
  <c r="T182" i="92"/>
  <c r="T217" i="92"/>
  <c r="T524" i="95"/>
  <c r="T207" i="86"/>
  <c r="T397" i="95"/>
  <c r="T192" i="92"/>
  <c r="T359" i="95"/>
  <c r="T204" i="81"/>
  <c r="T316" i="95"/>
  <c r="T193" i="92"/>
  <c r="T197" i="74"/>
  <c r="T216" i="88"/>
  <c r="T212" i="99"/>
  <c r="T212" i="74"/>
  <c r="T219" i="92"/>
  <c r="T213" i="77"/>
  <c r="T276" i="95"/>
  <c r="T193" i="85"/>
  <c r="T209" i="94"/>
  <c r="T465" i="95"/>
  <c r="T206" i="76"/>
  <c r="T192" i="77"/>
  <c r="T202" i="81"/>
  <c r="T196" i="86"/>
  <c r="T214" i="89"/>
  <c r="T172" i="92"/>
  <c r="T449" i="95"/>
  <c r="T190" i="77"/>
  <c r="T192" i="79"/>
  <c r="T444" i="95"/>
  <c r="T199" i="80"/>
  <c r="T344" i="95"/>
  <c r="T213" i="74"/>
  <c r="T598" i="95"/>
  <c r="T218" i="98"/>
  <c r="T494" i="95"/>
  <c r="T468" i="95"/>
  <c r="T295" i="95"/>
  <c r="T407" i="95"/>
  <c r="T553" i="95"/>
  <c r="T354" i="95"/>
  <c r="T476" i="95"/>
  <c r="T210" i="87"/>
  <c r="T199" i="74"/>
  <c r="T208" i="92"/>
  <c r="T286" i="95"/>
  <c r="T193" i="75"/>
  <c r="T568" i="95"/>
  <c r="T183" i="73"/>
  <c r="T213" i="88"/>
  <c r="T330" i="95"/>
  <c r="T341" i="95"/>
  <c r="T200" i="93"/>
  <c r="T195" i="87"/>
  <c r="T206" i="88"/>
  <c r="T292" i="95"/>
  <c r="T218" i="77"/>
  <c r="T190" i="79"/>
  <c r="T214" i="88"/>
  <c r="T411" i="95"/>
  <c r="T182" i="79"/>
  <c r="T383" i="95"/>
  <c r="T212" i="75"/>
  <c r="T203" i="75"/>
  <c r="T485" i="95"/>
  <c r="T593" i="95"/>
  <c r="T208" i="79"/>
  <c r="T215" i="80"/>
  <c r="T197" i="92"/>
  <c r="T202" i="93"/>
  <c r="T198" i="81"/>
  <c r="T202" i="78"/>
  <c r="T212" i="79"/>
  <c r="T189" i="76"/>
  <c r="T194" i="91"/>
  <c r="T217" i="83"/>
  <c r="T220" i="80"/>
  <c r="T211" i="92"/>
  <c r="T182" i="85"/>
  <c r="T187" i="85"/>
  <c r="T218" i="82"/>
  <c r="T233" i="95"/>
  <c r="T622" i="95"/>
  <c r="T204" i="76"/>
  <c r="T229" i="95"/>
  <c r="T217" i="85"/>
  <c r="T584" i="95"/>
  <c r="T219" i="78"/>
  <c r="T424" i="95"/>
  <c r="T209" i="73"/>
  <c r="T291" i="95"/>
  <c r="T220" i="74"/>
  <c r="T393" i="95"/>
  <c r="T215" i="89"/>
  <c r="T527" i="95"/>
  <c r="T400" i="95"/>
  <c r="T495" i="95"/>
  <c r="T277" i="95"/>
  <c r="T587" i="95"/>
  <c r="T395" i="95"/>
  <c r="T247" i="95"/>
  <c r="T374" i="95"/>
  <c r="T555" i="95"/>
  <c r="T457" i="95"/>
  <c r="T204" i="78"/>
  <c r="T440" i="95"/>
  <c r="T426" i="95"/>
  <c r="T271" i="95"/>
  <c r="T211" i="87"/>
  <c r="T177" i="92"/>
  <c r="T361" i="95"/>
  <c r="T205" i="80"/>
  <c r="T564" i="95"/>
  <c r="T184" i="85"/>
  <c r="T214" i="83"/>
  <c r="T220" i="85"/>
  <c r="T197" i="91"/>
  <c r="T588" i="95"/>
  <c r="T188" i="93"/>
  <c r="T301" i="95"/>
  <c r="T214" i="90"/>
  <c r="T420" i="95"/>
  <c r="T205" i="75"/>
  <c r="T216" i="86"/>
  <c r="T208" i="88"/>
  <c r="T214" i="91"/>
  <c r="T211" i="90"/>
  <c r="T180" i="85"/>
  <c r="T506" i="95"/>
  <c r="T296" i="95"/>
  <c r="T216" i="95"/>
  <c r="T183" i="78"/>
  <c r="T220" i="76"/>
  <c r="T193" i="79"/>
  <c r="T215" i="86"/>
  <c r="T212" i="89"/>
  <c r="T193" i="91"/>
  <c r="T209" i="78"/>
  <c r="T214" i="76"/>
  <c r="T210" i="74"/>
  <c r="T204" i="92"/>
  <c r="T197" i="76"/>
  <c r="T370" i="95"/>
  <c r="T205" i="92"/>
  <c r="T209" i="85"/>
  <c r="T199" i="86"/>
  <c r="T198" i="78"/>
  <c r="T219" i="77"/>
  <c r="T198" i="83"/>
  <c r="T186" i="73"/>
  <c r="T603" i="95"/>
  <c r="T200" i="85"/>
  <c r="T220" i="99"/>
  <c r="T569" i="95"/>
  <c r="T193" i="86"/>
  <c r="T207" i="92"/>
  <c r="T616" i="95"/>
  <c r="T195" i="79"/>
  <c r="T199" i="93"/>
  <c r="T199" i="94"/>
  <c r="T197" i="94"/>
  <c r="T219" i="87"/>
  <c r="T212" i="84"/>
  <c r="T213" i="80"/>
  <c r="T192" i="99"/>
  <c r="T203" i="90"/>
  <c r="T209" i="95"/>
  <c r="T213" i="81"/>
  <c r="T204" i="99"/>
  <c r="T173" i="92"/>
  <c r="T211" i="78"/>
  <c r="T210" i="79"/>
  <c r="T283" i="95"/>
  <c r="T220" i="83"/>
  <c r="T210" i="92"/>
  <c r="T207" i="76"/>
  <c r="T196" i="99"/>
  <c r="T180" i="79"/>
  <c r="T171" i="78"/>
  <c r="T198" i="80"/>
  <c r="T207" i="85"/>
  <c r="T209" i="86"/>
  <c r="T218" i="90"/>
  <c r="T213" i="92"/>
  <c r="T255" i="95"/>
  <c r="T186" i="76"/>
  <c r="T198" i="76"/>
  <c r="T185" i="86"/>
  <c r="T201" i="74"/>
  <c r="T302" i="95"/>
  <c r="T184" i="92"/>
  <c r="T273" i="95"/>
  <c r="T206" i="92"/>
  <c r="T254" i="95"/>
  <c r="T188" i="86"/>
  <c r="T306" i="95"/>
  <c r="T404" i="95"/>
  <c r="T483" i="95"/>
  <c r="T176" i="79"/>
  <c r="T596" i="95"/>
  <c r="T218" i="79"/>
  <c r="T337" i="95"/>
  <c r="T207" i="77"/>
  <c r="T339" i="95"/>
  <c r="T206" i="73"/>
  <c r="T514" i="95"/>
  <c r="T184" i="73"/>
  <c r="T562" i="95"/>
  <c r="T196" i="78"/>
  <c r="T543" i="95"/>
  <c r="T214" i="79"/>
  <c r="T491" i="95"/>
  <c r="T585" i="95"/>
  <c r="T451" i="95"/>
  <c r="T415" i="95"/>
  <c r="T215" i="95"/>
  <c r="T364" i="95"/>
  <c r="T536" i="95"/>
  <c r="T372" i="95"/>
  <c r="T219" i="95"/>
  <c r="T183" i="85"/>
  <c r="T413" i="95"/>
  <c r="T427" i="95"/>
  <c r="T353" i="95"/>
  <c r="T615" i="95"/>
  <c r="T346" i="95"/>
  <c r="T418" i="95"/>
  <c r="T408" i="95"/>
  <c r="T333" i="95"/>
  <c r="T367" i="95"/>
  <c r="T287" i="95"/>
  <c r="T298" i="95"/>
  <c r="T498" i="95"/>
  <c r="T497" i="95"/>
  <c r="T191" i="85"/>
  <c r="T194" i="86"/>
  <c r="T230" i="95"/>
  <c r="T606" i="95"/>
  <c r="T442" i="95"/>
  <c r="T534" i="95"/>
  <c r="T207" i="95"/>
  <c r="T625" i="95"/>
  <c r="T198" i="85"/>
  <c r="T179" i="92"/>
  <c r="T204" i="88"/>
  <c r="T215" i="88"/>
  <c r="T208" i="78"/>
  <c r="T509" i="95"/>
  <c r="T217" i="82"/>
  <c r="T422" i="95"/>
  <c r="T202" i="79"/>
  <c r="T213" i="83"/>
  <c r="T216" i="80"/>
  <c r="T201" i="92"/>
  <c r="T195" i="93"/>
  <c r="T191" i="78"/>
  <c r="T210" i="81"/>
  <c r="T214" i="81"/>
  <c r="T577" i="95"/>
  <c r="T379" i="95"/>
  <c r="T518" i="95"/>
  <c r="T212" i="88"/>
  <c r="T309" i="95"/>
  <c r="T210" i="90"/>
  <c r="T322" i="95"/>
  <c r="T209" i="75"/>
  <c r="T204" i="83"/>
  <c r="T220" i="92"/>
  <c r="T458" i="95"/>
  <c r="T185" i="78"/>
  <c r="T224" i="95"/>
  <c r="T183" i="86"/>
  <c r="T216" i="85"/>
  <c r="T365" i="95"/>
  <c r="T186" i="85"/>
  <c r="T188" i="76"/>
  <c r="T192" i="93"/>
  <c r="T216" i="91"/>
  <c r="T200" i="91"/>
  <c r="T263" i="95"/>
  <c r="T572" i="95"/>
  <c r="T446" i="95"/>
  <c r="T220" i="81"/>
  <c r="T188" i="85"/>
  <c r="T208" i="93"/>
  <c r="T412" i="95"/>
  <c r="T198" i="74"/>
  <c r="T358" i="95"/>
  <c r="T218" i="83"/>
  <c r="T443" i="95"/>
  <c r="T220" i="93"/>
  <c r="T576" i="95"/>
  <c r="T206" i="99"/>
  <c r="T179" i="85"/>
  <c r="T183" i="93"/>
  <c r="T282" i="95"/>
  <c r="T218" i="95"/>
  <c r="T210" i="73"/>
  <c r="T214" i="94"/>
  <c r="T189" i="85"/>
  <c r="T241" i="95"/>
  <c r="T206" i="74"/>
  <c r="T207" i="94"/>
  <c r="T503" i="95"/>
  <c r="T516" i="95"/>
  <c r="T522" i="95"/>
  <c r="T201" i="94"/>
  <c r="T212" i="83"/>
  <c r="T198" i="99"/>
  <c r="T210" i="84"/>
  <c r="T209" i="93"/>
  <c r="T368" i="95"/>
  <c r="T474" i="95"/>
  <c r="T279" i="95"/>
  <c r="T220" i="78"/>
  <c r="T388" i="95"/>
  <c r="T194" i="99"/>
  <c r="T510" i="95"/>
  <c r="T206" i="79"/>
  <c r="T617" i="95"/>
  <c r="T523" i="95"/>
  <c r="T389" i="95"/>
  <c r="T219" i="86"/>
  <c r="T542" i="95"/>
  <c r="T243" i="95"/>
  <c r="T199" i="85"/>
  <c r="T202" i="75"/>
  <c r="T169" i="78"/>
  <c r="T327" i="95"/>
  <c r="T531" i="95"/>
  <c r="T209" i="81"/>
  <c r="T511" i="95"/>
  <c r="T186" i="77"/>
  <c r="T202" i="87"/>
  <c r="T197" i="78"/>
  <c r="T235" i="95"/>
  <c r="T627" i="95"/>
  <c r="T350" i="95"/>
  <c r="T190" i="74"/>
  <c r="T249" i="95"/>
  <c r="T597" i="95"/>
  <c r="T195" i="73"/>
  <c r="T382" i="95"/>
  <c r="T284" i="95"/>
  <c r="T174" i="92"/>
  <c r="T193" i="80"/>
  <c r="T201" i="86"/>
  <c r="T215" i="91"/>
  <c r="T310" i="95"/>
  <c r="T205" i="95"/>
  <c r="T215" i="99"/>
  <c r="T191" i="73"/>
  <c r="T583" i="95"/>
  <c r="T320" i="95"/>
  <c r="T211" i="88"/>
  <c r="T391" i="95"/>
  <c r="T220" i="82"/>
  <c r="T211" i="84"/>
  <c r="T274" i="95"/>
  <c r="T213" i="79"/>
  <c r="T203" i="80"/>
  <c r="T549" i="95"/>
  <c r="T217" i="78"/>
  <c r="T489" i="95"/>
  <c r="T211" i="94"/>
  <c r="T281" i="95"/>
  <c r="T211" i="73"/>
  <c r="T217" i="90"/>
  <c r="T215" i="74"/>
  <c r="T519" i="95"/>
  <c r="T194" i="77"/>
  <c r="T213" i="75"/>
  <c r="T214" i="85"/>
  <c r="T565" i="95"/>
  <c r="T180" i="86"/>
  <c r="T206" i="80"/>
  <c r="T210" i="83"/>
  <c r="T454" i="95"/>
  <c r="T179" i="79"/>
  <c r="T414" i="95"/>
  <c r="T214" i="80"/>
  <c r="T206" i="75"/>
  <c r="T212" i="87"/>
  <c r="T191" i="74"/>
  <c r="T207" i="79"/>
  <c r="T214" i="75"/>
  <c r="T177" i="78"/>
  <c r="T202" i="80"/>
  <c r="T197" i="75"/>
  <c r="T195" i="75"/>
  <c r="T214" i="99"/>
  <c r="T209" i="88"/>
  <c r="T181" i="78"/>
  <c r="T199" i="79"/>
  <c r="T193" i="74"/>
  <c r="T188" i="75"/>
  <c r="T217" i="88"/>
  <c r="T197" i="79"/>
  <c r="T321" i="95"/>
  <c r="T190" i="80"/>
  <c r="T216" i="74"/>
  <c r="T477" i="95"/>
  <c r="T187" i="86"/>
  <c r="T209" i="90"/>
  <c r="T195" i="77"/>
  <c r="T208" i="99"/>
  <c r="T552" i="95"/>
  <c r="T212" i="92"/>
  <c r="T215" i="75"/>
  <c r="T211" i="80"/>
  <c r="T199" i="83"/>
  <c r="T210" i="80"/>
  <c r="T198" i="77"/>
  <c r="T173" i="79"/>
  <c r="T215" i="85"/>
  <c r="T215" i="92"/>
  <c r="T187" i="78"/>
  <c r="T288" i="95"/>
  <c r="T205" i="87"/>
  <c r="T533" i="95"/>
  <c r="T208" i="87"/>
  <c r="T205" i="94"/>
  <c r="T183" i="79"/>
  <c r="T213" i="91"/>
  <c r="T190" i="85"/>
  <c r="T203" i="92"/>
  <c r="T197" i="80"/>
  <c r="T218" i="81"/>
  <c r="T204" i="80"/>
  <c r="T201" i="77"/>
  <c r="T219" i="73"/>
  <c r="T190" i="76"/>
  <c r="T200" i="86"/>
  <c r="T334" i="95"/>
  <c r="T202" i="91"/>
  <c r="T210" i="78"/>
  <c r="T199" i="92"/>
  <c r="T619" i="95"/>
  <c r="T189" i="78"/>
  <c r="T194" i="87"/>
  <c r="T207" i="81"/>
  <c r="T219" i="94"/>
  <c r="T403" i="95"/>
  <c r="T194" i="73"/>
  <c r="T209" i="79"/>
  <c r="T205" i="73"/>
  <c r="T633" i="95"/>
  <c r="T192" i="80"/>
  <c r="T200" i="73"/>
  <c r="T479" i="95"/>
  <c r="T490" i="95"/>
  <c r="T194" i="93"/>
  <c r="T195" i="74"/>
  <c r="T195" i="78"/>
  <c r="T304" i="95"/>
  <c r="T195" i="76"/>
  <c r="T186" i="79"/>
  <c r="T177" i="79"/>
  <c r="T313" i="95"/>
  <c r="T211" i="74"/>
  <c r="T185" i="93"/>
  <c r="T173" i="78"/>
  <c r="T200" i="80"/>
  <c r="T211" i="83"/>
  <c r="T575" i="95"/>
  <c r="T450" i="95"/>
  <c r="T409" i="95"/>
  <c r="T213" i="90"/>
  <c r="T174" i="78"/>
  <c r="T213" i="94"/>
  <c r="T217" i="95"/>
  <c r="T207" i="88"/>
  <c r="T175" i="78"/>
  <c r="T211" i="89"/>
  <c r="T608" i="95"/>
  <c r="T206" i="90"/>
  <c r="T218" i="92"/>
  <c r="T218" i="91"/>
  <c r="T192" i="85"/>
  <c r="T180" i="92"/>
  <c r="T189" i="92"/>
  <c r="T630" i="95"/>
  <c r="T566" i="95"/>
  <c r="T220" i="77"/>
  <c r="T217" i="93"/>
  <c r="T206" i="83"/>
  <c r="T188" i="77"/>
  <c r="T205" i="81"/>
  <c r="T219" i="76"/>
  <c r="T623" i="95"/>
  <c r="T213" i="87"/>
  <c r="T190" i="78"/>
  <c r="T217" i="87"/>
  <c r="T314" i="95"/>
  <c r="T182" i="78"/>
  <c r="T194" i="92"/>
  <c r="T475" i="95"/>
  <c r="T600" i="95"/>
  <c r="T168" i="78"/>
  <c r="T222" i="95"/>
  <c r="T356" i="95"/>
  <c r="T236" i="95"/>
  <c r="T212" i="85"/>
  <c r="T226" i="95"/>
  <c r="T213" i="95"/>
  <c r="T232" i="95"/>
  <c r="T200" i="92"/>
  <c r="T455" i="95"/>
  <c r="T340" i="95"/>
  <c r="T578" i="95"/>
  <c r="T215" i="77"/>
  <c r="T251" i="95"/>
  <c r="T406" i="95"/>
  <c r="T191" i="92"/>
  <c r="T175" i="92"/>
  <c r="T218" i="93"/>
  <c r="T398" i="95"/>
  <c r="T192" i="86"/>
  <c r="T195" i="80"/>
  <c r="T262" i="95"/>
  <c r="T537" i="95"/>
  <c r="T195" i="91"/>
  <c r="T196" i="73"/>
  <c r="T205" i="93"/>
  <c r="T349" i="95"/>
  <c r="T209" i="83"/>
  <c r="T218" i="74"/>
  <c r="T581" i="95"/>
  <c r="T218" i="94"/>
  <c r="T218" i="96"/>
  <c r="T280" i="95"/>
  <c r="T215" i="96"/>
  <c r="T190" i="75"/>
  <c r="T212" i="91"/>
  <c r="T539" i="95"/>
  <c r="T189" i="77"/>
  <c r="T394" i="95"/>
  <c r="T213" i="73"/>
  <c r="T195" i="92"/>
  <c r="T609" i="95"/>
  <c r="T269" i="95"/>
  <c r="T188" i="79"/>
  <c r="T219" i="74"/>
  <c r="T181" i="92"/>
  <c r="T213" i="85"/>
  <c r="T558" i="95"/>
  <c r="T580" i="95"/>
  <c r="T373" i="95"/>
  <c r="T268" i="95"/>
  <c r="T189" i="73"/>
  <c r="T201" i="80"/>
  <c r="T234" i="95"/>
  <c r="T209" i="91"/>
  <c r="T216" i="73"/>
  <c r="T197" i="87"/>
  <c r="T205" i="76"/>
  <c r="T521" i="95"/>
  <c r="T355" i="95"/>
  <c r="T307" i="95"/>
  <c r="T178" i="92"/>
  <c r="T472" i="95"/>
  <c r="T347" i="95"/>
  <c r="T425" i="95"/>
  <c r="T357" i="95"/>
  <c r="T390" i="95"/>
  <c r="T201" i="81"/>
  <c r="T211" i="95"/>
  <c r="T206" i="77"/>
  <c r="T191" i="93"/>
  <c r="T196" i="75"/>
  <c r="T193" i="76"/>
  <c r="T360" i="95"/>
  <c r="T550" i="95"/>
  <c r="T612" i="95"/>
  <c r="T215" i="76"/>
  <c r="T196" i="92"/>
  <c r="T198" i="75"/>
  <c r="T604" i="95"/>
  <c r="T512" i="95"/>
  <c r="T624" i="95"/>
  <c r="T385" i="95"/>
  <c r="T191" i="86"/>
  <c r="T207" i="93"/>
  <c r="T201" i="91"/>
  <c r="T220" i="90"/>
  <c r="T213" i="76"/>
  <c r="T217" i="74"/>
  <c r="T203" i="81"/>
  <c r="T219" i="85"/>
  <c r="T499" i="95"/>
  <c r="T631" i="95"/>
  <c r="T197" i="85"/>
  <c r="T207" i="91"/>
  <c r="T204" i="74"/>
  <c r="T197" i="77"/>
  <c r="T220" i="94"/>
  <c r="T189" i="86"/>
  <c r="T208" i="73"/>
  <c r="T289" i="95"/>
  <c r="T208" i="76"/>
  <c r="T258" i="95"/>
  <c r="T192" i="78"/>
  <c r="T220" i="86"/>
  <c r="T463" i="95"/>
  <c r="T208" i="94"/>
  <c r="T178" i="85"/>
  <c r="T547" i="95"/>
  <c r="T213" i="78"/>
  <c r="T325" i="95"/>
  <c r="T456" i="95"/>
  <c r="T206" i="91"/>
  <c r="T573" i="95"/>
  <c r="T176" i="78"/>
  <c r="T201" i="83"/>
  <c r="T567" i="95"/>
  <c r="T535" i="95"/>
  <c r="T328" i="95"/>
  <c r="T202" i="73"/>
  <c r="T207" i="74"/>
  <c r="T613" i="95"/>
  <c r="T250" i="95"/>
  <c r="T601" i="95"/>
  <c r="T181" i="79"/>
  <c r="T551" i="95"/>
  <c r="T205" i="91"/>
  <c r="T220" i="75"/>
  <c r="T186" i="86"/>
  <c r="T554" i="95"/>
  <c r="T221" i="95"/>
  <c r="T167" i="78"/>
  <c r="T486" i="95"/>
  <c r="T201" i="79"/>
  <c r="T187" i="73"/>
  <c r="T210" i="75"/>
  <c r="T219" i="80"/>
  <c r="T248" i="95"/>
  <c r="T396" i="95"/>
  <c r="T191" i="91"/>
  <c r="T447" i="95"/>
  <c r="T595" i="95"/>
  <c r="T225" i="95"/>
  <c r="T285" i="95"/>
  <c r="T220" i="79"/>
  <c r="T432" i="95"/>
  <c r="T488" i="95"/>
  <c r="T189" i="75"/>
  <c r="T560" i="95"/>
  <c r="T545" i="95"/>
  <c r="T210" i="86"/>
  <c r="T257" i="95"/>
  <c r="T200" i="79"/>
  <c r="T329" i="95"/>
  <c r="T228" i="95"/>
  <c r="T237" i="95"/>
  <c r="T196" i="80"/>
  <c r="T201" i="85"/>
  <c r="T311" i="95"/>
  <c r="T515" i="95"/>
  <c r="T200" i="78"/>
  <c r="T589" i="95"/>
  <c r="T227" i="95"/>
  <c r="T628" i="95"/>
  <c r="T538" i="95"/>
  <c r="T261" i="95"/>
  <c r="T195" i="85"/>
  <c r="T423" i="95"/>
  <c r="T213" i="84"/>
  <c r="T217" i="91"/>
  <c r="T300" i="95"/>
  <c r="T439" i="95"/>
  <c r="T437" i="95"/>
  <c r="T192" i="76"/>
  <c r="T209" i="76"/>
  <c r="T492" i="95"/>
  <c r="T308" i="95"/>
  <c r="T208" i="81"/>
  <c r="T611" i="95"/>
  <c r="T335" i="95"/>
  <c r="T513" i="95"/>
  <c r="T507" i="95"/>
  <c r="T205" i="74"/>
  <c r="T245" i="95"/>
  <c r="T570" i="95"/>
  <c r="T217" i="86"/>
  <c r="T211" i="76"/>
  <c r="T256" i="95"/>
  <c r="T194" i="85"/>
  <c r="T213" i="89"/>
  <c r="T293" i="95"/>
  <c r="T209" i="92"/>
  <c r="T219" i="91"/>
  <c r="T206" i="87"/>
  <c r="T218" i="87"/>
  <c r="T387" i="95"/>
  <c r="T217" i="89"/>
  <c r="T208" i="85"/>
  <c r="T214" i="96"/>
  <c r="T194" i="75"/>
  <c r="T362" i="95"/>
  <c r="T218" i="76"/>
  <c r="T217" i="73"/>
  <c r="T266" i="95"/>
  <c r="T211" i="85"/>
  <c r="T190" i="92"/>
  <c r="T399" i="95"/>
  <c r="T194" i="79"/>
  <c r="T338" i="95"/>
  <c r="T184" i="78"/>
  <c r="T194" i="78"/>
  <c r="T505" i="95"/>
  <c r="T204" i="85"/>
  <c r="T332" i="95"/>
  <c r="T202" i="99"/>
  <c r="T216" i="83"/>
  <c r="T453" i="95"/>
  <c r="T214" i="74"/>
  <c r="T216" i="81"/>
  <c r="T219" i="84"/>
  <c r="T203" i="83"/>
  <c r="T191" i="80"/>
  <c r="T195" i="86"/>
  <c r="T220" i="91"/>
  <c r="T216" i="99"/>
  <c r="T556" i="95"/>
  <c r="T212" i="81"/>
  <c r="T175" i="79"/>
  <c r="T210" i="76"/>
  <c r="T215" i="79"/>
  <c r="T219" i="93"/>
  <c r="T199" i="91"/>
  <c r="T182" i="73"/>
  <c r="T209" i="74"/>
  <c r="T200" i="76"/>
  <c r="T188" i="78"/>
  <c r="T220" i="73"/>
  <c r="T216" i="78"/>
  <c r="T212" i="77"/>
  <c r="T215" i="94"/>
  <c r="T206" i="81"/>
  <c r="T201" i="78"/>
  <c r="T200" i="75"/>
  <c r="T193" i="77"/>
  <c r="T203" i="86"/>
  <c r="T205" i="83"/>
  <c r="T210" i="88"/>
  <c r="T264" i="95"/>
  <c r="T448" i="95"/>
  <c r="T205" i="79"/>
  <c r="T205" i="77"/>
  <c r="T217" i="79"/>
  <c r="T219" i="88"/>
  <c r="T634" i="95"/>
  <c r="T220" i="87"/>
  <c r="T203" i="93"/>
  <c r="T559" i="95"/>
  <c r="T200" i="99"/>
  <c r="T212" i="76"/>
  <c r="T220" i="89"/>
  <c r="T205" i="85"/>
  <c r="T218" i="75"/>
  <c r="T207" i="80"/>
  <c r="T318" i="95"/>
  <c r="T192" i="73"/>
  <c r="T202" i="76"/>
  <c r="T202" i="74"/>
  <c r="T214" i="87"/>
  <c r="T205" i="86"/>
  <c r="T324" i="95"/>
  <c r="T186" i="92"/>
  <c r="T219" i="96"/>
  <c r="T179" i="78"/>
  <c r="T178" i="78"/>
  <c r="T204" i="90"/>
  <c r="T208" i="83"/>
  <c r="T202" i="77"/>
  <c r="T193" i="73"/>
  <c r="T212" i="90"/>
  <c r="T582" i="95"/>
  <c r="T478" i="95"/>
  <c r="T219" i="83"/>
  <c r="T202" i="86"/>
  <c r="T170" i="78"/>
  <c r="T211" i="81"/>
  <c r="T599" i="95"/>
  <c r="T197" i="73"/>
  <c r="T197" i="93"/>
  <c r="T212" i="73"/>
  <c r="T632" i="95"/>
  <c r="T181" i="86"/>
  <c r="T215" i="73"/>
  <c r="T218" i="89"/>
  <c r="T218" i="85"/>
  <c r="T205" i="78"/>
  <c r="T217" i="99"/>
  <c r="T187" i="79"/>
  <c r="T193" i="78"/>
  <c r="T208" i="86"/>
  <c r="T210" i="85"/>
  <c r="T199" i="73"/>
  <c r="T214" i="86"/>
  <c r="T267" i="95"/>
  <c r="T186" i="93"/>
  <c r="T252" i="95"/>
  <c r="T202" i="85"/>
  <c r="T209" i="87"/>
  <c r="T183" i="92"/>
  <c r="T259" i="95"/>
  <c r="T188" i="73"/>
  <c r="T185" i="92"/>
  <c r="T239" i="95"/>
  <c r="T204" i="86"/>
  <c r="T185" i="73"/>
  <c r="T184" i="86"/>
  <c r="T210" i="91"/>
  <c r="T200" i="81"/>
  <c r="T202" i="83"/>
  <c r="T182" i="86"/>
  <c r="T214" i="93"/>
  <c r="T184" i="93"/>
  <c r="T461" i="95"/>
  <c r="T218" i="86"/>
  <c r="T219" i="79"/>
  <c r="T591" i="95"/>
  <c r="T187" i="92"/>
  <c r="T216" i="87"/>
  <c r="T216" i="93"/>
  <c r="T401" i="95"/>
  <c r="T203" i="74"/>
  <c r="T191" i="77"/>
  <c r="T204" i="93"/>
  <c r="T206" i="85"/>
  <c r="T433" i="95"/>
  <c r="T203" i="78"/>
  <c r="T421" i="95"/>
  <c r="T240" i="95"/>
  <c r="T363" i="95"/>
  <c r="T194" i="74"/>
  <c r="T487" i="95"/>
  <c r="T386" i="95"/>
  <c r="T214" i="78"/>
  <c r="T197" i="86"/>
  <c r="T571" i="95"/>
  <c r="T212" i="95"/>
  <c r="T203" i="91"/>
  <c r="T215" i="90"/>
  <c r="T210" i="94"/>
  <c r="T218" i="88"/>
  <c r="T203" i="77"/>
  <c r="T529" i="95"/>
  <c r="T469" i="95"/>
  <c r="T594" i="95"/>
  <c r="T590" i="95"/>
  <c r="T214" i="92"/>
  <c r="T211" i="99"/>
  <c r="T198" i="93"/>
  <c r="T193" i="87"/>
  <c r="T196" i="87"/>
  <c r="T561" i="95"/>
  <c r="T480" i="95"/>
  <c r="T207" i="83"/>
  <c r="T214" i="84"/>
  <c r="T193" i="93"/>
  <c r="T209" i="77"/>
  <c r="T626" i="95"/>
  <c r="T203" i="73"/>
  <c r="T275" i="95"/>
  <c r="T352" i="95"/>
  <c r="T207" i="78"/>
  <c r="T196" i="85"/>
  <c r="T217" i="94"/>
  <c r="T214" i="95"/>
  <c r="T217" i="81"/>
  <c r="T179" i="86"/>
  <c r="T343" i="95"/>
  <c r="T206" i="78"/>
  <c r="T218" i="73"/>
  <c r="T196" i="79"/>
  <c r="T206" i="93"/>
  <c r="T185" i="79"/>
  <c r="T210" i="93"/>
  <c r="T198" i="87"/>
  <c r="T459" i="95"/>
  <c r="T208" i="74"/>
  <c r="T219" i="99"/>
  <c r="T199" i="78"/>
  <c r="T204" i="94"/>
  <c r="T203" i="94"/>
  <c r="T194" i="76"/>
  <c r="T371" i="95"/>
  <c r="T297" i="95"/>
  <c r="T312" i="95"/>
  <c r="T366" i="95"/>
  <c r="T202" i="92"/>
  <c r="T216" i="96"/>
  <c r="T213" i="86"/>
  <c r="T378" i="95"/>
  <c r="T208" i="77"/>
  <c r="T530" i="95"/>
  <c r="T172" i="78"/>
  <c r="T217" i="80"/>
  <c r="T303" i="95"/>
  <c r="T201" i="93"/>
  <c r="T192" i="75"/>
  <c r="T219" i="75"/>
  <c r="T348" i="95"/>
  <c r="T464" i="95"/>
  <c r="T508" i="95"/>
  <c r="T265" i="95"/>
  <c r="T244" i="95"/>
  <c r="T198" i="94"/>
  <c r="T199" i="76"/>
  <c r="T211" i="91"/>
  <c r="T541" i="95"/>
  <c r="T203" i="99"/>
  <c r="T305" i="95"/>
  <c r="T520" i="95"/>
  <c r="T467" i="95"/>
  <c r="T215" i="87"/>
  <c r="T213" i="99"/>
  <c r="T216" i="77"/>
  <c r="T502" i="95"/>
  <c r="T201" i="99"/>
  <c r="T460" i="95"/>
  <c r="T381" i="95"/>
  <c r="T605" i="95"/>
  <c r="T215" i="84"/>
  <c r="T526" i="95"/>
  <c r="T557" i="95"/>
  <c r="T178" i="79"/>
  <c r="T212" i="93"/>
  <c r="T410" i="95"/>
  <c r="T220" i="88"/>
  <c r="T336" i="95"/>
  <c r="T203" i="76"/>
  <c r="T201" i="87"/>
  <c r="T203" i="79"/>
  <c r="T210" i="95"/>
  <c r="T342" i="95"/>
  <c r="T202" i="90"/>
  <c r="T504" i="95"/>
  <c r="T434" i="95"/>
  <c r="T186" i="78"/>
  <c r="T196" i="94"/>
  <c r="T223" i="95"/>
  <c r="T211" i="86"/>
  <c r="T199" i="99"/>
  <c r="T621" i="95"/>
  <c r="T429" i="95"/>
  <c r="T602" i="95"/>
  <c r="T198" i="79"/>
  <c r="T204" i="95"/>
  <c r="T200" i="83"/>
  <c r="T416" i="95"/>
  <c r="T197" i="99"/>
  <c r="T319" i="95"/>
  <c r="T380" i="95"/>
  <c r="T544" i="95"/>
  <c r="T192" i="91"/>
  <c r="T209" i="99"/>
  <c r="T419" i="95"/>
  <c r="T180" i="78"/>
  <c r="T217" i="96"/>
  <c r="T198" i="86"/>
  <c r="T218" i="84"/>
  <c r="T473" i="95"/>
  <c r="T198" i="73"/>
  <c r="T482" i="95"/>
  <c r="T190" i="86"/>
  <c r="T392" i="95"/>
  <c r="T484" i="95"/>
  <c r="T181" i="85"/>
  <c r="T231" i="95"/>
  <c r="T438" i="95"/>
  <c r="T216" i="84"/>
  <c r="T207" i="99"/>
  <c r="T214" i="73"/>
  <c r="T517" i="95"/>
  <c r="T212" i="94"/>
  <c r="T618" i="95"/>
  <c r="T441" i="95"/>
  <c r="T278" i="95"/>
  <c r="T199" i="87"/>
  <c r="T452" i="95"/>
  <c r="T209" i="80"/>
  <c r="T428" i="95"/>
  <c r="T193" i="99"/>
  <c r="T196" i="74"/>
  <c r="T500" i="95"/>
  <c r="T402" i="95"/>
  <c r="T218" i="78"/>
  <c r="T205" i="99"/>
  <c r="T217" i="75"/>
  <c r="T215" i="78"/>
  <c r="T200" i="94"/>
  <c r="T435" i="95"/>
  <c r="T493" i="95"/>
  <c r="T205" i="90"/>
  <c r="T294" i="95"/>
  <c r="T201" i="73"/>
  <c r="T614" i="95"/>
  <c r="T210" i="99"/>
  <c r="T199" i="75"/>
  <c r="T540" i="95"/>
  <c r="T496" i="95"/>
  <c r="T187" i="93"/>
  <c r="T202" i="94"/>
  <c r="T219" i="81"/>
  <c r="T196" i="77"/>
  <c r="T196" i="93"/>
  <c r="T200" i="87"/>
  <c r="T377" i="95"/>
  <c r="T629" i="95"/>
  <c r="T199" i="77"/>
  <c r="T189" i="93"/>
  <c r="T216" i="79"/>
  <c r="T466" i="95"/>
  <c r="T528" i="95"/>
  <c r="T192" i="74"/>
  <c r="T317" i="95"/>
  <c r="T548" i="95"/>
  <c r="T260" i="95"/>
  <c r="T190" i="73"/>
  <c r="T470" i="95"/>
  <c r="T200" i="77"/>
  <c r="T315" i="95"/>
  <c r="T194" i="80"/>
  <c r="T204" i="79"/>
  <c r="T242" i="95"/>
  <c r="T375" i="95"/>
  <c r="T532" i="95"/>
  <c r="T187" i="75"/>
  <c r="T323" i="95"/>
  <c r="T369" i="95"/>
  <c r="T246" i="95"/>
  <c r="T205" i="88"/>
  <c r="T331" i="95"/>
  <c r="T216" i="90"/>
  <c r="T213" i="93"/>
  <c r="T586" i="95"/>
  <c r="T417" i="95"/>
  <c r="T563" i="95"/>
  <c r="T187" i="76"/>
  <c r="T207" i="90"/>
  <c r="T208" i="75"/>
  <c r="T207" i="73"/>
  <c r="T211" i="93"/>
  <c r="T217" i="84"/>
  <c r="T203" i="87"/>
  <c r="T174" i="79"/>
  <c r="T204" i="77"/>
  <c r="T546" i="95"/>
  <c r="T219" i="82"/>
  <c r="T211" i="75"/>
  <c r="T191" i="79"/>
  <c r="T290" i="95"/>
  <c r="T345" i="95"/>
  <c r="T212" i="80"/>
  <c r="T253" i="95"/>
  <c r="T190" i="93"/>
  <c r="T436" i="95"/>
  <c r="T216" i="92"/>
  <c r="T195" i="99"/>
  <c r="T196" i="81"/>
  <c r="T592" i="95"/>
  <c r="T217" i="77"/>
  <c r="T607" i="95"/>
  <c r="T200" i="74"/>
  <c r="T196" i="91"/>
  <c r="T579" i="95"/>
  <c r="T206" i="86"/>
  <c r="T211" i="77"/>
  <c r="T501" i="95"/>
  <c r="T299" i="95"/>
  <c r="T189" i="79"/>
  <c r="T220" i="98"/>
  <c r="T201" i="76"/>
  <c r="T204" i="73"/>
  <c r="T206" i="94"/>
  <c r="T620" i="95"/>
  <c r="T238" i="95"/>
  <c r="T471" i="95"/>
  <c r="T445" i="95"/>
  <c r="T185" i="85"/>
  <c r="T208" i="91"/>
  <c r="T326" i="95"/>
  <c r="T196" i="76"/>
  <c r="T351" i="95"/>
  <c r="T210" i="77"/>
  <c r="T574" i="95"/>
  <c r="T212" i="86"/>
  <c r="T216" i="94"/>
  <c r="T405" i="95"/>
  <c r="T207" i="87"/>
  <c r="T191" i="75"/>
  <c r="T219" i="89"/>
  <c r="T430" i="95"/>
  <c r="T215" i="81"/>
  <c r="T216" i="75"/>
  <c r="T220" i="96"/>
  <c r="T197" i="81"/>
  <c r="T201" i="75"/>
  <c r="T198" i="92"/>
  <c r="T270" i="95"/>
  <c r="T376" i="95"/>
  <c r="T105" i="73"/>
  <c r="T91" i="88"/>
  <c r="T32" i="88"/>
  <c r="T139" i="91"/>
  <c r="T119" i="93"/>
  <c r="T45" i="84"/>
  <c r="T41" i="84"/>
  <c r="T71" i="91"/>
  <c r="T83" i="94"/>
  <c r="T180" i="91"/>
  <c r="T85" i="83"/>
  <c r="T128" i="82"/>
  <c r="T145" i="94"/>
  <c r="D247" i="32" a="1"/>
  <c r="D245" i="32" a="1"/>
  <c r="T91" i="97" s="1"/>
  <c r="D193" i="32" a="1"/>
  <c r="G235" i="99"/>
  <c r="B235" i="99"/>
  <c r="E234" i="99"/>
  <c r="E233" i="99"/>
  <c r="G232" i="99"/>
  <c r="B232" i="99"/>
  <c r="D231" i="99"/>
  <c r="C230" i="99"/>
  <c r="C229" i="99"/>
  <c r="G228" i="99"/>
  <c r="C228" i="99"/>
  <c r="D227" i="99"/>
  <c r="E235" i="99"/>
  <c r="G234" i="99"/>
  <c r="F234" i="99"/>
  <c r="B234" i="99"/>
  <c r="G233" i="99"/>
  <c r="C233" i="99"/>
  <c r="F232" i="99"/>
  <c r="C232" i="99"/>
  <c r="H231" i="99"/>
  <c r="E231" i="99"/>
  <c r="B231" i="99"/>
  <c r="G230" i="99"/>
  <c r="D230" i="99"/>
  <c r="H229" i="99"/>
  <c r="D229" i="99"/>
  <c r="H228" i="99"/>
  <c r="F228" i="99"/>
  <c r="H227" i="99"/>
  <c r="E227" i="99"/>
  <c r="C227" i="99"/>
  <c r="F235" i="99"/>
  <c r="C235" i="99"/>
  <c r="C234" i="99"/>
  <c r="D233" i="99"/>
  <c r="E232" i="99"/>
  <c r="F231" i="99"/>
  <c r="F230" i="99"/>
  <c r="F229" i="99"/>
  <c r="D228" i="99"/>
  <c r="G227" i="99"/>
  <c r="H235" i="99"/>
  <c r="D235" i="99"/>
  <c r="H234" i="99"/>
  <c r="D234" i="99"/>
  <c r="H233" i="99"/>
  <c r="F233" i="99"/>
  <c r="B233" i="99"/>
  <c r="H232" i="99"/>
  <c r="D232" i="99"/>
  <c r="G231" i="99"/>
  <c r="C231" i="99"/>
  <c r="H230" i="99"/>
  <c r="E230" i="99"/>
  <c r="B230" i="99"/>
  <c r="G229" i="99"/>
  <c r="E229" i="99"/>
  <c r="B229" i="99"/>
  <c r="E228" i="99"/>
  <c r="B228" i="99"/>
  <c r="F227" i="99"/>
  <c r="B227" i="99"/>
  <c r="E230" i="98"/>
  <c r="H229" i="98"/>
  <c r="F229" i="98"/>
  <c r="E229" i="98"/>
  <c r="D229" i="98"/>
  <c r="C229" i="98"/>
  <c r="H228" i="98"/>
  <c r="F228" i="98"/>
  <c r="D228" i="98"/>
  <c r="B228" i="98"/>
  <c r="F235" i="98"/>
  <c r="D235" i="98"/>
  <c r="B235" i="98"/>
  <c r="F234" i="98"/>
  <c r="D234" i="98"/>
  <c r="B234" i="98"/>
  <c r="G233" i="98"/>
  <c r="E233" i="98"/>
  <c r="C233" i="98"/>
  <c r="G232" i="98"/>
  <c r="E232" i="98"/>
  <c r="C232" i="98"/>
  <c r="F231" i="98"/>
  <c r="D231" i="98"/>
  <c r="B231" i="98"/>
  <c r="G230" i="98"/>
  <c r="D230" i="98"/>
  <c r="B230" i="98"/>
  <c r="G229" i="98"/>
  <c r="B229" i="98"/>
  <c r="G228" i="98"/>
  <c r="E228" i="98"/>
  <c r="C228" i="98"/>
  <c r="H235" i="98"/>
  <c r="G235" i="98"/>
  <c r="E235" i="98"/>
  <c r="C235" i="98"/>
  <c r="H234" i="98"/>
  <c r="G234" i="98"/>
  <c r="E234" i="98"/>
  <c r="C234" i="98"/>
  <c r="H233" i="98"/>
  <c r="F233" i="98"/>
  <c r="D233" i="98"/>
  <c r="B233" i="98"/>
  <c r="H232" i="98"/>
  <c r="F232" i="98"/>
  <c r="D232" i="98"/>
  <c r="B232" i="98"/>
  <c r="H231" i="98"/>
  <c r="G231" i="98"/>
  <c r="E231" i="98"/>
  <c r="C231" i="98"/>
  <c r="H230" i="98"/>
  <c r="F230" i="98"/>
  <c r="C230" i="98"/>
  <c r="D246" i="32" a="1"/>
  <c r="T177" i="97" s="1"/>
  <c r="D242" i="32" a="1"/>
  <c r="D222" i="32" a="1"/>
  <c r="D205" i="32" a="1"/>
  <c r="F641" i="95"/>
  <c r="G641" i="95"/>
  <c r="F642" i="95"/>
  <c r="G642" i="95"/>
  <c r="H641" i="95"/>
  <c r="D642" i="95"/>
  <c r="E642" i="95"/>
  <c r="D641" i="95"/>
  <c r="H642" i="95"/>
  <c r="B641" i="95"/>
  <c r="E641" i="95"/>
  <c r="B642" i="95"/>
  <c r="C642" i="95"/>
  <c r="C641" i="95"/>
  <c r="G228" i="97"/>
  <c r="D228" i="97"/>
  <c r="G227" i="97"/>
  <c r="C227" i="97"/>
  <c r="H228" i="97"/>
  <c r="F228" i="97"/>
  <c r="C228" i="97"/>
  <c r="H227" i="97"/>
  <c r="F227" i="97"/>
  <c r="B227" i="97"/>
  <c r="E228" i="97"/>
  <c r="B228" i="97"/>
  <c r="E227" i="97"/>
  <c r="D227" i="97"/>
  <c r="C235" i="96"/>
  <c r="F234" i="96"/>
  <c r="C234" i="96"/>
  <c r="C233" i="96"/>
  <c r="F232" i="96"/>
  <c r="B232" i="96"/>
  <c r="H230" i="96"/>
  <c r="B230" i="96"/>
  <c r="D229" i="96"/>
  <c r="B229" i="96"/>
  <c r="B228" i="96"/>
  <c r="E227" i="96"/>
  <c r="H235" i="96"/>
  <c r="E235" i="96"/>
  <c r="D235" i="96"/>
  <c r="H234" i="96"/>
  <c r="E234" i="96"/>
  <c r="D234" i="96"/>
  <c r="B234" i="96"/>
  <c r="D233" i="96"/>
  <c r="G232" i="96"/>
  <c r="C232" i="96"/>
  <c r="G231" i="96"/>
  <c r="C231" i="96"/>
  <c r="G230" i="96"/>
  <c r="H229" i="96"/>
  <c r="C229" i="96"/>
  <c r="H228" i="96"/>
  <c r="D228" i="96"/>
  <c r="H227" i="96"/>
  <c r="D227" i="96"/>
  <c r="G235" i="96"/>
  <c r="F235" i="96"/>
  <c r="B235" i="96"/>
  <c r="G234" i="96"/>
  <c r="H233" i="96"/>
  <c r="F233" i="96"/>
  <c r="B233" i="96"/>
  <c r="D232" i="96"/>
  <c r="H231" i="96"/>
  <c r="F231" i="96"/>
  <c r="D231" i="96"/>
  <c r="E230" i="96"/>
  <c r="C230" i="96"/>
  <c r="F229" i="96"/>
  <c r="G228" i="96"/>
  <c r="C228" i="96"/>
  <c r="F227" i="96"/>
  <c r="C227" i="96"/>
  <c r="G233" i="96"/>
  <c r="E233" i="96"/>
  <c r="H232" i="96"/>
  <c r="E232" i="96"/>
  <c r="E231" i="96"/>
  <c r="B231" i="96"/>
  <c r="F230" i="96"/>
  <c r="D230" i="96"/>
  <c r="G229" i="96"/>
  <c r="E229" i="96"/>
  <c r="F228" i="96"/>
  <c r="E228" i="96"/>
  <c r="G227" i="96"/>
  <c r="B227" i="96"/>
  <c r="H235" i="94"/>
  <c r="G235" i="94"/>
  <c r="C235" i="94"/>
  <c r="B235" i="94"/>
  <c r="E234" i="94"/>
  <c r="H233" i="94"/>
  <c r="D233" i="94"/>
  <c r="H232" i="94"/>
  <c r="E232" i="94"/>
  <c r="C232" i="94"/>
  <c r="H231" i="94"/>
  <c r="B231" i="94"/>
  <c r="G230" i="94"/>
  <c r="C230" i="94"/>
  <c r="F229" i="94"/>
  <c r="G228" i="94"/>
  <c r="C228" i="94"/>
  <c r="F227" i="94"/>
  <c r="C273" i="94"/>
  <c r="F235" i="94"/>
  <c r="D235" i="94"/>
  <c r="G234" i="94"/>
  <c r="C234" i="94"/>
  <c r="E233" i="94"/>
  <c r="B233" i="94"/>
  <c r="D232" i="94"/>
  <c r="G231" i="94"/>
  <c r="C231" i="94"/>
  <c r="E230" i="94"/>
  <c r="H229" i="94"/>
  <c r="G229" i="94"/>
  <c r="B229" i="94"/>
  <c r="D228" i="94"/>
  <c r="B228" i="94"/>
  <c r="D227" i="94"/>
  <c r="B273" i="94"/>
  <c r="D234" i="94"/>
  <c r="F233" i="94"/>
  <c r="G232" i="94"/>
  <c r="B232" i="94"/>
  <c r="D231" i="94"/>
  <c r="F230" i="94"/>
  <c r="E229" i="94"/>
  <c r="C229" i="94"/>
  <c r="E228" i="94"/>
  <c r="G227" i="94"/>
  <c r="C227" i="94"/>
  <c r="D273" i="94"/>
  <c r="E235" i="94"/>
  <c r="H234" i="94"/>
  <c r="F234" i="94"/>
  <c r="B234" i="94"/>
  <c r="G233" i="94"/>
  <c r="C233" i="94"/>
  <c r="F232" i="94"/>
  <c r="F231" i="94"/>
  <c r="E231" i="94"/>
  <c r="H230" i="94"/>
  <c r="D230" i="94"/>
  <c r="B230" i="94"/>
  <c r="D229" i="94"/>
  <c r="H228" i="94"/>
  <c r="F228" i="94"/>
  <c r="H227" i="94"/>
  <c r="E227" i="94"/>
  <c r="B227" i="94"/>
  <c r="H235" i="93"/>
  <c r="E235" i="93"/>
  <c r="B235" i="93"/>
  <c r="D234" i="93"/>
  <c r="G233" i="93"/>
  <c r="D233" i="93"/>
  <c r="F232" i="93"/>
  <c r="C232" i="93"/>
  <c r="F231" i="93"/>
  <c r="C231" i="93"/>
  <c r="F230" i="93"/>
  <c r="C230" i="93"/>
  <c r="B230" i="93"/>
  <c r="D229" i="93"/>
  <c r="H228" i="93"/>
  <c r="D228" i="93"/>
  <c r="H227" i="93"/>
  <c r="E227" i="93"/>
  <c r="G235" i="93"/>
  <c r="F235" i="93"/>
  <c r="D235" i="93"/>
  <c r="H234" i="93"/>
  <c r="G234" i="93"/>
  <c r="E234" i="93"/>
  <c r="C234" i="93"/>
  <c r="H233" i="93"/>
  <c r="F233" i="93"/>
  <c r="E233" i="93"/>
  <c r="B233" i="93"/>
  <c r="H232" i="93"/>
  <c r="E232" i="93"/>
  <c r="D232" i="93"/>
  <c r="H231" i="93"/>
  <c r="G231" i="93"/>
  <c r="D231" i="93"/>
  <c r="H230" i="93"/>
  <c r="E230" i="93"/>
  <c r="H229" i="93"/>
  <c r="F229" i="93"/>
  <c r="E229" i="93"/>
  <c r="B229" i="93"/>
  <c r="G228" i="93"/>
  <c r="E228" i="93"/>
  <c r="B228" i="93"/>
  <c r="G227" i="93"/>
  <c r="D227" i="93"/>
  <c r="B227" i="93"/>
  <c r="C235" i="93"/>
  <c r="F234" i="93"/>
  <c r="B234" i="93"/>
  <c r="C233" i="93"/>
  <c r="G232" i="93"/>
  <c r="B232" i="93"/>
  <c r="E231" i="93"/>
  <c r="B231" i="93"/>
  <c r="G230" i="93"/>
  <c r="D230" i="93"/>
  <c r="G229" i="93"/>
  <c r="C229" i="93"/>
  <c r="F228" i="93"/>
  <c r="C228" i="93"/>
  <c r="F227" i="93"/>
  <c r="C227" i="93"/>
  <c r="B233" i="92"/>
  <c r="D232" i="92"/>
  <c r="G231" i="92"/>
  <c r="C231" i="92"/>
  <c r="G230" i="92"/>
  <c r="C230" i="92"/>
  <c r="G229" i="92"/>
  <c r="D229" i="92"/>
  <c r="H228" i="92"/>
  <c r="B228" i="92"/>
  <c r="G227" i="92"/>
  <c r="C227" i="92"/>
  <c r="E235" i="92"/>
  <c r="G234" i="92"/>
  <c r="H233" i="92"/>
  <c r="H232" i="92"/>
  <c r="B232" i="92"/>
  <c r="B231" i="92"/>
  <c r="B230" i="92"/>
  <c r="B229" i="92"/>
  <c r="D228" i="92"/>
  <c r="B227" i="92"/>
  <c r="D234" i="92"/>
  <c r="D233" i="92"/>
  <c r="C232" i="92"/>
  <c r="E231" i="92"/>
  <c r="E230" i="92"/>
  <c r="E229" i="92"/>
  <c r="F228" i="92"/>
  <c r="E227" i="92"/>
  <c r="H235" i="92"/>
  <c r="G235" i="92"/>
  <c r="C235" i="92"/>
  <c r="H234" i="92"/>
  <c r="C234" i="92"/>
  <c r="E233" i="92"/>
  <c r="F232" i="92"/>
  <c r="F231" i="92"/>
  <c r="F230" i="92"/>
  <c r="F229" i="92"/>
  <c r="E228" i="92"/>
  <c r="F227" i="92"/>
  <c r="F235" i="92"/>
  <c r="D235" i="92"/>
  <c r="B235" i="92"/>
  <c r="F234" i="92"/>
  <c r="E234" i="92"/>
  <c r="B234" i="92"/>
  <c r="G233" i="92"/>
  <c r="F233" i="92"/>
  <c r="C233" i="92"/>
  <c r="G232" i="92"/>
  <c r="E232" i="92"/>
  <c r="H231" i="92"/>
  <c r="D231" i="92"/>
  <c r="H230" i="92"/>
  <c r="D230" i="92"/>
  <c r="H229" i="92"/>
  <c r="C229" i="92"/>
  <c r="G228" i="92"/>
  <c r="C228" i="92"/>
  <c r="H227" i="92"/>
  <c r="D227" i="92"/>
  <c r="F235" i="91"/>
  <c r="C235" i="91"/>
  <c r="G234" i="91"/>
  <c r="D234" i="91"/>
  <c r="B234" i="91"/>
  <c r="F233" i="91"/>
  <c r="H232" i="91"/>
  <c r="C232" i="91"/>
  <c r="F231" i="91"/>
  <c r="B231" i="91"/>
  <c r="E230" i="91"/>
  <c r="B230" i="91"/>
  <c r="C229" i="91"/>
  <c r="H228" i="91"/>
  <c r="B228" i="91"/>
  <c r="D227" i="91"/>
  <c r="H235" i="91"/>
  <c r="G235" i="91"/>
  <c r="E235" i="91"/>
  <c r="D235" i="91"/>
  <c r="B235" i="91"/>
  <c r="H234" i="91"/>
  <c r="E234" i="91"/>
  <c r="H233" i="91"/>
  <c r="E233" i="91"/>
  <c r="F232" i="91"/>
  <c r="B232" i="91"/>
  <c r="E231" i="91"/>
  <c r="G230" i="91"/>
  <c r="D230" i="91"/>
  <c r="G229" i="91"/>
  <c r="E229" i="91"/>
  <c r="F228" i="91"/>
  <c r="C228" i="91"/>
  <c r="C227" i="91"/>
  <c r="F234" i="91"/>
  <c r="C234" i="91"/>
  <c r="G233" i="91"/>
  <c r="D233" i="91"/>
  <c r="C233" i="91"/>
  <c r="B233" i="91"/>
  <c r="G232" i="91"/>
  <c r="E232" i="91"/>
  <c r="D232" i="91"/>
  <c r="H231" i="91"/>
  <c r="G231" i="91"/>
  <c r="D231" i="91"/>
  <c r="C231" i="91"/>
  <c r="H230" i="91"/>
  <c r="F230" i="91"/>
  <c r="C230" i="91"/>
  <c r="H229" i="91"/>
  <c r="F229" i="91"/>
  <c r="D229" i="91"/>
  <c r="B229" i="91"/>
  <c r="G228" i="91"/>
  <c r="E228" i="91"/>
  <c r="D228" i="91"/>
  <c r="H227" i="91"/>
  <c r="G227" i="91"/>
  <c r="F227" i="91"/>
  <c r="E227" i="91"/>
  <c r="B227" i="91"/>
  <c r="F235" i="90"/>
  <c r="E235" i="90"/>
  <c r="C235" i="90"/>
  <c r="H234" i="90"/>
  <c r="F234" i="90"/>
  <c r="D234" i="90"/>
  <c r="C234" i="90"/>
  <c r="H233" i="90"/>
  <c r="F233" i="90"/>
  <c r="D233" i="90"/>
  <c r="B233" i="90"/>
  <c r="G232" i="90"/>
  <c r="D232" i="90"/>
  <c r="B232" i="90"/>
  <c r="G231" i="90"/>
  <c r="D231" i="90"/>
  <c r="B231" i="90"/>
  <c r="G230" i="90"/>
  <c r="E230" i="90"/>
  <c r="C230" i="90"/>
  <c r="B230" i="90"/>
  <c r="G229" i="90"/>
  <c r="D229" i="90"/>
  <c r="B229" i="90"/>
  <c r="G228" i="90"/>
  <c r="F228" i="90"/>
  <c r="D228" i="90"/>
  <c r="B228" i="90"/>
  <c r="F227" i="90"/>
  <c r="D227" i="90"/>
  <c r="B227" i="90"/>
  <c r="H235" i="90"/>
  <c r="G235" i="90"/>
  <c r="D235" i="90"/>
  <c r="B235" i="90"/>
  <c r="G234" i="90"/>
  <c r="E234" i="90"/>
  <c r="B234" i="90"/>
  <c r="G233" i="90"/>
  <c r="E233" i="90"/>
  <c r="C233" i="90"/>
  <c r="H232" i="90"/>
  <c r="F232" i="90"/>
  <c r="C232" i="90"/>
  <c r="H231" i="90"/>
  <c r="F231" i="90"/>
  <c r="E231" i="90"/>
  <c r="C231" i="90"/>
  <c r="H230" i="90"/>
  <c r="F230" i="90"/>
  <c r="D230" i="90"/>
  <c r="H229" i="90"/>
  <c r="F229" i="90"/>
  <c r="E229" i="90"/>
  <c r="C229" i="90"/>
  <c r="H228" i="90"/>
  <c r="E228" i="90"/>
  <c r="C228" i="90"/>
  <c r="H227" i="90"/>
  <c r="G227" i="90"/>
  <c r="E227" i="90"/>
  <c r="C227" i="90"/>
  <c r="E232" i="90"/>
  <c r="D234" i="89"/>
  <c r="E233" i="89"/>
  <c r="F232" i="89"/>
  <c r="H231" i="89"/>
  <c r="C231" i="89"/>
  <c r="D230" i="89"/>
  <c r="F229" i="89"/>
  <c r="G227" i="89"/>
  <c r="F235" i="89"/>
  <c r="C234" i="89"/>
  <c r="B233" i="89"/>
  <c r="E232" i="89"/>
  <c r="B232" i="89"/>
  <c r="D231" i="89"/>
  <c r="F230" i="89"/>
  <c r="E229" i="89"/>
  <c r="C228" i="89"/>
  <c r="D227" i="89"/>
  <c r="E235" i="89"/>
  <c r="C235" i="89"/>
  <c r="G234" i="89"/>
  <c r="G233" i="89"/>
  <c r="D233" i="89"/>
  <c r="G232" i="89"/>
  <c r="C232" i="89"/>
  <c r="E231" i="89"/>
  <c r="H230" i="89"/>
  <c r="C230" i="89"/>
  <c r="G229" i="89"/>
  <c r="B229" i="89"/>
  <c r="G228" i="89"/>
  <c r="D228" i="89"/>
  <c r="H227" i="89"/>
  <c r="E227" i="89"/>
  <c r="B227" i="89"/>
  <c r="H235" i="89"/>
  <c r="G235" i="89"/>
  <c r="D235" i="89"/>
  <c r="B235" i="89"/>
  <c r="H234" i="89"/>
  <c r="E234" i="89"/>
  <c r="H233" i="89"/>
  <c r="F233" i="89"/>
  <c r="D232" i="89"/>
  <c r="G231" i="89"/>
  <c r="B231" i="89"/>
  <c r="E230" i="89"/>
  <c r="H229" i="89"/>
  <c r="C229" i="89"/>
  <c r="H228" i="89"/>
  <c r="F228" i="89"/>
  <c r="B228" i="89"/>
  <c r="C227" i="89"/>
  <c r="F234" i="89"/>
  <c r="B234" i="89"/>
  <c r="C233" i="89"/>
  <c r="H232" i="89"/>
  <c r="F231" i="89"/>
  <c r="G230" i="89"/>
  <c r="B230" i="89"/>
  <c r="D229" i="89"/>
  <c r="E228" i="89"/>
  <c r="F227" i="89"/>
  <c r="C235" i="88"/>
  <c r="H234" i="88"/>
  <c r="E234" i="88"/>
  <c r="B234" i="88"/>
  <c r="E233" i="88"/>
  <c r="B233" i="88"/>
  <c r="F232" i="88"/>
  <c r="C232" i="88"/>
  <c r="H231" i="88"/>
  <c r="E231" i="88"/>
  <c r="C231" i="88"/>
  <c r="G230" i="88"/>
  <c r="D230" i="88"/>
  <c r="H229" i="88"/>
  <c r="C229" i="88"/>
  <c r="G228" i="88"/>
  <c r="D228" i="88"/>
  <c r="B228" i="88"/>
  <c r="E227" i="88"/>
  <c r="B227" i="88"/>
  <c r="G227" i="88"/>
  <c r="D235" i="88"/>
  <c r="G234" i="88"/>
  <c r="C234" i="88"/>
  <c r="G233" i="88"/>
  <c r="D233" i="88"/>
  <c r="H232" i="88"/>
  <c r="E232" i="88"/>
  <c r="B232" i="88"/>
  <c r="F231" i="88"/>
  <c r="B231" i="88"/>
  <c r="F230" i="88"/>
  <c r="C230" i="88"/>
  <c r="G229" i="88"/>
  <c r="E229" i="88"/>
  <c r="B229" i="88"/>
  <c r="F228" i="88"/>
  <c r="H227" i="88"/>
  <c r="D227" i="88"/>
  <c r="H235" i="88"/>
  <c r="G235" i="88"/>
  <c r="F235" i="88"/>
  <c r="E235" i="88"/>
  <c r="B235" i="88"/>
  <c r="F234" i="88"/>
  <c r="D234" i="88"/>
  <c r="H233" i="88"/>
  <c r="F233" i="88"/>
  <c r="C233" i="88"/>
  <c r="G232" i="88"/>
  <c r="D232" i="88"/>
  <c r="G231" i="88"/>
  <c r="D231" i="88"/>
  <c r="H230" i="88"/>
  <c r="E230" i="88"/>
  <c r="B230" i="88"/>
  <c r="F229" i="88"/>
  <c r="D229" i="88"/>
  <c r="H228" i="88"/>
  <c r="E228" i="88"/>
  <c r="C228" i="88"/>
  <c r="F227" i="88"/>
  <c r="C227" i="88"/>
  <c r="C235" i="87"/>
  <c r="E234" i="87"/>
  <c r="C234" i="87"/>
  <c r="F233" i="87"/>
  <c r="B233" i="87"/>
  <c r="D232" i="87"/>
  <c r="F231" i="87"/>
  <c r="H230" i="87"/>
  <c r="D230" i="87"/>
  <c r="G229" i="87"/>
  <c r="C229" i="87"/>
  <c r="F228" i="87"/>
  <c r="F227" i="87"/>
  <c r="H234" i="87"/>
  <c r="D234" i="87"/>
  <c r="H233" i="87"/>
  <c r="E233" i="87"/>
  <c r="G232" i="87"/>
  <c r="C232" i="87"/>
  <c r="E231" i="87"/>
  <c r="C231" i="87"/>
  <c r="G230" i="87"/>
  <c r="B230" i="87"/>
  <c r="E229" i="87"/>
  <c r="H228" i="87"/>
  <c r="D228" i="87"/>
  <c r="B228" i="87"/>
  <c r="C227" i="87"/>
  <c r="B227" i="87"/>
  <c r="H235" i="87"/>
  <c r="G235" i="87"/>
  <c r="F235" i="87"/>
  <c r="B235" i="87"/>
  <c r="G234" i="87"/>
  <c r="B234" i="87"/>
  <c r="D233" i="87"/>
  <c r="H232" i="87"/>
  <c r="E232" i="87"/>
  <c r="B232" i="87"/>
  <c r="G231" i="87"/>
  <c r="B231" i="87"/>
  <c r="F230" i="87"/>
  <c r="C230" i="87"/>
  <c r="F229" i="87"/>
  <c r="B229" i="87"/>
  <c r="G228" i="87"/>
  <c r="C228" i="87"/>
  <c r="H227" i="87"/>
  <c r="D227" i="87"/>
  <c r="G227" i="87"/>
  <c r="E235" i="87"/>
  <c r="D235" i="87"/>
  <c r="F234" i="87"/>
  <c r="G233" i="87"/>
  <c r="C233" i="87"/>
  <c r="F232" i="87"/>
  <c r="H231" i="87"/>
  <c r="D231" i="87"/>
  <c r="E230" i="87"/>
  <c r="H229" i="87"/>
  <c r="D229" i="87"/>
  <c r="E228" i="87"/>
  <c r="E227" i="87"/>
  <c r="G233" i="86"/>
  <c r="G232" i="86"/>
  <c r="D232" i="86"/>
  <c r="E231" i="86"/>
  <c r="G230" i="86"/>
  <c r="B230" i="86"/>
  <c r="D229" i="86"/>
  <c r="G228" i="86"/>
  <c r="D228" i="86"/>
  <c r="D227" i="86"/>
  <c r="D235" i="86"/>
  <c r="E234" i="86"/>
  <c r="F233" i="86"/>
  <c r="B233" i="86"/>
  <c r="C232" i="86"/>
  <c r="F231" i="86"/>
  <c r="B231" i="86"/>
  <c r="C230" i="86"/>
  <c r="H229" i="86"/>
  <c r="B229" i="86"/>
  <c r="F228" i="86"/>
  <c r="F227" i="86"/>
  <c r="H235" i="86"/>
  <c r="G235" i="86"/>
  <c r="E235" i="86"/>
  <c r="B235" i="86"/>
  <c r="G234" i="86"/>
  <c r="D234" i="86"/>
  <c r="B234" i="86"/>
  <c r="D233" i="86"/>
  <c r="H232" i="86"/>
  <c r="E232" i="86"/>
  <c r="B232" i="86"/>
  <c r="G231" i="86"/>
  <c r="C231" i="86"/>
  <c r="H230" i="86"/>
  <c r="D230" i="86"/>
  <c r="F229" i="86"/>
  <c r="E228" i="86"/>
  <c r="C228" i="86"/>
  <c r="H227" i="86"/>
  <c r="C227" i="86"/>
  <c r="F235" i="86"/>
  <c r="C235" i="86"/>
  <c r="H234" i="86"/>
  <c r="F234" i="86"/>
  <c r="C234" i="86"/>
  <c r="H233" i="86"/>
  <c r="E233" i="86"/>
  <c r="C233" i="86"/>
  <c r="F232" i="86"/>
  <c r="H231" i="86"/>
  <c r="D231" i="86"/>
  <c r="F230" i="86"/>
  <c r="E230" i="86"/>
  <c r="G229" i="86"/>
  <c r="E229" i="86"/>
  <c r="C229" i="86"/>
  <c r="H228" i="86"/>
  <c r="B228" i="86"/>
  <c r="G227" i="86"/>
  <c r="E227" i="86"/>
  <c r="B227" i="86"/>
  <c r="G234" i="85"/>
  <c r="D234" i="85"/>
  <c r="G233" i="85"/>
  <c r="C233" i="85"/>
  <c r="H232" i="85"/>
  <c r="C232" i="85"/>
  <c r="G231" i="85"/>
  <c r="D231" i="85"/>
  <c r="G230" i="85"/>
  <c r="D230" i="85"/>
  <c r="G229" i="85"/>
  <c r="D229" i="85"/>
  <c r="B229" i="85"/>
  <c r="E228" i="85"/>
  <c r="B228" i="85"/>
  <c r="G227" i="85"/>
  <c r="C227" i="85"/>
  <c r="B235" i="85"/>
  <c r="C234" i="85"/>
  <c r="D233" i="85"/>
  <c r="D232" i="85"/>
  <c r="C231" i="85"/>
  <c r="C230" i="85"/>
  <c r="F229" i="85"/>
  <c r="F228" i="85"/>
  <c r="E227" i="85"/>
  <c r="H235" i="85"/>
  <c r="G235" i="85"/>
  <c r="F235" i="85"/>
  <c r="D235" i="85"/>
  <c r="H234" i="85"/>
  <c r="E234" i="85"/>
  <c r="H233" i="85"/>
  <c r="F233" i="85"/>
  <c r="B233" i="85"/>
  <c r="F232" i="85"/>
  <c r="E232" i="85"/>
  <c r="H231" i="85"/>
  <c r="E231" i="85"/>
  <c r="H230" i="85"/>
  <c r="E230" i="85"/>
  <c r="H229" i="85"/>
  <c r="C229" i="85"/>
  <c r="H228" i="85"/>
  <c r="D228" i="85"/>
  <c r="H227" i="85"/>
  <c r="D227" i="85"/>
  <c r="E235" i="85"/>
  <c r="C235" i="85"/>
  <c r="F234" i="85"/>
  <c r="B234" i="85"/>
  <c r="E233" i="85"/>
  <c r="G232" i="85"/>
  <c r="B232" i="85"/>
  <c r="F231" i="85"/>
  <c r="B231" i="85"/>
  <c r="F230" i="85"/>
  <c r="B230" i="85"/>
  <c r="E229" i="85"/>
  <c r="G228" i="85"/>
  <c r="C228" i="85"/>
  <c r="F227" i="85"/>
  <c r="B227" i="85"/>
  <c r="H227" i="84"/>
  <c r="D227" i="84"/>
  <c r="G226" i="84"/>
  <c r="E226" i="84"/>
  <c r="B226" i="84"/>
  <c r="G234" i="84"/>
  <c r="B227" i="84"/>
  <c r="C226" i="84"/>
  <c r="H234" i="84"/>
  <c r="F234" i="84"/>
  <c r="E234" i="84"/>
  <c r="D234" i="84"/>
  <c r="C234" i="84"/>
  <c r="B234" i="84"/>
  <c r="H233" i="84"/>
  <c r="G233" i="84"/>
  <c r="F233" i="84"/>
  <c r="E233" i="84"/>
  <c r="D233" i="84"/>
  <c r="C233" i="84"/>
  <c r="B233" i="84"/>
  <c r="H232" i="84"/>
  <c r="G232" i="84"/>
  <c r="F232" i="84"/>
  <c r="E232" i="84"/>
  <c r="D232" i="84"/>
  <c r="C232" i="84"/>
  <c r="B232" i="84"/>
  <c r="H231" i="84"/>
  <c r="G231" i="84"/>
  <c r="F231" i="84"/>
  <c r="E231" i="84"/>
  <c r="D231" i="84"/>
  <c r="C231" i="84"/>
  <c r="B231" i="84"/>
  <c r="H230" i="84"/>
  <c r="G230" i="84"/>
  <c r="F230" i="84"/>
  <c r="E230" i="84"/>
  <c r="D230" i="84"/>
  <c r="C230" i="84"/>
  <c r="B230" i="84"/>
  <c r="H229" i="84"/>
  <c r="G229" i="84"/>
  <c r="F229" i="84"/>
  <c r="E229" i="84"/>
  <c r="D229" i="84"/>
  <c r="C229" i="84"/>
  <c r="B229" i="84"/>
  <c r="H228" i="84"/>
  <c r="G228" i="84"/>
  <c r="F228" i="84"/>
  <c r="E228" i="84"/>
  <c r="D228" i="84"/>
  <c r="C228" i="84"/>
  <c r="B228" i="84"/>
  <c r="G227" i="84"/>
  <c r="F227" i="84"/>
  <c r="E227" i="84"/>
  <c r="C227" i="84"/>
  <c r="H226" i="84"/>
  <c r="F226" i="84"/>
  <c r="D226" i="84"/>
  <c r="D192" i="32" a="1"/>
  <c r="F235" i="83"/>
  <c r="G234" i="83"/>
  <c r="H233" i="83"/>
  <c r="B233" i="83"/>
  <c r="C232" i="83"/>
  <c r="D231" i="83"/>
  <c r="F230" i="83"/>
  <c r="F229" i="83"/>
  <c r="H228" i="83"/>
  <c r="C228" i="83"/>
  <c r="D227" i="83"/>
  <c r="H235" i="83"/>
  <c r="D235" i="83"/>
  <c r="B235" i="83"/>
  <c r="F234" i="83"/>
  <c r="D234" i="83"/>
  <c r="B234" i="83"/>
  <c r="F233" i="83"/>
  <c r="D233" i="83"/>
  <c r="H232" i="83"/>
  <c r="F232" i="83"/>
  <c r="D232" i="83"/>
  <c r="H231" i="83"/>
  <c r="F231" i="83"/>
  <c r="E231" i="83"/>
  <c r="B231" i="83"/>
  <c r="G230" i="83"/>
  <c r="D230" i="83"/>
  <c r="B230" i="83"/>
  <c r="G229" i="83"/>
  <c r="D229" i="83"/>
  <c r="B229" i="83"/>
  <c r="F228" i="83"/>
  <c r="E228" i="83"/>
  <c r="H227" i="83"/>
  <c r="F227" i="83"/>
  <c r="C227" i="83"/>
  <c r="G235" i="83"/>
  <c r="E235" i="83"/>
  <c r="C235" i="83"/>
  <c r="H234" i="83"/>
  <c r="E234" i="83"/>
  <c r="C234" i="83"/>
  <c r="G233" i="83"/>
  <c r="E233" i="83"/>
  <c r="C233" i="83"/>
  <c r="G232" i="83"/>
  <c r="E232" i="83"/>
  <c r="B232" i="83"/>
  <c r="G231" i="83"/>
  <c r="C231" i="83"/>
  <c r="H230" i="83"/>
  <c r="E230" i="83"/>
  <c r="C230" i="83"/>
  <c r="H229" i="83"/>
  <c r="E229" i="83"/>
  <c r="C229" i="83"/>
  <c r="G228" i="83"/>
  <c r="D228" i="83"/>
  <c r="B228" i="83"/>
  <c r="G227" i="83"/>
  <c r="E227" i="83"/>
  <c r="B227" i="83"/>
  <c r="B234" i="82"/>
  <c r="D230" i="82"/>
  <c r="E229" i="82"/>
  <c r="G228" i="82"/>
  <c r="B228" i="82"/>
  <c r="D227" i="82"/>
  <c r="H235" i="82"/>
  <c r="G235" i="82"/>
  <c r="F235" i="82"/>
  <c r="E235" i="82"/>
  <c r="D235" i="82"/>
  <c r="C235" i="82"/>
  <c r="B235" i="82"/>
  <c r="H234" i="82"/>
  <c r="G234" i="82"/>
  <c r="F234" i="82"/>
  <c r="E234" i="82"/>
  <c r="D234" i="82"/>
  <c r="C234" i="82"/>
  <c r="H233" i="82"/>
  <c r="G233" i="82"/>
  <c r="F233" i="82"/>
  <c r="E233" i="82"/>
  <c r="D233" i="82"/>
  <c r="C233" i="82"/>
  <c r="B233" i="82"/>
  <c r="H232" i="82"/>
  <c r="G232" i="82"/>
  <c r="F232" i="82"/>
  <c r="E232" i="82"/>
  <c r="D232" i="82"/>
  <c r="C232" i="82"/>
  <c r="B232" i="82"/>
  <c r="H231" i="82"/>
  <c r="G231" i="82"/>
  <c r="F231" i="82"/>
  <c r="E231" i="82"/>
  <c r="D231" i="82"/>
  <c r="C231" i="82"/>
  <c r="H230" i="82"/>
  <c r="G230" i="82"/>
  <c r="F230" i="82"/>
  <c r="E230" i="82"/>
  <c r="C230" i="82"/>
  <c r="B230" i="82"/>
  <c r="H229" i="82"/>
  <c r="G229" i="82"/>
  <c r="F229" i="82"/>
  <c r="D229" i="82"/>
  <c r="C229" i="82"/>
  <c r="B229" i="82"/>
  <c r="H228" i="82"/>
  <c r="F228" i="82"/>
  <c r="E228" i="82"/>
  <c r="C228" i="82"/>
  <c r="H227" i="82"/>
  <c r="G227" i="82"/>
  <c r="E227" i="82"/>
  <c r="C227" i="82"/>
  <c r="B231" i="82"/>
  <c r="D228" i="82"/>
  <c r="F227" i="82"/>
  <c r="B227" i="82"/>
  <c r="H235" i="81"/>
  <c r="G235" i="81"/>
  <c r="E235" i="81"/>
  <c r="C235" i="81"/>
  <c r="H234" i="81"/>
  <c r="F234" i="81"/>
  <c r="D234" i="81"/>
  <c r="B234" i="81"/>
  <c r="G233" i="81"/>
  <c r="E233" i="81"/>
  <c r="C233" i="81"/>
  <c r="H232" i="81"/>
  <c r="F232" i="81"/>
  <c r="D232" i="81"/>
  <c r="B232" i="81"/>
  <c r="G231" i="81"/>
  <c r="E231" i="81"/>
  <c r="C231" i="81"/>
  <c r="H230" i="81"/>
  <c r="F230" i="81"/>
  <c r="D230" i="81"/>
  <c r="C230" i="81"/>
  <c r="H229" i="81"/>
  <c r="F229" i="81"/>
  <c r="D229" i="81"/>
  <c r="B229" i="81"/>
  <c r="G228" i="81"/>
  <c r="E228" i="81"/>
  <c r="C228" i="81"/>
  <c r="H227" i="81"/>
  <c r="F227" i="81"/>
  <c r="D227" i="81"/>
  <c r="B227" i="81"/>
  <c r="F235" i="81"/>
  <c r="D235" i="81"/>
  <c r="B235" i="81"/>
  <c r="G234" i="81"/>
  <c r="E234" i="81"/>
  <c r="C234" i="81"/>
  <c r="H233" i="81"/>
  <c r="F233" i="81"/>
  <c r="D233" i="81"/>
  <c r="B233" i="81"/>
  <c r="G232" i="81"/>
  <c r="E232" i="81"/>
  <c r="C232" i="81"/>
  <c r="H231" i="81"/>
  <c r="F231" i="81"/>
  <c r="D231" i="81"/>
  <c r="B231" i="81"/>
  <c r="G230" i="81"/>
  <c r="E230" i="81"/>
  <c r="B230" i="81"/>
  <c r="G229" i="81"/>
  <c r="E229" i="81"/>
  <c r="C229" i="81"/>
  <c r="H228" i="81"/>
  <c r="F228" i="81"/>
  <c r="D228" i="81"/>
  <c r="B228" i="81"/>
  <c r="G227" i="81"/>
  <c r="E227" i="81"/>
  <c r="C227" i="81"/>
  <c r="H235" i="80"/>
  <c r="G235" i="80"/>
  <c r="E235" i="80"/>
  <c r="H234" i="80"/>
  <c r="D234" i="80"/>
  <c r="H233" i="80"/>
  <c r="D233" i="80"/>
  <c r="G232" i="80"/>
  <c r="C232" i="80"/>
  <c r="F231" i="80"/>
  <c r="B231" i="80"/>
  <c r="E230" i="80"/>
  <c r="H229" i="80"/>
  <c r="D229" i="80"/>
  <c r="G228" i="80"/>
  <c r="C228" i="80"/>
  <c r="F227" i="80"/>
  <c r="C227" i="80"/>
  <c r="D235" i="80"/>
  <c r="G234" i="80"/>
  <c r="C234" i="80"/>
  <c r="F233" i="80"/>
  <c r="B233" i="80"/>
  <c r="E232" i="80"/>
  <c r="H231" i="80"/>
  <c r="D231" i="80"/>
  <c r="G230" i="80"/>
  <c r="C230" i="80"/>
  <c r="F229" i="80"/>
  <c r="B229" i="80"/>
  <c r="E228" i="80"/>
  <c r="H227" i="80"/>
  <c r="D227" i="80"/>
  <c r="B235" i="80"/>
  <c r="E234" i="80"/>
  <c r="G233" i="80"/>
  <c r="C233" i="80"/>
  <c r="F232" i="80"/>
  <c r="B232" i="80"/>
  <c r="E231" i="80"/>
  <c r="H230" i="80"/>
  <c r="D230" i="80"/>
  <c r="G229" i="80"/>
  <c r="C229" i="80"/>
  <c r="F228" i="80"/>
  <c r="B228" i="80"/>
  <c r="E227" i="80"/>
  <c r="F235" i="80"/>
  <c r="C235" i="80"/>
  <c r="F234" i="80"/>
  <c r="B234" i="80"/>
  <c r="E233" i="80"/>
  <c r="H232" i="80"/>
  <c r="D232" i="80"/>
  <c r="G231" i="80"/>
  <c r="C231" i="80"/>
  <c r="F230" i="80"/>
  <c r="B230" i="80"/>
  <c r="E229" i="80"/>
  <c r="H228" i="80"/>
  <c r="D228" i="80"/>
  <c r="G227" i="80"/>
  <c r="B227" i="80"/>
  <c r="C234" i="79"/>
  <c r="F233" i="79"/>
  <c r="B233" i="79"/>
  <c r="E232" i="79"/>
  <c r="H231" i="79"/>
  <c r="B231" i="79"/>
  <c r="G230" i="79"/>
  <c r="D230" i="79"/>
  <c r="B230" i="79"/>
  <c r="E229" i="79"/>
  <c r="B229" i="79"/>
  <c r="E228" i="79"/>
  <c r="H227" i="79"/>
  <c r="E227" i="79"/>
  <c r="B227" i="79"/>
  <c r="G235" i="79"/>
  <c r="D235" i="79"/>
  <c r="B235" i="79"/>
  <c r="F234" i="79"/>
  <c r="B234" i="79"/>
  <c r="E233" i="79"/>
  <c r="H232" i="79"/>
  <c r="B232" i="79"/>
  <c r="F231" i="79"/>
  <c r="C231" i="79"/>
  <c r="H230" i="79"/>
  <c r="C230" i="79"/>
  <c r="G229" i="79"/>
  <c r="D229" i="79"/>
  <c r="H228" i="79"/>
  <c r="B228" i="79"/>
  <c r="F227" i="79"/>
  <c r="G228" i="79"/>
  <c r="H235" i="79"/>
  <c r="F235" i="79"/>
  <c r="C235" i="79"/>
  <c r="G234" i="79"/>
  <c r="D234" i="79"/>
  <c r="H233" i="79"/>
  <c r="D233" i="79"/>
  <c r="G232" i="79"/>
  <c r="C232" i="79"/>
  <c r="G231" i="79"/>
  <c r="D231" i="79"/>
  <c r="F230" i="79"/>
  <c r="E230" i="79"/>
  <c r="H229" i="79"/>
  <c r="F229" i="79"/>
  <c r="C229" i="79"/>
  <c r="F228" i="79"/>
  <c r="C228" i="79"/>
  <c r="G227" i="79"/>
  <c r="D227" i="79"/>
  <c r="E235" i="79"/>
  <c r="H234" i="79"/>
  <c r="E234" i="79"/>
  <c r="G233" i="79"/>
  <c r="C233" i="79"/>
  <c r="F232" i="79"/>
  <c r="D232" i="79"/>
  <c r="E231" i="79"/>
  <c r="C227" i="79"/>
  <c r="D228" i="79"/>
  <c r="F234" i="78"/>
  <c r="B234" i="78"/>
  <c r="G233" i="78"/>
  <c r="G232" i="78"/>
  <c r="G231" i="78"/>
  <c r="B231" i="78"/>
  <c r="H229" i="78"/>
  <c r="D229" i="78"/>
  <c r="G228" i="78"/>
  <c r="D227" i="78"/>
  <c r="C272" i="78"/>
  <c r="G235" i="78"/>
  <c r="D235" i="78"/>
  <c r="E234" i="78"/>
  <c r="F233" i="78"/>
  <c r="D232" i="78"/>
  <c r="C231" i="78"/>
  <c r="E230" i="78"/>
  <c r="C229" i="78"/>
  <c r="B228" i="78"/>
  <c r="F232" i="78"/>
  <c r="D231" i="78"/>
  <c r="F230" i="78"/>
  <c r="B229" i="78"/>
  <c r="E227" i="78"/>
  <c r="H233" i="78"/>
  <c r="H232" i="78"/>
  <c r="E231" i="78"/>
  <c r="D230" i="78"/>
  <c r="F229" i="78"/>
  <c r="H228" i="78"/>
  <c r="H227" i="78"/>
  <c r="B272" i="78"/>
  <c r="C235" i="78"/>
  <c r="H234" i="78"/>
  <c r="C234" i="78"/>
  <c r="B233" i="78"/>
  <c r="F231" i="78"/>
  <c r="B230" i="78"/>
  <c r="F228" i="78"/>
  <c r="G227" i="78"/>
  <c r="E235" i="78"/>
  <c r="G234" i="78"/>
  <c r="C233" i="78"/>
  <c r="C232" i="78"/>
  <c r="H230" i="78"/>
  <c r="E229" i="78"/>
  <c r="C228" i="78"/>
  <c r="B227" i="78"/>
  <c r="H235" i="78"/>
  <c r="F235" i="78"/>
  <c r="B235" i="78"/>
  <c r="D234" i="78"/>
  <c r="E233" i="78"/>
  <c r="E232" i="78"/>
  <c r="H231" i="78"/>
  <c r="G230" i="78"/>
  <c r="G229" i="78"/>
  <c r="E228" i="78"/>
  <c r="F227" i="78"/>
  <c r="D272" i="78"/>
  <c r="D233" i="78"/>
  <c r="B232" i="78"/>
  <c r="C230" i="78"/>
  <c r="D228" i="78"/>
  <c r="C227" i="78"/>
  <c r="H234" i="77"/>
  <c r="B234" i="77"/>
  <c r="D233" i="77"/>
  <c r="F232" i="77"/>
  <c r="D232" i="77"/>
  <c r="F231" i="77"/>
  <c r="H230" i="77"/>
  <c r="B230" i="77"/>
  <c r="G229" i="77"/>
  <c r="E228" i="77"/>
  <c r="G227" i="77"/>
  <c r="B235" i="77"/>
  <c r="E234" i="77"/>
  <c r="G233" i="77"/>
  <c r="B233" i="77"/>
  <c r="B232" i="77"/>
  <c r="B231" i="77"/>
  <c r="C230" i="77"/>
  <c r="F229" i="77"/>
  <c r="G228" i="77"/>
  <c r="C228" i="77"/>
  <c r="D227" i="77"/>
  <c r="F235" i="77"/>
  <c r="F234" i="77"/>
  <c r="C233" i="77"/>
  <c r="H231" i="77"/>
  <c r="F230" i="77"/>
  <c r="C229" i="77"/>
  <c r="F227" i="77"/>
  <c r="E231" i="77"/>
  <c r="B229" i="77"/>
  <c r="E227" i="77"/>
  <c r="D235" i="77"/>
  <c r="G234" i="77"/>
  <c r="H233" i="77"/>
  <c r="E232" i="77"/>
  <c r="G230" i="77"/>
  <c r="H229" i="77"/>
  <c r="D228" i="77"/>
  <c r="H235" i="77"/>
  <c r="G235" i="77"/>
  <c r="E235" i="77"/>
  <c r="C235" i="77"/>
  <c r="C234" i="77"/>
  <c r="F233" i="77"/>
  <c r="H232" i="77"/>
  <c r="C232" i="77"/>
  <c r="C231" i="77"/>
  <c r="D230" i="77"/>
  <c r="D229" i="77"/>
  <c r="F228" i="77"/>
  <c r="B228" i="77"/>
  <c r="C227" i="77"/>
  <c r="D234" i="77"/>
  <c r="E233" i="77"/>
  <c r="G232" i="77"/>
  <c r="G231" i="77"/>
  <c r="D231" i="77"/>
  <c r="E230" i="77"/>
  <c r="E229" i="77"/>
  <c r="H228" i="77"/>
  <c r="H227" i="77"/>
  <c r="B227" i="77"/>
  <c r="E233" i="76"/>
  <c r="G235" i="76"/>
  <c r="C235" i="76"/>
  <c r="E234" i="76"/>
  <c r="F232" i="76"/>
  <c r="E230" i="76"/>
  <c r="E228" i="76"/>
  <c r="D234" i="76"/>
  <c r="G233" i="76"/>
  <c r="C233" i="76"/>
  <c r="C232" i="76"/>
  <c r="E231" i="76"/>
  <c r="G230" i="76"/>
  <c r="B230" i="76"/>
  <c r="E229" i="76"/>
  <c r="B229" i="76"/>
  <c r="D228" i="76"/>
  <c r="G227" i="76"/>
  <c r="B227" i="76"/>
  <c r="D235" i="76"/>
  <c r="G234" i="76"/>
  <c r="B234" i="76"/>
  <c r="B233" i="76"/>
  <c r="D232" i="76"/>
  <c r="G231" i="76"/>
  <c r="D230" i="76"/>
  <c r="F229" i="76"/>
  <c r="F228" i="76"/>
  <c r="B228" i="76"/>
  <c r="D227" i="76"/>
  <c r="C234" i="76"/>
  <c r="F233" i="76"/>
  <c r="H232" i="76"/>
  <c r="B232" i="76"/>
  <c r="F231" i="76"/>
  <c r="C231" i="76"/>
  <c r="F230" i="76"/>
  <c r="H229" i="76"/>
  <c r="D229" i="76"/>
  <c r="G228" i="76"/>
  <c r="C228" i="76"/>
  <c r="E227" i="76"/>
  <c r="F234" i="76"/>
  <c r="G232" i="76"/>
  <c r="B231" i="76"/>
  <c r="C229" i="76"/>
  <c r="F227" i="76"/>
  <c r="H235" i="76"/>
  <c r="F235" i="76"/>
  <c r="E235" i="76"/>
  <c r="B235" i="76"/>
  <c r="H234" i="76"/>
  <c r="H233" i="76"/>
  <c r="D233" i="76"/>
  <c r="E232" i="76"/>
  <c r="H231" i="76"/>
  <c r="D231" i="76"/>
  <c r="H230" i="76"/>
  <c r="C230" i="76"/>
  <c r="G229" i="76"/>
  <c r="H228" i="76"/>
  <c r="H227" i="76"/>
  <c r="C227" i="76"/>
  <c r="D220" i="32" a="1"/>
  <c r="H234" i="75"/>
  <c r="C234" i="75"/>
  <c r="F233" i="75"/>
  <c r="H232" i="75"/>
  <c r="D232" i="75"/>
  <c r="H231" i="75"/>
  <c r="E231" i="75"/>
  <c r="E230" i="75"/>
  <c r="G229" i="75"/>
  <c r="D229" i="75"/>
  <c r="G228" i="75"/>
  <c r="C228" i="75"/>
  <c r="G227" i="75"/>
  <c r="B227" i="75"/>
  <c r="H233" i="75"/>
  <c r="C232" i="75"/>
  <c r="H230" i="75"/>
  <c r="B229" i="75"/>
  <c r="C227" i="75"/>
  <c r="F235" i="75"/>
  <c r="D235" i="75"/>
  <c r="B235" i="75"/>
  <c r="G234" i="75"/>
  <c r="B234" i="75"/>
  <c r="D233" i="75"/>
  <c r="G232" i="75"/>
  <c r="B232" i="75"/>
  <c r="F231" i="75"/>
  <c r="B231" i="75"/>
  <c r="F230" i="75"/>
  <c r="H229" i="75"/>
  <c r="C229" i="75"/>
  <c r="E228" i="75"/>
  <c r="H227" i="75"/>
  <c r="D227" i="75"/>
  <c r="E234" i="75"/>
  <c r="C233" i="75"/>
  <c r="F232" i="75"/>
  <c r="C231" i="75"/>
  <c r="G230" i="75"/>
  <c r="C230" i="75"/>
  <c r="F229" i="75"/>
  <c r="F228" i="75"/>
  <c r="B228" i="75"/>
  <c r="E227" i="75"/>
  <c r="G235" i="75"/>
  <c r="F234" i="75"/>
  <c r="E233" i="75"/>
  <c r="H235" i="75"/>
  <c r="E235" i="75"/>
  <c r="C235" i="75"/>
  <c r="D234" i="75"/>
  <c r="G233" i="75"/>
  <c r="B233" i="75"/>
  <c r="E232" i="75"/>
  <c r="G231" i="75"/>
  <c r="D231" i="75"/>
  <c r="D230" i="75"/>
  <c r="B230" i="75"/>
  <c r="E229" i="75"/>
  <c r="H228" i="75"/>
  <c r="D228" i="75"/>
  <c r="F227" i="75"/>
  <c r="H235" i="74"/>
  <c r="F235" i="74"/>
  <c r="C235" i="74"/>
  <c r="H234" i="74"/>
  <c r="D234" i="74"/>
  <c r="G233" i="74"/>
  <c r="H232" i="74"/>
  <c r="D232" i="74"/>
  <c r="H231" i="74"/>
  <c r="E231" i="74"/>
  <c r="G230" i="74"/>
  <c r="B230" i="74"/>
  <c r="E229" i="74"/>
  <c r="F228" i="74"/>
  <c r="B228" i="74"/>
  <c r="F227" i="74"/>
  <c r="B227" i="74"/>
  <c r="G235" i="74"/>
  <c r="E235" i="74"/>
  <c r="D235" i="74"/>
  <c r="B235" i="74"/>
  <c r="F234" i="74"/>
  <c r="C234" i="74"/>
  <c r="H233" i="74"/>
  <c r="D233" i="74"/>
  <c r="F232" i="74"/>
  <c r="C232" i="74"/>
  <c r="F231" i="74"/>
  <c r="B231" i="74"/>
  <c r="D230" i="74"/>
  <c r="H229" i="74"/>
  <c r="D229" i="74"/>
  <c r="G228" i="74"/>
  <c r="C228" i="74"/>
  <c r="E227" i="74"/>
  <c r="C233" i="74"/>
  <c r="E230" i="74"/>
  <c r="E228" i="74"/>
  <c r="G234" i="74"/>
  <c r="E234" i="74"/>
  <c r="B234" i="74"/>
  <c r="F233" i="74"/>
  <c r="B233" i="74"/>
  <c r="E232" i="74"/>
  <c r="G231" i="74"/>
  <c r="C231" i="74"/>
  <c r="F230" i="74"/>
  <c r="G229" i="74"/>
  <c r="C229" i="74"/>
  <c r="H228" i="74"/>
  <c r="G227" i="74"/>
  <c r="D227" i="74"/>
  <c r="E233" i="74"/>
  <c r="G232" i="74"/>
  <c r="B232" i="74"/>
  <c r="D231" i="74"/>
  <c r="H230" i="74"/>
  <c r="C230" i="74"/>
  <c r="F229" i="74"/>
  <c r="B229" i="74"/>
  <c r="D228" i="74"/>
  <c r="H227" i="74"/>
  <c r="C227" i="74"/>
  <c r="E235" i="73"/>
  <c r="C234" i="73"/>
  <c r="G232" i="73"/>
  <c r="G231" i="73"/>
  <c r="H230" i="73"/>
  <c r="C230" i="73"/>
  <c r="G228" i="73"/>
  <c r="G227" i="73"/>
  <c r="B229" i="73"/>
  <c r="B227" i="73"/>
  <c r="F235" i="73"/>
  <c r="C235" i="73"/>
  <c r="H234" i="73"/>
  <c r="D234" i="73"/>
  <c r="G233" i="73"/>
  <c r="C233" i="73"/>
  <c r="F232" i="73"/>
  <c r="D232" i="73"/>
  <c r="F231" i="73"/>
  <c r="B231" i="73"/>
  <c r="E230" i="73"/>
  <c r="H229" i="73"/>
  <c r="E229" i="73"/>
  <c r="H228" i="73"/>
  <c r="H227" i="73"/>
  <c r="E227" i="73"/>
  <c r="H235" i="73"/>
  <c r="D235" i="73"/>
  <c r="B235" i="73"/>
  <c r="G234" i="73"/>
  <c r="B234" i="73"/>
  <c r="F233" i="73"/>
  <c r="E233" i="73"/>
  <c r="H232" i="73"/>
  <c r="B232" i="73"/>
  <c r="C231" i="73"/>
  <c r="F230" i="73"/>
  <c r="G229" i="73"/>
  <c r="D229" i="73"/>
  <c r="E228" i="73"/>
  <c r="C228" i="73"/>
  <c r="F227" i="73"/>
  <c r="E234" i="73"/>
  <c r="H233" i="73"/>
  <c r="B233" i="73"/>
  <c r="E232" i="73"/>
  <c r="H231" i="73"/>
  <c r="D231" i="73"/>
  <c r="G230" i="73"/>
  <c r="B230" i="73"/>
  <c r="F229" i="73"/>
  <c r="F228" i="73"/>
  <c r="B228" i="73"/>
  <c r="D227" i="73"/>
  <c r="G235" i="73"/>
  <c r="F234" i="73"/>
  <c r="D233" i="73"/>
  <c r="C232" i="73"/>
  <c r="E231" i="73"/>
  <c r="D230" i="73"/>
  <c r="C229" i="73"/>
  <c r="D228" i="73"/>
  <c r="C227" i="73"/>
  <c r="D207" i="32" a="1"/>
  <c r="D191" i="32" a="1"/>
  <c r="T9" i="98" l="1"/>
  <c r="T31" i="99"/>
  <c r="T44" i="98"/>
  <c r="T35" i="81"/>
  <c r="T33" i="80"/>
  <c r="T89" i="92"/>
  <c r="T105" i="99"/>
  <c r="T28" i="80"/>
  <c r="T30" i="87"/>
  <c r="T25" i="80"/>
  <c r="T38" i="91"/>
  <c r="T41" i="88"/>
  <c r="T91" i="91"/>
  <c r="T48" i="81"/>
  <c r="T39" i="88"/>
  <c r="T133" i="88"/>
  <c r="T140" i="94"/>
  <c r="T126" i="95"/>
  <c r="T64" i="98"/>
  <c r="T167" i="89"/>
  <c r="T110" i="97"/>
  <c r="T161" i="97"/>
  <c r="T133" i="77"/>
  <c r="T177" i="73"/>
  <c r="T18" i="73"/>
  <c r="T86" i="97"/>
  <c r="T121" i="87"/>
  <c r="T34" i="75"/>
  <c r="T141" i="73"/>
  <c r="T56" i="98"/>
  <c r="T47" i="80"/>
  <c r="T159" i="88"/>
  <c r="T104" i="78"/>
  <c r="T202" i="89"/>
  <c r="T46" i="77"/>
  <c r="T107" i="73"/>
  <c r="T55" i="98"/>
  <c r="T29" i="75"/>
  <c r="T46" i="86"/>
  <c r="T40" i="77"/>
  <c r="T154" i="80"/>
  <c r="T40" i="79"/>
  <c r="T37" i="82"/>
  <c r="T52" i="84"/>
  <c r="I229" i="99"/>
  <c r="I227" i="99"/>
  <c r="I230" i="99"/>
  <c r="I233" i="98"/>
  <c r="I232" i="98"/>
  <c r="I228" i="99"/>
  <c r="I233" i="99"/>
  <c r="I235" i="99"/>
  <c r="I232" i="99"/>
  <c r="I231" i="99"/>
  <c r="I234" i="99"/>
  <c r="I228" i="98"/>
  <c r="I231" i="98"/>
  <c r="I230" i="98"/>
  <c r="I229" i="98"/>
  <c r="I235" i="98"/>
  <c r="I234" i="98"/>
  <c r="I228" i="97"/>
  <c r="I234" i="94"/>
  <c r="I231" i="96"/>
  <c r="I227" i="96"/>
  <c r="I230" i="94"/>
  <c r="I234" i="93"/>
  <c r="I227" i="97"/>
  <c r="I232" i="96"/>
  <c r="I229" i="96"/>
  <c r="I235" i="96"/>
  <c r="I233" i="96"/>
  <c r="I230" i="96"/>
  <c r="I234" i="96"/>
  <c r="I228" i="96"/>
  <c r="I642" i="95"/>
  <c r="I641" i="95"/>
  <c r="I232" i="93"/>
  <c r="I235" i="94"/>
  <c r="I231" i="94"/>
  <c r="I229" i="94"/>
  <c r="I227" i="94"/>
  <c r="I233" i="94"/>
  <c r="E273" i="94"/>
  <c r="I232" i="94"/>
  <c r="I228" i="94"/>
  <c r="I228" i="93"/>
  <c r="I233" i="93"/>
  <c r="I229" i="93"/>
  <c r="I235" i="93"/>
  <c r="I230" i="93"/>
  <c r="I227" i="93"/>
  <c r="I231" i="93"/>
  <c r="I230" i="89"/>
  <c r="I235" i="92"/>
  <c r="I235" i="89"/>
  <c r="I230" i="88"/>
  <c r="I227" i="91"/>
  <c r="I235" i="90"/>
  <c r="I234" i="89"/>
  <c r="I232" i="92"/>
  <c r="I233" i="92"/>
  <c r="I231" i="92"/>
  <c r="I230" i="92"/>
  <c r="I228" i="92"/>
  <c r="I229" i="92"/>
  <c r="I227" i="92"/>
  <c r="I234" i="92"/>
  <c r="I234" i="91"/>
  <c r="I228" i="91"/>
  <c r="I232" i="91"/>
  <c r="I233" i="91"/>
  <c r="I229" i="91"/>
  <c r="I231" i="91"/>
  <c r="I230" i="91"/>
  <c r="I235" i="91"/>
  <c r="I231" i="90"/>
  <c r="I233" i="90"/>
  <c r="I230" i="90"/>
  <c r="I228" i="90"/>
  <c r="I232" i="90"/>
  <c r="I227" i="90"/>
  <c r="I229" i="90"/>
  <c r="I234" i="90"/>
  <c r="I229" i="89"/>
  <c r="I227" i="89"/>
  <c r="I232" i="89"/>
  <c r="I228" i="89"/>
  <c r="I233" i="89"/>
  <c r="I231" i="89"/>
  <c r="I228" i="88"/>
  <c r="I235" i="88"/>
  <c r="I227" i="88"/>
  <c r="I231" i="88"/>
  <c r="I234" i="88"/>
  <c r="I233" i="88"/>
  <c r="I232" i="88"/>
  <c r="I229" i="88"/>
  <c r="I233" i="87"/>
  <c r="I227" i="87"/>
  <c r="I235" i="87"/>
  <c r="I232" i="87"/>
  <c r="I228" i="87"/>
  <c r="I231" i="87"/>
  <c r="I234" i="87"/>
  <c r="I229" i="87"/>
  <c r="I230" i="87"/>
  <c r="I232" i="85"/>
  <c r="I227" i="85"/>
  <c r="I228" i="86"/>
  <c r="I227" i="83"/>
  <c r="I227" i="86"/>
  <c r="I231" i="82"/>
  <c r="I231" i="85"/>
  <c r="I230" i="85"/>
  <c r="I230" i="84"/>
  <c r="I231" i="86"/>
  <c r="I235" i="86"/>
  <c r="I234" i="86"/>
  <c r="I232" i="86"/>
  <c r="I230" i="86"/>
  <c r="I233" i="86"/>
  <c r="I229" i="86"/>
  <c r="I229" i="85"/>
  <c r="I233" i="85"/>
  <c r="I235" i="85"/>
  <c r="I228" i="85"/>
  <c r="I234" i="85"/>
  <c r="I228" i="84"/>
  <c r="I226" i="84"/>
  <c r="I227" i="84"/>
  <c r="I234" i="84"/>
  <c r="I233" i="84"/>
  <c r="I232" i="84"/>
  <c r="I231" i="84"/>
  <c r="I229" i="84"/>
  <c r="I230" i="82"/>
  <c r="I228" i="83"/>
  <c r="I233" i="83"/>
  <c r="I229" i="82"/>
  <c r="I230" i="81"/>
  <c r="I228" i="81"/>
  <c r="I232" i="82"/>
  <c r="I235" i="82"/>
  <c r="I227" i="82"/>
  <c r="I234" i="83"/>
  <c r="I232" i="83"/>
  <c r="I235" i="83"/>
  <c r="I231" i="83"/>
  <c r="I230" i="83"/>
  <c r="I229" i="83"/>
  <c r="I228" i="82"/>
  <c r="I234" i="82"/>
  <c r="I233" i="82"/>
  <c r="I231" i="81"/>
  <c r="I234" i="81"/>
  <c r="I227" i="81"/>
  <c r="I229" i="81"/>
  <c r="I235" i="81"/>
  <c r="I232" i="81"/>
  <c r="I233" i="81"/>
  <c r="I227" i="80"/>
  <c r="I230" i="80"/>
  <c r="I232" i="80"/>
  <c r="I229" i="80"/>
  <c r="I228" i="80"/>
  <c r="I235" i="80"/>
  <c r="I234" i="80"/>
  <c r="I231" i="80"/>
  <c r="I233" i="80"/>
  <c r="I234" i="79"/>
  <c r="I235" i="79"/>
  <c r="I231" i="79"/>
  <c r="I230" i="79"/>
  <c r="I232" i="79"/>
  <c r="I227" i="79"/>
  <c r="I233" i="79"/>
  <c r="I229" i="79"/>
  <c r="I228" i="79"/>
  <c r="I227" i="77"/>
  <c r="I231" i="78"/>
  <c r="I229" i="78"/>
  <c r="E272" i="78"/>
  <c r="I233" i="78"/>
  <c r="I230" i="78"/>
  <c r="I227" i="78"/>
  <c r="I228" i="78"/>
  <c r="I234" i="78"/>
  <c r="I235" i="78"/>
  <c r="I232" i="78"/>
  <c r="I231" i="77"/>
  <c r="I235" i="77"/>
  <c r="I233" i="77"/>
  <c r="I230" i="77"/>
  <c r="I232" i="77"/>
  <c r="I228" i="77"/>
  <c r="I234" i="77"/>
  <c r="I229" i="77"/>
  <c r="I235" i="76"/>
  <c r="I233" i="75"/>
  <c r="I230" i="75"/>
  <c r="I229" i="76"/>
  <c r="I233" i="76"/>
  <c r="I232" i="76"/>
  <c r="I228" i="76"/>
  <c r="I234" i="76"/>
  <c r="I231" i="76"/>
  <c r="I230" i="76"/>
  <c r="I227" i="76"/>
  <c r="I231" i="75"/>
  <c r="I232" i="75"/>
  <c r="I228" i="75"/>
  <c r="I227" i="75"/>
  <c r="I234" i="75"/>
  <c r="I229" i="75"/>
  <c r="I235" i="75"/>
  <c r="I234" i="74"/>
  <c r="I231" i="74"/>
  <c r="I228" i="74"/>
  <c r="I233" i="74"/>
  <c r="I235" i="74"/>
  <c r="I230" i="74"/>
  <c r="I229" i="74"/>
  <c r="I227" i="74"/>
  <c r="I232" i="74"/>
  <c r="I227" i="73"/>
  <c r="I235" i="73"/>
  <c r="I230" i="73"/>
  <c r="I228" i="73"/>
  <c r="I232" i="73"/>
  <c r="I233" i="73"/>
  <c r="I231" i="73"/>
  <c r="I229" i="73"/>
  <c r="I234" i="73"/>
  <c r="C185" i="32" l="1" a="1"/>
  <c r="D185" i="32" s="1" a="1"/>
  <c r="C184" i="32" a="1"/>
  <c r="D184" i="32" s="1" a="1"/>
  <c r="C183" i="32" a="1"/>
  <c r="R154" i="97" s="1"/>
  <c r="C182" i="32" a="1"/>
  <c r="D182" i="32" s="1" a="1"/>
  <c r="C181" i="32" a="1"/>
  <c r="D181" i="32" s="1" a="1"/>
  <c r="C180" i="32" a="1"/>
  <c r="C179" i="32" a="1"/>
  <c r="D179" i="32" s="1" a="1"/>
  <c r="C178" i="32" a="1"/>
  <c r="D178" i="32" s="1" a="1"/>
  <c r="C177" i="32" a="1"/>
  <c r="D177" i="32" s="1" a="1"/>
  <c r="C176" i="32" a="1"/>
  <c r="D176" i="32" s="1" a="1"/>
  <c r="C175" i="32" a="1"/>
  <c r="D175" i="32" s="1" a="1"/>
  <c r="C174" i="32" a="1"/>
  <c r="D174" i="32" s="1" a="1"/>
  <c r="C173" i="32" a="1"/>
  <c r="D173" i="32" s="1" a="1"/>
  <c r="C172" i="32" a="1"/>
  <c r="D172" i="32" s="1" a="1"/>
  <c r="T140" i="92" s="1"/>
  <c r="C171" i="32" a="1"/>
  <c r="R21" i="98" s="1"/>
  <c r="C170" i="32" a="1"/>
  <c r="D170" i="32" s="1" a="1"/>
  <c r="C169" i="32" a="1"/>
  <c r="D169" i="32" s="1" a="1"/>
  <c r="C168" i="32" a="1"/>
  <c r="D168" i="32" s="1" a="1"/>
  <c r="C167" i="32" a="1"/>
  <c r="D167" i="32" s="1" a="1"/>
  <c r="C166" i="32" a="1"/>
  <c r="D166" i="32" s="1" a="1"/>
  <c r="C165" i="32" a="1"/>
  <c r="D165" i="32" s="1" a="1"/>
  <c r="C164" i="32" a="1"/>
  <c r="D164" i="32" s="1" a="1"/>
  <c r="C163" i="32" a="1"/>
  <c r="D163" i="32" s="1" a="1"/>
  <c r="T83" i="87" s="1"/>
  <c r="C162" i="32" a="1"/>
  <c r="C161" i="32" a="1"/>
  <c r="D161" i="32" s="1" a="1"/>
  <c r="C160" i="32" a="1"/>
  <c r="D160" i="32" s="1" a="1"/>
  <c r="C159" i="32" a="1"/>
  <c r="D159" i="32" s="1" a="1"/>
  <c r="C158" i="32" a="1"/>
  <c r="D158" i="32" s="1" a="1"/>
  <c r="C157" i="32" a="1"/>
  <c r="D157" i="32" s="1" a="1"/>
  <c r="C156" i="32" a="1"/>
  <c r="D156" i="32" s="1" a="1"/>
  <c r="C155" i="32" a="1"/>
  <c r="D155" i="32" s="1" a="1"/>
  <c r="C154" i="32" a="1"/>
  <c r="R51" i="98" s="1"/>
  <c r="C153" i="32" a="1"/>
  <c r="D153" i="32" s="1" a="1"/>
  <c r="C152" i="32" a="1"/>
  <c r="R82" i="97" s="1"/>
  <c r="C151" i="32" a="1"/>
  <c r="D151" i="32" s="1" a="1"/>
  <c r="C150" i="32" a="1"/>
  <c r="D150" i="32" s="1" a="1"/>
  <c r="C149" i="32" a="1"/>
  <c r="D149" i="32" s="1" a="1"/>
  <c r="C148" i="32" a="1"/>
  <c r="D148" i="32" s="1" a="1"/>
  <c r="C147" i="32" a="1"/>
  <c r="D147" i="32" s="1" a="1"/>
  <c r="C146" i="32" a="1"/>
  <c r="D146" i="32" s="1" a="1"/>
  <c r="C145" i="32" a="1"/>
  <c r="D145" i="32" s="1" a="1"/>
  <c r="C144" i="32" a="1"/>
  <c r="D144" i="32" s="1" a="1"/>
  <c r="C143" i="32" a="1"/>
  <c r="D143" i="32" s="1" a="1"/>
  <c r="C142" i="32" a="1"/>
  <c r="R158" i="97" s="1"/>
  <c r="C141" i="32" a="1"/>
  <c r="D141" i="32" s="1" a="1"/>
  <c r="T78" i="95" s="1"/>
  <c r="C140" i="32" a="1"/>
  <c r="D140" i="32" s="1" a="1"/>
  <c r="C139" i="32" a="1"/>
  <c r="D139" i="32" s="1" a="1"/>
  <c r="C138" i="32" a="1"/>
  <c r="D138" i="32" s="1" a="1"/>
  <c r="C137" i="32" a="1"/>
  <c r="D137" i="32" s="1" a="1"/>
  <c r="C136" i="32" a="1"/>
  <c r="D136" i="32" s="1" a="1"/>
  <c r="C135" i="32" a="1"/>
  <c r="D135" i="32" s="1" a="1"/>
  <c r="C134" i="32" a="1"/>
  <c r="D134" i="32" s="1" a="1"/>
  <c r="C133" i="32" a="1"/>
  <c r="D133" i="32" s="1" a="1"/>
  <c r="C132" i="32" a="1"/>
  <c r="D132" i="32" s="1" a="1"/>
  <c r="C131" i="32" a="1"/>
  <c r="D131" i="32" s="1" a="1"/>
  <c r="T66" i="80" s="1"/>
  <c r="C130" i="32" a="1"/>
  <c r="D130" i="32" s="1" a="1"/>
  <c r="T80" i="99" s="1"/>
  <c r="C129" i="32" a="1"/>
  <c r="D129" i="32" s="1" a="1"/>
  <c r="C128" i="32" a="1"/>
  <c r="D128" i="32" s="1" a="1"/>
  <c r="T8" i="87" s="1"/>
  <c r="C127" i="32" a="1"/>
  <c r="D127" i="32" s="1" a="1"/>
  <c r="C126" i="32" a="1"/>
  <c r="C125" i="32" a="1"/>
  <c r="D125" i="32" s="1" a="1"/>
  <c r="C124" i="32" a="1"/>
  <c r="C123" i="32" a="1"/>
  <c r="R204" i="97" s="1"/>
  <c r="C122" i="32" a="1"/>
  <c r="C121" i="32" a="1"/>
  <c r="R123" i="97" s="1"/>
  <c r="C120" i="32" a="1"/>
  <c r="C119" i="32" a="1"/>
  <c r="D119" i="32" s="1" a="1"/>
  <c r="C118" i="32" a="1"/>
  <c r="D118" i="32" s="1" a="1"/>
  <c r="C117" i="32" a="1"/>
  <c r="C116" i="32" a="1"/>
  <c r="D116" i="32" s="1" a="1"/>
  <c r="C115" i="32" a="1"/>
  <c r="R84" i="97" s="1"/>
  <c r="C114" i="32" a="1"/>
  <c r="D114" i="32" s="1" a="1"/>
  <c r="C113" i="32" a="1"/>
  <c r="D113" i="32" s="1" a="1"/>
  <c r="C112" i="32" a="1"/>
  <c r="R187" i="97" s="1"/>
  <c r="C111" i="32" a="1"/>
  <c r="C110" i="32" a="1"/>
  <c r="D110" i="32" s="1" a="1"/>
  <c r="C109" i="32" a="1"/>
  <c r="D109" i="32" s="1" a="1"/>
  <c r="C108" i="32" a="1"/>
  <c r="D108" i="32" s="1" a="1"/>
  <c r="C107" i="32" a="1"/>
  <c r="D107" i="32" s="1" a="1"/>
  <c r="C106" i="32" a="1"/>
  <c r="D106" i="32" s="1" a="1"/>
  <c r="C105" i="32" a="1"/>
  <c r="D105" i="32" s="1" a="1"/>
  <c r="C104" i="32" a="1"/>
  <c r="C103" i="32" a="1"/>
  <c r="D103" i="32" s="1" a="1"/>
  <c r="C102" i="32" a="1"/>
  <c r="D102" i="32" s="1" a="1"/>
  <c r="C101" i="32" a="1"/>
  <c r="D101" i="32" s="1" a="1"/>
  <c r="C100" i="32" a="1"/>
  <c r="D100" i="32" s="1" a="1"/>
  <c r="C99" i="32" a="1"/>
  <c r="R217" i="97" s="1"/>
  <c r="C98" i="32" a="1"/>
  <c r="D98" i="32" s="1" a="1"/>
  <c r="C97" i="32" a="1"/>
  <c r="R113" i="97" s="1"/>
  <c r="C96" i="32" a="1"/>
  <c r="D96" i="32" s="1" a="1"/>
  <c r="C95" i="32" a="1"/>
  <c r="D95" i="32" s="1" a="1"/>
  <c r="C94" i="32" a="1"/>
  <c r="R203" i="97" s="1"/>
  <c r="C93" i="32" a="1"/>
  <c r="R4" i="98" s="1"/>
  <c r="C92" i="32" a="1"/>
  <c r="C91" i="32" a="1"/>
  <c r="R35" i="75" s="1"/>
  <c r="C90" i="32" a="1"/>
  <c r="R121" i="97" s="1"/>
  <c r="C89" i="32" a="1"/>
  <c r="D89" i="32" s="1" a="1"/>
  <c r="C88" i="32" a="1"/>
  <c r="C87" i="32" a="1"/>
  <c r="R8" i="98" s="1"/>
  <c r="C86" i="32" a="1"/>
  <c r="D86" i="32" s="1" a="1"/>
  <c r="C85" i="32" a="1"/>
  <c r="D85" i="32" s="1" a="1"/>
  <c r="T10" i="99" s="1"/>
  <c r="C84" i="32" a="1"/>
  <c r="D84" i="32" s="1" a="1"/>
  <c r="C83" i="32" a="1"/>
  <c r="R209" i="97" s="1"/>
  <c r="C82" i="32" a="1"/>
  <c r="R211" i="97" s="1"/>
  <c r="C81" i="32" a="1"/>
  <c r="C80" i="32" a="1"/>
  <c r="R159" i="97" s="1"/>
  <c r="C79" i="32" a="1"/>
  <c r="R115" i="97" s="1"/>
  <c r="C78" i="32" a="1"/>
  <c r="D78" i="32" s="1" a="1"/>
  <c r="C77" i="32" a="1"/>
  <c r="D77" i="32" s="1" a="1"/>
  <c r="C76" i="32" a="1"/>
  <c r="R109" i="97" s="1"/>
  <c r="C75" i="32" a="1"/>
  <c r="D75" i="32" s="1" a="1"/>
  <c r="C74" i="32" a="1"/>
  <c r="R114" i="97" s="1"/>
  <c r="C73" i="32" a="1"/>
  <c r="D73" i="32" s="1" a="1"/>
  <c r="C72" i="32" a="1"/>
  <c r="D72" i="32" s="1" a="1"/>
  <c r="C71" i="32" a="1"/>
  <c r="D71" i="32" s="1" a="1"/>
  <c r="T18" i="97" s="1"/>
  <c r="C70" i="32" a="1"/>
  <c r="D70" i="32" s="1" a="1"/>
  <c r="C69" i="32" a="1"/>
  <c r="D69" i="32" s="1" a="1"/>
  <c r="C68" i="32" a="1"/>
  <c r="D68" i="32" s="1" a="1"/>
  <c r="C67" i="32" a="1"/>
  <c r="R190" i="97" s="1"/>
  <c r="C66" i="32" a="1"/>
  <c r="R69" i="97" s="1"/>
  <c r="C65" i="32" a="1"/>
  <c r="C64" i="32" a="1"/>
  <c r="R2" i="98" s="1"/>
  <c r="C63" i="32" a="1"/>
  <c r="R105" i="97" s="1"/>
  <c r="C62" i="32" a="1"/>
  <c r="R130" i="97" s="1"/>
  <c r="C61" i="32" a="1"/>
  <c r="C60" i="32" a="1"/>
  <c r="D60" i="32" s="1" a="1"/>
  <c r="C59" i="32" a="1"/>
  <c r="D59" i="32" s="1" a="1"/>
  <c r="C58" i="32" a="1"/>
  <c r="C57" i="32" a="1"/>
  <c r="C56" i="32" a="1"/>
  <c r="D56" i="32" s="1" a="1"/>
  <c r="C55" i="32" a="1"/>
  <c r="D55" i="32" s="1" a="1"/>
  <c r="C54" i="32" a="1"/>
  <c r="C53" i="32" a="1"/>
  <c r="R163" i="97" s="1"/>
  <c r="C52" i="32" a="1"/>
  <c r="C51" i="32" a="1"/>
  <c r="C50" i="32" a="1"/>
  <c r="C49" i="32" a="1"/>
  <c r="C48" i="32" a="1"/>
  <c r="C47" i="32" a="1"/>
  <c r="D47" i="32" s="1" a="1"/>
  <c r="C46" i="32" a="1"/>
  <c r="D46" i="32" s="1" a="1"/>
  <c r="C45" i="32" a="1"/>
  <c r="C44" i="32" a="1"/>
  <c r="R165" i="97" s="1"/>
  <c r="C43" i="32" a="1"/>
  <c r="R83" i="97" s="1"/>
  <c r="C42" i="32" a="1"/>
  <c r="R98" i="97" s="1"/>
  <c r="C41" i="32" a="1"/>
  <c r="R90" i="97" s="1"/>
  <c r="C40" i="32" a="1"/>
  <c r="C39" i="32" a="1"/>
  <c r="C38" i="32" a="1"/>
  <c r="C37" i="32" a="1"/>
  <c r="D37" i="32" s="1" a="1"/>
  <c r="C36" i="32" a="1"/>
  <c r="C35" i="32" a="1"/>
  <c r="C34" i="32" a="1"/>
  <c r="R145" i="97" s="1"/>
  <c r="C33" i="32" a="1"/>
  <c r="D33" i="32" s="1" a="1"/>
  <c r="C32" i="32" a="1"/>
  <c r="C31" i="32" a="1"/>
  <c r="D31" i="32" s="1" a="1"/>
  <c r="C30" i="32" a="1"/>
  <c r="C29" i="32" a="1"/>
  <c r="C28" i="32" a="1"/>
  <c r="C27" i="32" a="1"/>
  <c r="C26" i="32" a="1"/>
  <c r="C25" i="32" a="1"/>
  <c r="D25" i="32" s="1" a="1"/>
  <c r="C24" i="32" a="1"/>
  <c r="C23" i="32" a="1"/>
  <c r="C22" i="32" a="1"/>
  <c r="C21" i="32" a="1"/>
  <c r="C20" i="32" a="1"/>
  <c r="C19" i="32" a="1"/>
  <c r="R116" i="97" s="1"/>
  <c r="C18" i="32" a="1"/>
  <c r="R157" i="97" s="1"/>
  <c r="C17" i="32" a="1"/>
  <c r="C16" i="32" a="1"/>
  <c r="C15" i="32" a="1"/>
  <c r="C14" i="32" a="1"/>
  <c r="C13" i="32" a="1"/>
  <c r="C12" i="32" a="1"/>
  <c r="C11" i="32" a="1"/>
  <c r="C10" i="32" a="1"/>
  <c r="C9" i="32" a="1"/>
  <c r="C8" i="32" a="1"/>
  <c r="C7" i="32" a="1"/>
  <c r="C6" i="32" a="1"/>
  <c r="C5" i="32" a="1"/>
  <c r="C4" i="32" a="1"/>
  <c r="C3" i="32" a="1"/>
  <c r="C2" i="32" a="1"/>
  <c r="R140" i="97" l="1"/>
  <c r="R189" i="97"/>
  <c r="R149" i="97"/>
  <c r="R207" i="97"/>
  <c r="R96" i="97"/>
  <c r="T178" i="95"/>
  <c r="T182" i="88"/>
  <c r="T190" i="81"/>
  <c r="T157" i="74"/>
  <c r="T21" i="88"/>
  <c r="T20" i="95"/>
  <c r="T21" i="81"/>
  <c r="T20" i="74"/>
  <c r="T205" i="96"/>
  <c r="T199" i="82"/>
  <c r="T189" i="89"/>
  <c r="T171" i="75"/>
  <c r="T44" i="96"/>
  <c r="T192" i="96"/>
  <c r="T170" i="75"/>
  <c r="T183" i="76"/>
  <c r="T32" i="77"/>
  <c r="T166" i="86"/>
  <c r="T188" i="82"/>
  <c r="T141" i="75"/>
  <c r="T162" i="82"/>
  <c r="T162" i="93"/>
  <c r="T194" i="82"/>
  <c r="T199" i="90"/>
  <c r="T158" i="79"/>
  <c r="T78" i="78"/>
  <c r="T192" i="89"/>
  <c r="T163" i="96"/>
  <c r="T163" i="89"/>
  <c r="R28" i="98"/>
  <c r="R17" i="98"/>
  <c r="T5" i="79"/>
  <c r="T3" i="90"/>
  <c r="T215" i="82"/>
  <c r="T8" i="93"/>
  <c r="T14" i="97"/>
  <c r="T17" i="76"/>
  <c r="T4" i="86"/>
  <c r="T16" i="94"/>
  <c r="T185" i="91"/>
  <c r="T21" i="99"/>
  <c r="T201" i="89"/>
  <c r="T3" i="85"/>
  <c r="T3" i="97"/>
  <c r="T193" i="83"/>
  <c r="T167" i="85"/>
  <c r="T76" i="74"/>
  <c r="T10" i="95"/>
  <c r="T124" i="88"/>
  <c r="T79" i="81"/>
  <c r="T187" i="87"/>
  <c r="T167" i="92"/>
  <c r="T190" i="99"/>
  <c r="T82" i="95"/>
  <c r="T173" i="73"/>
  <c r="T62" i="85"/>
  <c r="T81" i="99"/>
  <c r="T95" i="75"/>
  <c r="T75" i="89"/>
  <c r="T80" i="96"/>
  <c r="T96" i="82"/>
  <c r="T60" i="78"/>
  <c r="T67" i="92"/>
  <c r="R64" i="97"/>
  <c r="R153" i="97"/>
  <c r="R164" i="97"/>
  <c r="R212" i="97"/>
  <c r="R197" i="97"/>
  <c r="T23" i="76"/>
  <c r="T23" i="90"/>
  <c r="T11" i="93"/>
  <c r="T9" i="79"/>
  <c r="T213" i="96"/>
  <c r="T14" i="86"/>
  <c r="T25" i="83"/>
  <c r="T183" i="99"/>
  <c r="R131" i="97"/>
  <c r="R79" i="97"/>
  <c r="R5" i="98"/>
  <c r="R12" i="98"/>
  <c r="R218" i="97"/>
  <c r="R180" i="97"/>
  <c r="R49" i="98"/>
  <c r="R102" i="97"/>
  <c r="R117" i="97"/>
  <c r="R188" i="97"/>
  <c r="R46" i="98"/>
  <c r="R73" i="97"/>
  <c r="R184" i="97"/>
  <c r="R95" i="97"/>
  <c r="R141" i="97"/>
  <c r="R214" i="97"/>
  <c r="R146" i="97"/>
  <c r="R68" i="97"/>
  <c r="R80" i="97"/>
  <c r="T9" i="86"/>
  <c r="T13" i="93"/>
  <c r="T16" i="89"/>
  <c r="T13" i="96"/>
  <c r="T9" i="91"/>
  <c r="T23" i="99"/>
  <c r="R15" i="75"/>
  <c r="R29" i="98"/>
  <c r="R139" i="97"/>
  <c r="R77" i="97"/>
  <c r="R43" i="98"/>
  <c r="R71" i="97"/>
  <c r="R32" i="75"/>
  <c r="R205" i="97"/>
  <c r="R34" i="98"/>
  <c r="R97" i="97"/>
  <c r="R26" i="75"/>
  <c r="R65" i="97"/>
  <c r="R66" i="97"/>
  <c r="R143" i="97"/>
  <c r="R88" i="97"/>
  <c r="R170" i="97"/>
  <c r="R120" i="97"/>
  <c r="R186" i="97"/>
  <c r="T88" i="75"/>
  <c r="T105" i="82"/>
  <c r="T97" i="89"/>
  <c r="T100" i="96"/>
  <c r="R39" i="98"/>
  <c r="R31" i="75"/>
  <c r="R70" i="97"/>
  <c r="R129" i="97"/>
  <c r="R179" i="97"/>
  <c r="R135" i="97"/>
  <c r="R208" i="97"/>
  <c r="R101" i="97"/>
  <c r="R99" i="97"/>
  <c r="R156" i="97"/>
  <c r="R172" i="97"/>
  <c r="R14" i="98"/>
  <c r="R174" i="97"/>
  <c r="R122" i="97"/>
  <c r="R206" i="97"/>
  <c r="R119" i="97"/>
  <c r="R24" i="98"/>
  <c r="R210" i="97"/>
  <c r="R216" i="97"/>
  <c r="R215" i="97"/>
  <c r="R52" i="98"/>
  <c r="R112" i="97"/>
  <c r="R178" i="97"/>
  <c r="R147" i="97"/>
  <c r="R194" i="97"/>
  <c r="R136" i="97"/>
  <c r="R196" i="97"/>
  <c r="R103" i="97"/>
  <c r="R192" i="97"/>
  <c r="R138" i="97"/>
  <c r="R87" i="97"/>
  <c r="R182" i="97"/>
  <c r="R185" i="97"/>
  <c r="R104" i="97"/>
  <c r="R63" i="97"/>
  <c r="R92" i="97"/>
  <c r="R191" i="97"/>
  <c r="R107" i="97"/>
  <c r="R22" i="75"/>
  <c r="R169" i="97"/>
  <c r="R76" i="97"/>
  <c r="R30" i="98"/>
  <c r="R25" i="98"/>
  <c r="R7" i="98"/>
  <c r="R94" i="97"/>
  <c r="R53" i="98"/>
  <c r="R219" i="97"/>
  <c r="R124" i="97"/>
  <c r="R168" i="97"/>
  <c r="R47" i="98"/>
  <c r="R213" i="97"/>
  <c r="R72" i="97"/>
  <c r="R36" i="75"/>
  <c r="R125" i="97"/>
  <c r="R181" i="97"/>
  <c r="R35" i="98"/>
  <c r="R27" i="75"/>
  <c r="R127" i="97"/>
  <c r="R166" i="97"/>
  <c r="R62" i="97"/>
  <c r="R26" i="98"/>
  <c r="R199" i="97"/>
  <c r="R152" i="97"/>
  <c r="R201" i="97"/>
  <c r="R93" i="97"/>
  <c r="R48" i="98"/>
  <c r="R171" i="97"/>
  <c r="R142" i="97"/>
  <c r="R144" i="97"/>
  <c r="R37" i="75"/>
  <c r="R155" i="97"/>
  <c r="R108" i="97"/>
  <c r="R89" i="97"/>
  <c r="R137" i="97"/>
  <c r="R160" i="97"/>
  <c r="R200" i="97"/>
  <c r="R126" i="97"/>
  <c r="R81" i="97"/>
  <c r="R183" i="97"/>
  <c r="R45" i="98"/>
  <c r="R20" i="98"/>
  <c r="R167" i="97"/>
  <c r="R150" i="97"/>
  <c r="R67" i="97"/>
  <c r="R75" i="97"/>
  <c r="R40" i="98"/>
  <c r="R198" i="97"/>
  <c r="R118" i="97"/>
  <c r="R23" i="75"/>
  <c r="R10" i="98"/>
  <c r="R33" i="98"/>
  <c r="R78" i="97"/>
  <c r="R31" i="98"/>
  <c r="R30" i="75"/>
  <c r="R195" i="97"/>
  <c r="R111" i="97"/>
  <c r="R148" i="97"/>
  <c r="R6" i="98"/>
  <c r="R13" i="98"/>
  <c r="R85" i="97"/>
  <c r="R132" i="97"/>
  <c r="R128" i="97"/>
  <c r="R106" i="97"/>
  <c r="R134" i="97"/>
  <c r="R16" i="98"/>
  <c r="R220" i="97"/>
  <c r="R19" i="98"/>
  <c r="R42" i="98"/>
  <c r="R36" i="98"/>
  <c r="R38" i="75"/>
  <c r="R50" i="98"/>
  <c r="R202" i="97"/>
  <c r="R22" i="98"/>
  <c r="R27" i="98"/>
  <c r="R23" i="98"/>
  <c r="R41" i="98"/>
  <c r="R175" i="97"/>
  <c r="R25" i="75"/>
  <c r="R28" i="75"/>
  <c r="R24" i="75"/>
  <c r="R11" i="98"/>
  <c r="R162" i="97"/>
  <c r="R15" i="98"/>
  <c r="R74" i="97"/>
  <c r="R173" i="97"/>
  <c r="R18" i="98"/>
  <c r="R37" i="98"/>
  <c r="R3" i="98"/>
  <c r="R33" i="75"/>
  <c r="R100" i="97"/>
  <c r="R54" i="98"/>
  <c r="R151" i="97"/>
  <c r="R133" i="97"/>
  <c r="R32" i="98"/>
  <c r="D171" i="32" a="1"/>
  <c r="D154" i="32" a="1"/>
  <c r="D104" i="32" a="1"/>
  <c r="D93" i="32" a="1"/>
  <c r="D87" i="32" a="1"/>
  <c r="D152" i="32" a="1"/>
  <c r="T82" i="97" s="1"/>
  <c r="D142" i="32" a="1"/>
  <c r="T158" i="97" s="1"/>
  <c r="D115" i="32" a="1"/>
  <c r="D112" i="32" a="1"/>
  <c r="D99" i="32" a="1"/>
  <c r="D83" i="32" a="1"/>
  <c r="D80" i="32" a="1"/>
  <c r="D79" i="32" a="1"/>
  <c r="D76" i="32" a="1"/>
  <c r="D74" i="32" a="1"/>
  <c r="D63" i="32" a="1"/>
  <c r="D50" i="32" a="1"/>
  <c r="D44" i="32" a="1"/>
  <c r="D42" i="32" a="1"/>
  <c r="D41" i="32" a="1"/>
  <c r="D38" i="32" a="1"/>
  <c r="D34" i="32" a="1"/>
  <c r="D32" i="32" a="1"/>
  <c r="D27" i="32" a="1"/>
  <c r="D24" i="32" a="1"/>
  <c r="D22" i="32" a="1"/>
  <c r="D14" i="32" a="1"/>
  <c r="D91" i="32" a="1"/>
  <c r="D30" i="32" a="1"/>
  <c r="D124" i="32" a="1"/>
  <c r="D117" i="32" a="1"/>
  <c r="D111" i="32" a="1"/>
  <c r="D48" i="32" a="1"/>
  <c r="D62" i="32" a="1"/>
  <c r="D94" i="32" a="1"/>
  <c r="D6" i="32" a="1"/>
  <c r="D3" i="32" a="1"/>
  <c r="D11" i="32" a="1"/>
  <c r="D2" i="32" a="1"/>
  <c r="D10" i="32" a="1"/>
  <c r="D18" i="32" a="1"/>
  <c r="D26" i="32" a="1"/>
  <c r="D58" i="32" a="1"/>
  <c r="D122" i="32" a="1"/>
  <c r="D123" i="32" a="1"/>
  <c r="D52" i="32" a="1"/>
  <c r="D92" i="32" a="1"/>
  <c r="D51" i="32" a="1"/>
  <c r="D4" i="32" a="1"/>
  <c r="D12" i="32" a="1"/>
  <c r="D20" i="32" a="1"/>
  <c r="D5" i="32" a="1"/>
  <c r="D13" i="32" a="1"/>
  <c r="D45" i="32" a="1"/>
  <c r="D61" i="32" a="1"/>
  <c r="D36" i="32" a="1"/>
  <c r="D82" i="32" a="1"/>
  <c r="D126" i="32" a="1"/>
  <c r="D66" i="32" a="1"/>
  <c r="D162" i="32" a="1"/>
  <c r="D90" i="32" a="1"/>
  <c r="D28" i="32" a="1"/>
  <c r="D54" i="32" a="1"/>
  <c r="D19" i="32" a="1"/>
  <c r="D35" i="32" a="1"/>
  <c r="D43" i="32" a="1"/>
  <c r="D67" i="32" a="1"/>
  <c r="D180" i="32" a="1"/>
  <c r="T147" i="80" s="1"/>
  <c r="D21" i="32" a="1"/>
  <c r="D29" i="32" a="1"/>
  <c r="D53" i="32" a="1"/>
  <c r="D7" i="32" a="1"/>
  <c r="D15" i="32" a="1"/>
  <c r="D23" i="32" a="1"/>
  <c r="D39" i="32" a="1"/>
  <c r="D183" i="32" a="1"/>
  <c r="D8" i="32" a="1"/>
  <c r="D16" i="32" a="1"/>
  <c r="D40" i="32" a="1"/>
  <c r="D64" i="32" a="1"/>
  <c r="D88" i="32" a="1"/>
  <c r="D120" i="32" a="1"/>
  <c r="D9" i="32" a="1"/>
  <c r="D17" i="32" a="1"/>
  <c r="D49" i="32" a="1"/>
  <c r="D57" i="32" a="1"/>
  <c r="D65" i="32" a="1"/>
  <c r="D81" i="32" a="1"/>
  <c r="D97" i="32" a="1"/>
  <c r="D121" i="32" a="1"/>
  <c r="T23" i="94" l="1"/>
  <c r="T21" i="98"/>
  <c r="T21" i="91"/>
  <c r="T25" i="96"/>
  <c r="T106" i="92"/>
  <c r="T45" i="94"/>
  <c r="T69" i="92"/>
  <c r="T40" i="86"/>
  <c r="T34" i="80"/>
  <c r="T2" i="81"/>
  <c r="T30" i="77"/>
  <c r="T44" i="94"/>
  <c r="T36" i="73"/>
  <c r="T38" i="73"/>
  <c r="T39" i="87"/>
  <c r="T79" i="84"/>
  <c r="T57" i="99"/>
  <c r="T43" i="77"/>
  <c r="T65" i="74"/>
  <c r="T45" i="93"/>
  <c r="T49" i="74"/>
  <c r="T191" i="82"/>
  <c r="T51" i="98"/>
  <c r="T172" i="94"/>
  <c r="T39" i="94"/>
  <c r="T41" i="78"/>
  <c r="T69" i="86"/>
  <c r="T129" i="94"/>
  <c r="T108" i="85"/>
  <c r="T51" i="81"/>
  <c r="T41" i="80"/>
  <c r="T109" i="98"/>
  <c r="T53" i="87"/>
  <c r="T3" i="95"/>
  <c r="T40" i="93"/>
  <c r="T12" i="91"/>
  <c r="T8" i="91"/>
  <c r="T28" i="98"/>
  <c r="T10" i="77"/>
  <c r="T14" i="84"/>
  <c r="T17" i="98"/>
  <c r="T9" i="84"/>
  <c r="T14" i="77"/>
  <c r="T2" i="79"/>
  <c r="T4" i="98"/>
  <c r="T4" i="95"/>
  <c r="T175" i="85"/>
  <c r="T4" i="93"/>
  <c r="T2" i="84"/>
  <c r="T5" i="88"/>
  <c r="T4" i="74"/>
  <c r="T8" i="98"/>
  <c r="T152" i="98"/>
  <c r="T84" i="94"/>
  <c r="T78" i="83"/>
  <c r="T74" i="73"/>
  <c r="T41" i="75"/>
  <c r="T84" i="97"/>
  <c r="T85" i="78"/>
  <c r="T79" i="87"/>
  <c r="T15" i="99"/>
  <c r="T81" i="90"/>
  <c r="T76" i="80"/>
  <c r="T162" i="84"/>
  <c r="T116" i="89"/>
  <c r="T167" i="74"/>
  <c r="T167" i="77"/>
  <c r="T177" i="81"/>
  <c r="T185" i="84"/>
  <c r="T177" i="87"/>
  <c r="T117" i="96"/>
  <c r="T174" i="90"/>
  <c r="T185" i="80"/>
  <c r="T161" i="73"/>
  <c r="T204" i="98"/>
  <c r="T182" i="94"/>
  <c r="T186" i="88"/>
  <c r="T187" i="97"/>
  <c r="T174" i="91"/>
  <c r="T177" i="95"/>
  <c r="T163" i="83"/>
  <c r="T98" i="75"/>
  <c r="T115" i="82"/>
  <c r="T155" i="76"/>
  <c r="T141" i="79"/>
  <c r="T147" i="86"/>
  <c r="T149" i="74"/>
  <c r="T217" i="97"/>
  <c r="T167" i="88"/>
  <c r="T68" i="78"/>
  <c r="T156" i="81"/>
  <c r="T144" i="93"/>
  <c r="T163" i="90"/>
  <c r="T145" i="76"/>
  <c r="T159" i="95"/>
  <c r="T154" i="83"/>
  <c r="T161" i="93"/>
  <c r="T162" i="86"/>
  <c r="T191" i="83"/>
  <c r="T155" i="79"/>
  <c r="T185" i="90"/>
  <c r="T173" i="76"/>
  <c r="T209" i="97"/>
  <c r="T160" i="86"/>
  <c r="T139" i="83"/>
  <c r="T77" i="89"/>
  <c r="T121" i="82"/>
  <c r="T152" i="99"/>
  <c r="T121" i="89"/>
  <c r="T162" i="78"/>
  <c r="T111" i="88"/>
  <c r="T131" i="92"/>
  <c r="T88" i="73"/>
  <c r="T124" i="80"/>
  <c r="T106" i="84"/>
  <c r="T100" i="95"/>
  <c r="T136" i="85"/>
  <c r="T102" i="87"/>
  <c r="T142" i="90"/>
  <c r="T106" i="75"/>
  <c r="T97" i="94"/>
  <c r="T159" i="97"/>
  <c r="T89" i="91"/>
  <c r="T78" i="82"/>
  <c r="T93" i="77"/>
  <c r="T79" i="96"/>
  <c r="T132" i="76"/>
  <c r="T123" i="96"/>
  <c r="T63" i="75"/>
  <c r="T135" i="93"/>
  <c r="T101" i="81"/>
  <c r="T103" i="74"/>
  <c r="T127" i="79"/>
  <c r="T111" i="98"/>
  <c r="T101" i="96"/>
  <c r="T83" i="75"/>
  <c r="T127" i="98"/>
  <c r="T93" i="94"/>
  <c r="T85" i="76"/>
  <c r="T97" i="84"/>
  <c r="T94" i="74"/>
  <c r="T85" i="77"/>
  <c r="T115" i="97"/>
  <c r="T97" i="88"/>
  <c r="T102" i="82"/>
  <c r="T79" i="73"/>
  <c r="T87" i="83"/>
  <c r="T96" i="90"/>
  <c r="T86" i="91"/>
  <c r="T89" i="80"/>
  <c r="T99" i="81"/>
  <c r="T93" i="87"/>
  <c r="T106" i="95"/>
  <c r="T123" i="89"/>
  <c r="T82" i="90"/>
  <c r="T76" i="76"/>
  <c r="T82" i="83"/>
  <c r="T109" i="97"/>
  <c r="T141" i="84"/>
  <c r="T93" i="75"/>
  <c r="T99" i="88"/>
  <c r="T91" i="85"/>
  <c r="T106" i="90"/>
  <c r="T92" i="87"/>
  <c r="T94" i="77"/>
  <c r="T104" i="74"/>
  <c r="T57" i="82"/>
  <c r="T114" i="97"/>
  <c r="T110" i="78"/>
  <c r="T54" i="96"/>
  <c r="T100" i="81"/>
  <c r="T102" i="84"/>
  <c r="T96" i="94"/>
  <c r="T108" i="96"/>
  <c r="T95" i="90"/>
  <c r="T95" i="83"/>
  <c r="T106" i="89"/>
  <c r="T117" i="73"/>
  <c r="T101" i="95"/>
  <c r="T94" i="91"/>
  <c r="T114" i="76"/>
  <c r="T109" i="82"/>
  <c r="T98" i="80"/>
  <c r="T110" i="98"/>
  <c r="T128" i="96"/>
  <c r="T63" i="85"/>
  <c r="T91" i="89"/>
  <c r="T89" i="79"/>
  <c r="T117" i="82"/>
  <c r="T118" i="94"/>
  <c r="T97" i="99"/>
  <c r="T94" i="90"/>
  <c r="T100" i="92"/>
  <c r="T98" i="88"/>
  <c r="T89" i="86"/>
  <c r="T86" i="87"/>
  <c r="T116" i="81"/>
  <c r="T105" i="74"/>
  <c r="T94" i="95"/>
  <c r="T102" i="93"/>
  <c r="T105" i="97"/>
  <c r="T87" i="73"/>
  <c r="T83" i="77"/>
  <c r="T95" i="91"/>
  <c r="T86" i="83"/>
  <c r="T88" i="85"/>
  <c r="T87" i="80"/>
  <c r="T99" i="78"/>
  <c r="T96" i="84"/>
  <c r="T90" i="75"/>
  <c r="T118" i="98"/>
  <c r="T82" i="76"/>
  <c r="T63" i="98"/>
  <c r="T80" i="83"/>
  <c r="T68" i="97"/>
  <c r="T80" i="97"/>
  <c r="T146" i="98"/>
  <c r="T71" i="76"/>
  <c r="T21" i="84"/>
  <c r="T21" i="77"/>
  <c r="T80" i="90"/>
  <c r="T19" i="91"/>
  <c r="T133" i="96"/>
  <c r="T117" i="98"/>
  <c r="T113" i="75"/>
  <c r="T165" i="97"/>
  <c r="T148" i="82"/>
  <c r="T127" i="89"/>
  <c r="T196" i="96"/>
  <c r="T89" i="90"/>
  <c r="T81" i="76"/>
  <c r="T153" i="98"/>
  <c r="T134" i="94"/>
  <c r="T169" i="84"/>
  <c r="T193" i="82"/>
  <c r="T141" i="88"/>
  <c r="T124" i="77"/>
  <c r="T149" i="81"/>
  <c r="T134" i="87"/>
  <c r="T127" i="91"/>
  <c r="T108" i="73"/>
  <c r="T198" i="89"/>
  <c r="T134" i="80"/>
  <c r="T139" i="95"/>
  <c r="T98" i="97"/>
  <c r="T126" i="83"/>
  <c r="T168" i="75"/>
  <c r="T120" i="74"/>
  <c r="T95" i="78"/>
  <c r="T100" i="85"/>
  <c r="T13" i="89"/>
  <c r="T8" i="96"/>
  <c r="T129" i="98"/>
  <c r="T101" i="92"/>
  <c r="T16" i="90"/>
  <c r="T14" i="82"/>
  <c r="T90" i="97"/>
  <c r="T32" i="99"/>
  <c r="T10" i="97"/>
  <c r="T13" i="83"/>
  <c r="T92" i="99"/>
  <c r="T143" i="95"/>
  <c r="T182" i="83"/>
  <c r="T115" i="79"/>
  <c r="T143" i="97"/>
  <c r="T82" i="75"/>
  <c r="T65" i="89"/>
  <c r="T74" i="98"/>
  <c r="T57" i="90"/>
  <c r="T53" i="80"/>
  <c r="T129" i="77"/>
  <c r="T47" i="75"/>
  <c r="T68" i="96"/>
  <c r="T59" i="87"/>
  <c r="T103" i="93"/>
  <c r="T107" i="78"/>
  <c r="T65" i="91"/>
  <c r="T58" i="92"/>
  <c r="T64" i="86"/>
  <c r="T119" i="73"/>
  <c r="T64" i="88"/>
  <c r="T166" i="99"/>
  <c r="T133" i="74"/>
  <c r="T59" i="94"/>
  <c r="T130" i="99"/>
  <c r="T132" i="91"/>
  <c r="T152" i="84"/>
  <c r="T101" i="82"/>
  <c r="T58" i="83"/>
  <c r="T146" i="81"/>
  <c r="T105" i="86"/>
  <c r="T66" i="97"/>
  <c r="T145" i="88"/>
  <c r="T86" i="85"/>
  <c r="T68" i="81"/>
  <c r="T130" i="90"/>
  <c r="T103" i="85"/>
  <c r="T103" i="96"/>
  <c r="T72" i="93"/>
  <c r="T58" i="96"/>
  <c r="T57" i="89"/>
  <c r="T159" i="98"/>
  <c r="T69" i="82"/>
  <c r="T131" i="87"/>
  <c r="T65" i="95"/>
  <c r="T138" i="80"/>
  <c r="T117" i="76"/>
  <c r="T137" i="94"/>
  <c r="T58" i="84"/>
  <c r="T105" i="92"/>
  <c r="T96" i="89"/>
  <c r="T65" i="82"/>
  <c r="T108" i="98"/>
  <c r="T96" i="93"/>
  <c r="T106" i="74"/>
  <c r="T116" i="90"/>
  <c r="T108" i="99"/>
  <c r="T152" i="82"/>
  <c r="T92" i="86"/>
  <c r="T91" i="78"/>
  <c r="T145" i="97"/>
  <c r="T149" i="96"/>
  <c r="T108" i="84"/>
  <c r="T98" i="94"/>
  <c r="T140" i="89"/>
  <c r="T106" i="76"/>
  <c r="T127" i="75"/>
  <c r="T93" i="85"/>
  <c r="T109" i="95"/>
  <c r="T78" i="79"/>
  <c r="T86" i="73"/>
  <c r="T92" i="77"/>
  <c r="T104" i="88"/>
  <c r="T116" i="83"/>
  <c r="T97" i="91"/>
  <c r="T90" i="92"/>
  <c r="T99" i="87"/>
  <c r="T114" i="81"/>
  <c r="T105" i="80"/>
  <c r="T163" i="87"/>
  <c r="T166" i="81"/>
  <c r="T180" i="82"/>
  <c r="T99" i="76"/>
  <c r="T120" i="97"/>
  <c r="T170" i="94"/>
  <c r="T191" i="88"/>
  <c r="T170" i="90"/>
  <c r="T166" i="80"/>
  <c r="T162" i="91"/>
  <c r="T169" i="95"/>
  <c r="T143" i="89"/>
  <c r="T177" i="84"/>
  <c r="T151" i="93"/>
  <c r="T174" i="83"/>
  <c r="T135" i="82"/>
  <c r="T181" i="96"/>
  <c r="T111" i="90"/>
  <c r="T104" i="83"/>
  <c r="T148" i="73"/>
  <c r="T155" i="86"/>
  <c r="T186" i="97"/>
  <c r="T137" i="96"/>
  <c r="T170" i="76"/>
  <c r="T158" i="77"/>
  <c r="T148" i="79"/>
  <c r="T178" i="89"/>
  <c r="T121" i="75"/>
  <c r="T100" i="94"/>
  <c r="T102" i="81"/>
  <c r="T97" i="87"/>
  <c r="T88" i="91"/>
  <c r="T93" i="93"/>
  <c r="T104" i="80"/>
  <c r="T103" i="98"/>
  <c r="T92" i="75"/>
  <c r="T105" i="88"/>
  <c r="T89" i="85"/>
  <c r="T103" i="82"/>
  <c r="T88" i="92"/>
  <c r="T107" i="95"/>
  <c r="T101" i="97"/>
  <c r="T113" i="96"/>
  <c r="T94" i="78"/>
  <c r="T106" i="99"/>
  <c r="T96" i="74"/>
  <c r="T103" i="90"/>
  <c r="T98" i="77"/>
  <c r="T80" i="79"/>
  <c r="T83" i="73"/>
  <c r="T129" i="76"/>
  <c r="T101" i="83"/>
  <c r="T95" i="86"/>
  <c r="T208" i="97"/>
  <c r="T107" i="89"/>
  <c r="T202" i="98"/>
  <c r="T103" i="84"/>
  <c r="T185" i="99"/>
  <c r="T122" i="76"/>
  <c r="T116" i="73"/>
  <c r="T174" i="97"/>
  <c r="T14" i="98"/>
  <c r="T129" i="87"/>
  <c r="T163" i="98"/>
  <c r="T122" i="97"/>
  <c r="T120" i="80"/>
  <c r="T132" i="83"/>
  <c r="T125" i="94"/>
  <c r="T25" i="99"/>
  <c r="T134" i="90"/>
  <c r="T52" i="98"/>
  <c r="T174" i="75"/>
  <c r="T196" i="89"/>
  <c r="T195" i="89"/>
  <c r="T188" i="88"/>
  <c r="T47" i="99"/>
  <c r="T168" i="99"/>
  <c r="T169" i="73"/>
  <c r="T187" i="94"/>
  <c r="T179" i="89"/>
  <c r="T187" i="80"/>
  <c r="T177" i="74"/>
  <c r="T185" i="87"/>
  <c r="T185" i="81"/>
  <c r="T56" i="99"/>
  <c r="T216" i="98"/>
  <c r="T175" i="73"/>
  <c r="T202" i="96"/>
  <c r="T175" i="75"/>
  <c r="T198" i="82"/>
  <c r="T186" i="99"/>
  <c r="T181" i="87"/>
  <c r="T200" i="98"/>
  <c r="T210" i="97"/>
  <c r="T199" i="96"/>
  <c r="T186" i="80"/>
  <c r="T216" i="97"/>
  <c r="T215" i="97"/>
  <c r="T182" i="98"/>
  <c r="T190" i="95"/>
  <c r="T197" i="82"/>
  <c r="T194" i="96"/>
  <c r="T191" i="94"/>
  <c r="T156" i="90"/>
  <c r="T82" i="94"/>
  <c r="T96" i="88"/>
  <c r="T84" i="93"/>
  <c r="T87" i="74"/>
  <c r="T58" i="94"/>
  <c r="T100" i="89"/>
  <c r="T92" i="97"/>
  <c r="T79" i="76"/>
  <c r="T81" i="91"/>
  <c r="T95" i="95"/>
  <c r="T98" i="84"/>
  <c r="T58" i="87"/>
  <c r="T81" i="78"/>
  <c r="T72" i="79"/>
  <c r="T101" i="75"/>
  <c r="T73" i="98"/>
  <c r="T92" i="81"/>
  <c r="T60" i="84"/>
  <c r="T85" i="86"/>
  <c r="T85" i="92"/>
  <c r="T57" i="77"/>
  <c r="T70" i="96"/>
  <c r="T61" i="83"/>
  <c r="T66" i="91"/>
  <c r="T129" i="83"/>
  <c r="T73" i="90"/>
  <c r="T81" i="87"/>
  <c r="T73" i="73"/>
  <c r="T79" i="77"/>
  <c r="T96" i="99"/>
  <c r="T90" i="82"/>
  <c r="T66" i="95"/>
  <c r="T124" i="95"/>
  <c r="T67" i="89"/>
  <c r="T62" i="88"/>
  <c r="T94" i="96"/>
  <c r="T54" i="80"/>
  <c r="T91" i="82"/>
  <c r="T81" i="85"/>
  <c r="T63" i="97"/>
  <c r="T92" i="80"/>
  <c r="T67" i="81"/>
  <c r="T97" i="98"/>
  <c r="T46" i="99"/>
  <c r="T34" i="92"/>
  <c r="T38" i="96"/>
  <c r="T34" i="78"/>
  <c r="T34" i="85"/>
  <c r="T41" i="89"/>
  <c r="T40" i="82"/>
  <c r="T35" i="75"/>
  <c r="T33" i="76"/>
  <c r="T31" i="78"/>
  <c r="T35" i="88"/>
  <c r="T32" i="85"/>
  <c r="T32" i="94"/>
  <c r="T26" i="80"/>
  <c r="T31" i="77"/>
  <c r="T33" i="82"/>
  <c r="T27" i="73"/>
  <c r="T27" i="86"/>
  <c r="T31" i="75"/>
  <c r="T32" i="96"/>
  <c r="T29" i="84"/>
  <c r="T21" i="87"/>
  <c r="T34" i="93"/>
  <c r="T24" i="91"/>
  <c r="T31" i="90"/>
  <c r="T106" i="83"/>
  <c r="T29" i="87"/>
  <c r="T29" i="81"/>
  <c r="T30" i="79"/>
  <c r="T45" i="99"/>
  <c r="T31" i="91"/>
  <c r="T35" i="89"/>
  <c r="T39" i="98"/>
  <c r="T33" i="74"/>
  <c r="T31" i="97"/>
  <c r="T32" i="92"/>
  <c r="T32" i="95"/>
  <c r="T163" i="80"/>
  <c r="T173" i="96"/>
  <c r="T141" i="92"/>
  <c r="T152" i="75"/>
  <c r="T157" i="94"/>
  <c r="T165" i="89"/>
  <c r="T138" i="73"/>
  <c r="T140" i="78"/>
  <c r="T141" i="85"/>
  <c r="T169" i="82"/>
  <c r="T173" i="87"/>
  <c r="T158" i="93"/>
  <c r="T164" i="89"/>
  <c r="T164" i="96"/>
  <c r="T161" i="82"/>
  <c r="T154" i="86"/>
  <c r="T138" i="75"/>
  <c r="T150" i="79"/>
  <c r="T162" i="89"/>
  <c r="T169" i="96"/>
  <c r="T171" i="82"/>
  <c r="T146" i="75"/>
  <c r="T121" i="84"/>
  <c r="T83" i="74"/>
  <c r="T114" i="73"/>
  <c r="T179" i="73"/>
  <c r="T10" i="94"/>
  <c r="T105" i="78"/>
  <c r="T78" i="93"/>
  <c r="T171" i="85"/>
  <c r="T14" i="96"/>
  <c r="T178" i="93"/>
  <c r="T167" i="79"/>
  <c r="T84" i="82"/>
  <c r="T14" i="93"/>
  <c r="T104" i="86"/>
  <c r="T83" i="84"/>
  <c r="T9" i="81"/>
  <c r="T211" i="98"/>
  <c r="T132" i="96"/>
  <c r="T145" i="95"/>
  <c r="T14" i="76"/>
  <c r="T109" i="81"/>
  <c r="T94" i="88"/>
  <c r="T109" i="87"/>
  <c r="T74" i="77"/>
  <c r="T101" i="85"/>
  <c r="T71" i="75"/>
  <c r="T112" i="94"/>
  <c r="T207" i="96"/>
  <c r="T10" i="86"/>
  <c r="T115" i="76"/>
  <c r="T12" i="88"/>
  <c r="T120" i="98"/>
  <c r="T110" i="81"/>
  <c r="T90" i="89"/>
  <c r="T90" i="95"/>
  <c r="T75" i="86"/>
  <c r="T88" i="98"/>
  <c r="T12" i="74"/>
  <c r="T112" i="91"/>
  <c r="T8" i="80"/>
  <c r="T201" i="95"/>
  <c r="T7" i="87"/>
  <c r="T13" i="79"/>
  <c r="T128" i="80"/>
  <c r="T13" i="85"/>
  <c r="T204" i="84"/>
  <c r="T2" i="78"/>
  <c r="T8" i="73"/>
  <c r="T201" i="88"/>
  <c r="T93" i="79"/>
  <c r="T87" i="96"/>
  <c r="T124" i="83"/>
  <c r="T108" i="75"/>
  <c r="T126" i="82"/>
  <c r="T119" i="90"/>
  <c r="T183" i="75"/>
  <c r="T19" i="87"/>
  <c r="T18" i="99"/>
  <c r="T125" i="88"/>
  <c r="T68" i="79"/>
  <c r="T119" i="74"/>
  <c r="T116" i="99"/>
  <c r="T12" i="95"/>
  <c r="T89" i="81"/>
  <c r="T15" i="92"/>
  <c r="T209" i="82"/>
  <c r="T120" i="89"/>
  <c r="T2" i="92"/>
  <c r="T44" i="83"/>
  <c r="T192" i="87"/>
  <c r="T104" i="93"/>
  <c r="T191" i="81"/>
  <c r="T15" i="90"/>
  <c r="T130" i="97"/>
  <c r="T103" i="77"/>
  <c r="T189" i="74"/>
  <c r="T104" i="92"/>
  <c r="T7" i="75"/>
  <c r="T90" i="91"/>
  <c r="T14" i="78"/>
  <c r="T205" i="89"/>
  <c r="T157" i="73"/>
  <c r="T14" i="81"/>
  <c r="T16" i="86"/>
  <c r="T19" i="88"/>
  <c r="T18" i="79"/>
  <c r="T195" i="96"/>
  <c r="T176" i="91"/>
  <c r="T165" i="87"/>
  <c r="T14" i="87"/>
  <c r="T13" i="73"/>
  <c r="T22" i="85"/>
  <c r="T171" i="80"/>
  <c r="T171" i="77"/>
  <c r="T159" i="85"/>
  <c r="T213" i="82"/>
  <c r="T175" i="94"/>
  <c r="T175" i="76"/>
  <c r="T180" i="83"/>
  <c r="T9" i="93"/>
  <c r="T15" i="74"/>
  <c r="T169" i="75"/>
  <c r="T163" i="93"/>
  <c r="T13" i="80"/>
  <c r="T190" i="84"/>
  <c r="T190" i="89"/>
  <c r="T182" i="90"/>
  <c r="T22" i="78"/>
  <c r="T191" i="98"/>
  <c r="T178" i="81"/>
  <c r="T157" i="78"/>
  <c r="T182" i="95"/>
  <c r="T199" i="88"/>
  <c r="T203" i="97"/>
  <c r="T182" i="74"/>
  <c r="T165" i="86"/>
  <c r="T30" i="80"/>
  <c r="T32" i="87"/>
  <c r="T141" i="87"/>
  <c r="T45" i="97"/>
  <c r="T159" i="82"/>
  <c r="T67" i="96"/>
  <c r="T38" i="95"/>
  <c r="T133" i="90"/>
  <c r="T179" i="81"/>
  <c r="T95" i="79"/>
  <c r="T167" i="95"/>
  <c r="T144" i="80"/>
  <c r="T122" i="84"/>
  <c r="T42" i="88"/>
  <c r="T177" i="96"/>
  <c r="T149" i="95"/>
  <c r="T130" i="96"/>
  <c r="T135" i="86"/>
  <c r="T160" i="81"/>
  <c r="T144" i="81"/>
  <c r="T114" i="87"/>
  <c r="T113" i="73"/>
  <c r="T41" i="94"/>
  <c r="T30" i="86"/>
  <c r="T73" i="93"/>
  <c r="T37" i="85"/>
  <c r="T81" i="97"/>
  <c r="T121" i="73"/>
  <c r="T36" i="82"/>
  <c r="T32" i="79"/>
  <c r="T90" i="81"/>
  <c r="T35" i="90"/>
  <c r="T57" i="98"/>
  <c r="T53" i="76"/>
  <c r="T137" i="77"/>
  <c r="T186" i="90"/>
  <c r="T47" i="96"/>
  <c r="T126" i="97"/>
  <c r="T194" i="98"/>
  <c r="T43" i="87"/>
  <c r="T174" i="88"/>
  <c r="T157" i="75"/>
  <c r="T83" i="76"/>
  <c r="T87" i="75"/>
  <c r="T84" i="74"/>
  <c r="T37" i="96"/>
  <c r="T46" i="91"/>
  <c r="T73" i="77"/>
  <c r="T36" i="92"/>
  <c r="T48" i="89"/>
  <c r="T67" i="79"/>
  <c r="T63" i="94"/>
  <c r="T79" i="90"/>
  <c r="T142" i="91"/>
  <c r="T52" i="99"/>
  <c r="T56" i="85"/>
  <c r="T112" i="86"/>
  <c r="T135" i="74"/>
  <c r="T148" i="94"/>
  <c r="T102" i="92"/>
  <c r="T115" i="94"/>
  <c r="T34" i="81"/>
  <c r="T74" i="78"/>
  <c r="T132" i="78"/>
  <c r="T107" i="85"/>
  <c r="T180" i="80"/>
  <c r="T44" i="84"/>
  <c r="T173" i="75"/>
  <c r="T49" i="81"/>
  <c r="T120" i="88"/>
  <c r="T60" i="88"/>
  <c r="T49" i="95"/>
  <c r="T87" i="81"/>
  <c r="T200" i="97"/>
  <c r="T73" i="86"/>
  <c r="T157" i="84"/>
  <c r="T135" i="76"/>
  <c r="T122" i="75"/>
  <c r="T186" i="94"/>
  <c r="T154" i="89"/>
  <c r="T86" i="88"/>
  <c r="T151" i="74"/>
  <c r="T137" i="73"/>
  <c r="T59" i="83"/>
  <c r="T86" i="96"/>
  <c r="T176" i="84"/>
  <c r="T33" i="93"/>
  <c r="T77" i="83"/>
  <c r="T80" i="89"/>
  <c r="T147" i="99"/>
  <c r="T125" i="79"/>
  <c r="T82" i="80"/>
  <c r="T158" i="80"/>
  <c r="T122" i="91"/>
  <c r="T161" i="76"/>
  <c r="T158" i="83"/>
  <c r="T113" i="78"/>
  <c r="T54" i="77"/>
  <c r="T61" i="97"/>
  <c r="T178" i="98"/>
  <c r="T176" i="82"/>
  <c r="T153" i="90"/>
  <c r="T132" i="89"/>
  <c r="T60" i="80"/>
  <c r="T128" i="77"/>
  <c r="T159" i="87"/>
  <c r="T40" i="80"/>
  <c r="T166" i="94"/>
  <c r="T64" i="78"/>
  <c r="T131" i="85"/>
  <c r="T59" i="91"/>
  <c r="T120" i="99"/>
  <c r="T170" i="82"/>
  <c r="T36" i="91"/>
  <c r="T73" i="84"/>
  <c r="T166" i="77"/>
  <c r="T76" i="87"/>
  <c r="T45" i="98"/>
  <c r="T157" i="89"/>
  <c r="T39" i="89"/>
  <c r="T108" i="93"/>
  <c r="T76" i="92"/>
  <c r="T36" i="97"/>
  <c r="T37" i="78"/>
  <c r="T86" i="95"/>
  <c r="T33" i="94"/>
  <c r="T56" i="92"/>
  <c r="T43" i="90"/>
  <c r="T34" i="83"/>
  <c r="T59" i="82"/>
  <c r="T55" i="90"/>
  <c r="T183" i="97"/>
  <c r="T159" i="96"/>
  <c r="T58" i="93"/>
  <c r="T52" i="88"/>
  <c r="T71" i="98"/>
  <c r="T158" i="91"/>
  <c r="T50" i="73"/>
  <c r="T47" i="74"/>
  <c r="T129" i="92"/>
  <c r="T55" i="86"/>
  <c r="T75" i="99"/>
  <c r="T131" i="98"/>
  <c r="T145" i="79"/>
  <c r="T172" i="89"/>
  <c r="T79" i="75"/>
  <c r="T122" i="95"/>
  <c r="T63" i="95"/>
  <c r="T141" i="83"/>
  <c r="T64" i="82"/>
  <c r="T133" i="93"/>
  <c r="T89" i="99"/>
  <c r="T163" i="88"/>
  <c r="T87" i="98"/>
  <c r="T81" i="84"/>
  <c r="T162" i="98"/>
  <c r="T77" i="85"/>
  <c r="T62" i="74"/>
  <c r="T34" i="84"/>
  <c r="T112" i="76"/>
  <c r="T56" i="87"/>
  <c r="T48" i="83"/>
  <c r="T110" i="83"/>
  <c r="T83" i="82"/>
  <c r="T134" i="97"/>
  <c r="T33" i="97"/>
  <c r="T6" i="76"/>
  <c r="T188" i="95"/>
  <c r="T42" i="98"/>
  <c r="T63" i="81"/>
  <c r="T91" i="79"/>
  <c r="T63" i="82"/>
  <c r="T7" i="90"/>
  <c r="T120" i="75"/>
  <c r="T98" i="73"/>
  <c r="T18" i="90"/>
  <c r="T57" i="91"/>
  <c r="T170" i="74"/>
  <c r="T63" i="84"/>
  <c r="T83" i="79"/>
  <c r="T57" i="84"/>
  <c r="T60" i="94"/>
  <c r="T104" i="75"/>
  <c r="T91" i="98"/>
  <c r="T116" i="84"/>
  <c r="T17" i="97"/>
  <c r="T15" i="85"/>
  <c r="T47" i="73"/>
  <c r="T56" i="97"/>
  <c r="T130" i="94"/>
  <c r="T220" i="97"/>
  <c r="T58" i="95"/>
  <c r="T61" i="96"/>
  <c r="T102" i="86"/>
  <c r="T99" i="77"/>
  <c r="T51" i="73"/>
  <c r="T6" i="83"/>
  <c r="T58" i="80"/>
  <c r="T18" i="76"/>
  <c r="T85" i="88"/>
  <c r="T44" i="99"/>
  <c r="T17" i="92"/>
  <c r="T106" i="87"/>
  <c r="T77" i="99"/>
  <c r="T71" i="89"/>
  <c r="T93" i="82"/>
  <c r="T99" i="91"/>
  <c r="T51" i="86"/>
  <c r="T100" i="76"/>
  <c r="T59" i="78"/>
  <c r="T67" i="91"/>
  <c r="T6" i="98"/>
  <c r="T104" i="91"/>
  <c r="T124" i="96"/>
  <c r="T69" i="74"/>
  <c r="T102" i="88"/>
  <c r="T109" i="83"/>
  <c r="T127" i="76"/>
  <c r="T53" i="85"/>
  <c r="T54" i="78"/>
  <c r="T59" i="86"/>
  <c r="T97" i="92"/>
  <c r="T51" i="80"/>
  <c r="T102" i="74"/>
  <c r="T14" i="89"/>
  <c r="T108" i="95"/>
  <c r="T13" i="74"/>
  <c r="T71" i="96"/>
  <c r="T11" i="84"/>
  <c r="T25" i="85"/>
  <c r="T117" i="89"/>
  <c r="T100" i="93"/>
  <c r="T128" i="97"/>
  <c r="T12" i="81"/>
  <c r="T111" i="81"/>
  <c r="T50" i="86"/>
  <c r="T125" i="82"/>
  <c r="T14" i="95"/>
  <c r="T85" i="97"/>
  <c r="T13" i="98"/>
  <c r="T9" i="89"/>
  <c r="T60" i="74"/>
  <c r="T107" i="83"/>
  <c r="T198" i="96"/>
  <c r="T69" i="99"/>
  <c r="T5" i="78"/>
  <c r="T57" i="93"/>
  <c r="T65" i="99"/>
  <c r="T59" i="79"/>
  <c r="T164" i="99"/>
  <c r="T4" i="96"/>
  <c r="T59" i="76"/>
  <c r="T54" i="94"/>
  <c r="T58" i="85"/>
  <c r="T11" i="91"/>
  <c r="T67" i="93"/>
  <c r="T6" i="97"/>
  <c r="T18" i="83"/>
  <c r="T112" i="90"/>
  <c r="T17" i="96"/>
  <c r="T112" i="82"/>
  <c r="T18" i="93"/>
  <c r="T8" i="99"/>
  <c r="T55" i="76"/>
  <c r="T115" i="88"/>
  <c r="T17" i="88"/>
  <c r="T97" i="77"/>
  <c r="T132" i="97"/>
  <c r="T141" i="98"/>
  <c r="T19" i="98"/>
  <c r="T106" i="97"/>
  <c r="T16" i="98"/>
  <c r="T206" i="82"/>
  <c r="T68" i="98"/>
  <c r="T99" i="85"/>
  <c r="T20" i="83"/>
  <c r="T48" i="73"/>
  <c r="T127" i="78"/>
  <c r="T78" i="87"/>
  <c r="T106" i="80"/>
  <c r="T61" i="89"/>
  <c r="T58" i="90"/>
  <c r="T95" i="85"/>
  <c r="T52" i="93"/>
  <c r="T15" i="78"/>
  <c r="T17" i="75"/>
  <c r="T67" i="87"/>
  <c r="T11" i="94"/>
  <c r="T8" i="76"/>
  <c r="T115" i="95"/>
  <c r="T122" i="99"/>
  <c r="T4" i="91"/>
  <c r="T182" i="81"/>
  <c r="T203" i="89"/>
  <c r="T56" i="83"/>
  <c r="T101" i="86"/>
  <c r="T55" i="94"/>
  <c r="T49" i="97"/>
  <c r="T81" i="80"/>
  <c r="T68" i="95"/>
  <c r="T60" i="98"/>
  <c r="T108" i="81"/>
  <c r="T8" i="90"/>
  <c r="T98" i="78"/>
  <c r="T55" i="87"/>
  <c r="T3" i="94"/>
  <c r="T21" i="89"/>
  <c r="T113" i="90"/>
  <c r="T52" i="92"/>
  <c r="T64" i="92"/>
  <c r="T72" i="81"/>
  <c r="T124" i="84"/>
  <c r="T58" i="88"/>
  <c r="T53" i="90"/>
  <c r="T52" i="77"/>
  <c r="T112" i="98"/>
  <c r="T9" i="80"/>
  <c r="T103" i="99"/>
  <c r="T92" i="92"/>
  <c r="T14" i="79"/>
  <c r="T17" i="82"/>
  <c r="T66" i="99"/>
  <c r="T45" i="79"/>
  <c r="T69" i="83"/>
  <c r="T74" i="99"/>
  <c r="T114" i="89"/>
  <c r="T66" i="75"/>
  <c r="T5" i="92"/>
  <c r="T12" i="73"/>
  <c r="T128" i="98"/>
  <c r="T13" i="77"/>
  <c r="T50" i="79"/>
  <c r="T61" i="98"/>
  <c r="T6" i="86"/>
  <c r="T87" i="93"/>
  <c r="T115" i="96"/>
  <c r="T65" i="77"/>
  <c r="T48" i="97"/>
  <c r="T18" i="86"/>
  <c r="T7" i="97"/>
  <c r="T110" i="74"/>
  <c r="T54" i="75"/>
  <c r="T14" i="99"/>
  <c r="T10" i="87"/>
  <c r="T129" i="93"/>
  <c r="T143" i="78"/>
  <c r="T129" i="81"/>
  <c r="T190" i="88"/>
  <c r="T109" i="74"/>
  <c r="T72" i="80"/>
  <c r="T92" i="76"/>
  <c r="T9" i="77"/>
  <c r="T204" i="89"/>
  <c r="T119" i="95"/>
  <c r="T134" i="76"/>
  <c r="T137" i="80"/>
  <c r="T119" i="84"/>
  <c r="T157" i="96"/>
  <c r="T172" i="74"/>
  <c r="T35" i="87"/>
  <c r="T131" i="82"/>
  <c r="T31" i="86"/>
  <c r="T150" i="89"/>
  <c r="T125" i="97"/>
  <c r="T135" i="87"/>
  <c r="T179" i="87"/>
  <c r="T101" i="74"/>
  <c r="T114" i="90"/>
  <c r="T38" i="97"/>
  <c r="T104" i="76"/>
  <c r="T177" i="76"/>
  <c r="T137" i="88"/>
  <c r="T41" i="91"/>
  <c r="T126" i="98"/>
  <c r="T35" i="93"/>
  <c r="T183" i="81"/>
  <c r="T105" i="93"/>
  <c r="T110" i="82"/>
  <c r="T103" i="75"/>
  <c r="T106" i="86"/>
  <c r="T106" i="85"/>
  <c r="T38" i="85"/>
  <c r="T193" i="84"/>
  <c r="T36" i="90"/>
  <c r="T109" i="90"/>
  <c r="T183" i="91"/>
  <c r="T33" i="79"/>
  <c r="T130" i="77"/>
  <c r="T121" i="99"/>
  <c r="T41" i="82"/>
  <c r="T34" i="94"/>
  <c r="T136" i="91"/>
  <c r="T100" i="83"/>
  <c r="T153" i="84"/>
  <c r="T194" i="94"/>
  <c r="T102" i="78"/>
  <c r="T111" i="84"/>
  <c r="T13" i="76"/>
  <c r="T122" i="89"/>
  <c r="T47" i="98"/>
  <c r="T181" i="97"/>
  <c r="T108" i="80"/>
  <c r="T102" i="80"/>
  <c r="T170" i="73"/>
  <c r="T193" i="90"/>
  <c r="T173" i="86"/>
  <c r="T36" i="75"/>
  <c r="T126" i="78"/>
  <c r="T163" i="78"/>
  <c r="T43" i="89"/>
  <c r="T117" i="79"/>
  <c r="T96" i="78"/>
  <c r="T104" i="81"/>
  <c r="T201" i="96"/>
  <c r="T108" i="77"/>
  <c r="T117" i="83"/>
  <c r="T125" i="85"/>
  <c r="T79" i="98"/>
  <c r="T188" i="99"/>
  <c r="T35" i="84"/>
  <c r="T197" i="84"/>
  <c r="T99" i="86"/>
  <c r="T124" i="73"/>
  <c r="T127" i="74"/>
  <c r="T185" i="83"/>
  <c r="T163" i="92"/>
  <c r="T189" i="95"/>
  <c r="T144" i="90"/>
  <c r="T182" i="80"/>
  <c r="T35" i="77"/>
  <c r="T38" i="78"/>
  <c r="T213" i="97"/>
  <c r="T142" i="94"/>
  <c r="T53" i="99"/>
  <c r="T136" i="75"/>
  <c r="T108" i="88"/>
  <c r="T103" i="87"/>
  <c r="T93" i="92"/>
  <c r="T94" i="79"/>
  <c r="T112" i="95"/>
  <c r="T166" i="85"/>
  <c r="T110" i="89"/>
  <c r="T127" i="96"/>
  <c r="T180" i="98"/>
  <c r="T72" i="97"/>
  <c r="T214" i="98"/>
  <c r="T99" i="94"/>
  <c r="T44" i="88"/>
  <c r="T40" i="74"/>
  <c r="T37" i="76"/>
  <c r="T201" i="82"/>
  <c r="T103" i="92"/>
  <c r="T162" i="99"/>
  <c r="T84" i="99"/>
  <c r="T101" i="91"/>
  <c r="T153" i="82"/>
  <c r="T105" i="85"/>
  <c r="T42" i="96"/>
  <c r="T114" i="96"/>
  <c r="T161" i="79"/>
  <c r="T132" i="75"/>
  <c r="T109" i="91"/>
  <c r="T140" i="81"/>
  <c r="T99" i="93"/>
  <c r="T93" i="73"/>
  <c r="T151" i="88"/>
  <c r="T39" i="95"/>
  <c r="T99" i="73"/>
  <c r="T41" i="92"/>
  <c r="T146" i="95"/>
  <c r="T110" i="87"/>
  <c r="T171" i="93"/>
  <c r="T32" i="73"/>
  <c r="T82" i="79"/>
  <c r="T40" i="83"/>
  <c r="T40" i="81"/>
  <c r="T95" i="77"/>
  <c r="T129" i="86"/>
  <c r="T177" i="77"/>
  <c r="T111" i="94"/>
  <c r="T151" i="83"/>
  <c r="T125" i="92"/>
  <c r="T23" i="79"/>
  <c r="T98" i="90"/>
  <c r="T5" i="84"/>
  <c r="T12" i="92"/>
  <c r="T86" i="79"/>
  <c r="T153" i="76"/>
  <c r="T69" i="81"/>
  <c r="T21" i="95"/>
  <c r="T18" i="80"/>
  <c r="T28" i="94"/>
  <c r="T32" i="81"/>
  <c r="T64" i="95"/>
  <c r="T42" i="84"/>
  <c r="T29" i="95"/>
  <c r="T39" i="83"/>
  <c r="T31" i="96"/>
  <c r="T120" i="85"/>
  <c r="T16" i="75"/>
  <c r="T132" i="79"/>
  <c r="T86" i="99"/>
  <c r="T80" i="77"/>
  <c r="T154" i="91"/>
  <c r="T32" i="78"/>
  <c r="T20" i="80"/>
  <c r="T127" i="77"/>
  <c r="T36" i="98"/>
  <c r="T66" i="76"/>
  <c r="T35" i="92"/>
  <c r="T22" i="80"/>
  <c r="T51" i="74"/>
  <c r="T197" i="89"/>
  <c r="T193" i="88"/>
  <c r="T60" i="82"/>
  <c r="T10" i="89"/>
  <c r="T26" i="74"/>
  <c r="T17" i="87"/>
  <c r="T99" i="96"/>
  <c r="T50" i="97"/>
  <c r="T34" i="73"/>
  <c r="T24" i="93"/>
  <c r="T28" i="82"/>
  <c r="T146" i="85"/>
  <c r="T136" i="78"/>
  <c r="T23" i="87"/>
  <c r="T163" i="94"/>
  <c r="T31" i="89"/>
  <c r="T20" i="82"/>
  <c r="T76" i="89"/>
  <c r="T27" i="92"/>
  <c r="T170" i="93"/>
  <c r="T28" i="81"/>
  <c r="T164" i="82"/>
  <c r="T126" i="73"/>
  <c r="T27" i="83"/>
  <c r="T80" i="73"/>
  <c r="T22" i="87"/>
  <c r="T10" i="93"/>
  <c r="T22" i="84"/>
  <c r="T64" i="89"/>
  <c r="T177" i="75"/>
  <c r="T42" i="95"/>
  <c r="T93" i="74"/>
  <c r="T10" i="79"/>
  <c r="T15" i="81"/>
  <c r="T21" i="78"/>
  <c r="T52" i="82"/>
  <c r="T45" i="73"/>
  <c r="T193" i="81"/>
  <c r="T29" i="88"/>
  <c r="T16" i="88"/>
  <c r="T15" i="84"/>
  <c r="T7" i="81"/>
  <c r="T164" i="90"/>
  <c r="T85" i="75"/>
  <c r="T8" i="74"/>
  <c r="T7" i="86"/>
  <c r="T98" i="82"/>
  <c r="T49" i="78"/>
  <c r="T60" i="91"/>
  <c r="T29" i="76"/>
  <c r="T23" i="74"/>
  <c r="T128" i="86"/>
  <c r="T75" i="83"/>
  <c r="T28" i="96"/>
  <c r="T156" i="98"/>
  <c r="T22" i="97"/>
  <c r="T32" i="80"/>
  <c r="T28" i="89"/>
  <c r="T25" i="90"/>
  <c r="T26" i="73"/>
  <c r="T42" i="93"/>
  <c r="T166" i="88"/>
  <c r="T38" i="90"/>
  <c r="T149" i="77"/>
  <c r="T27" i="74"/>
  <c r="T144" i="87"/>
  <c r="T31" i="94"/>
  <c r="T20" i="73"/>
  <c r="T14" i="94"/>
  <c r="T24" i="79"/>
  <c r="T67" i="86"/>
  <c r="T32" i="93"/>
  <c r="T21" i="97"/>
  <c r="T154" i="81"/>
  <c r="T81" i="74"/>
  <c r="T192" i="94"/>
  <c r="T30" i="74"/>
  <c r="T5" i="94"/>
  <c r="T127" i="93"/>
  <c r="T18" i="75"/>
  <c r="T27" i="77"/>
  <c r="T44" i="80"/>
  <c r="T34" i="91"/>
  <c r="T81" i="98"/>
  <c r="T77" i="84"/>
  <c r="T143" i="86"/>
  <c r="T17" i="77"/>
  <c r="T44" i="87"/>
  <c r="T66" i="88"/>
  <c r="T37" i="98"/>
  <c r="T28" i="75"/>
  <c r="T83" i="90"/>
  <c r="T27" i="85"/>
  <c r="T164" i="92"/>
  <c r="T95" i="88"/>
  <c r="T78" i="81"/>
  <c r="T202" i="97"/>
  <c r="T4" i="99"/>
  <c r="T175" i="97"/>
  <c r="T17" i="80"/>
  <c r="T23" i="81"/>
  <c r="T28" i="88"/>
  <c r="T82" i="92"/>
  <c r="T85" i="85"/>
  <c r="T16" i="95"/>
  <c r="T16" i="91"/>
  <c r="T147" i="82"/>
  <c r="T134" i="93"/>
  <c r="T39" i="91"/>
  <c r="T167" i="84"/>
  <c r="T18" i="78"/>
  <c r="T7" i="73"/>
  <c r="T99" i="89"/>
  <c r="T16" i="77"/>
  <c r="T120" i="73"/>
  <c r="T36" i="95"/>
  <c r="T47" i="92"/>
  <c r="T17" i="74"/>
  <c r="T22" i="76"/>
  <c r="T161" i="95"/>
  <c r="T83" i="78"/>
  <c r="T48" i="85"/>
  <c r="T164" i="81"/>
  <c r="T211" i="96"/>
  <c r="T94" i="86"/>
  <c r="T162" i="79"/>
  <c r="T32" i="97"/>
  <c r="T160" i="96"/>
  <c r="T24" i="86"/>
  <c r="T6" i="89"/>
  <c r="T160" i="73"/>
  <c r="T39" i="79"/>
  <c r="T21" i="79"/>
  <c r="T66" i="92"/>
  <c r="T19" i="75"/>
  <c r="T20" i="76"/>
  <c r="T217" i="98"/>
  <c r="T34" i="96"/>
  <c r="T26" i="97"/>
  <c r="T19" i="93"/>
  <c r="T31" i="79"/>
  <c r="T24" i="76"/>
  <c r="T44" i="78"/>
  <c r="T142" i="83"/>
  <c r="T167" i="98"/>
  <c r="T24" i="84"/>
  <c r="T140" i="88"/>
  <c r="T2" i="89"/>
  <c r="T154" i="90"/>
  <c r="T6" i="85"/>
  <c r="T161" i="89"/>
  <c r="T148" i="83"/>
  <c r="T30" i="83"/>
  <c r="T121" i="94"/>
  <c r="T28" i="91"/>
  <c r="T206" i="98"/>
  <c r="T153" i="95"/>
  <c r="T18" i="87"/>
  <c r="T147" i="87"/>
  <c r="T32" i="98"/>
  <c r="T24" i="81"/>
  <c r="T5" i="91"/>
  <c r="T47" i="84"/>
  <c r="T61" i="99"/>
  <c r="T212" i="82"/>
  <c r="T46" i="83"/>
  <c r="T9" i="88"/>
  <c r="T47" i="88"/>
  <c r="T47" i="81"/>
  <c r="T11" i="79"/>
  <c r="T50" i="98"/>
  <c r="T146" i="84"/>
  <c r="T71" i="78"/>
  <c r="T139" i="99"/>
  <c r="T28" i="83"/>
  <c r="T74" i="88"/>
  <c r="T15" i="94"/>
  <c r="T27" i="99"/>
  <c r="T155" i="99"/>
  <c r="T188" i="74"/>
  <c r="T42" i="79"/>
  <c r="T93" i="98"/>
  <c r="T61" i="91"/>
  <c r="T8" i="86"/>
  <c r="T135" i="91"/>
  <c r="T26" i="83"/>
  <c r="T22" i="79"/>
  <c r="T35" i="76"/>
  <c r="T181" i="77"/>
  <c r="T30" i="78"/>
  <c r="T38" i="93"/>
  <c r="T173" i="97"/>
  <c r="T134" i="73"/>
  <c r="T70" i="87"/>
  <c r="T24" i="83"/>
  <c r="T28" i="92"/>
  <c r="T33" i="89"/>
  <c r="T51" i="75"/>
  <c r="T29" i="82"/>
  <c r="T44" i="74"/>
  <c r="T45" i="76"/>
  <c r="T37" i="77"/>
  <c r="T5" i="75"/>
  <c r="T22" i="86"/>
  <c r="T146" i="90"/>
  <c r="T11" i="98"/>
  <c r="T38" i="92"/>
  <c r="T6" i="80"/>
  <c r="T16" i="84"/>
  <c r="T42" i="77"/>
  <c r="T54" i="86"/>
  <c r="T151" i="99"/>
  <c r="T26" i="91"/>
  <c r="T66" i="98"/>
  <c r="T33" i="75"/>
  <c r="T182" i="93"/>
  <c r="T128" i="92"/>
  <c r="T145" i="77"/>
  <c r="T62" i="83"/>
  <c r="T77" i="96"/>
  <c r="T208" i="84"/>
  <c r="T155" i="90"/>
  <c r="T76" i="94"/>
  <c r="T20" i="96"/>
  <c r="T210" i="89"/>
  <c r="T15" i="73"/>
  <c r="T52" i="86"/>
  <c r="T39" i="74"/>
  <c r="T156" i="83"/>
  <c r="T130" i="75"/>
  <c r="T21" i="86"/>
  <c r="T12" i="83"/>
  <c r="T74" i="97"/>
  <c r="T91" i="83"/>
  <c r="T55" i="78"/>
  <c r="T26" i="84"/>
  <c r="T64" i="81"/>
  <c r="T94" i="81"/>
  <c r="T134" i="83"/>
  <c r="T64" i="79"/>
  <c r="T29" i="74"/>
  <c r="T133" i="97"/>
  <c r="T53" i="77"/>
  <c r="T52" i="85"/>
  <c r="T42" i="82"/>
  <c r="T21" i="83"/>
  <c r="T43" i="92"/>
  <c r="T37" i="73"/>
  <c r="T35" i="78"/>
  <c r="T25" i="91"/>
  <c r="T165" i="88"/>
  <c r="T23" i="89"/>
  <c r="T38" i="84"/>
  <c r="T30" i="85"/>
  <c r="T6" i="94"/>
  <c r="T48" i="82"/>
  <c r="T53" i="79"/>
  <c r="T203" i="96"/>
  <c r="T68" i="77"/>
  <c r="T50" i="88"/>
  <c r="T182" i="91"/>
  <c r="T10" i="73"/>
  <c r="T10" i="74"/>
  <c r="T91" i="80"/>
  <c r="T6" i="77"/>
  <c r="T15" i="87"/>
  <c r="T59" i="97"/>
  <c r="T130" i="98"/>
  <c r="T30" i="97"/>
  <c r="T86" i="93"/>
  <c r="T36" i="94"/>
  <c r="T52" i="76"/>
  <c r="T135" i="94"/>
  <c r="T6" i="95"/>
  <c r="T22" i="88"/>
  <c r="T46" i="89"/>
  <c r="T151" i="81"/>
  <c r="T196" i="84"/>
  <c r="T44" i="91"/>
  <c r="T20" i="94"/>
  <c r="T178" i="76"/>
  <c r="T68" i="85"/>
  <c r="T35" i="85"/>
  <c r="T60" i="93"/>
  <c r="T38" i="75"/>
  <c r="T42" i="89"/>
  <c r="T27" i="78"/>
  <c r="T30" i="99"/>
  <c r="T42" i="90"/>
  <c r="T43" i="85"/>
  <c r="T68" i="90"/>
  <c r="T141" i="95"/>
  <c r="T39" i="97"/>
  <c r="T24" i="89"/>
  <c r="T30" i="76"/>
  <c r="T26" i="76"/>
  <c r="T34" i="77"/>
  <c r="T6" i="87"/>
  <c r="T31" i="92"/>
  <c r="T151" i="94"/>
  <c r="T10" i="90"/>
  <c r="T60" i="92"/>
  <c r="T20" i="99"/>
  <c r="T10" i="92"/>
  <c r="T134" i="81"/>
  <c r="T185" i="98"/>
  <c r="T11" i="80"/>
  <c r="T183" i="77"/>
  <c r="T54" i="73"/>
  <c r="T173" i="74"/>
  <c r="T144" i="75"/>
  <c r="T12" i="93"/>
  <c r="T154" i="84"/>
  <c r="T36" i="96"/>
  <c r="T172" i="79"/>
  <c r="T30" i="88"/>
  <c r="T150" i="80"/>
  <c r="T30" i="95"/>
  <c r="T162" i="97"/>
  <c r="T56" i="84"/>
  <c r="T26" i="94"/>
  <c r="T46" i="90"/>
  <c r="T156" i="92"/>
  <c r="T40" i="87"/>
  <c r="T54" i="98"/>
  <c r="T186" i="81"/>
  <c r="T65" i="75"/>
  <c r="T175" i="93"/>
  <c r="T17" i="79"/>
  <c r="T25" i="84"/>
  <c r="T22" i="93"/>
  <c r="T24" i="73"/>
  <c r="T24" i="96"/>
  <c r="T153" i="88"/>
  <c r="T145" i="89"/>
  <c r="T172" i="84"/>
  <c r="T84" i="76"/>
  <c r="T29" i="73"/>
  <c r="T30" i="90"/>
  <c r="T26" i="81"/>
  <c r="T26" i="82"/>
  <c r="T37" i="88"/>
  <c r="T151" i="97"/>
  <c r="T40" i="94"/>
  <c r="T139" i="80"/>
  <c r="T70" i="94"/>
  <c r="T56" i="90"/>
  <c r="T26" i="90"/>
  <c r="T128" i="76"/>
  <c r="T13" i="87"/>
  <c r="T33" i="87"/>
  <c r="T39" i="86"/>
  <c r="T89" i="94"/>
  <c r="T146" i="87"/>
  <c r="T32" i="86"/>
  <c r="T23" i="98"/>
  <c r="T144" i="88"/>
  <c r="T20" i="85"/>
  <c r="T136" i="87"/>
  <c r="T28" i="85"/>
  <c r="T39" i="76"/>
  <c r="T40" i="85"/>
  <c r="T80" i="95"/>
  <c r="T23" i="93"/>
  <c r="T25" i="93"/>
  <c r="T150" i="85"/>
  <c r="T25" i="87"/>
  <c r="T26" i="99"/>
  <c r="T36" i="74"/>
  <c r="T49" i="99"/>
  <c r="T46" i="96"/>
  <c r="T136" i="74"/>
  <c r="T144" i="73"/>
  <c r="T144" i="74"/>
  <c r="T25" i="97"/>
  <c r="T6" i="96"/>
  <c r="T29" i="89"/>
  <c r="T9" i="75"/>
  <c r="T48" i="95"/>
  <c r="T40" i="96"/>
  <c r="T95" i="84"/>
  <c r="T136" i="86"/>
  <c r="T9" i="97"/>
  <c r="T22" i="98"/>
  <c r="T42" i="81"/>
  <c r="T60" i="89"/>
  <c r="T202" i="95"/>
  <c r="T27" i="90"/>
  <c r="T43" i="97"/>
  <c r="T82" i="91"/>
  <c r="T122" i="79"/>
  <c r="T10" i="78"/>
  <c r="T154" i="87"/>
  <c r="T59" i="95"/>
  <c r="T9" i="99"/>
  <c r="T22" i="96"/>
  <c r="T133" i="78"/>
  <c r="T20" i="86"/>
  <c r="T27" i="95"/>
  <c r="T137" i="91"/>
  <c r="T69" i="94"/>
  <c r="T136" i="93"/>
  <c r="T14" i="83"/>
  <c r="T18" i="98"/>
  <c r="T26" i="77"/>
  <c r="T33" i="83"/>
  <c r="T97" i="95"/>
  <c r="T134" i="77"/>
  <c r="T38" i="99"/>
  <c r="T22" i="90"/>
  <c r="T2" i="74"/>
  <c r="T32" i="82"/>
  <c r="T14" i="73"/>
  <c r="T11" i="97"/>
  <c r="T93" i="78"/>
  <c r="T55" i="88"/>
  <c r="T22" i="73"/>
  <c r="T18" i="81"/>
  <c r="T7" i="91"/>
  <c r="T162" i="95"/>
  <c r="T149" i="90"/>
  <c r="T59" i="96"/>
  <c r="T132" i="80"/>
  <c r="T97" i="90"/>
  <c r="T165" i="96"/>
  <c r="T21" i="90"/>
  <c r="T48" i="76"/>
  <c r="T16" i="79"/>
  <c r="T7" i="95"/>
  <c r="T75" i="80"/>
  <c r="T190" i="87"/>
  <c r="T165" i="85"/>
  <c r="T41" i="98"/>
  <c r="T24" i="94"/>
  <c r="T39" i="78"/>
  <c r="T75" i="96"/>
  <c r="T22" i="82"/>
  <c r="T29" i="92"/>
  <c r="T59" i="99"/>
  <c r="T110" i="79"/>
  <c r="T21" i="73"/>
  <c r="T63" i="87"/>
  <c r="T26" i="95"/>
  <c r="T119" i="99"/>
  <c r="T14" i="91"/>
  <c r="T58" i="74"/>
  <c r="T183" i="83"/>
  <c r="T5" i="76"/>
  <c r="T172" i="73"/>
  <c r="T202" i="82"/>
  <c r="T8" i="78"/>
  <c r="T34" i="87"/>
  <c r="T129" i="74"/>
  <c r="T15" i="98"/>
  <c r="T174" i="85"/>
  <c r="T143" i="92"/>
  <c r="T76" i="93"/>
  <c r="T154" i="96"/>
  <c r="T19" i="80"/>
  <c r="T9" i="96"/>
  <c r="T43" i="99"/>
  <c r="T22" i="77"/>
  <c r="T34" i="88"/>
  <c r="T49" i="83"/>
  <c r="T100" i="97"/>
  <c r="T22" i="94"/>
  <c r="T70" i="99"/>
  <c r="T149" i="98"/>
  <c r="T7" i="77"/>
  <c r="T20" i="88"/>
  <c r="T9" i="82"/>
  <c r="T133" i="75"/>
  <c r="T144" i="91"/>
  <c r="T36" i="89"/>
  <c r="T118" i="92"/>
  <c r="T9" i="76"/>
  <c r="T25" i="75"/>
  <c r="T159" i="99"/>
  <c r="T169" i="98"/>
  <c r="T3" i="98"/>
  <c r="T71" i="73"/>
  <c r="T181" i="99"/>
  <c r="T36" i="80"/>
  <c r="T24" i="85"/>
  <c r="T26" i="78"/>
  <c r="T33" i="84"/>
  <c r="T24" i="75"/>
  <c r="T48" i="93"/>
  <c r="T23" i="77"/>
  <c r="T28" i="93"/>
  <c r="T39" i="75"/>
  <c r="T133" i="76"/>
  <c r="T19" i="85"/>
  <c r="T19" i="99"/>
  <c r="T21" i="92"/>
  <c r="T17" i="86"/>
  <c r="T10" i="76"/>
  <c r="T11" i="90"/>
  <c r="T182" i="87"/>
  <c r="T35" i="79"/>
  <c r="T35" i="82"/>
  <c r="T191" i="95"/>
  <c r="T55" i="99"/>
  <c r="T94" i="99"/>
  <c r="T41" i="99"/>
  <c r="T55" i="80"/>
  <c r="T6" i="84"/>
  <c r="T27" i="98"/>
  <c r="T2" i="93"/>
  <c r="T42" i="75"/>
  <c r="T149" i="76"/>
  <c r="T15" i="82"/>
  <c r="T8" i="85"/>
  <c r="T72" i="92"/>
  <c r="T22" i="92"/>
  <c r="T158" i="89"/>
  <c r="T2" i="73"/>
  <c r="T208" i="98"/>
  <c r="T20" i="91"/>
  <c r="T194" i="90"/>
  <c r="T33" i="90"/>
  <c r="T122" i="78"/>
  <c r="T5" i="80"/>
  <c r="T190" i="91"/>
  <c r="T145" i="80"/>
  <c r="T13" i="81"/>
  <c r="T77" i="82"/>
  <c r="T15" i="86"/>
  <c r="T34" i="86"/>
  <c r="T29" i="80"/>
  <c r="T151" i="82"/>
  <c r="T147" i="83"/>
  <c r="T54" i="74"/>
  <c r="T83" i="81"/>
  <c r="T66" i="90"/>
  <c r="T71" i="74"/>
  <c r="T165" i="75"/>
  <c r="T142" i="81"/>
  <c r="T155" i="92"/>
  <c r="T62" i="97"/>
  <c r="T16" i="81"/>
  <c r="T183" i="90"/>
  <c r="T31" i="85"/>
  <c r="T137" i="92"/>
  <c r="T49" i="77"/>
  <c r="T26" i="86"/>
  <c r="T170" i="87"/>
  <c r="T26" i="98"/>
  <c r="T51" i="96"/>
  <c r="T20" i="84"/>
  <c r="T59" i="74"/>
  <c r="T55" i="81"/>
  <c r="T48" i="80"/>
  <c r="T58" i="78"/>
  <c r="T25" i="77"/>
  <c r="T156" i="79"/>
  <c r="T60" i="81"/>
  <c r="T147" i="90"/>
  <c r="T146" i="99"/>
  <c r="T152" i="88"/>
  <c r="T172" i="83"/>
  <c r="T177" i="99"/>
  <c r="T153" i="86"/>
  <c r="T138" i="86"/>
  <c r="T52" i="97"/>
  <c r="T48" i="94"/>
  <c r="T37" i="83"/>
  <c r="T150" i="93"/>
  <c r="T59" i="80"/>
  <c r="T130" i="78"/>
  <c r="T53" i="94"/>
  <c r="T67" i="99"/>
  <c r="T30" i="96"/>
  <c r="T52" i="83"/>
  <c r="T47" i="79"/>
  <c r="T61" i="94"/>
  <c r="T31" i="95"/>
  <c r="T126" i="88"/>
  <c r="T162" i="96"/>
  <c r="T53" i="95"/>
  <c r="T57" i="85"/>
  <c r="T23" i="80"/>
  <c r="T131" i="74"/>
  <c r="T70" i="98"/>
  <c r="T48" i="77"/>
  <c r="T28" i="76"/>
  <c r="T48" i="79"/>
  <c r="T70" i="80"/>
  <c r="T52" i="91"/>
  <c r="T17" i="95"/>
  <c r="T56" i="86"/>
  <c r="T109" i="75"/>
  <c r="T107" i="91"/>
  <c r="T143" i="87"/>
  <c r="T66" i="82"/>
  <c r="T26" i="79"/>
  <c r="T42" i="99"/>
  <c r="T111" i="74"/>
  <c r="T51" i="97"/>
  <c r="T139" i="92"/>
  <c r="T87" i="95"/>
  <c r="T123" i="84"/>
  <c r="T127" i="97"/>
  <c r="T102" i="73"/>
  <c r="T47" i="87"/>
  <c r="T78" i="98"/>
  <c r="T137" i="75"/>
  <c r="T178" i="94"/>
  <c r="T49" i="85"/>
  <c r="T118" i="89"/>
  <c r="T49" i="84"/>
  <c r="T118" i="90"/>
  <c r="T33" i="88"/>
  <c r="T54" i="89"/>
  <c r="T46" i="75"/>
  <c r="T56" i="76"/>
  <c r="T18" i="74"/>
  <c r="T166" i="73"/>
  <c r="T45" i="90"/>
  <c r="T186" i="95"/>
  <c r="T20" i="75"/>
  <c r="T153" i="93"/>
  <c r="T59" i="88"/>
  <c r="T113" i="81"/>
  <c r="T32" i="91"/>
  <c r="T113" i="80"/>
  <c r="T47" i="76"/>
  <c r="T66" i="93"/>
  <c r="T29" i="90"/>
  <c r="T104" i="85"/>
  <c r="T21" i="82"/>
  <c r="T51" i="91"/>
  <c r="T129" i="73"/>
  <c r="T27" i="75"/>
  <c r="T60" i="87"/>
  <c r="T15" i="91"/>
  <c r="T32" i="89"/>
  <c r="T108" i="87"/>
  <c r="T157" i="82"/>
  <c r="T26" i="87"/>
  <c r="T152" i="79"/>
  <c r="T31" i="74"/>
  <c r="T137" i="76"/>
  <c r="T141" i="80"/>
  <c r="T107" i="93"/>
  <c r="T104" i="77"/>
  <c r="T123" i="79"/>
  <c r="T130" i="82"/>
  <c r="T58" i="82"/>
  <c r="T54" i="95"/>
  <c r="T106" i="78"/>
  <c r="T47" i="93"/>
  <c r="T25" i="88"/>
  <c r="T126" i="96"/>
  <c r="T114" i="83"/>
  <c r="T54" i="93"/>
  <c r="T61" i="73"/>
  <c r="T51" i="90"/>
  <c r="T43" i="75"/>
  <c r="T48" i="84"/>
  <c r="T27" i="93"/>
  <c r="T172" i="91"/>
  <c r="T22" i="89"/>
  <c r="T189" i="96"/>
  <c r="T148" i="95"/>
  <c r="T50" i="87"/>
  <c r="T19" i="77"/>
  <c r="T177" i="89"/>
  <c r="T43" i="73"/>
  <c r="T66" i="96"/>
  <c r="T126" i="85"/>
  <c r="T138" i="77"/>
  <c r="T124" i="99"/>
  <c r="T64" i="84"/>
  <c r="T50" i="92"/>
  <c r="T53" i="82"/>
  <c r="T35" i="98"/>
  <c r="T149" i="89"/>
  <c r="T52" i="75"/>
  <c r="T146" i="94"/>
  <c r="T37" i="92"/>
  <c r="T154" i="95"/>
  <c r="T163" i="74"/>
  <c r="T7" i="83"/>
  <c r="T64" i="83"/>
  <c r="T103" i="86"/>
  <c r="T165" i="76"/>
  <c r="T61" i="79"/>
  <c r="T27" i="94"/>
  <c r="T50" i="76"/>
  <c r="T151" i="85"/>
  <c r="T99" i="92"/>
  <c r="T169" i="88"/>
  <c r="T198" i="98"/>
  <c r="T27" i="81"/>
  <c r="T29" i="78"/>
  <c r="T21" i="96"/>
  <c r="T25" i="73"/>
  <c r="T54" i="83"/>
  <c r="T40" i="73"/>
  <c r="T62" i="96"/>
  <c r="T42" i="86"/>
  <c r="T53" i="89"/>
  <c r="T155" i="84"/>
  <c r="T162" i="77"/>
  <c r="T73" i="88"/>
  <c r="T28" i="97"/>
  <c r="T77" i="88"/>
  <c r="T199" i="97"/>
  <c r="T73" i="91"/>
  <c r="T71" i="81"/>
  <c r="T46" i="80"/>
  <c r="T203" i="84"/>
  <c r="T63" i="77"/>
  <c r="T197" i="98"/>
  <c r="T31" i="82"/>
  <c r="T152" i="78"/>
  <c r="T122" i="98"/>
  <c r="T53" i="78"/>
  <c r="T28" i="84"/>
  <c r="T76" i="99"/>
  <c r="T166" i="97"/>
  <c r="T165" i="80"/>
  <c r="T140" i="91"/>
  <c r="T110" i="94"/>
  <c r="T72" i="89"/>
  <c r="T107" i="76"/>
  <c r="T165" i="81"/>
  <c r="T48" i="86"/>
  <c r="T135" i="83"/>
  <c r="T157" i="97"/>
  <c r="T123" i="82"/>
  <c r="T147" i="84"/>
  <c r="T191" i="89"/>
  <c r="T151" i="89"/>
  <c r="T135" i="81"/>
  <c r="T155" i="98"/>
  <c r="T129" i="75"/>
  <c r="T136" i="94"/>
  <c r="T144" i="95"/>
  <c r="T131" i="91"/>
  <c r="T181" i="82"/>
  <c r="T134" i="88"/>
  <c r="T137" i="87"/>
  <c r="T119" i="96"/>
  <c r="T151" i="96"/>
  <c r="T190" i="90"/>
  <c r="T129" i="80"/>
  <c r="T164" i="88"/>
  <c r="T142" i="99"/>
  <c r="T80" i="87"/>
  <c r="T158" i="95"/>
  <c r="T79" i="80"/>
  <c r="T124" i="93"/>
  <c r="T183" i="89"/>
  <c r="T150" i="75"/>
  <c r="T130" i="76"/>
  <c r="T170" i="96"/>
  <c r="T88" i="88"/>
  <c r="T121" i="85"/>
  <c r="T196" i="90"/>
  <c r="T138" i="88"/>
  <c r="T88" i="95"/>
  <c r="T142" i="78"/>
  <c r="T158" i="98"/>
  <c r="T133" i="87"/>
  <c r="T95" i="92"/>
  <c r="T152" i="76"/>
  <c r="T170" i="98"/>
  <c r="T98" i="93"/>
  <c r="T144" i="86"/>
  <c r="T123" i="78"/>
  <c r="T102" i="83"/>
  <c r="T155" i="80"/>
  <c r="T89" i="96"/>
  <c r="T120" i="86"/>
  <c r="T85" i="82"/>
  <c r="T152" i="87"/>
  <c r="T138" i="94"/>
  <c r="T142" i="95"/>
  <c r="T140" i="73"/>
  <c r="T85" i="74"/>
  <c r="T69" i="73"/>
  <c r="T181" i="81"/>
  <c r="T153" i="89"/>
  <c r="T138" i="91"/>
  <c r="T172" i="97"/>
  <c r="T82" i="86"/>
  <c r="T79" i="78"/>
  <c r="T161" i="99"/>
  <c r="T156" i="97"/>
  <c r="T160" i="94"/>
  <c r="T152" i="96"/>
  <c r="T131" i="77"/>
  <c r="T70" i="79"/>
  <c r="T77" i="77"/>
  <c r="T168" i="84"/>
  <c r="T92" i="91"/>
  <c r="T105" i="81"/>
  <c r="T161" i="90"/>
  <c r="T180" i="74"/>
  <c r="T144" i="82"/>
  <c r="T74" i="76"/>
  <c r="T146" i="77"/>
  <c r="T121" i="92"/>
  <c r="T122" i="73"/>
  <c r="T176" i="83"/>
  <c r="T78" i="94"/>
  <c r="T99" i="97"/>
  <c r="T165" i="83"/>
  <c r="T74" i="85"/>
  <c r="T90" i="99"/>
  <c r="T152" i="91"/>
  <c r="T119" i="79"/>
  <c r="T108" i="89"/>
  <c r="T152" i="80"/>
  <c r="T150" i="82"/>
  <c r="T131" i="89"/>
  <c r="T139" i="79"/>
  <c r="T131" i="75"/>
  <c r="T145" i="92"/>
  <c r="T137" i="85"/>
  <c r="T129" i="96"/>
  <c r="T74" i="75"/>
  <c r="T137" i="81"/>
  <c r="T126" i="74"/>
  <c r="T173" i="82"/>
  <c r="T135" i="90"/>
  <c r="T149" i="84"/>
  <c r="T100" i="84"/>
  <c r="T141" i="93"/>
  <c r="T92" i="98"/>
  <c r="T11" i="81"/>
  <c r="T23" i="92"/>
  <c r="T163" i="95"/>
  <c r="T12" i="94"/>
  <c r="T13" i="86"/>
  <c r="T11" i="82"/>
  <c r="T45" i="91"/>
  <c r="T15" i="83"/>
  <c r="T14" i="85"/>
  <c r="T69" i="78"/>
  <c r="T20" i="93"/>
  <c r="T92" i="96"/>
  <c r="T16" i="92"/>
  <c r="T11" i="73"/>
  <c r="T13" i="78"/>
  <c r="T168" i="86"/>
  <c r="T22" i="99"/>
  <c r="T77" i="94"/>
  <c r="T28" i="99"/>
  <c r="T75" i="95"/>
  <c r="T25" i="74"/>
  <c r="T14" i="74"/>
  <c r="T40" i="76"/>
  <c r="T190" i="83"/>
  <c r="T17" i="89"/>
  <c r="T108" i="90"/>
  <c r="T17" i="93"/>
  <c r="T50" i="89"/>
  <c r="T139" i="81"/>
  <c r="T19" i="95"/>
  <c r="T151" i="87"/>
  <c r="T41" i="97"/>
  <c r="T15" i="95"/>
  <c r="T41" i="85"/>
  <c r="T170" i="92"/>
  <c r="T17" i="83"/>
  <c r="T15" i="97"/>
  <c r="T62" i="89"/>
  <c r="T123" i="75"/>
  <c r="T10" i="80"/>
  <c r="T98" i="95"/>
  <c r="T41" i="90"/>
  <c r="T18" i="94"/>
  <c r="T80" i="76"/>
  <c r="T15" i="79"/>
  <c r="T53" i="97"/>
  <c r="T135" i="88"/>
  <c r="T141" i="77"/>
  <c r="T9" i="87"/>
  <c r="T166" i="78"/>
  <c r="T138" i="87"/>
  <c r="T45" i="83"/>
  <c r="T117" i="90"/>
  <c r="T5" i="85"/>
  <c r="T109" i="78"/>
  <c r="T88" i="89"/>
  <c r="T13" i="88"/>
  <c r="T46" i="74"/>
  <c r="T188" i="94"/>
  <c r="T52" i="96"/>
  <c r="T157" i="91"/>
  <c r="T2" i="80"/>
  <c r="T156" i="87"/>
  <c r="T169" i="94"/>
  <c r="T189" i="91"/>
  <c r="T143" i="73"/>
  <c r="T3" i="74"/>
  <c r="T140" i="79"/>
  <c r="T140" i="97"/>
  <c r="T159" i="77"/>
  <c r="T148" i="86"/>
  <c r="T149" i="93"/>
  <c r="T202" i="88"/>
  <c r="T168" i="95"/>
  <c r="T143" i="85"/>
  <c r="T148" i="98"/>
  <c r="T2" i="75"/>
  <c r="T5" i="90"/>
  <c r="T167" i="99"/>
  <c r="T2" i="86"/>
  <c r="T184" i="77"/>
  <c r="T209" i="84"/>
  <c r="T153" i="75"/>
  <c r="T159" i="81"/>
  <c r="T2" i="97"/>
  <c r="T3" i="93"/>
  <c r="T181" i="98"/>
  <c r="T2" i="83"/>
  <c r="T2" i="88"/>
  <c r="T165" i="92"/>
  <c r="T161" i="83"/>
  <c r="T171" i="89"/>
  <c r="T195" i="81"/>
  <c r="T2" i="95"/>
  <c r="T149" i="78"/>
  <c r="T172" i="80"/>
  <c r="T5" i="96"/>
  <c r="T154" i="76"/>
  <c r="T166" i="90"/>
  <c r="T175" i="82"/>
  <c r="T178" i="96"/>
  <c r="T4" i="79"/>
  <c r="T173" i="84"/>
  <c r="T186" i="75"/>
  <c r="T2" i="94"/>
  <c r="T189" i="97"/>
  <c r="T171" i="88"/>
  <c r="T3" i="99"/>
  <c r="T72" i="77"/>
  <c r="T172" i="87"/>
  <c r="T154" i="94"/>
  <c r="T125" i="77"/>
  <c r="T162" i="76"/>
  <c r="T105" i="89"/>
  <c r="T204" i="97"/>
  <c r="T77" i="90"/>
  <c r="T93" i="89"/>
  <c r="T38" i="82"/>
  <c r="T135" i="77"/>
  <c r="T86" i="84"/>
  <c r="T59" i="92"/>
  <c r="T139" i="96"/>
  <c r="T86" i="89"/>
  <c r="T134" i="78"/>
  <c r="T128" i="95"/>
  <c r="T132" i="82"/>
  <c r="T119" i="80"/>
  <c r="T108" i="92"/>
  <c r="T75" i="85"/>
  <c r="T122" i="81"/>
  <c r="T77" i="80"/>
  <c r="T76" i="86"/>
  <c r="T80" i="91"/>
  <c r="T136" i="83"/>
  <c r="T115" i="91"/>
  <c r="T114" i="93"/>
  <c r="T129" i="79"/>
  <c r="T133" i="95"/>
  <c r="T92" i="84"/>
  <c r="T79" i="92"/>
  <c r="T29" i="91"/>
  <c r="T136" i="98"/>
  <c r="T85" i="90"/>
  <c r="T91" i="95"/>
  <c r="T120" i="94"/>
  <c r="T136" i="90"/>
  <c r="T141" i="97"/>
  <c r="T63" i="88"/>
  <c r="T4" i="77"/>
  <c r="T77" i="87"/>
  <c r="T123" i="85"/>
  <c r="T29" i="97"/>
  <c r="T93" i="96"/>
  <c r="T151" i="84"/>
  <c r="T93" i="99"/>
  <c r="T172" i="85"/>
  <c r="T95" i="97"/>
  <c r="T89" i="98"/>
  <c r="T143" i="75"/>
  <c r="T109" i="86"/>
  <c r="T46" i="82"/>
  <c r="T80" i="94"/>
  <c r="T79" i="83"/>
  <c r="T131" i="73"/>
  <c r="T88" i="81"/>
  <c r="T132" i="74"/>
  <c r="T147" i="76"/>
  <c r="T87" i="88"/>
  <c r="T79" i="93"/>
  <c r="T125" i="87"/>
  <c r="T117" i="88"/>
  <c r="T129" i="99"/>
  <c r="T43" i="74"/>
  <c r="T143" i="77"/>
  <c r="T87" i="82"/>
  <c r="T133" i="89"/>
  <c r="T149" i="94"/>
  <c r="T147" i="98"/>
  <c r="T64" i="77"/>
  <c r="T182" i="76"/>
  <c r="T3" i="78"/>
  <c r="T141" i="90"/>
  <c r="T64" i="97"/>
  <c r="T138" i="81"/>
  <c r="T68" i="76"/>
  <c r="T134" i="86"/>
  <c r="T164" i="97"/>
  <c r="T124" i="78"/>
  <c r="T151" i="90"/>
  <c r="T132" i="86"/>
  <c r="T122" i="85"/>
  <c r="T154" i="82"/>
  <c r="T154" i="88"/>
  <c r="T130" i="74"/>
  <c r="T139" i="74"/>
  <c r="T144" i="76"/>
  <c r="T158" i="84"/>
  <c r="T133" i="80"/>
  <c r="T73" i="89"/>
  <c r="T148" i="76"/>
  <c r="T133" i="91"/>
  <c r="T122" i="92"/>
  <c r="T125" i="93"/>
  <c r="T114" i="79"/>
  <c r="T69" i="96"/>
  <c r="T143" i="83"/>
  <c r="T153" i="99"/>
  <c r="T127" i="73"/>
  <c r="T68" i="74"/>
  <c r="T156" i="96"/>
  <c r="T79" i="88"/>
  <c r="T152" i="89"/>
  <c r="T141" i="91"/>
  <c r="T137" i="83"/>
  <c r="T157" i="95"/>
  <c r="T71" i="95"/>
  <c r="T6" i="88"/>
  <c r="T142" i="88"/>
  <c r="T111" i="83"/>
  <c r="T139" i="94"/>
  <c r="T150" i="95"/>
  <c r="T61" i="90"/>
  <c r="T145" i="84"/>
  <c r="T149" i="99"/>
  <c r="T173" i="98"/>
  <c r="T130" i="93"/>
  <c r="T129" i="85"/>
  <c r="T75" i="98"/>
  <c r="T118" i="73"/>
  <c r="T59" i="75"/>
  <c r="T73" i="82"/>
  <c r="T70" i="84"/>
  <c r="T70" i="91"/>
  <c r="T148" i="81"/>
  <c r="T73" i="81"/>
  <c r="T126" i="92"/>
  <c r="T131" i="78"/>
  <c r="T142" i="87"/>
  <c r="T153" i="97"/>
  <c r="T120" i="79"/>
  <c r="T148" i="75"/>
  <c r="T126" i="77"/>
  <c r="T192" i="88"/>
  <c r="T122" i="74"/>
  <c r="T116" i="85"/>
  <c r="T118" i="93"/>
  <c r="T111" i="79"/>
  <c r="T121" i="77"/>
  <c r="T203" i="98"/>
  <c r="T192" i="90"/>
  <c r="T189" i="98"/>
  <c r="T126" i="81"/>
  <c r="T171" i="86"/>
  <c r="T138" i="89"/>
  <c r="T141" i="82"/>
  <c r="T172" i="93"/>
  <c r="T115" i="92"/>
  <c r="T171" i="74"/>
  <c r="T131" i="86"/>
  <c r="T113" i="77"/>
  <c r="T132" i="90"/>
  <c r="T140" i="95"/>
  <c r="T6" i="92"/>
  <c r="T128" i="75"/>
  <c r="T180" i="76"/>
  <c r="T214" i="97"/>
  <c r="T137" i="99"/>
  <c r="T195" i="84"/>
  <c r="T111" i="73"/>
  <c r="T184" i="81"/>
  <c r="T169" i="79"/>
  <c r="T150" i="96"/>
  <c r="T194" i="95"/>
  <c r="T122" i="80"/>
  <c r="T130" i="87"/>
  <c r="T146" i="97"/>
  <c r="T150" i="88"/>
  <c r="T186" i="83"/>
  <c r="T140" i="84"/>
  <c r="T115" i="78"/>
  <c r="T124" i="76"/>
  <c r="T128" i="91"/>
  <c r="T175" i="77"/>
  <c r="T130" i="83"/>
  <c r="T144" i="94"/>
  <c r="T49" i="96"/>
  <c r="T114" i="85"/>
  <c r="T6" i="82"/>
  <c r="T12" i="77"/>
  <c r="T165" i="73"/>
  <c r="T54" i="79"/>
  <c r="T45" i="77"/>
  <c r="T50" i="78"/>
  <c r="T111" i="97"/>
  <c r="T175" i="91"/>
  <c r="T7" i="76"/>
  <c r="T86" i="76"/>
  <c r="T132" i="93"/>
  <c r="T73" i="83"/>
  <c r="T157" i="92"/>
  <c r="T50" i="80"/>
  <c r="T98" i="96"/>
  <c r="T61" i="81"/>
  <c r="T118" i="88"/>
  <c r="T186" i="74"/>
  <c r="T199" i="89"/>
  <c r="T119" i="85"/>
  <c r="T34" i="95"/>
  <c r="T58" i="98"/>
  <c r="T44" i="90"/>
  <c r="T88" i="79"/>
  <c r="T131" i="80"/>
  <c r="T70" i="88"/>
  <c r="T133" i="86"/>
  <c r="T5" i="81"/>
  <c r="T78" i="97"/>
  <c r="T50" i="82"/>
  <c r="T74" i="84"/>
  <c r="T57" i="95"/>
  <c r="T68" i="99"/>
  <c r="T153" i="77"/>
  <c r="T141" i="89"/>
  <c r="T139" i="90"/>
  <c r="T85" i="93"/>
  <c r="T89" i="87"/>
  <c r="T55" i="74"/>
  <c r="T151" i="86"/>
  <c r="T4" i="84"/>
  <c r="T19" i="73"/>
  <c r="T8" i="79"/>
  <c r="T165" i="93"/>
  <c r="T17" i="85"/>
  <c r="T12" i="87"/>
  <c r="T56" i="81"/>
  <c r="T7" i="96"/>
  <c r="T30" i="84"/>
  <c r="T3" i="91"/>
  <c r="T79" i="99"/>
  <c r="T12" i="85"/>
  <c r="T200" i="82"/>
  <c r="T8" i="88"/>
  <c r="T152" i="85"/>
  <c r="T50" i="81"/>
  <c r="T123" i="91"/>
  <c r="T27" i="96"/>
  <c r="T189" i="90"/>
  <c r="T8" i="75"/>
  <c r="T24" i="74"/>
  <c r="T68" i="73"/>
  <c r="T51" i="89"/>
  <c r="T120" i="93"/>
  <c r="T173" i="95"/>
  <c r="T87" i="89"/>
  <c r="T81" i="77"/>
  <c r="T146" i="96"/>
  <c r="T104" i="99"/>
  <c r="T79" i="79"/>
  <c r="T124" i="81"/>
  <c r="T93" i="88"/>
  <c r="T148" i="97"/>
  <c r="T114" i="88"/>
  <c r="T75" i="82"/>
  <c r="T109" i="79"/>
  <c r="T47" i="83"/>
  <c r="T31" i="83"/>
  <c r="T26" i="88"/>
  <c r="T55" i="97"/>
  <c r="T130" i="92"/>
  <c r="T40" i="75"/>
  <c r="T31" i="98"/>
  <c r="T101" i="98"/>
  <c r="T127" i="90"/>
  <c r="T76" i="79"/>
  <c r="T100" i="91"/>
  <c r="T10" i="96"/>
  <c r="T18" i="77"/>
  <c r="T179" i="80"/>
  <c r="T168" i="76"/>
  <c r="T46" i="93"/>
  <c r="T211" i="82"/>
  <c r="T120" i="77"/>
  <c r="T61" i="86"/>
  <c r="T81" i="92"/>
  <c r="T46" i="87"/>
  <c r="T126" i="75"/>
  <c r="T57" i="78"/>
  <c r="T198" i="97"/>
  <c r="T4" i="80"/>
  <c r="T33" i="81"/>
  <c r="T11" i="78"/>
  <c r="T200" i="88"/>
  <c r="T66" i="89"/>
  <c r="T60" i="83"/>
  <c r="T73" i="74"/>
  <c r="T125" i="86"/>
  <c r="T17" i="99"/>
  <c r="T86" i="92"/>
  <c r="T138" i="84"/>
  <c r="T161" i="85"/>
  <c r="T58" i="75"/>
  <c r="T34" i="82"/>
  <c r="T4" i="73"/>
  <c r="T48" i="99"/>
  <c r="T83" i="98"/>
  <c r="T180" i="75"/>
  <c r="T9" i="95"/>
  <c r="T53" i="92"/>
  <c r="T8" i="81"/>
  <c r="T119" i="98"/>
  <c r="T128" i="78"/>
  <c r="T104" i="94"/>
  <c r="T12" i="82"/>
  <c r="T41" i="86"/>
  <c r="T58" i="73"/>
  <c r="T77" i="95"/>
  <c r="T4" i="90"/>
  <c r="T131" i="81"/>
  <c r="T38" i="80"/>
  <c r="T8" i="92"/>
  <c r="T46" i="97"/>
  <c r="T186" i="98"/>
  <c r="T25" i="78"/>
  <c r="T36" i="85"/>
  <c r="T147" i="79"/>
  <c r="T32" i="76"/>
  <c r="T6" i="74"/>
  <c r="T92" i="93"/>
  <c r="T84" i="91"/>
  <c r="T48" i="75"/>
  <c r="T116" i="92"/>
  <c r="T123" i="87"/>
  <c r="T87" i="85"/>
  <c r="T4" i="87"/>
  <c r="T183" i="84"/>
  <c r="T197" i="96"/>
  <c r="T174" i="80"/>
  <c r="T32" i="90"/>
  <c r="T171" i="87"/>
  <c r="T149" i="88"/>
  <c r="T10" i="98"/>
  <c r="T185" i="88"/>
  <c r="T98" i="76"/>
  <c r="T173" i="99"/>
  <c r="T209" i="96"/>
  <c r="T123" i="73"/>
  <c r="T141" i="94"/>
  <c r="T92" i="85"/>
  <c r="T40" i="98"/>
  <c r="T53" i="84"/>
  <c r="T156" i="84"/>
  <c r="T167" i="73"/>
  <c r="T90" i="94"/>
  <c r="T187" i="91"/>
  <c r="T123" i="74"/>
  <c r="T62" i="84"/>
  <c r="T90" i="86"/>
  <c r="T83" i="93"/>
  <c r="T164" i="74"/>
  <c r="T91" i="94"/>
  <c r="T49" i="89"/>
  <c r="T46" i="92"/>
  <c r="T176" i="81"/>
  <c r="T161" i="80"/>
  <c r="T70" i="90"/>
  <c r="T192" i="95"/>
  <c r="T99" i="74"/>
  <c r="T52" i="90"/>
  <c r="T104" i="82"/>
  <c r="T162" i="92"/>
  <c r="T61" i="76"/>
  <c r="T161" i="74"/>
  <c r="T30" i="75"/>
  <c r="T163" i="85"/>
  <c r="T8" i="97"/>
  <c r="T48" i="91"/>
  <c r="T4" i="76"/>
  <c r="T90" i="76"/>
  <c r="T180" i="94"/>
  <c r="T46" i="85"/>
  <c r="T95" i="99"/>
  <c r="T7" i="93"/>
  <c r="T4" i="83"/>
  <c r="T8" i="84"/>
  <c r="T113" i="95"/>
  <c r="T30" i="93"/>
  <c r="T28" i="87"/>
  <c r="T19" i="90"/>
  <c r="T41" i="79"/>
  <c r="T184" i="99"/>
  <c r="T29" i="94"/>
  <c r="T16" i="80"/>
  <c r="T138" i="83"/>
  <c r="T53" i="83"/>
  <c r="T4" i="94"/>
  <c r="T112" i="88"/>
  <c r="T160" i="91"/>
  <c r="T133" i="85"/>
  <c r="T40" i="92"/>
  <c r="T120" i="78"/>
  <c r="T131" i="76"/>
  <c r="T25" i="81"/>
  <c r="T12" i="97"/>
  <c r="T165" i="77"/>
  <c r="T167" i="94"/>
  <c r="T26" i="92"/>
  <c r="T118" i="97"/>
  <c r="T24" i="97"/>
  <c r="T130" i="79"/>
  <c r="T96" i="77"/>
  <c r="T112" i="89"/>
  <c r="T55" i="77"/>
  <c r="T14" i="75"/>
  <c r="T160" i="92"/>
  <c r="T198" i="88"/>
  <c r="T51" i="94"/>
  <c r="T10" i="88"/>
  <c r="T185" i="95"/>
  <c r="T52" i="87"/>
  <c r="T115" i="87"/>
  <c r="T78" i="75"/>
  <c r="T12" i="84"/>
  <c r="T62" i="80"/>
  <c r="T99" i="90"/>
  <c r="T28" i="86"/>
  <c r="T114" i="98"/>
  <c r="T107" i="80"/>
  <c r="T28" i="73"/>
  <c r="T94" i="93"/>
  <c r="T33" i="98"/>
  <c r="T100" i="78"/>
  <c r="T112" i="84"/>
  <c r="T135" i="99"/>
  <c r="T85" i="73"/>
  <c r="T19" i="94"/>
  <c r="T33" i="91"/>
  <c r="T120" i="96"/>
  <c r="T63" i="96"/>
  <c r="T99" i="75"/>
  <c r="T56" i="91"/>
  <c r="T60" i="99"/>
  <c r="T69" i="98"/>
  <c r="T18" i="91"/>
  <c r="T161" i="78"/>
  <c r="T53" i="88"/>
  <c r="T101" i="90"/>
  <c r="T14" i="90"/>
  <c r="T91" i="87"/>
  <c r="T25" i="76"/>
  <c r="T93" i="83"/>
  <c r="T43" i="84"/>
  <c r="T184" i="75"/>
  <c r="T89" i="77"/>
  <c r="T135" i="95"/>
  <c r="T119" i="81"/>
  <c r="T193" i="94"/>
  <c r="T98" i="91"/>
  <c r="T133" i="83"/>
  <c r="T35" i="96"/>
  <c r="T61" i="74"/>
  <c r="T46" i="76"/>
  <c r="T176" i="99"/>
  <c r="T50" i="95"/>
  <c r="T7" i="74"/>
  <c r="T5" i="86"/>
  <c r="T39" i="73"/>
  <c r="T150" i="78"/>
  <c r="T5" i="99"/>
  <c r="T93" i="81"/>
  <c r="T164" i="83"/>
  <c r="T36" i="78"/>
  <c r="T28" i="79"/>
  <c r="T25" i="95"/>
  <c r="T19" i="83"/>
  <c r="T60" i="95"/>
  <c r="T61" i="93"/>
  <c r="T48" i="74"/>
  <c r="T4" i="89"/>
  <c r="T24" i="80"/>
  <c r="T87" i="78"/>
  <c r="T195" i="97"/>
  <c r="T104" i="95"/>
  <c r="T110" i="88"/>
  <c r="T63" i="91"/>
  <c r="T147" i="74"/>
  <c r="T90" i="96"/>
  <c r="T38" i="89"/>
  <c r="T70" i="76"/>
  <c r="T75" i="91"/>
  <c r="T30" i="91"/>
  <c r="T115" i="84"/>
  <c r="T23" i="75"/>
  <c r="T34" i="74"/>
  <c r="T139" i="82"/>
  <c r="T28" i="77"/>
  <c r="T104" i="73"/>
  <c r="T194" i="89"/>
  <c r="T34" i="97"/>
  <c r="T51" i="85"/>
  <c r="T8" i="83"/>
  <c r="T172" i="90"/>
  <c r="T175" i="81"/>
  <c r="T63" i="86"/>
  <c r="T39" i="99"/>
  <c r="T89" i="82"/>
  <c r="T55" i="82"/>
  <c r="T144" i="96"/>
  <c r="T97" i="86"/>
  <c r="T38" i="88"/>
  <c r="T87" i="94"/>
  <c r="T72" i="86"/>
  <c r="T76" i="75"/>
  <c r="T106" i="93"/>
  <c r="T78" i="89"/>
  <c r="T110" i="95"/>
  <c r="T118" i="96"/>
  <c r="T133" i="98"/>
  <c r="T45" i="92"/>
  <c r="T72" i="94"/>
  <c r="T103" i="80"/>
  <c r="T168" i="97"/>
  <c r="T80" i="84"/>
  <c r="T13" i="99"/>
  <c r="T110" i="91"/>
  <c r="T122" i="82"/>
  <c r="T148" i="99"/>
  <c r="T71" i="80"/>
  <c r="T83" i="88"/>
  <c r="T189" i="88"/>
  <c r="T72" i="78"/>
  <c r="T96" i="79"/>
  <c r="T72" i="87"/>
  <c r="T65" i="76"/>
  <c r="T70" i="85"/>
  <c r="T72" i="90"/>
  <c r="T44" i="97"/>
  <c r="T90" i="83"/>
  <c r="T124" i="97"/>
  <c r="T138" i="74"/>
  <c r="T47" i="89"/>
  <c r="T75" i="73"/>
  <c r="T116" i="82"/>
  <c r="T66" i="73"/>
  <c r="T62" i="79"/>
  <c r="T81" i="93"/>
  <c r="T94" i="97"/>
  <c r="T108" i="91"/>
  <c r="T7" i="98"/>
  <c r="T45" i="96"/>
  <c r="T97" i="96"/>
  <c r="T86" i="80"/>
  <c r="T102" i="94"/>
  <c r="T101" i="78"/>
  <c r="T101" i="77"/>
  <c r="T95" i="73"/>
  <c r="T92" i="95"/>
  <c r="T74" i="92"/>
  <c r="T97" i="76"/>
  <c r="T210" i="98"/>
  <c r="T77" i="74"/>
  <c r="T164" i="98"/>
  <c r="T100" i="86"/>
  <c r="T82" i="77"/>
  <c r="T76" i="91"/>
  <c r="T69" i="93"/>
  <c r="T102" i="77"/>
  <c r="T85" i="87"/>
  <c r="T118" i="84"/>
  <c r="T107" i="90"/>
  <c r="T102" i="75"/>
  <c r="T47" i="91"/>
  <c r="T92" i="89"/>
  <c r="T105" i="87"/>
  <c r="T43" i="94"/>
  <c r="T79" i="95"/>
  <c r="T110" i="84"/>
  <c r="T112" i="81"/>
  <c r="T96" i="85"/>
  <c r="T53" i="98"/>
  <c r="T102" i="96"/>
  <c r="T219" i="97"/>
  <c r="T86" i="81"/>
  <c r="T99" i="98"/>
  <c r="T113" i="89"/>
  <c r="T79" i="82"/>
  <c r="T91" i="92"/>
  <c r="T106" i="88"/>
  <c r="T126" i="99"/>
  <c r="T113" i="83"/>
  <c r="T98" i="99"/>
  <c r="T70" i="75"/>
  <c r="T142" i="92"/>
  <c r="T111" i="85"/>
  <c r="T131" i="84"/>
  <c r="T175" i="96"/>
  <c r="T128" i="90"/>
  <c r="T178" i="84"/>
  <c r="T143" i="96"/>
  <c r="T122" i="86"/>
  <c r="T144" i="78"/>
  <c r="T144" i="98"/>
  <c r="T159" i="91"/>
  <c r="T153" i="80"/>
  <c r="T161" i="94"/>
  <c r="T95" i="98"/>
  <c r="T165" i="94"/>
  <c r="T157" i="99"/>
  <c r="T131" i="79"/>
  <c r="T172" i="82"/>
  <c r="T155" i="77"/>
  <c r="T205" i="98"/>
  <c r="T155" i="73"/>
  <c r="T135" i="75"/>
  <c r="T146" i="76"/>
  <c r="T157" i="81"/>
  <c r="T162" i="83"/>
  <c r="T44" i="79"/>
  <c r="T140" i="82"/>
  <c r="T98" i="89"/>
  <c r="T175" i="90"/>
  <c r="T137" i="89"/>
  <c r="T172" i="98"/>
  <c r="T140" i="85"/>
  <c r="T156" i="91"/>
  <c r="T147" i="73"/>
  <c r="T174" i="89"/>
  <c r="T166" i="87"/>
  <c r="T159" i="89"/>
  <c r="T178" i="97"/>
  <c r="T127" i="87"/>
  <c r="T146" i="86"/>
  <c r="T168" i="81"/>
  <c r="T102" i="99"/>
  <c r="T112" i="92"/>
  <c r="T123" i="80"/>
  <c r="T119" i="76"/>
  <c r="T169" i="90"/>
  <c r="T148" i="85"/>
  <c r="T112" i="73"/>
  <c r="T160" i="80"/>
  <c r="T155" i="96"/>
  <c r="T132" i="99"/>
  <c r="T166" i="95"/>
  <c r="T83" i="96"/>
  <c r="T194" i="97"/>
  <c r="T115" i="93"/>
  <c r="T127" i="94"/>
  <c r="T101" i="79"/>
  <c r="T164" i="95"/>
  <c r="T180" i="88"/>
  <c r="T136" i="88"/>
  <c r="T180" i="87"/>
  <c r="T171" i="83"/>
  <c r="T173" i="88"/>
  <c r="T148" i="74"/>
  <c r="T156" i="76"/>
  <c r="T86" i="82"/>
  <c r="T147" i="97"/>
  <c r="T133" i="92"/>
  <c r="T145" i="93"/>
  <c r="T69" i="75"/>
  <c r="T120" i="83"/>
  <c r="T165" i="74"/>
  <c r="T171" i="84"/>
  <c r="T137" i="79"/>
  <c r="T112" i="78"/>
  <c r="T120" i="91"/>
  <c r="T149" i="82"/>
  <c r="T136" i="95"/>
  <c r="T140" i="93"/>
  <c r="T141" i="86"/>
  <c r="T127" i="81"/>
  <c r="T125" i="74"/>
  <c r="T136" i="77"/>
  <c r="T139" i="78"/>
  <c r="T112" i="97"/>
  <c r="T118" i="75"/>
  <c r="T160" i="75"/>
  <c r="T151" i="77"/>
  <c r="T160" i="99"/>
  <c r="T130" i="73"/>
  <c r="T128" i="79"/>
  <c r="T191" i="87"/>
  <c r="T143" i="91"/>
  <c r="T24" i="92"/>
  <c r="T44" i="75"/>
  <c r="T51" i="83"/>
  <c r="T26" i="96"/>
  <c r="T52" i="74"/>
  <c r="T20" i="98"/>
  <c r="T46" i="94"/>
  <c r="T150" i="97"/>
  <c r="T79" i="85"/>
  <c r="T192" i="83"/>
  <c r="T47" i="77"/>
  <c r="T68" i="88"/>
  <c r="T55" i="92"/>
  <c r="T23" i="78"/>
  <c r="T161" i="96"/>
  <c r="T46" i="84"/>
  <c r="T59" i="73"/>
  <c r="T106" i="98"/>
  <c r="T67" i="88"/>
  <c r="T52" i="95"/>
  <c r="T142" i="89"/>
  <c r="T44" i="86"/>
  <c r="T145" i="81"/>
  <c r="T50" i="77"/>
  <c r="T49" i="94"/>
  <c r="T133" i="82"/>
  <c r="T150" i="94"/>
  <c r="T47" i="85"/>
  <c r="T135" i="78"/>
  <c r="T46" i="79"/>
  <c r="T142" i="80"/>
  <c r="T146" i="93"/>
  <c r="T21" i="85"/>
  <c r="T60" i="75"/>
  <c r="T48" i="92"/>
  <c r="T23" i="91"/>
  <c r="T29" i="99"/>
  <c r="T155" i="88"/>
  <c r="T51" i="87"/>
  <c r="T51" i="93"/>
  <c r="T50" i="84"/>
  <c r="T42" i="73"/>
  <c r="T43" i="80"/>
  <c r="T50" i="96"/>
  <c r="T145" i="87"/>
  <c r="T76" i="73"/>
  <c r="T145" i="83"/>
  <c r="T51" i="77"/>
  <c r="T54" i="97"/>
  <c r="T164" i="91"/>
  <c r="T167" i="91"/>
  <c r="T161" i="84"/>
  <c r="T187" i="74"/>
  <c r="T49" i="91"/>
  <c r="T142" i="75"/>
  <c r="T47" i="90"/>
  <c r="T43" i="79"/>
  <c r="T128" i="87"/>
  <c r="T24" i="88"/>
  <c r="T12" i="99"/>
  <c r="T16" i="73"/>
  <c r="T67" i="97"/>
  <c r="T113" i="82"/>
  <c r="T46" i="73"/>
  <c r="T186" i="89"/>
  <c r="T46" i="78"/>
  <c r="T176" i="93"/>
  <c r="T50" i="74"/>
  <c r="T54" i="81"/>
  <c r="T170" i="83"/>
  <c r="T19" i="84"/>
  <c r="T150" i="99"/>
  <c r="T14" i="80"/>
  <c r="T151" i="95"/>
  <c r="T23" i="82"/>
  <c r="T150" i="84"/>
  <c r="T18" i="84"/>
  <c r="T45" i="74"/>
  <c r="T31" i="76"/>
  <c r="T63" i="99"/>
  <c r="T132" i="84"/>
  <c r="T6" i="79"/>
  <c r="T195" i="82"/>
  <c r="T55" i="95"/>
  <c r="T22" i="74"/>
  <c r="T50" i="83"/>
  <c r="T59" i="98"/>
  <c r="T75" i="97"/>
  <c r="T162" i="85"/>
  <c r="T137" i="86"/>
  <c r="T58" i="81"/>
  <c r="T38" i="86"/>
  <c r="T37" i="95"/>
  <c r="T71" i="84"/>
  <c r="T176" i="74"/>
  <c r="T101" i="76"/>
  <c r="T143" i="90"/>
  <c r="T54" i="90"/>
  <c r="T7" i="88"/>
  <c r="T29" i="77"/>
  <c r="T50" i="91"/>
  <c r="T186" i="87"/>
  <c r="T72" i="74"/>
  <c r="T17" i="91"/>
  <c r="T149" i="92"/>
  <c r="T18" i="82"/>
  <c r="T139" i="77"/>
  <c r="T53" i="91"/>
  <c r="T166" i="98"/>
  <c r="T151" i="76"/>
  <c r="T9" i="73"/>
  <c r="T159" i="90"/>
  <c r="T59" i="81"/>
  <c r="T167" i="97"/>
  <c r="T163" i="82"/>
  <c r="T22" i="95"/>
  <c r="T134" i="74"/>
  <c r="T48" i="96"/>
  <c r="T140" i="75"/>
  <c r="T157" i="79"/>
  <c r="T17" i="94"/>
  <c r="T42" i="80"/>
  <c r="T52" i="89"/>
  <c r="T164" i="93"/>
  <c r="T42" i="94"/>
  <c r="T45" i="87"/>
  <c r="T49" i="76"/>
  <c r="T51" i="82"/>
  <c r="T27" i="87"/>
  <c r="T39" i="80"/>
  <c r="T139" i="76"/>
  <c r="T47" i="86"/>
  <c r="T62" i="98"/>
  <c r="T49" i="93"/>
  <c r="T151" i="98"/>
  <c r="T126" i="79"/>
  <c r="T19" i="81"/>
  <c r="T3" i="87"/>
  <c r="T134" i="85"/>
  <c r="T66" i="84"/>
  <c r="T5" i="77"/>
  <c r="T143" i="79"/>
  <c r="T184" i="74"/>
  <c r="T168" i="80"/>
  <c r="T25" i="89"/>
  <c r="T16" i="87"/>
  <c r="T51" i="78"/>
  <c r="T58" i="89"/>
  <c r="T110" i="90"/>
  <c r="T50" i="75"/>
  <c r="T83" i="99"/>
  <c r="T24" i="95"/>
  <c r="T39" i="93"/>
  <c r="T45" i="75"/>
  <c r="T17" i="73"/>
  <c r="T65" i="98"/>
  <c r="T167" i="82"/>
  <c r="T21" i="74"/>
  <c r="T83" i="92"/>
  <c r="T168" i="87"/>
  <c r="T65" i="81"/>
  <c r="T67" i="78"/>
  <c r="T89" i="93"/>
  <c r="T95" i="74"/>
  <c r="T75" i="88"/>
  <c r="T62" i="77"/>
  <c r="T71" i="99"/>
  <c r="T70" i="92"/>
  <c r="T160" i="89"/>
  <c r="T104" i="96"/>
  <c r="T191" i="97"/>
  <c r="T97" i="75"/>
  <c r="T52" i="78"/>
  <c r="T3" i="84"/>
  <c r="T54" i="87"/>
  <c r="T158" i="86"/>
  <c r="T147" i="77"/>
  <c r="T22" i="91"/>
  <c r="T105" i="94"/>
  <c r="T189" i="82"/>
  <c r="T66" i="85"/>
  <c r="T132" i="88"/>
  <c r="T51" i="84"/>
  <c r="T159" i="86"/>
  <c r="T3" i="80"/>
  <c r="T149" i="75"/>
  <c r="T117" i="94"/>
  <c r="T3" i="73"/>
  <c r="T154" i="85"/>
  <c r="T5" i="95"/>
  <c r="T76" i="97"/>
  <c r="T169" i="97"/>
  <c r="T23" i="85"/>
  <c r="T54" i="82"/>
  <c r="T89" i="83"/>
  <c r="T5" i="74"/>
  <c r="T161" i="75"/>
  <c r="T13" i="90"/>
  <c r="T171" i="98"/>
  <c r="T44" i="73"/>
  <c r="T27" i="88"/>
  <c r="T2" i="76"/>
  <c r="T121" i="96"/>
  <c r="T25" i="98"/>
  <c r="T180" i="90"/>
  <c r="T175" i="99"/>
  <c r="T100" i="74"/>
  <c r="T107" i="97"/>
  <c r="T7" i="78"/>
  <c r="T22" i="81"/>
  <c r="T49" i="79"/>
  <c r="T74" i="82"/>
  <c r="T52" i="80"/>
  <c r="T114" i="84"/>
  <c r="T7" i="79"/>
  <c r="T83" i="80"/>
  <c r="T95" i="87"/>
  <c r="T3" i="77"/>
  <c r="T6" i="99"/>
  <c r="T19" i="86"/>
  <c r="T88" i="86"/>
  <c r="T63" i="73"/>
  <c r="T153" i="92"/>
  <c r="T185" i="89"/>
  <c r="T146" i="91"/>
  <c r="T169" i="76"/>
  <c r="T83" i="91"/>
  <c r="T111" i="95"/>
  <c r="T56" i="77"/>
  <c r="T24" i="78"/>
  <c r="T75" i="93"/>
  <c r="T25" i="92"/>
  <c r="T93" i="90"/>
  <c r="T21" i="94"/>
  <c r="T174" i="74"/>
  <c r="T187" i="96"/>
  <c r="T176" i="80"/>
  <c r="T2" i="96"/>
  <c r="T142" i="73"/>
  <c r="T154" i="78"/>
  <c r="T151" i="80"/>
  <c r="T12" i="89"/>
  <c r="T179" i="95"/>
  <c r="T4" i="81"/>
  <c r="T162" i="81"/>
  <c r="T58" i="91"/>
  <c r="T81" i="73"/>
  <c r="T26" i="89"/>
  <c r="T81" i="81"/>
  <c r="T5" i="93"/>
  <c r="T3" i="92"/>
  <c r="T56" i="74"/>
  <c r="T105" i="98"/>
  <c r="T86" i="78"/>
  <c r="T72" i="76"/>
  <c r="T117" i="81"/>
  <c r="T102" i="89"/>
  <c r="T49" i="86"/>
  <c r="T157" i="77"/>
  <c r="T174" i="81"/>
  <c r="T90" i="79"/>
  <c r="T30" i="98"/>
  <c r="T56" i="93"/>
  <c r="T157" i="93"/>
  <c r="T22" i="75"/>
  <c r="T54" i="91"/>
  <c r="T68" i="87"/>
  <c r="T3" i="83"/>
  <c r="T23" i="96"/>
  <c r="T103" i="89"/>
  <c r="T23" i="84"/>
  <c r="T88" i="76"/>
  <c r="T158" i="73"/>
  <c r="T21" i="93"/>
  <c r="T187" i="98"/>
  <c r="T59" i="85"/>
  <c r="T19" i="79"/>
  <c r="T20" i="87"/>
  <c r="T3" i="86"/>
  <c r="T36" i="99"/>
  <c r="T56" i="89"/>
  <c r="T107" i="99"/>
  <c r="T57" i="88"/>
  <c r="T66" i="94"/>
  <c r="T175" i="84"/>
  <c r="T153" i="79"/>
  <c r="T83" i="85"/>
  <c r="T93" i="80"/>
  <c r="T159" i="94"/>
  <c r="T60" i="79"/>
  <c r="T20" i="77"/>
  <c r="T15" i="80"/>
  <c r="T109" i="84"/>
  <c r="T100" i="82"/>
  <c r="T6" i="75"/>
  <c r="T54" i="92"/>
  <c r="T2" i="91"/>
  <c r="T71" i="83"/>
  <c r="T4" i="88"/>
  <c r="T121" i="95"/>
  <c r="T2" i="85"/>
  <c r="T9" i="94"/>
  <c r="T57" i="97"/>
  <c r="T62" i="95"/>
  <c r="T27" i="82"/>
  <c r="T155" i="87"/>
  <c r="T57" i="94"/>
  <c r="T73" i="95"/>
  <c r="T5" i="97"/>
  <c r="T186" i="84"/>
  <c r="T169" i="83"/>
  <c r="T56" i="96"/>
  <c r="T105" i="90"/>
  <c r="T3" i="82"/>
  <c r="T169" i="91"/>
  <c r="T51" i="76"/>
  <c r="T183" i="94"/>
  <c r="T6" i="78"/>
  <c r="T49" i="90"/>
  <c r="T57" i="83"/>
  <c r="T184" i="88"/>
  <c r="T68" i="75"/>
  <c r="T2" i="87"/>
  <c r="T153" i="74"/>
  <c r="T166" i="96"/>
  <c r="T155" i="93"/>
  <c r="T15" i="88"/>
  <c r="T20" i="89"/>
  <c r="T10" i="91"/>
  <c r="T11" i="86"/>
  <c r="T15" i="75"/>
  <c r="T9" i="78"/>
  <c r="T9" i="92"/>
  <c r="T19" i="97"/>
  <c r="T11" i="85"/>
  <c r="T15" i="96"/>
  <c r="T16" i="93"/>
  <c r="T10" i="83"/>
  <c r="T16" i="78"/>
  <c r="T13" i="82"/>
  <c r="T10" i="84"/>
  <c r="T29" i="98"/>
  <c r="T18" i="96"/>
  <c r="T16" i="82"/>
  <c r="T9" i="90"/>
  <c r="T16" i="85"/>
  <c r="T10" i="81"/>
  <c r="T35" i="99"/>
  <c r="T8" i="82"/>
  <c r="T12" i="76"/>
  <c r="T16" i="96"/>
  <c r="T11" i="74"/>
  <c r="T20" i="79"/>
  <c r="T38" i="76"/>
  <c r="T12" i="75"/>
  <c r="T19" i="89"/>
  <c r="T11" i="77"/>
  <c r="T18" i="92"/>
  <c r="T7" i="89"/>
  <c r="T13" i="75"/>
  <c r="T34" i="99"/>
  <c r="T13" i="95"/>
  <c r="T39" i="81"/>
  <c r="T125" i="98"/>
  <c r="T175" i="86"/>
  <c r="T174" i="98"/>
  <c r="T84" i="78"/>
  <c r="T92" i="74"/>
  <c r="T82" i="85"/>
  <c r="T49" i="98"/>
  <c r="T207" i="82"/>
  <c r="T168" i="85"/>
  <c r="T130" i="84"/>
  <c r="T38" i="74"/>
  <c r="T109" i="96"/>
  <c r="T184" i="87"/>
  <c r="T180" i="97"/>
  <c r="T124" i="82"/>
  <c r="T164" i="84"/>
  <c r="T119" i="86"/>
  <c r="T160" i="95"/>
  <c r="T101" i="94"/>
  <c r="T99" i="95"/>
  <c r="T87" i="77"/>
  <c r="T4" i="85"/>
  <c r="T101" i="89"/>
  <c r="T162" i="90"/>
  <c r="T142" i="74"/>
  <c r="T181" i="75"/>
  <c r="T45" i="95"/>
  <c r="T123" i="92"/>
  <c r="T176" i="73"/>
  <c r="T196" i="95"/>
  <c r="T92" i="79"/>
  <c r="T11" i="99"/>
  <c r="T4" i="82"/>
  <c r="T102" i="97"/>
  <c r="T107" i="87"/>
  <c r="T212" i="98"/>
  <c r="T101" i="99"/>
  <c r="T7" i="92"/>
  <c r="T96" i="76"/>
  <c r="T197" i="88"/>
  <c r="T100" i="75"/>
  <c r="T202" i="84"/>
  <c r="T45" i="88"/>
  <c r="T164" i="79"/>
  <c r="T128" i="83"/>
  <c r="T187" i="81"/>
  <c r="T36" i="77"/>
  <c r="T173" i="93"/>
  <c r="T218" i="97"/>
  <c r="T91" i="90"/>
  <c r="T37" i="91"/>
  <c r="T184" i="91"/>
  <c r="T143" i="84"/>
  <c r="T84" i="73"/>
  <c r="T148" i="77"/>
  <c r="T142" i="76"/>
  <c r="T204" i="96"/>
  <c r="T107" i="86"/>
  <c r="T153" i="81"/>
  <c r="T11" i="89"/>
  <c r="T149" i="83"/>
  <c r="T8" i="94"/>
  <c r="T185" i="77"/>
  <c r="T164" i="78"/>
  <c r="T148" i="91"/>
  <c r="T181" i="74"/>
  <c r="T208" i="89"/>
  <c r="T36" i="84"/>
  <c r="T161" i="88"/>
  <c r="T78" i="92"/>
  <c r="T64" i="96"/>
  <c r="T95" i="80"/>
  <c r="T200" i="89"/>
  <c r="T163" i="79"/>
  <c r="T188" i="81"/>
  <c r="T19" i="92"/>
  <c r="T197" i="95"/>
  <c r="T184" i="76"/>
  <c r="T174" i="86"/>
  <c r="T196" i="88"/>
  <c r="T207" i="98"/>
  <c r="T206" i="96"/>
  <c r="T200" i="84"/>
  <c r="T174" i="73"/>
  <c r="T188" i="80"/>
  <c r="T161" i="92"/>
  <c r="T176" i="77"/>
  <c r="T164" i="85"/>
  <c r="T175" i="74"/>
  <c r="T195" i="90"/>
  <c r="T166" i="92"/>
  <c r="T177" i="93"/>
  <c r="T183" i="87"/>
  <c r="T205" i="82"/>
  <c r="T182" i="75"/>
  <c r="T151" i="92"/>
  <c r="T158" i="87"/>
  <c r="T187" i="84"/>
  <c r="T179" i="90"/>
  <c r="T171" i="76"/>
  <c r="T164" i="73"/>
  <c r="T148" i="78"/>
  <c r="T179" i="94"/>
  <c r="T196" i="82"/>
  <c r="T211" i="97"/>
  <c r="T173" i="91"/>
  <c r="T147" i="85"/>
  <c r="T184" i="96"/>
  <c r="T195" i="98"/>
  <c r="T168" i="77"/>
  <c r="T169" i="80"/>
  <c r="T177" i="83"/>
  <c r="T164" i="75"/>
  <c r="T181" i="89"/>
  <c r="T189" i="99"/>
  <c r="T65" i="90"/>
  <c r="T12" i="96"/>
  <c r="T16" i="76"/>
  <c r="T10" i="75"/>
  <c r="T119" i="94"/>
  <c r="T13" i="97"/>
  <c r="T14" i="92"/>
  <c r="T88" i="96"/>
  <c r="T60" i="73"/>
  <c r="T60" i="76"/>
  <c r="T15" i="89"/>
  <c r="T16" i="83"/>
  <c r="T10" i="85"/>
  <c r="T17" i="90"/>
  <c r="T65" i="80"/>
  <c r="T69" i="97"/>
  <c r="T69" i="87"/>
  <c r="T16" i="99"/>
  <c r="T12" i="78"/>
  <c r="T68" i="83"/>
  <c r="T6" i="73"/>
  <c r="T10" i="82"/>
  <c r="T53" i="81"/>
  <c r="T99" i="83"/>
  <c r="T54" i="88"/>
  <c r="T56" i="82"/>
  <c r="T121" i="98"/>
  <c r="T115" i="81"/>
  <c r="T115" i="89"/>
  <c r="T117" i="99"/>
  <c r="T115" i="90"/>
  <c r="T101" i="93"/>
  <c r="T108" i="94"/>
  <c r="T103" i="78"/>
  <c r="T134" i="96"/>
  <c r="T101" i="73"/>
  <c r="T121" i="97"/>
  <c r="T156" i="85"/>
  <c r="T116" i="79"/>
  <c r="T135" i="92"/>
  <c r="T128" i="88"/>
  <c r="T148" i="84"/>
  <c r="T105" i="83"/>
  <c r="T120" i="87"/>
  <c r="T105" i="75"/>
  <c r="T120" i="82"/>
  <c r="T116" i="95"/>
  <c r="T105" i="77"/>
  <c r="T167" i="80"/>
  <c r="T102" i="76"/>
  <c r="T121" i="86"/>
  <c r="T128" i="74"/>
  <c r="T105" i="91"/>
  <c r="T109" i="80"/>
  <c r="T166" i="82"/>
  <c r="T118" i="79"/>
  <c r="T133" i="73"/>
  <c r="T150" i="81"/>
  <c r="T162" i="88"/>
  <c r="T111" i="91"/>
  <c r="T145" i="91"/>
  <c r="T168" i="96"/>
  <c r="T138" i="85"/>
  <c r="T140" i="74"/>
  <c r="T156" i="99"/>
  <c r="T125" i="78"/>
  <c r="T118" i="83"/>
  <c r="T133" i="79"/>
  <c r="T120" i="95"/>
  <c r="T125" i="81"/>
  <c r="T163" i="84"/>
  <c r="T94" i="75"/>
  <c r="T147" i="94"/>
  <c r="T142" i="82"/>
  <c r="T116" i="88"/>
  <c r="T128" i="93"/>
  <c r="T130" i="85"/>
  <c r="T111" i="75"/>
  <c r="T113" i="76"/>
  <c r="T168" i="89"/>
  <c r="T179" i="97"/>
  <c r="T152" i="83"/>
  <c r="T138" i="93"/>
  <c r="T143" i="76"/>
  <c r="T135" i="97"/>
  <c r="T142" i="98"/>
  <c r="T116" i="77"/>
  <c r="T132" i="92"/>
  <c r="T147" i="75"/>
  <c r="T135" i="89"/>
  <c r="T137" i="84"/>
  <c r="T156" i="77"/>
  <c r="T112" i="74"/>
  <c r="T126" i="86"/>
  <c r="T109" i="94"/>
  <c r="T120" i="92"/>
  <c r="T168" i="98"/>
  <c r="T148" i="87"/>
  <c r="T143" i="80"/>
  <c r="T156" i="95"/>
  <c r="T140" i="86"/>
  <c r="T111" i="87"/>
  <c r="T138" i="78"/>
  <c r="T97" i="73"/>
  <c r="T160" i="90"/>
  <c r="T141" i="96"/>
  <c r="T144" i="99"/>
  <c r="T121" i="90"/>
  <c r="T153" i="94"/>
  <c r="T164" i="87"/>
  <c r="T73" i="97"/>
  <c r="T182" i="89"/>
  <c r="T182" i="96"/>
  <c r="T58" i="86"/>
  <c r="T58" i="77"/>
  <c r="T73" i="96"/>
  <c r="T57" i="76"/>
  <c r="T153" i="73"/>
  <c r="T164" i="80"/>
  <c r="T69" i="89"/>
  <c r="T61" i="75"/>
  <c r="T59" i="90"/>
  <c r="T165" i="91"/>
  <c r="T165" i="99"/>
  <c r="T87" i="99"/>
  <c r="T180" i="84"/>
  <c r="T55" i="79"/>
  <c r="T171" i="90"/>
  <c r="T62" i="87"/>
  <c r="T175" i="88"/>
  <c r="T70" i="81"/>
  <c r="T60" i="85"/>
  <c r="T179" i="75"/>
  <c r="T85" i="98"/>
  <c r="T61" i="92"/>
  <c r="T176" i="94"/>
  <c r="T164" i="77"/>
  <c r="T67" i="95"/>
  <c r="T176" i="98"/>
  <c r="T66" i="78"/>
  <c r="T65" i="84"/>
  <c r="T203" i="82"/>
  <c r="T184" i="97"/>
  <c r="T67" i="74"/>
  <c r="T63" i="83"/>
  <c r="T171" i="81"/>
  <c r="T71" i="82"/>
  <c r="T78" i="88"/>
  <c r="T62" i="94"/>
  <c r="T69" i="91"/>
  <c r="T160" i="74"/>
  <c r="T164" i="76"/>
  <c r="T62" i="93"/>
  <c r="T55" i="73"/>
  <c r="T69" i="80"/>
  <c r="T171" i="95"/>
  <c r="T167" i="83"/>
  <c r="T86" i="75"/>
  <c r="T78" i="73"/>
  <c r="T96" i="96"/>
  <c r="T86" i="77"/>
  <c r="T114" i="75"/>
  <c r="T91" i="74"/>
  <c r="T97" i="93"/>
  <c r="T88" i="90"/>
  <c r="T138" i="82"/>
  <c r="T86" i="94"/>
  <c r="T93" i="84"/>
  <c r="T83" i="86"/>
  <c r="T73" i="79"/>
  <c r="T106" i="81"/>
  <c r="T130" i="89"/>
  <c r="T87" i="76"/>
  <c r="T82" i="87"/>
  <c r="T88" i="83"/>
  <c r="T170" i="88"/>
  <c r="T136" i="96"/>
  <c r="T94" i="82"/>
  <c r="T95" i="89"/>
  <c r="T96" i="95"/>
  <c r="T85" i="80"/>
  <c r="T76" i="78"/>
  <c r="T116" i="97"/>
  <c r="T94" i="98"/>
  <c r="T73" i="76"/>
  <c r="T147" i="81"/>
  <c r="T162" i="80"/>
  <c r="T107" i="74"/>
  <c r="T152" i="74"/>
  <c r="T150" i="91"/>
  <c r="T140" i="76"/>
  <c r="T105" i="95"/>
  <c r="T158" i="94"/>
  <c r="T97" i="80"/>
  <c r="T98" i="87"/>
  <c r="T179" i="96"/>
  <c r="T142" i="77"/>
  <c r="T114" i="92"/>
  <c r="T124" i="86"/>
  <c r="T126" i="93"/>
  <c r="T175" i="98"/>
  <c r="T135" i="73"/>
  <c r="T127" i="85"/>
  <c r="T119" i="78"/>
  <c r="T155" i="95"/>
  <c r="T78" i="90"/>
  <c r="T104" i="98"/>
  <c r="T96" i="81"/>
  <c r="T174" i="82"/>
  <c r="T157" i="90"/>
  <c r="T91" i="77"/>
  <c r="T91" i="75"/>
  <c r="T140" i="99"/>
  <c r="T166" i="84"/>
  <c r="T111" i="89"/>
  <c r="T154" i="75"/>
  <c r="T171" i="96"/>
  <c r="T91" i="73"/>
  <c r="T149" i="87"/>
  <c r="T88" i="97"/>
  <c r="T175" i="89"/>
  <c r="T114" i="82"/>
  <c r="T144" i="83"/>
  <c r="T92" i="83"/>
  <c r="T105" i="84"/>
  <c r="T106" i="79"/>
  <c r="T109" i="88"/>
  <c r="T170" i="97"/>
  <c r="T156" i="88"/>
  <c r="T94" i="94"/>
  <c r="T60" i="90"/>
  <c r="T67" i="84"/>
  <c r="T53" i="73"/>
  <c r="T71" i="79"/>
  <c r="T68" i="86"/>
  <c r="T63" i="92"/>
  <c r="T78" i="99"/>
  <c r="T71" i="94"/>
  <c r="T68" i="93"/>
  <c r="T70" i="82"/>
  <c r="T83" i="97"/>
  <c r="T77" i="98"/>
  <c r="T72" i="88"/>
  <c r="T66" i="83"/>
  <c r="T66" i="77"/>
  <c r="T56" i="75"/>
  <c r="T66" i="74"/>
  <c r="T72" i="95"/>
  <c r="T65" i="78"/>
  <c r="T62" i="76"/>
  <c r="T81" i="96"/>
  <c r="T74" i="89"/>
  <c r="T61" i="80"/>
  <c r="T65" i="87"/>
  <c r="T65" i="85"/>
  <c r="T75" i="81"/>
  <c r="T174" i="87"/>
  <c r="T184" i="89"/>
  <c r="T152" i="86"/>
  <c r="T190" i="97"/>
  <c r="T166" i="91"/>
  <c r="T152" i="93"/>
  <c r="T149" i="79"/>
  <c r="T172" i="81"/>
  <c r="T148" i="92"/>
  <c r="T181" i="95"/>
  <c r="T193" i="96"/>
  <c r="T183" i="98"/>
  <c r="T171" i="99"/>
  <c r="T173" i="90"/>
  <c r="T149" i="85"/>
  <c r="T179" i="88"/>
  <c r="T182" i="84"/>
  <c r="T156" i="78"/>
  <c r="T173" i="83"/>
  <c r="T183" i="82"/>
  <c r="T163" i="75"/>
  <c r="T171" i="94"/>
  <c r="T159" i="76"/>
  <c r="T162" i="74"/>
  <c r="T175" i="80"/>
  <c r="T146" i="73"/>
  <c r="T161" i="77"/>
  <c r="T93" i="86"/>
  <c r="T130" i="88"/>
  <c r="T53" i="74"/>
  <c r="T177" i="94"/>
  <c r="T80" i="75"/>
  <c r="T145" i="90"/>
  <c r="T65" i="73"/>
  <c r="T17" i="84"/>
  <c r="T80" i="86"/>
  <c r="T90" i="88"/>
  <c r="T75" i="79"/>
  <c r="T67" i="76"/>
  <c r="T73" i="87"/>
  <c r="T75" i="94"/>
  <c r="T67" i="80"/>
  <c r="T142" i="79"/>
  <c r="T62" i="75"/>
  <c r="T91" i="76"/>
  <c r="T80" i="98"/>
  <c r="T74" i="74"/>
  <c r="T124" i="75"/>
  <c r="T55" i="84"/>
  <c r="T61" i="84"/>
  <c r="T71" i="88"/>
  <c r="T76" i="96"/>
  <c r="T76" i="95"/>
  <c r="T178" i="80"/>
  <c r="T89" i="89"/>
  <c r="T98" i="83"/>
  <c r="T74" i="83"/>
  <c r="T85" i="91"/>
  <c r="T148" i="89"/>
  <c r="T129" i="90"/>
  <c r="T136" i="82"/>
  <c r="T143" i="93"/>
  <c r="T150" i="86"/>
  <c r="T70" i="77"/>
  <c r="T62" i="73"/>
  <c r="T77" i="81"/>
  <c r="T76" i="88"/>
  <c r="T82" i="98"/>
  <c r="T76" i="84"/>
  <c r="T129" i="97"/>
  <c r="T82" i="73"/>
  <c r="T153" i="96"/>
  <c r="T163" i="99"/>
  <c r="T75" i="84"/>
  <c r="T75" i="90"/>
  <c r="T145" i="85"/>
  <c r="T84" i="81"/>
  <c r="T74" i="80"/>
  <c r="T84" i="95"/>
  <c r="T150" i="92"/>
  <c r="T76" i="82"/>
  <c r="T74" i="91"/>
  <c r="T86" i="74"/>
  <c r="T71" i="87"/>
  <c r="T68" i="94"/>
  <c r="T67" i="77"/>
  <c r="T70" i="97"/>
  <c r="T158" i="78"/>
  <c r="T125" i="76"/>
  <c r="T168" i="74"/>
  <c r="T84" i="80"/>
  <c r="T170" i="86"/>
  <c r="T46" i="81"/>
  <c r="T97" i="82"/>
  <c r="T188" i="91"/>
  <c r="T84" i="75"/>
  <c r="T36" i="79"/>
  <c r="T187" i="88"/>
  <c r="T48" i="88"/>
  <c r="T88" i="94"/>
  <c r="T99" i="99"/>
  <c r="T207" i="84"/>
  <c r="T77" i="73"/>
  <c r="T168" i="93"/>
  <c r="T193" i="95"/>
  <c r="T180" i="77"/>
  <c r="T151" i="79"/>
  <c r="T41" i="83"/>
  <c r="T178" i="83"/>
  <c r="T163" i="97"/>
  <c r="T88" i="87"/>
  <c r="T43" i="95"/>
  <c r="T152" i="90"/>
  <c r="T80" i="78"/>
  <c r="T34" i="89"/>
  <c r="T64" i="90"/>
  <c r="T37" i="74"/>
  <c r="T175" i="95"/>
  <c r="T105" i="96"/>
  <c r="T51" i="92"/>
  <c r="T145" i="99"/>
  <c r="T90" i="85"/>
  <c r="T147" i="95"/>
  <c r="T189" i="83"/>
  <c r="T55" i="91"/>
  <c r="T155" i="97"/>
  <c r="T176" i="90"/>
  <c r="T54" i="84"/>
  <c r="T123" i="99"/>
  <c r="T154" i="73"/>
  <c r="T55" i="83"/>
  <c r="T144" i="77"/>
  <c r="T77" i="79"/>
  <c r="T77" i="93"/>
  <c r="T138" i="92"/>
  <c r="T155" i="91"/>
  <c r="T158" i="96"/>
  <c r="T79" i="94"/>
  <c r="T90" i="77"/>
  <c r="T50" i="85"/>
  <c r="T148" i="90"/>
  <c r="T81" i="89"/>
  <c r="T172" i="88"/>
  <c r="T80" i="80"/>
  <c r="T91" i="93"/>
  <c r="T110" i="96"/>
  <c r="T79" i="91"/>
  <c r="T50" i="90"/>
  <c r="T66" i="86"/>
  <c r="T89" i="97"/>
  <c r="T143" i="74"/>
  <c r="T140" i="80"/>
  <c r="T55" i="89"/>
  <c r="T139" i="85"/>
  <c r="T137" i="97"/>
  <c r="T72" i="99"/>
  <c r="T91" i="81"/>
  <c r="T69" i="79"/>
  <c r="T147" i="93"/>
  <c r="T139" i="87"/>
  <c r="T82" i="74"/>
  <c r="T73" i="75"/>
  <c r="T55" i="96"/>
  <c r="T77" i="78"/>
  <c r="T143" i="94"/>
  <c r="T156" i="94"/>
  <c r="T88" i="82"/>
  <c r="T139" i="73"/>
  <c r="T160" i="97"/>
  <c r="T55" i="93"/>
  <c r="T67" i="98"/>
  <c r="T56" i="88"/>
  <c r="T96" i="87"/>
  <c r="T153" i="87"/>
  <c r="T127" i="92"/>
  <c r="T49" i="80"/>
  <c r="T159" i="84"/>
  <c r="T90" i="98"/>
  <c r="T149" i="86"/>
  <c r="T52" i="94"/>
  <c r="T90" i="87"/>
  <c r="T174" i="96"/>
  <c r="T151" i="91"/>
  <c r="T100" i="90"/>
  <c r="T89" i="84"/>
  <c r="T104" i="84"/>
  <c r="T198" i="95"/>
  <c r="T134" i="98"/>
  <c r="T157" i="83"/>
  <c r="T96" i="91"/>
  <c r="T79" i="86"/>
  <c r="T107" i="82"/>
  <c r="T128" i="85"/>
  <c r="T163" i="76"/>
  <c r="T184" i="82"/>
  <c r="T89" i="95"/>
  <c r="T73" i="85"/>
  <c r="T58" i="97"/>
  <c r="T146" i="74"/>
  <c r="T139" i="75"/>
  <c r="T104" i="89"/>
  <c r="T56" i="95"/>
  <c r="T77" i="76"/>
  <c r="T130" i="86"/>
  <c r="T103" i="94"/>
  <c r="T155" i="82"/>
  <c r="T173" i="89"/>
  <c r="T155" i="75"/>
  <c r="T96" i="80"/>
  <c r="T136" i="79"/>
  <c r="T89" i="88"/>
  <c r="T131" i="93"/>
  <c r="T77" i="92"/>
  <c r="T160" i="98"/>
  <c r="T62" i="82"/>
  <c r="T75" i="77"/>
  <c r="T98" i="86"/>
  <c r="T49" i="87"/>
  <c r="T91" i="99"/>
  <c r="T92" i="90"/>
  <c r="T129" i="78"/>
  <c r="T170" i="84"/>
  <c r="T148" i="80"/>
  <c r="T57" i="81"/>
  <c r="T132" i="77"/>
  <c r="T140" i="98"/>
  <c r="T107" i="98"/>
  <c r="T97" i="83"/>
  <c r="T138" i="99"/>
  <c r="T107" i="81"/>
  <c r="T100" i="88"/>
  <c r="T169" i="81"/>
  <c r="T138" i="76"/>
  <c r="T124" i="79"/>
  <c r="T88" i="78"/>
  <c r="T141" i="78"/>
  <c r="T160" i="88"/>
  <c r="T81" i="83"/>
  <c r="T108" i="97"/>
  <c r="T141" i="81"/>
  <c r="T70" i="73"/>
  <c r="T156" i="89"/>
  <c r="T94" i="92"/>
  <c r="T133" i="94"/>
  <c r="T125" i="75"/>
  <c r="T94" i="80"/>
  <c r="T95" i="94"/>
  <c r="T87" i="91"/>
  <c r="T158" i="76"/>
  <c r="T94" i="85"/>
  <c r="T118" i="99"/>
  <c r="T168" i="88"/>
  <c r="T122" i="87"/>
  <c r="T145" i="73"/>
  <c r="T104" i="97"/>
  <c r="T98" i="81"/>
  <c r="T91" i="86"/>
  <c r="T123" i="76"/>
  <c r="T118" i="86"/>
  <c r="T111" i="82"/>
  <c r="T168" i="83"/>
  <c r="T95" i="93"/>
  <c r="T140" i="83"/>
  <c r="T128" i="73"/>
  <c r="T157" i="80"/>
  <c r="T103" i="95"/>
  <c r="T157" i="88"/>
  <c r="T182" i="97"/>
  <c r="T113" i="92"/>
  <c r="T150" i="98"/>
  <c r="T146" i="89"/>
  <c r="T107" i="84"/>
  <c r="T144" i="84"/>
  <c r="T104" i="90"/>
  <c r="T88" i="77"/>
  <c r="T100" i="87"/>
  <c r="T158" i="75"/>
  <c r="T168" i="90"/>
  <c r="T145" i="96"/>
  <c r="T157" i="87"/>
  <c r="T161" i="91"/>
  <c r="T87" i="92"/>
  <c r="T119" i="89"/>
  <c r="T124" i="74"/>
  <c r="T177" i="98"/>
  <c r="T185" i="97"/>
  <c r="T178" i="82"/>
  <c r="T96" i="83"/>
  <c r="T96" i="75"/>
  <c r="T168" i="94"/>
  <c r="T131" i="88"/>
  <c r="T117" i="78"/>
  <c r="T122" i="77"/>
  <c r="T134" i="91"/>
  <c r="T194" i="81"/>
  <c r="T137" i="90"/>
  <c r="T145" i="82"/>
  <c r="T154" i="74"/>
  <c r="T126" i="80"/>
  <c r="T165" i="95"/>
  <c r="T188" i="89"/>
  <c r="T102" i="98"/>
  <c r="T89" i="78"/>
  <c r="T118" i="85"/>
  <c r="T92" i="73"/>
  <c r="T163" i="81"/>
  <c r="T137" i="95"/>
  <c r="T89" i="76"/>
  <c r="T97" i="74"/>
  <c r="T194" i="84"/>
  <c r="T19" i="78"/>
  <c r="T113" i="99"/>
  <c r="T106" i="96"/>
  <c r="T81" i="79"/>
  <c r="T121" i="93"/>
  <c r="T180" i="96"/>
  <c r="T113" i="79"/>
  <c r="T3" i="79"/>
  <c r="T27" i="89"/>
  <c r="T154" i="93"/>
  <c r="T203" i="95"/>
  <c r="T116" i="93"/>
  <c r="T86" i="90"/>
  <c r="T115" i="99"/>
  <c r="T7" i="99"/>
  <c r="T169" i="74"/>
  <c r="T8" i="95"/>
  <c r="T20" i="97"/>
  <c r="T18" i="95"/>
  <c r="T193" i="98"/>
  <c r="T185" i="76"/>
  <c r="T187" i="95"/>
  <c r="T89" i="75"/>
  <c r="T20" i="90"/>
  <c r="T78" i="77"/>
  <c r="T96" i="92"/>
  <c r="T124" i="89"/>
  <c r="T95" i="81"/>
  <c r="T178" i="86"/>
  <c r="T181" i="80"/>
  <c r="T18" i="85"/>
  <c r="T20" i="92"/>
  <c r="T107" i="94"/>
  <c r="T20" i="78"/>
  <c r="T170" i="79"/>
  <c r="T209" i="98"/>
  <c r="T111" i="96"/>
  <c r="T97" i="78"/>
  <c r="T166" i="93"/>
  <c r="T167" i="75"/>
  <c r="T210" i="96"/>
  <c r="T181" i="93"/>
  <c r="T191" i="96"/>
  <c r="T13" i="91"/>
  <c r="T189" i="80"/>
  <c r="T185" i="75"/>
  <c r="T12" i="80"/>
  <c r="T170" i="77"/>
  <c r="T180" i="81"/>
  <c r="T99" i="80"/>
  <c r="T172" i="76"/>
  <c r="T108" i="83"/>
  <c r="T17" i="81"/>
  <c r="T189" i="87"/>
  <c r="T163" i="73"/>
  <c r="T197" i="83"/>
  <c r="T107" i="88"/>
  <c r="T191" i="84"/>
  <c r="T95" i="76"/>
  <c r="T87" i="79"/>
  <c r="T171" i="92"/>
  <c r="T102" i="91"/>
  <c r="T203" i="88"/>
  <c r="T188" i="90"/>
  <c r="T78" i="85"/>
  <c r="T21" i="75"/>
  <c r="T2" i="82"/>
  <c r="T19" i="82"/>
  <c r="T18" i="88"/>
  <c r="T206" i="84"/>
  <c r="T11" i="87"/>
  <c r="T13" i="84"/>
  <c r="T15" i="77"/>
  <c r="T19" i="76"/>
  <c r="T19" i="96"/>
  <c r="T114" i="95"/>
  <c r="T13" i="94"/>
  <c r="T90" i="73"/>
  <c r="T24" i="99"/>
  <c r="T180" i="99"/>
  <c r="T200" i="90"/>
  <c r="T92" i="82"/>
  <c r="T173" i="85"/>
  <c r="T192" i="82"/>
  <c r="T180" i="73"/>
  <c r="T159" i="78"/>
  <c r="T214" i="82"/>
  <c r="T160" i="85"/>
  <c r="T88" i="74"/>
  <c r="T159" i="79"/>
  <c r="T84" i="87"/>
  <c r="T16" i="74"/>
  <c r="T101" i="84"/>
  <c r="T86" i="86"/>
  <c r="T167" i="86"/>
  <c r="T191" i="99"/>
  <c r="T206" i="97"/>
  <c r="T24" i="98"/>
  <c r="T119" i="97"/>
  <c r="T185" i="74"/>
  <c r="T185" i="94"/>
  <c r="T206" i="89"/>
  <c r="T182" i="77"/>
  <c r="T22" i="83"/>
  <c r="T96" i="98"/>
  <c r="T177" i="91"/>
  <c r="T181" i="83"/>
  <c r="T27" i="97"/>
  <c r="T121" i="88"/>
  <c r="T25" i="79"/>
  <c r="T26" i="93"/>
  <c r="T135" i="79"/>
  <c r="T110" i="77"/>
  <c r="T179" i="74"/>
  <c r="T116" i="74"/>
  <c r="T24" i="77"/>
  <c r="T3" i="88"/>
  <c r="T188" i="83"/>
  <c r="T27" i="76"/>
  <c r="T128" i="84"/>
  <c r="T26" i="75"/>
  <c r="T83" i="83"/>
  <c r="T25" i="94"/>
  <c r="T30" i="89"/>
  <c r="T132" i="98"/>
  <c r="T21" i="80"/>
  <c r="T93" i="76"/>
  <c r="T212" i="96"/>
  <c r="T34" i="98"/>
  <c r="T2" i="90"/>
  <c r="T30" i="92"/>
  <c r="T28" i="95"/>
  <c r="T28" i="78"/>
  <c r="T119" i="92"/>
  <c r="T3" i="81"/>
  <c r="T137" i="78"/>
  <c r="T181" i="73"/>
  <c r="T119" i="91"/>
  <c r="T125" i="95"/>
  <c r="T27" i="91"/>
  <c r="T2" i="77"/>
  <c r="T74" i="93"/>
  <c r="T3" i="76"/>
  <c r="T78" i="86"/>
  <c r="T127" i="84"/>
  <c r="T91" i="84"/>
  <c r="T120" i="81"/>
  <c r="T115" i="85"/>
  <c r="T30" i="81"/>
  <c r="T29" i="83"/>
  <c r="T27" i="84"/>
  <c r="T23" i="86"/>
  <c r="T29" i="96"/>
  <c r="T40" i="99"/>
  <c r="T65" i="97"/>
  <c r="T28" i="74"/>
  <c r="T97" i="97"/>
  <c r="T29" i="85"/>
  <c r="T31" i="88"/>
  <c r="T30" i="82"/>
  <c r="T28" i="90"/>
  <c r="T131" i="99"/>
  <c r="T5" i="83"/>
  <c r="T24" i="87"/>
  <c r="T23" i="73"/>
  <c r="T150" i="74"/>
  <c r="T141" i="99"/>
  <c r="T112" i="79"/>
  <c r="T110" i="92"/>
  <c r="T119" i="75"/>
  <c r="T111" i="77"/>
  <c r="T127" i="95"/>
  <c r="T122" i="94"/>
  <c r="T154" i="97"/>
  <c r="T123" i="83"/>
  <c r="T109" i="73"/>
  <c r="T137" i="82"/>
  <c r="T120" i="76"/>
  <c r="T123" i="88"/>
  <c r="T126" i="84"/>
  <c r="T132" i="87"/>
  <c r="T136" i="81"/>
  <c r="T142" i="96"/>
  <c r="T161" i="98"/>
  <c r="T116" i="91"/>
  <c r="T113" i="85"/>
  <c r="T115" i="80"/>
  <c r="T113" i="93"/>
  <c r="T136" i="89"/>
  <c r="T115" i="86"/>
  <c r="T111" i="78"/>
  <c r="T131" i="90"/>
  <c r="T37" i="93"/>
  <c r="T81" i="75"/>
  <c r="T38" i="77"/>
  <c r="T110" i="76"/>
  <c r="T127" i="80"/>
  <c r="T41" i="74"/>
  <c r="T54" i="99"/>
  <c r="T167" i="96"/>
  <c r="T144" i="97"/>
  <c r="T40" i="91"/>
  <c r="T117" i="77"/>
  <c r="T131" i="96"/>
  <c r="T128" i="89"/>
  <c r="T40" i="97"/>
  <c r="T80" i="92"/>
  <c r="T48" i="98"/>
  <c r="T63" i="89"/>
  <c r="T142" i="97"/>
  <c r="T93" i="97"/>
  <c r="T158" i="88"/>
  <c r="T129" i="91"/>
  <c r="T158" i="99"/>
  <c r="T94" i="73"/>
  <c r="T117" i="92"/>
  <c r="T109" i="77"/>
  <c r="T93" i="95"/>
  <c r="T137" i="93"/>
  <c r="T136" i="92"/>
  <c r="T134" i="95"/>
  <c r="T152" i="95"/>
  <c r="T117" i="93"/>
  <c r="T85" i="94"/>
  <c r="T111" i="80"/>
  <c r="T117" i="95"/>
  <c r="T152" i="94"/>
  <c r="T132" i="94"/>
  <c r="T116" i="87"/>
  <c r="T124" i="87"/>
  <c r="T114" i="94"/>
  <c r="T43" i="81"/>
  <c r="T65" i="96"/>
  <c r="T135" i="85"/>
  <c r="T94" i="76"/>
  <c r="T146" i="80"/>
  <c r="T112" i="83"/>
  <c r="T67" i="82"/>
  <c r="T36" i="87"/>
  <c r="T121" i="74"/>
  <c r="T139" i="88"/>
  <c r="T140" i="77"/>
  <c r="T127" i="86"/>
  <c r="T122" i="90"/>
  <c r="T165" i="84"/>
  <c r="T115" i="83"/>
  <c r="T100" i="73"/>
  <c r="T39" i="85"/>
  <c r="T134" i="75"/>
  <c r="T145" i="78"/>
  <c r="T145" i="75"/>
  <c r="T39" i="82"/>
  <c r="T117" i="85"/>
  <c r="T84" i="77"/>
  <c r="T185" i="82"/>
  <c r="T150" i="83"/>
  <c r="T94" i="84"/>
  <c r="T137" i="74"/>
  <c r="T36" i="76"/>
  <c r="T82" i="93"/>
  <c r="T106" i="73"/>
  <c r="T150" i="87"/>
  <c r="T33" i="73"/>
  <c r="T39" i="92"/>
  <c r="T35" i="94"/>
  <c r="T41" i="95"/>
  <c r="T82" i="78"/>
  <c r="T108" i="79"/>
  <c r="T80" i="85"/>
  <c r="T74" i="79"/>
  <c r="T40" i="78"/>
  <c r="T46" i="88"/>
  <c r="T103" i="81"/>
  <c r="T113" i="91"/>
  <c r="T149" i="91"/>
  <c r="T100" i="99"/>
  <c r="T40" i="89"/>
  <c r="T143" i="88"/>
  <c r="T100" i="80"/>
  <c r="T144" i="89"/>
  <c r="T169" i="89"/>
  <c r="T37" i="84"/>
  <c r="T171" i="97"/>
  <c r="T139" i="84"/>
  <c r="T155" i="81"/>
  <c r="T38" i="83"/>
  <c r="T133" i="81"/>
  <c r="T121" i="78"/>
  <c r="T53" i="75"/>
  <c r="T134" i="79"/>
  <c r="T34" i="79"/>
  <c r="T31" i="80"/>
  <c r="T119" i="82"/>
  <c r="T152" i="81"/>
  <c r="T87" i="90"/>
  <c r="T90" i="74"/>
  <c r="T138" i="90"/>
  <c r="T134" i="99"/>
  <c r="T160" i="82"/>
  <c r="T39" i="96"/>
  <c r="T131" i="83"/>
  <c r="T33" i="86"/>
  <c r="T84" i="86"/>
  <c r="T87" i="87"/>
  <c r="T110" i="75"/>
  <c r="T142" i="86"/>
  <c r="T143" i="98"/>
  <c r="T95" i="96"/>
  <c r="T147" i="96"/>
  <c r="T135" i="98"/>
  <c r="T158" i="90"/>
  <c r="T114" i="74"/>
  <c r="T141" i="76"/>
  <c r="T94" i="89"/>
  <c r="T98" i="98"/>
  <c r="T116" i="76"/>
  <c r="T37" i="75"/>
  <c r="T37" i="90"/>
  <c r="T132" i="73"/>
  <c r="T156" i="82"/>
  <c r="T120" i="84"/>
  <c r="T165" i="98"/>
  <c r="T101" i="88"/>
  <c r="T101" i="87"/>
  <c r="T111" i="86"/>
  <c r="T110" i="73"/>
  <c r="T125" i="83"/>
  <c r="T145" i="74"/>
  <c r="T114" i="86"/>
  <c r="T77" i="86"/>
  <c r="T134" i="84"/>
  <c r="T132" i="81"/>
  <c r="T78" i="91"/>
  <c r="T130" i="95"/>
  <c r="T123" i="94"/>
  <c r="T140" i="96"/>
  <c r="T112" i="93"/>
  <c r="T106" i="82"/>
  <c r="T82" i="96"/>
  <c r="T116" i="75"/>
  <c r="T175" i="87"/>
  <c r="T92" i="88"/>
  <c r="T127" i="88"/>
  <c r="T166" i="89"/>
  <c r="T118" i="77"/>
  <c r="T85" i="89"/>
  <c r="T134" i="89"/>
  <c r="T118" i="91"/>
  <c r="T93" i="91"/>
  <c r="T105" i="79"/>
  <c r="T126" i="90"/>
  <c r="T76" i="90"/>
  <c r="T136" i="76"/>
  <c r="T87" i="97"/>
  <c r="T84" i="83"/>
  <c r="T143" i="82"/>
  <c r="T168" i="82"/>
  <c r="T172" i="96"/>
  <c r="T138" i="97"/>
  <c r="T138" i="98"/>
  <c r="T136" i="80"/>
  <c r="T64" i="80"/>
  <c r="T179" i="99"/>
  <c r="T178" i="91"/>
  <c r="T125" i="90"/>
  <c r="T69" i="90"/>
  <c r="T64" i="75"/>
  <c r="T62" i="90"/>
  <c r="T35" i="91"/>
  <c r="T182" i="82"/>
  <c r="T65" i="83"/>
  <c r="T29" i="86"/>
  <c r="T32" i="84"/>
  <c r="T27" i="80"/>
  <c r="T142" i="84"/>
  <c r="T85" i="81"/>
  <c r="T181" i="90"/>
  <c r="T71" i="90"/>
  <c r="T69" i="84"/>
  <c r="T169" i="93"/>
  <c r="T61" i="78"/>
  <c r="T91" i="96"/>
  <c r="T139" i="98"/>
  <c r="T68" i="91"/>
  <c r="T187" i="89"/>
  <c r="T114" i="91"/>
  <c r="T34" i="90"/>
  <c r="T67" i="73"/>
  <c r="T36" i="88"/>
  <c r="T183" i="95"/>
  <c r="T71" i="92"/>
  <c r="T64" i="93"/>
  <c r="T74" i="94"/>
  <c r="T102" i="79"/>
  <c r="T70" i="95"/>
  <c r="T81" i="95"/>
  <c r="T54" i="76"/>
  <c r="T109" i="76"/>
  <c r="T31" i="81"/>
  <c r="T190" i="96"/>
  <c r="T76" i="83"/>
  <c r="T32" i="83"/>
  <c r="T205" i="97"/>
  <c r="T71" i="97"/>
  <c r="T43" i="98"/>
  <c r="T72" i="96"/>
  <c r="T127" i="99"/>
  <c r="T37" i="89"/>
  <c r="T68" i="89"/>
  <c r="T162" i="73"/>
  <c r="T138" i="96"/>
  <c r="T112" i="75"/>
  <c r="T169" i="77"/>
  <c r="T103" i="73"/>
  <c r="T166" i="74"/>
  <c r="T33" i="77"/>
  <c r="T166" i="75"/>
  <c r="T160" i="78"/>
  <c r="T90" i="84"/>
  <c r="T106" i="77"/>
  <c r="T32" i="75"/>
  <c r="T64" i="74"/>
  <c r="T80" i="88"/>
  <c r="T161" i="86"/>
  <c r="T109" i="85"/>
  <c r="T118" i="95"/>
  <c r="T109" i="93"/>
  <c r="T64" i="94"/>
  <c r="T154" i="79"/>
  <c r="T158" i="85"/>
  <c r="T67" i="85"/>
  <c r="T83" i="95"/>
  <c r="T139" i="97"/>
  <c r="T43" i="82"/>
  <c r="T33" i="96"/>
  <c r="T90" i="80"/>
  <c r="T31" i="87"/>
  <c r="T140" i="87"/>
  <c r="T62" i="92"/>
  <c r="T83" i="89"/>
  <c r="T33" i="92"/>
  <c r="T126" i="94"/>
  <c r="T64" i="73"/>
  <c r="T183" i="80"/>
  <c r="T80" i="81"/>
  <c r="T76" i="98"/>
  <c r="T188" i="84"/>
  <c r="T80" i="74"/>
  <c r="T194" i="83"/>
  <c r="T7" i="85"/>
  <c r="T113" i="87"/>
  <c r="T61" i="77"/>
  <c r="T66" i="79"/>
  <c r="T29" i="79"/>
  <c r="T55" i="75"/>
  <c r="T74" i="81"/>
  <c r="T119" i="88"/>
  <c r="T146" i="83"/>
  <c r="T115" i="74"/>
  <c r="T30" i="73"/>
  <c r="T176" i="87"/>
  <c r="T67" i="75"/>
  <c r="T50" i="99"/>
  <c r="T88" i="99"/>
  <c r="T69" i="88"/>
  <c r="T82" i="88"/>
  <c r="T75" i="87"/>
  <c r="T73" i="80"/>
  <c r="T108" i="82"/>
  <c r="T61" i="87"/>
  <c r="T158" i="82"/>
  <c r="T74" i="87"/>
  <c r="T73" i="78"/>
  <c r="T116" i="80"/>
  <c r="T77" i="91"/>
  <c r="T69" i="76"/>
  <c r="T75" i="74"/>
  <c r="T71" i="85"/>
  <c r="T9" i="83"/>
  <c r="T69" i="77"/>
  <c r="T183" i="88"/>
  <c r="T25" i="82"/>
  <c r="T174" i="76"/>
  <c r="T56" i="73"/>
  <c r="T176" i="76"/>
  <c r="T35" i="74"/>
  <c r="T33" i="78"/>
  <c r="T70" i="83"/>
  <c r="T30" i="94"/>
  <c r="T118" i="78"/>
  <c r="T60" i="86"/>
  <c r="T31" i="93"/>
  <c r="T58" i="79"/>
  <c r="T61" i="85"/>
  <c r="T85" i="99"/>
  <c r="T79" i="89"/>
  <c r="T125" i="89"/>
  <c r="T71" i="86"/>
  <c r="T33" i="85"/>
  <c r="T35" i="97"/>
  <c r="T60" i="97"/>
  <c r="T113" i="86"/>
  <c r="T82" i="99"/>
  <c r="T77" i="97"/>
  <c r="T78" i="96"/>
  <c r="T64" i="76"/>
  <c r="T70" i="78"/>
  <c r="T190" i="98"/>
  <c r="T109" i="92"/>
  <c r="T73" i="92"/>
  <c r="T71" i="93"/>
  <c r="T33" i="95"/>
  <c r="T34" i="76"/>
  <c r="T73" i="94"/>
  <c r="T184" i="94"/>
  <c r="T84" i="98"/>
  <c r="T158" i="92"/>
  <c r="T11" i="83"/>
  <c r="T177" i="88"/>
  <c r="T16" i="97"/>
  <c r="T11" i="88"/>
  <c r="T178" i="77"/>
  <c r="T12" i="90"/>
  <c r="T6" i="81"/>
  <c r="T2" i="99"/>
  <c r="T9" i="74"/>
  <c r="T11" i="92"/>
  <c r="T11" i="96"/>
  <c r="T8" i="89"/>
  <c r="T173" i="94"/>
  <c r="T189" i="84"/>
  <c r="T187" i="99"/>
  <c r="T12" i="79"/>
  <c r="T6" i="91"/>
  <c r="T162" i="87"/>
  <c r="T15" i="93"/>
  <c r="T7" i="82"/>
  <c r="T5" i="73"/>
  <c r="T151" i="73"/>
  <c r="T201" i="98"/>
  <c r="T7" i="94"/>
  <c r="T12" i="86"/>
  <c r="T8" i="77"/>
  <c r="T2" i="98"/>
  <c r="T173" i="81"/>
  <c r="T17" i="78"/>
  <c r="T7" i="84"/>
  <c r="T147" i="92"/>
  <c r="T180" i="95"/>
  <c r="T9" i="85"/>
  <c r="T11" i="76"/>
  <c r="T7" i="80"/>
  <c r="T157" i="85"/>
  <c r="T5" i="87"/>
  <c r="T151" i="78"/>
  <c r="T11" i="95"/>
  <c r="T159" i="80"/>
  <c r="T171" i="91"/>
  <c r="T11" i="75"/>
  <c r="T159" i="74"/>
  <c r="T159" i="92"/>
  <c r="T176" i="85"/>
  <c r="T169" i="86"/>
  <c r="T176" i="75"/>
  <c r="T149" i="73"/>
  <c r="T157" i="76"/>
  <c r="T148" i="93"/>
  <c r="T170" i="80"/>
  <c r="T159" i="75"/>
  <c r="T160" i="83"/>
  <c r="T164" i="94"/>
  <c r="T167" i="90"/>
  <c r="T154" i="77"/>
  <c r="T167" i="93"/>
  <c r="T196" i="98"/>
  <c r="T194" i="88"/>
  <c r="T188" i="96"/>
  <c r="T197" i="97"/>
  <c r="T193" i="89"/>
  <c r="T160" i="87"/>
  <c r="T182" i="99"/>
  <c r="T200" i="96"/>
  <c r="T146" i="78"/>
  <c r="T192" i="98"/>
  <c r="T200" i="95"/>
  <c r="T212" i="97"/>
  <c r="T170" i="89"/>
  <c r="T161" i="81"/>
  <c r="T187" i="90"/>
  <c r="T176" i="95"/>
  <c r="T163" i="91"/>
  <c r="T192" i="84"/>
  <c r="T179" i="82"/>
  <c r="T144" i="79"/>
  <c r="T178" i="87"/>
  <c r="T204" i="82"/>
  <c r="T146" i="92"/>
  <c r="T181" i="91"/>
  <c r="T190" i="94"/>
  <c r="T130" i="80"/>
  <c r="T59" i="93"/>
  <c r="T90" i="78"/>
  <c r="T47" i="78"/>
  <c r="T78" i="80"/>
  <c r="T189" i="94"/>
  <c r="T107" i="75"/>
  <c r="T136" i="84"/>
  <c r="T187" i="83"/>
  <c r="T184" i="90"/>
  <c r="T177" i="82"/>
  <c r="T115" i="73"/>
  <c r="T122" i="83"/>
  <c r="T160" i="79"/>
  <c r="T119" i="77"/>
  <c r="T85" i="79"/>
  <c r="T132" i="95"/>
  <c r="T99" i="79"/>
  <c r="T154" i="98"/>
  <c r="T66" i="81"/>
  <c r="T172" i="75"/>
  <c r="T176" i="89"/>
  <c r="T57" i="92"/>
  <c r="T43" i="76"/>
  <c r="T156" i="93"/>
  <c r="T57" i="74"/>
  <c r="T199" i="98"/>
  <c r="T125" i="96"/>
  <c r="T59" i="84"/>
  <c r="T149" i="97"/>
  <c r="T201" i="84"/>
  <c r="T184" i="80"/>
  <c r="T179" i="91"/>
  <c r="T62" i="91"/>
  <c r="T73" i="99"/>
  <c r="T154" i="99"/>
  <c r="T153" i="85"/>
  <c r="T181" i="76"/>
  <c r="T178" i="74"/>
  <c r="T57" i="87"/>
  <c r="T54" i="85"/>
  <c r="T117" i="74"/>
  <c r="T98" i="92"/>
  <c r="T96" i="97"/>
  <c r="T124" i="91"/>
  <c r="T14" i="88"/>
  <c r="T129" i="89"/>
  <c r="T195" i="95"/>
  <c r="T81" i="82"/>
  <c r="T52" i="79"/>
  <c r="T153" i="83"/>
  <c r="T85" i="96"/>
  <c r="T139" i="86"/>
  <c r="T122" i="88"/>
  <c r="T154" i="92"/>
  <c r="T183" i="96"/>
  <c r="T172" i="99"/>
  <c r="T195" i="88"/>
  <c r="T130" i="81"/>
  <c r="T163" i="86"/>
  <c r="T189" i="81"/>
  <c r="T116" i="94"/>
  <c r="T56" i="94"/>
  <c r="T97" i="85"/>
  <c r="T63" i="76"/>
  <c r="T61" i="95"/>
  <c r="T67" i="90"/>
  <c r="T172" i="77"/>
  <c r="T90" i="93"/>
  <c r="T49" i="73"/>
  <c r="T150" i="90"/>
  <c r="T103" i="83"/>
  <c r="T119" i="87"/>
  <c r="T171" i="73"/>
  <c r="T68" i="80"/>
  <c r="T84" i="89"/>
  <c r="T121" i="76"/>
  <c r="T56" i="78"/>
  <c r="T72" i="75"/>
  <c r="T109" i="99"/>
  <c r="T155" i="78"/>
  <c r="T61" i="88"/>
  <c r="T59" i="77"/>
  <c r="T72" i="83"/>
  <c r="T72" i="98"/>
  <c r="T53" i="86"/>
  <c r="T207" i="97"/>
  <c r="T127" i="82"/>
  <c r="T128" i="94"/>
  <c r="T96" i="86"/>
  <c r="T160" i="84"/>
  <c r="T6" i="90"/>
  <c r="T140" i="90"/>
  <c r="T205" i="84"/>
  <c r="T186" i="91"/>
  <c r="T179" i="93"/>
  <c r="T18" i="89"/>
  <c r="T209" i="89"/>
  <c r="T126" i="76"/>
  <c r="T104" i="79"/>
  <c r="T15" i="76"/>
  <c r="T170" i="85"/>
  <c r="T210" i="82"/>
  <c r="T151" i="75"/>
  <c r="T143" i="81"/>
  <c r="T139" i="89"/>
  <c r="T178" i="73"/>
  <c r="T183" i="74"/>
  <c r="T192" i="81"/>
  <c r="T213" i="98"/>
  <c r="T188" i="98"/>
  <c r="T168" i="79"/>
  <c r="T146" i="82"/>
  <c r="T125" i="73"/>
  <c r="T188" i="87"/>
  <c r="T155" i="74"/>
  <c r="T123" i="86"/>
  <c r="T124" i="85"/>
  <c r="T178" i="99"/>
  <c r="T138" i="95"/>
  <c r="T31" i="84"/>
  <c r="T114" i="78"/>
  <c r="T122" i="93"/>
  <c r="T201" i="97"/>
  <c r="T148" i="96"/>
  <c r="T152" i="97"/>
  <c r="T135" i="84"/>
  <c r="T155" i="83"/>
  <c r="T135" i="80"/>
  <c r="T131" i="94"/>
  <c r="T145" i="98"/>
  <c r="T4" i="97"/>
  <c r="T208" i="96"/>
  <c r="T136" i="99"/>
  <c r="T48" i="78"/>
  <c r="T126" i="87"/>
  <c r="T196" i="83"/>
  <c r="T199" i="95"/>
  <c r="T124" i="92"/>
  <c r="T169" i="92"/>
  <c r="T123" i="77"/>
  <c r="T130" i="91"/>
  <c r="T148" i="88"/>
  <c r="T42" i="87"/>
  <c r="T103" i="97"/>
  <c r="T143" i="99"/>
  <c r="T88" i="93"/>
  <c r="T115" i="77"/>
  <c r="T170" i="81"/>
  <c r="T175" i="83"/>
  <c r="T136" i="97"/>
  <c r="T184" i="95"/>
  <c r="T49" i="92"/>
  <c r="T84" i="85"/>
  <c r="T78" i="76"/>
  <c r="T92" i="78"/>
  <c r="T166" i="83"/>
  <c r="T102" i="95"/>
  <c r="T103" i="91"/>
  <c r="T131" i="95"/>
  <c r="T207" i="89"/>
  <c r="T109" i="89"/>
  <c r="T155" i="85"/>
  <c r="T141" i="74"/>
  <c r="T94" i="83"/>
  <c r="T152" i="92"/>
  <c r="T111" i="92"/>
  <c r="T6" i="93"/>
  <c r="T51" i="95"/>
  <c r="T118" i="81"/>
  <c r="T147" i="89"/>
  <c r="T50" i="94"/>
  <c r="T88" i="80"/>
  <c r="T153" i="78"/>
  <c r="T134" i="82"/>
  <c r="T186" i="96"/>
  <c r="T115" i="98"/>
  <c r="T196" i="97"/>
  <c r="T62" i="78"/>
  <c r="T127" i="83"/>
  <c r="T166" i="76"/>
  <c r="T103" i="79"/>
  <c r="T51" i="79"/>
  <c r="T156" i="73"/>
  <c r="T99" i="82"/>
  <c r="T89" i="73"/>
  <c r="T84" i="92"/>
  <c r="T178" i="88"/>
  <c r="T128" i="81"/>
  <c r="T164" i="86"/>
  <c r="T133" i="84"/>
  <c r="T181" i="94"/>
  <c r="T116" i="78"/>
  <c r="T160" i="76"/>
  <c r="T129" i="88"/>
  <c r="T147" i="88"/>
  <c r="T65" i="88"/>
  <c r="T118" i="76"/>
  <c r="T107" i="77"/>
  <c r="T123" i="93"/>
  <c r="T87" i="86"/>
  <c r="T89" i="74"/>
  <c r="T171" i="79"/>
  <c r="T116" i="86"/>
  <c r="T167" i="87"/>
  <c r="T94" i="87"/>
  <c r="T99" i="84"/>
  <c r="T162" i="75"/>
  <c r="T192" i="97"/>
  <c r="T126" i="91"/>
  <c r="T177" i="90"/>
  <c r="T198" i="90"/>
  <c r="T170" i="91"/>
  <c r="T110" i="99"/>
  <c r="T174" i="99"/>
  <c r="T168" i="73"/>
  <c r="T62" i="81"/>
  <c r="T118" i="87"/>
  <c r="T173" i="80"/>
  <c r="T110" i="85"/>
  <c r="T77" i="75"/>
  <c r="T117" i="75"/>
  <c r="T63" i="74"/>
  <c r="T184" i="98"/>
  <c r="T64" i="99"/>
  <c r="T52" i="73"/>
  <c r="T157" i="98"/>
  <c r="T100" i="98"/>
  <c r="T4" i="75"/>
  <c r="T186" i="82"/>
  <c r="T184" i="84"/>
  <c r="T118" i="74"/>
  <c r="T45" i="80"/>
  <c r="T121" i="79"/>
  <c r="T118" i="80"/>
  <c r="T50" i="93"/>
  <c r="T201" i="90"/>
  <c r="T124" i="94"/>
  <c r="T159" i="93"/>
  <c r="T92" i="94"/>
  <c r="T132" i="85"/>
  <c r="T102" i="90"/>
  <c r="T45" i="86"/>
  <c r="T107" i="96"/>
  <c r="T135" i="96"/>
  <c r="T173" i="77"/>
  <c r="T37" i="99"/>
  <c r="T165" i="79"/>
  <c r="T199" i="84"/>
  <c r="T179" i="77"/>
  <c r="T177" i="86"/>
  <c r="T180" i="93"/>
  <c r="T13" i="92"/>
  <c r="T35" i="73"/>
  <c r="T176" i="88"/>
  <c r="T38" i="87"/>
  <c r="T51" i="99"/>
  <c r="T45" i="81"/>
  <c r="T156" i="80"/>
  <c r="T179" i="98"/>
  <c r="T180" i="89"/>
  <c r="T138" i="79"/>
  <c r="T37" i="97"/>
  <c r="T174" i="95"/>
  <c r="T153" i="91"/>
  <c r="T147" i="78"/>
  <c r="T157" i="86"/>
  <c r="T152" i="73"/>
  <c r="T40" i="90"/>
  <c r="T174" i="84"/>
  <c r="T41" i="77"/>
  <c r="T42" i="91"/>
  <c r="T44" i="82"/>
  <c r="T178" i="75"/>
  <c r="T150" i="76"/>
  <c r="T44" i="76"/>
  <c r="T42" i="74"/>
  <c r="T42" i="92"/>
  <c r="T35" i="80"/>
  <c r="T162" i="94"/>
  <c r="T176" i="96"/>
  <c r="T38" i="94"/>
  <c r="T49" i="88"/>
  <c r="T158" i="81"/>
  <c r="T142" i="93"/>
  <c r="T45" i="89"/>
  <c r="T37" i="79"/>
  <c r="T111" i="99"/>
  <c r="T43" i="96"/>
  <c r="T170" i="99"/>
  <c r="T46" i="98"/>
  <c r="T165" i="90"/>
  <c r="T188" i="97"/>
  <c r="T117" i="97"/>
  <c r="T144" i="92"/>
  <c r="T41" i="93"/>
  <c r="T44" i="95"/>
  <c r="T42" i="85"/>
  <c r="T159" i="83"/>
  <c r="T113" i="98"/>
  <c r="T187" i="82"/>
  <c r="T144" i="85"/>
  <c r="T42" i="83"/>
  <c r="T39" i="84"/>
  <c r="T156" i="75"/>
  <c r="T42" i="78"/>
  <c r="T152" i="77"/>
  <c r="T36" i="86"/>
  <c r="T169" i="87"/>
  <c r="T156" i="74"/>
  <c r="T168" i="92"/>
  <c r="T174" i="93"/>
  <c r="T33" i="99"/>
  <c r="T12" i="98"/>
  <c r="T3" i="96"/>
  <c r="T23" i="83"/>
  <c r="T215" i="98"/>
  <c r="T5" i="82"/>
  <c r="T197" i="90"/>
  <c r="T19" i="74"/>
  <c r="T5" i="89"/>
  <c r="T4" i="78"/>
  <c r="T4" i="92"/>
  <c r="T179" i="76"/>
  <c r="T165" i="78"/>
  <c r="T23" i="95"/>
  <c r="T169" i="85"/>
  <c r="T176" i="86"/>
  <c r="T166" i="79"/>
  <c r="T23" i="88"/>
  <c r="T21" i="76"/>
  <c r="T3" i="75"/>
  <c r="T26" i="85"/>
  <c r="T20" i="81"/>
  <c r="T195" i="83"/>
  <c r="T24" i="90"/>
  <c r="T23" i="97"/>
  <c r="T5" i="98"/>
  <c r="T133" i="99"/>
  <c r="T86" i="98"/>
  <c r="T156" i="86"/>
  <c r="T74" i="90"/>
  <c r="T84" i="90"/>
  <c r="T85" i="95"/>
  <c r="T84" i="96"/>
  <c r="T76" i="77"/>
  <c r="T72" i="85"/>
  <c r="T98" i="74"/>
  <c r="T174" i="94"/>
  <c r="T75" i="75"/>
  <c r="T75" i="78"/>
  <c r="T160" i="93"/>
  <c r="T170" i="95"/>
  <c r="T47" i="94"/>
  <c r="T158" i="74"/>
  <c r="T179" i="83"/>
  <c r="T74" i="86"/>
  <c r="T75" i="76"/>
  <c r="T181" i="84"/>
  <c r="T167" i="81"/>
  <c r="T82" i="89"/>
  <c r="T167" i="76"/>
  <c r="T82" i="81"/>
  <c r="T48" i="87"/>
  <c r="T70" i="93"/>
  <c r="T131" i="97"/>
  <c r="T103" i="88"/>
  <c r="T65" i="79"/>
  <c r="T75" i="92"/>
  <c r="T79" i="97"/>
  <c r="T161" i="87"/>
  <c r="T177" i="80"/>
  <c r="T168" i="91"/>
  <c r="T181" i="88"/>
  <c r="T41" i="73"/>
  <c r="T57" i="80"/>
  <c r="T80" i="82"/>
  <c r="T85" i="84"/>
  <c r="T125" i="99"/>
  <c r="T178" i="90"/>
  <c r="T146" i="79"/>
  <c r="T150" i="73"/>
  <c r="T123" i="98"/>
  <c r="T174" i="77"/>
  <c r="T113" i="74"/>
  <c r="T70" i="89"/>
  <c r="T65" i="86"/>
  <c r="T113" i="97"/>
  <c r="T121" i="83"/>
  <c r="T60" i="77"/>
  <c r="T118" i="82"/>
  <c r="T65" i="94"/>
  <c r="T72" i="91"/>
  <c r="T57" i="75"/>
  <c r="T98" i="79"/>
  <c r="T63" i="90"/>
  <c r="T110" i="93"/>
  <c r="T64" i="85"/>
  <c r="T116" i="98"/>
  <c r="T68" i="82"/>
  <c r="T146" i="88"/>
  <c r="T63" i="93"/>
  <c r="T40" i="88"/>
  <c r="T76" i="81"/>
  <c r="T111" i="76"/>
  <c r="T74" i="96"/>
  <c r="T117" i="91"/>
  <c r="T81" i="88"/>
  <c r="T57" i="73"/>
  <c r="T68" i="84"/>
  <c r="T56" i="79"/>
  <c r="T125" i="84"/>
  <c r="T112" i="99"/>
  <c r="T123" i="81"/>
  <c r="T58" i="76"/>
  <c r="T63" i="78"/>
  <c r="T70" i="74"/>
  <c r="T114" i="77"/>
  <c r="T56" i="80"/>
  <c r="T67" i="83"/>
  <c r="T69" i="95"/>
  <c r="T64" i="87"/>
  <c r="T123" i="95"/>
  <c r="T65" i="92"/>
  <c r="T123" i="90"/>
  <c r="T110" i="86"/>
  <c r="T123" i="97"/>
  <c r="T108" i="74"/>
  <c r="T97" i="79"/>
  <c r="T112" i="87"/>
  <c r="T112" i="85"/>
  <c r="T112" i="80"/>
  <c r="T108" i="86"/>
  <c r="T100" i="77"/>
  <c r="T129" i="82"/>
  <c r="T108" i="76"/>
  <c r="T121" i="81"/>
  <c r="T119" i="83"/>
  <c r="T129" i="95"/>
  <c r="T113" i="88"/>
  <c r="T129" i="84"/>
  <c r="T128" i="99"/>
  <c r="T111" i="93"/>
  <c r="T137" i="98"/>
  <c r="T120" i="90"/>
  <c r="T126" i="89"/>
  <c r="T113" i="94"/>
  <c r="T122" i="96"/>
  <c r="T107" i="92"/>
  <c r="T121" i="91"/>
  <c r="T96" i="73"/>
  <c r="T115" i="75"/>
  <c r="T108" i="78"/>
  <c r="B227" i="98"/>
  <c r="D227" i="98"/>
  <c r="F227" i="98"/>
  <c r="H227" i="98"/>
  <c r="C227" i="98"/>
  <c r="E227" i="98"/>
  <c r="G227" i="98"/>
  <c r="G235" i="97"/>
  <c r="C235" i="97"/>
  <c r="D235" i="97"/>
  <c r="E235" i="97"/>
  <c r="F235" i="97"/>
  <c r="B235" i="97"/>
  <c r="H235" i="97"/>
  <c r="F230" i="97"/>
  <c r="C230" i="97"/>
  <c r="B230" i="97"/>
  <c r="D230" i="97"/>
  <c r="E230" i="97"/>
  <c r="H230" i="97"/>
  <c r="G230" i="97"/>
  <c r="B231" i="97"/>
  <c r="H231" i="97"/>
  <c r="F231" i="97"/>
  <c r="G231" i="97"/>
  <c r="E231" i="97"/>
  <c r="D231" i="97"/>
  <c r="C231" i="97"/>
  <c r="G232" i="97"/>
  <c r="D232" i="97"/>
  <c r="C232" i="97"/>
  <c r="B232" i="97"/>
  <c r="F232" i="97"/>
  <c r="E232" i="97"/>
  <c r="H232" i="97"/>
  <c r="H229" i="97"/>
  <c r="C229" i="97"/>
  <c r="B229" i="97"/>
  <c r="F229" i="97"/>
  <c r="E229" i="97"/>
  <c r="G229" i="97"/>
  <c r="D229" i="97"/>
  <c r="E234" i="97"/>
  <c r="H234" i="97"/>
  <c r="B234" i="97"/>
  <c r="G234" i="97"/>
  <c r="F234" i="97"/>
  <c r="C234" i="97"/>
  <c r="D234" i="97"/>
  <c r="F233" i="97"/>
  <c r="G233" i="97"/>
  <c r="E233" i="97"/>
  <c r="H233" i="97"/>
  <c r="C233" i="97"/>
  <c r="D233" i="97"/>
  <c r="B233" i="97"/>
  <c r="B647" i="95"/>
  <c r="D647" i="95"/>
  <c r="F647" i="95"/>
  <c r="G647" i="95"/>
  <c r="H647" i="95"/>
  <c r="E647" i="95"/>
  <c r="C647" i="95"/>
  <c r="C644" i="95"/>
  <c r="E644" i="95"/>
  <c r="G644" i="95"/>
  <c r="B644" i="95"/>
  <c r="F644" i="95"/>
  <c r="D644" i="95"/>
  <c r="H644" i="95"/>
  <c r="E645" i="95"/>
  <c r="B645" i="95"/>
  <c r="F645" i="95"/>
  <c r="D645" i="95"/>
  <c r="C645" i="95"/>
  <c r="G645" i="95"/>
  <c r="H645" i="95"/>
  <c r="H646" i="95"/>
  <c r="E646" i="95"/>
  <c r="B646" i="95"/>
  <c r="D646" i="95"/>
  <c r="G646" i="95"/>
  <c r="C646" i="95"/>
  <c r="F646" i="95"/>
  <c r="B643" i="95"/>
  <c r="D643" i="95"/>
  <c r="E643" i="95"/>
  <c r="H643" i="95"/>
  <c r="C643" i="95"/>
  <c r="G643" i="95"/>
  <c r="F643" i="95"/>
  <c r="D648" i="95"/>
  <c r="G648" i="95"/>
  <c r="E648" i="95"/>
  <c r="H648" i="95"/>
  <c r="F648" i="95"/>
  <c r="C648" i="95"/>
  <c r="B648" i="95"/>
  <c r="G649" i="95"/>
  <c r="C649" i="95"/>
  <c r="D649" i="95"/>
  <c r="E649" i="95"/>
  <c r="H649" i="95"/>
  <c r="F649" i="95"/>
  <c r="B649" i="95"/>
  <c r="C273" i="86"/>
  <c r="D273" i="86"/>
  <c r="B273" i="86"/>
  <c r="I233" i="97" l="1"/>
  <c r="D264" i="98"/>
  <c r="B264" i="98"/>
  <c r="C264" i="98"/>
  <c r="D270" i="97"/>
  <c r="C270" i="97"/>
  <c r="B270" i="97"/>
  <c r="E270" i="97" s="1"/>
  <c r="D270" i="98"/>
  <c r="C270" i="98"/>
  <c r="B270" i="98"/>
  <c r="E270" i="98" s="1"/>
  <c r="D268" i="96"/>
  <c r="C268" i="96"/>
  <c r="B268" i="96"/>
  <c r="E268" i="96" s="1"/>
  <c r="C266" i="96"/>
  <c r="D266" i="96"/>
  <c r="B266" i="96"/>
  <c r="B268" i="98"/>
  <c r="C268" i="98"/>
  <c r="D268" i="98"/>
  <c r="C264" i="99"/>
  <c r="D264" i="99"/>
  <c r="B264" i="99"/>
  <c r="E264" i="99" s="1"/>
  <c r="C273" i="96"/>
  <c r="B273" i="96"/>
  <c r="D273" i="96"/>
  <c r="D272" i="97"/>
  <c r="B272" i="97"/>
  <c r="C272" i="97"/>
  <c r="D271" i="97"/>
  <c r="B271" i="97"/>
  <c r="C271" i="97"/>
  <c r="B265" i="98"/>
  <c r="D265" i="98"/>
  <c r="C265" i="98"/>
  <c r="C271" i="96"/>
  <c r="D271" i="96"/>
  <c r="B271" i="96"/>
  <c r="E271" i="96" s="1"/>
  <c r="C270" i="96"/>
  <c r="D270" i="96"/>
  <c r="B270" i="96"/>
  <c r="D272" i="98"/>
  <c r="B272" i="98"/>
  <c r="C272" i="98"/>
  <c r="B266" i="97"/>
  <c r="D266" i="97"/>
  <c r="C266" i="97"/>
  <c r="B266" i="99"/>
  <c r="D266" i="99"/>
  <c r="C266" i="99"/>
  <c r="C266" i="98"/>
  <c r="D266" i="98"/>
  <c r="B266" i="98"/>
  <c r="D273" i="98"/>
  <c r="C273" i="98"/>
  <c r="B273" i="98"/>
  <c r="B270" i="99"/>
  <c r="C270" i="99"/>
  <c r="D270" i="99"/>
  <c r="B264" i="97"/>
  <c r="D264" i="97"/>
  <c r="C264" i="97"/>
  <c r="C265" i="97"/>
  <c r="D265" i="97"/>
  <c r="B265" i="97"/>
  <c r="D268" i="99"/>
  <c r="C268" i="99"/>
  <c r="B268" i="99"/>
  <c r="B265" i="99"/>
  <c r="C265" i="99"/>
  <c r="D265" i="99"/>
  <c r="D273" i="97"/>
  <c r="C273" i="97"/>
  <c r="B273" i="97"/>
  <c r="D267" i="96"/>
  <c r="B267" i="96"/>
  <c r="C267" i="96"/>
  <c r="C265" i="96"/>
  <c r="D265" i="96"/>
  <c r="B265" i="96"/>
  <c r="D269" i="98"/>
  <c r="B269" i="98"/>
  <c r="C269" i="98"/>
  <c r="D268" i="97"/>
  <c r="B268" i="97"/>
  <c r="C268" i="97"/>
  <c r="B271" i="98"/>
  <c r="D271" i="98"/>
  <c r="C271" i="98"/>
  <c r="B271" i="99"/>
  <c r="D271" i="99"/>
  <c r="C271" i="99"/>
  <c r="C267" i="98"/>
  <c r="B267" i="98"/>
  <c r="D267" i="98"/>
  <c r="C272" i="96"/>
  <c r="B272" i="96"/>
  <c r="D272" i="96"/>
  <c r="B269" i="97"/>
  <c r="D269" i="97"/>
  <c r="C269" i="97"/>
  <c r="D269" i="99"/>
  <c r="C269" i="99"/>
  <c r="B269" i="99"/>
  <c r="C273" i="99"/>
  <c r="D273" i="99"/>
  <c r="B273" i="99"/>
  <c r="C269" i="96"/>
  <c r="D269" i="96"/>
  <c r="B269" i="96"/>
  <c r="D267" i="99"/>
  <c r="C267" i="99"/>
  <c r="B267" i="99"/>
  <c r="E267" i="99" s="1"/>
  <c r="B267" i="97"/>
  <c r="D267" i="97"/>
  <c r="C267" i="97"/>
  <c r="I227" i="98"/>
  <c r="I235" i="97"/>
  <c r="I230" i="97"/>
  <c r="I231" i="97"/>
  <c r="I232" i="97"/>
  <c r="I229" i="97"/>
  <c r="I234" i="97"/>
  <c r="I649" i="95"/>
  <c r="B272" i="99"/>
  <c r="C272" i="99"/>
  <c r="D272" i="99"/>
  <c r="C264" i="96"/>
  <c r="D264" i="96"/>
  <c r="B264" i="96"/>
  <c r="E264" i="96" s="1"/>
  <c r="I648" i="95"/>
  <c r="B682" i="95"/>
  <c r="D682" i="95"/>
  <c r="C682" i="95"/>
  <c r="B269" i="92"/>
  <c r="D269" i="92"/>
  <c r="C269" i="92"/>
  <c r="B268" i="92"/>
  <c r="C268" i="92"/>
  <c r="D268" i="92"/>
  <c r="D273" i="93"/>
  <c r="C273" i="93"/>
  <c r="B273" i="93"/>
  <c r="B267" i="93"/>
  <c r="C267" i="93"/>
  <c r="D267" i="93"/>
  <c r="C272" i="94"/>
  <c r="D272" i="94"/>
  <c r="B272" i="94"/>
  <c r="C266" i="93"/>
  <c r="B266" i="93"/>
  <c r="D266" i="93"/>
  <c r="D683" i="95"/>
  <c r="C683" i="95"/>
  <c r="B683" i="95"/>
  <c r="D270" i="92"/>
  <c r="C270" i="92"/>
  <c r="B270" i="92"/>
  <c r="C264" i="93"/>
  <c r="B264" i="93"/>
  <c r="D264" i="93"/>
  <c r="C271" i="94"/>
  <c r="B271" i="94"/>
  <c r="D271" i="94"/>
  <c r="C264" i="92"/>
  <c r="D264" i="92"/>
  <c r="B264" i="92"/>
  <c r="C685" i="95"/>
  <c r="B685" i="95"/>
  <c r="D685" i="95"/>
  <c r="B271" i="93"/>
  <c r="C271" i="93"/>
  <c r="D271" i="93"/>
  <c r="B270" i="93"/>
  <c r="C270" i="93"/>
  <c r="D270" i="93"/>
  <c r="D268" i="94"/>
  <c r="C268" i="94"/>
  <c r="B268" i="94"/>
  <c r="D686" i="95"/>
  <c r="B686" i="95"/>
  <c r="C686" i="95"/>
  <c r="C680" i="95"/>
  <c r="B680" i="95"/>
  <c r="D680" i="95"/>
  <c r="D270" i="94"/>
  <c r="C270" i="94"/>
  <c r="B270" i="94"/>
  <c r="C679" i="95"/>
  <c r="D679" i="95"/>
  <c r="B679" i="95"/>
  <c r="B265" i="92"/>
  <c r="D265" i="92"/>
  <c r="C265" i="92"/>
  <c r="B265" i="94"/>
  <c r="C265" i="94"/>
  <c r="D265" i="94"/>
  <c r="B272" i="93"/>
  <c r="D272" i="93"/>
  <c r="C272" i="93"/>
  <c r="C266" i="94"/>
  <c r="B266" i="94"/>
  <c r="D266" i="94"/>
  <c r="C266" i="92"/>
  <c r="B266" i="92"/>
  <c r="D266" i="92"/>
  <c r="D269" i="94"/>
  <c r="B269" i="94"/>
  <c r="C269" i="94"/>
  <c r="C267" i="94"/>
  <c r="B267" i="94"/>
  <c r="D267" i="94"/>
  <c r="D267" i="92"/>
  <c r="B267" i="92"/>
  <c r="C267" i="92"/>
  <c r="D684" i="95"/>
  <c r="B684" i="95"/>
  <c r="C684" i="95"/>
  <c r="D681" i="95"/>
  <c r="C681" i="95"/>
  <c r="B681" i="95"/>
  <c r="C269" i="93"/>
  <c r="D269" i="93"/>
  <c r="B269" i="93"/>
  <c r="B272" i="92"/>
  <c r="C272" i="92"/>
  <c r="D272" i="92"/>
  <c r="C687" i="95"/>
  <c r="D687" i="95"/>
  <c r="B687" i="95"/>
  <c r="D268" i="93"/>
  <c r="C268" i="93"/>
  <c r="B268" i="93"/>
  <c r="E268" i="93" s="1"/>
  <c r="D678" i="95"/>
  <c r="C678" i="95"/>
  <c r="B678" i="95"/>
  <c r="E678" i="95" s="1"/>
  <c r="D271" i="92"/>
  <c r="C271" i="92"/>
  <c r="B271" i="92"/>
  <c r="E271" i="92" s="1"/>
  <c r="D273" i="92"/>
  <c r="C273" i="92"/>
  <c r="B273" i="92"/>
  <c r="E273" i="92" s="1"/>
  <c r="I647" i="95"/>
  <c r="I644" i="95"/>
  <c r="I645" i="95"/>
  <c r="I646" i="95"/>
  <c r="I643" i="95"/>
  <c r="B264" i="94"/>
  <c r="C264" i="94"/>
  <c r="D264" i="94"/>
  <c r="C265" i="93"/>
  <c r="D265" i="93"/>
  <c r="B265" i="93"/>
  <c r="C269" i="90"/>
  <c r="D269" i="90"/>
  <c r="B269" i="90"/>
  <c r="D266" i="90"/>
  <c r="C266" i="90"/>
  <c r="B266" i="90"/>
  <c r="D270" i="91"/>
  <c r="C270" i="91"/>
  <c r="B270" i="91"/>
  <c r="C264" i="91"/>
  <c r="D264" i="91"/>
  <c r="B264" i="91"/>
  <c r="E264" i="91" s="1"/>
  <c r="C272" i="90"/>
  <c r="D272" i="90"/>
  <c r="B272" i="90"/>
  <c r="D264" i="90"/>
  <c r="B264" i="90"/>
  <c r="C264" i="90"/>
  <c r="B271" i="90"/>
  <c r="D271" i="90"/>
  <c r="C271" i="90"/>
  <c r="D265" i="90"/>
  <c r="B265" i="90"/>
  <c r="C265" i="90"/>
  <c r="C265" i="91"/>
  <c r="D265" i="91"/>
  <c r="B265" i="91"/>
  <c r="B271" i="91"/>
  <c r="D271" i="91"/>
  <c r="C271" i="91"/>
  <c r="C266" i="91"/>
  <c r="D266" i="91"/>
  <c r="B266" i="91"/>
  <c r="D270" i="90"/>
  <c r="B270" i="90"/>
  <c r="C270" i="90"/>
  <c r="C269" i="91"/>
  <c r="D269" i="91"/>
  <c r="B269" i="91"/>
  <c r="D267" i="91"/>
  <c r="C267" i="91"/>
  <c r="B267" i="91"/>
  <c r="C272" i="91"/>
  <c r="D272" i="91"/>
  <c r="B272" i="91"/>
  <c r="D273" i="91"/>
  <c r="B273" i="91"/>
  <c r="C273" i="91"/>
  <c r="C273" i="90"/>
  <c r="B273" i="90"/>
  <c r="D273" i="90"/>
  <c r="D268" i="90"/>
  <c r="C268" i="90"/>
  <c r="B268" i="90"/>
  <c r="C268" i="91"/>
  <c r="D268" i="91"/>
  <c r="B268" i="91"/>
  <c r="C267" i="90"/>
  <c r="D267" i="90"/>
  <c r="B267" i="90"/>
  <c r="B273" i="89"/>
  <c r="D273" i="89"/>
  <c r="C273" i="89"/>
  <c r="B266" i="89"/>
  <c r="C266" i="89"/>
  <c r="D266" i="89"/>
  <c r="C272" i="89"/>
  <c r="D272" i="89"/>
  <c r="B272" i="89"/>
  <c r="B270" i="89"/>
  <c r="D270" i="89"/>
  <c r="C270" i="89"/>
  <c r="C265" i="89"/>
  <c r="D265" i="89"/>
  <c r="B265" i="89"/>
  <c r="B268" i="89"/>
  <c r="C268" i="89"/>
  <c r="D268" i="89"/>
  <c r="B269" i="89"/>
  <c r="D269" i="89"/>
  <c r="C269" i="89"/>
  <c r="D267" i="89"/>
  <c r="C267" i="89"/>
  <c r="B267" i="89"/>
  <c r="B271" i="89"/>
  <c r="D271" i="89"/>
  <c r="C271" i="89"/>
  <c r="D264" i="89"/>
  <c r="B264" i="89"/>
  <c r="C264" i="89"/>
  <c r="B273" i="88"/>
  <c r="D273" i="88"/>
  <c r="C273" i="88"/>
  <c r="C265" i="88"/>
  <c r="B265" i="88"/>
  <c r="D265" i="88"/>
  <c r="B269" i="88"/>
  <c r="D269" i="88"/>
  <c r="C269" i="88"/>
  <c r="C264" i="88"/>
  <c r="D264" i="88"/>
  <c r="B264" i="88"/>
  <c r="C266" i="88"/>
  <c r="B266" i="88"/>
  <c r="D266" i="88"/>
  <c r="B272" i="88"/>
  <c r="D272" i="88"/>
  <c r="C272" i="88"/>
  <c r="C267" i="88"/>
  <c r="D267" i="88"/>
  <c r="B267" i="88"/>
  <c r="D271" i="88"/>
  <c r="B271" i="88"/>
  <c r="C271" i="88"/>
  <c r="C268" i="88"/>
  <c r="D268" i="88"/>
  <c r="B268" i="88"/>
  <c r="C270" i="88"/>
  <c r="B270" i="88"/>
  <c r="D270" i="88"/>
  <c r="C269" i="87"/>
  <c r="D269" i="87"/>
  <c r="B269" i="87"/>
  <c r="D270" i="87"/>
  <c r="B270" i="87"/>
  <c r="C270" i="87"/>
  <c r="D268" i="87"/>
  <c r="B268" i="87"/>
  <c r="C268" i="87"/>
  <c r="C272" i="87"/>
  <c r="B272" i="87"/>
  <c r="D272" i="87"/>
  <c r="D267" i="87"/>
  <c r="C267" i="87"/>
  <c r="B267" i="87"/>
  <c r="B265" i="87"/>
  <c r="D265" i="87"/>
  <c r="C265" i="87"/>
  <c r="B264" i="87"/>
  <c r="D264" i="87"/>
  <c r="C264" i="87"/>
  <c r="B273" i="87"/>
  <c r="C273" i="87"/>
  <c r="D273" i="87"/>
  <c r="D266" i="87"/>
  <c r="C266" i="87"/>
  <c r="B266" i="87"/>
  <c r="C271" i="87"/>
  <c r="B271" i="87"/>
  <c r="D271" i="87"/>
  <c r="E273" i="86"/>
  <c r="C269" i="86"/>
  <c r="B269" i="86"/>
  <c r="D269" i="86"/>
  <c r="C266" i="86"/>
  <c r="D266" i="86"/>
  <c r="B266" i="86"/>
  <c r="C271" i="86"/>
  <c r="B271" i="86"/>
  <c r="D271" i="86"/>
  <c r="B270" i="86"/>
  <c r="C270" i="86"/>
  <c r="D270" i="86"/>
  <c r="B265" i="86"/>
  <c r="C265" i="86"/>
  <c r="D265" i="86"/>
  <c r="D268" i="86"/>
  <c r="C268" i="86"/>
  <c r="B268" i="86"/>
  <c r="B267" i="86"/>
  <c r="D267" i="86"/>
  <c r="C267" i="86"/>
  <c r="D272" i="86"/>
  <c r="B272" i="86"/>
  <c r="C272" i="86"/>
  <c r="D264" i="86"/>
  <c r="C264" i="86"/>
  <c r="B264" i="86"/>
  <c r="D267" i="85"/>
  <c r="B267" i="85"/>
  <c r="C267" i="85"/>
  <c r="C264" i="85"/>
  <c r="B264" i="85"/>
  <c r="D264" i="85"/>
  <c r="C270" i="85"/>
  <c r="D270" i="85"/>
  <c r="B270" i="85"/>
  <c r="C265" i="85"/>
  <c r="D265" i="85"/>
  <c r="B265" i="85"/>
  <c r="D272" i="85"/>
  <c r="C272" i="85"/>
  <c r="B272" i="85"/>
  <c r="C269" i="85"/>
  <c r="D269" i="85"/>
  <c r="B269" i="85"/>
  <c r="B266" i="85"/>
  <c r="D266" i="85"/>
  <c r="C266" i="85"/>
  <c r="B273" i="85"/>
  <c r="C273" i="85"/>
  <c r="D273" i="85"/>
  <c r="C268" i="85"/>
  <c r="B268" i="85"/>
  <c r="D268" i="85"/>
  <c r="C271" i="85"/>
  <c r="D271" i="85"/>
  <c r="B271" i="85"/>
  <c r="B266" i="84"/>
  <c r="D266" i="84"/>
  <c r="C266" i="84"/>
  <c r="C269" i="84"/>
  <c r="B269" i="84"/>
  <c r="D269" i="84"/>
  <c r="D265" i="84"/>
  <c r="C265" i="84"/>
  <c r="B265" i="84"/>
  <c r="D263" i="84"/>
  <c r="B263" i="84"/>
  <c r="C263" i="84"/>
  <c r="D272" i="84"/>
  <c r="C272" i="84"/>
  <c r="B272" i="84"/>
  <c r="B268" i="84"/>
  <c r="D268" i="84"/>
  <c r="C268" i="84"/>
  <c r="D270" i="84"/>
  <c r="B270" i="84"/>
  <c r="C270" i="84"/>
  <c r="C264" i="84"/>
  <c r="D264" i="84"/>
  <c r="B264" i="84"/>
  <c r="B271" i="84"/>
  <c r="C271" i="84"/>
  <c r="D271" i="84"/>
  <c r="B267" i="84"/>
  <c r="D267" i="84"/>
  <c r="C267" i="84"/>
  <c r="B264" i="83"/>
  <c r="C264" i="83"/>
  <c r="D264" i="83"/>
  <c r="D267" i="83"/>
  <c r="B267" i="83"/>
  <c r="C267" i="83"/>
  <c r="B265" i="83"/>
  <c r="C265" i="83"/>
  <c r="D265" i="83"/>
  <c r="B266" i="83"/>
  <c r="C266" i="83"/>
  <c r="D266" i="83"/>
  <c r="B271" i="83"/>
  <c r="C271" i="83"/>
  <c r="D271" i="83"/>
  <c r="C270" i="83"/>
  <c r="D270" i="83"/>
  <c r="B270" i="83"/>
  <c r="D268" i="83"/>
  <c r="B268" i="83"/>
  <c r="C268" i="83"/>
  <c r="C269" i="83"/>
  <c r="B269" i="83"/>
  <c r="D269" i="83"/>
  <c r="B273" i="83"/>
  <c r="D273" i="83"/>
  <c r="C273" i="83"/>
  <c r="D272" i="83"/>
  <c r="C272" i="83"/>
  <c r="B272" i="83"/>
  <c r="D273" i="81"/>
  <c r="B273" i="81"/>
  <c r="C273" i="81"/>
  <c r="B273" i="82"/>
  <c r="D273" i="82"/>
  <c r="C273" i="82"/>
  <c r="C265" i="81"/>
  <c r="D265" i="81"/>
  <c r="B265" i="81"/>
  <c r="C269" i="82"/>
  <c r="B269" i="82"/>
  <c r="D269" i="82"/>
  <c r="C267" i="81"/>
  <c r="D267" i="81"/>
  <c r="B267" i="81"/>
  <c r="B264" i="82"/>
  <c r="C264" i="82"/>
  <c r="D264" i="82"/>
  <c r="B266" i="81"/>
  <c r="C266" i="81"/>
  <c r="D266" i="81"/>
  <c r="B265" i="82"/>
  <c r="D265" i="82"/>
  <c r="C265" i="82"/>
  <c r="D271" i="81"/>
  <c r="C271" i="81"/>
  <c r="B271" i="81"/>
  <c r="C271" i="82"/>
  <c r="B271" i="82"/>
  <c r="D271" i="82"/>
  <c r="C269" i="81"/>
  <c r="D269" i="81"/>
  <c r="B269" i="81"/>
  <c r="D264" i="81"/>
  <c r="B264" i="81"/>
  <c r="C264" i="81"/>
  <c r="D270" i="82"/>
  <c r="B270" i="82"/>
  <c r="C270" i="82"/>
  <c r="C266" i="82"/>
  <c r="D266" i="82"/>
  <c r="B266" i="82"/>
  <c r="D270" i="81"/>
  <c r="C270" i="81"/>
  <c r="B270" i="81"/>
  <c r="D272" i="81"/>
  <c r="B272" i="81"/>
  <c r="C272" i="81"/>
  <c r="C268" i="81"/>
  <c r="D268" i="81"/>
  <c r="B268" i="81"/>
  <c r="B272" i="82"/>
  <c r="D272" i="82"/>
  <c r="C272" i="82"/>
  <c r="D267" i="82"/>
  <c r="C267" i="82"/>
  <c r="B267" i="82"/>
  <c r="D268" i="82"/>
  <c r="C268" i="82"/>
  <c r="B268" i="82"/>
  <c r="B272" i="79"/>
  <c r="D272" i="79"/>
  <c r="C272" i="79"/>
  <c r="D263" i="79"/>
  <c r="C263" i="79"/>
  <c r="B263" i="79"/>
  <c r="D267" i="80"/>
  <c r="C267" i="80"/>
  <c r="B267" i="80"/>
  <c r="B269" i="80"/>
  <c r="C269" i="80"/>
  <c r="D269" i="80"/>
  <c r="D271" i="80"/>
  <c r="B271" i="80"/>
  <c r="C271" i="80"/>
  <c r="C270" i="79"/>
  <c r="D270" i="79"/>
  <c r="B270" i="79"/>
  <c r="D269" i="79"/>
  <c r="C269" i="79"/>
  <c r="B269" i="79"/>
  <c r="C272" i="80"/>
  <c r="B272" i="80"/>
  <c r="D272" i="80"/>
  <c r="D264" i="79"/>
  <c r="C264" i="79"/>
  <c r="B264" i="79"/>
  <c r="B266" i="80"/>
  <c r="D266" i="80"/>
  <c r="C266" i="80"/>
  <c r="D265" i="80"/>
  <c r="B265" i="80"/>
  <c r="C265" i="80"/>
  <c r="D267" i="79"/>
  <c r="C267" i="79"/>
  <c r="B267" i="79"/>
  <c r="D271" i="79"/>
  <c r="B271" i="79"/>
  <c r="C271" i="79"/>
  <c r="C273" i="80"/>
  <c r="B273" i="80"/>
  <c r="D273" i="80"/>
  <c r="C268" i="80"/>
  <c r="D268" i="80"/>
  <c r="B268" i="80"/>
  <c r="D266" i="79"/>
  <c r="C266" i="79"/>
  <c r="B266" i="79"/>
  <c r="C265" i="79"/>
  <c r="D265" i="79"/>
  <c r="B265" i="79"/>
  <c r="C264" i="80"/>
  <c r="D264" i="80"/>
  <c r="B264" i="80"/>
  <c r="C268" i="79"/>
  <c r="D268" i="79"/>
  <c r="B268" i="79"/>
  <c r="B270" i="80"/>
  <c r="C270" i="80"/>
  <c r="D270" i="80"/>
  <c r="D268" i="78"/>
  <c r="B268" i="78"/>
  <c r="C268" i="78"/>
  <c r="C266" i="78"/>
  <c r="D266" i="78"/>
  <c r="B266" i="78"/>
  <c r="D265" i="78"/>
  <c r="C265" i="78"/>
  <c r="B265" i="78"/>
  <c r="C263" i="78"/>
  <c r="D263" i="78"/>
  <c r="B263" i="78"/>
  <c r="C269" i="78"/>
  <c r="B269" i="78"/>
  <c r="D269" i="78"/>
  <c r="B264" i="78"/>
  <c r="D264" i="78"/>
  <c r="C264" i="78"/>
  <c r="B267" i="78"/>
  <c r="C267" i="78"/>
  <c r="D267" i="78"/>
  <c r="B271" i="78"/>
  <c r="D271" i="78"/>
  <c r="C271" i="78"/>
  <c r="C270" i="78"/>
  <c r="B270" i="78"/>
  <c r="D270" i="78"/>
  <c r="B265" i="77"/>
  <c r="D265" i="77"/>
  <c r="C265" i="77"/>
  <c r="B272" i="77"/>
  <c r="D272" i="77"/>
  <c r="C272" i="77"/>
  <c r="B269" i="77"/>
  <c r="D269" i="77"/>
  <c r="C269" i="77"/>
  <c r="C266" i="77"/>
  <c r="D266" i="77"/>
  <c r="B266" i="77"/>
  <c r="C264" i="77"/>
  <c r="D264" i="77"/>
  <c r="B264" i="77"/>
  <c r="B270" i="77"/>
  <c r="C270" i="77"/>
  <c r="D270" i="77"/>
  <c r="C271" i="77"/>
  <c r="D271" i="77"/>
  <c r="B271" i="77"/>
  <c r="D267" i="77"/>
  <c r="C267" i="77"/>
  <c r="B267" i="77"/>
  <c r="D268" i="77"/>
  <c r="C268" i="77"/>
  <c r="B268" i="77"/>
  <c r="B263" i="77"/>
  <c r="C263" i="77"/>
  <c r="D263" i="77"/>
  <c r="C265" i="76"/>
  <c r="D265" i="76"/>
  <c r="B265" i="76"/>
  <c r="D267" i="76"/>
  <c r="B267" i="76"/>
  <c r="C267" i="76"/>
  <c r="B269" i="76"/>
  <c r="D269" i="76"/>
  <c r="C269" i="76"/>
  <c r="D263" i="76"/>
  <c r="C263" i="76"/>
  <c r="B263" i="76"/>
  <c r="B266" i="76"/>
  <c r="D266" i="76"/>
  <c r="C266" i="76"/>
  <c r="B264" i="76"/>
  <c r="D264" i="76"/>
  <c r="C264" i="76"/>
  <c r="D272" i="76"/>
  <c r="B272" i="76"/>
  <c r="C272" i="76"/>
  <c r="D271" i="76"/>
  <c r="B271" i="76"/>
  <c r="C271" i="76"/>
  <c r="D270" i="76"/>
  <c r="B270" i="76"/>
  <c r="C270" i="76"/>
  <c r="C268" i="76"/>
  <c r="D268" i="76"/>
  <c r="B268" i="76"/>
  <c r="D272" i="75"/>
  <c r="C272" i="75"/>
  <c r="B272" i="75"/>
  <c r="B266" i="75"/>
  <c r="D266" i="75"/>
  <c r="C266" i="75"/>
  <c r="C264" i="74"/>
  <c r="D264" i="74"/>
  <c r="B264" i="74"/>
  <c r="B269" i="75"/>
  <c r="D269" i="75"/>
  <c r="C269" i="75"/>
  <c r="C269" i="73"/>
  <c r="D269" i="73"/>
  <c r="B269" i="73"/>
  <c r="B263" i="75"/>
  <c r="D263" i="75"/>
  <c r="C263" i="75"/>
  <c r="B267" i="74"/>
  <c r="C267" i="74"/>
  <c r="D267" i="74"/>
  <c r="D272" i="74"/>
  <c r="C272" i="74"/>
  <c r="B272" i="74"/>
  <c r="B270" i="75"/>
  <c r="C270" i="75"/>
  <c r="D270" i="75"/>
  <c r="B263" i="74"/>
  <c r="C263" i="74"/>
  <c r="D263" i="74"/>
  <c r="C264" i="73"/>
  <c r="D264" i="73"/>
  <c r="B264" i="73"/>
  <c r="C270" i="74"/>
  <c r="B270" i="74"/>
  <c r="D270" i="74"/>
  <c r="C264" i="75"/>
  <c r="D264" i="75"/>
  <c r="B264" i="75"/>
  <c r="C266" i="73"/>
  <c r="B266" i="73"/>
  <c r="D266" i="73"/>
  <c r="D265" i="75"/>
  <c r="C265" i="75"/>
  <c r="B265" i="75"/>
  <c r="B270" i="73"/>
  <c r="D270" i="73"/>
  <c r="C270" i="73"/>
  <c r="C267" i="73"/>
  <c r="B267" i="73"/>
  <c r="D267" i="73"/>
  <c r="D271" i="73"/>
  <c r="C271" i="73"/>
  <c r="B271" i="73"/>
  <c r="C268" i="73"/>
  <c r="B268" i="73"/>
  <c r="D268" i="73"/>
  <c r="D269" i="74"/>
  <c r="B269" i="74"/>
  <c r="C269" i="74"/>
  <c r="D267" i="75"/>
  <c r="C267" i="75"/>
  <c r="B267" i="75"/>
  <c r="C268" i="75"/>
  <c r="D268" i="75"/>
  <c r="B268" i="75"/>
  <c r="B268" i="74"/>
  <c r="D268" i="74"/>
  <c r="C268" i="74"/>
  <c r="D266" i="74"/>
  <c r="C266" i="74"/>
  <c r="B266" i="74"/>
  <c r="C271" i="74"/>
  <c r="B271" i="74"/>
  <c r="D271" i="74"/>
  <c r="B265" i="73"/>
  <c r="C265" i="73"/>
  <c r="D265" i="73"/>
  <c r="B265" i="74"/>
  <c r="D265" i="74"/>
  <c r="C265" i="74"/>
  <c r="D272" i="73"/>
  <c r="C272" i="73"/>
  <c r="B272" i="73"/>
  <c r="B271" i="75"/>
  <c r="C271" i="75"/>
  <c r="D271" i="75"/>
  <c r="B263" i="73"/>
  <c r="D263" i="73"/>
  <c r="C263" i="73"/>
  <c r="E270" i="96" l="1"/>
  <c r="E679" i="95"/>
  <c r="E273" i="98"/>
  <c r="E265" i="89"/>
  <c r="E266" i="98"/>
  <c r="E268" i="99"/>
  <c r="E269" i="96"/>
  <c r="E269" i="99"/>
  <c r="E268" i="94"/>
  <c r="E273" i="97"/>
  <c r="E265" i="96"/>
  <c r="E271" i="99"/>
  <c r="E273" i="99"/>
  <c r="E264" i="98"/>
  <c r="E271" i="98"/>
  <c r="E267" i="98"/>
  <c r="E272" i="96"/>
  <c r="E269" i="97"/>
  <c r="E267" i="97"/>
  <c r="E272" i="99"/>
  <c r="E266" i="96"/>
  <c r="E268" i="98"/>
  <c r="E273" i="96"/>
  <c r="E272" i="97"/>
  <c r="E271" i="97"/>
  <c r="E265" i="98"/>
  <c r="E272" i="98"/>
  <c r="E266" i="97"/>
  <c r="E266" i="99"/>
  <c r="E270" i="99"/>
  <c r="E264" i="97"/>
  <c r="E265" i="97"/>
  <c r="E265" i="99"/>
  <c r="E267" i="96"/>
  <c r="E269" i="98"/>
  <c r="E268" i="97"/>
  <c r="E273" i="93"/>
  <c r="E270" i="92"/>
  <c r="E264" i="92"/>
  <c r="E269" i="93"/>
  <c r="E681" i="95"/>
  <c r="E267" i="90"/>
  <c r="E687" i="95"/>
  <c r="E265" i="93"/>
  <c r="E682" i="95"/>
  <c r="E272" i="94"/>
  <c r="E683" i="95"/>
  <c r="E264" i="93"/>
  <c r="E271" i="94"/>
  <c r="E685" i="95"/>
  <c r="E271" i="93"/>
  <c r="E270" i="93"/>
  <c r="E686" i="95"/>
  <c r="E680" i="95"/>
  <c r="E270" i="94"/>
  <c r="E266" i="94"/>
  <c r="E269" i="94"/>
  <c r="E267" i="94"/>
  <c r="E267" i="92"/>
  <c r="E684" i="95"/>
  <c r="E272" i="92"/>
  <c r="E264" i="94"/>
  <c r="E272" i="91"/>
  <c r="E269" i="92"/>
  <c r="E268" i="92"/>
  <c r="E267" i="93"/>
  <c r="E266" i="93"/>
  <c r="E265" i="92"/>
  <c r="E265" i="94"/>
  <c r="E272" i="93"/>
  <c r="E266" i="92"/>
  <c r="E265" i="90"/>
  <c r="E267" i="91"/>
  <c r="E272" i="90"/>
  <c r="E271" i="90"/>
  <c r="E266" i="91"/>
  <c r="E269" i="91"/>
  <c r="E268" i="90"/>
  <c r="E268" i="91"/>
  <c r="E273" i="90"/>
  <c r="E269" i="90"/>
  <c r="E266" i="90"/>
  <c r="E270" i="91"/>
  <c r="E264" i="90"/>
  <c r="E265" i="91"/>
  <c r="E271" i="91"/>
  <c r="E270" i="90"/>
  <c r="E273" i="91"/>
  <c r="E273" i="89"/>
  <c r="E267" i="89"/>
  <c r="E266" i="89"/>
  <c r="E272" i="89"/>
  <c r="E270" i="89"/>
  <c r="E268" i="89"/>
  <c r="E269" i="89"/>
  <c r="E264" i="89"/>
  <c r="E271" i="89"/>
  <c r="E267" i="88"/>
  <c r="E267" i="87"/>
  <c r="E266" i="87"/>
  <c r="E264" i="88"/>
  <c r="E265" i="88"/>
  <c r="E269" i="88"/>
  <c r="E266" i="88"/>
  <c r="E272" i="88"/>
  <c r="E268" i="88"/>
  <c r="E267" i="85"/>
  <c r="E273" i="88"/>
  <c r="E271" i="88"/>
  <c r="E270" i="88"/>
  <c r="E269" i="87"/>
  <c r="E270" i="87"/>
  <c r="E268" i="87"/>
  <c r="E272" i="87"/>
  <c r="E265" i="87"/>
  <c r="E264" i="87"/>
  <c r="E273" i="87"/>
  <c r="E271" i="87"/>
  <c r="E266" i="86"/>
  <c r="E271" i="85"/>
  <c r="E268" i="86"/>
  <c r="E264" i="86"/>
  <c r="E269" i="85"/>
  <c r="E271" i="86"/>
  <c r="E270" i="86"/>
  <c r="E265" i="79"/>
  <c r="E269" i="86"/>
  <c r="E265" i="86"/>
  <c r="E267" i="86"/>
  <c r="E272" i="86"/>
  <c r="E270" i="85"/>
  <c r="E265" i="85"/>
  <c r="E272" i="85"/>
  <c r="E272" i="83"/>
  <c r="E268" i="85"/>
  <c r="E264" i="85"/>
  <c r="E266" i="85"/>
  <c r="E273" i="85"/>
  <c r="E264" i="84"/>
  <c r="E265" i="84"/>
  <c r="E272" i="84"/>
  <c r="E270" i="83"/>
  <c r="E271" i="84"/>
  <c r="E266" i="84"/>
  <c r="E269" i="84"/>
  <c r="E263" i="84"/>
  <c r="E268" i="84"/>
  <c r="E270" i="84"/>
  <c r="E267" i="84"/>
  <c r="E265" i="81"/>
  <c r="E268" i="81"/>
  <c r="E264" i="83"/>
  <c r="E267" i="83"/>
  <c r="E265" i="83"/>
  <c r="E266" i="83"/>
  <c r="E267" i="82"/>
  <c r="E271" i="83"/>
  <c r="E268" i="83"/>
  <c r="E269" i="83"/>
  <c r="E273" i="83"/>
  <c r="E266" i="82"/>
  <c r="E267" i="80"/>
  <c r="E266" i="77"/>
  <c r="E271" i="81"/>
  <c r="E270" i="81"/>
  <c r="E269" i="81"/>
  <c r="E266" i="79"/>
  <c r="E268" i="79"/>
  <c r="E266" i="78"/>
  <c r="E272" i="79"/>
  <c r="E267" i="81"/>
  <c r="E264" i="80"/>
  <c r="E267" i="75"/>
  <c r="E273" i="81"/>
  <c r="E273" i="82"/>
  <c r="E269" i="82"/>
  <c r="E264" i="82"/>
  <c r="E266" i="81"/>
  <c r="E265" i="82"/>
  <c r="E271" i="82"/>
  <c r="E264" i="81"/>
  <c r="E270" i="82"/>
  <c r="E272" i="81"/>
  <c r="E272" i="82"/>
  <c r="E268" i="82"/>
  <c r="E269" i="79"/>
  <c r="E272" i="75"/>
  <c r="E264" i="75"/>
  <c r="E268" i="80"/>
  <c r="E263" i="79"/>
  <c r="E267" i="79"/>
  <c r="E264" i="79"/>
  <c r="E270" i="79"/>
  <c r="E264" i="74"/>
  <c r="E272" i="80"/>
  <c r="E265" i="80"/>
  <c r="E271" i="79"/>
  <c r="E273" i="80"/>
  <c r="E269" i="80"/>
  <c r="E271" i="80"/>
  <c r="E266" i="80"/>
  <c r="E270" i="80"/>
  <c r="E267" i="77"/>
  <c r="E268" i="77"/>
  <c r="E265" i="78"/>
  <c r="E263" i="78"/>
  <c r="E268" i="78"/>
  <c r="E267" i="78"/>
  <c r="E271" i="78"/>
  <c r="E270" i="78"/>
  <c r="E268" i="75"/>
  <c r="E265" i="75"/>
  <c r="E269" i="78"/>
  <c r="E264" i="78"/>
  <c r="E271" i="77"/>
  <c r="E268" i="76"/>
  <c r="E265" i="76"/>
  <c r="E272" i="74"/>
  <c r="E264" i="73"/>
  <c r="E270" i="77"/>
  <c r="E264" i="77"/>
  <c r="E265" i="77"/>
  <c r="E272" i="77"/>
  <c r="E269" i="77"/>
  <c r="E263" i="77"/>
  <c r="E263" i="76"/>
  <c r="E271" i="73"/>
  <c r="E269" i="73"/>
  <c r="E267" i="76"/>
  <c r="E269" i="76"/>
  <c r="E266" i="76"/>
  <c r="E264" i="76"/>
  <c r="E272" i="76"/>
  <c r="E271" i="76"/>
  <c r="E270" i="76"/>
  <c r="E267" i="73"/>
  <c r="E269" i="74"/>
  <c r="E268" i="74"/>
  <c r="E266" i="75"/>
  <c r="E269" i="75"/>
  <c r="E263" i="75"/>
  <c r="E267" i="74"/>
  <c r="E270" i="75"/>
  <c r="E263" i="74"/>
  <c r="E270" i="74"/>
  <c r="E266" i="73"/>
  <c r="E270" i="73"/>
  <c r="E272" i="73"/>
  <c r="E268" i="73"/>
  <c r="E271" i="74"/>
  <c r="E265" i="74"/>
  <c r="E271" i="75"/>
  <c r="E263" i="73"/>
  <c r="E266" i="74"/>
  <c r="E265" i="73"/>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<sst xmlns="http://schemas.openxmlformats.org/spreadsheetml/2006/main" count="58398" uniqueCount="8146">
  <si>
    <t>callsign</t>
  </si>
  <si>
    <t>adep</t>
  </si>
  <si>
    <t>ades</t>
  </si>
  <si>
    <t>aircraft_type</t>
  </si>
  <si>
    <t>aircraft_registration</t>
  </si>
  <si>
    <t>atd</t>
  </si>
  <si>
    <t>dep_runway</t>
  </si>
  <si>
    <t>route</t>
  </si>
  <si>
    <t>rfl</t>
  </si>
  <si>
    <t>flight_rule</t>
  </si>
  <si>
    <t>flight_type</t>
  </si>
  <si>
    <t>distance_flown_in_fir</t>
  </si>
  <si>
    <t>exit_point</t>
  </si>
  <si>
    <t>exit_hour</t>
  </si>
  <si>
    <t>exit_level</t>
  </si>
  <si>
    <t>wtc</t>
  </si>
  <si>
    <t>nfl</t>
  </si>
  <si>
    <t>VOI1051</t>
  </si>
  <si>
    <t>MMUN</t>
  </si>
  <si>
    <t>MMGL</t>
  </si>
  <si>
    <t>A21N</t>
  </si>
  <si>
    <t>XAVUK</t>
  </si>
  <si>
    <t>12R</t>
  </si>
  <si>
    <t>I</t>
  </si>
  <si>
    <t>S</t>
  </si>
  <si>
    <t>NUBIT</t>
  </si>
  <si>
    <t>M</t>
  </si>
  <si>
    <t>WJA2777</t>
  </si>
  <si>
    <t>CYYZ</t>
  </si>
  <si>
    <t>B38M</t>
  </si>
  <si>
    <t>CGAMQ</t>
  </si>
  <si>
    <t>MYDIA</t>
  </si>
  <si>
    <t>VOI5589</t>
  </si>
  <si>
    <t>MMMY</t>
  </si>
  <si>
    <t>A320</t>
  </si>
  <si>
    <t>UDGUV2A UDGUV UT78 DURPI DCT NOTEN UT37 SESNO UJ15E RETOS RETOS1A</t>
  </si>
  <si>
    <t>NOTEN</t>
  </si>
  <si>
    <t>WFL2502</t>
  </si>
  <si>
    <t>LEMD</t>
  </si>
  <si>
    <t>A359</t>
  </si>
  <si>
    <t>NUDAL</t>
  </si>
  <si>
    <t>H</t>
  </si>
  <si>
    <t>AMX555</t>
  </si>
  <si>
    <t>MMMX</t>
  </si>
  <si>
    <t>B39M</t>
  </si>
  <si>
    <t>XAMIJ</t>
  </si>
  <si>
    <t>UBVOV</t>
  </si>
  <si>
    <t>BAW2202</t>
  </si>
  <si>
    <t>EGKK</t>
  </si>
  <si>
    <t>B772</t>
  </si>
  <si>
    <t>MMTO</t>
  </si>
  <si>
    <t>G</t>
  </si>
  <si>
    <t>VOC4071</t>
  </si>
  <si>
    <t>MROC</t>
  </si>
  <si>
    <t>A20N</t>
  </si>
  <si>
    <t>N547VL</t>
  </si>
  <si>
    <t>ANIKO</t>
  </si>
  <si>
    <t>VIV1373</t>
  </si>
  <si>
    <t>XAVXD</t>
  </si>
  <si>
    <t>UDGUV2A UDGUV UT78 MEDOS UT20 UBVOV UT101 ENAGA ENAGA3A</t>
  </si>
  <si>
    <t>ROU1813</t>
  </si>
  <si>
    <t>A321</t>
  </si>
  <si>
    <t>VTM9901</t>
  </si>
  <si>
    <t>MMQT</t>
  </si>
  <si>
    <t>B734</t>
  </si>
  <si>
    <t>ESF610</t>
  </si>
  <si>
    <t>MMMD</t>
  </si>
  <si>
    <t>XASLG</t>
  </si>
  <si>
    <t>EVE814</t>
  </si>
  <si>
    <t>A333</t>
  </si>
  <si>
    <t>2135N08548W</t>
  </si>
  <si>
    <t>VIV1017</t>
  </si>
  <si>
    <t>XAVMF</t>
  </si>
  <si>
    <t>UDGUV2A UDGUV UT78 MEDOS DCT UBVOV DCT UMAVO UT101 ENAGA ENAGA3A</t>
  </si>
  <si>
    <t>VTM2202</t>
  </si>
  <si>
    <t>MMVA</t>
  </si>
  <si>
    <t>XAVHS</t>
  </si>
  <si>
    <t>VIV2140</t>
  </si>
  <si>
    <t>XAVXU</t>
  </si>
  <si>
    <t>2148N09459W</t>
  </si>
  <si>
    <t>VOI105</t>
  </si>
  <si>
    <t>XAVLT</t>
  </si>
  <si>
    <t>XATVM</t>
  </si>
  <si>
    <t>VIV2022</t>
  </si>
  <si>
    <t>XAVAM</t>
  </si>
  <si>
    <t>AVIVI</t>
  </si>
  <si>
    <t>CFG119</t>
  </si>
  <si>
    <t>EDDF</t>
  </si>
  <si>
    <t>A339</t>
  </si>
  <si>
    <t>VIV1021</t>
  </si>
  <si>
    <t>LEBL</t>
  </si>
  <si>
    <t>CSTKH</t>
  </si>
  <si>
    <t>VIV2180</t>
  </si>
  <si>
    <t>XAVAK</t>
  </si>
  <si>
    <t>VOI111</t>
  </si>
  <si>
    <t>N518VL</t>
  </si>
  <si>
    <t>VIV2102</t>
  </si>
  <si>
    <t>MMVR</t>
  </si>
  <si>
    <t>XAVCF</t>
  </si>
  <si>
    <t>OMPAN</t>
  </si>
  <si>
    <t>VIV2272</t>
  </si>
  <si>
    <t>MMSM</t>
  </si>
  <si>
    <t>XAVIB</t>
  </si>
  <si>
    <t>AMX501</t>
  </si>
  <si>
    <t>N769AM</t>
  </si>
  <si>
    <t>UDGUV2A UDGUV UT78 MEDOS UT20 UBVOV UT101 UMAVO/N0457F300 UT101 ENAGA ENAGA3A</t>
  </si>
  <si>
    <t>VIV1379</t>
  </si>
  <si>
    <t>VIV312</t>
  </si>
  <si>
    <t>MUHA</t>
  </si>
  <si>
    <t>XAVMG</t>
  </si>
  <si>
    <t>NUDAL1A NUDAL UR506 KALNO VETSI2A</t>
  </si>
  <si>
    <t>VIV2196</t>
  </si>
  <si>
    <t>XAVMH</t>
  </si>
  <si>
    <t>AMX505</t>
  </si>
  <si>
    <t>CMP104</t>
  </si>
  <si>
    <t>MPTO</t>
  </si>
  <si>
    <t>B737</t>
  </si>
  <si>
    <t>TAKUX</t>
  </si>
  <si>
    <t>VIV2002</t>
  </si>
  <si>
    <t>MMTC</t>
  </si>
  <si>
    <t>XAVBI</t>
  </si>
  <si>
    <t>UAL1059</t>
  </si>
  <si>
    <t>KIAH</t>
  </si>
  <si>
    <t>B739</t>
  </si>
  <si>
    <t>DUTNA</t>
  </si>
  <si>
    <t>AMX511</t>
  </si>
  <si>
    <t>N891AM</t>
  </si>
  <si>
    <t>AAL316</t>
  </si>
  <si>
    <t>KDFW</t>
  </si>
  <si>
    <t>B738</t>
  </si>
  <si>
    <t>KEHLI</t>
  </si>
  <si>
    <t>N68AR</t>
  </si>
  <si>
    <t>H25B</t>
  </si>
  <si>
    <t>DAL609</t>
  </si>
  <si>
    <t>KATL</t>
  </si>
  <si>
    <t>UAL1988</t>
  </si>
  <si>
    <t>KEWR</t>
  </si>
  <si>
    <t>L</t>
  </si>
  <si>
    <t>LCLUN CUN</t>
  </si>
  <si>
    <t>V</t>
  </si>
  <si>
    <t>AMX515</t>
  </si>
  <si>
    <t>XAIMH</t>
  </si>
  <si>
    <t>N300FB</t>
  </si>
  <si>
    <t>EPIC</t>
  </si>
  <si>
    <t>CYUL</t>
  </si>
  <si>
    <t>A319</t>
  </si>
  <si>
    <t>VOI5585</t>
  </si>
  <si>
    <t>ESF615</t>
  </si>
  <si>
    <t>KMIA</t>
  </si>
  <si>
    <t>NUDAL1A NUDAL UV106 PODON UG765 EMOVI UG765 MAXIM SNDBR3</t>
  </si>
  <si>
    <t>VIV7032</t>
  </si>
  <si>
    <t>XAVAQ</t>
  </si>
  <si>
    <t>N</t>
  </si>
  <si>
    <t>2037N09459W</t>
  </si>
  <si>
    <t>VIV1029</t>
  </si>
  <si>
    <t>VIV2164</t>
  </si>
  <si>
    <t>XAVBU</t>
  </si>
  <si>
    <t>VOI1049</t>
  </si>
  <si>
    <t>VIV2278</t>
  </si>
  <si>
    <t>XAVAN</t>
  </si>
  <si>
    <t>VOI101</t>
  </si>
  <si>
    <t>XAVUT</t>
  </si>
  <si>
    <t>VIV2176</t>
  </si>
  <si>
    <t>AMX591</t>
  </si>
  <si>
    <t>VIV8005</t>
  </si>
  <si>
    <t>MMCS</t>
  </si>
  <si>
    <t>MMCZ</t>
  </si>
  <si>
    <t>DCT</t>
  </si>
  <si>
    <t>CMP262</t>
  </si>
  <si>
    <t>HP9809</t>
  </si>
  <si>
    <t>KJFK</t>
  </si>
  <si>
    <t>VOI3930</t>
  </si>
  <si>
    <t>MGGT</t>
  </si>
  <si>
    <t>XAVOY</t>
  </si>
  <si>
    <t>CTM</t>
  </si>
  <si>
    <t>TSC327</t>
  </si>
  <si>
    <t>CGTCY</t>
  </si>
  <si>
    <t>UAL1694</t>
  </si>
  <si>
    <t>KIAD</t>
  </si>
  <si>
    <t>VIV2152</t>
  </si>
  <si>
    <t>MMTM</t>
  </si>
  <si>
    <t>LIDAM</t>
  </si>
  <si>
    <t>VIV2284</t>
  </si>
  <si>
    <t>XAVXZ</t>
  </si>
  <si>
    <t>UDGUV2A UDGUV UT78 MEDOS DCT UBVOV UT20 TAJIN DCT VITOS VITOS2A</t>
  </si>
  <si>
    <t>XAVGV</t>
  </si>
  <si>
    <t>C206</t>
  </si>
  <si>
    <t>XBGPE</t>
  </si>
  <si>
    <t>C150</t>
  </si>
  <si>
    <t>VOI3938</t>
  </si>
  <si>
    <t>VIV2142</t>
  </si>
  <si>
    <t>CMP317</t>
  </si>
  <si>
    <t>VIV2254</t>
  </si>
  <si>
    <t>MMTG</t>
  </si>
  <si>
    <t>TSC539</t>
  </si>
  <si>
    <t>CFTXQ</t>
  </si>
  <si>
    <t>AMX523</t>
  </si>
  <si>
    <t>N837AM</t>
  </si>
  <si>
    <t>AAL2792</t>
  </si>
  <si>
    <t>KCLT</t>
  </si>
  <si>
    <t>N189UW</t>
  </si>
  <si>
    <t>AAL1068</t>
  </si>
  <si>
    <t>UAL1196</t>
  </si>
  <si>
    <t>KORD</t>
  </si>
  <si>
    <t>IRDOV</t>
  </si>
  <si>
    <t>KFLL</t>
  </si>
  <si>
    <t>NUDAL1A NUDAL UV106 PODON UG765 MAXIM BHHIA3</t>
  </si>
  <si>
    <t>AAL2175</t>
  </si>
  <si>
    <t>KPHL</t>
  </si>
  <si>
    <t>DWI7007</t>
  </si>
  <si>
    <t>MDPC</t>
  </si>
  <si>
    <t>HI1134</t>
  </si>
  <si>
    <t>MMAN</t>
  </si>
  <si>
    <t>E55P</t>
  </si>
  <si>
    <t>SWA219</t>
  </si>
  <si>
    <t>KMDW</t>
  </si>
  <si>
    <t>N7747C</t>
  </si>
  <si>
    <t>VIV2168</t>
  </si>
  <si>
    <t>AVA257</t>
  </si>
  <si>
    <t>SKBO</t>
  </si>
  <si>
    <t>VIV2026</t>
  </si>
  <si>
    <t>MMPB</t>
  </si>
  <si>
    <t>XAVIH</t>
  </si>
  <si>
    <t>SWA328</t>
  </si>
  <si>
    <t>KHOU</t>
  </si>
  <si>
    <t>IPSEV</t>
  </si>
  <si>
    <t>AVA269</t>
  </si>
  <si>
    <t>SKRG</t>
  </si>
  <si>
    <t>VOI1055</t>
  </si>
  <si>
    <t>DAL618</t>
  </si>
  <si>
    <t>KDTW</t>
  </si>
  <si>
    <t>VIV2198</t>
  </si>
  <si>
    <t>DAL620</t>
  </si>
  <si>
    <t>UAL1948</t>
  </si>
  <si>
    <t>KSFO</t>
  </si>
  <si>
    <t>LJ60</t>
  </si>
  <si>
    <t>AMX527</t>
  </si>
  <si>
    <t>SWA1608</t>
  </si>
  <si>
    <t>KBWI</t>
  </si>
  <si>
    <t>N907WN</t>
  </si>
  <si>
    <t>POE766</t>
  </si>
  <si>
    <t>E295</t>
  </si>
  <si>
    <t>AAL1910</t>
  </si>
  <si>
    <t>ROU1883</t>
  </si>
  <si>
    <t>WJA2129</t>
  </si>
  <si>
    <t>TOS6611</t>
  </si>
  <si>
    <t>MZBZ</t>
  </si>
  <si>
    <t>C208</t>
  </si>
  <si>
    <t>SWA587</t>
  </si>
  <si>
    <t>KAUS</t>
  </si>
  <si>
    <t>N7745A</t>
  </si>
  <si>
    <t>VIV2062</t>
  </si>
  <si>
    <t>XAVYA</t>
  </si>
  <si>
    <t>UAL1051</t>
  </si>
  <si>
    <t>VIV2280</t>
  </si>
  <si>
    <t>VIV2184</t>
  </si>
  <si>
    <t>MMCU</t>
  </si>
  <si>
    <t>UAL1056</t>
  </si>
  <si>
    <t>AAL2219</t>
  </si>
  <si>
    <t>THY182</t>
  </si>
  <si>
    <t>LTFM</t>
  </si>
  <si>
    <t>B789</t>
  </si>
  <si>
    <t>DAL641</t>
  </si>
  <si>
    <t>CMP326</t>
  </si>
  <si>
    <t>SWA306</t>
  </si>
  <si>
    <t>AAL2665</t>
  </si>
  <si>
    <t>2134N08548W</t>
  </si>
  <si>
    <t>DAL1911</t>
  </si>
  <si>
    <t>N841DN</t>
  </si>
  <si>
    <t>PISAD</t>
  </si>
  <si>
    <t>DAL597</t>
  </si>
  <si>
    <t>N316DN</t>
  </si>
  <si>
    <t>VOI3081</t>
  </si>
  <si>
    <t>MMTJ</t>
  </si>
  <si>
    <t>XAVUJ</t>
  </si>
  <si>
    <t>UAL1275</t>
  </si>
  <si>
    <t>KLAX</t>
  </si>
  <si>
    <t>N66808</t>
  </si>
  <si>
    <t>VOI5587</t>
  </si>
  <si>
    <t>XAVLM</t>
  </si>
  <si>
    <t>JBU1852</t>
  </si>
  <si>
    <t>JBU1014</t>
  </si>
  <si>
    <t>KMCO</t>
  </si>
  <si>
    <t>VIV2044</t>
  </si>
  <si>
    <t>MMLO</t>
  </si>
  <si>
    <t>AAL792</t>
  </si>
  <si>
    <t>N959XV</t>
  </si>
  <si>
    <t>AMX535</t>
  </si>
  <si>
    <t>N469AM</t>
  </si>
  <si>
    <t>VIV2104</t>
  </si>
  <si>
    <t>1917N09503W</t>
  </si>
  <si>
    <t>UAL1123</t>
  </si>
  <si>
    <t>VIV1023</t>
  </si>
  <si>
    <t>1947N09459W</t>
  </si>
  <si>
    <t>VOI3532</t>
  </si>
  <si>
    <t>N514VL</t>
  </si>
  <si>
    <t>UDGUV2A UDGUV UT78 DURPI DCT UBVOV UT101 UMAVO UT169 VITOS VITOS2A</t>
  </si>
  <si>
    <t>VIV2174</t>
  </si>
  <si>
    <t>CCDBL</t>
  </si>
  <si>
    <t>VOI3502</t>
  </si>
  <si>
    <t>XAVUU</t>
  </si>
  <si>
    <t>VOI3482</t>
  </si>
  <si>
    <t>XAVVB</t>
  </si>
  <si>
    <t>VOI103</t>
  </si>
  <si>
    <t>DAL1962</t>
  </si>
  <si>
    <t>AAL1102</t>
  </si>
  <si>
    <t>N473AN</t>
  </si>
  <si>
    <t>LRC651</t>
  </si>
  <si>
    <t>MSLP</t>
  </si>
  <si>
    <t>N779AV</t>
  </si>
  <si>
    <t>AMIDA</t>
  </si>
  <si>
    <t>TOM049</t>
  </si>
  <si>
    <t>GTUIO</t>
  </si>
  <si>
    <t>LPE2459</t>
  </si>
  <si>
    <t>SPJC</t>
  </si>
  <si>
    <t>SWA308</t>
  </si>
  <si>
    <t>UAL1136</t>
  </si>
  <si>
    <t>KDEN</t>
  </si>
  <si>
    <t>UAL1053</t>
  </si>
  <si>
    <t>N77592</t>
  </si>
  <si>
    <t>AAL2652</t>
  </si>
  <si>
    <t>TOM149</t>
  </si>
  <si>
    <t>EGCC</t>
  </si>
  <si>
    <t>GTUIL</t>
  </si>
  <si>
    <t>DAL647</t>
  </si>
  <si>
    <t>KSLC</t>
  </si>
  <si>
    <t>VIV7408</t>
  </si>
  <si>
    <t>WJA2201</t>
  </si>
  <si>
    <t>CYYC</t>
  </si>
  <si>
    <t>JBU772</t>
  </si>
  <si>
    <t>KBOS</t>
  </si>
  <si>
    <t>BCS3</t>
  </si>
  <si>
    <t>JBU1496</t>
  </si>
  <si>
    <t>AAL1723</t>
  </si>
  <si>
    <t>VOI1047</t>
  </si>
  <si>
    <t>XAVLN</t>
  </si>
  <si>
    <t>CMP347</t>
  </si>
  <si>
    <t>AVA069</t>
  </si>
  <si>
    <t>VIV2124</t>
  </si>
  <si>
    <t>VOI3576</t>
  </si>
  <si>
    <t>VIV7443</t>
  </si>
  <si>
    <t>XAVXA</t>
  </si>
  <si>
    <t>VIV2236</t>
  </si>
  <si>
    <t>UAL1058</t>
  </si>
  <si>
    <t>VOI3588</t>
  </si>
  <si>
    <t>MMSP</t>
  </si>
  <si>
    <t>VOI3628</t>
  </si>
  <si>
    <t>MMMM</t>
  </si>
  <si>
    <t>VIV2172</t>
  </si>
  <si>
    <t>VOI3552</t>
  </si>
  <si>
    <t>XAVRO</t>
  </si>
  <si>
    <t>UDGUV2A UDGUV UT78 DURPI DCT UBVOV UT101 ENAGA DCT OTAGO DCT ATUKA ATUKA1B</t>
  </si>
  <si>
    <t>CFG115</t>
  </si>
  <si>
    <t>DANRN</t>
  </si>
  <si>
    <t>AMX547</t>
  </si>
  <si>
    <t>XAMJJ</t>
  </si>
  <si>
    <t>VOI3518</t>
  </si>
  <si>
    <t>XAVRT</t>
  </si>
  <si>
    <t>DAL614</t>
  </si>
  <si>
    <t>AVA265</t>
  </si>
  <si>
    <t>AMX551</t>
  </si>
  <si>
    <t>N958AM</t>
  </si>
  <si>
    <t>LPE2457</t>
  </si>
  <si>
    <t>FLE2613</t>
  </si>
  <si>
    <t>S12R T12R6 UN418 UN409 UN419 UN432 NOTEN UT37 SESNO UJ15E RETOS RETOS1A</t>
  </si>
  <si>
    <t>EHAM</t>
  </si>
  <si>
    <t>B788</t>
  </si>
  <si>
    <t>OBS864</t>
  </si>
  <si>
    <t>LPPT</t>
  </si>
  <si>
    <t>CSTCF</t>
  </si>
  <si>
    <t>UDGUV2A UDGUV UT78 MEDOS UT20 UBVOV UT101 UMAVO/N0458F300 UT101 ENAGA ENAGA3A</t>
  </si>
  <si>
    <t>B733</t>
  </si>
  <si>
    <t>XAVFI</t>
  </si>
  <si>
    <t>AEA064</t>
  </si>
  <si>
    <t>CGHPJ</t>
  </si>
  <si>
    <t>VIV436</t>
  </si>
  <si>
    <t>2036N09459W</t>
  </si>
  <si>
    <t>2029N09459W</t>
  </si>
  <si>
    <t>2042N09459W</t>
  </si>
  <si>
    <t>MUCM</t>
  </si>
  <si>
    <t>UDGUV2A UDGUV DCT MID DCT NOTEN UT37 SESNO UJ15E RETOS RETOS1A</t>
  </si>
  <si>
    <t>KOPF</t>
  </si>
  <si>
    <t>LJ35</t>
  </si>
  <si>
    <t>LENUK</t>
  </si>
  <si>
    <t>XAJSO</t>
  </si>
  <si>
    <t>N786BD</t>
  </si>
  <si>
    <t>KFXE</t>
  </si>
  <si>
    <t>SF50</t>
  </si>
  <si>
    <t>XAVSI</t>
  </si>
  <si>
    <t>JBU1366</t>
  </si>
  <si>
    <t>KTPA</t>
  </si>
  <si>
    <t>XAVAJ</t>
  </si>
  <si>
    <t>N377AR</t>
  </si>
  <si>
    <t>WJA2775</t>
  </si>
  <si>
    <t>XAVMB</t>
  </si>
  <si>
    <t>ROU1811</t>
  </si>
  <si>
    <t>VIV7040</t>
  </si>
  <si>
    <t>S12R T12R6 UN418 UN409 UN419 UN432 UBVOV UT20 TAJIN DCT VITOS VITOS2A</t>
  </si>
  <si>
    <t>N77558</t>
  </si>
  <si>
    <t>XAVAX</t>
  </si>
  <si>
    <t>2353N08601W</t>
  </si>
  <si>
    <t>N621TX</t>
  </si>
  <si>
    <t>XCET</t>
  </si>
  <si>
    <t>KODI</t>
  </si>
  <si>
    <t>VIV7405</t>
  </si>
  <si>
    <t>CGEZN</t>
  </si>
  <si>
    <t>XAVBM</t>
  </si>
  <si>
    <t>UDGUV2A UDGUV OMPAN OMPAN1A</t>
  </si>
  <si>
    <t>XAVSG</t>
  </si>
  <si>
    <t>N148AN</t>
  </si>
  <si>
    <t>VOI3514</t>
  </si>
  <si>
    <t>2132N08547W</t>
  </si>
  <si>
    <t>WJA2963</t>
  </si>
  <si>
    <t>N7746C</t>
  </si>
  <si>
    <t>XAAMF</t>
  </si>
  <si>
    <t>XBBVZ</t>
  </si>
  <si>
    <t>C152</t>
  </si>
  <si>
    <t>N929AA</t>
  </si>
  <si>
    <t>XAVBV</t>
  </si>
  <si>
    <t>VIV7314</t>
  </si>
  <si>
    <t>2127N08544W</t>
  </si>
  <si>
    <t>NUDAL1A NUDAL UV106 PODON UG765 MAXIM SNDBR3</t>
  </si>
  <si>
    <t>DAL1878</t>
  </si>
  <si>
    <t>KMSP</t>
  </si>
  <si>
    <t>THY184</t>
  </si>
  <si>
    <t>N7751A</t>
  </si>
  <si>
    <t>N37465</t>
  </si>
  <si>
    <t>XATVE</t>
  </si>
  <si>
    <t>XAVIQ</t>
  </si>
  <si>
    <t>PC12</t>
  </si>
  <si>
    <t>N618JB</t>
  </si>
  <si>
    <t>ARG1324</t>
  </si>
  <si>
    <t>SAEZ</t>
  </si>
  <si>
    <t>A332</t>
  </si>
  <si>
    <t>LVKHU</t>
  </si>
  <si>
    <t>N952XV</t>
  </si>
  <si>
    <t>VOI3622</t>
  </si>
  <si>
    <t>MMAS</t>
  </si>
  <si>
    <t>XAVRY</t>
  </si>
  <si>
    <t>CCBAK</t>
  </si>
  <si>
    <t>EGPF</t>
  </si>
  <si>
    <t>GTUIE</t>
  </si>
  <si>
    <t>DWI7003</t>
  </si>
  <si>
    <t>HI1133</t>
  </si>
  <si>
    <t>EGBB</t>
  </si>
  <si>
    <t>GTUIM</t>
  </si>
  <si>
    <t>N874NN</t>
  </si>
  <si>
    <t>2123N08542W</t>
  </si>
  <si>
    <t>VOI3085</t>
  </si>
  <si>
    <t>XAVSD</t>
  </si>
  <si>
    <t>XAMAZ</t>
  </si>
  <si>
    <t>CFG117</t>
  </si>
  <si>
    <t>N529VL</t>
  </si>
  <si>
    <t>2142N09459W</t>
  </si>
  <si>
    <t>HK5366</t>
  </si>
  <si>
    <t>GYMME</t>
  </si>
  <si>
    <t>2035N09459W</t>
  </si>
  <si>
    <t>2013N09459W</t>
  </si>
  <si>
    <t>XAVXH</t>
  </si>
  <si>
    <t>LJ55</t>
  </si>
  <si>
    <t>XAVST</t>
  </si>
  <si>
    <t>ELURA</t>
  </si>
  <si>
    <t>2027N09459W</t>
  </si>
  <si>
    <t>2429N08759W</t>
  </si>
  <si>
    <t>XAUSL</t>
  </si>
  <si>
    <t>C182</t>
  </si>
  <si>
    <t>VOI3480</t>
  </si>
  <si>
    <t>N515VL</t>
  </si>
  <si>
    <t>XAVLU</t>
  </si>
  <si>
    <t>CL60</t>
  </si>
  <si>
    <t>N17595</t>
  </si>
  <si>
    <t>AAL1971</t>
  </si>
  <si>
    <t>HP1844</t>
  </si>
  <si>
    <t>VOI3500</t>
  </si>
  <si>
    <t>XAVUI</t>
  </si>
  <si>
    <t>AAL2588</t>
  </si>
  <si>
    <t>XAVUY</t>
  </si>
  <si>
    <t>HP1539</t>
  </si>
  <si>
    <t>N521VL</t>
  </si>
  <si>
    <t>VIV2034</t>
  </si>
  <si>
    <t>MMIO</t>
  </si>
  <si>
    <t>2000N08601W</t>
  </si>
  <si>
    <t>XAVSK</t>
  </si>
  <si>
    <t>VOI3598</t>
  </si>
  <si>
    <t>MMOX</t>
  </si>
  <si>
    <t>XAVRX</t>
  </si>
  <si>
    <t>OMATO</t>
  </si>
  <si>
    <t>N37562</t>
  </si>
  <si>
    <t>XCLQU</t>
  </si>
  <si>
    <t>MMCM</t>
  </si>
  <si>
    <t>LJ31</t>
  </si>
  <si>
    <t>S12R SR00 SR01 SR02 ROTGI UM219 MYDIA M219 KNOST Q109 DFENC DCT SAWED Q108 SIE CAMRN5</t>
  </si>
  <si>
    <t>SWA1996</t>
  </si>
  <si>
    <t>KSTL</t>
  </si>
  <si>
    <t>SWA1025</t>
  </si>
  <si>
    <t>NUDAL1A NUDAL UV106 PODON UG765 MAXIM Y262 LINEY DCT KUTNE MUNGI1</t>
  </si>
  <si>
    <t>CFYXC</t>
  </si>
  <si>
    <t>KBCT</t>
  </si>
  <si>
    <t>VIV7066</t>
  </si>
  <si>
    <t>N959AM</t>
  </si>
  <si>
    <t>GLF4</t>
  </si>
  <si>
    <t>WJA2301</t>
  </si>
  <si>
    <t>CYEG</t>
  </si>
  <si>
    <t>THY181</t>
  </si>
  <si>
    <t>X</t>
  </si>
  <si>
    <t>XAVDP</t>
  </si>
  <si>
    <t>N990GG</t>
  </si>
  <si>
    <t>PA34</t>
  </si>
  <si>
    <t>NUDAL1A NUDAL UV106 PODON UG765 MAXIM Y262 TUNSL DCT KUTNE MUNGI1</t>
  </si>
  <si>
    <t>FFT152</t>
  </si>
  <si>
    <t>SWA1610</t>
  </si>
  <si>
    <t>VIV2170</t>
  </si>
  <si>
    <t>CCDBP</t>
  </si>
  <si>
    <t>N17589</t>
  </si>
  <si>
    <t>N686TA</t>
  </si>
  <si>
    <t>N77543</t>
  </si>
  <si>
    <t>AAL1192</t>
  </si>
  <si>
    <t>2400N08602W</t>
  </si>
  <si>
    <t>AMX537</t>
  </si>
  <si>
    <t>XABBB</t>
  </si>
  <si>
    <t>2429N08846W</t>
  </si>
  <si>
    <t>VIV2134</t>
  </si>
  <si>
    <t>XAVYE</t>
  </si>
  <si>
    <t>2144N09459W</t>
  </si>
  <si>
    <t>N17403</t>
  </si>
  <si>
    <t>SWA1018</t>
  </si>
  <si>
    <t>UAL1667</t>
  </si>
  <si>
    <t>AAL186</t>
  </si>
  <si>
    <t>KPHX</t>
  </si>
  <si>
    <t>N854DN</t>
  </si>
  <si>
    <t>UAL1133</t>
  </si>
  <si>
    <t>N47524</t>
  </si>
  <si>
    <t>CFMXG</t>
  </si>
  <si>
    <t>TOM143</t>
  </si>
  <si>
    <t>XAVXS</t>
  </si>
  <si>
    <t>2033N09459W</t>
  </si>
  <si>
    <t>2001N08600W</t>
  </si>
  <si>
    <t>N8755L</t>
  </si>
  <si>
    <t>WJA2053</t>
  </si>
  <si>
    <t>CYVR</t>
  </si>
  <si>
    <t>N37534</t>
  </si>
  <si>
    <t>N526VL</t>
  </si>
  <si>
    <t>C68A</t>
  </si>
  <si>
    <t>XAMLE</t>
  </si>
  <si>
    <t>C525</t>
  </si>
  <si>
    <t>XAVDJ</t>
  </si>
  <si>
    <t>N4142R</t>
  </si>
  <si>
    <t>N804AM</t>
  </si>
  <si>
    <t>TOM093</t>
  </si>
  <si>
    <t>GTUIJ</t>
  </si>
  <si>
    <t>XAADT</t>
  </si>
  <si>
    <t>VIV2106</t>
  </si>
  <si>
    <t>VIV2086</t>
  </si>
  <si>
    <t>MMRX</t>
  </si>
  <si>
    <t>XASRK</t>
  </si>
  <si>
    <t>ROU2129</t>
  </si>
  <si>
    <t>VIV2288</t>
  </si>
  <si>
    <t>UDGUV2A UDGUV UT78 DURPI DCT UBVOV UT101 UMAVO UT104 LENUL LENUL3A</t>
  </si>
  <si>
    <t>2150N09459W</t>
  </si>
  <si>
    <t>NOS431</t>
  </si>
  <si>
    <t>LIRF</t>
  </si>
  <si>
    <t>UDGUV2A UDGUV DCT NOTEN UT37 SESNO UJ15E RETOS RETOS1A</t>
  </si>
  <si>
    <t>XAVXX</t>
  </si>
  <si>
    <t>S12R T12R6 UN418 UN409 UN419 UN432 OMPAN OMPAN1A</t>
  </si>
  <si>
    <t>XAGQS</t>
  </si>
  <si>
    <t>XPTU</t>
  </si>
  <si>
    <t>S12R T12R6 NUDAL UR506 KALNO VETSI2A</t>
  </si>
  <si>
    <t>TAKUX2A TAKUX UM782 OMIRO UN420 PELRA DCT SPP DCT SEKMA OSUPA2</t>
  </si>
  <si>
    <t>ARG1370</t>
  </si>
  <si>
    <t>LVKHT</t>
  </si>
  <si>
    <t>VIV2024</t>
  </si>
  <si>
    <t>KORL</t>
  </si>
  <si>
    <t>N569AM</t>
  </si>
  <si>
    <t>XBORN</t>
  </si>
  <si>
    <t>XAVSN</t>
  </si>
  <si>
    <t>N875AM</t>
  </si>
  <si>
    <t>UDGUV2A UDGUV UT78 DURPI DCT UBVOV UT20 PAZ UT104 LENUL LENUL2B</t>
  </si>
  <si>
    <t>XATVB</t>
  </si>
  <si>
    <t>LJ75</t>
  </si>
  <si>
    <t>XAVUN</t>
  </si>
  <si>
    <t>N37513</t>
  </si>
  <si>
    <t>XAVUV</t>
  </si>
  <si>
    <t>N7729A</t>
  </si>
  <si>
    <t>CMP123</t>
  </si>
  <si>
    <t>VIV7412</t>
  </si>
  <si>
    <t>VOI5102</t>
  </si>
  <si>
    <t>UDGUV2A UDGUV UT78 DURPI DCT UBVOV UT101 UMAVO UT104 LENUL DCT TLC UJ12 MLM</t>
  </si>
  <si>
    <t>2429N08917W</t>
  </si>
  <si>
    <t>XASGP</t>
  </si>
  <si>
    <t>2400N08603W</t>
  </si>
  <si>
    <t>XAVBN</t>
  </si>
  <si>
    <t>N8767M</t>
  </si>
  <si>
    <t>N134AN</t>
  </si>
  <si>
    <t>XAVDG</t>
  </si>
  <si>
    <t>N8324A</t>
  </si>
  <si>
    <t>1906N09506W</t>
  </si>
  <si>
    <t>TCLLT</t>
  </si>
  <si>
    <t>N545VL</t>
  </si>
  <si>
    <t>KBRO</t>
  </si>
  <si>
    <t>MSSS</t>
  </si>
  <si>
    <t>ANEPU</t>
  </si>
  <si>
    <t>N520VL</t>
  </si>
  <si>
    <t>2034N09459W</t>
  </si>
  <si>
    <t>C650</t>
  </si>
  <si>
    <t>VIV2194</t>
  </si>
  <si>
    <t>XAVBJ</t>
  </si>
  <si>
    <t>N27503</t>
  </si>
  <si>
    <t>TOM525</t>
  </si>
  <si>
    <t>EGNT</t>
  </si>
  <si>
    <t>GTUIA</t>
  </si>
  <si>
    <t>1959N08601W</t>
  </si>
  <si>
    <t>N77585</t>
  </si>
  <si>
    <t>N37547</t>
  </si>
  <si>
    <t>N8728Q</t>
  </si>
  <si>
    <t>2429N08951W</t>
  </si>
  <si>
    <t>XAVLD</t>
  </si>
  <si>
    <t>XAVLL</t>
  </si>
  <si>
    <t>2140N09459W</t>
  </si>
  <si>
    <t>CCBFW</t>
  </si>
  <si>
    <t>XAAMC</t>
  </si>
  <si>
    <t>XAVVD</t>
  </si>
  <si>
    <t>WJA2135</t>
  </si>
  <si>
    <t>CGWJQ</t>
  </si>
  <si>
    <t>N974AM</t>
  </si>
  <si>
    <t>N524VL</t>
  </si>
  <si>
    <t>POE768</t>
  </si>
  <si>
    <t>CYOW</t>
  </si>
  <si>
    <t>2139N08550W</t>
  </si>
  <si>
    <t>2025N09459W</t>
  </si>
  <si>
    <t>XAVXO</t>
  </si>
  <si>
    <t>KPVD</t>
  </si>
  <si>
    <t>2343N08601W</t>
  </si>
  <si>
    <t>XAMKJ</t>
  </si>
  <si>
    <t>N555LV</t>
  </si>
  <si>
    <t>CFJQH</t>
  </si>
  <si>
    <t>2352N08601W</t>
  </si>
  <si>
    <t>DAL1963</t>
  </si>
  <si>
    <t>N833DN</t>
  </si>
  <si>
    <t>N995NN</t>
  </si>
  <si>
    <t>N165NN</t>
  </si>
  <si>
    <t>XAVAU</t>
  </si>
  <si>
    <t>XAVDU</t>
  </si>
  <si>
    <t>XAVIE</t>
  </si>
  <si>
    <t>HP1721</t>
  </si>
  <si>
    <t>N564JB</t>
  </si>
  <si>
    <t>2407N08631W</t>
  </si>
  <si>
    <t>N118NN</t>
  </si>
  <si>
    <t>N323DN</t>
  </si>
  <si>
    <t>HK5389</t>
  </si>
  <si>
    <t>UAL1037</t>
  </si>
  <si>
    <t>KCLE</t>
  </si>
  <si>
    <t>N68836</t>
  </si>
  <si>
    <t>2407N08632W</t>
  </si>
  <si>
    <t>E545</t>
  </si>
  <si>
    <t>N589DT</t>
  </si>
  <si>
    <t>2130N08546W</t>
  </si>
  <si>
    <t>2428N08757W</t>
  </si>
  <si>
    <t>N8317M</t>
  </si>
  <si>
    <t>V3HII</t>
  </si>
  <si>
    <t>2429N08908W</t>
  </si>
  <si>
    <t>KBNA</t>
  </si>
  <si>
    <t>N975JT</t>
  </si>
  <si>
    <t>TCLMB</t>
  </si>
  <si>
    <t>WJA2537</t>
  </si>
  <si>
    <t>CYWG</t>
  </si>
  <si>
    <t>SWA750</t>
  </si>
  <si>
    <t>KMCI</t>
  </si>
  <si>
    <t>2048N09459W</t>
  </si>
  <si>
    <t>N867AM</t>
  </si>
  <si>
    <t>UAL1132</t>
  </si>
  <si>
    <t>N37561</t>
  </si>
  <si>
    <t>N8707P</t>
  </si>
  <si>
    <t>XAVSH</t>
  </si>
  <si>
    <t>TOM621</t>
  </si>
  <si>
    <t>N7741C</t>
  </si>
  <si>
    <t>VIV342</t>
  </si>
  <si>
    <t>KCVG</t>
  </si>
  <si>
    <t>N77544</t>
  </si>
  <si>
    <t>N8725L</t>
  </si>
  <si>
    <t>2405N08623W</t>
  </si>
  <si>
    <t>N541VL</t>
  </si>
  <si>
    <t>TOM155</t>
  </si>
  <si>
    <t>2125N08543W</t>
  </si>
  <si>
    <t>N150NN</t>
  </si>
  <si>
    <t>2327N09424W</t>
  </si>
  <si>
    <t>WJA2205</t>
  </si>
  <si>
    <t>XBLVH</t>
  </si>
  <si>
    <t>LFPO</t>
  </si>
  <si>
    <t>1936N09459W</t>
  </si>
  <si>
    <t>EDW25</t>
  </si>
  <si>
    <t>LSZH</t>
  </si>
  <si>
    <t>2221N08601W</t>
  </si>
  <si>
    <t>GYMMD</t>
  </si>
  <si>
    <t>1924N08636W</t>
  </si>
  <si>
    <t>XAVRC</t>
  </si>
  <si>
    <t>DANRT</t>
  </si>
  <si>
    <t>12L</t>
  </si>
  <si>
    <t>TFL822</t>
  </si>
  <si>
    <t>N420MX</t>
  </si>
  <si>
    <t>HDJT</t>
  </si>
  <si>
    <t>N3765</t>
  </si>
  <si>
    <t>N37531</t>
  </si>
  <si>
    <t>CCDBO</t>
  </si>
  <si>
    <t>2023N09459W</t>
  </si>
  <si>
    <t>XAVRJ</t>
  </si>
  <si>
    <t>2043N09459W</t>
  </si>
  <si>
    <t>XAEBN</t>
  </si>
  <si>
    <t>CGKFB</t>
  </si>
  <si>
    <t>XPCE</t>
  </si>
  <si>
    <t>S12R SR00 SR01 SR02 SR03 OMSUK UM219 MYDIA M219 KNOST Q109 CAMJO Q99 PEETT DCT BBDOL PAATS4</t>
  </si>
  <si>
    <t>XAVYB</t>
  </si>
  <si>
    <t>2139N09459W</t>
  </si>
  <si>
    <t>N115AM</t>
  </si>
  <si>
    <t>CGEZO</t>
  </si>
  <si>
    <t>XAVDE</t>
  </si>
  <si>
    <t>N910AU</t>
  </si>
  <si>
    <t>XAVBQ</t>
  </si>
  <si>
    <t>LAN583</t>
  </si>
  <si>
    <t>SCEL</t>
  </si>
  <si>
    <t>CCBBD</t>
  </si>
  <si>
    <t>XAVRK</t>
  </si>
  <si>
    <t>N607JB</t>
  </si>
  <si>
    <t>2004N08551W</t>
  </si>
  <si>
    <t>GLF5</t>
  </si>
  <si>
    <t>XAVLW</t>
  </si>
  <si>
    <t>2008N09459W</t>
  </si>
  <si>
    <t>N7752B</t>
  </si>
  <si>
    <t>N7744A</t>
  </si>
  <si>
    <t>N7820L</t>
  </si>
  <si>
    <t>XABAT</t>
  </si>
  <si>
    <t>G280</t>
  </si>
  <si>
    <t>WJA2633</t>
  </si>
  <si>
    <t>CYQB</t>
  </si>
  <si>
    <t>CGWSR</t>
  </si>
  <si>
    <t>N303DN</t>
  </si>
  <si>
    <t>KTXW</t>
  </si>
  <si>
    <t>N537VL</t>
  </si>
  <si>
    <t>DWI7005</t>
  </si>
  <si>
    <t>N7743B</t>
  </si>
  <si>
    <t>N866AM</t>
  </si>
  <si>
    <t>2022N09459W</t>
  </si>
  <si>
    <t>VOI3554</t>
  </si>
  <si>
    <t>XAVRU</t>
  </si>
  <si>
    <t>N536VL</t>
  </si>
  <si>
    <t>GOTAS</t>
  </si>
  <si>
    <t>2154N09459W</t>
  </si>
  <si>
    <t>XACUN</t>
  </si>
  <si>
    <t>XAVLJ</t>
  </si>
  <si>
    <t>TOM183</t>
  </si>
  <si>
    <t>TOM243</t>
  </si>
  <si>
    <t>LAN582</t>
  </si>
  <si>
    <t>XATVH</t>
  </si>
  <si>
    <t>XAVVF</t>
  </si>
  <si>
    <t>2149N09459W</t>
  </si>
  <si>
    <t>XAVOZ</t>
  </si>
  <si>
    <t>2136N08549W</t>
  </si>
  <si>
    <t>HK5319</t>
  </si>
  <si>
    <t>XAVRB</t>
  </si>
  <si>
    <t>WPT2152</t>
  </si>
  <si>
    <t>VIV2202</t>
  </si>
  <si>
    <t>TSC653</t>
  </si>
  <si>
    <t>N840AC</t>
  </si>
  <si>
    <t>LJ40</t>
  </si>
  <si>
    <t>N75428</t>
  </si>
  <si>
    <t>KJKA</t>
  </si>
  <si>
    <t>XAVWA</t>
  </si>
  <si>
    <t>XAVAW</t>
  </si>
  <si>
    <t>HP1718</t>
  </si>
  <si>
    <t>C56X</t>
  </si>
  <si>
    <t>N143AN</t>
  </si>
  <si>
    <t>LJ45</t>
  </si>
  <si>
    <t>XAVBW</t>
  </si>
  <si>
    <t>2425N08743W</t>
  </si>
  <si>
    <t>N145AN</t>
  </si>
  <si>
    <t>CGIIZ</t>
  </si>
  <si>
    <t>N53441</t>
  </si>
  <si>
    <t>WJA2965</t>
  </si>
  <si>
    <t>30L</t>
  </si>
  <si>
    <t>N152AA</t>
  </si>
  <si>
    <t>N653JB</t>
  </si>
  <si>
    <t>DUSAT</t>
  </si>
  <si>
    <t>2429N08941W</t>
  </si>
  <si>
    <t>Y</t>
  </si>
  <si>
    <t>KTMB</t>
  </si>
  <si>
    <t>N855DN</t>
  </si>
  <si>
    <t>XAVRQ</t>
  </si>
  <si>
    <t>BE40</t>
  </si>
  <si>
    <t>KSRG</t>
  </si>
  <si>
    <t>N77572</t>
  </si>
  <si>
    <t>N710AB</t>
  </si>
  <si>
    <t>BE36</t>
  </si>
  <si>
    <t>TOM193</t>
  </si>
  <si>
    <t>GTUII</t>
  </si>
  <si>
    <t>TOM039</t>
  </si>
  <si>
    <t>2308N09448W</t>
  </si>
  <si>
    <t>KLRD</t>
  </si>
  <si>
    <t>N8770Q</t>
  </si>
  <si>
    <t>CGWBU</t>
  </si>
  <si>
    <t>N130AN</t>
  </si>
  <si>
    <t>2429N08901W</t>
  </si>
  <si>
    <t>CCBAB</t>
  </si>
  <si>
    <t>2119N08540W</t>
  </si>
  <si>
    <t>N671RR</t>
  </si>
  <si>
    <t>E190</t>
  </si>
  <si>
    <t>DANRA</t>
  </si>
  <si>
    <t>XAVUB</t>
  </si>
  <si>
    <t>2307N09450W</t>
  </si>
  <si>
    <t>XAHSB</t>
  </si>
  <si>
    <t>XAVXT</t>
  </si>
  <si>
    <t>2152N09459W</t>
  </si>
  <si>
    <t>N559JB</t>
  </si>
  <si>
    <t>N774WF</t>
  </si>
  <si>
    <t>2358N08601W</t>
  </si>
  <si>
    <t>2005N08548W</t>
  </si>
  <si>
    <t>N615JB</t>
  </si>
  <si>
    <t>HP1716</t>
  </si>
  <si>
    <t>2004N08549W</t>
  </si>
  <si>
    <t>N906WN</t>
  </si>
  <si>
    <t>N806JB</t>
  </si>
  <si>
    <t>MMHC</t>
  </si>
  <si>
    <t>XORUV</t>
  </si>
  <si>
    <t>S12R T12R6 UN418 UN409 UN419 UN432 UBVOV UT101 ENAGA DCT OTAGO DCT ATUKA ATUKA1B</t>
  </si>
  <si>
    <t>ROU1815</t>
  </si>
  <si>
    <t>CFSLU</t>
  </si>
  <si>
    <t>N7826B</t>
  </si>
  <si>
    <t>N139AN</t>
  </si>
  <si>
    <t>N954XV</t>
  </si>
  <si>
    <t>HP9811</t>
  </si>
  <si>
    <t>N621JB</t>
  </si>
  <si>
    <t>CCBHD</t>
  </si>
  <si>
    <t>XAVAA</t>
  </si>
  <si>
    <t>S12R T12R6 2100N08650W ALYRE TAKUX UM782 OMIRO UN420 PELRA DCT SPP DCT SEKMA OSUPA2</t>
  </si>
  <si>
    <t>XAVRS</t>
  </si>
  <si>
    <t>DANRB</t>
  </si>
  <si>
    <t>N17565</t>
  </si>
  <si>
    <t>2001N08559W</t>
  </si>
  <si>
    <t>2143N09459W</t>
  </si>
  <si>
    <t>XAAME</t>
  </si>
  <si>
    <t>KLBB</t>
  </si>
  <si>
    <t>N527VL</t>
  </si>
  <si>
    <t>CGEOJ</t>
  </si>
  <si>
    <t>CGXJR</t>
  </si>
  <si>
    <t>HP1841</t>
  </si>
  <si>
    <t>CGEZD</t>
  </si>
  <si>
    <t>N528VL</t>
  </si>
  <si>
    <t>XAMBE</t>
  </si>
  <si>
    <t>N308DN</t>
  </si>
  <si>
    <t>XATVC</t>
  </si>
  <si>
    <t>2024N09459W</t>
  </si>
  <si>
    <t>N37541</t>
  </si>
  <si>
    <t>N36447</t>
  </si>
  <si>
    <t>N988AL</t>
  </si>
  <si>
    <t>TCLLD</t>
  </si>
  <si>
    <t>2128N08545W</t>
  </si>
  <si>
    <t>KLAS</t>
  </si>
  <si>
    <t>N68811</t>
  </si>
  <si>
    <t>AAL215</t>
  </si>
  <si>
    <t>2310N09446W</t>
  </si>
  <si>
    <t>AAL1750</t>
  </si>
  <si>
    <t>N17550</t>
  </si>
  <si>
    <t>N945AV</t>
  </si>
  <si>
    <t>2405N08624W</t>
  </si>
  <si>
    <t>CCCQO</t>
  </si>
  <si>
    <t>GYMMC</t>
  </si>
  <si>
    <t>S12R T12R6 UN418 UN409 UN419 2051N08730W NAPRI NAPRI1A</t>
  </si>
  <si>
    <t>2138N09459W</t>
  </si>
  <si>
    <t>N37437</t>
  </si>
  <si>
    <t>N825AM</t>
  </si>
  <si>
    <t>2429N08950W</t>
  </si>
  <si>
    <t>1959N08602W</t>
  </si>
  <si>
    <t>N512VL</t>
  </si>
  <si>
    <t>HP1837</t>
  </si>
  <si>
    <t>MMCP</t>
  </si>
  <si>
    <t>HI1118</t>
  </si>
  <si>
    <t>N156UW</t>
  </si>
  <si>
    <t>N8766T</t>
  </si>
  <si>
    <t>N665FR</t>
  </si>
  <si>
    <t>UDGUV2A UDGUV UT78 DURPI DCT LIDAM UT23 TAM UJ14 TMN UT147 SLP UJ40 LIBOL LIBOL1B</t>
  </si>
  <si>
    <t>MMCY</t>
  </si>
  <si>
    <t>KILM</t>
  </si>
  <si>
    <t>2325N09426W</t>
  </si>
  <si>
    <t>XAVRE</t>
  </si>
  <si>
    <t>XAGPS</t>
  </si>
  <si>
    <t>JBU1052</t>
  </si>
  <si>
    <t>N957JB</t>
  </si>
  <si>
    <t>N37577</t>
  </si>
  <si>
    <t>KJAN</t>
  </si>
  <si>
    <t>N8723Q</t>
  </si>
  <si>
    <t>CFSNQ</t>
  </si>
  <si>
    <t>2127N09459W</t>
  </si>
  <si>
    <t>N533VL</t>
  </si>
  <si>
    <t>N788AV</t>
  </si>
  <si>
    <t>UDGUV2A UDGUV UT78 MEDOS UT20 UBVOV UT101 UMAVO/N0448F300 UT101 ENAGA ENAGA3A</t>
  </si>
  <si>
    <t>CCBAA</t>
  </si>
  <si>
    <t>2038N09459W</t>
  </si>
  <si>
    <t>KMTH</t>
  </si>
  <si>
    <t>UDGUV2A UDGUV UT78 MEDOS UT20 UBVOV UT101 UMAVO/N0456F300 UT101 ENAGA ENAGA3A</t>
  </si>
  <si>
    <t>XAEME</t>
  </si>
  <si>
    <t>AAL652R</t>
  </si>
  <si>
    <t>XAVAE</t>
  </si>
  <si>
    <t>KFTW</t>
  </si>
  <si>
    <t>2039N09459W</t>
  </si>
  <si>
    <t>HP1855</t>
  </si>
  <si>
    <t>N556UW</t>
  </si>
  <si>
    <t>2355N08601W</t>
  </si>
  <si>
    <t>N968NN</t>
  </si>
  <si>
    <t>N27520</t>
  </si>
  <si>
    <t>FA50</t>
  </si>
  <si>
    <t>N7748A</t>
  </si>
  <si>
    <t>HP9802</t>
  </si>
  <si>
    <t>1914N09504W</t>
  </si>
  <si>
    <t>N151AN</t>
  </si>
  <si>
    <t>N311DN</t>
  </si>
  <si>
    <t>N630WB</t>
  </si>
  <si>
    <t>XAVMI</t>
  </si>
  <si>
    <t>N17596</t>
  </si>
  <si>
    <t>KCXO</t>
  </si>
  <si>
    <t>XAVLF</t>
  </si>
  <si>
    <t>CGLVU</t>
  </si>
  <si>
    <t>N538VL</t>
  </si>
  <si>
    <t>CFAXD</t>
  </si>
  <si>
    <t>2122N08542W</t>
  </si>
  <si>
    <t>XBSKG</t>
  </si>
  <si>
    <t>C550</t>
  </si>
  <si>
    <t>KMAF</t>
  </si>
  <si>
    <t>N69813</t>
  </si>
  <si>
    <t>2406N08627W</t>
  </si>
  <si>
    <t>XPPS</t>
  </si>
  <si>
    <t>KVNY</t>
  </si>
  <si>
    <t>MYNN</t>
  </si>
  <si>
    <t>MRLB</t>
  </si>
  <si>
    <t>XAVRV</t>
  </si>
  <si>
    <t>CGEZJ</t>
  </si>
  <si>
    <t>KRDU</t>
  </si>
  <si>
    <t>N163AA</t>
  </si>
  <si>
    <t>N166NN</t>
  </si>
  <si>
    <t>KJAX</t>
  </si>
  <si>
    <t>MHTG</t>
  </si>
  <si>
    <t>KSDL</t>
  </si>
  <si>
    <t>C750</t>
  </si>
  <si>
    <t>CGJTX</t>
  </si>
  <si>
    <t>N958XV</t>
  </si>
  <si>
    <t>N106DN</t>
  </si>
  <si>
    <t>N532VL</t>
  </si>
  <si>
    <t>N658JB</t>
  </si>
  <si>
    <t>KMSY</t>
  </si>
  <si>
    <t>N8729H</t>
  </si>
  <si>
    <t>CFFPH</t>
  </si>
  <si>
    <t>N930DZ</t>
  </si>
  <si>
    <t>CCBHA</t>
  </si>
  <si>
    <t>NOREL</t>
  </si>
  <si>
    <t>1920N09502W</t>
  </si>
  <si>
    <t>2030N09459W</t>
  </si>
  <si>
    <t>PA46</t>
  </si>
  <si>
    <t>HP1526</t>
  </si>
  <si>
    <t>XAVXR</t>
  </si>
  <si>
    <t>S12R 2101N08650W MOGOP NUDAL UV106 PODON UG765 MAXIM Y262 LINEY DCT KUTNE MUNGI1</t>
  </si>
  <si>
    <t>2429N08934W</t>
  </si>
  <si>
    <t>N68880</t>
  </si>
  <si>
    <t>N499AM</t>
  </si>
  <si>
    <t>MMAA</t>
  </si>
  <si>
    <t>N27539</t>
  </si>
  <si>
    <t>N552VL</t>
  </si>
  <si>
    <t>HP1852</t>
  </si>
  <si>
    <t>XAJMX</t>
  </si>
  <si>
    <t>MMTL</t>
  </si>
  <si>
    <t>S12R SR00 SR01 SR02 SR03 OMSUK UM219 MYDIA M219 KNOST DCT DEANR DCT BRUTS Q109 CAMJO DCT TWINS DCT PONZE BANKR8</t>
  </si>
  <si>
    <t>CGKQV</t>
  </si>
  <si>
    <t>XBPXP</t>
  </si>
  <si>
    <t>N184US</t>
  </si>
  <si>
    <t>XAVLS</t>
  </si>
  <si>
    <t>N47569</t>
  </si>
  <si>
    <t>N28457</t>
  </si>
  <si>
    <t>N37549</t>
  </si>
  <si>
    <t>KHPN</t>
  </si>
  <si>
    <t>HP1730</t>
  </si>
  <si>
    <t>ADEP</t>
  </si>
  <si>
    <t>Sector</t>
  </si>
  <si>
    <t>ACC_Adyacente</t>
  </si>
  <si>
    <t>MMEX</t>
  </si>
  <si>
    <t>Sector 3</t>
  </si>
  <si>
    <t>KZHU</t>
  </si>
  <si>
    <t>MMTY</t>
  </si>
  <si>
    <t>MUFH</t>
  </si>
  <si>
    <t>Sector 7</t>
  </si>
  <si>
    <t>MHCC</t>
  </si>
  <si>
    <t>SVMI</t>
  </si>
  <si>
    <t>KIND</t>
  </si>
  <si>
    <t>LFPG</t>
  </si>
  <si>
    <t>KLAN</t>
  </si>
  <si>
    <t>HOU</t>
  </si>
  <si>
    <t>KSEA</t>
  </si>
  <si>
    <t>MMID</t>
  </si>
  <si>
    <t>KPDX</t>
  </si>
  <si>
    <t>KMKE</t>
  </si>
  <si>
    <t>RFD</t>
  </si>
  <si>
    <t>KPIT</t>
  </si>
  <si>
    <t>LTBA</t>
  </si>
  <si>
    <t>EIDW</t>
  </si>
  <si>
    <t>KCMH</t>
  </si>
  <si>
    <t>SBBR</t>
  </si>
  <si>
    <t>CYHZ</t>
  </si>
  <si>
    <t>EPWA</t>
  </si>
  <si>
    <t>SPIM</t>
  </si>
  <si>
    <t>CYXU</t>
  </si>
  <si>
    <t>CYXE</t>
  </si>
  <si>
    <t>CYQR</t>
  </si>
  <si>
    <t>EGGL</t>
  </si>
  <si>
    <t>KORF</t>
  </si>
  <si>
    <t>CYYJ</t>
  </si>
  <si>
    <t>YHM</t>
  </si>
  <si>
    <t>CYKF</t>
  </si>
  <si>
    <t>OKC</t>
  </si>
  <si>
    <t>KCHS</t>
  </si>
  <si>
    <t>YLW</t>
  </si>
  <si>
    <t>KSAT</t>
  </si>
  <si>
    <t>KHRL</t>
  </si>
  <si>
    <t>TUL</t>
  </si>
  <si>
    <t>BCN</t>
  </si>
  <si>
    <t>SVVA</t>
  </si>
  <si>
    <t>MKJS</t>
  </si>
  <si>
    <t>MMSD</t>
  </si>
  <si>
    <t>MMHO</t>
  </si>
  <si>
    <t>MMCL</t>
  </si>
  <si>
    <t>MMPR</t>
  </si>
  <si>
    <t>MMML</t>
  </si>
  <si>
    <t>KOAK</t>
  </si>
  <si>
    <t>MMLP</t>
  </si>
  <si>
    <t>KFAT</t>
  </si>
  <si>
    <t>KONT</t>
  </si>
  <si>
    <t>MMLM</t>
  </si>
  <si>
    <t>MMSL</t>
  </si>
  <si>
    <t>KSMF</t>
  </si>
  <si>
    <t>MMCN</t>
  </si>
  <si>
    <t>MMMZ</t>
  </si>
  <si>
    <t>KMEM</t>
  </si>
  <si>
    <t>MMDO</t>
  </si>
  <si>
    <t>MMZC</t>
  </si>
  <si>
    <t>KCMA</t>
  </si>
  <si>
    <t>KSJC</t>
  </si>
  <si>
    <t>MMEP</t>
  </si>
  <si>
    <t>MMPS</t>
  </si>
  <si>
    <t>MMZH</t>
  </si>
  <si>
    <t>MWCR</t>
  </si>
  <si>
    <t>KAPC</t>
  </si>
  <si>
    <t>KHND</t>
  </si>
  <si>
    <t>MHLM</t>
  </si>
  <si>
    <t>SBGR</t>
  </si>
  <si>
    <t>KGPI</t>
  </si>
  <si>
    <t>KRNO</t>
  </si>
  <si>
    <t>KSDF</t>
  </si>
  <si>
    <t>KSDM</t>
  </si>
  <si>
    <t>MMPG</t>
  </si>
  <si>
    <t>YMML</t>
  </si>
  <si>
    <t>MMCV</t>
  </si>
  <si>
    <t>MMMA</t>
  </si>
  <si>
    <t>MMNL</t>
  </si>
  <si>
    <t>MMTP</t>
  </si>
  <si>
    <t>SEQM</t>
  </si>
  <si>
    <t>SKBQ</t>
  </si>
  <si>
    <t>BIKF</t>
  </si>
  <si>
    <t>EGLL</t>
  </si>
  <si>
    <t>MHPR</t>
  </si>
  <si>
    <t>NZAA</t>
  </si>
  <si>
    <t>TJSJ</t>
  </si>
  <si>
    <t>KAEX</t>
  </si>
  <si>
    <t>KECP</t>
  </si>
  <si>
    <t>KGSP</t>
  </si>
  <si>
    <t>KMFE</t>
  </si>
  <si>
    <t>KSHV</t>
  </si>
  <si>
    <t>MNMG</t>
  </si>
  <si>
    <t>TLC</t>
  </si>
  <si>
    <t>UDGUV</t>
  </si>
  <si>
    <t>OMSUK</t>
  </si>
  <si>
    <t>ENEBA</t>
  </si>
  <si>
    <t>SID 12R</t>
  </si>
  <si>
    <t>SID 30L</t>
  </si>
  <si>
    <t>HECAT</t>
  </si>
  <si>
    <t>CZM</t>
  </si>
  <si>
    <t>SID_resuelto</t>
  </si>
  <si>
    <t>Hora_UTC</t>
  </si>
  <si>
    <t>Total</t>
  </si>
  <si>
    <t>Flights with ATD from 14:00 to 22:59 UTC · SID resolved by ADES and runway using DB</t>
  </si>
  <si>
    <t>HOURLY SUMMARY</t>
  </si>
  <si>
    <t>UTC Hour</t>
  </si>
  <si>
    <t>Sector_resuelto</t>
  </si>
  <si>
    <t>Flights with ATD from 14:00 to 23:59 UTC · Sector resolved by matching ADES to DB</t>
  </si>
  <si>
    <t>HOURLY SECTOR SUMMARY</t>
  </si>
  <si>
    <t>Sector 2</t>
  </si>
  <si>
    <t>2016N09459W</t>
  </si>
  <si>
    <t>XAMMN</t>
  </si>
  <si>
    <t>DANRG</t>
  </si>
  <si>
    <t>1921N09502W</t>
  </si>
  <si>
    <t>XADRA</t>
  </si>
  <si>
    <t>N17529</t>
  </si>
  <si>
    <t>1826N08808W</t>
  </si>
  <si>
    <t>2311N09444W</t>
  </si>
  <si>
    <t>N77587</t>
  </si>
  <si>
    <t>XAVLE</t>
  </si>
  <si>
    <t>N637JB</t>
  </si>
  <si>
    <t>N77575</t>
  </si>
  <si>
    <t>XAVME</t>
  </si>
  <si>
    <t>XAVSZ</t>
  </si>
  <si>
    <t>N47512</t>
  </si>
  <si>
    <t>N857NN</t>
  </si>
  <si>
    <t>KTEB</t>
  </si>
  <si>
    <t>2010N09459W</t>
  </si>
  <si>
    <t>N66848</t>
  </si>
  <si>
    <t>2306N08601W</t>
  </si>
  <si>
    <t>N902AV</t>
  </si>
  <si>
    <t>2147N08554W</t>
  </si>
  <si>
    <t>N127DN</t>
  </si>
  <si>
    <t>N37542</t>
  </si>
  <si>
    <t>N944AN</t>
  </si>
  <si>
    <t>N312DN</t>
  </si>
  <si>
    <t>2429N08823W</t>
  </si>
  <si>
    <t>2338N08601W</t>
  </si>
  <si>
    <t>HP1834</t>
  </si>
  <si>
    <t>N964AV</t>
  </si>
  <si>
    <t>2258N09459W</t>
  </si>
  <si>
    <t>KEYW</t>
  </si>
  <si>
    <t>XAONE</t>
  </si>
  <si>
    <t>1826N08807W</t>
  </si>
  <si>
    <t>N925NN</t>
  </si>
  <si>
    <t>N926UW</t>
  </si>
  <si>
    <t>AXOMU</t>
  </si>
  <si>
    <t>N479AM</t>
  </si>
  <si>
    <t>N587DT</t>
  </si>
  <si>
    <t>N8771D</t>
  </si>
  <si>
    <t>N463AM</t>
  </si>
  <si>
    <t>TAI435</t>
  </si>
  <si>
    <t>N67501</t>
  </si>
  <si>
    <t>N8776L</t>
  </si>
  <si>
    <t>XACZG</t>
  </si>
  <si>
    <t>ECOGY</t>
  </si>
  <si>
    <t>UDGUV2A UDGUV UT78 DURPI DCT NUBIT DCT RIBET UT101 ENAGA DCT OVAGO UT123 IKLOK/N0447F220 UT123 IGSON IGSON1B</t>
  </si>
  <si>
    <t>XAAMA</t>
  </si>
  <si>
    <t>N8777Q</t>
  </si>
  <si>
    <t>2031N09459W</t>
  </si>
  <si>
    <t>ECNGY</t>
  </si>
  <si>
    <t>2147N09459W</t>
  </si>
  <si>
    <t>UDGUV2A UDGUV UJ84 CZA UT20 PAZ UT104 LENUL DCT</t>
  </si>
  <si>
    <t>N8310C</t>
  </si>
  <si>
    <t>CGEHI</t>
  </si>
  <si>
    <t>2427N08753W</t>
  </si>
  <si>
    <t>HP9806</t>
  </si>
  <si>
    <t>N573UW</t>
  </si>
  <si>
    <t>2402N08610W</t>
  </si>
  <si>
    <t>2005N08546W</t>
  </si>
  <si>
    <t>NUDAL1A NUDAL UV106 PODON UG765 MAXIM Y262 ZFP Y319 JAZZI DCT SAGGY DCT CHIEZ Q161 KALDA Q108 SIE CAMRN5</t>
  </si>
  <si>
    <t>N8329B</t>
  </si>
  <si>
    <t>N591JB</t>
  </si>
  <si>
    <t>N122NN</t>
  </si>
  <si>
    <t>2014N08521W</t>
  </si>
  <si>
    <t>TCLLF</t>
  </si>
  <si>
    <t>CGFJQ</t>
  </si>
  <si>
    <t>2429N08936W</t>
  </si>
  <si>
    <t>N974AN</t>
  </si>
  <si>
    <t>HBIHF</t>
  </si>
  <si>
    <t>1917N08643W</t>
  </si>
  <si>
    <t>EVE816</t>
  </si>
  <si>
    <t>HP1822</t>
  </si>
  <si>
    <t>HP1823</t>
  </si>
  <si>
    <t>N934AA</t>
  </si>
  <si>
    <t>N329DN</t>
  </si>
  <si>
    <t>N365DN</t>
  </si>
  <si>
    <t>2021N08521W</t>
  </si>
  <si>
    <t>N37537</t>
  </si>
  <si>
    <t>XAVXB</t>
  </si>
  <si>
    <t>2327N09423W</t>
  </si>
  <si>
    <t>N838AM</t>
  </si>
  <si>
    <t>2009N08533W</t>
  </si>
  <si>
    <t>XAOCA</t>
  </si>
  <si>
    <t>N62849</t>
  </si>
  <si>
    <t>N357DN</t>
  </si>
  <si>
    <t>XAVBB</t>
  </si>
  <si>
    <t>N8785L</t>
  </si>
  <si>
    <t>C25B</t>
  </si>
  <si>
    <t>CGITR</t>
  </si>
  <si>
    <t>TCLLJ</t>
  </si>
  <si>
    <t>HP9815</t>
  </si>
  <si>
    <t>N38443</t>
  </si>
  <si>
    <t>2208N09459W</t>
  </si>
  <si>
    <t>N841NN</t>
  </si>
  <si>
    <t>N370RV</t>
  </si>
  <si>
    <t>UDGUV2A UDGUV UT78 MEDOS UT20 UBVOV UT101 UMAVO/N0461F300 UT101 ENAGA ENAGA3A</t>
  </si>
  <si>
    <t>UDGUV2A UDGUV UT78 MEDOS UT20 UBVOV UT101 UMAVO/N0455F300 UT101 ENAGA ENAGA3A</t>
  </si>
  <si>
    <t>XAVAY</t>
  </si>
  <si>
    <t>N821JB</t>
  </si>
  <si>
    <t>UDGUV2A UDGUV UJ84 CZA UJ9 NAPRI NAPRI1A</t>
  </si>
  <si>
    <t>HP1854</t>
  </si>
  <si>
    <t>2050N09459W</t>
  </si>
  <si>
    <t>N960AN</t>
  </si>
  <si>
    <t>N530VL</t>
  </si>
  <si>
    <t>1908N08652W</t>
  </si>
  <si>
    <t>HI1103</t>
  </si>
  <si>
    <t>KPTK</t>
  </si>
  <si>
    <t>N37521</t>
  </si>
  <si>
    <t>N970UY</t>
  </si>
  <si>
    <t>TNCA</t>
  </si>
  <si>
    <t>2401N08605W</t>
  </si>
  <si>
    <t>CGEMV</t>
  </si>
  <si>
    <t>CRJ2</t>
  </si>
  <si>
    <t>N941DZ</t>
  </si>
  <si>
    <t>SVMC</t>
  </si>
  <si>
    <t>ASTR</t>
  </si>
  <si>
    <t>EINEU</t>
  </si>
  <si>
    <t>TJIG</t>
  </si>
  <si>
    <t>MMPN</t>
  </si>
  <si>
    <t>KSAN</t>
  </si>
  <si>
    <t>N37532</t>
  </si>
  <si>
    <t>XAREG</t>
  </si>
  <si>
    <t>S12R T12R6 UN415 NUDAL UV106 PODON UG765 MAXIM SNDBR3</t>
  </si>
  <si>
    <t>N8710M</t>
  </si>
  <si>
    <t>XADAT</t>
  </si>
  <si>
    <t>1923N09501W</t>
  </si>
  <si>
    <t>N118DY</t>
  </si>
  <si>
    <t>2047N09459W</t>
  </si>
  <si>
    <t>N918NN</t>
  </si>
  <si>
    <t>CGJKK</t>
  </si>
  <si>
    <t>ROTGI</t>
  </si>
  <si>
    <t>XBSCM</t>
  </si>
  <si>
    <t>ECNXA</t>
  </si>
  <si>
    <t>HI1026</t>
  </si>
  <si>
    <t>2012N08524W</t>
  </si>
  <si>
    <t>XAMAQ</t>
  </si>
  <si>
    <t>N368AR</t>
  </si>
  <si>
    <t>GLEX</t>
  </si>
  <si>
    <t>2330N09420W</t>
  </si>
  <si>
    <t>2044N09459W</t>
  </si>
  <si>
    <t>N535UW</t>
  </si>
  <si>
    <t>S12R SR00 SR01 SR02 SR03 SR04 OMSUK UM219 MYDIA M219 KNOST DCT DEANR DCT BRUTS Q109 CAMJO DCT TWINS DCT PONZE BANKR8</t>
  </si>
  <si>
    <t>N729JB</t>
  </si>
  <si>
    <t>N523UW</t>
  </si>
  <si>
    <t>2134N09459W</t>
  </si>
  <si>
    <t>N77598</t>
  </si>
  <si>
    <t>N848DN</t>
  </si>
  <si>
    <t>S12R PELRA DCT SPP DCT SEKMA OSUPA2</t>
  </si>
  <si>
    <t>ECNZF</t>
  </si>
  <si>
    <t>UDGUV2A UDGUV UT78 MEDOS ENAGA ENAGA3A</t>
  </si>
  <si>
    <t>F2TH</t>
  </si>
  <si>
    <t>XAVOA</t>
  </si>
  <si>
    <t>XAVSX</t>
  </si>
  <si>
    <t>NUDAL1A NUDAL UV106 PODON UG765 MAXIM Y262 ZFP Y319 JAZZI DCT IDOLS DCT RUKRR DCT THHMP RAVNN9</t>
  </si>
  <si>
    <t>N938AV</t>
  </si>
  <si>
    <t>N320DN</t>
  </si>
  <si>
    <t>N997AA</t>
  </si>
  <si>
    <t>DANRD</t>
  </si>
  <si>
    <t>N960AV</t>
  </si>
  <si>
    <t>LFBP</t>
  </si>
  <si>
    <t>XAAMV</t>
  </si>
  <si>
    <t>N905NN</t>
  </si>
  <si>
    <t>1825N08805W</t>
  </si>
  <si>
    <t>KPIE</t>
  </si>
  <si>
    <t>N933AN</t>
  </si>
  <si>
    <t>2118N08539W</t>
  </si>
  <si>
    <t>N834DN</t>
  </si>
  <si>
    <t>N47505</t>
  </si>
  <si>
    <t>XATVJ</t>
  </si>
  <si>
    <t>2112N08536W</t>
  </si>
  <si>
    <t>N775MJ</t>
  </si>
  <si>
    <t>2429N08820W</t>
  </si>
  <si>
    <t>1932N08629W</t>
  </si>
  <si>
    <t>N75429</t>
  </si>
  <si>
    <t>2426N08749W</t>
  </si>
  <si>
    <t>N958NN</t>
  </si>
  <si>
    <t>1936N08625W</t>
  </si>
  <si>
    <t>KDAL</t>
  </si>
  <si>
    <t>CGZSG</t>
  </si>
  <si>
    <t>N942AV</t>
  </si>
  <si>
    <t>CFIBA</t>
  </si>
  <si>
    <t>N992AU</t>
  </si>
  <si>
    <t>N853DN</t>
  </si>
  <si>
    <t>2429N08944W</t>
  </si>
  <si>
    <t>UDGUV2A UDGUV UJ84 CZA 2022N08910W 2022N08921W 2022N08942W 2020N08953W 2004N09122W 2004N09128W 2003N09140W 2005N09150W 2010N09457W AVALI ENAGA</t>
  </si>
  <si>
    <t>S12R T12R6 UN418 UN409 2054N08705W 2047N08721W UDGUV UT78 DURPI DCT NUBIT DCT RIBET UT101 ENAGA DCT OVAGO UT123 IKLOK/N0451F220 UT123 IGSON IGSON1B</t>
  </si>
  <si>
    <t>S12R T12R6 UN418 UN409 2055N08701W 2050N08755W DURPI DCT 2051N08916W 2057N08927W NOTEN UT37 ULUMA/N0452F360 UT37 SESNO/N0384F220 UJ15E RETOS RETOS1A</t>
  </si>
  <si>
    <t>S12R T12R6 NUDAL UV106 PODON UG765 MAXIM DCT VKZ DCT NUCAR A699 LOUIZ/M082F370 A699 SUMRS M204 SOORY/M082F380 NATZ 43N050W/M082F400 NATZ NASBA/M082F390 DCT GAPLI/N0475F390 DCT SIDDI DCT DAWLY DCT ELRIP DCT OTMET OTMET1G</t>
  </si>
  <si>
    <t>S12R T12R6 UN402 UN408 2020N08652W 2010N08651W GABIX DCT TUMEK DCT TIBUT DCT PIRAS BARRA4P</t>
  </si>
  <si>
    <t>S12R T12R6 2056N08723W 2056N08730W 2050N08913W 2050N08920W UBVOV DCT UMAVO UT101 ENAGA ENAGA3A</t>
  </si>
  <si>
    <t>XAUNH</t>
  </si>
  <si>
    <t>S12R T12R6 2053N08724W 2049N08733W 2048N08740W 2048N08743W 2050N08746W 2054N08749W 2059N08754W TARBI UJ17 QET</t>
  </si>
  <si>
    <t>2133N09459W</t>
  </si>
  <si>
    <t>S12R 2049N08729W 2048N08734W 2050N08831W AVIVI ELVED UT104 LENUL DCT</t>
  </si>
  <si>
    <t>S12R T12R6 UN418 UN409 UN419 NAPRI MILTE 2045N08915W 2044N08916W 2037N08922W 2035N08924W 2036N08933W SEBEP MD400 MD401 RWY10</t>
  </si>
  <si>
    <t>OMSUK2A OMSUK 2139N08643W LENUK UB646 CANOA Y196 TUNSL Y262 GOPEY Q87 TIRCO/N0471F340 Q87 ZERBO/N0468F350 Q87 VIYAP Q69 GURGE DCT CAE DCT RYCKI Q69 RICCS DCT OXMAN LINNG3</t>
  </si>
  <si>
    <t>S12R AGAVE UJ9 VSA</t>
  </si>
  <si>
    <t>ANX1203</t>
  </si>
  <si>
    <t>S12L 2052N08750W AVIVI ELVED UT104 LENUL LENUL3A</t>
  </si>
  <si>
    <t>UDGUV2B UDGUV DCT 2049N08800W 2049N08806W 2011N09434W IKLOK UT123 IGSON</t>
  </si>
  <si>
    <t>S12L 2101N08648W ROTGI UM219 MYDIA M219 KNOST DCT</t>
  </si>
  <si>
    <t>S12L NOTEN UT37 SESNO UJ15E RETOS RETOS1A</t>
  </si>
  <si>
    <t>S12L 2101N08650W 2053N08741W 2053N08750W UBVOV UT101 VOKIR/N0460F270 UT101 ENAGA/N0425F270 ENAGA3A</t>
  </si>
  <si>
    <t>S12L 2101N08651W UKOKO UT78 GOSAT 2050N09005W 2024N09500W ENAGA ENAGA3A</t>
  </si>
  <si>
    <t>S12L T12L6 UN418 UN409 UN419 2051N08728W 2051N08738W UBVOV UT101 ENAGA ENAGA3A</t>
  </si>
  <si>
    <t>S12L T12L6 UN418 UN409 UN419 2051N08731W TAGRO OMPAN OMPAN1A</t>
  </si>
  <si>
    <t>S12L T12L6 UN418 UN409 2053N08716W 2053N08717W 2040N09348W ELURA ENAGA ENAGA3A</t>
  </si>
  <si>
    <t>UDGUV2B UDGUV 2048N08749W UBVOV UT20 TAJIN DCT VITOS VITOS2A</t>
  </si>
  <si>
    <t>S12L T12L6 UN418 UN409 2046N09217W 2044N09230W ELURA ENAGA ENAGA3A</t>
  </si>
  <si>
    <t>S12L T12L6 UN415 2058N08644W 2053N08624W NUDAL UR506 KALNO VETSI2A</t>
  </si>
  <si>
    <t>S12L T12L6 UN418 2056N08714W UN711 NOTEN UT37 SESNO UJ15E RETOS RETOS1A</t>
  </si>
  <si>
    <t>S12L 2101N08650W 2059N08650W UKOKO UT78 VIKMO/N0450F360 UT78 MEDOS/N0423F320 UT20 UBVOV UT101 UMAVO/N0422F300 UT101 ENAGA ENAGA3A</t>
  </si>
  <si>
    <t>S12L 2101N08650W 2054N08648W 2024N08644W TAKUX UM782 OMIRO UN420 PELRA DCT SPP DCT SEKMA OSUPA2</t>
  </si>
  <si>
    <t>S12R 2059N08648W SR03 SR04 2124N08651W 2224N08709W 2229N08711W 2232N08713W KEHLI A766 KELPP NNCEE2</t>
  </si>
  <si>
    <t>N3748Y</t>
  </si>
  <si>
    <t>S12R SR00 SR01 SR02 SR03 SR04 SR05 OMSUK 2134N08644W 2144N08643W 2228N08635W MYDIA M219 KNOST DCT AMORY Q110 DAWWN DCT BEORN GNDLF3</t>
  </si>
  <si>
    <t>S12R SR00 SR01 SR02 SR03 SR04 SR05 SR06 OMSUK UM219 MYDIA/N0461F350 M219 CIGAR M215 KNOST Q109 CAMJO Q99 QUART PHLBO4</t>
  </si>
  <si>
    <t>2051N08656W 2045N08659W</t>
  </si>
  <si>
    <t>UDGUV2A UDGUV UT78 MEDOS UT20 UBVOV UT101 UMAVO/N0459F300 UT101 ENAGA</t>
  </si>
  <si>
    <t>S12R T12R6 2100N08651W 2052N08726W 2052N08729W 2051N08838W 2051N08842W 2256N09343W 2327N09430W SESNO/N0460F220 UJ15E RETOS RETOS1A</t>
  </si>
  <si>
    <t>2325N09427W</t>
  </si>
  <si>
    <t>S12R T12R6 UN418 UN409 2052N08720W 2051N08723W UBVOV UT20 TAJIN DCT VITOS VITOS2A</t>
  </si>
  <si>
    <t>S12R T12R6 UN418 UN409 2052N08721W 2052N08724W PQE/N0328A180 V51 SAXAV V51 TGZ DCT</t>
  </si>
  <si>
    <t>S12R T12R6 UN418 UN409 UN419 2051N08726W 2051N08731W UBVOV UT20 PAZ UT104 ELVED/N0447F300 UT104 LENUL LENUL2B</t>
  </si>
  <si>
    <t>S12R T12R6 UN418 UN409 UN419 2051N08728W UBVOV UT101 UMAVO UT169 VITOS VITOS2A</t>
  </si>
  <si>
    <t>S12R T12R6 UN418 UN409 UN419 2051N08727W NUBIT DCT RIBET UT101 ENAGA DCT OVAGO UT123 IKLOK/N0449F220 UT123 IGSON IGSON1B</t>
  </si>
  <si>
    <t>S12R T12R6 UN418 UN409 UN419 UN432 2051N08735W UBVOV DCT UMAVO UT101 ENAGA ENAGA3A</t>
  </si>
  <si>
    <t>S12R T12R6 UN418 UN409 2052N08719W UBVOV UT101 UMAVO UT104 LENUL LENUL3A</t>
  </si>
  <si>
    <t>CFKWS</t>
  </si>
  <si>
    <t>S12R SR00 SR01 2125N08643W 2128N08643W 2138N08636W 2152N08630W 2158N08627W 2225N08637W 2229N08637W MYDIA/M077F350 M219 CIGAR DCT KNOST/N0456F350 DCT CAMJO DCT SPA DCT EWC DCT OXMAN LINNG3</t>
  </si>
  <si>
    <t>S12R SR00 SR01 SR02 2100N08644W 2101N08643W 2119N08641W 2123N08640W 2147N08629W 2151N08627W 2153N08627W 2205N08626W 2223N08635W MYDIA/M078F370 M219 CULLY/N0459F370 M219 KNOST DCT CAMJO Q99 BLAAN Q69 RICCS DCT OXMAN LINNG3</t>
  </si>
  <si>
    <t>N8793Q</t>
  </si>
  <si>
    <t>S12R SR00 SR01 SR02 2101N08644W 2102N08643W ENEBA 2130N08655W 2130N08654W 2140N08658W 2231N08724W 2256N08734W KEHLI A766 KELPP BAYYY5</t>
  </si>
  <si>
    <t>S12R T12R6 UN418 UN409 UN419 UN432 2050N08736W 2049N08739W 2054N08849W 2224N09224W 2225N09225W 2226N09229W 2229N09236W BRO J25 ICEMN DCT CSI/N0449F370 DCT LEJON DCT GUTZZ BOOVE7</t>
  </si>
  <si>
    <t>2338N09409W</t>
  </si>
  <si>
    <t>S12R 2101N08650W 2100N08647W CN04 2103N08645W 2105N08644W 2117N08644W 2118N08644W 2133N08640W 2134N08639W 2154N08633W 2208N08630W MYDIA M219 CULLY DCT KNOST DCT CAMJO Q99 BLAAN Q69 RICCS DCT OXMAN LINNG3</t>
  </si>
  <si>
    <t>S12R T12R6 UN415 2058N08643W 2104N08635W 2105N08634W 2107N08632W 2108N08631W 2111N08629W 2116N08538W NUDAL UV106 PODON UG765 EMOVI UG765 MAXIM SNDBR3</t>
  </si>
  <si>
    <t>UDGUV2A UDGUV DCT 2053N08852W 2054N08855W NOTEN DCT LIBOX DCT MOV UT3 URKOM UJ54 CJS DCT</t>
  </si>
  <si>
    <t>S12R T12R6 UN418 UN409 UN419 2052N08722W 2052N08729W 2051N08744W UBVOV UT101 UMAVO/N0435F300 UT101 ENAGA/N0431F280 ENAGA3A</t>
  </si>
  <si>
    <t>S12R 2100N08648W 2100N08646W SR04 2131N08644W 2132N08643W 2136N08643W 2157N08632W 2216N08626W MYDIA/N0464F370 M219 CIGAR M215 KNOST Q109 CAMJO Q99 OGRAE DCT BZNGA DCT DORRN CAVLR7</t>
  </si>
  <si>
    <t>S12R T12R6 2059N08650W 2043N08651W 2027N08659W 2023N08659W 1957N08705W 1944N08709W 1941N08710W 1906N08716W BTO UM206 ANSON DCT AROVI VUMAN2</t>
  </si>
  <si>
    <t>1845N08713W</t>
  </si>
  <si>
    <t>S12R T12R6 UN402 UN408 CZM UN431 2003N08656W 1925N08717W 1856N08725W 1851N08738W 1815N08808W TIKIS UG765 AUR DCT</t>
  </si>
  <si>
    <t>1824N08801W</t>
  </si>
  <si>
    <t>UDGUV2A UDGUV DCT 2055N08914W 2056N08916W NOTEN UT37 SESNO UJ15E RETOS RETOS1A</t>
  </si>
  <si>
    <t>S12R T12R6 2056N08712W 2055N08715W 2055N08725W 2054N08727W 2049N09317W 2048N09324W UMAVO UT104 LENUL DCT</t>
  </si>
  <si>
    <t>S12R T12R6 UN402 UN408 2035N08654W 2028N08656W 2015N08704W 1956N08712W 1932N08716W 1910N08711W GABIX DCT TUMEK DCT TIBUT DCT PIRAS BARRA4P</t>
  </si>
  <si>
    <t>1854N08705W</t>
  </si>
  <si>
    <t>UDGUV2A UDGUV UBVOV UT20 TAJIN DCT VITOS VITOS2A</t>
  </si>
  <si>
    <t>S12R SR00 SR01 SR02 SR03 ENEBA UT27 NOSUG 2200N08700W KEHLI A766 SBI DCT LUKKN WLEEE7</t>
  </si>
  <si>
    <t>S12R T12R6 UN418 UN409 UN419 UN432 MID DCT LIDAM UT23 TAM UJ14 TMN UT147 AGU UT44 MEZCA MEZCA1A</t>
  </si>
  <si>
    <t>S12R T12R6 UN402 UN408 CZM 2018N08655W 1945N08645W 1912N08631W BTO UM206 ANSON DCT AROVI VUMAN2</t>
  </si>
  <si>
    <t>S12R T12R6 UN418 UN409 UN419 UN432 2053N08833W 2053N08838W NOTEN UT37 SESNO UJ15E RETOS DCT</t>
  </si>
  <si>
    <t>S12R SR00 SR01 SR02 SR03 SR04 SR05 OMSUK 2140N08643W 2148N08640W 2201N08636W 2215N08632W MYDIA M219 KNOST DCT CAMJO Q99 BLAAN Q69 RICCS DCT PSB DCT SYR DCT ART IMPAC4</t>
  </si>
  <si>
    <t>HP9930</t>
  </si>
  <si>
    <t>S12R T12R6 UN402 UN408 TIBUT UM206 ANSON DCT AROVI VUMAN2</t>
  </si>
  <si>
    <t>S12R T12R6 2100N08651W UDGUV DCT 2052N08830W 2052N08834W NOTEN UT37 SESNO UJ15E RETOS RETOS1A</t>
  </si>
  <si>
    <t>N927UW</t>
  </si>
  <si>
    <t>S12R SR00 SR01 SR02 SR03 SR04 SR05 SR06 OMSUK 2145N08642W 2150N08636W 2204N08625W MYDIA M219 KNOST DCT DEANR DCT BRUTS Q109 CAMJO DCT TWINS DCT PONZE BANKR8</t>
  </si>
  <si>
    <t>N37474</t>
  </si>
  <si>
    <t>S12R SR00 SR01 SR02 SR03 SR04 ENEBA UT27 NOSUG 2154N08656W 2200N08657W 2210N08707W 2221N08715W 2227N08719W 2300N08734W 2305N08737W 2309N08747W 2311N08750W KEHLI A770 LEV DCT MCB/N0469F350 DCT MEMFS/N0463F370 DCT LAJUG DCT VOSTK/N0466F360 DCT ROYYZ/N0475F340 DCT HEVAN DCT POKTE DCT BONNT/N0476F240 VEECK5</t>
  </si>
  <si>
    <t>S12R T12R6 UN418 UN409 UN419 UN432 2050N08736W 2050N08740W UBVOV UT101 UMAVO/N0459F300 UT101 ENAGA ENAGA3A</t>
  </si>
  <si>
    <t>LET7554</t>
  </si>
  <si>
    <t>MMPQ</t>
  </si>
  <si>
    <t>S12R 2101N08651W 2036N08654W 2033N08654W 1851N09121W 1848N09128W EBLEV V30 PQE</t>
  </si>
  <si>
    <t>S12R SR00 SR01 SR02 SR03 SR04 SR05 SR06 2105N08645W 2117N08651W 2129N08646W 2135N08643W 2138N08641W 2206N08630W 2209N08630W 2209N08629W 2215N08629W MYDIA M219 KNOST Q109 CAMJO Q99 PEETT DCT BBDOL PAATS4</t>
  </si>
  <si>
    <t>S12R T12R6 UN418 UN409 UN419 UN432 2050N08736W 2050N08739W 2049N08757W 2050N08835W 2050N08838W NOTEN UT37 SESNO UJ15E MTY UT11 GABLA UJ40 NOVUL NOVUL2C</t>
  </si>
  <si>
    <t>CGZWS</t>
  </si>
  <si>
    <t>S12R SR00 SR01 SR02 SR03 SR04 SR05 SR06 ENEBA UT27 OMVIP UT45 IRDOV/M078F360 L214 PLNDR/N0458F360 L214 LEV/N0453F370 DCT JAAAE DCT FLM DCT GAABE DCT MIGLO HABBS7</t>
  </si>
  <si>
    <t>XBFLF</t>
  </si>
  <si>
    <t>S12R T12R6 2052N08714W 2051N08717W ALPOM UT20 PAZ UT104 LENUL DCT</t>
  </si>
  <si>
    <t>S12R T12R6 UN415 UN440 2042N08620W 2038N08617W 2031N08610W 2033N08608W 2021N08521W MAMBI UL577 CDO UT15 NADAX NADAX1W</t>
  </si>
  <si>
    <t>S12R SR00 SR01 SR02 SR03 SR04 ENEBA 2144N08701W 2150N08703W 2155N08707W 2210N08717W XORAR IRDOV L214 LEV J31 HRV/N0458F340 DCT MCB J35 MCGEE DCT IZAAC DCT XESSS DCT MEMFS DCT VISQA J29 PXV DCT WWODD HANBL3</t>
  </si>
  <si>
    <t>S12R 2101N08651W 2059N08651W 2051N08730W UN432 OMATO UJ16 OAX</t>
  </si>
  <si>
    <t>S12R T12R6 UN418 2054N08658W 2053N08701W 2052N08703W 2049N08736W 2049N08740W UBVOV UT101 UMAVO/N0462F300 UT101 ENAGA ENAGA3A</t>
  </si>
  <si>
    <t>UDGUV2A UDGUV NUBIT RIBET UT101 ENAGA DCT OVAGO UT123 IKLOK/N0450F220 UT123 IGSON IGSON1B</t>
  </si>
  <si>
    <t>S12R T12R6 UN418 2056N08654W L09 2054N08703W 2054N08706W 2051N08728W UN432 MID NOTEN UT37 AVRAV DCT MAM/N0436F390 J25 GROSZ/N0439F400 J25 BRO DCT THX DCT HOOLR DXEEE3</t>
  </si>
  <si>
    <t>S12R T12R6 UN418 UN409 UN419 UN432 2050N08736W 2049N08739W MID NOTEN UT37 EBDUB DCT ETMES UJ53 LIBOX/N0469F340 UJ53 REX DCT DLF DCT KOBLE DCT ELP DCT PGS DCT BLD DCT BTY DCT RUSME DYAMD5</t>
  </si>
  <si>
    <t>UDGUV2A UDGUV UBVOV UT101 ENAGA DCT OTAGO DCT ATUKA ATUKA1B</t>
  </si>
  <si>
    <t>S12R T12R6 UN418 UN409 UN419 UN432 MID DCT NOTEN UT37 SESNO UJ15E RETOS RETOS1A</t>
  </si>
  <si>
    <t>N8732S</t>
  </si>
  <si>
    <t>S12R 2101N08651W 2100N08649W ENEBA UT27 NOSUG 2221N08658W 2228N08700W IRDOV L214 LEV J35 MCB DCT LIT DCT KRTNY MHOMS3</t>
  </si>
  <si>
    <t>HK5320</t>
  </si>
  <si>
    <t>S12R 2101N08651W CN01 2041N08631W 2039N08629W 2037N08613W 2036N08612W 2034N08602W 2030N08547W OMIRO/N0457F370 UN420 SPP UP530 KAKOL/N0404F230 B689 OPMEL OPME4A</t>
  </si>
  <si>
    <t>S12R 2100N08649W SL0 ENEBA UT27 NOSUG 2202N08657W 2208N08657W IRDOV L214 LEV J35 MCB/N0452F390 J35 MEM/N0450F400 J35 FAM/N0447F410 DCT SPI DCT PHEEB ENDEE8</t>
  </si>
  <si>
    <t>N979UY</t>
  </si>
  <si>
    <t>S12R T12R6 UN415 2058N08641W 2058N08639W 2123N08615W 2127N08612W 2146N08555W PODON UG765 MAXIM SNDBR3</t>
  </si>
  <si>
    <t>S12R 2101N08650W 2039N08630W 2036N08629W 2030N08626W 1954N08605W OMIRO UN420 SPP UP530 KAKOL DCT RNG UQ121 ISVAT ISVA5E</t>
  </si>
  <si>
    <t>1955N08606W</t>
  </si>
  <si>
    <t>N274WN</t>
  </si>
  <si>
    <t>S12R SR00 2059N08647W 2105N08644W L37 OMSUK UM219 ALPUK 2329N08617W SNAKR M219 KNOST Q109 YURCK Q97 SAWED Q108 SIE CAMRN5</t>
  </si>
  <si>
    <t>S12R SR00 SR01 2151N08658W 2158N08703W 2204N08706W KEHLI A766 KELPP NNCEE2</t>
  </si>
  <si>
    <t>S12R SR00 SR01 SR02 SR03 SR04 2153N08700W 2208N08707W 2216N08709W IRDOV L214 LEV DCT GCV/N0461F350 DCT PAYTN DCT SHYRE GNDLF3</t>
  </si>
  <si>
    <t>S12R 2100N08649W SL00 2127N08642W 2139N08624W 2143N08617W 2144N08617W 2149N08609W 2222N08609W 2302N08608W 2315N08608W 2323N08608W NAVVL M219 CULLY/N0467F350 M219 KNOST DCT CAMJO DCT TEEEM Q99 POLYY DCT OGRAE DCT AUDII DCT FAK DCT RBV DCT LLUND DCT CAM DCT JASDU DCT PBERG CARTR5</t>
  </si>
  <si>
    <t>S12R 2101N08651W 2059N08650W 2058N08651W MURBU B764 BUKKY BUKKY1A</t>
  </si>
  <si>
    <t>S12R 2101N08650W MOGOP NC01 2101N08647W 2116N08646W 2143N08633W 2156N08634W 2239N08631W 2254N08627W 2337N08614W NAVVL M219 CIGAR PRICY5</t>
  </si>
  <si>
    <t>CGYLP</t>
  </si>
  <si>
    <t>S12R 2100N08649W SL0 2101N08647W 2114N08648W 2127N08653W 2139N08658W 2141N08658W 2149N08701W IRDOV/M078F380 L214 PLNDR/N0457F380 L214 LEV/N0455F370 DCT WINAP DCT CLOUT DCT KM36M DCT KI51O DCT QWERI NUBER6</t>
  </si>
  <si>
    <t>S12R SR00 SR01 SR02 2122N08652W 2123N08654W 2135N08709W 2246N08723W 2250N08723W 2254N08727W KEHLI A766 KELPP NNCEE2</t>
  </si>
  <si>
    <t>S12R 2101N08650W MOGOP 2100N08646W 2101N08646W 2116N08644W 2134N08634W 2138N08629W 2151N08627W 2218N08624W 2232N08632W 2233N08633W 2241N08647W 2341N08618W 2351N08610W NAVVL M219 CIGAR M215 KNOST Q109 DEANR/N0441F380 DCT DAWWN DCT BEORN HOBTT3</t>
  </si>
  <si>
    <t>S12R T12R6 UN418 UN409 UN419 2052N08723W 2051N08728W MID DCT NOTEN UT37 ULUMA DCT MTY UT11 SINLO SINLO1A</t>
  </si>
  <si>
    <t>S12R T12R6 UN418 UN409 UN419 UN432 2049N08738W TAJIN DCT VITOS VITOS2A</t>
  </si>
  <si>
    <t>S12R 2101N08651W 2057N08639W 2051N08631W 2050N08630W 2046N08627W 2045N08626W 2032N08611W ALYRE TAKUX UM782 OMIRO/N0446F370 UN420 PELRA DCT SPP DCT SEKMA OSUPA2</t>
  </si>
  <si>
    <t>UDGUV2A UDGUV DCT 2050N08816W 2050N08823W NOTEN UT37 SESNO UJ15E RETOS RETOS1A</t>
  </si>
  <si>
    <t>HTT103</t>
  </si>
  <si>
    <t>CYYT</t>
  </si>
  <si>
    <t>CGBSW</t>
  </si>
  <si>
    <t>S12R SR00 SR01 SR02 OMSUK 2134N08644W 2205N08627W MYDIA M219 NAVVL DCT SMOGS DCT ALROE DCT VPEGV DCT JAWSS DCT HOLDO DCT JRDAN AR19 SAGGY DCT BTTRS DCT RCHIE DCT LARGE DCT DOVEY DCT RLERI DCT SUTKO DCT PERLU DCT</t>
  </si>
  <si>
    <t>S12R 2101N08650W 2100N08649W 2101N08647W 2101N08644W SR05 ENEBA 2130N08654W 2129N08654W 2138N08655W 2139N08655W 2148N08657W ALKIM UT45 IRDOV L214 LEV DCT GCV/N0457F370 DCT PAYTN DCT SHYRE GNDLF3</t>
  </si>
  <si>
    <t>N828RX</t>
  </si>
  <si>
    <t>MMJC</t>
  </si>
  <si>
    <t>S12R 2100N08650W CN01 2056N08650W UN608 DUPIX 2034N08731W UBVOV UT101 UMAVO UT169 VITOS DC SLM DCT</t>
  </si>
  <si>
    <t>SWA390</t>
  </si>
  <si>
    <t>N8727M</t>
  </si>
  <si>
    <t>S12R 2101N08649W 2101N08648W 2102N08647W 2123N08652W 2122N08653W 2139N08658W 2202N08704W 2205N08705W 2303N08732W IRDOV DAGGR DCT LEV/N0470F370 J31 MEI DCT IGB/N0466F380 DCT KISTS CHSNE3</t>
  </si>
  <si>
    <t>S12R 2101N08651W T12R6 2101N08639W 2104N08631W 2105N08630W 2117N08611W 2118N08609W 2123N08602W 2132N08531W MAXIM Y262 LULLS Y642 JITGO/M083F370 Y642 GRATX M329 BALTN DCT BALOO DCT 36N060W/N0481F370 DCT 40N050W DCT 42N040W/M084F370 DCT 44N030W DCT 46N020W DCT 47N015W DCT ETIKI/M084F400 DCT REGHI/N0477F400 DCT OZNOH DCT BULOX DCT TABOV/N0474F390 DCT RESMI DCT TEPRI DCT POGZI DCT GELTA DCT LUVAL/N0478F390 DCT BEGAR DCT TRA/N0479F390 DCT GAMSA/N0478F390 DCT UMVEG DCT BEDOX DCT ZINPE DCT ETIDA T390 RILEX</t>
  </si>
  <si>
    <t>S12R 2101N08651W T12R6 2101N08649W 2101N08648W ENEBA 2135N08654W 2135N08655W 2137N08655W 2208N08708W 2212N08711W 2238N08721W 2240N08721W 2250N08721W 2307N08721W IRDOV TRESR L333 HRV DCT MCB DCT MHZ/N0452F350 DCT IZAAC/N0452F320 DCT MEMFS DCT STL/N0449F320 DCT IOW DCT MNOSO BLUEM5</t>
  </si>
  <si>
    <t>2059N08654W UN605 2051N08736W 2050N08739W UDGUV 2050N08845W 2050N08848W NOTEN UT37 ULUMA DCT MTY DCT TASTO DCT ILAMA UT41 ELURO/N0447F320 UT41 NADIS/N0438F300 DCT AVRIL UJ3 TANRI TANRI1B</t>
  </si>
  <si>
    <t>N14502</t>
  </si>
  <si>
    <t>S12R T12R6 2059N08651W 2058N08653W UDGUV DCT MID NOTEN/N0455F380 UT37 EBDUB DCT ETMES UJ53 REX DCT DLF DCT PNH DCT ZIGEE NIIXX4</t>
  </si>
  <si>
    <t>S12R 2101N08651W 2058N08651W UDGUV DCT 2055N08913W 2055N08914W 2212N09208W 2215N09216W 2244N09256W 2336N09411W MAM DCT BRO/N0455F380 J25 SAT/N0453F390 DCT GUTZZ BOOVE7</t>
  </si>
  <si>
    <t>2336N09411W</t>
  </si>
  <si>
    <t>S12R T12R6 2100N08651W 2057N08651W 2052N08730W 2053N08757W MID DCT LIDAM UT23 TAM UJ14 TMN DCT MORAS UJ17 QET DCT</t>
  </si>
  <si>
    <t>N8316H</t>
  </si>
  <si>
    <t>S12R 2100N08649W SL0 2100N08646W 2102N08646W 2103N08646W T12L7 ENEBA NOSUG 2208N08658W 2218N08702W KEHLI A766 KELPP BAYYY5</t>
  </si>
  <si>
    <t>CFPRP</t>
  </si>
  <si>
    <t>S12R 2059N08647W SL00 NC011 ENEBA 2129N08654W 2128N08654W 2140N08657W 2144N08700W IRDOV/M077F340 L214 PLNDR/N0459F340 L214 LEV DCT LOOSE/N0452F360 DCT LNK DCT WILTN DCT YMJ DCT REFEX DCT CAMRA IGSOX3</t>
  </si>
  <si>
    <t>S12R 2059N08647W UN621 2103N08642W L42 2112N08642W 2136N08639W 2137N08639W XOPGI UM219 MYDIA M219 CIGAR RAYZZ3</t>
  </si>
  <si>
    <t>UDGUV2A UDGUV DCT MID DCT LIDAM UT23 TAM UJ14 TMN UT147 SLP UJ40 LIBOL LIBOL1B</t>
  </si>
  <si>
    <t>ENEBA2A ENEBA UT27 NOSUG IRDOV L214 LEV J35 MCB/N0452F390 J35 MEM BOOSH3</t>
  </si>
  <si>
    <t>UDGUV2A UDGUV UBVOV UT101 UMAVO/N0461F300 UT101 ENAGA ENAGA3A</t>
  </si>
  <si>
    <t>UDGUV2A UDGUV DCT 2054N08909W 2055N08918W NOTEN UT37 EBDUB DCT NUGUS/N0464F350 UJ59 MAM DCT BRO/N0461F360 J25 SAT/N0458F350 DCT GUTZZ BOOVE7</t>
  </si>
  <si>
    <t>N986AN</t>
  </si>
  <si>
    <t>S12R 2101N08650W SL0 NC011 2101N08646W OMSUK 2141N08643W 2204N08634W 2223N08625W 2229N08623W 2237N08623W 2255N08625W 2255N08626W 2309N08627W 2315N08626W 2327N08623W 2331N08622W MYDIA M219 KNOST DCT DEANR DCT BRUTS Q109 CAMJO DCT TWINS DCT PONZE BANKR8</t>
  </si>
  <si>
    <t>UDGUV2A UDGUV UT78 DURPI DCT NOTEN UT37 EBDUB/N0353F220 UT37 SESNO UJ15E RETOS RETOS1A</t>
  </si>
  <si>
    <t>ENEBA2A ENEBA UT27 NOSUG 2219N08658W 2227N08658W KEHLI A766 KELPP NNCEE2</t>
  </si>
  <si>
    <t>UDGUV2A UDGUV MID 2141N09346W 2142N09354W XOPMA UJ46 CDR UL655 PPE J93 AXASA/N0460F300 J93 ASUTA DCT AMMOR OLAAA2</t>
  </si>
  <si>
    <t>2159N09459W</t>
  </si>
  <si>
    <t>UDGUV2A UDGUV UT78 UKOKO UBVOV DCT UMAVO UT101 ENAGA ENAGA3A</t>
  </si>
  <si>
    <t>OMSUK2A OMSUK UM219 RAKAR 2248N08627W 2312N08630W 2326N08631W 2337N08629W 2346N08626W NAVVL M219 KNOST Q109 DFENC DCT SAWED Q108 SIE CAMRN5</t>
  </si>
  <si>
    <t>2403N08614W</t>
  </si>
  <si>
    <t>UDGUV2A UDGUV UT78 DURPI 2042N09243W 2038N09350W VOKIR UT101 UMAVO UT169 VITOS VITOS2A</t>
  </si>
  <si>
    <t>UDGUV2A UDGUV UT78 DURPI DCT UBVOV UT20 PAZ UT104 ELVED/N0449F300 UT104 LENUL LENUL2B</t>
  </si>
  <si>
    <t>N597JB</t>
  </si>
  <si>
    <t>S12R T12R6 2055N08640W 2055N08639W B30L3 SEVKA NUDAL UV106 PODON UG765 MAXIM BHHIA3</t>
  </si>
  <si>
    <t>S12R 2101N08650W T12R6 2100N08648W 2059N08647W UN621 SL01 SR04 ENEBA 2134N08653W 2139N08654W IRDOV L214 LEV DCT GCV/N0464F350 DCT PAYTN DCT SHYRE GNDLF3</t>
  </si>
  <si>
    <t>N662JB</t>
  </si>
  <si>
    <t>S12R SR00 SR01 SR02 2104N08644W 2124N08650W 2137N08654W 2147N08651W 2226N08640W 2333N08614W 2345N08612W MYDIA M219 CIGAR PRICY5</t>
  </si>
  <si>
    <t>UDGUV2A UDGUV UT78 DURPI 2050N09111W 2048N09122W VOKIR UT101 UMAVO/N0438F300 UT101 ENAGA ENAGA3A</t>
  </si>
  <si>
    <t>N1804U</t>
  </si>
  <si>
    <t>S12R SR00 SR01 SR02 SR03 SR04 SR05 SR06 SR07 SR08 SR09 SR10 SR11 SR12 SR17 SR18 2132N08653W 2141N08655W 2308N08633W 2326N08634W 2342N08629W 2405N08624W SNAKR M219 KNOST Q109 CAMJO Q99 OGRAE DCT GOOOB DCT THHMP RAVNN9</t>
  </si>
  <si>
    <t>VJT732</t>
  </si>
  <si>
    <t>KBED</t>
  </si>
  <si>
    <t>9HVJD</t>
  </si>
  <si>
    <t>S12R 2122N08640W 2132N08631W 2144N08625W 2202N08617W 2213N08623W 2216N08624W 2239N08627W 2313N08630W MYDIA M219 CIGAR DCT BRUTS DCT DEQUE DCT AHOEY DCT HBUDA DCT BROSS Q419 DPK DCT</t>
  </si>
  <si>
    <t>N887NN</t>
  </si>
  <si>
    <t>S12R T12R6 UN418 UN409 UN419 2051N08730W 2050N08736W 2051N08740W 2121N08922W 2122N08929W NOTEN UT37 EBDUB DCT NUGUS/N0448F370 UJ59 MAM DCT BRO/N0446F380 J25 SAT/N0438F370 DCT GUTZZ BOOVE7</t>
  </si>
  <si>
    <t>S12R T12R6 UN402 1951N08702W 1924N08713W URNOS URNOS2</t>
  </si>
  <si>
    <t>1823N08734W</t>
  </si>
  <si>
    <t>S12R SR00 SR01 SR02 SR03 2131N08652W 2207N08707W 2239N08703W 2254N08701W 2320N08702W PISAD L333 HOOCK DCT MEMFS/N0455F380 DCT FTZ TRTLL6</t>
  </si>
  <si>
    <t>N156AN</t>
  </si>
  <si>
    <t>S12R SR00 SR01 2122N08650W 2134N08656W 2151N08707W 2154N08708W 2158N08711W 2206N08715W 2209N08717W 2218N08720W 2219N08722W 2224N08725W 2245N08737W 2247N08733W LAYKE 2323N08724W 2351N08718W 2354N08711W X333 MINOW M215 KNOST DCT DEANR DCT BRUTS Q109 CAMJO/N0462F370 DCT TWINS DCT PONZE BANKR8</t>
  </si>
  <si>
    <t>2415N08701W</t>
  </si>
  <si>
    <t>S12R SR00 SR01 2108N08646W 2111N08645W 2124N08643W LENUK UB646 CANOA DCT EYW DCT</t>
  </si>
  <si>
    <t>S12R 2102N08652W 2054N08731W 2052N08737W 2055N08809W 2106N08918W 2132N09152W 2133N09158W 2135N09208W 2136N09222W 2144N09315W 2151N09359W 2152N09413W 2154N09458W TMN UT147 AGU UT44 MEZCA MEZCA1A</t>
  </si>
  <si>
    <t>S12R T12R6 2029N08621W 1925N08539W PELRA UN420 TBG UM674 TCO/N0442F370 UM674 ATATU ATATU4</t>
  </si>
  <si>
    <t>UDGUV2A UDGUV 2048N08749W 2042N08831W 2052N08847W UBVOV UT101 UMAVO/N0461F300 UT101 ENAGA ENAGA3A</t>
  </si>
  <si>
    <t>N965JT</t>
  </si>
  <si>
    <t>S12R SR00 SR01 2124N08644W 2147N08639W 2152N08639W 2205N08634W 2211N08633W 2232N08631W 2239N08633W 2247N08632W 2326N08628W 2340N08621W 2403N08609W 2410N08606W SNAKR M219 KNOST Q109 DFENC DCT SAWED Q108 SIE CAMRN5</t>
  </si>
  <si>
    <t>N803DN</t>
  </si>
  <si>
    <t>UDGUV2A UDGUV DCT 2049N08755W 2041N08820W 2051N08843W PERGO UT37 EBDUB J177 IPRUL/N0460F350 UT151 PLAYA/N0460F360 UT151 MAM DCT LRD DCT DLF DCT INK J15 CME DCT CNX DCT RSK DCT RIFMN DCT HELPR JAZZZ1</t>
  </si>
  <si>
    <t>N1805U</t>
  </si>
  <si>
    <t>S12R T12R6 UN418 UN409 2052N08759W 2104N08826W 2107N08835W 2108N08838W 2113N08851W NOTEN/N0461F380 UT37 AVRAV DCT PLAYA DCT MAM DCT DLF DCT BGS DCT LBB DCT ZIGEE DCT HGO J20 QUAIL DCT JEFEL</t>
  </si>
  <si>
    <t>N454AL</t>
  </si>
  <si>
    <t>UDGUV2A UDGUV DCT 2049N08751W 2059N08820W 2104N08840W 2119N08920W 2245N09249W 2247N09259W NOTEN UT37 AVRAV DCT REX UJ13 CAMUI UJ2 MOV UT3 AGNID DCT CUS DCT DRRVR PINNG1</t>
  </si>
  <si>
    <t>S12R SR00 SR01 SR02 2134N08653W 2142N08658W 2147N08701W 2357N08756W 2436N08800W DAGGR L214 PLNDR/N0461F360 L214 LEV DCT DEBII DCT KK36E DCT PEABO DCT KK54C DCT NUXRO DCT RECAP DCT BEVEL DCT VESDO DCT EBGAL EBGAL7</t>
  </si>
  <si>
    <t>UDGUV2A UDGUV UJ84 X84 2039N08825W 2031N08903W 2019N08943W 1948N09012W 1911N09042W PQE V51 TGZ</t>
  </si>
  <si>
    <t>NUDAL1A NUDAL UV106 PODON UG765 MAXIM Y262 LULLS Y642 GRATX/M084F390 M329 BALTN DCT LAZEY DCT 35N060W DCT 40N050W DCT 43N040W DCT 46N030W DCT 47N025W DCT KOGAD DCT BIMGO DCT LULOX/N0479F390 DCT SIDDI DCT DAWLY DCT ELRIP DCT OTMET OTMET1G</t>
  </si>
  <si>
    <t>S12R SR00 SR01 NOSUG 2347N08752W DAGGR L214 LEV/N0478F330 DCT SJI DCT CATLN Q22 UMBRE DCT QUART PHLBO4</t>
  </si>
  <si>
    <t>2429N08809W</t>
  </si>
  <si>
    <t>S12R 2100N08649W 2101N08647W 2147N08641W 2203N08649W 2216N08652W 2219N08652W 2237N08650W 2248N08651W 2301N08646W 2303N08646W 2333N08634W SNAKR M219 CIGAR DCT DEANR/N0456F370 Q109 CAMJO Q99 OGRAE DCT BZNGA DCT DORRN CAVLR7</t>
  </si>
  <si>
    <t>S12R SR00 SR01 SR02 SR03 2101N08644W 2116N08645W ROTGI 2218N08634W 2233N08635W 2235N08636W 2247N08638W 2253N08640W 2323N08650W 2331N08652W 2338N08654W SNAKR M219 CIGAR DCT BULZI/N0450F360 DCT LUCKK DCT RESPE DCT HCH DCT SWAPP DCT TTH DCT TRICH BENKY6</t>
  </si>
  <si>
    <t>2406N08628W</t>
  </si>
  <si>
    <t>UDGUV2A UDGUV DCT 2058N08937W 2107N08942W NOTEN UT37 EBDUB DCT ETMES UJ53 REX DCT DLF/N0481F300 DCT PNH DCT ZIGEE NIIXX4</t>
  </si>
  <si>
    <t>S12R SR00 SR01 SR02 2059N08644W 2112N08645W ROTGI UM219 XOPGI UB646 CANOA SNDBR3</t>
  </si>
  <si>
    <t>UDGUV2A UDGUV UJ84 X84 2039N08825W 2042N08847W 2041N08904W MD811 2028N08942W 2023N09001W 2020N09009W 2012N09034W 2008N09042W 2007N09045W 2006N09045W 2003N09050W NOPON UJ9 VSA DCT</t>
  </si>
  <si>
    <t>UDGUV2A UDGUV UT78 DURPI DCT NUBIT DCT RIBET UT101 ENAGA DCT OVAGO UT123 IKLOK/N0450F220 UT123 IGSON IGSON1B</t>
  </si>
  <si>
    <t>S12R T12R6 UN418 CZA 1950N09028W 1948N09036W RETOM DCT</t>
  </si>
  <si>
    <t>1829N09517W</t>
  </si>
  <si>
    <t>XCLRD</t>
  </si>
  <si>
    <t>S12R SR00 SR26 SR27 SR28 SR29 CZA 2037N08831W 2034N08841W MTT UJ16 OAX UJ39 CUA DCT</t>
  </si>
  <si>
    <t>SWA171</t>
  </si>
  <si>
    <t>N8716B</t>
  </si>
  <si>
    <t>UDGUV2A UDGUV UT78 DURPI DCT NOTEN UT37 SESNO UJ15E MTY UJ15 MOV DCT XOXIL DCT MRF Q166 ELP DCT RUTER J86 INW DCT HAHAA RKSTR4</t>
  </si>
  <si>
    <t>HP9816</t>
  </si>
  <si>
    <t>S12R TAKUX UM782 OMIRO UN420 PELRA DCT SPP DCT SEKMA OSUPA2</t>
  </si>
  <si>
    <t>HK5424</t>
  </si>
  <si>
    <t>S12R TAKUX UM782 OMIRO/N0458F370 UN420 SPP UP530 KAKOL/N0455F370 DCT RNG UQ121 ISVAT ISVA5E</t>
  </si>
  <si>
    <t>S12R SR00 SR01 SR02 SR03 SR04 SR05 OMSUK UM219 MYDIA M219 CIGAR DCT BRUTS DCT ESENT DCT FLO DCT ARGAL DCT COLIN DCT RIDGY DCT FEXXX DCT LBSTA DCT EBONY DCT ITPAX DCT SATIP/N0393F270 DCT TUDEP/M074F270 DCT 52N050W DCT 53N040W DCT 53N030W DCT 53N020W DCT MALOT/N0428F330 DCT GISTI/N0404F330 DCT BOFUM Q37 MALUD MALUD1M</t>
  </si>
  <si>
    <t>S12R T12R6 UN418 UN409 UN419 UN432 2051N08739W 2052N08751W NOTEN UT37 SESNO UJ15E RETOS RETOS1A</t>
  </si>
  <si>
    <t>S12R T12R6 UN418 2056N08657W UN703 UDGUV DCT 2053N08844W 2053N08851W 2101N08900W 2105N08902W 2112N08907W NOTEN UT37 SESNO UJ15E RETOS RETOS1A</t>
  </si>
  <si>
    <t>S12R 2101N08650W T12R6 SL0 2101N08647W NC29 2113N08646W 2113N08647W 2126N08647W 2125N08647W NNE25 2128N08646W 2135N08642W 2140N08638W 2154N08633W 2206N08630W 2245N08639W 2304N08649W 2328N08644W 2332N08644W 2340N08642W 2348N08630W 2355N08615W 2355N08541W CANOA SNDBR3</t>
  </si>
  <si>
    <t>UDGUV2A UDGUV MID NOTEN UT37 EBDUB DCT NUGUS/N0458F350 UJ59 MAM/N0458F360 DCT LRD DCT KOBLE DCT POAKE DCT PARKA DCT KU78K DCT YKM DCT PAE GRIZZ1</t>
  </si>
  <si>
    <t>S12R 2100N08650W MOGOP SL0 ENEBA UT27 NOSUG KEHLI A766 KELPP NNCEE2</t>
  </si>
  <si>
    <t>S12R 2101N08650W 2100N08649W SL0 2102N08647W 2121N08651W 2129N08655W 2135N08700W 2136N08702W 2156N08718W 2206N08731W KEHLI A766 KELPP BAYYY5</t>
  </si>
  <si>
    <t>S12R T12R6 UN418 UN409 UN419 2051N08732W UBVOV UT101 UMAVO/N0457F300 UT101 ENAGA ENAGA3A</t>
  </si>
  <si>
    <t>UDGUV2A UDGUV UT78 UKOKO 2049N08828W 2050N08832W LIDAM UT23 TAM UJ14 TMN UT147 SLP</t>
  </si>
  <si>
    <t>CFSKZ</t>
  </si>
  <si>
    <t>S12R 2101N08650W MOGOP NC01 NC29 ENEBA 2139N08655W XORAR 2222N08736W 2245N08758W KEHLI/M080F320 A770 DOLPH/N0478F320 A770 LEV J35 MCB DCT LIT/N0474F340 DCT KM36G DCT KD54A DCT KD66U DCT CKW DCT DBS J52 DOXIE DCT METOW GRIZZ1</t>
  </si>
  <si>
    <t>KOW90</t>
  </si>
  <si>
    <t>N90FX</t>
  </si>
  <si>
    <t>S12R 2100N08649W SR00 SR01 SR02 SR03 OMSUK 2127N08646W 2148N08643W MYDIA M219 CIGAR DCT CLAMP DCT TEUFL Q75 SHRIL DCT RAANE Q99 HURLE DCT METRO DCT</t>
  </si>
  <si>
    <t>N872DN</t>
  </si>
  <si>
    <t>UDGUV2A UDGUV DCT MID NOTEN UT37 EBDUB DCT REX DCT DLF DCT KOBLE DCT FST/N0463F340 DCT EWM Q180 BXK/N0463F320 DCT ESTWD HLYWD1</t>
  </si>
  <si>
    <t>UDGUV2A UDGUV UT78 UKOKO 2049N08830W LIDAM UT23 TAM UJ14 TMN DCT MORAS UJ17 QET</t>
  </si>
  <si>
    <t>N728AV</t>
  </si>
  <si>
    <t>TAKUX2A TAKUX UM782 OMIRO/N0458F370 UN420 SPP UP530 KAKOL/N0455F370 DCT RNG UQ121 ISVAT ISVAT5E</t>
  </si>
  <si>
    <t>UDGUV2A UDGUV 2032N08926W 2033N08944W 2033N09005W 2033N09012W 2027N09048W 2026N09115W OMPAN OMPAN1A</t>
  </si>
  <si>
    <t>S12R T12R6 UN418 UN409 2052N08720W 2052N08727W UKOKO UT78 MEDOS UT20 UBVOV UT101 UMAVO/N0469F300 UT101 ENAGA ENAGA3A</t>
  </si>
  <si>
    <t>S12R T12R6 2058N08645W 2056N08641W 2047N08621W 2022N08607W OMIRO UN420 TBG UM674 TCO/N0448F370 UM674 ATATU ATATU4</t>
  </si>
  <si>
    <t>S12R T12R6 UN418 UN409 UN419 UN432 2050N08735W 2056N08811W 2058N08818W 2102N08838W 2102N08840W 2105N08851W 2106N08857W NOTEN UT37 ULUMA DCT ONDEV UJ53 REX DCT</t>
  </si>
  <si>
    <t>UDGUV2A UDGUV UT78 DURPI DCT NUBIT DCT RIBET UT101 ENAGA DCT OVAGO UT123 IKLOK/N0448F220 UT123 IGSON IGSON1B</t>
  </si>
  <si>
    <t>XAKDN</t>
  </si>
  <si>
    <t>UDGUV2A UDGUV DCT 2049N08754W 2049N08756W 2050N08758W 2102N08846W NOTEN UT37 SESNO UJ15E RETOS DCT</t>
  </si>
  <si>
    <t>S12R T12R6 UN418 UN409 UN419 UN432 2050N08735W 2049N08740W NOTEN UT37 SESNO UJ15E RETOS RETOS1A</t>
  </si>
  <si>
    <t>S12R T12R6 2058N08653W 2102N08726W UBVOV DCT UMAVO UT101 ENAGA ENAGA3A</t>
  </si>
  <si>
    <t>S12R SR00 SR01 ROTGI UM219 MYDIA/M083F370 M219 CULLY/N0485F370 M219 CIGAR DCT KNOST DCT TAALR DCT SAV DCT RDU DCT BBOBO Q22 RBV DCT JFK DCT FOXWD DCT BOS DCT EBONY N633A RIKAL/M082F380 NATX 53N050W/M082F390 NATX MALOT/N0477F390 NATX GISTI DCT NORLA DCT PEWBI DCT TACQI DCT FONZU DCT ELRIP DCT OTMET OTMET1G</t>
  </si>
  <si>
    <t>S12R 2101N08650W CN01 2112N08555W MAXIM Y262 LULLS Y642 DROWN/M084F390 Y642 GRATX DCT DUNIG M330 SHEIL DCT NUMBR DCT 33N060W/M084F390 3730N05000W 3930N04000W 40N030W 4030N02000W DCT DETOX/N0480F380 DCT PRT DCT IBERO DCT ADORO L155 ZMR</t>
  </si>
  <si>
    <t>XAILS</t>
  </si>
  <si>
    <t>S12R T12R6 UN418 UN409 UN419 2052N08728W LIDAM UT23 TAM UJ14 TMN DCT MORAS UJ17 QET</t>
  </si>
  <si>
    <t>S12R 2100N08649W NC29 ENEBA UT27 NOSUG 2201N08657W 2207N08658W 2214N08700W 2219N08702W 2228N08705W KEHLI/M079F340 A770 ALGAE/M079F360 A770 DOLPH/N0469F360 A770 LEV/N0466F370 J31 MEI DCT BWG DCT ROD DCT QWERI NUBER6</t>
  </si>
  <si>
    <t>S12R T12R6 UN418 UN409 2050N08736W 2049N08739W UDGUV JOTAS 1855N09134W 1854N09136W 1854N09139W 1850N09209W 1840N09217W AGAVE UJ9 VSA</t>
  </si>
  <si>
    <t>S12R T12R6 2059N08648W BOTOP ALYRE TAKUX UM782 OMIRO UN420 BONOS/N0450F390 UN420 SPP DCT VUNIB DCT SIROT DCT KUBEK DCT RNG DCT ISVAT ISVAT5E</t>
  </si>
  <si>
    <t>UDGUV2A UDGUV UT78 VIKMO 2042N09334W ENAGA ENAGA3A</t>
  </si>
  <si>
    <t>S12R T12R6 2102N08645W CN08 2108N08647W SR18 2114N08647W 2120N08646W 2134N08651W 2138N08653W 2143N08656W 2213N08702W 2246N08711W 2249N08707W 2304N08708W 2308N08706W 2312N08708W 2315N08704W MYDIA M219 CULLY/N0475F370 M219 CIGAR DCT KJ87Q DCT OTK DCT IRQ DCT ESL DCT PSB J59 SYR DCT BAREE DCT NEEKO/M081F390 DCT 54N050W 55N040W 55N030W 54N020W DCT DOGAL/N0471F390 DCT BEXET DCT DEXEN UY124 DOLOP DCT KEPAD L15 FINMA DCT CHT DCT ITVIP DCT KONAN UL607 SPI T180 NIVNU/N0397F310 T847 TUTOV TUTOV1A</t>
  </si>
  <si>
    <t>S12R T12R6 UN415 UN413 2106N08615W 2106N08614W 2107N08553W 2106N08552W 2059N08511W PODON UG765 MAXIM Y262 LULLS Y642 GRATX/M085F370 M329 BDA DCT BALOO DCT 35N060W DCT 39N050W DCT 42N040W DCT 44N030W DCT 45N020W/M085F390 DCT 46N010W DCT SIVIR DCT RIVAK/N0481F400 DCT GALOF DCT PECNO DCT VALKU/N0481F390 DCT TIS DCT MEBAK DCT GIPNO DCT BALSI DCT OBIGO DCT ROBEX DCT LAPRI/N0477F410 DCT MOGBO DCT ELB DCT ELKAP ELKAP3A</t>
  </si>
  <si>
    <t>2103N08531W</t>
  </si>
  <si>
    <t>S12R T12R6 UN418 UN409 UN419 UN432 2128N09228W 2124N09244W 2110N09333W 2105N09405W 2103N09431W TMN UT147 AGU UT44 MEZCA MEZCA1A</t>
  </si>
  <si>
    <t>2110N09459W</t>
  </si>
  <si>
    <t>S12R T12R6 UN418 UN409 UN419 UN432 2045N08913W 2055N08959W 2059N09012W 2107N09048W 2057N09104W ELVED UT104 LENUL LENUL3A</t>
  </si>
  <si>
    <t>UDGUV2A UDGUV UT78 UKOKO UMAVO UT101 ENAGA ENAGA3A</t>
  </si>
  <si>
    <t>XACAP</t>
  </si>
  <si>
    <t>UDGUV2A UDGUV UT78 DURPI 2051N09025W 2051N09027W NUBIT RIBET UT101 ENAGA ENAGA3A</t>
  </si>
  <si>
    <t>UDGUV2A UDGUV 2055N08750W 2055N08758W 2053N09021W 2053N09033W NUBIT RIBET UT101 UMAVO/N0456F300 UT101 ENAGA ENAGA3A</t>
  </si>
  <si>
    <t>S12R T12R6 UN418 UN409 UN419 UN432 2059N08740W 2103N08749W 2104N08801W UBVOV DCT UMAVO UT101 ENAGA ENAGA3A</t>
  </si>
  <si>
    <t>S12R T12R6 UN418 UN409 2053N08714W 2101N08736W 2119N08753W 2119N08819W UBVOV UT20 TAJIN DCT VITOS VITOS2A</t>
  </si>
  <si>
    <t>S12R T12R6 2100N08645W UN100 SEVKA NUDAL UR506 KALNO VETSI2A</t>
  </si>
  <si>
    <t>S12R T12R6 2100N08650W 2058N08652W 2052N08722W 2051N08729W 2057N08739W 2138N08832W 2138N08924W 2147N08951W NOTEN UT37 SESNO UJ15E RETOS RETOS1A</t>
  </si>
  <si>
    <t>HP1836</t>
  </si>
  <si>
    <t>ALSUP1C ALSUP UB881 ANIKO/N0458F390 UB881 BTO UM206 ANSON DCT AROVI VUMAN2</t>
  </si>
  <si>
    <t>S12R T12R6 UN418 2058N08656W UN153 UDGUV UT78 MEDOS UT20 UBVOV UT101 UMAVO/N0456F300 UT101 ENAGA ENAGA3A</t>
  </si>
  <si>
    <t>S12R T12R6 2059N08646W 2100N08642W SEVKA NUDAL UV106 PODON/N0464F410 UG765 FRANT UR522 UHA UR628 UVA UM348 OTOSI/M081F410 UM348 MEDKO M348 ALBBE/N0462F410 UM348 PTA UL343 LRN DCT</t>
  </si>
  <si>
    <t>S12R T12R6 UN418 UN409 UBVOV UT101 ENAGA DCT OTAGO DCT ATUKA ATUKA1B</t>
  </si>
  <si>
    <t>N69816</t>
  </si>
  <si>
    <t>S12R 2101N08651W SL0 NC011 2109N08649W 2129N08656W 2136N08659W 2205N08711W 2214N08714W 2216N08718W 2224N08745W 2226N08755W 2232N08816W 2249N08913W 2255N08922W 2256N08926W 2316N09010W IPSEV L207 SEAGL NNCEE2</t>
  </si>
  <si>
    <t>NUDAL1A NUDAL UV106 PODON UG765 MAXIM Y262 TUNSL DCT FEMID Q118 CHRRI/N0461F380 Q118 SHEEK Q110 DAWWN DCT BEORN GNDLF3</t>
  </si>
  <si>
    <t>S12R SR00 SR01 NOSUG UT27 OMVIP 2317N08712W 2318N08714W 2319N08714W 2325N08719W DAGGR L214 LEV/N0476F330 DCT SJI DCT CATLN Q22 UMBRE DCT QUART PHLBO4</t>
  </si>
  <si>
    <t>2427N08750W</t>
  </si>
  <si>
    <t>S12R 2100N08650W MOGOP NC29 2102N08645W SR08 OMSUK 2133N08644W 2140N08646W LENUK UB646 CANOA DCT EYW DCT</t>
  </si>
  <si>
    <t>S12R T12R6 UN418 UN409 UN419 UN432 2049N08920W 2047N09243W UBVOV UT101 UMAVO/N0456F300 UT101 ENAGA ENAGA3A</t>
  </si>
  <si>
    <t>N32JE</t>
  </si>
  <si>
    <t>S12R T12R6 UN418 UN409 2054N08717W 2055N08729W 2054N08733W TAGRO UBVOV UT20 PAZ UT104 LENUL DCT</t>
  </si>
  <si>
    <t>N904DH</t>
  </si>
  <si>
    <t>S12R T12R6 UN418 2052N08717W 2052N08719W 2050N08726W UN432 NAPRI NAPRI1A</t>
  </si>
  <si>
    <t>S12R SR00 SR01 SR02 SR03 SR04 ENEBA UT27 OMVIP UT45 ALKIM 2409N08747W 2428N08755W IRDOV L214 DAGGR DCT JEPEG DCT CESAN DCT CRIED WHINY4</t>
  </si>
  <si>
    <t>S12R T12R6 UN418 UN409 2052N08749W 2052N08753W NOTEN UT37 SESNO UJ15E RETOS RETOS1A</t>
  </si>
  <si>
    <t>S12R 2101N08651W 2100N08649W 2054N08650W 2051N08657W VIBLA CZ519 CZM</t>
  </si>
  <si>
    <t>LET5988</t>
  </si>
  <si>
    <t>S12R T12R6 UN418 2056N08654W 2046N08703W 2050N08705W 2050N08713W UBVOV UT20 PAZ UT104 LENUL DCT</t>
  </si>
  <si>
    <t>S12R T12R6 UN418 UN409 2053N08712W 2050N08732W 2050N08735W UBVOV DCT UMAVO UT101 ENAGA ENAGA3A</t>
  </si>
  <si>
    <t>LET7070</t>
  </si>
  <si>
    <t>XASAA</t>
  </si>
  <si>
    <t>S12R T12R6 UN418 UN409 UN419 2051N08732W 2055N08800W 2057N08913W 2059N08918W NOTEN UT37 SESNO UJ15E RETOS DCT</t>
  </si>
  <si>
    <t>UDGUV2A UDGUV DCT 2053N08845W 2054N08848W 2115N08937W NOTEN UT37 SESNO UJ15E RETOS RETOS1A</t>
  </si>
  <si>
    <t>N8320J</t>
  </si>
  <si>
    <t>S12R T12R6 UN418 UN409 IPSEV L207 SEAGL PUCKS4</t>
  </si>
  <si>
    <t>UDGUV2A UDGUV UT78 MEDOS UT20 UBVOV UT101 ENAGA</t>
  </si>
  <si>
    <t>S12R 2059N08647W 2059N08646W 2102N08644W L40 2125N08555W 2124N08555W 2145N08543W CANOA Y196 TUNSL Y262 GOPEY Q87 TIRCO/N0461F380 Q87 ZERBO/N0464F370 Q87 VIYAP Q69 GURGE DCT CAE DCT CLT DCT DANCO DCT EWESS Q69 RICCS DCT OXMAN LINNG3</t>
  </si>
  <si>
    <t>S12R T12R6 UN418 UN409 2052N08719W 2054N08816W PERGO NOTEN/N0448F380 UT37 SESNO UJ15E RETOS RETOS1A</t>
  </si>
  <si>
    <t>S12R SR00 SR01 SR02 SR03 SR04 NOSUG 2212N08658W 2218N08657W 2227N08657W 2257N08649W 2326N08639W 2333N08644W 2337N08648W 2400N08732W 2401N08734W 2408N08745W 2411N08745W 2422N08754W DAGGR DCT JEPEG DCT CESAN DCT CRIED WHINY4</t>
  </si>
  <si>
    <t>S12R 2101N08650W 2012N08653W 2003N08652W 1917N08640W TIBUT UM206 ANSON DCT AROVI VUMAN2</t>
  </si>
  <si>
    <t>1920N08641W</t>
  </si>
  <si>
    <t>S12R T12R6 UN418 UN409 2053N08716W 2054N08736W 2059N08833W 2100N08837W NOTEN DCT LIBOX/N0453F380 DCT MOV UT3 URKOM UJ54 CJS DCT</t>
  </si>
  <si>
    <t>N37510</t>
  </si>
  <si>
    <t>OMSUK2A OMSUK 2132N08647W XHCQ LENUK/N0467F370 UB646 KERVU/N0461F390 UB646 CANOA Y196 TUNSL Y262 ZFP Y319 JAZZI DCT GARIC Q129 YERBA DCT MAYKR DCT TRSSK CAVLR7</t>
  </si>
  <si>
    <t>NUDAL1A NUDAL UV106 PODON UG765 MAXIM Y262 LULLS DCT GOPEY Q87 ONEWY/N0453F340 Q87 ZERBO/N0452F350 Q87 VIYAP Q69 RICCS DCT OXMAN LINNG3</t>
  </si>
  <si>
    <t>S12R 2101N08650W MOGOP 2020N08652W 1942N08716W 1917N08729W TIKIS UG765 AUR DCT</t>
  </si>
  <si>
    <t>UDGUV2A UDGUV UT78 XOLRO/N0451F380 UT78 VIKMO 2048N09258W VITOS VITOS2A</t>
  </si>
  <si>
    <t>S12R T12R6 UN418 UN409 2053N08713W 2053N08718W 2054N08731W 2057N08907W 2100N08913W 2254N09357W 2259N09430W NOTEN UT37 SESNO UJ15E RETOS RETOS1A</t>
  </si>
  <si>
    <t>UDGUV2A UDGUV UT78 UKOKO IPSEV L207 VUH DCT LUKKN WLEEE7</t>
  </si>
  <si>
    <t>S12R T12R6 2042N08651W 2036N08650W 2031N08647W 2028N08645W 2025N08644W 2016N08640W 2014N08639W TIBUT UM206 ANSON DCT AROVI VUMAN2</t>
  </si>
  <si>
    <t>1931N08630W</t>
  </si>
  <si>
    <t>UDGUV2A UDGUV UT78 DURPI DCT UBVOV UT101 UMAVO/N0454F360 UT104 LENUL DCT TLC UJ12 MLM</t>
  </si>
  <si>
    <t>S12R SR00 SR01 SR02 SR03 SR04 SR05 SR06 SR07 SR08 SR09 SR10 SR11 SR12 SR17 SR18 2119N08648W 2120N08647W 2124N08647W 2125N08647W 2132N08648W 2141N08647W 2142N08647W 2144N08647W 2152N08647W 2210N08648W 2215N08649W 2222N08649W 2224N08649W 2225N08648W 2230N08646W 2230N08644W 2244N08625W 2314N08552W SHARQ 2318N08538W CANOA Y196 TUNSL Y262 GOPEY Q87 VIYAP Q69 RICCS DCT PSB DCT SYR DCT ART IMPAC4</t>
  </si>
  <si>
    <t>2102N08652W 2101N08652W 2059N08653W CZM/N0120A025 VFR 2012N08712W 2002N08718W 1956N08726W TL632 1926N08732W</t>
  </si>
  <si>
    <t>2000N08720W 1948N08730W 1939N08734W</t>
  </si>
  <si>
    <t>S12R T12R6 2100N08648W N15S 2032N08622W BONOS UN420 PELRA DCT SPP DCT SEKMA OSUPA2</t>
  </si>
  <si>
    <t>S12R T12R6 UN418 UN409 UN419 2052N08730W 2052N08740W UBVOV UT101 UMAVO/N0457F300 UT101 ENAGA ENAGA3A</t>
  </si>
  <si>
    <t>ENEBA2A ENEBA UT27 OMVIP/N0461F340 UT45 IRDOV L214 DAGGR/N0453F360 L214 PLNDR DCT MEMFS DCT FTZ SHAIN2</t>
  </si>
  <si>
    <t>S12R T12R6 UN418 UN409 UN419 UN432 2050N08737W 2049N08741W LIDAM UT23 TAM UJ14 TMN DCT MORAS UJ17 QET</t>
  </si>
  <si>
    <t>N994AN</t>
  </si>
  <si>
    <t>S12R SR00 2059N08646W 2059N08642W 2102N08640W 2105N08640W NOSUG 2230N08659W 2253N08653W 2306N08650W 2308N08649W 2320N08648W 2350N08651W 2400N08658W DAGGR DCT JEPEG DCT CESAN DCT CRIED WHINY4</t>
  </si>
  <si>
    <t>2417N08710W</t>
  </si>
  <si>
    <t>N131NN</t>
  </si>
  <si>
    <t>S12R T12R6 UN415 UN413 2107N08618W 2118N08604W 2121N08600W 2123N08556W 2130N08538W FRANT UG765 MAXIM Y262 TUNSL Q81 KARTR DCT FEMID/N0447F360 Q118 KPASA Q99 DOFFY/N0446F350 Q99 HEPAR DCT PONZE BANKR8</t>
  </si>
  <si>
    <t>2128N08544W</t>
  </si>
  <si>
    <t>N862NN</t>
  </si>
  <si>
    <t>S12R T12R6 UN418 UN409 UN419 UN432 2049N08739W 2049N08743W 2056N08809W 2101N08825W 2120N08914W 2221N09159W 2246N09308W 2302N09355W 2313N09435W 2344N09626W AVRAV DCT KANNA DCT CRP DCT HOOLR DXEEE3</t>
  </si>
  <si>
    <t>2314N09440W</t>
  </si>
  <si>
    <t>NUDAL1A NUDAL UV106 PODON UG765 MAXIM Y262 ZFP DCT WOLFO AR18 PELCN Y309 FLRDA/N0448F350 DCT IDOLS DCT SKARP Q101 HYPAL/N0436F290 Q101 TUGGR DCT KALDA DCT ZJAAY JIIMS4</t>
  </si>
  <si>
    <t>S12R T12R6 UN415 2056N08641W UN619 2027N08606W 2018N08553W OMIRO/N0449F390 UN420 SPP UP530 KAKOL/N0447F390 DCT RNG UQ121 ISVAT ISVAT5E</t>
  </si>
  <si>
    <t>2006N08543W</t>
  </si>
  <si>
    <t>NUDAL1A NUDAL UV106 PODON UG765 MAXIM DCT TUNSL DCT CYY/N0459F360 DCT LAL DCT JENIM DCT CTY DCT DAWWN DCT BEORN GNDLF3</t>
  </si>
  <si>
    <t>S12R 2059N08648W 2059N08647W SL00 CN021 NC02 2122N08646W 2133N08646W 2142N08647W 2156N08652W 2207N08659W 2208N08659W 2211N08700W 2214N08701W 2224N08707W 2225N08708W 2227N08708W 2231N08707W 2233N08707W 2236N08707W 2248N08707W 2254N08701W 2304N08651W 2318N08640W CANOA DCT EYW DCT TUNSL Q81 KARTR DCT GOODY/N0464F340 DCT MILES DCT RSW DCT LAL DCT OCF DCT JAYJA DCT ENEME/N0458F350 DCT TWINS DCT SUG DCT HMV DCT KONGO DCT HNN/N0457F350 DCT SUBWY CRAKN2</t>
  </si>
  <si>
    <t>2326N08601W</t>
  </si>
  <si>
    <t>S12R T12R6 UN418 UN409 UN419 UN432 UBVOV/N0456F380 UT101 UMAVO/N0473F300 UT101 ENAGA ENAGA3A</t>
  </si>
  <si>
    <t>S12R T12R6 UN418 UN409 UN419 OMATO UJ16 OAX</t>
  </si>
  <si>
    <t>S12R T12R6 UN418 UN409 UN419 2053N08733W 2053N08739W MID DCT 2138N09310W 2140N09319W TMN UT147 AGU UT44 MEZCA MEZCA1A</t>
  </si>
  <si>
    <t>S12R SR00 SR01 SR02 SR03 SR04 SR05 SR06 SR07 SR08 SR09 SR10 2108N08648W 2144N08655W 2145N08655W 2228N08723W 2255N08747W KEHLI A766 KELPP VUH DCT KH06C DCT KF12A/N0466F340 DCT SLIDE DCT KA24W DCT STONY DCT KA30Q DCT PGS DCT BLD DCT BTY DCT RUSME DYAMD5</t>
  </si>
  <si>
    <t>NUDAL1A NUDAL UV106 PODON UG765 MAXIM Y262 ZFP AR23 OZENA Y309 FLRDA DCT SAGGY DCT CHIEZ Q161 KALDA Q108 SIE CAMRN5</t>
  </si>
  <si>
    <t>S12R T12R6 UN418 UN409 2049N08714W 2045N08725W 2019N08812W 2017N08843W PQE/N0327A180 V51 SAXAV V51 TGZ DCT</t>
  </si>
  <si>
    <t>S12R T12R6 UN418 UN409 2101N08712W 2101N08726W 2058N08911W 2057N08914W 2254N09401W 2256N09421W 2256N09435W 2258N09503W ULUMA/N0451F360 UT37 SESNO UJ15E RETOS RETOS1A</t>
  </si>
  <si>
    <t>S12R T12R6 UN418 2057N08658W 2105N08715W 2058N08753W NUBIT DCT RIBET UT101 ENAGA DCT OVAGO UT123 IKLOK/N0450F220 UT123 IGSON IGSON1B</t>
  </si>
  <si>
    <t>S12R T12R6 UN418 UN409 2104N08715W 2107N08719W 2105N08729W 2105N08736W 2104N08741W 2105N08758W 2335N08920W KELPP A766 SBI</t>
  </si>
  <si>
    <t>2429N08958W</t>
  </si>
  <si>
    <t>S12R 2100N08649W SR0 2108N08644W 2113N08649W 2116N08650W ENEBA NOSUG 2153N08656W 2158N08656W 2246N08724W 2258N08743W 2311N08801W 2315N08828W 2313N08846W 2313N08852W 2313N08900W 2317N08907W 2322N08912W 2337N08923W 2341N08923W 2355N08930W 2359N08932W 2406N08936W 2408N08939W 2418N08947W LEV/N0445F370 J31 HRV/N0440F390 DCT IGB DCT HITMN Q139 RINTE DCT QWERI NUBER6</t>
  </si>
  <si>
    <t>2429N08948W</t>
  </si>
  <si>
    <t>S12R 2059N08647W NC011 2107N08643W 2117N08640W 2119N08639W NOSUG UT27 OMVIP UT45 IRDOV L214 LEV J35 MCB/N0455F390 J35 MEM/N0453F380 J35 FAM/N0448F390 DCT SPI DCT PHEEB ENDEE8</t>
  </si>
  <si>
    <t>N834JB</t>
  </si>
  <si>
    <t>S12R 2100N08648W NC01 2108N08641W 2109N08641W 2113N08640W NOSUG UT27 PISAD/N0447F370 M215 SNOMN DCT CHRGE RAYZZ3</t>
  </si>
  <si>
    <t>S12R T12R6 UN415 UN440 2040N08622W ALYRE TAKUX UM782 MEVUB UP406 AKPEK AKPE4C</t>
  </si>
  <si>
    <t>S12R 2100N08648W T12L7 ENEBA UT27 OMVIP UT45 IRDOV L214 LEV J35 MCB DCT LIT DCT KRTNY MHOMS3</t>
  </si>
  <si>
    <t>N276WN</t>
  </si>
  <si>
    <t>S12R T12R6 2059N08647W SL04 NUDAL UV106 PODON UG765 MAXIM Y262 GOPEY Q87 TIRCO/N0454F400 Q87 ZERBO/N0452F410 Q87 RAYVO Q113 AARNN DCT THHMP RAVNN9</t>
  </si>
  <si>
    <t>S12R 2101N08651W 2100N08650W 2058N08650W CZM B764 DAXUM 1944N08714W 1944N08715W MURBU B764 BUKKY BUKKY1A</t>
  </si>
  <si>
    <t>N37420</t>
  </si>
  <si>
    <t>S12R T12R6 UN418 UN409 2046N08706W 2037N08709W 2032N08711W 2029N08712W CZ501 2038N08824W CZA 2042N08838W IPSEV L207 SEAGL NNCEE2</t>
  </si>
  <si>
    <t>S12R 2101N08650W 2100N08647W CN09 ENEBA UT27 OMVIP UT45 IRDOV/M078F360 L214 PLNDR/N0459F360 L214 LEV/N0457F370 DCT WINAP DCT FYLLS DCT QWERI NUBER6</t>
  </si>
  <si>
    <t>S12R T12R6 UN418 UN409 2050N08705W 2043N08714W 2042N08720W 2043N08727W 2045N08849W 2050N08901W 2055N08914W S3617 UBVOV UT20 TAJIN DCT VITOS VITOS2A</t>
  </si>
  <si>
    <t>S12R 2100N08649W 2101N08645W 2104N08643W NOSUG UT27 PISAD M215 CIGAR PRICY5</t>
  </si>
  <si>
    <t>S12R T12R6 UN402 UN408 2035N08653W 1939N08715W TIKIS TIKIS2C</t>
  </si>
  <si>
    <t>N635FR</t>
  </si>
  <si>
    <t>S12R SR00 SR01 NOSUG UT27 OMVIP 2338N08730W 2354N08736W 2405N08742W DAGGR L214 LEV/N0439F390 DCT GCV DCT PAYTN DCT SHYRE HOBTT3</t>
  </si>
  <si>
    <t>HP9916</t>
  </si>
  <si>
    <t>TAKUX2A TAKUX UM782 OMIRO/N0455F370 UN420 PELRA DCT SPP DCT SEKMA OSUPA2</t>
  </si>
  <si>
    <t>S12R T12R6 2058N08652W 2056N08654W 2049N08658W 2042N08703W 2033N08710W 2032N08711W 2020N08722W 2029N08729W CZ910 2032N08814W 2038N08829W 2049N08855W MD611 2053N08912W TAHMK 2002N09246W 2001N09249W GOTAS ALRAD OMPAN1A</t>
  </si>
  <si>
    <t>N8726H</t>
  </si>
  <si>
    <t>S12R T12R6 UN418 UN409 UN419 2052N08728W 2052N08737W 2051N08805W UKOKO 2048N08819W 2045N08835W SEAGL BAYYY5</t>
  </si>
  <si>
    <t>2429N09155W</t>
  </si>
  <si>
    <t>S12R T12R6 UN415 UN413 2108N08610W 2109N08558W MAXIM SNDBR3</t>
  </si>
  <si>
    <t>S12R T12R6 UN418 UN409 2052N08721W 2052N08726W 2048N08810W 2044N08839W 2057N08857W 2103N08910W 2110N08928W 2117N08946W 2122N09004W 2123N09014W LIDAM UT23 TAM UJ14 TMN DCT MORAS UJ17 QET DCT</t>
  </si>
  <si>
    <t>N8734Q</t>
  </si>
  <si>
    <t>S12R 2101N08651W 2100N08649W 2100N08647W 2138N08653W 2221N08707W 2304N08713W 2315N08712W DAGGR DCT LEV/N0458F390 J31 MEI DCT IGB/N0455F400 DCT KISTS CHSNE3</t>
  </si>
  <si>
    <t>N367DN</t>
  </si>
  <si>
    <t>NUDAL1A NUDAL UV106 PODON UG765 MAXIM DCT CYY DCT LAL/N0464F320 DCT MARQO DCT LARZZ SITTH3</t>
  </si>
  <si>
    <t>S12R T12R6 UN418 2055N08659W 2053N08707W 2053N08714W 2047N08809W CT401 2036N08837W 2032N08848W 2024N08917W 2038N08923W 2056N08942W 2101N08946W 2252N09347W 2303N09454W ULUMA DCT MTY DCT TASTO DCT ILAMA UT41 NADIS/N0453F300 DCT AVRIL UJ3 TANRI TANRI1B</t>
  </si>
  <si>
    <t>2303N09454W</t>
  </si>
  <si>
    <t>S12R T12R6 UN418 UN409 UN419 2053N08722W 2055N08736W 2053N08809W 2053N08814W 2153N09030W 2232N09223W 2320N09421W 2354N09452W ULUMA UT37 SESNO UJ15E RETOS RETOS1A</t>
  </si>
  <si>
    <t>N556JB</t>
  </si>
  <si>
    <t>S12R T12R6 UN415 UN413 SEVKA FRANT UG765 MAXIM Y262 ZFP Y319 JAZZI DCT SAGGY DCT CHIEZ Q161 BENCH/N0455F370 Q161 KALDA Q108 SIE CAMRN5</t>
  </si>
  <si>
    <t>N14506</t>
  </si>
  <si>
    <t>S12R T12R6 UN418 UN409 2055N08702W 2055N08706W 2055N08713W 2055N08746W 2056N08758W 2108N08901W ULISO 2243N09305W 2247N09311W 2254N09327W NOTEN UT37 EBDUB DCT ETMES UJ53 REX DCT DLF DCT PNH DCT ZIGEE NIIXX4</t>
  </si>
  <si>
    <t>S12R T12R6 UN415 UN413 2110N08603W 2112N08558W 2117N08549W PODON DCT FRANT UG765 MAXIM DCT EYW DCT KARTR DCT FEMID/N0460F360 Q118 KPASA Q99 DOFFY/N0456F370 Q99 HEPAR DCT PONZE BANKR8</t>
  </si>
  <si>
    <t>S12R 2101N08650W 2100N08648W 2101N08647W NC29 2113N08649W 2117N08649W 2128N08649W 2149N08655W 2150N08655W 2231N08722W 2246N08754W 2415N09151W 2419N09202W SEAGL NNCEE2</t>
  </si>
  <si>
    <t>2429N09210W</t>
  </si>
  <si>
    <t>S12R T12R6 UN418 UN409 2055N08703W 2054N08708W 2101N08729W 2104N08738W 2110N08747W 2128N08807W 2136N08811W 2151N08817W 2153N08819W 2202N08829W 2206N08839W 2208N08855W 2210N08907W 2208N08940W 2222N08958W 2244N09145W 2302N09314W 2306N09325W 2324N09405W 2327N09425W ULUMA/N0460F360 DCT MTY UT11 SINLO SINLO1A</t>
  </si>
  <si>
    <t>UDGUV2A UDGUV UT78 UKOKO 2043N08856W 2037N08921W 2044N09002W 2044N09005W UBVOV DCT UMAVO UT101 ENAGA ENAGA3A</t>
  </si>
  <si>
    <t>UDGUV2A UDGUV UT78 UKOKO 2049N08842W 2043N08924W 2051N08924W S1825 2100N08944W 2112N08959W 2144N09327W TMN UT147 SLP UJ40 LIBOL LIBOL1B</t>
  </si>
  <si>
    <t>S12R T12R6 UN418 UN409 UN419 2052N08721W 2051N08726W 2050N08937W 2052N08956W TASKO UBVOV UT101 UMAVO UT169 VITOS VITOS2A</t>
  </si>
  <si>
    <t>N7704B</t>
  </si>
  <si>
    <t>S12R 2101N08650W 2100N08648W 2101N08648W OMSUK 2134N08644W 2140N08643W LENUK UB646 CANOA DCT EYW DCT KARTR/N0451F400 DCT SRQ DCT SZW DCT VUZ J151 VISQA BOOSH3</t>
  </si>
  <si>
    <t>S12R 2100N08650W 2059N08650W 2056N08713W 2055N08722W 2049N08852W 2049N08857W UBVOV UT20 PAZ UT104 LENUL LENUL2B</t>
  </si>
  <si>
    <t>N140AN</t>
  </si>
  <si>
    <t>S12R SR00 SR01 SR02 SR03 SR04 SR05 SR06 2129N08652W 2135N08655W 2136N08656W 2203N08707W 2204N08708W 2212N08710W 2225N08713W 2302N08731W 2328N08751W 2339N08758W 2348N08801W IRDOV L214 DAGGR DCT JEPEG DCT CESAN DCT CRIED WHINY4</t>
  </si>
  <si>
    <t>UDGUV2A UDGUV UT78 DURPI 2058N09002W 2100N09013W UBVOV UT101 UMAVO/N0452F300 UT101 ENAGA ENAGA3A</t>
  </si>
  <si>
    <t>N919DU</t>
  </si>
  <si>
    <t>S12R T12R6 2108N08612W 2110N08538W FRANT UG765 MAXIM DCT CYY DCT LAL/N0459F360 DCT MARQO DCT LARZZ JJEDI4</t>
  </si>
  <si>
    <t>S12R 2059N08648W SL00 2111N08644W 2112N08644W 2119N08639W LENUK UB646 CANOA Y196 TUNSL Y262 CANVI/M079F350 Y262 ZFP/N0466F350 DCT ALYRA DCT SEELO DCT WAALT DCT RREGG DCT CVI DCT ORF DCT SAX DCT PONCT DCT PBERG CARTR5</t>
  </si>
  <si>
    <t>S12R T12R6 2057N08653W 2052N08656W 2050N08658W 2048N08659W MID DCT 2142N09328W 2143N09337W TMN UT147 SLP UJ40 LIBOL LIBOL1B</t>
  </si>
  <si>
    <t>VJA67</t>
  </si>
  <si>
    <t>N67JE</t>
  </si>
  <si>
    <t>2102N08652W T12R6 2102N08648W NNE25 2138N08643W LENUK UB646 CANOA DCT EYW DCT</t>
  </si>
  <si>
    <t>S12R T12R6 2059N08651W 2058N08651W 2056N08657W L08 2051N08707W UKOKO 2053N08853W 2056N08930W 2058N08938W NA290 UBVOV UT101 ENAGA DCT OTAGO DCT ATUKA ATUKA1B</t>
  </si>
  <si>
    <t>N967NN</t>
  </si>
  <si>
    <t>S12R SR00 SR01 NOSUG 2153N08658W 2209N08707W 2210N08707W 2232N08719W 2244N08733W 2247N08740W 2256N08806W 2308N08841W 2319N08903W 2336N08919W KEHLI A766 KENGS DCT LCH/N0462F370 DCT ELD DCT LIT J180 FTZ TRTLL6</t>
  </si>
  <si>
    <t>UDGUV2A UDGUV 2051N08810W 2052N08817W 2055N08915W 2100N08945W 2105N08951W 2106N09000W 2105N09019W UBVOV UT101 UMAVO/N0457F300 UT101 ENAGA ENAGA3A</t>
  </si>
  <si>
    <t>S12R T12R6 UN418 UN409 2055N08704W 2059N08721W 2055N08749W 2055N08756W 2056N08820W AVATA 2104N08903W 2112N08926W 2115N08936W 2121N08945W 2127N08951W IPSEV L207 VUH DCT DAS/N0463F370 DCT LFK/N0460F360 DCT TXK/N0461F370 DCT FSM/N0461F360 DCT EOS DCT BUM DCT MCI/N0456F360 DCT ROKKK NITZR4</t>
  </si>
  <si>
    <t>S12R T12R6 2101N08646W SR03 2103N08643W UN500 2107N08655W 2108N08709W 2107N08729W 2059N08752W 2101N08814W 2100N08843W 2058N08909W 2053N08920W 2104N08931W 2125N08945W IPSEV L207 VUH/N0471F350 DCT KF12G/N0464F370 DCT LIT J180 FTZ SHAIN2</t>
  </si>
  <si>
    <t>S12R T12R6 UN418 2056N08654W 2043N08714W 2037N08726W 2054N08807W 2107N08811W 2122N08816W 2131N08820W 2200N08827W 2218N08832W 2226N08839W 2233N08849W 2235N08929W 2255N09223W 2257N09308W 2258N09329W 2258N09334W 2258N09335W 2254N09403W 2249N09432W 2244N09521W SESNO UJ15E RETOS RETOS1A</t>
  </si>
  <si>
    <t>2246N09459W</t>
  </si>
  <si>
    <t>S12R T12R6 UN418 2056N08656W 2054N08701W 2038N08723W 2043N08738W 2052N08807W 2110N08822W 2120N08828W 2133N08834W 2152N08845W IPSEV L207 VUH DCT KH03E DCT OVFAC DCT KF18C/N0457F380 DCT SPS DCT HALEN NIIXX4</t>
  </si>
  <si>
    <t>S12R 2100N08650W 2059N08651W 2058N08656W 2053N08705W 2039N08732W 2050N08801W 2104N08807W 2108N08808W 2119N08812W 2140N08820W 2159N08839W 2202N08839W 2222N08856W 2225N08858W 2231N08904W 2232N08953W 2232N08956W 2206N09401W 2204N09408W TAM UJ14 TMN UT147 BOPAX BOPAX1B</t>
  </si>
  <si>
    <t>S12R T12R6 UN415 2102N08641W NUDAL UV106 PODON UG765 MAXIM DCT ZFP BR65V ADOOR DCT ILM DCT KEMPR DCT SBY DCT VCN DCT CYN DCT JFK/N0500F350 DCT PUT DCT EBONY DCT ALLRY/M085F350 DCT 51N050W DCT 53N040W DCT 53N030W DCT 52N020W DCT LIMRI/N0494F350 DCT XETBO/N0492F370 DCT BANBA DCT DIQSE DCT ICOSA DCT RUHUN DCT UNZIB DCT NUCHU L607 KONAN DCT KOK DCT REMBA DCT LIRSU DCT LALMI DCT ABTAL DCT RIDAR DCT GOMIG DCT GOLVA DCT OBUTI DCT LAKIK/N0477F410 DCT ETIDA DCT RESLA DCT SOPIS T390 RILEX</t>
  </si>
  <si>
    <t>N813NN</t>
  </si>
  <si>
    <t>S12R SR00 SR01 SR02 SR03 SR04 SR05 SR06 SR07 2105N08645W 2140N08653W 2148N08656W 2204N08701W 2232N08712W 2257N08731W 2321N08752W 2335N08749W 2345N08753W IRDOV/N0454F380 L214 DAGGR DCT JEPEG DCT CESAN DCT CRIED WHINY4</t>
  </si>
  <si>
    <t>S12R SR00 SR01 SR02 SR03 SR04 SR05 SR06 SR07 SR08 SR09 SR10 SR11 SR12 SR17 SR18 2115N08649W 2210N08651W 2224N08653W 2235N08655W MINOW M215 KNOST Q109 CAMJO Q99 OGRAE DCT GOOOB DCT THHMP RAVNN9</t>
  </si>
  <si>
    <t>S12R T12R6 UN418 2056N08656W UN703 2048N08720W 2047N08736W 2104N08840W 2104N08901W 2117N08933W 2125N08959W 2134N09145W 2135N09151W TMN UT147 AGU UT44 MEZCA MEZCA1A</t>
  </si>
  <si>
    <t>S12R T12R6 2100N08648W NC01 NUDAL UV106 PODON UG765 MAXIM Y262 ZFP Y319 JAZZI DCT SAGGY DCT CHIEZ Q161 KALDA Q108 SIE CAMRN5</t>
  </si>
  <si>
    <t>N38458</t>
  </si>
  <si>
    <t>UDGUV2A UDGUV DCT 2058N08807W 2148N08832W 2201N08833W 2216N08837W 2228N08844W 2233N08850W 2239N08911W 2240N08915W 2251N09043W 2245N09152W NOTEN UT37 EBDUB DCT ETMES UJ53 REX DCT DLF DCT KOBLE DCT ELP DCT WOBUG DCT PXR DCT BXK J4 WLVRN DCT ESTWD HLYWD1</t>
  </si>
  <si>
    <t>ENEBA2A ENEBA 2133N08654W 2134N08653W MINOW M215 CIGAR/N0462F350 DCT DEANR Q109 CAMJO Q99 QUART PHLBO4</t>
  </si>
  <si>
    <t>S12R SR00 SR01 SR02 SR03 SR04 SR05 2146N08652W 2220N08656W 2227N08659W 2228N08659W 2233N08700W MINOW M215 CIGAR DCT BRUTS DCT ESENT DCT FLO DCT POB/N0481F410 DCT RIC DCT RIDGY DCT RBV Q22 FOXWD DCT EBONY N605A SAXAN/M084F410 DCT 53N050W DCT 55N040W DCT 56N030W DCT 56N020W DCT PIKIL DCT SOVED DCT MIMKU/N0479F410 DCT TLA Y96 NATEB</t>
  </si>
  <si>
    <t>2408N08633W</t>
  </si>
  <si>
    <t>S12R T12R6 UN418 UN409 2053N08714W 2053N08716W 2054N08719W 2053N08732W 2050N08736W 2048N08739W 1746N09130W 1736N09136W 1716N09202W SAXAV V51 TGZ</t>
  </si>
  <si>
    <t>S12R SR00 SR01 SR02 SR03 SR04 2129N08650W 2143N08649W NOSUG 2158N08654W 2203N08657W 2218N08709W 2230N08717W 2253N08730W 2252N08732W 2255N08740W IPSEV/M078F360 L207 MUSYL/N0460F360 L207 VUH DCT FUZ DCT WEEDS DCT KD78U DCT KU90S DCT COUTS DCT EBGAL EBGAL7</t>
  </si>
  <si>
    <t>NUDAL1A NUDAL UV106 PODON UG765 MAXIM Y262 ZFP Y319 JAZZI DCT GARIC Q129 YERBA DCT MAYKR DCT TRSSK CAVLR7</t>
  </si>
  <si>
    <t>S12R T12R6 UN418 UN409 2054N08711W 2053N08713W 2057N08723W 2105N08747W 2105N08808W 2110N08819W 2127N08830W 2130N08831W 2205N08844W 2205N08849W 2212N08853W 2226N08855W 2228N08855W 2230N08856W 2233N08901W 2251N09101W 2252N09104W 2251N09109W 2248N09125W 2243N09154W NOTEN UT37 SESNO UJ15E RETOS RETOS1A</t>
  </si>
  <si>
    <t>S12R T12R6 UN418 UN409 2059N08700W 2100N08702W 2100N08710W 2101N08749W 2105N08757W 2128N08843W 2153N08932W NOTEN UT37 EBDUB J177 IPRUL/N0460F350 UT151 PLAYA/N0460F360 UT151 MAM DCT LRD DCT DLF DCT INK J15 CME DCT CNX DCT RSK/N0457F340 DCT RIFMN DCT HELPR JAZZZ1</t>
  </si>
  <si>
    <t>S12R T12R6 UN418 UN409 VOBED 2106N08808W 2107N08810W 2143N08908W 2149N08934W UBVOV UT20 TAJIN DCT VITOS VITOS2A</t>
  </si>
  <si>
    <t>S12R T12R6 2056N08653W 2045N08716W 2057N08757W 2105N08807W 2145N08855W 2142N08902W 2149N08909W 2212N09018W 2222N09100W NOTEN UT37 SESNO UJ15E RETOS RETOS1A</t>
  </si>
  <si>
    <t>S12R SR00 SR01 SR02 SR03 SR04 SR05 SR06 SR07 SR08 SR09 SR10 2110N08647W NOSUG 2208N08657W 2228N08659W 2229N08659W 2245N08700W 2257N08700W 2305N08659W 2310N08659W 2321N08701W 2335N08707W 2339N08723W 2353N08736W 2359N08741W DAGGR L214 LEV DCT AEX DCT EIC DCT MLC DCT GCK DCT KIISS CLASH5</t>
  </si>
  <si>
    <t>2428N08755W</t>
  </si>
  <si>
    <t>HP9902</t>
  </si>
  <si>
    <t>S12R T12R6 UN415 UN440 2042N08620W 2030N08614W 2002N08600W OMIRO/N0456F370 UN420 PELRA DCT SPP DCT SEKMA OSUPA2</t>
  </si>
  <si>
    <t>S12R SR00 SR01 SR02 SR03 NOSUG IPSEV L207 CATFS DCT SAT DCT JCT DCT CNX DCT ZUN DCT HAHAA RKSTR4</t>
  </si>
  <si>
    <t>S12R T12R6 UN415 UN440 UN400 2041N08619W 2039N08618W 2018N08607W 2012N08601W MAMBI/N0447F410 UL577 CDO UT15 NADAX NADAX1W</t>
  </si>
  <si>
    <t>2008N08537W</t>
  </si>
  <si>
    <t>N567AV</t>
  </si>
  <si>
    <t>S12R T12R6 UN415 2055N08640W ALYRE TAKUX UM782 OMIRO UN420 SPP UP530 KAKOL DCT RNG UQ121 ISVAT ISVAT5E</t>
  </si>
  <si>
    <t>S12R SR00 SR01 NOSUG 2248N08701W 2253N08701W 2316N08718W 2330N08725W DAGGR L214 PLNDR/N0461F360 L214 LEV/N0457F370 DCT KM24M DCT BEATS DCT KI45O DCT NIKGY DCT QWERI NUBER6</t>
  </si>
  <si>
    <t>S12R T12R6 UN418 2055N08659W 2055N08727W 2055N08741W 2101N08755W 2120N08826W 2135N08847W 2154N08855W 2212N08903W 2234N08912W 2249N08941W NOTEN UT37 ULUMA DCT MTY DCT TASTO DCT ILAMA UT41 NADIS DCT AVRIL UJ3 TANRI TANRI1B</t>
  </si>
  <si>
    <t>N77573</t>
  </si>
  <si>
    <t>S12R 2103N08648W NOSUG 2210N08657W 2212N08658W 2232N08717W 2235N08720W 2253N08737W DUTNA L208 PEGLG NNCEE2</t>
  </si>
  <si>
    <t>S12R T12R6 2100N08651W 2058N08653W 2057N08727W 2101N08730W 2101N08740W 2101N08741W 2050N08835W 2044N08906W 2042N08911W 2020N08928W 1956N08945W XHAN 1931N09001W 1924N09012W 1923N09018W 1923N09027W 1926N09053W 1927N09135W 1926N09141W VER UT111 MEBAS LARLO</t>
  </si>
  <si>
    <t>S12R T12R6 UN418 2056N08654W 2058N08701W 2104N08715W DURPI DCT 2049N08952W 2048N09001W 2046N09010W 2042N09038W 2042N09047W NUBIT DCT RIBET UT101 ENAGA DCT OVAGO UT123 IKLOK/N0450F220 UT123 IGSON IGSON1B</t>
  </si>
  <si>
    <t>S12R T12R6 2058N08652W 2059N08722W 2058N08734W 2102N08757W 2107N08806W 2141N08900W 2212N08933W 2218N08939W 2215N09121W 2214N09122W 2211N09456W TMN UT147 SLP</t>
  </si>
  <si>
    <t>2211N09459W</t>
  </si>
  <si>
    <t>XARIN</t>
  </si>
  <si>
    <t>S12R T12R6 UN418 2056N08654W 2100N08710W 2058N08717W CZA UT20 PAZ UT104 LENUL DCT</t>
  </si>
  <si>
    <t>CFYBK</t>
  </si>
  <si>
    <t>S12R SR00 SR01 SR02 SR03 2140N08654W 2217N08705W 2236N08712W 2246N08721W 2338N08832W 2343N08836W 2409N08919W KELPP A766 KLAMS/N0461F340 A766 SBI DCT FUZ/N0450F360 DCT HALEN DCT QUAIL DCT CKW DCT KU84O DCT DOXIE DCT METOW GRIZZ1</t>
  </si>
  <si>
    <t>S12R 2101N08648W 2141N08654W 2145N08655W 2221N08728W 2246N08755W 2400N08917W KELPP BAYYY5</t>
  </si>
  <si>
    <t>S12R T12R6 UN418 2057N08658W 2102N08705W 2111N08709W 2059N08846W OMPAN VER</t>
  </si>
  <si>
    <t>N563UW</t>
  </si>
  <si>
    <t>NUDAL1A NUDAL UV106 PODON UG765 MAXIM DCT LULLS DCT GOPEY Q87 TIRCO/N0450F360 Q87 ZERBO/N0451F370 Q87 TAALN/N0453F380 DCT SAV DCT PONZE BANKR8</t>
  </si>
  <si>
    <t>S12R T12R6 2057N08646W 2056N08646W 2046N08639W 2044N08640W 2046N08642W 2041N08648W 2040N08651W 2041N08741W UKOKO 2053N08816W 2056N08834W 2055N08840W 2050N08902W 2048N08906W 2015N08939W 2013N08951W 2004N09013W UBVOV UT101 ENAGA DCT OTAGO DCT ATUKA ATUKA1B</t>
  </si>
  <si>
    <t>S12R 2101N08651W NC01 R1201 2049N08642W 2044N08642W 2041N08645W CZ506 2017N08703W 1958N08717W 1959N08718W 1947N08733W 1949N08751W 1947N08824W 1949N08849W 1943N08919W 1939N08953W 1933N09005W 1927N09033W 1909N09111W NOPON UJ9 VSA DCT</t>
  </si>
  <si>
    <t>N831DN</t>
  </si>
  <si>
    <t>S12R 2101N08651W 2059N08643W 2101N08640W UN1KU 2109N08642W UN406 2110N08704W 2111N08707W 2111N08711W 2113N08727W 2113N08729W 2122N08814W 2129N08813W 2144N08853W NOTEN UT37 SESNO UJ15E MTY UT11 RUDLO UJ38 CUU DCT TUS DCT GBN J104 WLVRN DCT ESTWD HLYWD1</t>
  </si>
  <si>
    <t>XBBFF</t>
  </si>
  <si>
    <t>S12R 2100N08650W 2102N08648W 2104N08648W 2104N08651W 2107N08700W 2108N08703W 2114N08711W 2115N08712W 2121N08723W 2129N08733W 2132N08737W 2133N08742W 2121N08957W 2120N09002W 2052N09037W VER KAVRU LENUL DCT</t>
  </si>
  <si>
    <t>1932N09459W</t>
  </si>
  <si>
    <t>S12R T12R6 UN415 2053N08638W UN601 TAKUX UM782 OMIRO/N0452F390 UN420 SPP UP530 KAKOL DCT RNG UQ121 ISVAT ISVA5E</t>
  </si>
  <si>
    <t>S12R T12R6 UN418 2054N08655W 2055N08716W 2057N08727W 2057N08734W 2057N08747W 2059N08806W 2059N08816W 2102N08831W 2106N08903W 2104N08914W 2107N08937W 2102N09013W 2054N09046W 2106N09052W 2114N09105W NOTEN UT37 SESNO UJ15E RETOS RETOS1A</t>
  </si>
  <si>
    <t>XALFI</t>
  </si>
  <si>
    <t>S12R T12R6 UN418 2053N08656W 2046N08702W 2045N08703W 2034N08711W 2031N08713W 2018N08719W 2016N08719W UBVOV UT20 PAZ UT104 LENUL</t>
  </si>
  <si>
    <t>S12R T12R6 UN418 UN409 2055N08706W 2059N08724W 2057N08733W 1941N09349W ENAGA</t>
  </si>
  <si>
    <t>S12R T12R6 UN418 UN409 UN419 2110N08952W 2109N09002W 2108N09009W 2107N09023W 2107N09055W 2113N09137W TMN DCT MORAS UJ17 QET</t>
  </si>
  <si>
    <t>S12R T12R6 UN402 2053N08649W 2040N08659W 2032N08646W 2030N08645W 2028N08646W 2002N08652W BTO UZ498 MGA/N0453F350 UZ512 LIXAS UL203 ARNEL UM542 TAL UV1 ATATU ATATU4</t>
  </si>
  <si>
    <t>S12R SR00 SR01 SR02 SR03 SR04 2136N08647W 2137N08647W 2140N08649W 2148N08654W 2149N08654W 2153N08657W 2158N08654W 2202N08652W 2209N08650W 2221N08643W 2223N08640W 2234N08619W 2307N08529W MYDIA M219 CIGAR DCT CTY DCT TAALR DCT SAV DCT VAN DCT FLO DCT RIC DCT BBOBO Q22 SHTGN/N0467F390 Q22 RBV DCT PUT DCT ALLEX N565B TUDEP/M081F390 NATY MALOT/N0463F390 NATY GISTI DCT KURUM/N0469F410 DCT EVRIN DCT JETZI DCT AMFUL DCT CAWZE/N0459F390 DCT SIRIC P2 DVR UL9 KONAN DCT KOK DCT SPI T180 NIVNU T847 TUTOV TUTOV1D</t>
  </si>
  <si>
    <t>N339TP</t>
  </si>
  <si>
    <t>S12R T12R6 UN418 2054N08658W 2049N08658W 2037N08658W 2039N08702W 2030N08710W 2027N08725W 2028N08728W 2031N08736W 2030N08746W 2031N08753W 2030N08757W 1921N09502W VER UT111 MEBAS LARLO</t>
  </si>
  <si>
    <t>S12R T12R6 2059N08651W 2047N08701W 2044N08702W 2043N08702W 2039N08704W 2038N08705W 2036N08710W 2034N08721W NUBIT DCT RIBET UT101 ENAGA DCT OVAGO UT123 IKLOK/N0451F220 UT123 IGSON IGSON1B</t>
  </si>
  <si>
    <t>S12R T12R6 UN418 2054N08655W 2039N08703W 2036N08724W 2037N08731W 2111N09023W 2114N09040W TMN DCT MORAS UJ17 QET</t>
  </si>
  <si>
    <t>S12R T12R6 UN418 UN409 2051N08701W 2042N08703W 2041N08704W 2039N08707W 2038N08709W 2037N08712W 2035N08715W 2034N08728W 2037N08753W 2039N08758W 2127N09009W 2130N09122W 2214N09224W 2238N09301W NOTEN UT37 SESNO UJ15E RETOS RETOS1A</t>
  </si>
  <si>
    <t>S12R T12R6 2058N08654W 2057N08700W 2047N08702W 2039N08706W 2036N08713W 2032N08717W 2036N08730W 2037N08757W UBVOV UT101 ENAGA</t>
  </si>
  <si>
    <t>S12R 2100N08650W 2059N08649W 2057N08643W 2057N08642W 2056N08641W 2037N08642W CZ29 PIRAS/N0473F240 BARRA4P</t>
  </si>
  <si>
    <t>S12R SR00 SR01 SR02 SR03 SR04 SR05 SR06 SR07 SR08 2104N08648W 2107N08649W 2121N08646W 2130N08639W 2135N08637W 2136N08637W MYDIA/M083F370 M219 CULLY/N0485F370 M219 CIGAR DCT KJ84Q DCT TAY DCT SAV DCT RDU/N0479F390 DCT BBOBO Q22 FOXWD DCT MIILS N691A NEEKO/M081F390 DCT 54N050W 56N040W 56N030W/M082F390 55N020W DCT RESNO/N0468F390 DCT NETKI DCT DEXEN UY124 AMPIT L15 KEPAD L151 DISIT DISIT1G</t>
  </si>
  <si>
    <t>S12R T12R6 2100N08649W L41 2101N08641W 2102N08637W 2100N08623W 2103N08614W 2104N08609W NUDAL UV106 PODON UG765 FRANT UR522 UHA UR628 UVA/N0493F380 UR628 TANIA/M085F390 DCT ZQA BR53V BNTTZ DCT MILLE DCT 27N070W 32N060W/M085F390 36N050W 3730N04000W 38N030W 3730N02000W DCT KOMUT/N0475F380 DCT TOFEF DCT OGERO/N0457F340 DCT ROLDO Z409 TLD</t>
  </si>
  <si>
    <t>S12R T12R6 UN415 2058N08642W 2059N08616W NUDAL UV106 PODON UG765 MAXIM Y262 LULLS Y642 GRATX/M085F370 M329 BALTN/N0493F370 DCT BALOO/M085F370 DCT 35N060W/M085F370 37N050W/M085F390 39N040W 40N030W/M085F410 40N020W/M085F410 DCT ERPES/N0486F410 DCT OGERO Z409 TLD</t>
  </si>
  <si>
    <t>XAAMI</t>
  </si>
  <si>
    <t>S12R T12R6 UN418 UN409 2055N08702W 2054N08703W 2046N08708W 2048N08719W 2046N08733W 2046N08735W NOTEN UT37 SESNO UJ15E RETOS DCT</t>
  </si>
  <si>
    <t>S30L T30L6 UN708 UN700 2115N08610W PODON UG765 MAXIM Y262 LULLS Y642 JITGO/M082F350 Y642 GRATX M329 BALTN DCT BALOO DCT 35N060W/M082F370 DCT 37N050W DCT 39N040W DCT 40N030W/M082F390 DCT 40N020W DCT ERPES/N0470F390 DCT OGERO Z409 ROLDO/N0396F260 Z409 TLD</t>
  </si>
  <si>
    <t>S12R 2101N08650W CN17 2050N08648W UDGUV UT78 VIKMO/N0450F380 UT78 MEDOS DCT UBVOV DCT UMAVO UT101 ENAGA ENAGA3A</t>
  </si>
  <si>
    <t>S12R SR00 SR01 SR02 SR03 SR04 SR05 SR06 SR07 2104N08646W 2112N08645W APMUS 2130N08633W NOSAT CANOA Y196 LULLS/N0467F350 Y196 TUNSL Y262 GOPEY Q87 TIRCO/N0468F340 Q87 ZERBO/N0466F350 Q87 VIYAP Q69 RICCS DCT OXMAN LINNG3</t>
  </si>
  <si>
    <t>NOSAT</t>
  </si>
  <si>
    <t>UDGUV2A UDGUV UT78 VIKMO 2042N09334W 2045N09353W 2044N09413W ENAGA ENAGA3A</t>
  </si>
  <si>
    <t>S12R T12R6 UN418 UN409 2048N08713W 2038N08715W 2036N08737W 2038N08827W UBVOV UT101 ENAGA ENAGA3A</t>
  </si>
  <si>
    <t>S12R T12R6 UN418 UN409 UN419 UN432 2036N08738W CZ902 2040N08840W 2044N08902W VITOS VITOS2A</t>
  </si>
  <si>
    <t>S12R 2102N08648W TAKUX UM782 OMIRO UN420 BONOS/N0447F390 UN420 SPP DCT VUNIB DCT SIROT DCT KUBEK DCT RNG DCT ISVAT ISVAT5E</t>
  </si>
  <si>
    <t>S30L T30L6 UN710 UN704 2128N09040W 2132N09109W 2148N09500W TMN BJX MUTEM GDL</t>
  </si>
  <si>
    <t>S30L T30L6 2103N08700W NOTEN UT37 SESNO UJ15E RETOS RETOS1A</t>
  </si>
  <si>
    <t>S30L T30L6 UN710 2123N08715W 2126N08721W 2125N08719W 2127N08730W UBVOV UT101 ENAGA ENAGA3A</t>
  </si>
  <si>
    <t>S30L T30L6 UN710 UN704 2058N08715W 2059N08737W UBVOV UT101 UMAVO/N0459F300 UT101 ENAGA ENAGA3A</t>
  </si>
  <si>
    <t>S30L T30L6 2114N08702W 2128N08711W 2120N08724W OMPAN OMPAN1A</t>
  </si>
  <si>
    <t>S30L T30L6 2114N08703W 2123N08722W 2121N08738W 2121N08753W 2110N08821W 2110N08818W 2049N09451W TAJIN DCT VITOS VITOS2A</t>
  </si>
  <si>
    <t>S30L T30L6 UN710 UN704 2050N08717W 2041N08722W 2040N08807W CT500 2022N09454W UMAVO UT101 ENAGA ENAGA3A</t>
  </si>
  <si>
    <t>S30L L0 L00 L01 2119N08712W 2121N08716W 2111N08756W 2112N08805W 2047N09429W 2047N09432W 2040N09449W VOKIR UT101 UMAVO UT169 VITOS DCT SLM/N0180A105 VFR</t>
  </si>
  <si>
    <t>S30L T30L6 UN710 UN704 2055N08705W 2048N08712W 2051N08734W 2051N08735W 2303N09342W 2320N09406W 2328N09423W AVRAV UT37 SESNO UJ15E RETOS RETOS1A</t>
  </si>
  <si>
    <t>2328N09423W</t>
  </si>
  <si>
    <t>S30L 2106N08654W NUDAL UR506 KALNO VETSI2A</t>
  </si>
  <si>
    <t>S30L T30L6 UN712 UN703 UN706 CZM 2026N08638W 2006N08607W PELRA DCT SPP DCT SEKMA OSUPA2</t>
  </si>
  <si>
    <t>UDGUV1F UDGUV UT78 MEDOS UT20 UBVOV UT101 UMAVO/N0444F300 UT101 ENAGA ENAGA3A</t>
  </si>
  <si>
    <t>N77ME</t>
  </si>
  <si>
    <t>S30L L0 ROTGI UM219 XOPGI UB646 CANOA DCT EYW DCT</t>
  </si>
  <si>
    <t>S30L T30L6 UN710 UN704 UN711 2055N08725W 2055N08727W NOTEN/N0449F380 UT37 SESNO DCT MTY UJ32 TRC DCT</t>
  </si>
  <si>
    <t>NOSUG2F NOSUG 2235N08659W 2239N08700W 2244N08700W KEHLI A766 KELPP NNCEE2</t>
  </si>
  <si>
    <t>N387DA</t>
  </si>
  <si>
    <t>S30L L0 L00 L28 L29 L30 L31 L32 L33 2114N08610W 2114N08558W 2116N08541W FRANT UG765 MAXIM DCT CYY DCT LAL/N0465F360 DCT MARQO DCT LARZZ JJEDI4</t>
  </si>
  <si>
    <t>S30L T30L6 UN710 UN704 2057N08719W 2056N08722W 2057N08741W 2059N08756W UBVOV UT101 UMAVO/N0459F300 UT101 ENAGA ENAGA3A</t>
  </si>
  <si>
    <t>S12R T12R6 UN418 2056N08657W 2100N08708W 2104N08721W 2111N08742W 2113N08745W 2134N08807W 2135N08815W 2136N08820W 2127N08934W NA295 UBVOV UT101 UMAVO/N0456F300 UT101 ENAGA ENAGA3A</t>
  </si>
  <si>
    <t>XBNVN</t>
  </si>
  <si>
    <t>UDGUV2A UDGUV DCT 2052N08831W 2053N08837W 2128N09020W DUPAS NOTEN UT37 SESNO UJ15E RETOS DCT</t>
  </si>
  <si>
    <t>S12R T12R6 UN418 UN409 2055N08703W 2103N08732W 2102N08740W 2054N08804W 2053N08805W 2050N09026W UBVOV DCT UMAVO UT101 ENAGA ENAGA3A</t>
  </si>
  <si>
    <t>S12R T12R6 UN418 2055N08659W 2105N08721W 2110N08729W 2105N08851W S1030 UBVOV UT20 TAJIN DCT VITOS VITOS2A</t>
  </si>
  <si>
    <t>S12R T12R6 UN418 UN409 2055N08705W 2054N08709W 2101N08714W 2105N08730W 2103N08748W 2057N09014W UBVOV UT101 UMAVO UT104 LENUL LENUL3A</t>
  </si>
  <si>
    <t>S12R T12R6 UN418 UN409 2055N08701W 2055N08707W 2106N08725W 2109N08732W 2111N08736W NUBIT DCT RIBET UT101 ENAGA DCT OVAGO UT123 IKLOK/N0450F220 UT123 IGSON IGSON1B</t>
  </si>
  <si>
    <t>S12R T12R6 UN418 UN409 2055N08703W 2054N08708W 2105N08725W XOTNA 2046N09012W UBVOV UT101 UMAVO UT169 VITOS VITOS2A</t>
  </si>
  <si>
    <t>ENEBA2A ENEBA UT27 NOSUG 2208N08657W 2209N08657W 2216N08658W IRDOV L214 DAGGR/N0461F400 L214 LEV J35 MCB/N0459F410 J35 MEM BOOSH3</t>
  </si>
  <si>
    <t>S12R T12R6 UN418 UN409 2107N08722W 2111N08725W 2115N08730W 2120N08735W 2119N08736W 2119N08737W 2119N08742W 2119N08748W 2108N08806W 2106N08810W 2106N08811W MID DCT NOTEN/N0449F380 UT37 SESNO UJ15E RETOS RETOS1A</t>
  </si>
  <si>
    <t>UDGUV2A UDGUV MEDOS UT20 PAZ UT104 LENUL DCT</t>
  </si>
  <si>
    <t>S12R T12R6 UN418 UN409 2105N08714W 2111N08725W 2112N08726W 2117N08735W 2120N08739W 2118N08752W 2104N09018W UBVOV UT101 ENAGA ENAGA3A</t>
  </si>
  <si>
    <t>S12R T12R6 UN418 UN409 2106N08720W 2115N08726W 2118N08730W 2123N08738W 2128N08746W 2136N08801W UBVOV UT20 TAJIN DCT VITOS VITOS2A</t>
  </si>
  <si>
    <t>N804DN</t>
  </si>
  <si>
    <t>S12R 2101N08651W 2101N08647W 2102N08646W 2101N08644W 2102N08643W 2105N08643W 2142N08653W 2218N08705W 2219N08705W 2238N08712W 2242N08713W 2250N08717W IRDOV LEV DCT GCV/N0465F350 DCT PAYTN DCT SHYRE HOBTT3</t>
  </si>
  <si>
    <t>NUDAL1A NUDAL UV106 PODON UG765 MAXIM Y262 LULLS DCT GOPEY Q87 ONEWY/N0455F320 Q87 ZERBO/N0457F330 Q87 VIYAP Q69 GURGE/N0456F350 Q69 RICCS DCT OXMAN LINNG3</t>
  </si>
  <si>
    <t>S12R T12R6 UN415 TAKUX UM782 DELVI/N0446F390 DCT ARNAL UL465 SEKMA OSUPA2</t>
  </si>
  <si>
    <t>S12R T12R6 UN418 UN409 2059N08705W 2103N08712W 2105N08715W 2107N08718W 2109N08721W 2114N08729W 2122N08745W 2156N08945W 2208N09003W 2228N09032W 2252N09058W 2257N09121W 2303N09214W NOTEN DCT LIBOX/N0453F380 DCT MOV UT3 URKOM UJ54 CJS DCT</t>
  </si>
  <si>
    <t>S12R T12R6 2100N08650W 2022N08652W 2004N08653W 1906N08702W ANEPU DCT RIDEM UG765 AUR DCT</t>
  </si>
  <si>
    <t>S12R T12R6 UN418 UN409 2055N08700W 2101N08714W 2122N08738W 2132N08756W 2137N08804W 2211N09013W 2215N09022W 2237N09048W 2254N09102W 2303N09125W 2300N09155W NOTEN UT37 SESNO UJ15E RETOS RETOS1A</t>
  </si>
  <si>
    <t>S12R T12R6 UN418 UN409 2055N08700W 2056N08712W 2057N08714W 2058N08720W 2101N08727W 2102N08732W 2100N08740W 2101N08741W LIDAM UT23 TAM UJ14 TMN UT147 SLP UJ40 LIBOL LIBOL1B</t>
  </si>
  <si>
    <t>S12R T12R6 UN418 UN409 2054N08710W 2059N08740W 2100N08933W 2100N08935W NA281 UBVOV UT20 PAZ UT104 LENUL DCT</t>
  </si>
  <si>
    <t>N17597</t>
  </si>
  <si>
    <t>S12R 2100N08648W SR0 2100N08647W 2107N08648W 2107N08647W L35 ROTGI 2151N08640W 2157N08639W LENUK UB646 CANOA Y196 TUNSL DCT FEMID/N0481F320 Q118 KPASA/N0476F340 Q118 JAMIZ/N0471F350 DCT OTK DCT DBN DCT OGRAE DCT BZNGA DCT DORRN CAVLR7</t>
  </si>
  <si>
    <t>N972NN</t>
  </si>
  <si>
    <t>S12R 2101N08651W 2100N08649W 2102N08648W ENEBA UT27 OMVIP UT45 ALKIM 2357N08734W 2408N08736W 2422N08739W KELPP DCT MUSYL DCT WEEED WLEEE7</t>
  </si>
  <si>
    <t>S12R SR00 SR01 2100N08644W NOSUG UT27 OMVIP UT45 IRDOV L214 DAGGR/N0460F380 L214 LEV J35 MCB/N0457F390 J35 MEM/N0454F400 J35 FAM/N0459F370 DCT SPI DCT PHEEB ENDEE8</t>
  </si>
  <si>
    <t>S12R T12R6 TAKUX UM782 OMIRO UN420 BONOS/N0453F390 UN420 PELRA DCT SPP DCT AROVI VUMAN2</t>
  </si>
  <si>
    <t>OMSUK2A OMSUK 2145N08642W LENUK UB646 CANOA Y196 TUNSL DCT FEMID/N0474F340 Q118 BRUTS/N0472F350 Q109 CAMJO DCT TWINS DCT IRQ/N0463F370 DCT DANCO DCT EWESS Q69 RICCS DCT OXMAN LINNG3</t>
  </si>
  <si>
    <t>S12R T12R6 TAKUX UM782 ARNAL UL465 SEKMA OSUPA2</t>
  </si>
  <si>
    <t>XAVIW</t>
  </si>
  <si>
    <t>UDGUV2A UDGUV DCT MID DCT LIDAM/N0449F380 UT23 TAM UJ14 TMN UT147 AGU UT44 MEZCA MEZCA1A</t>
  </si>
  <si>
    <t>ENEBA2A ENEBA UT27 OMVIP 2346N08825W 2352N08837W KELPP A766 SBI DCT FUZ J58 SPS DCT HALEN NIIXX4</t>
  </si>
  <si>
    <t>2429N08913W</t>
  </si>
  <si>
    <t>S12R T12R6 UN415 2059N08637W 2113N08617W 2128N08600W FRANT UG765 MAXIM Y262 LULLS DCT GOPEY Q87 ONEWY/N0458F340 Q87 ZERBO/N0458F350 Q87 VIYAP Q69 RICCS DCT PSB DCT SYR DCT ART IMPAC4</t>
  </si>
  <si>
    <t>S12R T12R6 2057N08653W 2057N08658W 2101N08705W 2139N09100W 2139N09109W 2136N09118W 2130N09215W 2128N09245W 2127N09319W 2125N09340W 2124N09357W TMN DCT MORAS UJ17 QET</t>
  </si>
  <si>
    <t>ENEBA2A ENEBA UT27 NOSUG 2154N08656W 2201N08656W 2320N08829W 2325N08835W 2329N08843W 2351N08917W KELPP BAYYY5</t>
  </si>
  <si>
    <t>2429N08947W</t>
  </si>
  <si>
    <t>ENEBA2A ENEBA UT27 NOSUG 2215N08658W 2224N08658W 2253N08737W 2318N08754W 2317N08758W 2341N08816W 2346N08820W 2348N08822W 2406N08837W KELPP A766 LAURL/N0474F340 A766 SBI/N0469F350 DCT ELD DCT LIT J180 FTZ SHAIN2</t>
  </si>
  <si>
    <t>S12R T12R6 UN415 UN413 2102N08626W 2106N08615W 2110N08607W SEVKA FRANT UG765 MAXIM Y262 TUNSL DCT BNICE DCT TIRCO/N0470F340 Q87 ZERBO/N0468F350 Q87 VIYAP Q69 OLBEC/N0463F340 DCT DEQUE DCT PONZE BANKR8</t>
  </si>
  <si>
    <t>S12R T12R6 2058N08652W 2050N08659W 2049N08701W 2047N08702W 2036N08707W 2034N08710W PQE/N0334A180 1722N09213W 1658N09231W TGZ DCT</t>
  </si>
  <si>
    <t>S12R SR00 SR01 SR02 ROTGI UM219 XOPGI UB646 CANOA Y196 TUNSL Q81 KARTR DCT RSW DCT ENEME Q65 KERLY DCT ACERB DCT PSB DCT ART IMPAC4</t>
  </si>
  <si>
    <t>S12R T12R6 UN418 2056N08654W SR35 2058N08700W 2109N08711W 2113N08714W 2126N08733W NOTEN/N0450F380 UT37 SESNO UJ15E RETOS RETOS1A</t>
  </si>
  <si>
    <t>S12R 2101N08650W 2103N08647W NOSUG 2158N08656W 2205N08657W 2307N08811W 2323N08820W 2331N08823W 2353N08831W 2424N08844W KELPP/N0452F360 A766 SBI DCT CRIED WHINY4</t>
  </si>
  <si>
    <t>2429N08850W</t>
  </si>
  <si>
    <t>XAMJE</t>
  </si>
  <si>
    <t>S12R T12R6 UN418 UN409 2055N08704W 2054N08710W 2056N08903W NOTEN UT37 SESNO UJ15E RETOS DCT</t>
  </si>
  <si>
    <t>NUDAL1A NUDAL UV106 PODON UG765 MAXIM DCT CYY DCT LAL/N0464F340 DCT MARQO DCT LARZZ JJEDI4</t>
  </si>
  <si>
    <t>SWA1986</t>
  </si>
  <si>
    <t>S12R SR00 SR01 SR02 SR03 SR04 SR05 SR06 SR07 SR08 UN406 NOSUG UT27 OMVIP UT45 IRDOV L214 LEV J35 MCB/N0453F410 J35 MEM BOOSH3</t>
  </si>
  <si>
    <t>S12R T12R6 UN418 UN409 2105N08710W 2107N08713W 2114N08723W 2115N08727W 2118N08745W 2120N08752W 2117N08758W 2113N08804W 1828N09351W 1827N09355W 1821N09358W 1747N09503W OMATO UJ16 OAX</t>
  </si>
  <si>
    <t>S12R T12R6 2058N08645W 2043N08630W 2021N08608W MAMBI UL577 CDO UT15 NADAX NADAX1W</t>
  </si>
  <si>
    <t>S12R T12R6 UN418 UN409 2057N08702W UBVOV UT101 UMAVO/N0469F300 UT101 ENAGA ENAGA3A</t>
  </si>
  <si>
    <t>N338DN</t>
  </si>
  <si>
    <t>S12R SR00 SR01 SR02 SR03 SR04 SR05 SR06 SR07 SR08 OMSUK UM219 XOPGI UB646 CANOA Y196 TUNSL DCT FEMID Q118 CHRRI/N0464F340 DCT KPASA DCT CYNTA/N0461F350 DCT TEUFL DCT WIGVO DCT SPA DCT HMV/N0459F360 DCT GZG/N0459F350 DCT SPAYD/N0456F360 DCT HNN/N0457F350 DCT SUBWY CRAKN2</t>
  </si>
  <si>
    <t>N861NN</t>
  </si>
  <si>
    <t>S12R SR00 SR01 SR02 SR03 SR04 SR05 SR06 SR07 SR08 SR09 NOSUG UT27 OMVIP 2307N08711W 2314N08821W 2318N08844W 2321N08915W 2321N08917W 2323N08953W 2326N08956W 2329N08957W 2339N09003W 2341N09004W 2400N09015W 2402N09016W 2409N09020W 2417N09035W 2447N09120W PEGLG SBI DCT CRIED WHINY4</t>
  </si>
  <si>
    <t>2429N09053W</t>
  </si>
  <si>
    <t>S12R SR00 SR01 SR02 SR03 SR04 SR05 SR06 SR07 SR08 ROTGI UM219 XOPGI UB646 CANOA Y196 TUNSL/N0476F320 DCT DOLIE/N0476F330 DCT KPASA/N0474F340 Q99 CAMJO/N0468F350 DCT TWINS DCT BURGG DCT HVQ DCT JANYS ROLLN2</t>
  </si>
  <si>
    <t>S12R T12R6 UN415 2052N08635W UN601 ALYRE TAKUX UM782 OMIRO UN420 SPP UP530 KAKOL DCT RNG UQ121 ISVAT ISVA5E</t>
  </si>
  <si>
    <t>HK5353</t>
  </si>
  <si>
    <t>S12R T12R6 UN415 2055N08641W UN619 TAKUX UM782 OMIRO/N0451F390 UM782 MEVUB UP406 AKPEK AKPE4C</t>
  </si>
  <si>
    <t>N8838Q</t>
  </si>
  <si>
    <t>S12R SEVKA NUDAL UV106 PODON UG765 MAXIM Y262 GOPEY Q87 TIRCO/N0465F380 Q87 ZERBO/N0462F390 Q87 RAYVO Q113 AARNN DCT THHMP RAVNN9</t>
  </si>
  <si>
    <t>N17405</t>
  </si>
  <si>
    <t>S12R T12R6 UN418 UN409 2055N08700W 2055N08703W 2100N08709W 2119N08726W 2121N08730W 2122N08734W 2129N08817W NOTEN UT37 SESNO/N0468F340 UJ15E MTY UT11 PPE J93 AXASA DCT ASUTA J93 PDZ/N0460F360 DCT COREZ DCT MAKRS DCT SERFR SERFR4</t>
  </si>
  <si>
    <t>N565JB</t>
  </si>
  <si>
    <t>S12R SR00 SR01 SR02 SR03 SR04 SR05 SR06 SR07 SR08 SR09 2133N08643W 2137N08643W LENUK B646 CANOA Y196 LULLS DCT EYW DCT KARTR/N0471F360 DCT FERAL BLFRG3</t>
  </si>
  <si>
    <t>SCX796</t>
  </si>
  <si>
    <t>N856SY</t>
  </si>
  <si>
    <t>S12R SR00 SR01 SR02 SR03 SR04 SR05 SR06 SR07 SR08 SR09 SR10 NOSUG UT27 PISAD M215 CIGAR PRICY5</t>
  </si>
  <si>
    <t>S12R T12R6 UN418 UN409 LIDAM UT23 TAM DCT</t>
  </si>
  <si>
    <t>S12R T12R6 UN415 SEVKA NUDAL UV106 PODON UG765 MAXIM Y262 ZFP AR23 OZENA Y309 FLRDA DCT SAGGY DCT CHIEZ Q161 BENCH/N0453F350 Q161 KALDA Q108 SIE CAMRN5</t>
  </si>
  <si>
    <t>S12R T12R6 UN418 UN409 2056N08708W 2102N08724W 2105N08732W 2105N08733W 2109N08744W NUBIT DCT RIBET/N0437F360 UT101 ENAGA DCT OVAGO UT123 IKLOK/N0447F220 UT123 IGSON IGSON1B</t>
  </si>
  <si>
    <t>S12R 2100N08650W 2100N08649W 2101N08648W NOSUG 2231N08659W 2238N08700W 2323N08841W 2331N08854W SUVUM 2401N08933W 2402N08934W 2446N09039W PEGLG L208 SBI DCT ACT DCT ABI DCT TXO J72 GUP DCT HAHAA RKSTR4</t>
  </si>
  <si>
    <t>2429N09014W</t>
  </si>
  <si>
    <t>UDGUV2A UDGUV DCT 2051N08822W 2052N08833W NOTEN UT37 SESNO UJ15E RETOS RETOS1A</t>
  </si>
  <si>
    <t>S12R T12R6 UN418 UN409 2055N08705W 2055N08727W UBVOV UT101 ENAGA DCT OTAGO DCT ATUKA ATUKA1B</t>
  </si>
  <si>
    <t>N196UW</t>
  </si>
  <si>
    <t>NUDAL1A NUDAL UV106 PODON UG765 MAXIM Y262 CANVI DCT FOLZZ DCT PERMT AR16 SEELO DCT GARIC DCT AARNN DCT BBDOL PAATS4</t>
  </si>
  <si>
    <t>S12R 2059N08654W 2100N08655W 2101N08655W OMSUK 2146N08641W LENUK UB646 KERVU/N0474F330 UB646 CANOA Y196 TUNSL DCT FEMID/N0477F320 Q118 BRUTS/N0475F330 Q109 CAMJO DCT TEEEM Q99 EFFAY/N0466F350 Q99 POLYY DCT OGRAE DCT AUDII DCT FAK DCT RBV DCT LLUND DCT CAM DCT JASDU DCT PBERG CARTR5</t>
  </si>
  <si>
    <t>ENEBA2A ENEBA UT27 OMVIP 2332N08823W 2404N08927W DUTNA L208 SBI DCT</t>
  </si>
  <si>
    <t>S12R SR00 SR01 SR02 SR03 SR04 SR05 2106N08645W OMSUK 2142N08642W LENUK UB646 CANOA Y196 TUNSL Q81 KARTR/N0459F360 DCT RSW DCT KR72S/N0461F350 DCT HEPOX DCT KJ09S DCT ACERB DCT PSK DCT OXMAN LINNG3</t>
  </si>
  <si>
    <t>S12R T12R6 UN418 2056N08658W 2104N08741W 2131N08850W NOTEN UT37 ULUMA DCT MTY UT11 SINLO SINLO1A</t>
  </si>
  <si>
    <t>SWA217</t>
  </si>
  <si>
    <t>S12R SR00 SR01 SR02 SR03 SR04 SR05 SR06 SR07 2105N08645W 2132N08652W IRDOV L214 LEV J35 MCB/N0455F390 J35 MEM/N0453F400 J35 FAM/N0454F410 DCT SPI DCT PHEEB ENDEE8</t>
  </si>
  <si>
    <t>S12R SR00 SR01 SR02 SR03 SR04 SR05 SR06 SR07 2105N08646W NOSUG 2208N08657W 2210N08657W 2225N08658W 2238N08736W 2253N08805W 2302N08824W 2303N08825W 2311N08846W 2323N08918W 2351N09009W 2412N09027W 2413N09028W 2416N09032W PEGLG L208 SBI DCT</t>
  </si>
  <si>
    <t>2429N09044W</t>
  </si>
  <si>
    <t>S12R T12R6 UN418 UN409 UN419 UN432 LIDAM UT23 TAM UJ14 TMN DCT MORAS UJ17 QET DCT</t>
  </si>
  <si>
    <t>VIV2286</t>
  </si>
  <si>
    <t>S12R 2101N08651W 2058N08657W 2104N08709W 2108N08717W 2108N08718W 2108N08720W 2108N08721W 2108N08723W UBVOV UT20 TAJIN DCT VITOS VITOS2A</t>
  </si>
  <si>
    <t>S12R SR00 2102N08646W ENEBA UT27 NOSUG 2240N08700W IRDOV L214 LEV/N0465F370 DCT GCV DCT PAYTN DCT SHYRE HOBTT3</t>
  </si>
  <si>
    <t>HP9905</t>
  </si>
  <si>
    <t>S12R T12R6 TAKUX UM782 OMIRO/N0455F370 UN420 PELRA DCT SPP DCT SEKMA OSUPA2</t>
  </si>
  <si>
    <t>S12R SR00 SR01 SR02 SR03 SR04 SR05 SR06 SR07 SR08 SR09 SR10 SR11 2113N08648W 2115N08648W NOSUG 2215N08708W 2314N08737W 2325N08744W IRDOV/M077F360 L214 PLNDR/N0453F360 L214 LEV DCT DOOMS DCT HILTY DCT JAVAS DCT KP90G DCT LITNA PEPNO5</t>
  </si>
  <si>
    <t>S12R SR00 SR01 SR02 SR03 NOSUG 2225N08658W 2233N08658W MINOW/N0462F330 M215 KNOST Q109 BRUTS Q118 JAMIZ/N0462F340 Q118 THRSR DCT VXV/N0453F350 DCT SPAYD DCT HNN/N0456F350 DCT SUBWY CRAKN2</t>
  </si>
  <si>
    <t>S12R 2101N08651W MURBU B764 BUKKY BUKKY1A</t>
  </si>
  <si>
    <t>S12R SR00 SR01 SR02 NOSUG 2152N08656W 2153N08656W 2157N08657W 2203N08701W 2241N08805W 2242N08809W 2305N08830W 2325N08848W 2346N08909W 2347N08909W 2404N08927W PEGLG L208 SBI DCT EIC/N0456F350 DCT RZC/N0452F340 DCT SGF/N0455F350 DCT ROEZZ DCT MNOSO BLUEM5</t>
  </si>
  <si>
    <t>2429N08957W</t>
  </si>
  <si>
    <t>S12R T12R6 2100N08648W SR01 NUDAL UV106 PODON UG765 MAXIM SNDBR3</t>
  </si>
  <si>
    <t>N24508</t>
  </si>
  <si>
    <t>S12R T12R6 UN418 UN409 UN419 UN432 2050N08735W 2048N08743W 2047N08746W 2134N09213W 2145N09228W 2152N09240W 2154N09247W 2157N09259W 2153N09408W LIDAM TAM LRD DCT DLF DCT PNH DCT ZIGEE NIIXX4</t>
  </si>
  <si>
    <t>S12R SR00 SR01 SR02 SR03 NOSUG UT27 PISAD M215 CIGAR/N0494F350 DCT CTY DCT CRG DCT ORF DCT SIE DCT EBONY/N0482F370 DCT YYT DCT NICSO DCT 48N050W/M083F370 DCT 50N040W DCT 52N030W DCT 5230N02000W/M084F370 DCT MALOT/N0484F370 DCT GISTI DCT LAPMO DCT LIFFY DCT DOLAS DCT NAVPI DCT TIVUN/N0474F390 DCT ESAMA DCT OSBIT DCT BARSU DCT DEXIT DCT ARSIN DCT GITAS DCT INVED DCT TIMUR L606 GASRU T390 RILEX</t>
  </si>
  <si>
    <t>CGKXT</t>
  </si>
  <si>
    <t>S12R SR00 SR01 SR02 SR03 2104N08646W 2107N08648W ENEBA 2136N08654W 2146N08656W 2222N08708W 2228N08710W 2254N08723W 2256N08725W 2328N08751W 2332N08754W IRDOV L214 DAGGR/N0452F360 L214 LEV/N0451F370 J31 HRV DCT IGB DCT HITMN Q139 RINTE DCT QWERI NUBER6</t>
  </si>
  <si>
    <t>SWA180</t>
  </si>
  <si>
    <t>S12R T12R6 UN418 UN409 UN419 2052N08724W UKOKO UT78 DURPI 2059N08932W NA102 2101N08940W 2111N09014W 2116N09025W 2215N09225W 2218N09231W 2229N09254W 2229N09255W NOTEN UT37 EBDUB DCT NOTAL UJ2 MOV UT3 URKOM DCT CUS DCT DRRVR PINNG1</t>
  </si>
  <si>
    <t>S12R SR00 SR01 SR02 SR03 SR04 ENEBA 2145N08655W 2149N08655W 2158N08704W 2204N08709W 2353N09004W 2412N09020W 2424N09028W PEGLG L208 SBI DCT CRIED WHINY4</t>
  </si>
  <si>
    <t>2429N09033W</t>
  </si>
  <si>
    <t>S12R SR00 SR01 SR02 2100N08644W 2104N08643W 2106N08642W 2109N08642W NOSUG 2200N08656W 2205N08657W 2206N08657W 2209N08658W 2333N08931W 2335N08935W 2355N09000W 2400N09004W PEGLG L208 SBI DCT LUKKN WLEEE7</t>
  </si>
  <si>
    <t>2429N09032W</t>
  </si>
  <si>
    <t>S12R T12R6 2100N08648W N16S 2100N08642W 2102N08636W 2102N08633W NUDAL UV106 PODON UG765 EMOVI/N0468F350 UG765 MAXIM Y262 ZFP Y319 BRATZ/N0470F330 Y319 JAZZI DCT SAGGY/N0466F350 DCT CHIEZ Q161 KALDA Q108 SIE CAMRN5</t>
  </si>
  <si>
    <t>UDGUV2A UDGUV UT78 DURPI 2126N09030W 2132N09052W 2151N09138W NOTEN UT37 SESNO UJ15E RETOS RETOS1A</t>
  </si>
  <si>
    <t>N8783L</t>
  </si>
  <si>
    <t>S12R 2100N08650W 2100N08649W NC01 2100N08646W SR04 XHMJ NOSUG 2158N08656W 2203N08657W 2248N08714W 2252N08716W 2300N08721W 2308N08727W 2348N08801W IRDOV L214 LEV J35 MCB DCT LIT DCT KRTNY MHOMS3</t>
  </si>
  <si>
    <t>S12R T12R6 UN418 2056N08657W 2100N08713W 2106N08732W 2109N08740W 2110N08749W 2110N08755W 2120N09017W 2154N09131W 2206N09211W 2217N09220W NOTEN UT37 ULUMA DCT MTY DCT TASTO DCT ILAMA UT41 ELURO/N0454F340 UT41 NADIS DCT AVRIL UJ3 TANRI TANRI1B</t>
  </si>
  <si>
    <t>S12R T12R6 NC01 2105N08642W 2107N08639W NUDAL UV106 PODON UG765 EMOVI/N0468F350 UG765 MAXIM Y262 ZFP Y319 BRATZ/N0470F330 Y319 JAZZI DCT WAALT/N0466F350 Q131 EARZZ DCT JAMIE Q133 JFK ROBUC3</t>
  </si>
  <si>
    <t>S12R T12R6 UN418 UN409 2052N08721W UKOKO UT78 XOLRO 2050N09010W 2055N09026W 2059N09035W 2101N09059W UBVOV UT101 UMAVO/N0458F300 UT101 ENAGA ENAGA3A</t>
  </si>
  <si>
    <t>S12R SR00 SR01 SR02 2114N08645W 2119N08645W 2121N08644W 2132N08640W 2138N08639W 2144N08638W 2151N08635W 2208N08630W 2240N08621W 2248N08620W 2324N08610W 2335N08602W SNAKR M219 KNOST DCT DEANR/N0457F370 DCT BRUTS Q109 CAMJO DCT TWINS DCT PONZE BANKR8</t>
  </si>
  <si>
    <t>S12R T12R6 UN418 UN409 UN419 UN432 2058N08810W 2103N08834W 2105N08841W 2109N08903W 2109N08907W 2128N08947W 2139N09019W 2144N09110W 2150N09132W 2157N09158W 2203N09226W 2218N09302W NOTEN UT37 EBDUB DCT NUGUS/N0467F370 UJ59 MAM/N0465F380 DCT CRP HTOWN3</t>
  </si>
  <si>
    <t>S12R T12R6 UN418 2055N08659W UKOKO UT78 GOSAT 2053N08955W 2052N09003W 2044N09017W 2031N09056W VOKIR UMAVO UT101 ENAGA ENAGA3A</t>
  </si>
  <si>
    <t>N123DW</t>
  </si>
  <si>
    <t>S12R T12R6 2100N08649W CN02 2100N08646W 2101N08644W NUDAL UV106 PODON UG765 MAXIM DCT CYY DCT LAL/N0459F360 DCT MARQO DCT LARZZ JJEDI4</t>
  </si>
  <si>
    <t>SWA1032</t>
  </si>
  <si>
    <t>S12R SR00 SR01 NOSUG 2155N08656W 2230N08716W 2238N08724W 2336N08923W 2336N08924W 2347N08939W 2400N08955W DUTNA L208 SBI DCT FUZ J58 SPS DCT HALEN NIIXX4</t>
  </si>
  <si>
    <t>N68802</t>
  </si>
  <si>
    <t>S12R T12R6 UN418 UN409 UN419 UN432 2048N08746W 2114N08933W LCL5 2132N08959W 2155N09022W 2154N09036W 2200N09051W 2201N09054W 2203N09103W 2205N09106W 2208N09114W IPSEV L207 SEAGL CRP HTOWN3</t>
  </si>
  <si>
    <t>S12R T12R6 2056N08657W 2106N08711W 2106N08713W 2107N08719W 2103N08908W 2107N08938W 2109N08938W 2113N08957W 2118N09030W 2117N09052W UBVOV UT101 UMAVO UT169 VITOS VITOS2A</t>
  </si>
  <si>
    <t>S12R SR00 SR01 SR02 SR03 SR04 SR05 SR06 SR07 2130N08641W 2154N08636W 2338N08612W 2408N08550W NAVVL M219 CIGAR DCT GULFR DCT HOTHH DCT NOOKS DCT AUDII DCT PEETT DCT RIC DCT HOGGS DCT RIFLE DCT CELTK DCT TUSKY N467B BUDAR/M085F400 NATV MOGLO/M085F410 DCT NIBOG/N0474F410 DCT BRUCE BRUCE1G</t>
  </si>
  <si>
    <t>S12R 2100N08648W 2102N08646W NOSUG 2202N08657W 2207N08657W 2253N08720W 2322N08745W IRDOV L214 PLNDR DCT HRV DCT MCB/N0443F370 DCT MEM/N0444F380 J187 FTZ TRTLL6</t>
  </si>
  <si>
    <t>XASAM</t>
  </si>
  <si>
    <t>S12R T12R6 2056N08653W 2054N08737W 2054N08745W 2048N09323W 2048N09334W UMAVO UT104 LENUL DCT</t>
  </si>
  <si>
    <t>SWA1027</t>
  </si>
  <si>
    <t>S12R 2101N08651W NC29 CN09 NOSUG UT27 PISAD L333 HRV</t>
  </si>
  <si>
    <t>S12R T12R6 UN418 2056N08655W 2102N08719W 2106N08732W 2102N08936W S3602 2108N08956W 2115N09015W 2115N09024W 2124N09047W 2124N09106W UBVOV UT20 PAZ UT104 LENUL LENUL2B</t>
  </si>
  <si>
    <t>S12R 2101N08650W MOGOP NUDAL UV106 PODON UG765 EMOVI/N0474F350 UG765 MAXIM BHHIA3</t>
  </si>
  <si>
    <t>S12R T12R6 UN418 UN409 UN419 UN432 UBVOV UT101 ENAGA ENAGA3A</t>
  </si>
  <si>
    <t>S12R T12R6 NUDAL UV106 PODON UG765 MAXIM Y262 TUNSL DCT FEMID Q118 CHRRI/N0470F340 Q118 SHEEK Q110 DAWWN DCT BEORN HOBTT3</t>
  </si>
  <si>
    <t>S12R SR00 SR01 SR02 ROTGI UM219 X219 2359N08559W SNAKR M219 KNOST DCT NICKI DCT MGR/N0453F360 DCT JOHNN/N0452F370 Q118 THRSR DCT NOTWO DCT HUCHH DCT VXV JAKIE7</t>
  </si>
  <si>
    <t>S12R NUDAL UV106 PODON UG765 EMOVI/N0455F370 UG765 MAXIM Y262 TUNSL DCT KUTNE MUNGI1</t>
  </si>
  <si>
    <t>S12R T12R6 UN418 2056N08655W 2103N08716W 2108N08729W 2109N08731W 2111N08736W XOTNA 2110N08739W 2110N08740W 2110N08742W 2110N08744W 2110N08815W 2111N08817W 2111N08831W LIDAM UT23 TAM UJ14 TMN UT147 SLP UJ40 LIBOL LIBOL1B</t>
  </si>
  <si>
    <t>S12R T12R6 UN418 UN409 2059N08708W 2059N08711W 2057N08927W 2057N08930W 2106N09009W 2126N09037W 2133N09046W 2134N09050W 2136N09111W 2137N09131W LIDAM UT23 TAM UJ14 TMN UT147 AGU UT44 MEZCA MEZCA1A</t>
  </si>
  <si>
    <t>N507AY</t>
  </si>
  <si>
    <t>S12R SR00 SR01 SR02 ROTGI UM219 MYDIA M219 CIGAR/N0462F350 M219 KNOST DCT DEANR DCT BRUTS Q109 CAMJO DCT TWINS DCT PONZE BANKR8</t>
  </si>
  <si>
    <t>S12R SR00 SR01 NOSUG 2232N08659W 2238N08700W 2312N08842W 2312N08855W 2313N08915W 2313N08920W 2312N09021W 2313N09102W 2326N09102W IPSEV L207 SEAGL/N0475F300 L207 VUH/N0476F320 DCT JCT DCT LOWGO J15 INK DCT KA12U DCT AXARY DCT KA18Q DCT BXK J4 WLVRN DCT ESTWD HLYWD1</t>
  </si>
  <si>
    <t>S12R T12R6 2059N08650W 2046N08655W CZ70 2037N08658W 1956N08715W 1949N08722W 1912N08739W 1856N08747W URNOS DCT CAT DCT</t>
  </si>
  <si>
    <t>1822N08756W</t>
  </si>
  <si>
    <t>S12R T12R6 UN402 UN408 CZM 2023N08655W 2002N08647W 1916N08626W MGA UZ512 IMOLA/N0450F370 UZ512 LIXAS UL203 ARNEL UM542 TAL UV1 ATATU ATATU4</t>
  </si>
  <si>
    <t>1929N08632W</t>
  </si>
  <si>
    <t>N1803U</t>
  </si>
  <si>
    <t>S12R SR00 SR01 SR02 SR03 SR04 SR05 ROTGI UM219 MYDIA M219 KNOST/N0462F390 Q109 CAMJO Q99 OGRAE DCT GOOOB DCT THHMP RAVNN9</t>
  </si>
  <si>
    <t>S12R SR00 SR01 SR02 SR03 KEHLI A766 SBI/N0470F350 DCT ELD/N0464F370 DCT LIT J180 FTZ SHAIN2</t>
  </si>
  <si>
    <t>S12R SR00 SR01 SR02 2125N08643W 2135N08641W 2144N08638W LENUK UB646 KERVU/N0468F330 UB646 CANOA Y196 TUNSL Y262 GOPEY Q87 TIRCO/N0467F340 Q87 ZERBO/N0465F350 Q87 ALWZZ DCT OGRAE Q99 QUART PHLBO4</t>
  </si>
  <si>
    <t>N146AA</t>
  </si>
  <si>
    <t>S12R SR00 SR01 SR02 KEHLI A766 SBI DCT CRIED WHINY4</t>
  </si>
  <si>
    <t>S12R T12R6 2100N08649W NUDAL UV106 PODON UG765 MAXIM Y262 ZFP Y319 JAZZI DCT SAGGY DCT CHIEZ Q161 KALDA Q108 SIE CAMRN5</t>
  </si>
  <si>
    <t>CGEWJ</t>
  </si>
  <si>
    <t>S12R SR00 SR01 2138N08653W 2311N08735W 2335N08753W 2404N08809W IRDOV/M078F340 L214 PLNDR/N0464F340 L214 LEV DCT TBD DCT AEX DCT MLC DCT HYS/N0455F360 DCT HANKI DCT OLIIV DCT COUTS DCT EBGAL EBGAL7</t>
  </si>
  <si>
    <t>S12R T12R6 UN418 UN409 UN419 UN432 2054N08847W 2055N08852W NOTEN UT37 EBDUB DCT ETMES UJ53 REX DCT DLF DCT PNH DCT ZIGEE NIIXX4</t>
  </si>
  <si>
    <t>S12R T12R6 UN418 UN409 UN419 UN432 NUBIT DCT RIBET UT101 ENAGA DCT OVAGO UT123 IKLOK/N0450F220 UT123 IGSON IGSON1B</t>
  </si>
  <si>
    <t>S12R SR00 SR01 NOSUG 2158N08656W 2206N08657W 2213N08659W KEHLI A766 SBI DCT ACT DCT PNH DCT ALS DCT JNC J12 HELPR JAZZZ1</t>
  </si>
  <si>
    <t>S12R SR00 SR01 2128N08643W 2328N08617W 2336N08614W 2340N08611W 2342N08609W 2345N08607W 2406N08548W SNAKR M219 CIGAR DCT GULFR/N0484F390 DCT HOTHH DCT NOOKS DCT AUDII DCT PEETT DCT RIC DCT HOGGS DCT RIFLE DCT CELTK DCT TUSKY DCT 47N060W DCT VINSI DCT YQX/N0432F270 DCT ELSIR/M072F270 DCT 50N050W DCT 52N040W DCT 53N030W DCT 54N020W DCT DOGAL/N0423F330 DCT BEXET/N0412F370 DCT OLAPO DCT ULTAG DCT GMN DCT BOFUM Q37 MALUD MALUD1M</t>
  </si>
  <si>
    <t>HP1842</t>
  </si>
  <si>
    <t>S12R T12R6 2100N08648W 2044N08633W 2037N08636W 2035N08635W 2028N08629W 2021N08619W CZ704 2017N08614W TAKUX 1833N08431W PELRA DCT SPP DCT SEKMA OSUPA2</t>
  </si>
  <si>
    <t>N944AV</t>
  </si>
  <si>
    <t>S12R T12R6 UN415 2055N08640W 2028N08616W TAKUX UM782 OMIRO/N0454F370 UN420 SPP UP530 KAKOL DCT RNG UQ121 ISVAT ISVA5E</t>
  </si>
  <si>
    <t>S12R SR00 SR01 SR02 SR03 NOSUG UT27 OMVIP UT45 IRDOV DCT DAGGR DCT LEV/N0464F370 J31 MEI DCT IGB/N0458F380 DCT KISTS CHSNE3</t>
  </si>
  <si>
    <t>S12R T12R6 UN418 2052N08717W 2050N08725W 2006N08857W 2004N08900W CME NOPON UJ9 VSA DCT</t>
  </si>
  <si>
    <t>MXY1600</t>
  </si>
  <si>
    <t>N258BZ</t>
  </si>
  <si>
    <t>S12R SR00 SR01 SR02 NOSUG UT27 OMVIP UT45 IRDOV L214 LEV DCT</t>
  </si>
  <si>
    <t>SWA115</t>
  </si>
  <si>
    <t>N283WN</t>
  </si>
  <si>
    <t>S12R T12R6 UN418 2050N08725W 2049N08730W 2102N09308W 2102N09309W 2103N09311W 2103N09312W 2103N09327W 2103N09331W 2104N09338W 2050N09346W 2045N09351W AXOMU ALUXU UT48 MAM DCT HRL/N0444F410 DCT BRENI CRVZA2</t>
  </si>
  <si>
    <t>N1807U</t>
  </si>
  <si>
    <t>S12R SR00 SR01 SR02 SR03 NOSUG 2157N08656W 2202N08656W KEHLI A766 KELPP PUCKS4</t>
  </si>
  <si>
    <t>N978NN</t>
  </si>
  <si>
    <t>S12R SR00 SR01 SR02 SR03 2145N08654W 2211N08710W 2214N08704W 2221N08707W KEHLI A766 SBI DCT CRIED WHINY4</t>
  </si>
  <si>
    <t>CFSIP</t>
  </si>
  <si>
    <t>S12R SR00 SR01 SR02 SR03 NOSUG 2152N08656W 2201N08658W 2203N08700W KEHLI/M078F360 A766 KLAMS/N0461F360 A766 SBI DCT FUZ DCT SPS J168 LAA DCT FQF DCT CKW DCT DBS J52 DOXIE DCT METOW GRIZZ1</t>
  </si>
  <si>
    <t>S12R SR00 SR01 SR02 2100N08644W 2101N08644W ENEBA NOSUG 2210N08657W 2213N08658W OMVIP 2329N08723W 2345N08746W 2346N08746W 2353N08757W 2354N08758W 2402N08806W 2404N08808W 2418N08819W DAGGR L214 PLNDR/N0467F340 L214 LEV DCT TBD DCT AEX DCT KF27E DCT GCK DCT CKW DCT KU84O DCT DBS DCT FINUT DCT METOW GRIZZ1</t>
  </si>
  <si>
    <t>ENEBA2A ENEBA UT27 OMVIP 2314N08711W 2330N08735W 2335N08745W 2338N08751W 2340N08754W 2346N08759W 2405N08812W DAGGR/M078F380 L214 PLNDR/N0456F380 L214 LEV DCT TBD DCT SWB DCT KF24G DCT LYGHT DCT KK54C DCT NUXRO DCT RECAP/N0445F400 DCT KU09U DCT BEVEL DCT VESDO DCT EBGAL EBGAL7</t>
  </si>
  <si>
    <t>S12R SR00 SR01 2104N08647W 2139N08642W 2226N08637W MYDIA M219 CIGAR M215 KNOST Q109 DEANR/N0471F350 Q109 CAMJO Q99 QUART PHLBO4</t>
  </si>
  <si>
    <t>S12R T12R6 UN415 UN413 2109N08607W 2111N08603W FRANT UG765 MAXIM Y262 GOPEY Q87 TIRCO/N0476F340 Q87 MATLK/N0480F320 Q87 ZERBO/N0479F330 Q87 VIYAP/N0470F350 Q87 LCAPE DCT RDU DCT BZNGA DCT DORRN CAVLR7</t>
  </si>
  <si>
    <t>UDGUV2A UDGUV DCT MID DCT NOTEN/N0455F380 UT37 SESNO UJ15E RETOS RETOS1A</t>
  </si>
  <si>
    <t>UDGUV2A UDGUV UT78 UKOKO 2049N08840W 2049N08848W TMN UT147 SLP</t>
  </si>
  <si>
    <t>S12R T12R6 UN418 UN409 UN419 2052N08729W 2053N08730W 2108N08927W 2113N09005W 2134N09314W TMN DCT MORAS UJ17 QET</t>
  </si>
  <si>
    <t>N948AV</t>
  </si>
  <si>
    <t>S12R T12R6 2100N08649W ALYRE TAKUX UM782 OMIRO/N0453F370 UM782 MEVUB UP406 AKPEK W37 NENES/N0412F270 A323 RNG DCT ISVAT ISVA5E</t>
  </si>
  <si>
    <t>CCBFP</t>
  </si>
  <si>
    <t>S12R 2101N08650W 2047N08650W 2041N08648W 2005N08641W 1955N08641W BTO UZ498 MGA UZ512 LIXAS UL203 EKEDA/N0442F370 UL203 ARNEL UM542 TAL UV1 ATATU ATATU4</t>
  </si>
  <si>
    <t>S12R T12R6 UN418 UN409 UN419 2051N08729W 2051N08736W NUBIT DCT RIBET UT101 ENAGA DCT OVAGO UT123 IKLOK/N0449F220 UT123 IGSON IGSON1B</t>
  </si>
  <si>
    <t>VIV2108</t>
  </si>
  <si>
    <t>VIV2204</t>
  </si>
  <si>
    <t>S12R T12R6 UN418 UN409 UN419 2052N08722W NOTEN/N0455F380 UT37 SESNO UJ15E RETOS RETOS1A</t>
  </si>
  <si>
    <t>CFLKO</t>
  </si>
  <si>
    <t>S12R SR00 SR01 SR02 SR03 SR04 OMSUK UM219 MYDIA/N0453F390 M219 KNOST Q109 CAMJO DCT RIELE DCT BLAAN Q69 RICCS DCT OXMAN LINNG3</t>
  </si>
  <si>
    <t>S12R T12R6 UN418 UN409 UN419 2051N08725W 2051N08730W 2050N08740W 2054N08857W NOTEN UT37 EBDUB/N0448F180 UT37 SESNO UJ15E RETOS/N0329F180 RETOS1A</t>
  </si>
  <si>
    <t>CGWSB</t>
  </si>
  <si>
    <t>S12R 2101N08650W CN04 OMSUK UM219 MYDIA/M078F370 M219 CIGAR/N0458F370 DCT KT12Q DCT SCNRY DCT AIR DCT OXMAN LINNG3</t>
  </si>
  <si>
    <t>S12R SR00 SR01 SR02 SR03 ROTGI UM219 MYDIA/M083F350 M219 CULLY/N0491F350 M219 CIGAR M215 KNOST Q109 EVANZ/N0487F370 Q109 TEEEM Q99 POLYY DCT DADDS Q87 GEARS DCT BBOBO Q22 FOXWD DCT TUSKY N179G PORTI/M080F270 DCT 47N050W 49N040W 51N030W 52N020W DCT LIMRI/N0472F390 DCT XETBO DCT NORLA/N0473F410 DCT FONZU DCT ELRIP DCT OTMET OTMET1G</t>
  </si>
  <si>
    <t>S12R T12R6 2101N08648W NUDAL UV106 PODON UG765 MAXIM Y262 ZFP DCT NUCAR DCT SNAGY/M085F370 M203 BOBTU/N0493F370 DCT RAFIN/M085F390 DCT 46N050W/M085F390 49N040W 50N030W 49N020W/M085F390 DCT PITAX/N0491F400 DCT STG DCT DESAT N733 ZMR</t>
  </si>
  <si>
    <t>S12R 2101N08651W SL0 NOSUG 2218N08658W 2225N08657W KEHLI A766 KELPP NNCEE2</t>
  </si>
  <si>
    <t>S12R 2100N08651W UDGUV DCT 2116N09023W 2116N09031W TMN DCT MORAS UJ17 QET</t>
  </si>
  <si>
    <t>N883DN</t>
  </si>
  <si>
    <t>UDGUV2A UDGUV 2050N08803W 2051N08810W NOTEN UT37 EBDUB NUGUS UJ59 MAM DCT BRO DCT KH72C DCT SATOC/N0471F340 DCT KH81A DCT DLF ELP J50 ITEMM BXK ESTWD HLWD1</t>
  </si>
  <si>
    <t>S12R 2101N08650W PIRAS/N0335F230 BARRA4P</t>
  </si>
  <si>
    <t>1925N08635W</t>
  </si>
  <si>
    <t>S12R SR00 SR01 SR02 SR03 SR04 2102N08644W OMSUK UM219 MYDIA Y240 SNAKR M219 CIGAR/N0490F390 DCT TAY DCT CHS/N0485F410 DCT FAK DCT ENO DCT VCN DCT CYN DCT RIFLE DCT HTO DCT BRADD N427A ELSIR/M085F400 NATW NETKI/M085F410 DCT LIPGO/N0481F410 DCT NUCHU DCT BOGNA UL612 XAMAB/N0484F410 UL612 VEULE DCT TEPRI DCT POGZI DCT GELTA DCT MANAG DCT PEVIT DCT BLM</t>
  </si>
  <si>
    <t>CGFCI</t>
  </si>
  <si>
    <t>S12R 2100N08649W OMSUK UM219 MYDIA/M080F310 M219 CULLY/N0484F310 M219 CIGAR/N0479F330 M219 KNOST DCT CAMJO DCT TWINS DCT SPA DCT BKW DCT GEFFS Q71 EMNEM DCT OXMAN LINNG3</t>
  </si>
  <si>
    <t>TAKUX2A TAKUX UM782 OMIRO UN420 BONOS/N0448F390 UN420 SPP DCT VUNIB DCT SIROT DCT KUBEK DCT RNG DCT ISVAT ISVAT5E</t>
  </si>
  <si>
    <t>S12R T12R6 UN418 UN409 2051N09022W ELURA UMAVO UT101 ENAGA ENAGA3A</t>
  </si>
  <si>
    <t>S12R SR00 SR01 SR02 SR03 OMSUK UM219 MYDIA M219 BUUOY/N0480F370 M219 CIGAR DCT KJ84Q DCT TAY DCT SAV DCT VAN DCT FLO DCT CVI DCT ORF/M082F370 DCT LINND/N0474F370 DCT KANNI/N0470F390 N421B ELSIR/M081F390 DCT 50N050W 52N040W 54N030W/M082F400 55N020W DCT RESNO/N0466F400 DCT NETKI/N0462F410 DCT LIPGO DCT NUCHU L607 KONAN DCT KOK DCT SPI T180 NIVNU T847 TUTOV TUTOV1D</t>
  </si>
  <si>
    <t>S12R T12R6 UN418 UN409 UN419 UBVOV UT101 ENAGA ENAGA3A</t>
  </si>
  <si>
    <t>PHTFL</t>
  </si>
  <si>
    <t>S12R SR00 SR01 SR02 OMSUK UM219 MYDIA M219 CIGAR DCT GULFR DCT HOTHH DCT JENDO DCT AHOEY/N0478F410 DCT HBUDA DCT COLIN DCT SIE DCT SHERL DCT LFV DCT TUSKY N269B ACADN DCT MIVAD DCT JOOPY DCT 49N050W/M085F410 DCT 53N040W DCT 55N030W DCT 56N020W DCT PIKIL DCT SOVED DCT KUGUR/N0466F410 DCT BELZU DCT MASOP DCT BELOX L603 LAMSO</t>
  </si>
  <si>
    <t>S12R T12R6 UN418 UN409 UN419 UN432 2048N09323W 2047N09326W 2046N09336W 2031N09454W LIDAR UMAVO UT101 ENAGA ENAGA3A</t>
  </si>
  <si>
    <t>UDGUV2A UDGUV DCT 2059N08754W NOTEN UT37 SESNO UJ15E RETOS RETOS1A</t>
  </si>
  <si>
    <t>UDGUV2A UDGUV UT78 DURPI 2044N09159W 2048N09236W UBVOV UT101 ENAGA ENAGA3A</t>
  </si>
  <si>
    <t>S12R T12R6 UN418 UN409 UN419 UN432 2014N09004W 2004N09022W 1947N09058W 1924N09149W 1914N09209W 1852N09251W 1850N09308W 1843N09332W ALRAD OMPAN1A</t>
  </si>
  <si>
    <t>1852N09510W</t>
  </si>
  <si>
    <t>UDGUV2A UDGUV UT78 VIKMO 2053N09131W 2111N09233W UBVOV UT20 TAJIN DCT VITOS VITOS2A</t>
  </si>
  <si>
    <t>UDGUV2A UDGUV UT78 VIKMO 2056N09202W 2115N09327W UBVOV DCT UMAVO UT101 ENAGA ENAGA3A</t>
  </si>
  <si>
    <t>UDGUV2A UDGUV UT78 VIKMO 2053N09153W 2057N09230W 2057N09240W UBVOV UT101 UMAVO/N0454F300 UT101 ENAGA ENAGA3A</t>
  </si>
  <si>
    <t>S12R T12R6 UDGUV DCT 2051N08757W 2241N09232W 2300N09304W NOTEN UT37 SESNO UJ15E RETOS RETOS1A</t>
  </si>
  <si>
    <t>1958N08602W</t>
  </si>
  <si>
    <t>UDGUV2A UDGUV 2049N09049W 2050N09057W 2107N09152W 2117N09205W 2119N09228W 2117N09235W UBVOV UT101 UMAVO/N0457F300 UT101 ENAGA ENAGA3A</t>
  </si>
  <si>
    <t>N3754A</t>
  </si>
  <si>
    <t>S12R SR00 SR01 SR02 SR03 SR04 SR05 SR06 2117N08642W 2135N08635W 2146N08630W 2154N08628W MYDIA M219 CIGAR M215 KNOST/N0453F370 DCT CAMJO DCT LAIRI DCT LARZZ SITTH3</t>
  </si>
  <si>
    <t>S12R SR00 SR01 SR02 SR03 SR04 SR05 SR06 SR07 NOSUG 2200N08656W 2206N08657W IRDOV L214 DAGGR/N0472F340 L214 LEV DCT AEX GESNR2</t>
  </si>
  <si>
    <t>S12R T12R6 UN415 UN413 2100N08633W 2107N08627W 2116N08619W 2124N08612W FRANT UG765 MAXIM Y262 ZFP/M083F330 DCT SUMRS/M083F350 M327 JIMAC DCT BALOO DCT 38N050W/M082F370 DCT 3930N04000W DCT 41N030W DCT 41N020W DCT ERPES/N0479F390 DCT OGERO/N0474F380 Z409 TLD</t>
  </si>
  <si>
    <t>XASRJ</t>
  </si>
  <si>
    <t>UDGUV2A UDGUV UT78 VIKMO 2054N09159W 2055N09200W 2100N09221W 2111N09245W 2122N09337W 2110N09344W 2108N09351W UBVOV UT101 UMAVO/N0478F300 UT101 ENAGA ENAGA3A</t>
  </si>
  <si>
    <t>XAVFT</t>
  </si>
  <si>
    <t>S12R 2101N08651W UDGUV UJ84 CZA UJ9 NAPRI NAPRI1A</t>
  </si>
  <si>
    <t>N650RA</t>
  </si>
  <si>
    <t>S12R SR00 SR01 SR02 SR03 SR04 NOSUG 2328N08841W 2333N08846W 2339N08852W 2344N08856W KELPP DCT</t>
  </si>
  <si>
    <t>S12R SR00 SR01 SR02 SR03 2117N08646W 2129N08641W 2148N08629W 2154N08623W 2200N08619W MYDIA/N0465F350 M219 CIGAR DCT DEANR Q109 CAMJO Q99 QUART PHLBO4</t>
  </si>
  <si>
    <t>UDGUV2A UDGUV UT78 VIKMO 2047N09158W 2046N09202W 2055N09312W UBVOV UT101 UMAVO/N0459F300 UT101 ENAGA</t>
  </si>
  <si>
    <t>UDGUV2A UDGUV UT78 DURPI 2238N09311W 2239N09313W 2245N09357W ULUMA UT37 SESNO UJ15E RETOS RETOS1A</t>
  </si>
  <si>
    <t>UDGUV2A UDGUV UT78 VIKMO 2116N09143W 2123N09150W 2128N09305W 2124N09315W 2103N09403W 2100N09413W TAJIN DCT VITOS VITOS2A</t>
  </si>
  <si>
    <t>2054N09459W</t>
  </si>
  <si>
    <t>S12R T12R6 UN418 UN409 UN419 UN432 2050N08734W 2049N08739W 2054N09231W 2052N09238W 2044N09300W 2049N09327W UBVOV DCT UMAVO UT101 ENAGA ENAGA3A</t>
  </si>
  <si>
    <t>UDGUV2A UDGUV 2048N08749W 2047N08753W 2052N09203W 2102N09216W 2107N09229W 2107N09251W UBVOV UT101 UMAVO UT169 VITOS VITOS2A</t>
  </si>
  <si>
    <t>UDGUV2A UDGUV UT78 DURPI 2051N09142W 2107N09211W 2122N09225W NUBIT DCT RIBET UT101 ENAGA DCT OVAGO UT123 IKLOK/N0449F220 UT123 IGSON IGSON1B</t>
  </si>
  <si>
    <t>S12R T12R6 UN418 UN409 UN419 2051N08733W 2050N08737W UBVOV UT101 UMAVO/N0428F300 UT101 ENAGA/N0414F270 ENAGA3A</t>
  </si>
  <si>
    <t>N981NN</t>
  </si>
  <si>
    <t>S12R 2101N08651W UN580 SL0 2101N08646W 2110N08648W NOSUG 2210N08657W 2214N08658W KEHLI A766 SBI DCT CRIED WHINY4</t>
  </si>
  <si>
    <t>S12R T12R6 UN415 PELRA DCT SPP DCT SEKMA OSUPA2</t>
  </si>
  <si>
    <t>S12R 2100N08649W MOGOP CN02 NC011 2101N08646W ROTGI UM219 XOPGI UB646 CANOA Y196 TUNSL Y262 GOPEY Q87 TIRCO/N0474F340 Q87 ZERBO/N0471F350 Q87 VIYAP Q69 GURGE DCT CAE DCT LUNDD Q69 RICCS DCT OXMAN LINNG3</t>
  </si>
  <si>
    <t>S12R 2100N08649W SR0 2059N08645W SR02 OMSUK UM219 MYDIA/N0465F350 M219 CIGAR DCT DEANR Q109 CAMJO Q99 OGRAE DCT BZNGA DCT DORRN CAVLR7</t>
  </si>
  <si>
    <t>S12R T12R6 2031N08703W 1757N08857W TUCAN UG757 AUR DCT</t>
  </si>
  <si>
    <t>1804N08852W</t>
  </si>
  <si>
    <t>S12R SR00 2058N08646W DEP12 2059N08643W ROTGI UM219 MYDIA M219 CIGAR M219 KNOST DCT CAMJO Q99 TEEEM/N0452F350 Q99 BLAAN Q69 RICCS DCT OXMAN LINNG3</t>
  </si>
  <si>
    <t>S12R T12R6 2057N08649W ALSUP UB881 URIOS DCT GABIX DCT TUMEK DCT TIBUT DCT PIRAS BARRA4P</t>
  </si>
  <si>
    <t>UDGUV2A UDGUV DCT 2052N08842W 2053N08849W NOTEN UT37 SESNO UJ15E RETOS RETOS1A</t>
  </si>
  <si>
    <t>S12R T12R6 2057N08653W 2054N08655W 2053N08657W UDGUV DCT 2053N08842W 2053N08849W NOTEN/N0450F380 DCT LIBOX DCT MOV UT3 URKOM UJ54 CJS DCT</t>
  </si>
  <si>
    <t>S12R 2102N08651W T12R6 2101N08649W ENEBA 2143N08655W 2148N08655W 2151N08657W 2157N08659W KEHLI A766 KELPP BAYYY5</t>
  </si>
  <si>
    <t>HP1524</t>
  </si>
  <si>
    <t>S12R T12R6 UN415 TAKUX UM782 OMIRO/N0438F410 UN420 PELRA DCT SPP DCT SEKMA OSUPA2</t>
  </si>
  <si>
    <t>S12R 2100N08650W T12L6 2101N08648W OMSUK UM219 MYDIA M219 KNOST DCT CAMJO Q99 TEEEM/N0453F370 Q99 BLAAN Q69 RICCS DCT PSB DCT SYR DCT ART IMPAC4</t>
  </si>
  <si>
    <t>S12R SR00 SR01 SR02 SR03 2129N08650W 2135N08652W 2147N08656W 2154N08659W KEHLI A766 KELPP DCT MUSYL DCT WEEED WLEEE7</t>
  </si>
  <si>
    <t>UDGUV2A UDGUV 2048N08748W 2048N08754W LIDAM UT23 TAM UJ14 TMN UT147 SLP UJ40 MERGO/N0458F200 UJ40 LIBOL LIBOL1B</t>
  </si>
  <si>
    <t>S12R 2026N08617W AVSEB PELRA/N0446F390 DCT SPP DCT SEKMA OSUPA2</t>
  </si>
  <si>
    <t>S12R 2100N08648W SR00 SR01 SR02 OMSUK UM219 MYDIA/M078F370 M219 KNOST/N0455F370 Q109 CAMJO DCT CAE DCT GSO DCT PAYGE DCT GUBID OMVAR2</t>
  </si>
  <si>
    <t>UDGUV2A UDGUV UJ84 CPE 1948N09037W 1859N09204W 1852N09300W 1853N09509W OTIGA UJ24 UPN DCT IGSON IGSON1A</t>
  </si>
  <si>
    <t>1853N09510W</t>
  </si>
  <si>
    <t>N207WN</t>
  </si>
  <si>
    <t>NUDAL1A NUDAL UV106 PODON UG765 MAXIM Y262 GOPEY Q87 TIRCO/N0466F360 Q87 ZERBO/N0468F370 Q87 RAYVO Q113 AARNN DCT THHMP RAVNN9</t>
  </si>
  <si>
    <t>S12R T12R6 UN418 UN409 UN419 UN432 PQE/N0327A180 V51 SAXAV V51 TGZ DCT</t>
  </si>
  <si>
    <t>CCBGX</t>
  </si>
  <si>
    <t>ALSUP1C ALSUP UB881 BTO UZ498 MGA UZ512 LIXAS UL203 ATENO UM542 ISREN UL780 MOXES/N0484F410 UL780 SORTA/N0484F410 UL780 SULNA UT315 TOY UL302 SIMOK SIMOK7B</t>
  </si>
  <si>
    <t>S12R SR00 SR01 SR02 SR03 2106N08645W 2115N08648W 2117N08649W 2119N08650W ROTGI UM219 MYDIA M219 CIGAR/N0463F330 DCT BULZI DCT JOHNN/N0460F340 Q118 HEVAN/N0432F280 Q118 BONNT/N0406F240 VEECK5</t>
  </si>
  <si>
    <t>N539UW</t>
  </si>
  <si>
    <t>S12R SR00 SR01 SR02 2100N08644W ROTGI UM219 MYDIA M219 BUUOY/N0451F350 M219 KNOST Q109 CAMJO Q99 PEETT DCT BBDOL PAATS4</t>
  </si>
  <si>
    <t>XBEEM</t>
  </si>
  <si>
    <t>N8789Q</t>
  </si>
  <si>
    <t>S12R SR00 SR01 SR02 SR03 SR04 SR05 SR06 SR07 ROTGI UM219 MYDIA M219 CIGAR DCT SZW/N0465F360 DCT JAGIR SWFFT3</t>
  </si>
  <si>
    <t>S12R T12R6 2058N08645W 2051N08641W 2038N08636W 2035N08635W TAKUX UM782 MEVUB UP406 AKPEK AKPE4C</t>
  </si>
  <si>
    <t>S12R SR00 SR01 SR02 SR03 SR04 SR05 SR06 SR07 SR08 SR09 UN406 2148N08655W 2214N08703W 2225N08707W KEHLI A766 SBI DCT CRIED WHINY4</t>
  </si>
  <si>
    <t>S12R T12R6 UN418 UN409 UN419 UN432 2050N08739W 2036N08755W CZA DCT 2012N08953W OMATO UJ16 OAX</t>
  </si>
  <si>
    <t>UDGUV2A UDGUV DCT 2054N08859W MD611 NOTEN UT37 SESNO UJ15E RETOS RETOS1A</t>
  </si>
  <si>
    <t>N306DN</t>
  </si>
  <si>
    <t>OMSUK2A OMSUK UM219 MYDIA M219 CIGAR DCT PLYER DCT AMG DCT TWINS DCT SUG DCT HMV DCT GZG DCT HNN/N0448F350 DCT SUBWY HTROD2</t>
  </si>
  <si>
    <t>S12R T12R6 UN418 UN409 UN419 UN432 2053N08739W 2101N08833W 2050N09116W 2050N09117W 2055N09220W 2111N09316W 2115N09342W VOKIR UT101 ENAGA DCT OVAGO UT123 IKLOK/N0448F220 UT123 IGSON IGSON1B</t>
  </si>
  <si>
    <t>2055N09459W</t>
  </si>
  <si>
    <t>OMSUK2A OMSUK UM219 MYDIA M219 KNOST Q109 DFENC/N0449F330 DCT SAWED Q108 SIE CAMRN5</t>
  </si>
  <si>
    <t>UDGUV2A UDGUV DCT 2053N08850W IZAML NOTEN/N0459F360 UT37 SESNO UJ15E RETOS RETOS1A</t>
  </si>
  <si>
    <t>S12R SR00 SR01 SR02 SR03 2101N08644W NOSUG UT27 OMVIP DCT KEHLI A766 SBI DCT LUKKN WLEEE7</t>
  </si>
  <si>
    <t>S12R SR00 SR01 SR02 SR03 SR04 SR05 SR06 SR07 SR08 SR09 SR10 SR11 2113N08647W NOSUG UT27 OMVIP UT45 ALKIM DCT KEHLI A766 KELPP NNCEE2</t>
  </si>
  <si>
    <t>N45KH</t>
  </si>
  <si>
    <t>S12R T12R6 2100N08650W 1958N09200W 1954N09239W OMPAN DCT</t>
  </si>
  <si>
    <t>S12R SR00 SR01 SR02 SR03 SR04 SR05 SR06 2103N08646W OMSUK UM219 MYDIA M219 CIGAR M215 KNOST DCT CAMJO DCT LAIRI DCT LARZZ SITTH3</t>
  </si>
  <si>
    <t>S12R 2102N08652W TAKUX UM782 OMIRO/N0450F390 UN420 SPP UP530 KAKOL DCT RNG UQ121 ISVAT ISVA5E</t>
  </si>
  <si>
    <t>2102N08652W 2100N08649W 2100N08643W 2101N08640W 2102N08639W 2140N08640W 2144N08640W LENUK UB646 CANOA Y196 TUNSL DCT FEMID/N0477F320 Q118 BRUTS/N0474F330 Q109 EVANZ/N0468F350 Q109 CAMJO DCT TEEEM Q99 POLYY DCT OGRAE DCT AUDII DCT FAK/N0458F370 DCT RBV DCT LLUND DCT CAM DCT JASDU DCT PBERG CARTR5</t>
  </si>
  <si>
    <t>S12R T12R6 UN418 UN409 2053N08715W 2059N08750W 2103N08801W 2104N08805W 2105N08810W 2106N08847W 2107N08854W NOTEN UT37 SESNO UJ15E RETOS RETOS1A</t>
  </si>
  <si>
    <t>N8313F</t>
  </si>
  <si>
    <t>UDGUV2A UDGUV UT78 UKOKO 2057N08836W 2059N08844W NOTEN DCT REX DCT DLF DCT FST DCT EWM DCT DRRVR PINNG1</t>
  </si>
  <si>
    <t>S12R 2101N08650W 2100N08649W 2101N08647W 2102N08646W OMSUK UM219 MYDIA/M079F350 M219 KNOST/N0463F350 Q109 CAMJO DCT DANCO DCT OXMAN LINNG3</t>
  </si>
  <si>
    <t>ACW1551</t>
  </si>
  <si>
    <t>XAUPZ</t>
  </si>
  <si>
    <t>UDGUV2A UDGUV UJ84 IKLEK 2044N08815W 2044N08820W 2051N09254W UBVOV UT20 PAZ UT104 LENUL DCT</t>
  </si>
  <si>
    <t>UDGUV2A UDGUV DCT 2049N08800W 2051N08807W NOTEN UT37 ULUMA DCT MTY UT11 SINLO SINLO1A</t>
  </si>
  <si>
    <t>S12R SR00 NC011 NOSUG UT27 OMVIP KEHLI/N0460F340 A766 KELPP NNCEE2</t>
  </si>
  <si>
    <t>N177HN</t>
  </si>
  <si>
    <t>ALSUP1C ALSUP UB881 BTO UA754 TNT</t>
  </si>
  <si>
    <t>S12R SR00 SR01 SR02 SR03 SR04 NOSUG UT27 OMVIP UT45 IRDOV L214 LEV J35 MCB DCT LIT DCT KRTNY MHOMS3</t>
  </si>
  <si>
    <t>S12R T12R6 UN418 UN409 UN419 2052N08724W 2053N08741W 2104N08802W 2105N08810W 2107N08818W 2101N09220W 2111N09310W 2101N09321W 2101N09331W UBVOV UT20 TAJIN DCT VITOS VITOS2A</t>
  </si>
  <si>
    <t>S12R 2101N08651W T12R6 CZM B764 BUKKY BUKKY1A</t>
  </si>
  <si>
    <t>TAKUX2A TAKUX UM782 OMIRO UN420 PELRA/N0446F390 DCT SPP DCT SEKMA OSUPA2</t>
  </si>
  <si>
    <t>N634FR</t>
  </si>
  <si>
    <t>S12R SR00 SR01 SR02 OMSUK UM219 MYDIA M219 CIGAR M215 KNOST Q109 DEANR/N0453F360 DCT DAWWN DCT BEORN HOBTT3</t>
  </si>
  <si>
    <t>S12R T12R6 2058N08649W 2040N08643W 2024N08648W 2017N08650W TIKIS UG765 AUR DCT</t>
  </si>
  <si>
    <t>1826N08809W</t>
  </si>
  <si>
    <t>S12R SR00 SR01 SR02 SR03 ENEBA UT27 OMVIP UT45 ALKIM DCT KEHLI A766 SBI DCT CRIED WHINY4</t>
  </si>
  <si>
    <t>N213WN</t>
  </si>
  <si>
    <t>S12R SR00 SR01 SR02 2112N08644W 2116N08644W ROTGI UM219 MYDIA M219 CIGAR RAYZZ3</t>
  </si>
  <si>
    <t>S12R T12R6 UN418 UN409 2053N08714W 2054N08720W 2103N08749W 2110N08814W 2113N08830W 2119N08914W 2121N08928W 2129N08951W LIDAM UT23 TAM UJ14 TMN DCT MORAS UJ17 QET DCT</t>
  </si>
  <si>
    <t>S12R SR00 SR01 SR02 SR03 SR04 SR05 SR06 SR07 SR08 SR09 OMSUK 2131N08649W 2140N08649W XOPGI UM219 MYDIA M219 CIGAR DCT SZW DCT DAWWN/N0458F320 DCT BEORN GNDLF3</t>
  </si>
  <si>
    <t>S12R SR00 SR01 SR02 SR03 SR04 SR05 ENEBA 2138N08655W ALKIM UT45 IRDOV L214 LEV J35 MCB/N0453F390 J35 MEM BOOSH3</t>
  </si>
  <si>
    <t>N24542</t>
  </si>
  <si>
    <t>S12R SR00 SR01 SR02 SR03 SR04 ENEBA UT27 OMVIP UT45 IRDOV L214 PLNDR DCT KH03I DCT SHRLY DCT KF27E DCT RDHWK DCT KK36C DCT GCK DCT KIISS CLASH5</t>
  </si>
  <si>
    <t>S12R SR00 SR01 SR02 SR03 2101N08644W OMSUK UM219 RAKAR 2310N08622W 2313N08621W ALPUK 2334N08640W 2339N08639W 2345N08647W NAVVL Y240 SNAKR M219 CIGAR/N0493F350 DCT CTY DCT CRG DCT ORF DCT SIE DCT EBONY/N0480F370 DCT RIKAL DCT 53N050W/M084F370 DCT 56N040W DCT 57N030W DCT 59N020W DCT BALIX/N0485F370 DCT NINEX DCT STN DCT REKNA DCT PETIL DCT DOROR DCT OMELO DCT ERGOM DCT TEGRI DCT XANEX L606 GASRU T390 RILEX</t>
  </si>
  <si>
    <t>S12R SR00 SR01 SR02 SR03 SR04 SR05 2109N08646W XBMS NOSUG UT27 OMVIP DCT KEHLI A766 KELPP BAYYY5</t>
  </si>
  <si>
    <t>S12R SR00 SR01 SR02 SR03 SR04 ENEBA UT27 OMVIP UT45 IRDOV/M077F340 L214 PLNDR/N0459F340 L214 LEV DCT KOMMA DCT KK39E/N0451F360 DCT KK51C DCT PORDR DCT KD84W DCT KU06U DCT YEA DCT CAMRA IGSOX3</t>
  </si>
  <si>
    <t>N661JB</t>
  </si>
  <si>
    <t>S12R T12R6 UN415 UN413 SEVKA 2117N08552W 2117N08551W 2127N08532W FRANT UG765 MAXIM Y262 ZFP Y319 JAZZI DCT SAGGY/N0466F350 DCT CHIEZ Q161 KALDA Q108 SIE CAMRN5</t>
  </si>
  <si>
    <t>UDGUV2A UDGUV UT78 UKOKO NOTEN UT37 ULUMA DCT MTY DCT TASTO DCT ILAMA UT41 NADIS DCT AVRIL UJ3 TANRI TANRI1B</t>
  </si>
  <si>
    <t>S12R T12R6 UN415 UN440 UN400 2040N08618W TAKUX DCT MAMBI UL577 CDO UT15 NADAX NADAX1W</t>
  </si>
  <si>
    <t>N36476</t>
  </si>
  <si>
    <t>S12R T12R6 UN418 UN409 2054N08712W 2054N08729W 2053N08735W 2101N08759W 2103N08806W 2134N08931W 2333N09301W 2343N09314W REX DCT DLF DCT KOBLE DCT ELP DCT SSO/N0464F340 DCT BXK J4 WLVRN DCT ESTWD HLYWD1</t>
  </si>
  <si>
    <t>2357N09343W</t>
  </si>
  <si>
    <t>S12R 2059N08648W 2106N08645W OMSUK UM219 MYDIA/M078F370 M219 CIGAR/N0456F370 DCT SPA DCT PSK DCT OXMAN LINNG3</t>
  </si>
  <si>
    <t>S12R T12R6 UN418 2056N08655W 2052N08745W 2113N08905W 2123N08939W 2130N08957W 2140N09025W 2129N09034W 2113N09244W 2111N09317W UBVOV UT101 UMAVO/N0458F300 UT101 ENAGA ENAGA3A</t>
  </si>
  <si>
    <t>UDGUV2A UDGUV DCT 2049N08751W 2108N08817W 2122N08834W NOTEN/N0468F320 UT37 EBDUB DCT ETMES UJ53 REX DCT DLF DCT KOBLE DCT ELP DCT PGS DCT BLD DCT BTY DCT RUSME DYAMD5</t>
  </si>
  <si>
    <t>UDGUV2A UDGUV 2048N08750W 2049N08755W 2104N08813W 2104N08814W NOTEN UT37 SESNO UJ15E RETOS RETOS1A</t>
  </si>
  <si>
    <t>S12R SR00 SR01 SR02 SR03 SR04 ENEBA 2130N08654W 2146N08655W IRDOV L214 LEV J35 MCB/N0456F390 J35 MEM/N0453F380 J35 FAM/N0456F390 DCT SPI DCT PHEEB ENDEE8</t>
  </si>
  <si>
    <t>UDGUV2A UDGUV UT78 UKOKO 2049N08817W 2107N08906W 2117N08930W 2130N09037W 2129N09042W 2116N09234W 2113N09309W UBVOV UT101 ENAGA ENAGA3A</t>
  </si>
  <si>
    <t>S12R 2100N08649W NC01 CN03 T12L7 2110N08649W 2142N08654W 2148N08655W 2153N08658W 2239N08713W KEHLI/N0461F360 A766 KELPP NNCEE2</t>
  </si>
  <si>
    <t>N957AN</t>
  </si>
  <si>
    <t>S12R SR00 SR01 SR02 SR03 SR04 2105N08645W 2106N08646W 2110N08645W 2114N08645W NOSUG 2206N08701W 2239N08713W KEHLI A766 KELPP/N0448F380 A766 SBI DCT CRIED WHINY4</t>
  </si>
  <si>
    <t>N380DN</t>
  </si>
  <si>
    <t>S12R SR00 SR01 SR02 SR03 SR04 SR05 SR06 SR07 ENEBA UT27 NOSUG 2215N08658W 2238N08700W 2302N08702W 2308N08706W KEHLI A766 SBI DCT EIC/N0467F350 DCT RZC/N0461F340 DCT SGF/N0458F350 DCT ROEZZ DCT MNOSO BLUEM5</t>
  </si>
  <si>
    <t>UDGUV2A UDGUV UT78 UKOKO 2049N08821W 2034N08953W 2029N09006W 2030N09024W 2031N09110W 2016N09204W 2017N09227W 2018N09235W VOKIR UT101 UMAVO UT169 VITOS VITOS2A</t>
  </si>
  <si>
    <t>S12R SR00 SR01 SR02 ROTGI UM219 MYDIA M219 CIGAR/N0450F360 DCT DRABK/N0446F370 DCT LGC DCT GQO DCT SWAPP DCT HEVAN/N0447F380 Q118 BONNT VEECK5</t>
  </si>
  <si>
    <t>UDGUV2A UDGUV UT78 UKOKO 2057N08854W 2106N08911W 2111N08919W 2122N08937W 2139N09012W 2146N09028W 2136N09039W 2124N09142W 2122N09149W 2125N09317W 2110N09335W 2109N09341W UBVOV UT20 PAZ UT104 ELVED/N0446F300 UT104 LENUL LENUL2B</t>
  </si>
  <si>
    <t>OMSUK2A OMSUK UM219 MYDIA M219 KNOST Q109 CAMJO Q99 OGRAE DCT GOOOB DCT THHMP RAVNN9</t>
  </si>
  <si>
    <t>S12R 2101N08650W MOGOP 2100N08647W 2101N08644W UN412 ROTGI UM219 MYDIA M219 CIGAR DCT SZW DCT DAWWN/N0459F340 DCT BEORN GNDLF3</t>
  </si>
  <si>
    <t>UDGUV2A UDGUV UT78 UKOKO 2050N08850W 2057N08907W 2111N08946W 2103N09009W 2058N09020W 2055N09045W 2056N09050W 2100N09202W 2104N09239W 2103N09248W UBVOV UT101 ENAGA DCT OTAGO DCT ATUKA ATUKA1B</t>
  </si>
  <si>
    <t>S12R SR00 SR01 OMSUK UM219 MYDIA M219 CIGAR PRICY5</t>
  </si>
  <si>
    <t>UDGUV2A UDGUV 2103N08852W 2103N08855W 2127N08950W 2138N09010W 2139N09017W LIDAM UT23 TAM UJ14 TMN UT147 SLP UJ40 LIBOL LIBOL1B</t>
  </si>
  <si>
    <t>UDGUV2A UDGUV UT78 UKOKO 2049N08831W 2127N08943W 2135N09005W 2138N09025W 2138N09027W 2140N09036W LIDAM UT23 TAM UJ14 TMN UT147 BOPAX BOPAX1B</t>
  </si>
  <si>
    <t>UDGUV2A UDGUV 2050N08814W 2050N08815W 2107N08911W 2117N08928W 2121N08941W 2132N09002W 2208N09247W 2217N09301W 2227N09339W DUSAT UM206 NABDA DCT MAM DCT JCT DCT PNH DCT ZIGEE NIIXX4</t>
  </si>
  <si>
    <t>S12R T12R6 UN415 2059N08636W 2108N08621W 2119N08556W 2141N08535W PODON UG765 MAXIM BHHIA3</t>
  </si>
  <si>
    <t>UDGUV2A UDGUV DCT 2054N08905W 2054N08913W 2104N09012W 2115N09057W 2117N09106W LIDAM UT23 TAM UJ14 TMN UT147 SLP UJ40 LIBOL LIBOL1B</t>
  </si>
  <si>
    <t>UDGUV2A UDGUV UT78 UKOKO 2050N08901W 2059N08911W 2115N08926W 2138N08953W 2141N09006W 2139N09035W UBVOV UT101 ENAGA ENAGA3A</t>
  </si>
  <si>
    <t>S12R SR00 SR01 SR02 SR03 ROTGI UM219 MYDIA M219 CIGAR DCT DEANR Q109 CAMJO Q99 TEEEM/N0462F350 Q99 QUART PHLBO4</t>
  </si>
  <si>
    <t>N671MM</t>
  </si>
  <si>
    <t>S12R T12R6 UN418 UN409 2054N08708W 2053N08710W 2052N08717W 2051N08719W 2048N08721W 2046N08731W 2046N08757W 2053N08823W 2101N08850W 2132N08952W 2145N09017W 2133N09122W 2144N09206W 2149N09226W 2134N09322W 2131N09339W 2126N09358W 2123N09415W 2123N09418W PAZ UT104 LENUL DCT</t>
  </si>
  <si>
    <t>2113N09459W</t>
  </si>
  <si>
    <t>S12R SR00 SR01 SR02 SR03 2109N08645W ROTGI UM219 MYDIA M219 KNOST DCT DEANR DCT BRUTS Q109 CAMJO DCT TWINS DCT PONZE BANKR8</t>
  </si>
  <si>
    <t>S12R T12R6 UN418 2056N08655W UN703 2054N08747W 2120N08838W 2123N08847W 2130N08903W 2149N09023W 2128N09203W 2132N09215W 2133N09232W 2135N09249W 2133N09304W 2128N09325W UBVOV UT101 UMAVO/N0459F300 UT101 ENAGA ENAGA3A</t>
  </si>
  <si>
    <t>S12R T12R6 2059N08647W ALYRE TAKUX UM782 OMIRO UN420 PELRA/N0448F350 UN420 TBG UL780 TRU UV1 ATATU ATATU4</t>
  </si>
  <si>
    <t>N8780Q</t>
  </si>
  <si>
    <t>S12R SR00 2145N08655W 2200N08656W 2215N08723W KEHLI A766 KELPP DCT SBI DCT ACT/N0467F380 DCT ABI DCT TXO J72 GUP DCT HAHAA RKSTR4</t>
  </si>
  <si>
    <t>S12R SR00 2147N08655W 2156N08657W KEHLI A766 SBI DCT FUZ J58 SPS DCT HALEN NIIXX4</t>
  </si>
  <si>
    <t>S12R SR00 SR01 NOSUG 2250N08701W 2251N08701W 2255N08701W 2301N08704W KEHLI/M079F360 A766 KLAMS/N0460F360 A766 SBI DCT DONIE DCT KF12E DCT FAWNT DCT KD54Y DCT DDY DCT COUTS DCT EBGAL EBGAL7</t>
  </si>
  <si>
    <t>N971JT</t>
  </si>
  <si>
    <t>S12R SR00 SR01 SR02 SR03 NOSUG UT27 OMVIP UT45 ALKIM DCT KEHLI A766 LAURL/N0463F340 A766 SBI DCT ACT DCT PNH DCT ALS DCT JNC J12 HELPR JAZZZ1</t>
  </si>
  <si>
    <t>S12R SR00 SR01 SR02 NOSUG 2201N08657W 2209N08657W 2235N08708W 2250N08714W 2253N08729W 2300N08739W KEHLI A766 SBI DCT CRIED WHINY4</t>
  </si>
  <si>
    <t>TFF821</t>
  </si>
  <si>
    <t>N321EJ</t>
  </si>
  <si>
    <t>S12R SR00 2140N08642W LENUK UB646 CANOA DCT EYW DCT</t>
  </si>
  <si>
    <t>S12R SR00 SR01 SR02 SR03 SR04 NOSUG 2221N08658W 2230N08659W KEHLI A766 SBI/N0469F350 DCT ELD DCT LIT J180 FTZ TRTLL6</t>
  </si>
  <si>
    <t>S12R SR00 SR01 SR02 ROTGI UM219 MYDIA M219 CIGAR/N0463F350 DCT DEANR Q109 CAMJO Q99 OGRAE DCT BZNGA DCT DORRN CAVLR7</t>
  </si>
  <si>
    <t>UDGUV2A UDGUV UT78 UKOKO 2048N08910W 2039N08929W 2024N08949W 1950N09027W 1958N09037W 1959N09115W 1953N09138W 1948N09151W 1944N09206W 1946N09228W UBVOV UT20 TAJIN VITOS</t>
  </si>
  <si>
    <t>N324RN</t>
  </si>
  <si>
    <t>S12R T12R6 UN418 UN409 UN419 UN432 PQE V51 TGZ</t>
  </si>
  <si>
    <t>S12R T12R6 UN418 UN409 UN419 2051N08728W 2051N08737W NOTEN UT37 SESNO UJ15E RETOS RETOS1A</t>
  </si>
  <si>
    <t>UDGUV2A UDGUV UT78 UKOKO 2056N08854W 2109N08916W 2113N08923W 2129N08940W 2149N08958W 2140N09008W 2139N09009W 2134N09036W 2114N09248W 2110N09325W 2048N09430W 2045N09439W VOKIR UT101 ENAGA DCT OVAGO UT123 IKLOK/N0458F220 UT123 IGSON IGSON1B</t>
  </si>
  <si>
    <t>N431AN</t>
  </si>
  <si>
    <t>S12R SR00 SR01 NOSUG UT27 OMVIP UT45 ALKIM DCT KEHLI A766 KELPP DCT LAMMY DCT PSX DCT PALMS DCT SAT DCT ELP J50 ALIBY DCT DRRVR PINNG1</t>
  </si>
  <si>
    <t>S12R SR00 SR01 SR02 SR03 SR04 SR05 2103N08644W ROTGI UM219 MYDIA M219 CIGAR DCT GULFR DCT AMG DCT BLAAN DCT RAANE DCT RDU DCT SWL DCT ZIZZI DCT TOPRR DCT EMJAY Q167 RIFLE DCT ACK DCT BRADD N385C IBERG/M084F390 NATX KOKIB/N0461F390 DCT GMN DCT BOFUM Q37 MALUD MALUD1M</t>
  </si>
  <si>
    <t>S12R T12R6 2100N08648W ALYRE TAKUX UM782 OMIRO/N0454F370 UN420 SPP/N0449F390 UP530 KAKOL DCT RNG UQ121 ISVAT ISVA5E</t>
  </si>
  <si>
    <t>S12R SR00 SR01 SR02 ROTGI UM219 MYDIA M219 CIGAR DCT GULFR DCT AMG DCT BLAAN DCT RAANE DCT RDU/N0476F390 DCT SWL DCT ZIZZI DCT TOPRR DCT EMJAY Q167 RIFLE DCT YAHOO DCT KANNI/N0416F310 N343B JOOPY/M078F270 DCT 49N050W DCT 52N040W DCT 53N030W DCT 54N020W DCT DOGAL/N0417F330 DCT BEXET/N0477F410 DCT DAP DCT DEXEN UY124 DOLOP DOLOP1B</t>
  </si>
  <si>
    <t>S12R T12R6 2058N08645W ALYRE TAKUX UM782 OMIRO/N0453F390 UN420 PELRA DCT SPP DCT SEKMA OSUPA2</t>
  </si>
  <si>
    <t>S12R T12R6 UN418 UN409 UN419 UN432 2001N08903W 1956N08910W 1921N09010W 1904N09041W 1902N09045W 1858N09052W 1839N09131W AGAVE VSA V51</t>
  </si>
  <si>
    <t>N232CF</t>
  </si>
  <si>
    <t>TAKUX2A TAKUX UM782 OMIRO UN420 MORLI DCT</t>
  </si>
  <si>
    <t>ENEBA2A ENEBA 2136N08654W 2141N08655W KEHLI A766 KELPP NNCEE2</t>
  </si>
  <si>
    <t>UDGUV2A UDGUV UT78 GOSAT 2050N08951W MD952 2059N09051W UBVOV UT101 UMAVO/N0460F300 UT101 ENAGA ENAGA3A</t>
  </si>
  <si>
    <t>NUDAL1A NUDAL UV106 PODON UG765 MAXIM DCT VKZ DCT NUCAR A699 LOUIZ/M082F370 A699 SUMRS M204 BEXUM/M082F390 DCT SELIM DCT 44N050W 4730N04000W 51N030W 5130N02000W DCT DINIM/N0468F390 DCT ELSOX DCT KOMAG DCT EVRIN DCT JETZI DCT AMFUL DCT CAWZE DCT SIRIC P2 DVR UL9 KONAN DCT KOK DCT REMBA DCT SPI T180 NIVNU T847 TUTOV TUTOV1A</t>
  </si>
  <si>
    <t>S12R 2101N08651W 2059N08650W UDGUV 2049N08756W 2050N08802W 2052N08804W 2055N08806W 2138N08935W 2140N08938W 2145N08944W NOTEN UT37 ULUMA DCT MTY DCT TASTO DCT ILAMA UT41 NADIS DCT AVRIL/N0337F200 UJ3 TANRI TANRI1B</t>
  </si>
  <si>
    <t>N8763L</t>
  </si>
  <si>
    <t>S12R SR00 SR01 SR02 SR03 SR04 SR05 SR06 SR07 ENEBA 2145N08655W 2146N08655W 2145N08655W 2159N08656W 2219N08728W KEHLI/N0462F380 A766 KELPP PUCKS4</t>
  </si>
  <si>
    <t>XADIJ</t>
  </si>
  <si>
    <t>S12R T12R6 UN418 UN409 UN419 UN432 2050N08737W 2049N08741W 2049N08751W 2122N09158W 2142N09459W TMN UT147 SLP UJ40 LIBOL DCT</t>
  </si>
  <si>
    <t>N667WJ</t>
  </si>
  <si>
    <t>S12R SR00 SR01 SR02 SR03 SR04 SR05 SR06 SR07 SR08 2106N08645W B30L5 2121N08649W 2128N08650W 2148N08657W IRDOV L214 PLNDR DCT HRV DCT</t>
  </si>
  <si>
    <t>UDGUV2A UDGUV 2049N08758W 2049N08827W 2059N08921W 2059N08925W 2058N08928W 2056N08940W 2056N08943W 2055N08948W 2053N09003W 2103N09117W 2110N09145W 2130N09303W TMN UT147 SLP</t>
  </si>
  <si>
    <t>N963AV</t>
  </si>
  <si>
    <t>S12R 2101N08650W TAKUX UM782 OMIRO UN420 SPP UP530 KAKOL/N0444F390 DCT RNG UQ121 ISVAT ISVA5E</t>
  </si>
  <si>
    <t>S12R T12R6 UN418 UN409 UN419 2040N08841W 2052N08936W 2100N09014W 2109N09046W 2109N09047W 2115N09106W 2121N09124W 2121N09126W 2059N09214W 2051N09233W 2037N09300W 2023N09326W 1954N09418W 1953N09424W 1951N09435W 1948N09510W VER OMPAN1A</t>
  </si>
  <si>
    <t>1949N09459W</t>
  </si>
  <si>
    <t>UDGUV2A UDGUV UT78 DURPI 2049N09004W 2050N09008W 2055N09017W 2101N09026W 2113N09046W 2113N09047W 2117N09058W RIBET UT101 VOKIR/N0459F340 UT101 ENAGA DCT OVAGO UT123 IKLOK/N0457F220 UT123 IGSON IGSON1B</t>
  </si>
  <si>
    <t>N17QS</t>
  </si>
  <si>
    <t>S12R 2101N08649W 2144N08635W 2225N08609W CANOA Y196 TUNSL DCT</t>
  </si>
  <si>
    <t>2229N08601W</t>
  </si>
  <si>
    <t>S12R T12R6 2058N08648W SR30 UDGUV UJ84 CZA 2038N08928W 2037N08930W 2031N08939W 2009N09007W 2002N09015W 1954N09022W 1938N09038W 1938N09045W 1937N09057W 1940N09111W 1951N09133W 1954N09139W 1959N09149W 2009N09213W 2014N09235W 2020N09251W UBVOV UT20 PAZ UT104 LENUL DCT</t>
  </si>
  <si>
    <t>S12R 2100N08651W UDGUV UT78 DURPI 2050N08927W 2050N08929W S1003 2102N09017W 2117N09059W 2132N09129W 2047N09459W VOKIR UT101 UMAVO/N0458F300 UT101 ENAGA ENAGA3A</t>
  </si>
  <si>
    <t>S12R T12R6 2059N08651W UKOKO UT78 DURPI 2050N08922W S1014 2111N09036W 2121N09103W 2127N09128W 2130N09145W 2126N09209W UBVOV DCT UMAVO UT101 ENAGA ENAGA3A</t>
  </si>
  <si>
    <t>S12R SR00 SR01 SR02 ROTGI UM219 MYDIA/M083F370 M219 CULLY/N0485F370 M219 CIGAR M215 KNOST Q109 TEEEM Q99 POLYY DCT DADDS Q87 GEARS DCT BBOBO Q22 BRAND/N0476F390 Q22 RBV Q430 RIFLE DCT YAHOO DCT KANNI N343B JOOPY/M082F390 NATY 49N050W/M083F400 NATY DOGAL/N0470F400 NATY BEXET/N0469F390 DCT DEXEN UY124 AMPIT L15 KEPAD L151 DISIT DISIT1G</t>
  </si>
  <si>
    <t>UAL3933</t>
  </si>
  <si>
    <t>S12R SR00 SR01 SR02 2100N08644W 2139N08653W 2148N08654W KEHLI A766 KELPP NNCEE2</t>
  </si>
  <si>
    <t>CSWFP</t>
  </si>
  <si>
    <t>NUDAL1A NUDAL UV106 PODON UG765 MAXIM Y262 LULLS Y642 DROWN/N0474F370 Y642 GRATX/M081F370 M593 AMENO DCT 32N050W/M081F370 34N040W/M081F390 36N030W 37N020W/M081F390 DCT LUTAK/N0466F390 DCT ESUTI</t>
  </si>
  <si>
    <t>ECMOM</t>
  </si>
  <si>
    <t>S12R 2101N08651W 2102N08648W ROTGI UM219 MYDIA/M085F390 M219 CULLY/N0489F390 M219 CIGAR DCT CTY DCT TAALR DCT SAV DCT VAN DCT FLO DCT CVI/N0479F410 DCT ORF/M084F410 DCT LINND/N0478F410 DCT WHALE N167B PORTI/M085F410 DCT 47N050W 4730N04000W 47N030W 46N020W DCT RETEN/N0492F410 DCT EPOPO/N0490F400 DCT ADORO L155 ZMR</t>
  </si>
  <si>
    <t>UDGUV2A UDGUV 2049N08756W 2049N08804W 2134N08940W 2208N09008W 2219N09018W 2226N09029W 2233N09041W 2237N09051W 2259N09141W 2308N09207W 2311N09210W 2327N09225W 2335N09244W 2337N09247W 2340N09259W 2358N09352W SESNO UJ15E RETOS RETOS1A</t>
  </si>
  <si>
    <t>2356N09345W</t>
  </si>
  <si>
    <t>S12R SR00 SR01 ROTGI UM219 MYDIA M219 CULLY/N0461F350 M219 KNOST DCT CAMJO Q99 BLAAN Q69 RICCS DCT OXMAN LINNG3</t>
  </si>
  <si>
    <t>NUDAL1A NUDAL UV106 PODON UG765 MAXIM Y262 LULLS DCT DHP/N0476F370 DCT SUMRS/M082F370 M204 LUNKR DCT 38N060W/M082F390 DCT 41N050W DCT 4330N04000W DCT 43N030W DCT 41N020W DCT ERPES/N0478F390 DCT LAZET</t>
  </si>
  <si>
    <t>S12R 2021N08611W 2003N08542W OMIRO/N0447F390 UN420 SPP DCT VUNIB DCT SIROT DCT KUBEK DCT RNG DCT ISVAT ISVAT5E</t>
  </si>
  <si>
    <t>UDGUV2A UDGUV UT78 UKOKO 2049N08848W RENES 2031N08937W 2024N08949W 1940N09117W 1927N09145W 1926N09152W 1919N09210W 1910N09247W 1907N09256W 1859N09318W 1854N09326W 1835N09350W 1825N09403W 1811N09424W 1811N09427W 1800N09454W ENAGA ENAGA3A</t>
  </si>
  <si>
    <t>1817N09521W</t>
  </si>
  <si>
    <t>S12R T12R6 UN418 UN409 UN419 UN432 2050N08738W 2047N09219W 2045N09247W 2043N09404W 2101N09432W ENAGA ENAGA3A</t>
  </si>
  <si>
    <t>S12R T12R6 UN418 UN409 UN419 2051N08730W 2052N08735W 2143N08954W 2201N09015W 2238N09045W 2309N09117W 2336N09217W 2349N09230W 2354N09232W 2400N09233W 2415N09237W 2421N09300W EBDUB UT37 SESNO UJ15E RETOS RETOS1A</t>
  </si>
  <si>
    <t>2421N09311W</t>
  </si>
  <si>
    <t>UDGUV2A UDGUV UT78 XOLRO 2051N09013W 2048N09215W 2047N09233W ELURA VITOS VITOS2A</t>
  </si>
  <si>
    <t>S12R T12R6 2058N08759W LOKMA 2111N08932W 2103N08950W 2037N09100W 2028N09111W 2018N09140W 2015N09157W 2011N09239W 2021N09250W 2034N09321W 2058N09406W 2119N09459W SLP UT147 AGU UT44 MEZCA MEZCA1A</t>
  </si>
  <si>
    <t>2119N09459W</t>
  </si>
  <si>
    <t>NUDAL1A NUDAL UV106 PODON UG765 MAXIM Y262 LINEY DCT DHP AR10 ZAPPA DCT PERMT AR16 SEELO DCT AAARG Y291 CHIEZ Q161 KALDA DCT CONFR Q133 MGERK/N0444F370 Q133 CAM DCT GUBID OMVAR2</t>
  </si>
  <si>
    <t>UDGUV2A UDGUV 2049N09018W 2049N09026W 2047N09329W 2048N09354W UMAVO UT101 ENAGA ENAGA3A</t>
  </si>
  <si>
    <t>UDGUV2A UDGUV UT78 DURPI 2048N09021W 2042N09033W 1958N09146W 1945N09203W 1920N09238W 1910N09257W 1853N09325W 1841N09341W ALUEN MTT MEBAS LARLO</t>
  </si>
  <si>
    <t>1814N09521W</t>
  </si>
  <si>
    <t>S12R T12R6 UN418 UN409 UN419 UN432 2006N09152W 2004N09201W 1935N09244W 1915N09310W 1857N09335W 1821N09423W DUPLO VER</t>
  </si>
  <si>
    <t>DUPLO</t>
  </si>
  <si>
    <t>UDGUV2A UDGUV UT78 VIKMO 2047N09155W 2018N09327W VITOS VITOS2A</t>
  </si>
  <si>
    <t>UDGUV2A UDGUV UT78 VIKMO 2048N09126W 2028N09234W 2026N09306W 2030N09323W UMAVO/N0459F300 UT101 ENAGA ENAGA3A</t>
  </si>
  <si>
    <t>UDGUV2A UDGUV UT78 UKOKO 2038N08826W 1819N09421W MEBAS UT112 LARLO</t>
  </si>
  <si>
    <t>1824N09518W</t>
  </si>
  <si>
    <t>S12R T12R6 UN418 UN409 2235N09215W 2306N09259W 2332N09401W SESNO UJ15E RETOS RETOS1A</t>
  </si>
  <si>
    <t>2335N09412W</t>
  </si>
  <si>
    <t>LIDEK2A LIDEK B881</t>
  </si>
  <si>
    <t>S12R T12R6 2058N08645W NUDAL UR506 KALNO VETSI2A</t>
  </si>
  <si>
    <t>NOSUG2A NOSUG UT27 PISAD L333 HRV DCT</t>
  </si>
  <si>
    <t>S12R 2043N08630W ALYRE TAKUX UM782 OMIRO/N0442F390 UN420 PELRA DCT SPP DCT SEKMA OSUPA2</t>
  </si>
  <si>
    <t>S12R T12R6 UN418 VOBED 2048N08746W 2046N08814W 2049N09045W 2033N09140W MTT UT112 LARLO</t>
  </si>
  <si>
    <t>S12R SR00 SR01 SR02 SR03 SR04 SR05 SR06 SR07 SR08 UN406 NOSUG 2154N08658W IRDOV L214 DAGGR/N0467F360 L214 PLNDR/N0463F380 L214 LEV NNCEE2</t>
  </si>
  <si>
    <t>UDGUV2A UDGUV UT78 DURPI 2050N09018W 2013N09119W 2004N09133W 1916N09302W 1915N09303W 1911N09311W 1855N09352W 1849N09410W 1847N09414W 1830N09506W MISAS LARLO LARLO1D</t>
  </si>
  <si>
    <t>1830N09517W</t>
  </si>
  <si>
    <t>S12R T12R6 UN418 UN409 2051N09215W 2042N09300W 2053N09334W 2107N09352W 2114N09359W 2124N09413W ENAGA ENAGA3A</t>
  </si>
  <si>
    <t>2109N09459W</t>
  </si>
  <si>
    <t>S12R 2101N08650W MOGOP 2101N08647W NOSUG IRDOV L214 LEV DCT GCV/N0453F370 DCT PAYTN DCT SHYRE GNDLF3</t>
  </si>
  <si>
    <t>S12R 2100N08649W SR0 2101N08646W 2119N08645W 2122N08644W 2129N08640W 2145N08640W LENUK UB646 CANOA DCT EYW DCT</t>
  </si>
  <si>
    <t>XBMJE</t>
  </si>
  <si>
    <t>2102N08652W UN580 2058N08651W CZA 2038N08830W CT400 2008N08946W XORUV UJ64 CUA UJ24 TEQ J13 TLC DCT</t>
  </si>
  <si>
    <t>NUDAL1A NUDAL UV106 PODON UG765 FRANT/N0466F330 UG765 MAXIM Y262 GOPEY Q87 TIRCO/N0466F340 Q87 ZERBO/N0464F350 Q87 ALWZZ DCT OGRAE Q99 QUART PHLBO4</t>
  </si>
  <si>
    <t>UDGUV2A UDGUV UT78 XOLRO 2048N09110W 2040N09127W 2023N09149W 2000N09220W 1939N09245W 1935N09250W 1929N09258W 1929N09301W 1928N09306W MEBAS LARLO</t>
  </si>
  <si>
    <t>S12R T12R6 UN418 UN409 UN419 2051N08732W 2051N08734W 2050N08739W 2053N08739W 2054N08741W 2056N08747W 2059N08746W 2103N08747W 2111N08754W 2117N08759W 2242N09234W 2243N09236W 2259N09423W EBDUB UT37 SESNO UJ15E RETOS RETOS1A</t>
  </si>
  <si>
    <t>S12R 2101N08650W LIDEK UB881 CZM UT30 KATRO 1954N08834W 1954N08835W VER UT161 PAZ DCT VITOS DCT</t>
  </si>
  <si>
    <t>S12R T12R6 UN418 UN409 UN419 2051N08729W 2055N09219W 2055N09315W 2043N09353W 2049N09422W 2049N09430W VOKIR UT101 UMAVO UT104 LENUL LENUL3A</t>
  </si>
  <si>
    <t>S12R T12R6 2059N08651W 2058N08653W UDGUV UJ84 CZA 2041N08957W 2011N09134W 2000N09158W 1953N09213W 1944N09237W 1939N09250W 1937N09258W 1935N09307W RIBET UT101 UMAVO UT169 VITOS VITOS2A</t>
  </si>
  <si>
    <t>UDGUV2A UDGUV 2048N08750W 2047N09209W 2046N09215W 2051N09312W 2050N09343W TAJIN DCT VITOS VITOS2A</t>
  </si>
  <si>
    <t>2046N09459W</t>
  </si>
  <si>
    <t>S12R T12R6 2059N08651W 2055N08721W UBVOV UT20 PAZ UT104 LENUL LENUL2B</t>
  </si>
  <si>
    <t>S12R T12R6 2055N08713W 2051N09219W 2050N09225W 2053N09307W 2052N09312W 2051N09340W PAZ UT104 LENUL DCT</t>
  </si>
  <si>
    <t>OMSUK2A OMSUK UM219 ROTGI LENUK UB646 CANOA Y196 TUNSL Y262 GOPEY Q87 TIRCO/N0471F340 Q87 ZERBO/N0469F350 Q87 VIYAP Q69 RYCKI/N0462F370 Q69 RICCS DCT OXMAN LINNG3</t>
  </si>
  <si>
    <t>UDGUV2A UDGUV UJ84 CZA 2010N08940W MMFR 1958N09009W 1955N09015W 1914N09423W 1913N09429W 1858N09445W 1839N09508W MEBAS ERDEL/N0480F260 UT112 LARLO LARLO4A</t>
  </si>
  <si>
    <t>1839N09514W</t>
  </si>
  <si>
    <t>AAL1030</t>
  </si>
  <si>
    <t>S12R SR00 SR01 SR02 SR03 SR04 2103N08644W ENEBA UT27 NOSUG 2208N08701W KEHLI A766 SBI DCT CRIED WHINY4</t>
  </si>
  <si>
    <t>S12R T12R6 UN418 UN409 2055N08701W 2055N08703W 2056N08821W 2056N08824W 2120N08922W 2229N09238W 2230N09243W 2241N09316W 2242N09327W 2246N09346W 2251N09419W 2255N09501W SESNO UJ15E RETOS RETOS1A</t>
  </si>
  <si>
    <t>2255N09459W</t>
  </si>
  <si>
    <t>S12R T12R6 UN418 UN409 UN419 2051N08730W 2048N08744W 2046N08759W 2028N08939W 2024N09001W 2003N09206W 1928N09444W LARLO OVAGO UT123 IGSON IGSON1A</t>
  </si>
  <si>
    <t>1925N09500W</t>
  </si>
  <si>
    <t>S12R SR00 SR01 SR02 SR03 OMSUK UM219 MYDIA M219 CIGAR/N0462F350 M219 KNOST Q109 CAMJO Q99 PEETT DCT BBDOL PAATS4</t>
  </si>
  <si>
    <t>S12R SR00 SR01 SR02 SR03 SR04 SR05 SR06 OMSUK UM219 ROTGI LENUK UB646 CANOA Y196 TUNSL Y262 GOPEY Q87 TIRCO/N0475F340 Q87 MATLK/N0480F320 Q87 ZERBO/N0478F330 Q87 LCAPE DCT RDU DCT BZNGA DCT DORRN CAVLR7</t>
  </si>
  <si>
    <t>N8758L</t>
  </si>
  <si>
    <t>S12R SR00 SR01 SR02 SR03 SR04 SR05 SR06 SR07 NOSUG 2208N08657W 2226N08659W KEHLI A766 KELPP PUCKS4</t>
  </si>
  <si>
    <t>S12R T12R6 UN402 2007N08653W 2006N08653W 1958N08654W TIKIS UG765 AUR DCT</t>
  </si>
  <si>
    <t>HP1846</t>
  </si>
  <si>
    <t>S12R T12R6 UN415 ALYRE TAKUX UM782 OMIRO/N0445F390 UN420 PELRA DCT SPP DCT SEKMA OSUPA2</t>
  </si>
  <si>
    <t>S12R T12R6 UN418 UN409 UN419 UN432 2013N08925W 1938N09304W VER UJ24 UPN DCT IGSON IGSON1A</t>
  </si>
  <si>
    <t>UDGUV2A UDGUV 2051N08749W 2055N08805W 2052N08818W 2044N08858W OMPAN UJ18 VER UT178 REXES DCT VITOS VITOS2A</t>
  </si>
  <si>
    <t>S12R T12R6 UN418 UN409 UN419 2051N08732W 2052N08740W 2106N08903W LIDAM UT23 TAM UJ14 TMN UT147 SLP UJ40 LIBOL LIBOL1B</t>
  </si>
  <si>
    <t>S12R SR00 SR01 SR02 SR03 SR04 SR05 SR06 SR07 OMSUK UM219 MYDIA M219 CIGAR DCT KNOST DCT CAMJO/N0453F350 Q99 BLAAN Q69 RICCS DCT OXMAN LINNG3</t>
  </si>
  <si>
    <t>S12R T12R6 UN418 UN409 UN419 UN432 2054N08740W 2057N08818W 2057N08838W BEMOX 2114N08924W EBLAS 2252N09332W 2316N09435W NOTEN DCT LIBOX DCT MOV UT3 URKOM UJ54 CJS DCT</t>
  </si>
  <si>
    <t>N983NN</t>
  </si>
  <si>
    <t>S12R SR00 SR01 SR02 SR03 2106N08644W 2109N08645W NOSUG UT27 OMVIP UT45 IRDOV L214 DAGGR/N0446F380 L214 LEV DCT KCEEE DCT DBOYS WLEEE7</t>
  </si>
  <si>
    <t>S12R T12R6 UN418 UN409 UN419 UN432 2039N08802W 2016N09000W 1959N09138W 1954N09158W 1951N09216W 1950N09220W 2008N09445W 2027N09542W AVALI UT169 UMAVO UT101 ENAGA ENAGA3A</t>
  </si>
  <si>
    <t>HP1826</t>
  </si>
  <si>
    <t>S12R T12R6 ALYRE TAKUX UM782 OMIRO/N0443F390 UN420 PELRA DCT SPP DCT SEKMA OSUPA2</t>
  </si>
  <si>
    <t>S12R SR00 SR01 SR02 SR03 SR04 NOSUG 2216N08658W 2224N08700W KEHLI/N0455F400 A766 SBI DCT LUKKN WLEEE7</t>
  </si>
  <si>
    <t>2104N08648W 2106N08646W 2111N08647W 2112N08639W VIS3 LCLUN CUN</t>
  </si>
  <si>
    <t>S12R SR00 SR01 SR02 SR03 SR04 SR05 SR06 SR07 SR08 OMSUK UM219 ROTGI LENUK UB646 CANOA DCT EYW DCT</t>
  </si>
  <si>
    <t>S12R SR00 SR01 SR02 SR03 SR04 SR05 SR06 SR07 SR08 SR09 NOSUG 2235N08659W 2239N08700W KEHLI A766 SBI DCT CRIED WHINY4</t>
  </si>
  <si>
    <t>S12R T12R6 UN418 UN409 UN419 2052N08724W 2050N08730W 2050N08733W 2050N08734W 1951N09035W 2012N09328W 2012N09329W 2016N09347W TARBI</t>
  </si>
  <si>
    <t>N69833</t>
  </si>
  <si>
    <t>S12R SR00 SR01 SR02 SR03 SR04 SR05 SR06 SR07 SR08 UN406 NOSUG UT27 OMVIP/N0463F320 UT27 PISAD/N0464F340 L333 HOOCK DCT MEMFS/N0456F360 DCT FTZ TRTLL6</t>
  </si>
  <si>
    <t>S12R 2101N08651W 2100N08651W 2010N08810W 2001N08815W 1943N08827W 1940N08838W 1939N08858W 1939N08905W 1734N09201W PQE/N0328A180 V51 SAXAV V51 TGZ DCT</t>
  </si>
  <si>
    <t>OMSUK2A OMSUK UM219 MYDIA M219 KNOST DCT DEANR DCT BRUTS Q109 CAMJO/N0447F310 DCT TWINS DCT PONZE BANKR8</t>
  </si>
  <si>
    <t>N284AV</t>
  </si>
  <si>
    <t>TAKUX2A TAKUX UM782 OMIRO/N0450F370 UN420 SPP UP530 KAKOL DCT RNG UQ121 ISVAT ISVA5E</t>
  </si>
  <si>
    <t>S12R T12R6 UN418 UN409 UN419 2051N08729W 2051N08732W 2030N08811W 2028N08822W 2020N08911W 2004N09006W 2004N09011W 2003N09019W 2010N09050W 2020N09124W 2021N09138W 2023N09149W 2033N09317W 2016N09338W 2012N09345W 2017N09420W 2025N09507W VOKIR ENAGA</t>
  </si>
  <si>
    <t>S12R T12R6 UN418 UN409 UN419 2053N08737W 2053N08743W 2053N08750W 2053N08755W 2211N09141W 2214N09222W 2219N09235W 2220N09236W 2238N09327W 2306N09430W 2307N09442W 2310N09456W ULUMA UT37 SESNO UJ15E RETOS RETOS1A</t>
  </si>
  <si>
    <t>S12R SR00 SR01 SR02 SR03 SR04 SR05 SR06 SR07 OMSUK UM219 MYDIA M219 KNOST Q109 TEEEM Q99 UMBRE Q22 LLUND DCT BIZEX Q133 CAM/N0461F270 Q133 PBERG CARTR5</t>
  </si>
  <si>
    <t>HK5365</t>
  </si>
  <si>
    <t>TAKUX2A TAKUX UM782 MEVUB UP406 AKPEK AKPE4C</t>
  </si>
  <si>
    <t>S12R SR00 SR01 SR02 SR03 ENEBA UT27 NOSUG 2224N08659W 2240N08700W 2251N08702W ALKIM UT45 IRDOV L214 LEV/N0459F360 DCT GCV/N0455F350 DCT PAYTN DCT SHYRE GNDLF3</t>
  </si>
  <si>
    <t>S12R T12R6 UN418 UN409 2052N08720W 2048N08736W 2031N08820W 2021N08924W 1909N09200W 1905N09211W OMATO UJ16 OAX</t>
  </si>
  <si>
    <t>S12R SR00 SR01 SR02 SR03 ENEBA UT27 PISAD L333 HRV DCT MHZ DCT HLI/N0457F350 DCT PXV DCT WWODD LECTR3</t>
  </si>
  <si>
    <t>S12R T12R6 UN418 UN409 2053N08718W 2053N08722W 2053N08725W 2046N08806W 2015N08924W 2007N09011W GOTAS UJ24 VER UT111 LARLO LARLO1D</t>
  </si>
  <si>
    <t>N584DN</t>
  </si>
  <si>
    <t>NUDAL1A NUDAL UV106 PODON UG765 MAXIM Y262 ZFP AR23 OZENA Y309 FLRDA DCT SAGGY/N0451F350 DCT CHIEZ Q161 KALDA Q108 SIE CAMRN5</t>
  </si>
  <si>
    <t>S12R T12R6 UN418 UN409 2053N08718W 2100N08751W 2105N08853W 2107N08903W 2219N09203W 2234N09304W 2249N09342W 2315N09438W EBDUB UT37 SESNO UJ15E RETOS RETOS1A</t>
  </si>
  <si>
    <t>2315N09439W</t>
  </si>
  <si>
    <t>S12R SR00 SR01 SR02 SR03 SR04 ENEBA UT27 OMVIP UT45 IRDOV L214 LEV/N0450F350 DCT MHZ DCT MEM/N0444F360 DCT FTZ TRTLL6</t>
  </si>
  <si>
    <t>N244WN</t>
  </si>
  <si>
    <t>NUDAL1A NUDAL UV106 PODON UG765 MAXIM Y262 GOPEY Q87 TIRCO/N0465F360 Q87 ZERBO/N0456F390 Q87 RAYVO Q113 AARNN DCT THHMP RAVNN9</t>
  </si>
  <si>
    <t>N8314L</t>
  </si>
  <si>
    <t>S12R SR00 SR01 SR02 SR03 ENEBA UT27 OMVIP UT45 IRDOV L214 DAGGR/N0459F380 L214 LEV J35 MCB DCT LIT DCT KRTNY MHOMS3</t>
  </si>
  <si>
    <t>ENEBA2A ENEBA UT27 OMVIP UT45 IRDOV L214 DAGGR/N0459F380 L214 LEV J35 MCB/N0457F390 J35 MEM/N0455F400 J35 FAM/N0452F410 DCT SPI DCT PHEEB ENDEE8</t>
  </si>
  <si>
    <t>N633JB</t>
  </si>
  <si>
    <t>S12R 2101N08650W T12R6 2101N08648W NC29 OMSUK UM219 MYDIA M219 CIGAR RAYZZ3</t>
  </si>
  <si>
    <t>S12R SR00 SR01 SR02 SR03 SR04 SR05 SR06 NOSUG 2200N08656W 2206N08656W KEHLI A766 KELPP NNCEE2</t>
  </si>
  <si>
    <t>UDGUV2A UDGUV DCT 2044N08806W 2052N08817W GABOB 2125N08909W 2132N08912W 2231N09210W 2231N09244W 2230N09301W 2238N09326W NOTEN UT37 SESNO UJ15E RETOS RETOS1A</t>
  </si>
  <si>
    <t>CGZQU</t>
  </si>
  <si>
    <t>S12R SR00 SR01 SR02 SR03 OMSUK UM219 MYDIA M219 SNAKR/N0456F370 M219 KNOST Q109 TEEEM Q99 BLAAN Q69 ILLSA/N0451F390 Q69 RICCS DCT OXMAN LINNG3</t>
  </si>
  <si>
    <t>UDGUV2A UDGUV 2041N08813W 2040N08827W MID 2106N09016W 2107N09021W COFRE TAM SESNO MTY PPE J93 AXASA ASUTA J93 PDZ COREZ MAKRS</t>
  </si>
  <si>
    <t>S12R SR00 SR01 SR02 SR03 SR04 SR05 SR06 SR07 SR08 OMSUK UM219 MYDIA/M078F350 M219 KNOST/N0460F350 Q109 CAMJO DCT DANCO DCT OXMAN LINNG3</t>
  </si>
  <si>
    <t>S12R SR00 SR26 SR27 SR28 SR29 SR30 SR31 SR41 SR42 MURBU B764 BUKKY BUKKY1B</t>
  </si>
  <si>
    <t>S12R SR00 SR01 SR02 SR03 SR04 SR05 SR06 SR07 SR08 OMSUK UM219 ROTGI 2152N08640W 2158N08639W LENUK UB646 TELCO/N0474F330 UB646 CANOA Y196 TUNSL Y262 GOPEY Q87 TIRCO/N0477F320 Q87 ZERBO/N0474F330 Q87 RAYVO/N0466F350 Q87 NOWAE DCT BBOBO/N0461F370 Q22 RBV DCT LLUND DCT CAM DCT JASDU DCT PBERG CARTR5</t>
  </si>
  <si>
    <t>CGFVE</t>
  </si>
  <si>
    <t>S12R SR00 SR01 SR02 SR03 SR04 OMSUK UM219 MYDIA/M078F350 M219 KNOST/N0460F350 Q109 BRUTS DCT KJ12S DCT AHOEY DCT KW51W DCT PAYGE DCT PBERG CARTR5</t>
  </si>
  <si>
    <t>UDGUV2A UDGUV 2048N08748W 2045N08807W 2048N08826W 2053N08841W 2100N08859W LIDAM UT23 TAM UJ14 TMN DCT MORAS UJ17 QET</t>
  </si>
  <si>
    <t>S12R T12R6 UN418 UN409 UN419 UN432 2050N08736W IKLEK 2036N08856W 1930N09432W 1928N09440W VITOS VITOS2A</t>
  </si>
  <si>
    <t>S12R T12R6 UN418 UN409 TL516 UDGUV DCT 2050N08747W 2056N08806W 2121N08822W 2129N08824W 2232N09206W 2237N09254W 2242N09320W ULUMA DCT MTY UT11 SINLO SINLO1A</t>
  </si>
  <si>
    <t>2316N09439W</t>
  </si>
  <si>
    <t>S12R ALYRE TAKUX UM782 OMIRO UN420 PELRA DCT SPP DCT SEKMA OSUPA2</t>
  </si>
  <si>
    <t>N27586</t>
  </si>
  <si>
    <t>S12R SR00 2101N08646W 2151N08656W 2156N08657W IRDOV L214 LEV NNCEE2</t>
  </si>
  <si>
    <t>N613FR</t>
  </si>
  <si>
    <t>S12R SR00 SR01 SR02 2143N08654W 2149N08655W IRDOV L214 LEV/N0451F350 DCT GCV DCT PAYTN DCT SHYRE GNDLF3</t>
  </si>
  <si>
    <t>S12R T12R6 UN418 UN409 UN419 UN432 2049N08742W 2048N08746W 2037N08849W 2034N08858W 2029N08925W OMPAN OMPAN1A</t>
  </si>
  <si>
    <t>NUDAL1A NUDAL UV106 PODON UG765 MAXIM Y262 ZFP BR65V STIFF A699 SUMRS/M084F350 M204 LUNKR/M084F370 M204 SOORY/N0484F370 DCT 43N050W/N0482F370 DCT 46N040W/M084F370 DCT 48N030W DCT 49N020W DCT KOGAD DCT BIMGO DCT RATKA/N0484F370 DCT LARLA DCT GANTO/N0483F370 DCT JSY DCT TURDU DCT TADUP DCT TEPRI UN491 POGZI DCT GELTA DCT LUVAL/N0485F370 DCT BEGAR DCT TRA/N0484F370 DCT GAMSA/N0485F370 DCT GEDSO/N0484F370 DCT VEKEN DCT IRDIV/N0474F370 DCT KRV DCT NISVA DCT DEDIN DCT AYTEK</t>
  </si>
  <si>
    <t>2100N08653W CN26 2045N08704W 2038N08707W 2037N08714W 2057N08708W CUN</t>
  </si>
  <si>
    <t>N731AW</t>
  </si>
  <si>
    <t>S12R T12R6 UN418 2055N08658W 2044N08718W 2048N08731W 2048N08745W 2057N08803W 2102N08809W 2128N08846W 2140N08921W 2207N09045W 2255N09307W 2321N09414W 2336N09436W MTY UT11 PPE UJ3 TANRI DCT TIJ</t>
  </si>
  <si>
    <t>S12R T12R6 2058N08649W 2047N08650W 2029N08701W 2022N08706W RIDEM UG765 AUR DCT</t>
  </si>
  <si>
    <t>1829N08816W</t>
  </si>
  <si>
    <t>N327VP</t>
  </si>
  <si>
    <t>S12R SR00 SR01 SR02 ROTGI UM219 MYDIA M219 KNOST DCT AMORY Q110 JOKKY/N0456F360 Q110 DAWWN DCT BEORN GNDLF3</t>
  </si>
  <si>
    <t>S12R SR00 SR01 SR02 2147N08655W 2203N08700W 2211N08703W KEHLI A766 SBI DCT ELD/N0458F350 DCT LIT DCT IRK/N0453F360 DCT MNOSO BLUEM5</t>
  </si>
  <si>
    <t>S12R SR00 SR01 SR02 SR03 SR04 SR05 SR06 SR07 SR08 2106N08646W ENEBA UT27 NOSUG 2206N08657W 2212N08659W KEHLI A766 KELPP PUCKS4</t>
  </si>
  <si>
    <t>S12R T12R6 UN418 UN409 UN419 UN432 2051N08733W 2053N08753W 2056N08802W 2059N08809W 2116N08839W 2222N09153W 2222N09240W 2228N09309W 2231N09324W 2236N09335W 2308N09449W AVRAV UT37 SESNO UJ15E RETOS RETOS1A</t>
  </si>
  <si>
    <t>2308N09449W</t>
  </si>
  <si>
    <t>S12R T12R6 UN418 UN409 UN419 2052N08723W 2054N08729W 2055N08751W 2051N08756W 2052N08809W 2050N08837W 2046N08902W 2043N08909W 2049N08923W NOTEN UT37 ULUMA DCT MTY DCT TASTO DCT ILAMA UT41 NADIS DCT AVRIL UJ3 TANRI TANRI1B</t>
  </si>
  <si>
    <t>N643JB</t>
  </si>
  <si>
    <t>NUDAL1A NUDAL UV106 PODON UG765 MAXIM Y262 LINEY/N0463F350 Y262 ZFP Y319 JAZZI DCT SAGGY DCT CHIEZ Q161 KALDA Q108 SIE CAMRN5</t>
  </si>
  <si>
    <t>S12R 2101N08650W 2100N08649W 2100N08648W NC01 2102N08646W 2106N08643W NOSUG 2216N08658W 2222N08659W 2355N08855W 2413N08913W KEHLI A766 SBI/N0479F320 DCT KH90E DCT MUCKY DCT JCT/N0474F340 DCT PEQ DCT KA09W DCT WIKKR DCT KA18Q DCT BXK J4 WLVRN DCT ESTWD HLYWD1</t>
  </si>
  <si>
    <t>S12R SR00 SR01 SR02 2109N08646W NOSUG UT27 OMVIP UT45 IRDOV DCT DAGGR DCT LEV/N0469F370 J31 MEI DCT IGB/N0464F380 DCT KISTS CHSNE3</t>
  </si>
  <si>
    <t>S12R SR00 SR01 SR02 2107N08644W ROTGI UM219 XOPGI UB646 CANOA DCT EYW DCT</t>
  </si>
  <si>
    <t>S12R T12R6 UN418 UN409 UN419 2050N08732W 2047N08752W 2049N08848W 2100N09025W 2103N09033W 2138N09317W TMN UT147 SLP UJ40 LIBOL LIBOL1B</t>
  </si>
  <si>
    <t>S12R T12R6 UN418 2050N08729W 2047N08736W 2035N08805W 2016N08839W 2013N08905W 1938N09034W 1937N09036W 1934N09043W 1900N09506W MEBAS LARLO LARLO4A</t>
  </si>
  <si>
    <t>1900N09508W</t>
  </si>
  <si>
    <t>S12R SR00 SR01 SR02 SR03 2146N08655W 2215N08704W 2220N08706W KEHLI A766 SBI DCT CRIED WHINY4</t>
  </si>
  <si>
    <t>S12R SR00 SR01 SR02 SR03 SR04 ENEBA 2151N08652W 2153N08653W 2204N08657W 2220N08658W 2225N08659W IRDOV/N0459F380 L214 LEV J35 MCB/N0457F390 J35 MEM BOOSH3</t>
  </si>
  <si>
    <t>S12R 2101N08650W 2101N08649W 2101N08648W 2101N08647W 2103N08646W ENEBA NOSUG UT27 OMVIP 2326N08720W 2332N08725W 2358N08815W 2401N08819W 2403N08824W KEHLI A766 KELPP NNCEE2</t>
  </si>
  <si>
    <t>S12R SR00 SR01 SR02 SR03 2101N08644W ROTGI UM219 MYDIA M219 KNOST DCT DEANR DCT BRUTS Q109 CAMJO DCT TWINS/N0410F290 DCT PONZE BANKR8</t>
  </si>
  <si>
    <t>S12R SR00 SR01 SR02 SR03 SR04 SR05 SR06 2104N08644W NOSUG 2246N08700W 2254N08701W IRDOV L214 PLNDR DCT HRV DCT MHZ/N0443F350 DCT MEM/N0444F380 DCT FTZ TRTLL6</t>
  </si>
  <si>
    <t>VTE164</t>
  </si>
  <si>
    <t>N7164</t>
  </si>
  <si>
    <t>NUDAL1A NUDAL UV106 PODON UG765 MAXIM DCT EYW DCT MAZZY DCT ORL DCT CRG DCT SAV DCT RYFLE DCT RDU DCT SWNGR DCT JAIKE DCT</t>
  </si>
  <si>
    <t>S12R T12R6 2059N08649W N13S 2056N08650W 2055N08652W L11 2053N08701W 2025N08813W 2030N08852W 2031N08856W 2032N08900W 2040N09111W UBVOV UT101 ENAGA</t>
  </si>
  <si>
    <t>S12R 2102N08652W 2103N08651W OMSUK M219 XOPGI B646 CANOA DCT EYW DCT</t>
  </si>
  <si>
    <t>N24519</t>
  </si>
  <si>
    <t>S12R 2101N08651W 2101N08649W 2101N08646W 2102N08645W NOSUG 2205N08702W 2214N08705W KEHLI A766 SBI DCT FUZ DCT KK36A DCT TOTOE DCT HALEN NIIXX4</t>
  </si>
  <si>
    <t>S12R SR00 SR01 SR02 SR03 2115N08648W 2147N08658W 2157N08701W KEHLI A766 KELPP/N0447F380 A766 SBI DCT CRIED WHINY4</t>
  </si>
  <si>
    <t>S12R T12R6 UN418 UN409 UN419 UN432 2049N08739W 2044N08801W 2037N08812W 2030N08952W 2030N08958W UBVOV UT101 UMAVO UT169 LONBU/N0383F260 UT169 VITOS VITOS2A</t>
  </si>
  <si>
    <t>S12R 2102N08651W 2058N08653W UDGUV 2009N09015W UBVOV UT20 PAZ UT104 LENUL LENUL2B</t>
  </si>
  <si>
    <t>S12R 2101N08651W 2058N08650W 2040N08835W 2035N08845W 2046N08922W 2053N08948W 2056N08951W 2058N08953W 2100N08951W MD400 MD401 RWY10</t>
  </si>
  <si>
    <t>N8312C</t>
  </si>
  <si>
    <t>S12R 2101N08649W OMSUK UM219 MYDIA M219 KNOST Q109 CAMJO Q99 OGRAE DCT GOOOB DCT THHMP RAVNN9</t>
  </si>
  <si>
    <t>N520JB</t>
  </si>
  <si>
    <t>S12R 2102N08648W NOSUG UT27 PISAD L333 HOOCK DCT MEMFS/N0456F360 DCT FTZ SHAIN2</t>
  </si>
  <si>
    <t>S12R T12R6 UN418 2056N08658W 2057N08705W 2004N09003W 2006N09014W UBVOV UT101 UMAVO/N0438F300 UT101 ENAGA ENAGA3A</t>
  </si>
  <si>
    <t>S12R SR00 SR01 SR02 2109N08645W 2112N08644W 2122N08641W 2132N08638W ROTGI UM219 MYDIA M219 KNOST DCT DEANR DCT BRUTS Q109 CAMJO DCT TWINS/N0396F290 DCT PONZE BANKR8</t>
  </si>
  <si>
    <t>UDGUV2A UDGUV 2038N09104W 2038N09112W NUBIT DCT RIBET UT101 ENAGA DCT OVAGO/N0458F340 UT123 IKLOK/N0458F220 UT123 IGSON IGSON1A</t>
  </si>
  <si>
    <t>S12R T12R6 UN418 UN409 UN419 2051N08726W CPE UJ24 VER UT111 MEBAS UT112 LARLO LARLO1D</t>
  </si>
  <si>
    <t>UDGUV2A UDGUV UJ84 IKLEK 2040N08814W 2001N08852W 1956N08852W 1950N08855W 1946N08908W 1933N08944W 1910N09037W MTT UT112 LARLO</t>
  </si>
  <si>
    <t>XANTR</t>
  </si>
  <si>
    <t>S12R SR00 SR01 SR02 SR03 2116N08643W 2118N08643W 2122N08641W 2128N08639W 2200N08620W 2201N08620W 2209N08617W CANOA DCT EYW DCT DROWN DCT PEKRE DCT</t>
  </si>
  <si>
    <t>2218N08601W</t>
  </si>
  <si>
    <t>S12R SR00 SR01 SR02 2130N08651W 2142N08653W 2412N08933W 2432N08954W KELPP A766 SBI DCT KF09E DCT MOTZA DCT KK36A DCT TOTOE DCT HALEN NIIXX4</t>
  </si>
  <si>
    <t>S12R SR00 SR01 ROTGI UM219 MYDIA M219 CIGAR/N0463F350 DCT DEANR Q109 CAMJO Q99 QUART PHLBO4</t>
  </si>
  <si>
    <t>UDGUV2A UDGUV DCT 2051N08821W 2043N08919W 2057N09013W 2135N09120W 2146N09144W 2147N09146W 2147N09155W 2148N09209W 2151N09243W 2154N09305W 2157N09328W 2201N09339W 2202N09352W SESNO UJ15E RETOS RETOS1A</t>
  </si>
  <si>
    <t>2241N09459W</t>
  </si>
  <si>
    <t>CGWJJ</t>
  </si>
  <si>
    <t>S12R SR00 SR01 2137N08653W IRDOV/M078F340 L214 PLNDR/N0463F340 L214 LEV DCT FSM DCT MAYJI DCT CHELI/N0458F360 DCT KD63A DCT RODIE DCT LNCER DCT COUTS DCT EBGAL EBGAL7</t>
  </si>
  <si>
    <t>N8713M</t>
  </si>
  <si>
    <t>S12R SR00 SR01 2113N08645W 2138N08652W 2157N08659W 2210N08721W 2216N08728W KEHLI A766 KELPP/N0467F360 A766 SBI DCT FUZ J58 SPS DCT HALEN NIIXX4</t>
  </si>
  <si>
    <t>N529JB</t>
  </si>
  <si>
    <t>S12R 2059N08647W NC011 ROTGI UM219 MYDIA M219 CIGAR PRICY5</t>
  </si>
  <si>
    <t>S12R T12R6 UN418 UN409 2056N08702W 2055N08703W 2055N08704W 2054N08709W UDGUV DCT MID DCT 2150N09417W TMN UT147 AGU UT44 MEZCA MEZCA1A</t>
  </si>
  <si>
    <t>S12R SR00 SR01 2059N08645W SR03 2143N08654W 2159N08658W 2214N08723W 2219N08728W KEHLI A766 SBI DCT IAH DCT CWK DCT FUSCO DCT LINZY J50 ALIBY/N0467F360 DCT DRRVR PINNG1</t>
  </si>
  <si>
    <t>ALSUP1C UB881 TIGES/N0449F370 UB881 BTO UZ498 MGA UZ512 LIXAS UL203 ARNEL UM542 TAL UV1 ATATU ATATU4</t>
  </si>
  <si>
    <t>S12R SR00 2100N08647W 2101N08646W 2142N08654W 2143N08654W 2259N08702W 2307N08703W 2313N08719W 2319N08732W 2343N08757W 2406N08820W KELPP A766 KLAMS DCT IAH DCT ACT/N0473F340 DCT GTH DCT CIM DCT ALS DCT JNC J12 HELPR JAZZZ1</t>
  </si>
  <si>
    <t>S12R T12R6 2059N08652W 2058N08654W UN703 CZA UT20 UBVOV UT101 UMAVO UT169 VITOS</t>
  </si>
  <si>
    <t>2102N08652W 2111N08649W T30R6 CUN</t>
  </si>
  <si>
    <t>S12R SR00 SR01 SR02 2059N08645W NNE25 ROTGI UM219 MYDIA/N0466F350 M219 CIGAR DCT DEANR Q109 CAMJO Q99 OGRAE DCT BZNGA DCT DORRN CAVLR7</t>
  </si>
  <si>
    <t>S12R T12R6 UN418 UN409 2055N08700W 2051N08711W 2051N08713W 2054N08727W 2051N08727W 2051N08734W UKOKO 2050N08832W 2033N08902W 2023N08921W 2013N09000W 2010N09011W 2014N09015W 2017N09022W 2126N09430W 2128N09434W OTOBA UJ15 CVM UJ15E RETOS RETOS1A</t>
  </si>
  <si>
    <t>S12R SR00 SR01 NOSUG 2201N08657W 2202N08657W 2208N08657W KEHLI A766 KELPP/N0459F380 A766 SBI DCT CRIED WHINY4</t>
  </si>
  <si>
    <t>N8774Q</t>
  </si>
  <si>
    <t>S12R SR00 SR01 NOSUG 2212N08657W 2225N08659W KEHLI A766 KELPP DCT SBI DCT ACT DCT ABI DCT TXO J72 GUP/N0477F300 DCT HAHAA RKSTR4</t>
  </si>
  <si>
    <t>NUDAL1A NUDAL UV106 PODON UG765 MAXIM Y262 LULLS DCT EYW DCT VKZ AR11 JANUS BR66V ZFP DCT BAAGR M328 CNNOR/M084F390 M328 ILIDO/M084F410 M328 ANTIG DCT RNGRS DCT 38N060W DCT 44N050W DCT 50N040W DCT 52N030W DCT 53N020W DCT MALOT/N0479F410 DCT GISTI DCT BOFUM Q37 MALUD MALUD1M</t>
  </si>
  <si>
    <t>S12R 2101N08650W UN621 ALYRE TAKUX UM782 OMIRO UN420 SPP/N0454F370 UP530 KAKOL DCT RNG UQ121 ISVAT ISVA5E</t>
  </si>
  <si>
    <t>S12R T12R6 2058N08652W 2012N08844W 2011N08846W 2004N08900W 1957N08915W 1950N08928W 1942N08953W 1913N09055W CME NOPON UJ9 VSA DCT</t>
  </si>
  <si>
    <t>S12R SR00 SR01 SR02 SR03 NOSUG 2155N08656W 2156N08656W 2203N08659W 2208N08706W 2411N08928W 2415N08933W KELPP PUCKS4</t>
  </si>
  <si>
    <t>N308UK</t>
  </si>
  <si>
    <t>S12R T12R6 UN418 UN409 2053N08721W 2053N08733W 1949N08859W 1923N08913W 1900N08923W 1843N08936W 1827N08951W 1807N09009W 1806N09010W 1800N09018W 1758N09019W 1753N09024W 1748N09030W 1706N09114W 1706N09115W 1608N09154W 1550N09206W 1603N09221W KESLI A552 TGZ</t>
  </si>
  <si>
    <t>S12R T12R6 UN418 UN409 2053N08716W 2057N08738W 2058N08802W 2101N08816W 2103N08827W 2103N08828W DURPI 2055N08928W 2055N08931W MID 2103N08954W 2106N09000W 2108N09002W 2135N09100W 2205N09200W BESOG 2239N09236W 2253N09249W 2318N09313W 2338N09334W MTY DCT TASTO DCT ILAMA UT41 NADIS DCT AVRIL UJ3 TANRI TANRI1B</t>
  </si>
  <si>
    <t>2346N09358W</t>
  </si>
  <si>
    <t>S12R T12R6 UN418 UN409 2053N08715W CZ551 2053N08734W 2059N08815W 2100N08820W 2101N08827W 2101N08834W 2104N08857W LIDAM UT23 TAM UJ14 TMN UT147 SLP</t>
  </si>
  <si>
    <t>S12R SR00 SR01 SR02 SR03 SR04 2105N08642W 2117N08643W 2129N08648W 2136N08650W 2148N08654W 2149N08655W 2155N08657W KEHLI A766 KELPP NNCEE2</t>
  </si>
  <si>
    <t>S12R SR00 SR01 SR02 SR03 OMSUK UM219 MYDIA M219 CIGAR DCT GULFR DCT HOTHH DCT JENDO DCT LOOEY DCT HAFNR/N0482F410 DCT SPOTZ DCT SMYTH DCT CABCI DCT VIVIL Q850 KISUV DCT BOBBS DCT LOMSI DCT 55N050W/M084F410 DCT 56N040W DCT 56N030W DCT 55N025W DCT NEBIN/N0481F410 DCT OLGON DCT BUNON DCT INRAD DCT NORLA DCT FONZU DCT ELRIP DCT OTMET OTMET1G</t>
  </si>
  <si>
    <t>S12R T12R6 UN415 2055N08639W 2053N08636W 2014N08606W TAKUX UM782 OMIRO UN420 BUSMO UW90 PLG DCT ROLUS UN420 KETIP/N0465F410 UN420 VAS/N0460F400 UM402 SEKLO/N0460F390 UPR02 KUKEN KUKEN7A</t>
  </si>
  <si>
    <t>S12R T12R6 UN415 UN440 UN400 2026N08611W 2019N08608W MAMBI UL577 CDO UT15 NADAX NADAX1W</t>
  </si>
  <si>
    <t>2011N08527W</t>
  </si>
  <si>
    <t>UDGUV2A UDGUV UJ84 X84 2037N08826W XSRH 1936N08949W 1858N09007W 1842N09014W 1837N09018W 1825N09037W 1823N09042W RETOM UT112 LARLO LARLO4A</t>
  </si>
  <si>
    <t>1820N09520W</t>
  </si>
  <si>
    <t>S12R T12R6 UN415 UN440 UN400 OMIRO UN420 SPP UP530 KAKOL DCT RNG UQ121 ISVAT ISVA5E</t>
  </si>
  <si>
    <t>S12R 2101N08651W 2101N08650W SR24 L17 2057N08650W UDGUV UJ84 CZA 2035N08835W 2035N08836W 2033N08841W VER UT111 LARLO LARLO4A</t>
  </si>
  <si>
    <t>S12R T12R6 2029N08619W 1956N08559W PELRA/N0447F350 UN420 TBG UM674 ATATU ATATU4</t>
  </si>
  <si>
    <t>S12R T12R6 UN418 UN409 UN419 2051N08729W VER UT111 MEBAS UT112 LARLO LARLO1D</t>
  </si>
  <si>
    <t>1924N09501W</t>
  </si>
  <si>
    <t>S12R T12R6 2100N08651W 2056N08651W 2050N08655W 2049N08715W DURPI DCT LIDAM UT23 TAM UJ14 TMN DCT MORAS UJ17 QET</t>
  </si>
  <si>
    <t>UDGUV2A UDGUV UT78 UKOKO 2050N08854W 2050N08855W MD506 LIDAM UT23 TAM UJ14 TMN UT147 SLP UJ40 LIBOL LIBOL1B</t>
  </si>
  <si>
    <t>S12R SR00 SR01 SR02 SR03 2102N08647W 2116N08639W ROTGI UM219 MYDIA M219 CULLY/N0476F370 M219 CIGAR DCT KR81Q DCT CTY DCT TAALR DCT TAALN Q87 JROSS DCT ELLDE DCT ISO/N0468F390 DCT ORF/M081F390 DCT LINND/N0468F390 DCT TUSKY N429A ELSIR/M081F390 NATY 53N030W/M081F400 NATY MALOT/N0465F400 NATY GISTI/N0464F410 DCT ENJEX DCT ADHAV DCT AGCAT DCT AXNEF DCT ZIPWE DCT OZZIL DCT SAWPE Q63 CPT UL9 BIG L607 KONAN DCT KOK DCT SPI T180 NIVNU T847 TUTOV TUTOV1D</t>
  </si>
  <si>
    <t>S12R SR00 SR01 SR02 2059N08645W ROTGI UM219 MYDIA/M077F350 M219 CIGAR/N0448F350 DCT KJ90Q DCT PGAAA DCT KT27S DCT REAVS DCT KW54U DCT OXMAN LINNG3</t>
  </si>
  <si>
    <t>UDGUV2A UDGUV UT78 DURPI DCT NUBIT DCT RIBET UT101 ENAGA DCT OVAGO UT123 IKLOK/N0402F220 UT123 IGSON/N0326F140 IGSON1A</t>
  </si>
  <si>
    <t>UDGUV2A UDGUV UT78 DURPI DCT NUBIT DCT RIBET UT101 ENAGA DCT OVAGO UT123 IKLOK/N0449F220 UT123 IGSON IGSON1A</t>
  </si>
  <si>
    <t>UDGUV2A UDGUV UJ84 CZA 2032N08845W 2031N08845W 2030N08850W 2020N08958W AXUKO VER UT111 LARLO LARLO4A</t>
  </si>
  <si>
    <t>S12R T12R6 2100N08649W SR00 2101N08639W 2109N08618W 2112N08558W MAXIM/N0497F370 Y262 ZFP DCT ANGLL DCT CNNOR/M085F370 M328 ANTIG/N0495F370 DCT BALOO/M085F390 DCT 36N060W/M085F390 40N050W 40N040W 40N030W/M085F410 39N020W/M085F410 DCT GUNTI/N0491F400 DCT OGERO Z409 TLD</t>
  </si>
  <si>
    <t>S12R 2100N08650W 2058N08651W UDGUV UT78 DURPI 2245N09324W 2307N09452W SESNO UJ15E RETOS RETOS1A</t>
  </si>
  <si>
    <t>ALSUP1C ALSUP UB881 BTO UM206 VIVIT DCT PIRAS BARRA4P</t>
  </si>
  <si>
    <t>S12R T12R6 UN418 UN409 UN419 UN432 2049N08742W NAPRI NAPRI1A</t>
  </si>
  <si>
    <t>S12R T12R6 UN418 UN409 2052N08718W 2052N08720W 2050N08727W MID 2122N09145W 2123N09152W TMN DCT MORAS UJ17 QET</t>
  </si>
  <si>
    <t>S12R SR00 SR01 SR02 OMSUK 2134N08644W 2136N08644W XOPGI 2226N08626W 2254N08559W TELCO UB646 CANOA Y196 TUNSL Y262 GOPEY Q87 TIRCO/N0477F320 Q87 ONEWY/N0472F340 Q87 ZERBO/N0469F350 Q87 VIYAP Q69 BLAAN/N0461F370 Q69 RICCS DCT OXMAN LINNG3</t>
  </si>
  <si>
    <t>2252N08601W</t>
  </si>
  <si>
    <t>NUDAL1A NUDAL UV106 PODON/N0492F390 UG765 MAXIM DCT DROWN DCT MILLE/M085F390 M595 VINSO DCT AMENO/M085F410 DCT 33N050W DCT 3630N04000W DCT 39N030W DCT 41N020W DCT DETOX/N0488F410 DCT ADORO L155 ZMR</t>
  </si>
  <si>
    <t>S12R SR00 SR01 SR02 2117N08644W XOPGI UM219 MYDIA/M083F370 M219 CULLY/N0485F370 M219 KNOST Q109 TEEEM Q99 BLAAN/N0479F390 Q99 UMBRE Q22 RBV Q430 RIFLE DCT YAHOO DCT BRADD N349B JOOPY/M082F390 NATZ 49N050W/M082F400 NATZ XETBO/N0470F390 DCT NORLA DCT FONZU DCT ELRIP DCT OTMET OTMET1G</t>
  </si>
  <si>
    <t>UDGUV2A UDGUV UT78 VIKMO/N0451F380 UT78 MEDOS DCT UBVOV DCT UMAVO UT101 ENAGA ENAGA3A</t>
  </si>
  <si>
    <t>N958JB</t>
  </si>
  <si>
    <t>S12R T12R6 UN415 UN440 UN400 2041N08619W OMIRO UN420 BONOS/N0446F390 UN420 SPP DCT VUNIB DCT SIROT DCT KUBEK DCT RNG DCT ISVAT ISVAT5E</t>
  </si>
  <si>
    <t>UDGUV2A UDGUV UT78 DURPI 2051N09301W 2050N09334W UBVOV UT101 ENAGA ENAGA3A</t>
  </si>
  <si>
    <t>XAVHV</t>
  </si>
  <si>
    <t>S12R T12R6 UN418 UN409 2052N08721W 2051N08728W 1918N09031W 1847N09130W CME NOPON UJ9 VSA</t>
  </si>
  <si>
    <t>S12R T12R6 UN418 UN409 UN419 UN432 2135N09341W 2142N09502W TMN UT147 AGU UT44 MEZCA MEZCA1A</t>
  </si>
  <si>
    <t>UDGUV2A UDGUV UT78 DURPI 2042N09321W 2036N09354W 2034N09500W RIBET VOKIR UT101 ENAGA ENAGA3A</t>
  </si>
  <si>
    <t>UDGUV2A UDGUV UT78 UKOKO 1955N09126W 1940N09138W 1921N09150W 1903N09201W 1858N09220W 1855N09248W 1856N09510W ALRAD</t>
  </si>
  <si>
    <t>1856N09509W</t>
  </si>
  <si>
    <t>UDGUV2A UDGUV UT78 XOLRO 2052N09023W 2056N09056W 2105N09141W 2107N09223W 2109N09243W 2105N09425W VITOS VITOS2A</t>
  </si>
  <si>
    <t>2057N09459W</t>
  </si>
  <si>
    <t>UDGUV2A UDGUV UT78 VIKMO 2054N09218W 2058N09241W 2101N09411W VOKIR UT101 UMAVO/N0456F300 UT101 ENAGA ENAGA3A</t>
  </si>
  <si>
    <t>UDGUV2A UDGUV UT78 XOLRO 2056N09055W 2112N09158W 2114N09239W 2117N09340W 2127N09350W 2130N09403W 2120N09456W VOKIR UMAVO UT101 ENAGA ENAGA3A</t>
  </si>
  <si>
    <t>S12R T12R6 2100N08651W 2058N08652W 2058N08653W 2058N08736W 2058N08744W 2102N08804W 2103N08811W 2256N09328W 2302N09336W 2325N09407W SESNO DCT MTY UJ32 TRC DCT</t>
  </si>
  <si>
    <t>2329N09420W</t>
  </si>
  <si>
    <t>S12R T12R6 2100N08651W 2058N08651W 2103N09204W 2109N09211W 2110N09211W 2123N09227W 2116N09307W 2117N09325W 2110N09400W 2109N09455W RIBET UT101 UMAVO/N0457F300 UT101 ENAGA ENAGA3A</t>
  </si>
  <si>
    <t>2107N09459W</t>
  </si>
  <si>
    <t>S12R T12R6 UN418 2058N08746W 2057N08753W 2240N09243W 2243N09250W 2309N09331W 2336N09411W SESNO UJ15E RETOS RETOS1A</t>
  </si>
  <si>
    <t>S12R 2101N08651W T12R6 2101N08649W 2104N08648W 2140N08654W 2146N08654W KEHLI A766 SBI DCT CRIED WHINY4</t>
  </si>
  <si>
    <t>N66828</t>
  </si>
  <si>
    <t>S12R 2101N08650W MOGOP 2102N08648W ENEBA 2139N08655W 2148N08656W KEHLI A766 KELPP NNCEE2</t>
  </si>
  <si>
    <t>UDGUV2A UDGUV UT78 XOLRO 2049N09035W 2047N09039W 2043N09052W 2018N09142W 2007N09149W 1949N09207W 1945N09209W 1939N09221W 1939N09230W 2001N09401W 2013N09414W 2020N09423W 2046N09457W VOKIR UT101 UMAVO/N0457F300 UT101 ENAGA ENAGA3A</t>
  </si>
  <si>
    <t>N390DA</t>
  </si>
  <si>
    <t>S12R SR00 SR01 SR02 SR03 SR04 SR05 SR06 SR07 SR08 SR09 UN406 NOSUG UT27 OMVIP UT45 IRDOV L214 LEV DCT GCV/N0462F370 DCT PAYTN DCT SHYRE GNDLF3</t>
  </si>
  <si>
    <t>2059N08653W 2051N08653W</t>
  </si>
  <si>
    <t>N77590</t>
  </si>
  <si>
    <t>S12R T12R6 2100N08644W 2104N08628W DUGNI PODON UG765 MAXIM Y262 GOPEY Q87 TIRCO/N0466F340 Q87 ZERBO/N0463F350 Q87 ALWZZ DCT OGRAE Q99 QUART PHLBO4</t>
  </si>
  <si>
    <t>N903TF</t>
  </si>
  <si>
    <t>KROG</t>
  </si>
  <si>
    <t>GA5C</t>
  </si>
  <si>
    <t>S12R 2101N08650W MOGOP 2101N08647W ENEBA UT27 NOSUG 2216N08700W IRDOV L214 LEV J35 SQS DCT LIT DCT RZC DCT</t>
  </si>
  <si>
    <t>UDGUV2A UDGUV UT78 UKOKO 2050N08857W 2050N08904W 2043N08924W 2043N08926W MD953 2044N09421W 2058N09521W VOKIR UT101 UMAVO/N0461F300 UT101 ENAGA ENAGA3A</t>
  </si>
  <si>
    <t>2053N09459W</t>
  </si>
  <si>
    <t>2059N08651W 2058N08650W L25 2046N08703W 2052N08703W 2055N08659W</t>
  </si>
  <si>
    <t>UDGUV2A UDGUV 2048N08748W 2048N08750W 2040N09433W 2038N09454W PAZ UT104 LENUL DCT</t>
  </si>
  <si>
    <t>2102N08652W UN580 2103N08644W 2137N08652W 2150N08657W 2156N08659W KEHLI A766 KELPP DCT VUH DCT</t>
  </si>
  <si>
    <t>DAL9887</t>
  </si>
  <si>
    <t>S12R SR00 2105N08645W SR08 2141N08653W 2158N08659W 2200N08700W 2211N08717W 2212N08720W 2216N08724W 2323N08836W 2329N08842W 2403N08910W 2407N08913W 2427N08948W KELPP KENGS A766 KLAMS DCT VUH DCT ELA DCT STV DCT JCT DCT PEQ DCT EWM Q180 BXK/N0477F340 J4 WLVRN DCT ESTWD HLYWD1</t>
  </si>
  <si>
    <t>S12R T12R6 UN418 UN409 2056N08701W 2056N08705W UKOKO UT78 XOLRO 2045N09116W 2036N09154W 2027N09347W 2103N09457W UMAVO UT101 ENAGA ENAGA3A</t>
  </si>
  <si>
    <t>2102N09459W</t>
  </si>
  <si>
    <t>S12R T12R6 UN418 2056N08655W 2055N08658W 2052N08709W 2052N08726W 2052N08728W 2059N08825W 2105N08917W 2107N08931W 2109N08945W 2129N09028W 2226N09238W 2242N09314W 2252N09422W AVRAV UT37 SESNO UJ15E RETOS RETOS1A</t>
  </si>
  <si>
    <t>UDGUV2A UDGUV UJ84 CZA 2038N08829W 2036N08840W 2016N08926W 2014N08929W CME UJ28 VER KAVRU LENUL</t>
  </si>
  <si>
    <t>S12R T12R6 UN418 UN409 UN419 2050N08733W 2050N08736W 1910N09050W 1907N09057W 1851N09157W MTT XORUV UJ64 CUA UJ24 UPN UT145 IGSON</t>
  </si>
  <si>
    <t>SLI591</t>
  </si>
  <si>
    <t>XAACE</t>
  </si>
  <si>
    <t>S12R T12R6 UN418 UDGUV UT78 DURPI 2044N09155W 2045N09221W 2048N09234W 2049N09301W 2046N09420W 2045N09449W VOKIR UT101 UMAVO UT169 VITOS VITOS2A</t>
  </si>
  <si>
    <t>S12R SR00 2059N08646W 2100N08644W 2102N08643W 2105N08643W 2111N08644W NOSUG IRDOV/M080F340 L214 PLNDR/N0475F330 DCT MEI/N0463F370 DCT IIU DCT ROD DCT QWERI NUBER6</t>
  </si>
  <si>
    <t>UDGUV2A UDGUV UT78 DURPI 2043N09120W 2040N09142W 2040N09143W VOKIR UT101 UMAVO/N0410F280 UT101 ENAGA ENAGA3A</t>
  </si>
  <si>
    <t>S12R 2059N08647W SR01 SR02 NOSUG 2221N08711W 2226N08714W 2320N08821W 2327N08827W 2348N08844W 2355N08849W 2437N08924W KELPP BAYYY5</t>
  </si>
  <si>
    <t>UDGUV2A UDGUV DCT 2052N08841W PERGO 2225N09237W 2217N09311W 2238N09340W AVRAV UT37 SESNO UJ15E RETOS RETOS1A</t>
  </si>
  <si>
    <t>UDGUV2A UDGUV UT78 XOLRO 2049N09016W 2043N09105W 2036N09142W 2032N09154W 2029N09202W 2039N09244W 2044N09259W 2045N09307W 2047N09317W 2054N09349W 2058N09405W 2114N09510W TAJIN DCT VITOS VITOS2A</t>
  </si>
  <si>
    <t>2111N09459W</t>
  </si>
  <si>
    <t>NUDAL1A NUDAL UV106 PODON UG765 MAXIM Y262 LULLS DCT GOPEY Q87 ONEWY/N0455F340 Q87 ZERBO/N0455F350 Q87 VIYAP Q69 RICCS DCT OXMAN LINNG3</t>
  </si>
  <si>
    <t>UDGUV2A UDGUV UT78 UKOKO 2049N08820W 2049N08828W 2006N09208W 2007N09231W 2024N09352W 2025N09353W 2031N09406W 2056N09452W URLIX UT46 TAM</t>
  </si>
  <si>
    <t>2056N09459W</t>
  </si>
  <si>
    <t>TAKUX2A TAKUX UM782 OMIRO UN420 BONOS/N0445F390 UN420 PELRA DCT SPP DCT SEKMA OSUPA2</t>
  </si>
  <si>
    <t>S12R T12R6 2045N08656W CZ70 CTM UG765 AUR DCT</t>
  </si>
  <si>
    <t>N893NN</t>
  </si>
  <si>
    <t>S12R 2101N08649W 2104N08647W NOSUG UT27 OMVIP 2407N08851W 2438N08915W KELPP A766 SBI DCT CRIED WHINY4</t>
  </si>
  <si>
    <t>UDGUV2A UDGUV DCT 2053N08845W 2104N08934W 2112N09002W NOTEN DCT LIBOX DCT MOV UT3 URKOM UJ54 CJS DCT</t>
  </si>
  <si>
    <t>S12R 2101N08651W T12L6 2102N08648W NOSUG 2234N08659W 2240N08701W IRDOV L214 LEV/N0469F350 DCT SJI DCT MGMRY DCT TWOUP Q22 BURGG Q60 JAXSN DCT DORRN CAVLR7</t>
  </si>
  <si>
    <t>UDGUV2A UDGUV DCT MID DCT LIDAM UT23 RAULS/N0454F380 UT23 TAM UJ14 TMN UT147 AGU UT44 MEZCA MEZCA1A</t>
  </si>
  <si>
    <t>N525HC</t>
  </si>
  <si>
    <t>S12R T12R6 UN418 UN409 2055N08701W 2055N08707W 2055N08719W 2056N08722W 2057N08735W 2058N08739W 2059N08746W 2106N08810W PERGO UT23 ISARO 2125N09041W 2125N09143W 2127N09158W 2144N09500W TMN UT147 AGU</t>
  </si>
  <si>
    <t>UDGUV2A UDGUV DCT 2050N08806W 2050N08808W 2102N08851W 2143N09031W 2144N09034W 2147N09038W MARUS XUBSU 2126N08956W 2120N08946W TEXOB 2101N08948W MD401 RWY10</t>
  </si>
  <si>
    <t>TAKUX2A TAKUX UM782 OMIRO/N0433F350 UN420 BONOS/N0436F370 UN420 PELRA DCT SPP DCT SEKMA OSUPA2</t>
  </si>
  <si>
    <t>UDGUV2A UDGUV UT78 VIKMO 2048N09121W 2043N09137W 2033N09218W 2033N09219W 2034N09223W 2034N09234W 2033N09405W 2033N09407W 2048N09446W RIBET VOKIR UMAVO/N0466F300 UT101 ENAGA ENAGA3A</t>
  </si>
  <si>
    <t>S12R 2101N08650W 2101N08648W 2134N08643W 2139N08642W 2202N08625W 2210N08620W CANOA Y196 TUNSL Y262 GOPEY Q87 ONEWY/N0455F340 Q87 ZERBO/N0455F350 Q87 VIYAP Q69 RYCKI/N0451F370 Q69 RICCS DCT PSB DCT SYR DCT ART IMPAC4</t>
  </si>
  <si>
    <t>HP1843</t>
  </si>
  <si>
    <t>S12R SR00 SR01 NOSUG 2210N08657W 2211N08657W 2217N08658W 2241N08708W 2244N08709W 2304N08718W 2308N08721W 2337N08810W 2338N08813W 2349N08822W 2350N08822W 2409N08835W 2416N08841W 2419N08846W 2421N08850W 2423N08851W 2444N08904W KELPP A766 SBI DCT CRIED WHINY4</t>
  </si>
  <si>
    <t>2429N08855W</t>
  </si>
  <si>
    <t>S12R 2100N08651W 2058N08651W 2055N08706W 2054N08707W 2045N08722W 2029N08746W 2020N08759W PQE/N0383A180 V51 TGZ DCT</t>
  </si>
  <si>
    <t>S12R 2102N08647W NC29 ROTGI UM219 MYDIA M219 CIGAR DCT THRTL DCT BANNG DCT LORNN Q65 RINTE DCT MAYZE J43 CRL DCT</t>
  </si>
  <si>
    <t>S12R SR00 2150N08655W 2154N08655W 2250N08723W 2254N08725W 2311N08730W 2320N08732W 2325N08734W IRDOV L214 DAGGR/N0472F340 L214 LEV DCT MCB/N0466F350 DCT MEMFS/N0461F360 DCT FTZ TRTLL6</t>
  </si>
  <si>
    <t>S12R SR00 SR01 SR02 SR03 SR04 SR05 2103N08644W NOSUG UT27 PISAD L333 HOOCK DCT LEV DCT</t>
  </si>
  <si>
    <t>N163US</t>
  </si>
  <si>
    <t>S12R T12R6 UN415 2058N08639W 2059N08638W 2108N08604W 2110N08601W 2120N08540W PODON UG765 MAXIM Y262 GOPEY Q87 TIRCO/N0459F340 Q87 ZERBO/N0460F350 Q87 VIYAP DCT JONZE JONZE8</t>
  </si>
  <si>
    <t>2120N08540W</t>
  </si>
  <si>
    <t>S12R 2027N08618W 2014N08520W MAMBI UL577 ITMAD/N0451F390 UL577 CDO UT15 NADAX NADAX1W</t>
  </si>
  <si>
    <t>NUDAL1A NUDAL UV106 PODON UG765 MAXIM Y262 GOPEY Q87 TIRCO/N0465F340 Q87 ZERBO/N0460F330 Q87 JROSS Q135 RREGG/N0423F290 Q117 SAWED Q97 ZJAAY JIIMS4</t>
  </si>
  <si>
    <t>N330DX</t>
  </si>
  <si>
    <t>S12R SR00 SR01 SR02 2100N08644W 2107N08644W 2108N08644W NOSUG UT27 OMVIP UT45 IRDOV L214 LEV DCT GCV/N0452F330 DCT PAYTN DCT SHYRE GNDLF3</t>
  </si>
  <si>
    <t>S12R T12R6 UN418 2053N08727W 2052N08731W 2052N09048W 2047N09137W 2042N09321W 2038N09424W RIBET UT101 ENAGA ENAGA3A</t>
  </si>
  <si>
    <t>S12R T12R6 UN418 UN409 2050N08723W 2040N08805W 2039N08807W 2041N08821W 2040N08825W NUDIK/N0450F380 UJ24 VER UT111 LARLO LARLO1D</t>
  </si>
  <si>
    <t>LET3552</t>
  </si>
  <si>
    <t>XALEY</t>
  </si>
  <si>
    <t>S12R T12R6 UN418 UN409 2056N08859W BEMOX PERGO UT37 SESNO UJ15E RETOS DCT</t>
  </si>
  <si>
    <t>UDGUV2A UDGUV 2048N08805W 2048N08806W 2043N08811W NUBIT DCT RIBET UT101 ENAGA DCT OVAGO UT123 IKLOK/N0449F220 UT123 IGSON IGSON1B</t>
  </si>
  <si>
    <t>S12R 2100N08649W CN01 SL00 CN03 CN04 2144N08654W ALKIM UT45 IRDOV L214 PLNDR DCT HRV DCT MHZ/N0444F350 DCT MEM/N0432F340 DCT FTZ TRTLL6</t>
  </si>
  <si>
    <t>N591DT</t>
  </si>
  <si>
    <t>NUDAL1A NUDAL UV106 PODON UG765 MAXIM Y262 GOPEY DCT DVALL DCT HEDLY DCT STYMY/N0461F320 DCT ZERBO Q87 DUCEN/N0461F330 Q87 JROSS DCT YURCK Q109 DFENC DCT SAWED/N0451F350 Q108 SIE CAMRN5</t>
  </si>
  <si>
    <t>S12R 2059N08647W UN621 NC02 CN06 NOSUG 2214N08658W 2220N08658W KEHLI A766 KELPP PUCKS4</t>
  </si>
  <si>
    <t>N8743K</t>
  </si>
  <si>
    <t>S12R SR00 SR01 SR02 SR03 NOSUG UT27 OMVIP UT45 IRDOV L214 LEV J35 MCB DCT LIT DCT KRTNY MHOMS3</t>
  </si>
  <si>
    <t>N434AN</t>
  </si>
  <si>
    <t>S12R T12R6 UN415 2058N08640W 2105N08617W NUDAL UV106 PODON UG765 MAXIM SNDBR3</t>
  </si>
  <si>
    <t>XCDGA</t>
  </si>
  <si>
    <t>S12R T12R6 ENAGA</t>
  </si>
  <si>
    <t>S12R SR00 SR01 SR02 NOSUG 2157N08656W 2204N08658W 2309N08739W 2348N08843W 2404N08923W 2420N08943W 2430N08955W KELPP A766 SBI DCT KF09E DCT JASPA DCT KF27A DCT EXELL DCT KA39W DCT KD42U DCT DVC DCT KITTN Q164 KATTS Q136 RUMPS DCT OAL DCT INYOE DYAMD5</t>
  </si>
  <si>
    <t>2429N08954W</t>
  </si>
  <si>
    <t>CGKYC</t>
  </si>
  <si>
    <t>S12R 2100N08649W MOGOP NC011 CN03 ROTGI M219 SNAKR Y240 SHAQQ/N0462F390 M580 MARCI DCT FEMID Q118 KPASA/N0465F380 Q99 DOFFY/N0462F390 Q99 CAMJO DCT PSK DCT PSB J59 SYR DCT ART DEANS4</t>
  </si>
  <si>
    <t>S12R SR00 SR01 SR02 SR03 SR04 2139N08653W 2231N08710W 2234N08711W 2407N08928W 2420N08947W KEHLI A766 KELPP NNCEE2</t>
  </si>
  <si>
    <t>S12R T12R6 UN415 UN440 2044N08623W OMIRO UN420 SPP UP530 KAKOL DCT RNG UQ121 ISVAT ISVA5E</t>
  </si>
  <si>
    <t>S12R SR00 SR01 SR02 SR03 SR04 NOSUG 2212N08657W 2216N08658W IRDOV/M078F380 L214 PLNDR/N0455F380 L214 LEV/N0454F350 DCT KM18M DCT NULLS DCT KI45Q DCT OXMAN LINNG3</t>
  </si>
  <si>
    <t>TAKUX2A TAKUX UM782 OMIRO/N0448F390 UN420 SPP UP530 KAKOL/N0373F230 B689 OPMEL OPME4A</t>
  </si>
  <si>
    <t>UDGUV2A UDGUV DCT 2048N08747W 2049N08754W 2104N08808W 2123N08843W 2127N08850W 2150N08931W 2153N08936W 2330N09420W SESNO RETOS MTY</t>
  </si>
  <si>
    <t>S12R SR00 SR01 SR02 SR03 2149N08640W 2201N08640W 2203N08638W 2211N08637W CANOA Y196 TUNSL Y262 GOPEY Q87 TIRCO/N0471F340 Q87 ZERBO/N0468F350 Q87 JROSS DCT FLO DCT RIC DCT BBOBO Q22 RBV DCT LLUND DCT CAM DCT JASDU DCT PBERG CARTR5</t>
  </si>
  <si>
    <t>2230N08601W</t>
  </si>
  <si>
    <t>S12R 2101N08650W 2101N08646W NOSUG 2305N08816W 2311N08822W 2326N08856W KEHLI A766 KELPP NNCEE2</t>
  </si>
  <si>
    <t>S12R T12R6 UN418 UN409 UN419 2052N08724W 2041N08753W 2050N08808W 2047N08822W 2040N08846W 2041N08849W 2113N08929W NA104 2214N09138W 2327N09423W MTY UT11 SINLO SINLO1A</t>
  </si>
  <si>
    <t>N1071A</t>
  </si>
  <si>
    <t>PA31</t>
  </si>
  <si>
    <t>CUN 2111N08643W XOPGI LENUK B646 CANOA</t>
  </si>
  <si>
    <t>S12R T12R6 UN418 UN409 2054N08705W 2054N08707W 2044N08724W 2049N08812W UKOKO 2048N08815W 2047N08818W 2041N08841W 2043N09018W 2043N09042W 2043N09055W 2119N09414W 2127N09500W TMN MORAS TARBI</t>
  </si>
  <si>
    <t>S12R T12R6 UN418 UN409 UN419 2055N08754W 2047N08813W 2033N08839W 2014N08955W 1931N09426W REXES DCT VITOS VITOS2A</t>
  </si>
  <si>
    <t>N8741L</t>
  </si>
  <si>
    <t>ENEBA2A ENEBA UT27 OMVIP UT45 IRDOV L214 LEV J35 MCB/N0469F370 J35 SQS/N0458F390 J35 MEM BOOSH3</t>
  </si>
  <si>
    <t>S12R 2100N08651W 2056N08651W 2044N08656W 2041N08658W CZ030 2000N08709W 1955N08712W MURBU B764 ELSON 1901N08738W 1858N08738W 1833N08745W ANEPU B764 BUKKY BUKKY1A</t>
  </si>
  <si>
    <t>2050N08721W 2048N08729W 2059N08745W AVA70 2051N08833W 2048N08847W</t>
  </si>
  <si>
    <t>S12R 2101N08650W SL00 2100N08645W 2102N08640W NUDAL UV106 PODON UG765 MAXIM Y262 LULLS DCT WIGNA DCT FIPES/N0455F340 DCT FERAL BLFRG3</t>
  </si>
  <si>
    <t>TCLLU</t>
  </si>
  <si>
    <t>S12R T12R6 UN415 UN413 2104N08631W 2102N08630W 2103N08628W NUDAL UR506 UHA UR628 UVA/N0499F340 UR628 TANIA/N0494F350 M328 JERRE/M084F350 M328 ANTIG DCT BALOO DCT 36N060W/N0482F370 DCT 44N050W/N0481F370 DCT 48N040W/M084F370 DCT 50N030W DCT 50N020W DCT KOGAD DCT BIMGO DCT RATKA/N0486F370 DCT LARLA/N0483F370 DCT OTOFE UN491 POGZI DCT GELTA DCT LUVAL/N0481F370 DCT BEGAR DCT TRA/N0481F370 DCT GAMSA/N0482F370 DCT GEDSO/N0480F370 DCT VEKEN DCT DEGUM/N0480F370 DCT TIVNU DCT VTN DCT NISVA DCT DEDIN DCT AYTEK</t>
  </si>
  <si>
    <t>N14509</t>
  </si>
  <si>
    <t>ENEBA2A ENEBA 2144N08655W 2207N08702W 2215N08706W 2326N08832W 2339N08846W 2359N08907W KEHLI/N0461F340 A766 SBI DCT DONIE DCT KF12E DCT HERBZ DCT KF27C DCT ROLLS DCT TOTOE DCT HALEN NIIXX4</t>
  </si>
  <si>
    <t>ENEBA2A ENEBA UT27 NOSUG 2155N08656W 2226N08706W 2234N08710W 2316N08809W 2335N08901W 2337N08904W 2344N08910W KEHLI A766 KELPP/N0461F360 A766 SBI DCT CRIED WHINY4</t>
  </si>
  <si>
    <t>ENEBA2A ENEBA UT27 NOSUG 2235N08659W 2242N08701W 2313N08751W 2317N08758W 2334N08841W 2334N08844W 2351N08928W 2410N08933W KEHLI A766 SBI DCT KH90E/N0480F320 DCT CWK DCT JCT/N0473F340 DCT TXSAS/N0466F360 DCT KA12U DCT RUTER DCT KA18Q DCT BXK J4 WLVRN DCT ESTWD HLYWD1</t>
  </si>
  <si>
    <t>S12R T12R6 UN418 UN409 2052N08720W 2101N08755W 2108N08810W 2109N08811W 2112N08816W 2128N08837W 2132N08843W 2232N09200W 2233N09209W 2233N09319W 2234N09336W 2234N09353W 2234N09358W 2214N09518W MTY DCT TASTO DCT ILAMA UT41 NADIS DCT AVRIL UJ3 TANRI TANRI1B</t>
  </si>
  <si>
    <t>2219N09459W</t>
  </si>
  <si>
    <t>N306SW</t>
  </si>
  <si>
    <t>S12R T12R6 2100N08649W ALYRE TAKUX UM782 OMIRO UN420 BONOS/N0446F390 UN420 PELRA DCT SPP DCT SEKMA OSUPA2</t>
  </si>
  <si>
    <t>S12R T12R6 UN418 UN409 2052N08720W 2054N08729W 2100N08749W 2106N08803W 2106N08805W 2118N08833W 2237N09229W 2250N09254W 2341N09409W SESNO UJ15E RETOS RETOS1A</t>
  </si>
  <si>
    <t>2340N09407W</t>
  </si>
  <si>
    <t>ENEBA2A ENEBA UT27 NOSUG 2257N08702W 2325N08717W 2330N08720W 2353N08738W 2404N08747W 2419N08801W IRDOV DAGGR L214 LEV DCT GCV/N0456F350 DCT PAYTN DCT SHYRE GNDLF3</t>
  </si>
  <si>
    <t>S12R T12R6 UN418 UN409 2053N08719W 2058N08740W 2111N08825W 2115N08835W UBVOV UT101 UMAVO/N0457F300 UT101 ENAGA ENAGA3A</t>
  </si>
  <si>
    <t>NUDAL1A NUDAL UV106 PODON UG765 MAXIM Y262 GOPEY Q87 TIRCO/N0465F340 Q87 ZERBO/N0462F350 Q87 VIYAP DCT JONZE JONZE8</t>
  </si>
  <si>
    <t>S12R T12R6 UN418 UN409 UN419 2053N08723W 2105N08804W 2107N08810W 2115N08831W 2119N08840W UBVOV UT101 RIBET UM580 AVALI UT149 AVSUB DCT LIBOL LIBOL1B</t>
  </si>
  <si>
    <t>S12R T12R6 UN415 NUDAL UV106 PODON UG765 MAXIM Y262 LINEY DCT KUTNE MUNGI1</t>
  </si>
  <si>
    <t>S12R SR00 SR01 SR02 2139N08653W 2242N08714W 2248N08717W 2258N08720W 2324N08734W IRDOV/N0476F340 L214 LEV NNCEE2</t>
  </si>
  <si>
    <t>S12R SR00 SR01 NOSUG UT27 OMVIP UT45 IRDOV/M080F340 L214 PLNDR/N0471F350 DCT MEI/N0463F370 DCT IIU DCT ROD DCT QWERI NUBER6</t>
  </si>
  <si>
    <t>S12R T12R6 UN418 UN409 2101N08742W 2102N08744W 2104N08751W 2126N08802W 2135N08808W 2220N09048W 2219N09051W 2213N09120W 2216N09143W 2218N09158W 2224N09242W 2219N09306W 2223N09352W 2218N09413W 2217N09415W 2150N09535W SESNO UJ15E RETOS RETOS1A</t>
  </si>
  <si>
    <t>2202N09459W</t>
  </si>
  <si>
    <t>S12R SR00 SR01 NOSUG UT27 OMVIP UT45 IRDOV L214 PLNDR DCT HRV DCT MCB/N0443F370 DCT MEM/N0441F380 DCT FTZ TRTLL6</t>
  </si>
  <si>
    <t>S12R T12R6 UN418 UN409 2053N08714W 2101N08742W 2106N08749W 2112N08755W 2116N08830W 2121N08854W UBVOV UT101 UMAVO UT169 VITOS VITOS2A</t>
  </si>
  <si>
    <t>S12R T12R6 UN418 UN409 UN419 2050N08733W 2057N08743W 2107N08757W 2114N08811W 2119N08849W 2117N08917W 2117N08916W 2125N09047W 2137N09134W 2154N09206W LIDAM UT23 TAM UJ14 TMN UT147 SLP UJ40 LIBOL LIBOL1B</t>
  </si>
  <si>
    <t>S12R SR00 SR01 2059N08646W 2101N08644W 2103N08643W 2106N08642W 2112N08642W 2116N08642W NOSUG 2218N08658W 2221N08658W OMVIP PISAD L333 HRV</t>
  </si>
  <si>
    <t>S12R T12R6 UN418 2056N08713W 2106N08810W 2112N08825W 2116N08849W UBVOV DCT UMAVO UT101 ENAGA ENAGA3A</t>
  </si>
  <si>
    <t>S12R T12R6 2100N08649W NUDAL UV106 PODON UG765 MAXIM BHHIA3</t>
  </si>
  <si>
    <t>S12R T12R6 UN418 2058N08735W 2112N08825W LCL2 UBVOV UT20 PAZ UT104 ELVED/N0406F280 UT104 LENUL LENUL2B</t>
  </si>
  <si>
    <t>S12R T12R6 UN418 2056N08658W 2057N08713W 2054N08737W 2051N08738W 2045N08801W 1912N09239W 1906N09336W LARLO LARLO4A</t>
  </si>
  <si>
    <t>1859N09508W</t>
  </si>
  <si>
    <t>S12R T12R6 UN418 2052N08731W 2049N08748W 2033N08906W 2025N08942W 2025N08945W GOTAS UJ24</t>
  </si>
  <si>
    <t>N508JL</t>
  </si>
  <si>
    <t>S12R T12R6 2059N08647W NUDAL UV106 PODON UG765 MAXIM Y262 TUNSL DCT KUTNE MUNGI1</t>
  </si>
  <si>
    <t>S12R SR00 SR01 NOSUG 2238N08700W 2250N08702W 2309N08741W 2314N08757W 2322N08823W 2328N08846W 2336N08905W KEHLI A766 SBI DCT FUZ J58 SPS DCT HALEN NIIXX4</t>
  </si>
  <si>
    <t>S12R T12R6 UN402 UN408 2042N08652W 2030N08653W ALSUP UT57 KELYS/N0429F320 UT57 AMIDA UG521 SAP UH225 NAGEL H225 ATUMA UH225 CAT DCT</t>
  </si>
  <si>
    <t>N77431</t>
  </si>
  <si>
    <t>S12R SR00 SR01 SR02 NOSUG UT27 PISAD L333 HOOCK DCT MEMFS/N0462F360 DCT FTZ TRTLL6</t>
  </si>
  <si>
    <t>N402AN</t>
  </si>
  <si>
    <t>S12R T12R6 2100N08649W NUDAL UV106 PODON UG765 MAXIM Y262 GOPEY Q87 TIRCO/N0449F360 Q87 ZERBO/N0450F370 Q87 VIYAP DCT JONZE JONZE8</t>
  </si>
  <si>
    <t>S12R 2101N08651W CN01 2105N08645W NOSUG 2153N08656W 2203N08658W 2243N08750W 2307N08826W 2308N08827W 2324N08848W KEHLI A766 KELPP DCT</t>
  </si>
  <si>
    <t>S12R SR00 SR01 2150N08655W 2201N08650W 2203N08648W 2216N08638W PISAD L333 HOOCK DCT LEV/N0462F360 DCT KH06I DCT KF21G DCT MOOON DCT KK45A DCT GCK DCT KIISS CLASH5</t>
  </si>
  <si>
    <t>N893DN</t>
  </si>
  <si>
    <t>S12R SR00 SR01 SR02 SR03 2134N08652W 2141N08654W IRDOV L214 LEV DCT GCV/N0465F350 DCT PAYTN DCT SHYRE GNDLF3</t>
  </si>
  <si>
    <t>S12R ENEBA UT27 NOSUG 2226N08659W 2231N08659W IRDOV/M078F340 L214 PLNDR/N0465F340 L214 LEV DCT DEBII DCT KLAWW/N0455F360 DCT HLC DCT HANKI DCT CZI DCT ZERZO DCT COUTS DCT EBGAL EBGAL7</t>
  </si>
  <si>
    <t>S12R 2101N08651W T12R6 2100N08649W 2103N08648W ENEBA UT27 PISAD/N0468F340 L333 HOOCK/N0463F350 DCT CATLN Q22 UMBRE DCT QUART PHLBO4</t>
  </si>
  <si>
    <t>S12R 2100N08650W MOGOP 2100N08647W T12L7 ROTGI UM219 MYDIA M219 CIGAR DCT PLYER DCT JROSS Q409 OKNEE DCT NUTZE DCT CBEAV DCT GEDIC DCT ACK DCT BRADD N349B JOOPY/M084F390 NATX BEXET/N0464F390 DCT INKUR DCT BOFUM Q37 MALUD MALUD1M</t>
  </si>
  <si>
    <t>ALSUP1C ALSUP UB881 ALSUP UB881 BTO UZ498 MGA UZ512 LIB/N0448F350 UZ512 LIXAS UL203 ARNEL UM542 TAL UV1 ATATU ATATU4</t>
  </si>
  <si>
    <t>S12R T12R6 UN418 UN409 UN419 UN432 2050N08746W MID 2159N09149W LERIL 2405N09333W LEXUD RETOS</t>
  </si>
  <si>
    <t>2405N09333W</t>
  </si>
  <si>
    <t>S12R 2100N08650W 2100N08649W NC10 NC03 ROTGI UM219 MYDIA M219 CIGAR DCT PLYER DCT JROSS Q409 OKNEE DCT NUTZE DCT CBEAV DCT GEDIC DCT ACK DCT KANNI N257B NICSO/M085F390 NATY GISTI/N0455F390 DCT KER DCT GOTEM DCT NORLA DCT FONZU DCT ELRIP DCT OTMET OTMET1G</t>
  </si>
  <si>
    <t>S12R T12R6 UN418 UN409 2055N08703W 2055N08707W 2055N08801W 2054N08805W 2054N08813W OMPAN UJ18 VER UT178 REXES DCT VITOS VITOS2A</t>
  </si>
  <si>
    <t>N358PW</t>
  </si>
  <si>
    <t>S12R T12R6 UN418 UN409 UN419 2051N08733W 2058N08815W 2101N08836W NUBIT DCT RIBET UT101 ENAGA DCT OVAGO UT123 IKLOK/N0447F220 UT123 IGSON IGSON1B</t>
  </si>
  <si>
    <t>S12R 2101N08651W 2101N08650W SL00 2101N08645W NOSUG 2203N08657W 2210N08700W KEHLI A766 KELPP PUCKS4</t>
  </si>
  <si>
    <t>N933DZ</t>
  </si>
  <si>
    <t>S12R 2101N08650W 2100N08649W CN02 SR04 NOSUG 2206N08657W 2213N08658W KEHLI A766 SBI DCT ACT DCT PNH/N0453F300 DCT ALS/N0449F340 DCT JNC J12 HELPR JAZZZ1</t>
  </si>
  <si>
    <t>S12R T12R6 UN418 UN409 2056N08701W 2056N08705W 2056N08707W 2054N08714W 2053N08720W 2048N08742W 2031N08801W 2017N08810W 2012N08817W 1955N08856W 1950N08902W 1946N08906W 1911N08942W NOPON UJ9 VSA DCT</t>
  </si>
  <si>
    <t>S12R SR00 SR01 SR02 SR03 SR04 SR05 SR06 SR07 SR08 SR09 SR10 SR11 SR12 SR13 SR14 SR15 SR16 2124N08653W 2201N08704W 2208N08705W KEHLI A766 SBI DCT LUKKN WLEEE7</t>
  </si>
  <si>
    <t>S12R T12R6 UN415 ALYRE TAKUX UM782 OMIRO/N0447F390 UN420 SPP UP530 KAKOL DCT RNG UQ121 ISVAT ISVA5E</t>
  </si>
  <si>
    <t>HP9801</t>
  </si>
  <si>
    <t>S12R T12R6 UN402 UN408 CZM 2018N08655W 2016N08655W 2008N08654W 1956N08641W 1955N08641W 1914N08608W ANSON DCT AROVI VUMAN2</t>
  </si>
  <si>
    <t>S12R T12R6 UN418 UN409 2054N08710W 2058N08725W 2104N08756W 2109N08810W 2106N08827W 2106N08829W 2106N08911W 2210N09147W 2210N09149W 2211N09151W 2209N09202W 2208N09209W 2207N09211W 2200N09241W 2156N09301W 2157N09316W 2158N09321W 2156N09327W 2149N09358W 2140N09438W 2114N09609W AVRAV UT37 SESNO UJ15E RETOS RETOS1A</t>
  </si>
  <si>
    <t>N8737L</t>
  </si>
  <si>
    <t>S12R SR00 SR01 SR02 SR03 SR04 ENEBA 2141N08655W ALKIM UT45 IRDOV L214 LEV J35 MCB/N0457F370 J35 MEM/N0451F380 J35 FAM/N0449F390 DCT SPI DCT PHEEB ENDEE8</t>
  </si>
  <si>
    <t>S12R SR00 SR01 SR02 SR03 SR04 ENEBA 2133N08654W 2142N08655W 2238N08714W 2255N08728W 2259N08734W KEHLI A770 LEV LINKK1</t>
  </si>
  <si>
    <t>S12R T12R6 UN418 UN409 UN419 UN432 2045N08803W R35B 2048N09000W 2044N09015W 2042N09021W MEBAS UT112 ERDEL/N0431F130 UT112 LARLO LARLO1D</t>
  </si>
  <si>
    <t>NUDAL1A NUDAL UR506 UHA UR628 UVA/N0483F360 UR628 TANIA/N0479F370 R628 MENDL/M082F370 R628 ZQA M329 EXTER DCT LASEE M329 GRATX DCT GALVN DCT BEXUM DCT SELIM/M082F390 DCT JEBBY M202 LOMPI DCT PORTI NATZ 47N050W/M082F400 NATZ XETBO/N0470F410 DCT EVRIN DCT INFEC DCT JETZI DCT AMFUL DCT CAWZE DCT SIRIC P2 DVR UL9 KONAN DCT KOK UL607 REMBA/N0463F390 UL607 SPI T180 NIVNU T847 TUTOV TUTOV1D</t>
  </si>
  <si>
    <t>S12R T12R6 UN418 UN409 2053N08718W 2055N08756W 2054N08759W 2055N08853W 2100N08858W 2107N08902W 2110N08905W 2114N08911W 2116N08915W 2118N08932W 2118N08935W TEXOB MD400 MD401 RWY10</t>
  </si>
  <si>
    <t>S12R T12R6 UN418 UN409 2053N08715W 2051N08727W 2114N08827W 2238N09234W 2239N09236W 2242N09244W 2242N09245W 2250N09253W 2326N09319W 2330N09327W 2336N09332W 2358N09353W LIBOX REX DCT</t>
  </si>
  <si>
    <t>2353N09349W</t>
  </si>
  <si>
    <t>S12R T12R6 TAKUX UM782 OMIRO/N0448F390 UN420 SPP UP530 KAKOL DCT RNG UQ121 ISVAT ISVA5E</t>
  </si>
  <si>
    <t>CCBLK</t>
  </si>
  <si>
    <t>S12R 2026N08650W 2021N08650W 2010N08650W 1927N08658W 1851N08706W BTO UZ498 MGA UZ512 LIXAS UL203 ARNEL UM542 TAL UV1 ATATU ATATU4</t>
  </si>
  <si>
    <t>1853N08706W</t>
  </si>
  <si>
    <t>HBIHC</t>
  </si>
  <si>
    <t>S12R SR00 SR01 SR02 SR03 SR04 SR05 SR06 ROTGI UM219 MYDIA/M085F410 Y240 SNAKR M219 CIGAR/N0486F410 DCT CTY DCT CRG DCT ORF DCT LYNUS N11A JOBOC/M085F410 DCT 42N060W DCT BOBTU/N0487F410 DCT RAFIN DCT 45N050W/M085F410 DCT 49N040W DCT 51N030W DCT 51N020W DCT DINIM/N0466F410 DCT ELSOX/M082F410 DCT LULOX/N0468F410 DCT LIZAD/N0467F410 DCT JSY DCT ARSUK DCT RESMI DCT TEPRI DCT POGZI DCT GELTA DCT MANAG DCT PEVIT DCT BLM</t>
  </si>
  <si>
    <t>N910KS</t>
  </si>
  <si>
    <t>UDGUV2A UDGUV UJ84 CZA 2039N08835W 2023N08912W 2018N08925W 2013N08951W 2014N08957W TAJIN UT20 PAZ UT104 LENUL DCT</t>
  </si>
  <si>
    <t>UDGUV2A UDGUV 2049N08811W 2049N08814W 2102N08838W 2124N08906W 2149N08937W 2151N08950W 2150N08952W VOKIR UT101 ENAGA DCT OVAGO UT123 IKLOK/N0450F220 UT123 IGSON IGSON1A</t>
  </si>
  <si>
    <t>2049N09459W</t>
  </si>
  <si>
    <t>S12R T12R6 UN418 UN409 UN419 UN432 2052N08744W 2124N08912W 2125N08915W 2138N08937W 2152N09010W 2243N09247W 2325N09426W ULUMA UT37 SESNO UJ15E RETOS RETOS1A</t>
  </si>
  <si>
    <t>TFL511</t>
  </si>
  <si>
    <t>PHTFM</t>
  </si>
  <si>
    <t>S12R SR00 SR01 SR02 SR03 SR04 OMSUK UM219 MYDIA M219 CIGAR DCT PLYER DCT JROSS Q409 SESUE DCT TYI DCT JAMIE DCT SWL DCT ZIZZI Q167 EMJAY DCT LFV DCT TUSKY N429A ELSIR/M084F390 NATW NETKI/N0466F390 DCT BOFUM Q37 MALUD UL975 WAL M16 DOLAS L603 LAMSO</t>
  </si>
  <si>
    <t>S12R T12R6 UN418 2053N08659W 2053N08700W 2051N08703W UBVOV UT101 UMAVO/N0461F300 UT101 ENAGA ENAGA3A</t>
  </si>
  <si>
    <t>S12R T12R6 UN418 2057N08655W L07 2054N08754W 2053N08803W 2054N08843W IZAML 2106N08905W 2110N08910W 2117N08917W 2124N08945W 2124N08949W 2056N09341W UMAVO UT101 ENAGA ENAGA3A</t>
  </si>
  <si>
    <t>2041N09459W</t>
  </si>
  <si>
    <t>GYMMF</t>
  </si>
  <si>
    <t>NUDAL1A NUDAL UV106 PODON UG765 MAXIM DCT VKZ DCT NUCAR A699 LOUIZ/M082F370 A699 SUMRS M204 FLUPS/M083F390 M204 SOORY DCT 44N050W/M083F410 4830N04000W 50N030W 5030N02000W DCT SOMAX DCT ATSUR DCT GAPLI/N0476F410 DCT SIDDI DCT DAWLY DCT ELRIP DCT OTMET OTMET1G</t>
  </si>
  <si>
    <t>S12R T12R6 UN418 UN409 UN419 UN432 2050N08733W 2049N08742W 2105N08855W NA108 2120N08949W 2120N08950W LIDAM UT23 TAM UJ14 TMN DCT MORAS UJ17 QET</t>
  </si>
  <si>
    <t>CFYJP</t>
  </si>
  <si>
    <t>S12R SR00 NOSUG 2212N08657W IRDOV/M079F360 L214 PLNDR/N0460F370 DCT MEI DCT HITMN DCT IIU Q139 RINTE DCT QWERI NUBER6</t>
  </si>
  <si>
    <t>S12R T12R6 2058N08652W 2042N08808W XVLD NAPRI NAPRI1A</t>
  </si>
  <si>
    <t>S12R T12R6 UN418 2056N08654W 2052N08945W 2053N08954W ELURA UMAVO UT101 ENAGA</t>
  </si>
  <si>
    <t>S12R T12R6 UN418 UN409 2052N08742W 2048N08802W 2048N08803W GOTAS MEBAS LARLO</t>
  </si>
  <si>
    <t>S12R T12R6 1935N08950W KETBA AGAVE UJ9 VSA</t>
  </si>
  <si>
    <t>XAVCC</t>
  </si>
  <si>
    <t>S12L T12L6 2058N08735W 2058N08741W 2056N08858W LIBAB 2106N08940W 2110N08953W 2111N09003W 2113N09030W 2102N09059W 2100N09111W 2031N09410W 2014N09437W IKLOK UT123 IGSON</t>
  </si>
  <si>
    <t>2011N09459W</t>
  </si>
  <si>
    <t>ECMTI</t>
  </si>
  <si>
    <t>S12L T12L6 UN415 UN413 2110N08605W FRANT/N0498F370 UG765 MAXIM Y262 LULLS Y642 DROWN/M085F370 Y642 GRATX/M085F390 M329 LAZEY DCT 34N060W/M085F390 40N050W/M085F410 41N040W 42N030W 43N020W DCT ARMED/N0487F410 DCT EPOPO/N0491F400 DCT ADORO L155 ZMR</t>
  </si>
  <si>
    <t>S12L 2055N08800W 2054N08831W 2043N08937W MD907 2020N09454W UMAVO UT101 ENAGA ENAGA3A</t>
  </si>
  <si>
    <t>2020N09459W</t>
  </si>
  <si>
    <t>S12L T12L6 UN418 UN409 UN419 2051N08728W UBVOV UT101 ENAGA ENAGA3A</t>
  </si>
  <si>
    <t>S12L T12L6 2050N08733W 1936N09203W 1930N09215W 1922N09223W 1925N09254W 1930N09333W 1913N09437W 1909N09508W LARLO</t>
  </si>
  <si>
    <t>1909N09505W</t>
  </si>
  <si>
    <t>S12L T12L6 UN418 2055N08737W 2051N09402W 2048N09431W 2025N09540W VOKIR UT101 UMAVO/N0473F300 UT101 ENAGA ENAGA3A</t>
  </si>
  <si>
    <t>S12L T12L6 2047N08735W 2022N08957W 1954N09036W 1938N09041W JOTAS 1821N09208W 1820N09218W 1810N09252W 1805N09306W 1757N09324W 1755N09334W 1758N09338W ALRAD VER</t>
  </si>
  <si>
    <t>1837N09515W</t>
  </si>
  <si>
    <t>S12L T12L6 UN418 UN409 UN419 UN432 2050N08738W CPE 1946N09036W 1903N09117W 1821N09218W 1803N09245W 1758N09322W 1758N09341W 1822N09518W PBC</t>
  </si>
  <si>
    <t>1822N09519W</t>
  </si>
  <si>
    <t>VIV386</t>
  </si>
  <si>
    <t>NUDAL1B NUDAL UR506 NUDUG UL212 VTICO/N0447F390 UL212 UCL DCT HUZAR TAGON5A</t>
  </si>
  <si>
    <t>S12L 2058N08652W 2049N08729W 2002N09141W 2007N09209W 2007N09228W 2006N09256W 2007N09300W 2009N09305W 2018N09315W 2110N09423W 2121N09437W 2139N09505W TAM UJ15 CVM UJ15E RETOS RETOS1A</t>
  </si>
  <si>
    <t>2135N09459W</t>
  </si>
  <si>
    <t>S12L T12L6 2026N08616W 2020N08610W PELRA/N0445F390 DCT SPP DCT SEKMA OSUPA2</t>
  </si>
  <si>
    <t>2001N08558W</t>
  </si>
  <si>
    <t>S12L T12L6 NUDAL UR506 KALNO VETSI2A</t>
  </si>
  <si>
    <t>UDGUV2B UDGUV UJ84 CPE 1949N09037W 1850N09139W 1859N09215W 1918N09231W 1933N09243W 1926N09251W 1925N09257W 1904N09504W MEBAS UT111 LARLO LARLO4A</t>
  </si>
  <si>
    <t>1904N09507W</t>
  </si>
  <si>
    <t>N997NN</t>
  </si>
  <si>
    <t>NOSUG2B NOSUG UT27 OMVIP KEHLI A766 SBI DCT CRIED WHINY4</t>
  </si>
  <si>
    <t>N62894</t>
  </si>
  <si>
    <t>S12L T12L6 UN417 UN406 2143N08654W 2146N08654W IRDOV L214 LEV LINKK1</t>
  </si>
  <si>
    <t>N3740C</t>
  </si>
  <si>
    <t>S12R SR00 NC011 NOSUG 2206N08657W 2208N08657W 2216N08657W IRDOV L214 PLNDR/N0463F390 DCT DELTE DCT PAYTN DCT SHYRE GNDLF3</t>
  </si>
  <si>
    <t>UDGUV2A UDGUV UJ84 CPE UJ9 VSA UJ5 MTT UT112 LARLO LARLO4A</t>
  </si>
  <si>
    <t>S12R 2102N08652W SL0 2039N08629W 2031N08621W MAMBI UL577 CDO DCT</t>
  </si>
  <si>
    <t>2017N08521W</t>
  </si>
  <si>
    <t>S12R SR00 SR01 SR02 NOSUG UT27 OMVIP 2353N08706W 2359N08707W 2437N08656W CCUDA L333 HRV/N0462F370 DCT PAYTN DCT FRDDO DCT TWOUP Q22 UMBRE DCT QUART PHLBO4</t>
  </si>
  <si>
    <t>2415N08702W</t>
  </si>
  <si>
    <t>2101N08652W 2052N08701W 2043N08658W 2051N08652W</t>
  </si>
  <si>
    <t>S12R T12R6 2100N08651W UDGUV UJ84 CPE UJ9 JOTAS 1902N09119W 1840N09128W 1820N09141W 1816N09145W XNAI VSA UJ5 MTT UT112 LARLO LARLO4A</t>
  </si>
  <si>
    <t>N95KM</t>
  </si>
  <si>
    <t>BE58</t>
  </si>
  <si>
    <t>S12R SR00 SR01 SR02 SR03 2101N08644W OMSUK M219 XOPGI B646 CANOA DCT EYW DVALL</t>
  </si>
  <si>
    <t>S12R T12R6 UN418 2051N08721W 2051N08724W 2239N09238W 2241N09245W 2244N09307W 2248N09313W 2301N09353W 2318N09451W SESNO UJ15E RETOS</t>
  </si>
  <si>
    <t>2315N09440W</t>
  </si>
  <si>
    <t>S12R T12R6 2056N08653W 2051N08657W 2048N08730W 2030N08828W 2007N09004W 2007N09101W 2003N09154W 1957N09243W 1933N09432W 1932N09501W IKLES UT178 REXES DCT ENAGA ENAGA3A</t>
  </si>
  <si>
    <t>S12R T12R6 2058N08652W L11 2051N08721W DYSON UT42 TADNA DCT UMAVO UT104 LENUL LENUL3A</t>
  </si>
  <si>
    <t>DUTRO</t>
  </si>
  <si>
    <t>ELZ4</t>
  </si>
  <si>
    <t>N54DP</t>
  </si>
  <si>
    <t>S12R SR00 SR01 SR02 SR03 ENEBA 2128N08654W 2151N08703W 2217N08707W 2228N08710W 2234N08712W KEHLI A766 KLAMS DCT DARTR DCT FIATT DCT UKW DCT OKWUS DCT EDARE DCT</t>
  </si>
  <si>
    <t>CGFVX</t>
  </si>
  <si>
    <t>S12R 2059N08647W 2103N08643W 2116N08643W 2135N08644W 2147N08643W LENUK UB646 CANOA Y196 TUNSL Q81 KARTR DCT RSW DCT KR78S DCT VIYAP DCT SAV DCT RYCKI Q69 LUNDD DCT JOOEY DCT OXMAN LINNG3</t>
  </si>
  <si>
    <t>XATVI</t>
  </si>
  <si>
    <t>S12R T12R6 UN418 UN409 UN419 2051N08729W CPE UJ9 CME 1837N09153W 1836N09157W 1824N09347W 1823N09354W RETOM UJ64 CUA DCT ELILA ELILA2B</t>
  </si>
  <si>
    <t>S12R T12R6 UN418 UN409 UN419 UN432 2050N08734W 2006N08957W 2005N09104W 2007N09121W 2010N09202W 2009N09225W 2010N09305W 2015N09405W IKLES UT178 REXES DCT VITOS VITOS2A</t>
  </si>
  <si>
    <t>2003N09459W</t>
  </si>
  <si>
    <t>S12R T12R6 UN418 UN409 UN419 UN432 2050N08735W CPE UJ9 CONTO 1832N09305W 1831N09305W 1828N09316W 1840N09329W 1844N09335W AVALI UT169 VITOS VITOS2A</t>
  </si>
  <si>
    <t>UDGUV2A UDGUV UJ84 CPE UJ9 VSA UJ5 MTT UT112 LARLO DCT OVAGO UT123 IGSON IGSON1A</t>
  </si>
  <si>
    <t>CFSJJ</t>
  </si>
  <si>
    <t>S12R 2101N08650W T12R6 SL0 2102N08647W NC29 2138N08653W 2259N08729W IRDOV/M079F360 L214 PLNDR/N0464F370 DCT MEI/N0455F390 DCT HITMN DCT IIU Q139 RINTE DCT QWERI NUBER6</t>
  </si>
  <si>
    <t>S12R T12R6 UN415 UN413 2106N08627W 2107N08625W NUDAL UV106 PODON UG765 EMOVI UG765 MAXIM SNDBR3</t>
  </si>
  <si>
    <t>S12R SR00 SR01 SR02 SR03 SR04 2131N08651W 2143N08654W 2209N08702W 2342N08850W 2417N08914W 2441N08922W KELPP PUCKS4</t>
  </si>
  <si>
    <t>2429N08918W</t>
  </si>
  <si>
    <t>S12R T12R6 UN418 2056N08655W 2055N08703W 2048N08720W 2049N08742W 1959N09004W 1842N09146W 1837N09154W 1830N09342W 1830N09345W 1830N09351W 1809N09409W 1804N09413W RETOM UT112 ERDEL/N0452F260 UT112 LARLO LARLO4A</t>
  </si>
  <si>
    <t>UDGUV2A UDGUV UJ84 CZA 2009N08942W 2009N09115W 2009N09121W 2010N09129W 2010N09138W 2009N09256W 1953N09345W 1954N09405W 1956N09417W 1958N09426W TAM UJ15 CVM UJ15E RETOS RETOS1A</t>
  </si>
  <si>
    <t>2021N09459W</t>
  </si>
  <si>
    <t>N37506</t>
  </si>
  <si>
    <t>S12R SR00 SR01 SR02 SR03 OMSUK 2137N08643W LENUK UB646 CANOA Y196 TUNSL Y262 GOPEY Q87 TIRCO/N0467F360 Q87 ZERBO/N0465F370 Q87 LCAPE DCT RDU DCT BZNGA DCT DORRN CAVLR7</t>
  </si>
  <si>
    <t>S12R T12R6 2056N08649W CTM UG765</t>
  </si>
  <si>
    <t>2101N08653W UN1PA 2044N08658W CZM 2055N08659W 2101N08653W 2101N08655W 2103N08654W</t>
  </si>
  <si>
    <t>HP9810</t>
  </si>
  <si>
    <t>S12R T12R6 UN415 TAKUX UM782 OMIRO UN420 PELRA DCT SPP DCT SEKMA OSUPA2</t>
  </si>
  <si>
    <t>CGEZX</t>
  </si>
  <si>
    <t>S12R 2101N08651W T12R6 2101N08647W SR22 ROTGI UM219 MYDIA M219 CIGAR DCT KNOST DCT CAMJO Q99 TEEEM/N0453F370 Q99 BLAAN Q69 RICCS DCT OXMAN LINNG3</t>
  </si>
  <si>
    <t>S12R T12R6 2057N08652W 2035N08711W 2047N08726W 2007N09104W 2008N09224W 1959N09300W 1943N09402W 1947N09440W 1947N09442W BJX</t>
  </si>
  <si>
    <t>1950N09459W</t>
  </si>
  <si>
    <t>S12R T12R6 2058N08652W 2044N08704W 2050N08718W 2047N08734W 2020N09002W 2020N09005W 2018N09012W 2016N09026W 2013N09105W 2008N09214W VER UT178 REXES DCT VITOS VITOS2A</t>
  </si>
  <si>
    <t>1927N09500W</t>
  </si>
  <si>
    <t>S12R 2101N08647W 2102N08646W CN08 ROTGI UM219 MYDIA M219 NAVVL/N0455F370 M219 KNOST DCT CAMJO Q99 BLAAN Q69 RICCS DCT PSB DCT SYR DCT ART IMPAC4</t>
  </si>
  <si>
    <t>XHOL</t>
  </si>
  <si>
    <t>XASRB</t>
  </si>
  <si>
    <t>S12R T12R6 2057N08653W 2047N08659W 2044N08731W 2043N08735W 1952N09048W 1950N09054W 1913N09133W 1855N09150W 1841N09205W 1839N09208W 1820N09227W 1816N09237W 1815N09245W DUPLO UA552 VER UT61 VOKIR UT101 ENAGA ENAGA3A</t>
  </si>
  <si>
    <t>S12R T12R6 2100N08650W 2053N08718W PQE V51 SAXAV V51 TGZ DCT</t>
  </si>
  <si>
    <t>S12R SR00 SR01 SR02 SR03 NOSUG 2225N08659W 2232N08659W 2321N08730W 2339N08747W 2357N08809W 2404N08818W 2415N08830W 2433N08855W 2526N08901W DAGGR L214 LEV DCT AEX DCT PNUTS WHINY4</t>
  </si>
  <si>
    <t>2429N08849W</t>
  </si>
  <si>
    <t>S12R T12R6 UN418 UN409 2052N08720W 2053N08734W LIDAM UT23 TAM UJ14 TMN DCT MORAS UJ17 QET</t>
  </si>
  <si>
    <t>N63899</t>
  </si>
  <si>
    <t>S12R SR00 SR01 SR02 SR03 OMSUK UM219 MYDIA/N0469F350 M219 CIGAR M215 KNOST Q109 BRUTS/N0466F360 Q118 JAMIZ/N0473F340 Q118 JOHNN/N0463F360 Q118 KAILL/N0459F380 Q118 HEVAN/N0471F280 Q118 BONNT/N0478F240 VEECK5</t>
  </si>
  <si>
    <t>N587UW</t>
  </si>
  <si>
    <t>S12R SR00 SR01 SR02 SR03 OMSUK UM219 MYDIA M219 KNOST/N0450F290 DCT DEANR DCT BRUTS Q109 CAMJO DCT TWINS DCT PONZE BANKR8</t>
  </si>
  <si>
    <t>S12R T12R6 UN418 UN409 UN419 2051N08728W 2022N09039W 2022N09043W 2022N09044W 2019N09109W 2015N09204W 2010N09242W 2003N09327W 2008N09432W 2012N09436W 2016N09440W AVUMO UJ53 LIBOX DCT MOV UT3 URKOM UJ54 CJS DCT</t>
  </si>
  <si>
    <t>N978UY</t>
  </si>
  <si>
    <t>S12R SR00 SR01 SR02 SR03 SR04 2108N08646W ROTGI UM219 MYDIA M219 KNOST/N0456F290 Q109 CAMJO Q99 PEETT DCT BBDOL PAATS4</t>
  </si>
  <si>
    <t>N321DH</t>
  </si>
  <si>
    <t>S12R SR00 SR01 SR02 SR03 SR04 NOSUG UT27 PISAD L333 HOOCK DCT DELTE/N0446F270 DCT UCODI DCT LIZGL DCT DIERK DCT PXV/N0445F350 DCT WWODD HANBL3</t>
  </si>
  <si>
    <t>S12R SR00 SR01 SR02 SR03 SR04 SR05 SR06 SR07 ENEBA UT27 OMVIP UT45 IRDOV L214 PLNDR DCT DELTE/N0431F270 DCT PAYTN DCT SHYRE GNDLF3</t>
  </si>
  <si>
    <t>N301FJ</t>
  </si>
  <si>
    <t>TBM8</t>
  </si>
  <si>
    <t>S12R T12R6 UN418 UN409 UN419 2051N08725W 2052N08751W 2124N09231W 2125N09302W 2133N09309W LIDAM TAM UJ15 CVM UJ15E RETOS</t>
  </si>
  <si>
    <t>S12R T12R6 UN418 2056N08654W 2045N08708W 2042N08713W 2039N08723W 2038N08726W 2038N08727W 2036N08734W 2031N08822W 2032N08917W 2026N09007W 2022N09043W 2019N09112W 2016N09150W 2008N09243W 1959N09322W 1955N09406W 1954N09413W 1956N09425W 1956N09429W OTOBA UJ15 CVM J21 SESNO UJ15E RETOS RETOS1A</t>
  </si>
  <si>
    <t>S12R SR00 SR01 SR02 NOSUG UT27 OMVIP UT45 ALKIM 2405N08800W SSORD DAGGR L214 PLNDR DCT HRV DCT MHZ/N0450F350 DCT MEM/N0449F360 DCT FTZ TRTLL6</t>
  </si>
  <si>
    <t>2429N08835W</t>
  </si>
  <si>
    <t>N8730Q</t>
  </si>
  <si>
    <t>S12R SR00 SR01 SR02 2105N08646W NOSUG UT27 OMVIP UT45 ALKIM 2344N08735W 2357N08752W 2419N08823W 2421N08825W 2434N08842W DAGGR L214 LEV J35 MCB DCT LIT DCT KRTNY MHOMS3</t>
  </si>
  <si>
    <t>2429N08836W</t>
  </si>
  <si>
    <t>S12R T12R6 UN418 UN409 UN419 UN432 2048N08746W 2048N08749W 2055N08819W 2049N09015W 2049N09020W 2030N09115W 2011N09241W 2004N09319W 2003N09342W 2003N09345W 2004N09352W NUBIT UT46 TAM UJ15 CVM UJ15E RETOS RETOS1A</t>
  </si>
  <si>
    <t>N77559</t>
  </si>
  <si>
    <t>S12R SR00 SR01 SR02 SR03 NOSUG 2241N08700W 2248N08703W 2410N08758W 2449N08806W DAGGR L214 PLNDR DCT KH03I DCT COVEX DCT KF21E/N0463F340 DCT BFV DCT KA39Y DCT ALS DCT DVC DCT KITTN Q164 KATTS Q136 RUMPS DCT OAL DCT INYOE DYAMD5</t>
  </si>
  <si>
    <t>2429N08802W</t>
  </si>
  <si>
    <t>N573DT</t>
  </si>
  <si>
    <t>S12R SR00 SR01 SR02 ROTGI UM219 MYDIA M219 KNOST Q109 RIELE/N0454F350 Q109 YURCK Q97 SAWED Q108 SIE CAMRN5</t>
  </si>
  <si>
    <t>S12R SR00 SR01 SR02 NOSUG UT27 OMVIP/N0467F360 UT27 PISAD/N0463F380 L333 HOOCK DCT LEV NNCEE2</t>
  </si>
  <si>
    <t>CGZQR</t>
  </si>
  <si>
    <t>S12R 2059N08648W OMSUK UM219 MYDIA M219 NAVVL/N0448F390 M219 KNOST Q109 CAMJO Q99 BLAAN Q69 RICCS DCT OXMAN LINNG3</t>
  </si>
  <si>
    <t>ANX2205</t>
  </si>
  <si>
    <t>ZZZZ</t>
  </si>
  <si>
    <t>MI8</t>
  </si>
  <si>
    <t>2109N08644W 2112N08641W 2127N08640W 2142N08640W 2151N08641W 2153N08650W 2108N08649W</t>
  </si>
  <si>
    <t>S12R SR00 SR01 SR02 SR03 SR04 SR05 SR06 SR07 ENEBA OMVIP UT27 PISAD L333 HOOCK DCT LEV DCT HOU</t>
  </si>
  <si>
    <t>S12R T12R6 UN418 UN409 2054N08712W 2047N08730W CME 1837N09201W 1836N09208W MTT UT112 LARLO LARLO4A</t>
  </si>
  <si>
    <t>TAKUX2A TAKUX UM782 OMIRO UN420 SPP UP530 KAKOL/N0447F390 DCT RNG UQ121 ISVAT ISVA5E</t>
  </si>
  <si>
    <t>S12R T12R6 UN418 UN409 UN419 UN432 2051N08737W 2056N08752W 2102N08808W 2052N08845W 2048N08905W 2047N08939W 2045N09137W 2052N09153W 2109N09220W 2113N09226W 2121N09236W DUSAT NABDA SESNO UJ15E RETOS RETOS1A</t>
  </si>
  <si>
    <t>HK5409</t>
  </si>
  <si>
    <t>S12R T12R6 UN415 2046N08626W DELVI UM782 MEVUB UP406 AKPEK AKPE4C</t>
  </si>
  <si>
    <t>2006N08544W</t>
  </si>
  <si>
    <t>S12R T12R6 UN418 UN409 2054N08707W 2050N08730W 2048N08734W 2043N08751W 2041N08757W 2042N08827W 2043N08844W 2044N08901W 2038N08909W 2004N09041W 2005N09145W 1936N09239W 1922N09300W 1845N09418W 1842N09424W TLC UJ12 OVALI</t>
  </si>
  <si>
    <t>1849N09511W</t>
  </si>
  <si>
    <t>CFHCM</t>
  </si>
  <si>
    <t>S12R 2100N08650W NC29 2128N08647W 2143N08647W NOSUG 2217N08658W 2224N08659W 2427N08758W IRDOV/M078F380 L214 PLNDR/N0455F380 L214 LEV/N0453F370 DCT KM21M DCT EWO DCT QWERI NUBER6</t>
  </si>
  <si>
    <t>S12R T12R6 UN418 UN409 2053N08714W 2054N08717W 2100N08742W 2102N08802W 2101N08811W 2051N08929W 2015N09201W 2004N09217W 1942N09251W 1934N09303W 1926N09317W 1925N09318W OMPAN UT94 VER UT111 LARLO LARLO1D</t>
  </si>
  <si>
    <t>S12R T12R6 UN418 UN409 UN419 UN432 2048N08743W 2045N08807W 2046N09029W 2031N09125W 2020N09203W 2019N09207W 2013N09229W 2011N09229W 1955N09259W 1934N09321W AVALI UT149 AVSUB UJ14 UDMAN DCT OTAKA DCT</t>
  </si>
  <si>
    <t>1953N09459W</t>
  </si>
  <si>
    <t>S12R 2101N08651W NC29 NOSUG UT27 PISAD L333 HOOCK DCT LEV DCT IAH</t>
  </si>
  <si>
    <t>N153AN</t>
  </si>
  <si>
    <t>ENEBA2A ENEBA 2135N08658W 2142N08658W 2253N08720W 2305N08725W 2336N08751W 2401N08807W IRDOV L214 DAGGR/N0460F360 L214 LEV DCT AEX DCT PNUTS WHINY4</t>
  </si>
  <si>
    <t>CGEKZ</t>
  </si>
  <si>
    <t>S12R SR00 SR01 SR02 SR03 SR04 SR05 SR06 SR07 SR08 SR09 SR10 SR11 SR12 2108N08650W 2113N08653W OMVIP UT45 ALKIM/N0469F360 UT45 IRDOV/M080F360 L214 PLNDR/N0465F370 DCT MEI DCT VLKNN/N0455F390 DCT HVQ DCT SLT DCT ART IMPAC4</t>
  </si>
  <si>
    <t>S12R 2101N08651W 2059N08651W LIDEK B881 CZM B764 BUKKY BUKKY1A</t>
  </si>
  <si>
    <t>N903AV</t>
  </si>
  <si>
    <t>S12R T12R6 UN402 UN408 CZM 2021N08655W 1939N08727W 1916N08748W TIKIS UG765 AUR DCT</t>
  </si>
  <si>
    <t>1829N08817W</t>
  </si>
  <si>
    <t>JRE272</t>
  </si>
  <si>
    <t>CL35</t>
  </si>
  <si>
    <t>N272BQ</t>
  </si>
  <si>
    <t>S12R SR00 SR01 SR02 2124N08650W 2136N08651W 2145N08653W ALKIM UT45 IRDOV L214 LEV J86 PEKON DCT</t>
  </si>
  <si>
    <t>2101N08653W 2100N08654W 2052N08657W 2044N08710W 2037N08710W 2045N08701W 2056N08702W SR39 CUN</t>
  </si>
  <si>
    <t>N74532</t>
  </si>
  <si>
    <t>S12R 2059N08648W 2059N08647W SL04 2103N08644W SR07 2136N08651W 2144N08652W 2341N08730W 2415N08745W IRDOV L214 PLNDR DCT KH84K DCT FISTY DCT KF21G DCT MAMEE DCT KF30E DCT PEGOE DCT KK45A DCT GCK DCT KIISS CLASH5</t>
  </si>
  <si>
    <t>HP1831</t>
  </si>
  <si>
    <t>N905AN</t>
  </si>
  <si>
    <t>N75436</t>
  </si>
  <si>
    <t>S12R 2059N08648W 2105N08644W 2108N08643W NOSUG UT27 OMVIP UT45 ALKIM 2342N08748W 2349N08757W DAGGR/N0482F300 L214 PLNDR/N0477F320 DCT BOWFN DCT KH03G/N0472F340 DCT MAJKK DCT KF15C DCT RALLS DCT KA27W DCT SHWNA DCT KA30Q/N0478F320 DCT HIPPI DCT GABBL HLYWD1</t>
  </si>
  <si>
    <t>2429N08812W</t>
  </si>
  <si>
    <t>N391DN</t>
  </si>
  <si>
    <t>S12R SR00 SR01 SR02 SR03 SR04 SR05 SR06 SR07 SR08 L37 NOSUG 2301N08701W 2321N08651W 2346N08640W 2407N08629W CCUDA L333 HRV DCT MCB/N0457F360 DCT MHZ/N0454F370 DCT IZAAC/N0453F360 DCT MEMFS/N0448F370 DCT STL/N0446F360 DCT IOW DCT MNOSO BLUEM5</t>
  </si>
  <si>
    <t>2407N08629W</t>
  </si>
  <si>
    <t>S12R 2100N08649W 2101N08646W B30L6 OMSUK ROTGI UM219 MYDIA M219 KNOST Q109 CAMJO Q99 TEEEM/N0461F370 Q99 OGRAE DCT GOOOB DCT THHMP RAVNN9</t>
  </si>
  <si>
    <t>VIV002</t>
  </si>
  <si>
    <t>S12R T12R6 UN415 NUDAL UR506 NUDUG UL212 UCL DCT HUZAR TAGON5A</t>
  </si>
  <si>
    <t>S12R 2059N08648W 2105N08642W 2108N08641W ROTGI UM219 MYDIA M219 KNOST DCT PLYER DCT WYATT/N0456F360 DCT GOONS DCT STRDR GNDLF3</t>
  </si>
  <si>
    <t>N550VL</t>
  </si>
  <si>
    <t>S12R T12R6 2058N08653W 2055N08721W 2055N08723W 2055N08753W 2055N08755W 2235N09232W 2236N09236W 2235N09241W 2231N09255W 2230N09307W SESNO/N0458F220 UJ15E RETOS RETOS1A</t>
  </si>
  <si>
    <t>S12R T12R6 UN418 UN409 UN419 2052N08724W 2052N08726W 2052N08728W 2054N08743W 2059N08808W 2007N09015W 2002N09030W 2000N09053W 1958N09117W 1945N09203W 1942N09207W 1941N09211W 1935N09224W 1907N09507W MEBAS UT112 LARLO LARLO4A</t>
  </si>
  <si>
    <t>1907N09506W</t>
  </si>
  <si>
    <t>S12R T12R6 2059N08651W 2052N08657W 2054N08706W 2043N08736W 1836N09143W 1832N09150W 1829N09156W 1825N09204W VER DCT DURIB UT61 AVALI UL655 PPE UJ3 TANRI TANRI1B</t>
  </si>
  <si>
    <t>1858N09508W</t>
  </si>
  <si>
    <t>S12R SR00 SR01 SR02 SR03 ROTGI UM219 MYDIA/M084F370 Y240 SNAKR M219 KNOST/N0487F370 Q109 DEANR DCT CAMJO DCT TEEEM Q109 RIELE/N0482F390 Q109 PANDY DCT FLO DCT ORF DCT SIE DCT EBONY DCT NEEKO DCT 5430N05000W/M084F390 DCT 56N040W DCT 59N030W DCT 61N020W/M083F390 DCT 62N010W DCT NALAN/N0479F390 DCT LAMRO/N0488F410 DCT ARTEX DCT VAXIT DCT NEDIK DCT BINKA DCT ADVAB DCT KELEL DCT ETNIK DCT BADOR DCT RONBU DCT BUVAK DCT XILTI DCT RIXEN</t>
  </si>
  <si>
    <t>N665JB</t>
  </si>
  <si>
    <t>S12R T12R6 2059N08647W SR01 NUDAL UV106 PODON UG765 MAXIM Y262 ZFP Y319 JAZZI DCT SAGGY DCT CHIEZ Q161 KALDA Q108 SIE CAMRN5</t>
  </si>
  <si>
    <t>XAVDT</t>
  </si>
  <si>
    <t>S12R T12R6 UN418 UN409 2057N08701W 2058N08704W CZA UJ84 SMID 1956N09014W 1930N09107W 1928N09109W 1907N09146W UGATA UT152 AVALI UT149 AVSUB DCT LIBOL LIBOL1B</t>
  </si>
  <si>
    <t>UGATA</t>
  </si>
  <si>
    <t>S12R 2100N08647W CN04 NOSUG UT27 OMVIP UT45 IRDOV/N0456F400 L214 LEV J35 MCB/N0454F410 J35 MEM BOOSH3</t>
  </si>
  <si>
    <t>S12R T12R6 UN418 UN409 UN419 2050N08732W 2037N08819W CT510 CPE UJ9 CONTO 1856N09208W 1856N09220W AVALI UT152 CDR UJ46 TRC J13 LENEM LENEM1A</t>
  </si>
  <si>
    <t>1942N09459W</t>
  </si>
  <si>
    <t>S12R SR00 SR01 NOSUG UT27 OMVIP 2314N08711W 2345N08742W IRDOV L214 LEV NNCEE2</t>
  </si>
  <si>
    <t>N8319F</t>
  </si>
  <si>
    <t>S12R 2101N08650W CN02 NUDAL UV106 PODON UG765 MAXIM Y262 LINEY DCT KUTNE MUNGI1</t>
  </si>
  <si>
    <t>S12R SR00 SR01 ROTGI UM219 MYDIA M219 KNOST/N0453F290 DCT DEANR DCT BRUTS Q109 CAMJO DCT TWINS DCT PONZE BANKR8</t>
  </si>
  <si>
    <t>S12R T12R6 UN418 UN409 2055N08702W 2044N08732W 2039N08757W DURPI DCT 2054N08924W 2045N09016W 2039N09053W 2101N09141W 2114N09159W 2119N09218W 2120N09222W 2125N09242W TADUL 2127N09250W 2129N09255W 2142N09349W 2138N09434W 2137N09439W 2130N09527W TMN UT147 SLP UJ40 LIBOL LIBOL1B</t>
  </si>
  <si>
    <t>S12R T12R6 UN418 UN409 2055N08702W 2044N08724W 2042N08839W 2042N08850W 2044N09026W 2045N09051W 2017N09140W 2006N09201W 1951N09228W 1950N09247W UMAVO UT101 ENAGA ENAGA3A</t>
  </si>
  <si>
    <t>1959N09459W</t>
  </si>
  <si>
    <t>ALSUP1C ALSUP 1922N08715W 1858N08724W 1853N08728W 1833N08753W 1826N08803W 1820N08809W 1814N08816W 1811N08826W 1753N08921W 1730N09027W 1730N09028W 1727N09038W 1746N09147W 1756N09206W 1756N09208W 1816N09250W 1818N09457W 1824N09523W SABOL DCT OTIGA OTIGA1R</t>
  </si>
  <si>
    <t>1823N09519W</t>
  </si>
  <si>
    <t>N314RH</t>
  </si>
  <si>
    <t>S12R SR00 2106N08647W 2118N08647W 2130N08650W 2203N08654W OMVIP UT45 IRDOV/N0459F380 L214 PLNDR DCT HRV DCT MHZ/N0458F370 DCT MEM/N0456F380 DCT FTZ TRTLL6</t>
  </si>
  <si>
    <t>N932AN</t>
  </si>
  <si>
    <t>S12R SR00 SR01 SR02 SR03 SR04 2108N08646W 2137N08646W 2252N08700W 2256N08701W IRDOV L214 LEV DCT AEX DCT PNUTS WHINY4</t>
  </si>
  <si>
    <t>N2787</t>
  </si>
  <si>
    <t>S12R T12R6 UN418 UN409 UN419 UN432 2049N08742W 2031N08812W 2034N08828W 2034N08835W 2044N09417W PAZ UT104 LENUL DCT</t>
  </si>
  <si>
    <t>S12R SR00 SR01 SR02 SR03 SR04 2104N08645W 2123N08645W 2123N08648W 2129N08648W OMVIP UT45 IRDOV/N0459F380 L214 LEV J35 MCB/N0458F390 J35 MEM/N0455F400 J35 FAM/N0450F410 DCT SPI DCT PHEEB ENDEE8</t>
  </si>
  <si>
    <t>S12R T12R6 UN418 UN409 UN419 UN432 2049N08738W 2045N08823W 2050N08910W 2049N09146W 2050N09151W 2110N09216W 2116N09243W 2118N09254W 2120N09331W 2109N09411W 2107N09426W UMAVO UT104 ELVED/N0418F300 UT104 LENUL LENUL2B</t>
  </si>
  <si>
    <t>2058N09459W</t>
  </si>
  <si>
    <t>N3138J</t>
  </si>
  <si>
    <t>XAVCG</t>
  </si>
  <si>
    <t>UDGUV2A UDGUV DCT 2049N08818W 2044N08849W 2053N08902W 2053N08903W 2124N09014W 2125N09043W 2126N09109W 2130N09115W NOTEN UT37 SESNO UJ15E RETOS RETOS1A</t>
  </si>
  <si>
    <t>S12R SR00 SR01 SR02 SR03 SR04 2135N08652W 2223N08651W OMVIP UT45 IRDOV L214 LEV DCT AEX DCT EIC DCT MLC/N0457F360 DCT GCK DCT KIISS CLASH5</t>
  </si>
  <si>
    <t>UDGUV2A UDGUV 2044N08812W 2049N08900W 2011N09030W 2008N09038W 1958N09129W 1955N09149W 1942N09154W 1935N09213W MEBAS UT112 ERDEL/N0464F260 UT112 LARLO LARLO4A</t>
  </si>
  <si>
    <t>1905N09506W</t>
  </si>
  <si>
    <t>N635JB</t>
  </si>
  <si>
    <t>S12R T12R6 UN415 UN413 2105N08620W NUDAL UV106 PODON UG765 MAXIM Y262 TUNSL DCT KUTNE MUNGI1</t>
  </si>
  <si>
    <t>N890DN</t>
  </si>
  <si>
    <t>S12R SR00 SR01 SR02 SR03 SR04 SR05 SR06 SR07 ROTGI UM219 MYDIA M219 KNOST DCT PLYER/N0459F350 DCT WYATT/N0456F360 DCT GOONS DCT STRDR GNDLF3</t>
  </si>
  <si>
    <t>XBFYT</t>
  </si>
  <si>
    <t>S12R T12R6 UN418 UN409 UN419 UN432 OMPAN DCT</t>
  </si>
  <si>
    <t>S12R SR00 SR01 SR02 SR03 SR04 SR05 2115N08648W 2132N08649W 2133N08650W 2146N08651W 2239N08657W 2330N08710W 2330N08711W 2411N08711W 2448N08714W TRESR L333 HOOCK DCT MEMFS/N0455F380 DCT FTZ TRTLL6</t>
  </si>
  <si>
    <t>2417N08712W</t>
  </si>
  <si>
    <t>S12R SR00 SR01 SR02 SR03 SR04 2103N08644W 2108N08644W 2129N08644W 2130N08644W 2136N08645W 2221N08651W 2312N08705W 2313N08705W 2318N08708W 2349N08729W 2353N08733W 2405N08743W TRESR L333 HRV DCT KH09I DCT SLOTH DCT KF30E DCT MOOON DCT KK45A DCT GCK DCT KIISS CLASH5</t>
  </si>
  <si>
    <t>2426N08747W</t>
  </si>
  <si>
    <t>S12R SR00 SR01 SR02 SR03 SR04 ROTGI UM219 MYDIA M219 CIGAR DCT DEANR Q109 CAMJO Q99 TEEEM/N0460F350 Q99 QUART PHLBO4</t>
  </si>
  <si>
    <t>N125AA</t>
  </si>
  <si>
    <t>OMSUK2A OMSUK 2133N08644W 2143N08647W 2217N08635W 2239N08640W 2250N08644W 2300N08648W 2305N08649W 2316N08647W MYDIA M219 KNOST DCT DEANR DCT BRUTS Q109 CAMJO DCT TWINS DCT PONZE BANKR8</t>
  </si>
  <si>
    <t>S12R T12R6 UN402 UN408 LIB/N0459F350 UZ512 LIXAS UL203 ARNEL UM542 TAL UV1 ATATU ATATU4</t>
  </si>
  <si>
    <t>S12R T12R6 2059N08651W 2058N08653W 2051N08716W 2052N08717W 2047N08859W 2025N08932W 2022N08940W 2014N08958W 2009N09008W 1947N09228W 1931N09254W 1937N09307W 1937N09308W 1937N09314W 1935N09345W 1934N09348W QET UT150 BJX BJX1C</t>
  </si>
  <si>
    <t>S12R SR00 SR01 SR02 SR03 SR04 2114N08649W 2155N08651W 2156N08651W 2222N08656W OMVIP 2313N08710W 2329N08719W 2343N08728W 2407N08748W 2419N08800W IRDOV PLNDR L214 LEV/N0458F400 DCT SBI DCT LUKKN WLEEE7</t>
  </si>
  <si>
    <t>UDGUV2A UDGUV UJ84 IKLEK 2056N08909W 2056N08918W 2033N09309W 2017N09347W 2011N09403W UMAVO UT104 LENUL DCT</t>
  </si>
  <si>
    <t>CGRWS</t>
  </si>
  <si>
    <t>S12R SR00 SR01 SR02 SR03 2113N08647W 2137N08646W 2149N08646W 2313N08729W 2332N08747W 2353N08812W 2404N08811W DAGGR L214 LEV J31 HRV/N0459F360 DCT LOOSE DCT CUGGA DCT CZI DCT COUTS DCT EBGAL EBGAL7</t>
  </si>
  <si>
    <t>N880NN</t>
  </si>
  <si>
    <t>S12R SR00 SR01 SR02 SR03 SR04 SR05 SR06 SR07 SR08 2136N08651W 2139N08651W 2152N08653W 2250N08719W 2323N08800W 2333N08814W 2338N08819W 2342N08823W 2347N08824W 2357N08826W 2405N08828W 2404N08832W 2410N08843W 2412N08847W 2434N08928W DAGGR L214 LEV DCT AEX DCT PNUTS WHINY4</t>
  </si>
  <si>
    <t>2429N08919W</t>
  </si>
  <si>
    <t>UDGUV2A UDGUV UJ84 IKLEK 2016N08836W 2010N08845W 1816N09109W SAXAV V51 TGZ</t>
  </si>
  <si>
    <t>UDGUV2A UDGUV 2055N08820W 2056N08833W 2043N08938W 2039N08947W 2025N09014W 2025N09015W 2022N09019W 2016N09032W 2001N09101W 1942N09227W 1933N09305W 1932N09314W 1936N09331W 1948N09421W 2004N09431W CVM UJ15E RETOS RETOS1A</t>
  </si>
  <si>
    <t>2028N09459W</t>
  </si>
  <si>
    <t>N424AN</t>
  </si>
  <si>
    <t>S12R SR00 SR01 SR02 SR03 2152N08650W 2222N08703W 2310N08800W 2315N08807W 2321N08814W 2332N08828W 2346N08848W KEHLI 2634N09040W LEV DCT IAH DCT CRGER DCT EWM DCT DRRVR PINNG1</t>
  </si>
  <si>
    <t>N866DN</t>
  </si>
  <si>
    <t>S12R SR00 OMVIP 2331N08724W 2342N08735W 2348N08743W 2421N08820W 2431N08846W DAGGR L214 LEV J31 HRV J58 PEBBY/N0456F360 J58 FUZ/N0441F300 J58 SPS DCT PNH/N0446F340 DCT TBE DCT HBU DCT JNC J12 HELPR JAZZZ1</t>
  </si>
  <si>
    <t>2429N08841W</t>
  </si>
  <si>
    <t>TOM685</t>
  </si>
  <si>
    <t>S12R SR00 SR01 SR02 SR03 ROTGI UM219 ALPUK 2327N08618W 2329N08617W 2356N08604W 2401N08603W SNAKR M219 CIGAR DCT LEGGT DCT TAY DCT TYI DCT KALDA DCT ZJAAY Q167 YAZUU DCT HTO DCT CELTK DCT ALLEX N503B ALLRY/M084F400 NATX NETKI/M084F410 DCT REVNU/N0470F410 DCT MOLAK DCT MAC N562 TRN DCT LANAK</t>
  </si>
  <si>
    <t>S12R T12R6 UN415 2057N08642W 2053N08635W 2047N08633W 2044N08630W TAKUX DCT MAMBI UL577 ITMAD/N0456F410 UL577 CDO UT15 NADAX NADAX1W</t>
  </si>
  <si>
    <t>S12R 2101N08651W 2059N08650W 2046N08756W 2052N08822W 2051N08848W 2033N09023W 2032N09029W 2017N09127W 2015N09132W VER UJ24 OTIGA OTIGA1R</t>
  </si>
  <si>
    <t>1926N09500W</t>
  </si>
  <si>
    <t>S12R T12R6 2058N08652W 2052N08722W 2052N08724W AVATA 1959N09007W 1954N09016W MEBAS UJ64 CUA DCT TLC UJ12 OVALI</t>
  </si>
  <si>
    <t>HP1717</t>
  </si>
  <si>
    <t>S12R 2101N08651W CN17 TAKUX UM782 OMIRO/N0442F370 UN420 PELRA DCT SPP DCT SEKMA OSUPA2</t>
  </si>
  <si>
    <t>TOM205</t>
  </si>
  <si>
    <t>S12R 2100N08648W 2102N08647W 2104N08645W L38 ROTGI UM219 ALPUK 2346N08613W 2351N08611W SNAKR M219 CIGAR DCT LEGGT DCT TAY DCT TYI DCT KALDA DCT ZJAAY Q167 YAZUU DCT MANTA DCT GEDIC DCT ACK DCT BRADD/N0484F410 N349B JOOPY/M072F270 DCT 49N050W DCT 51N040W DCT 53N030W DCT 54N020W DCT DOGAL/N0425F330 DCT BEXET/N0477F410 DCT RINUS DCT DAP DCT DEXEN UY124 DOLOP DOLOP1B</t>
  </si>
  <si>
    <t>2401N08606W</t>
  </si>
  <si>
    <t>S12R T12R6 2100N08650W 2058N08650W 2054N08709W 2054N08710W 2026N08946W 2022N08958W 2019N09001W 1918N09249W 1916N09255W 1912N09417W 1903N09513W SABOL UJ24 OTIGA OTIGA1R</t>
  </si>
  <si>
    <t>LET3270</t>
  </si>
  <si>
    <t>UDGUV2A UDGUV 2100N08816W AVATA 1959N09013W 1954N09023W 1902N09233W 1900N09237W 1901N09338W 1902N09345W 1918N09427W 1921N09433W 1958N09516W LIDAR LENUL TLC</t>
  </si>
  <si>
    <t>1943N09459W</t>
  </si>
  <si>
    <t>S12R 2059N08648W 2100N08643W 2118N08648W NNE20 2137N08648W 2150N08647W 2207N08653W 2312N08729W 2407N08818W IRDOV L214 LEV DCT</t>
  </si>
  <si>
    <t>HK5335</t>
  </si>
  <si>
    <t>S12R T12R6 2059N08647W UN415 TAKUX UM782 OMIRO/N0449F370 UN420 SPP UP530 KAKOL DCT RNG UQ121 ISVAT ISVA5E</t>
  </si>
  <si>
    <t>S12R 2100N08647W CN04 2104N08646W NC06 2116N08644W VIS2 2151N08639W 2225N08652W 2231N08653W 2240N08700W 2323N08753W 2337N08754W 2402N08818W 2434N08848W DAGGR L214 LEV PUCKS4</t>
  </si>
  <si>
    <t>2429N08843W</t>
  </si>
  <si>
    <t>S12R SR00 SR01 2138N08649W 2201N08648W 2213N08649W IRDOV/N0465F380 L214 LEV NNCEE2</t>
  </si>
  <si>
    <t>S12R T12R6 UN418 UN409 2054N08710W 2054N08712W 2058N08723W 2102N08735W 2109N08818W 2108N08824W 2049N08856W 2048N08856W M211N 1958N08959W EMOBI VOKIR ENAGA</t>
  </si>
  <si>
    <t>1954N09459W</t>
  </si>
  <si>
    <t>S12R T12R6 UN418 UN409 2055N08700W 2055N08702W 2055N08704W 2054N08708W 2041N08732W 2021N08822W 2004N08847W 1948N08900W 1939N08910W 1939N08912W 1833N09334W 1831N09341W 1834N09353W 1836N09400W PAZ</t>
  </si>
  <si>
    <t>N539VL</t>
  </si>
  <si>
    <t>S12R T12R6 UN418 2055N08656W 2054N08701W 2041N08722W 2022N08809W 2019N08816W 2003N08932W MTT UT112 LARLO LARLO1C</t>
  </si>
  <si>
    <t>S12R T12R6 2059N08648W 2059N08647W 2057N08645W 2056N08643W TAKUX UM782 OMIRO UN420 MORLI/N0473F380 DCT TINPA/N0476F370 DCT VAMOS/N0476F360 DCT GYV/N0476F350 UL780 TRU/N0470F390 UL780 ISREN UM542 ILMAR/M081F390 UL302 IREMI/M081F390 UL302 ASEPU/M081F410 UL302 ELASA/N0468F410 UL650 GEKAL UT691 LAR UW16 CBA UW24 SNT SNT7U</t>
  </si>
  <si>
    <t>DANRC</t>
  </si>
  <si>
    <t>S12R 2101N08651W NUDAL UR506 UHA UR628 UVA/N0483F360 UR628 TANIA/N0480F370 R628 ZOLLA DCT PERMT AR16 SEELO DCT GARIC DCT ILM DCT ORF/M082F390 DCT LINND/N0470F390 DCT KANNI N343B JOOPY/M082F390 NATZ 53N030W/M082F400 NATZ MALOT/N0463F400 NATZ GISTI/N0461F410 DCT KURUM DCT EVRIN DCT JETZI DCT AMFUL DCT CAWZE DCT SIRIC P2 DVR UL9 KONAN DCT KOK DCT SPI T180 NIVNU/N0403F310 T847 TUTOV TUTOV1A</t>
  </si>
  <si>
    <t>S12R T12R6 UN418 2055N08659W 2038N08733W 2042N08736W TL648 2040N08752W 2040N08755W 2042N08801W 1949N09317W 1947N09323W 1947N09327W 1948N09332W 1950N09340W MORAS UJ17 QET</t>
  </si>
  <si>
    <t>N381DN</t>
  </si>
  <si>
    <t>S12R SR00 SR01 SR02 SR03 SR04 SR05 SR06 SR07 SR08 SR09 SR10 SR11 2110N08648W 2124N08647W OMSUK 2131N08653W 2133N08656W 2137N08702W 2139N08704W 2147N08716W 2152N08723W 2216N08745W 2248N08742W 2255N08745W 2257N08746W 2307N08750W 2322N08759W 2405N08828W 2409N08831W 2439N08853W DAGGR L214 LEV VUH DCT ELA DCT STV DCT JCT DCT PEQ DCT EWM Q180 SATRN/N0466F380 Q180 BXK J4 WLVRN DCT ESTWD HLYWD1</t>
  </si>
  <si>
    <t>S12R T12R6 UN418 UN409 UN419 2045N08726W 2034N08754W 2035N08758W 2014N08918W 1954N09039W 1933N09318W 1932N09327W 2018N09448W 2040N09555W IREKO UL655 PPE UJ3 TANRI TANRI1B</t>
  </si>
  <si>
    <t>N401AV</t>
  </si>
  <si>
    <t>S12R T12R6 UN415 TAKUX UM782 OMIRO/N0450F370 UN420 SPP UP530 KAKOL/N0452F370 DCT RNG UQ121 ISVAT ISVA5E</t>
  </si>
  <si>
    <t>N852NN</t>
  </si>
  <si>
    <t>S12R 2101N08651W SL0 2114N08620W 2135N08601W PODON UG765 MAXIM SNDBR3</t>
  </si>
  <si>
    <t>2141N08551W</t>
  </si>
  <si>
    <t>UDGUV2A UDGUV 2043N08756W 2031N08823W 1950N09013W 1947N09021W AVALI ENAGA</t>
  </si>
  <si>
    <t>2006N09459W</t>
  </si>
  <si>
    <t>ALSUP1C UB881 ALSUP LIB UZ512 LIXAS UL203 ARNEL UM542 TAL UV1 ATATU ATATU4</t>
  </si>
  <si>
    <t>1909N08651W</t>
  </si>
  <si>
    <t>S12R T12R6 UN418 UN409 UN419 UN432 2050N08733W 2021N08841W 2001N08923W 1954N08935W 1949N08949W MEBAS UT112 LARLO DCT OVAGO UT123 IGSON IGSON1B</t>
  </si>
  <si>
    <t>1902N09507W</t>
  </si>
  <si>
    <t>S12R T12R6 UN418 UN409 UN419 2052N08724W 2008N09126W 2008N09128W 2005N09143W 2008N09231W 2008N09232W 2009N09240W 2052N09420W 2053N09421W 2054N09423W 2104N09438W 2135N09519W OTOBA UJ15 CVM UJ15E RETOS RETOS1A</t>
  </si>
  <si>
    <t>2120N09459W</t>
  </si>
  <si>
    <t>S12R T12R6 UN418 UN409 UN419 UN432 2049N08740W 2032N08831W 2015N09004W 2005N09045W 2005N09046W 2004N09054W VER VOKIR ENAGA</t>
  </si>
  <si>
    <t>1922N09501W</t>
  </si>
  <si>
    <t>S12R T12R6 UN418 UN409 UN419 2052N08724W 2039N08802W 2037N08811W 2014N09020W 2005N09041W 1956N09058W 1952N09149W 1923N09451W VER VOKIR ENAGA</t>
  </si>
  <si>
    <t>GYMMB</t>
  </si>
  <si>
    <t>NUDAL1A NUDAL UV106 PODON UG765 MAXIM DCT VKZ DCT NUCAR A699 LOUIZ/M082F370 A699 SUMRS M204 FLUPS/M082F390 DCT NOSID DCT SOORY DCT 4330N05000W 4730N04000W 5030N03000W/M083F410 52N020W DCT LIMRI DCT XETBO/N0466F410 DCT NORLA DCT FONZU/N0420F270 DCT ELRIP DCT OTMET OTMET1G</t>
  </si>
  <si>
    <t>S12R T12R6 UN418 UN409 2053N08712W 2053N08807W 2140N09253W 2143N09303W TMN DCT MORAS UJ17 QET</t>
  </si>
  <si>
    <t>2151N09459W</t>
  </si>
  <si>
    <t>S12R SR00 SR01 SR02 SR03 ROTGI UM219 MYDIA/M078F370 M219 CULLY/N0453F370 M219 KNOST DCT CAMJO Q99 BLAAN/N0447F390 Q69 RICCS DCT OXMAN LINNG3</t>
  </si>
  <si>
    <t>S12R T12R6 UN418 UN409 UN419 UN432 2050N08738W NAPRI NAPRI1A</t>
  </si>
  <si>
    <t>UDGUV2A UDGUV UJ84 CZA 2014N08930W 2011N08941W 2008N09401W UMAVO UT101 ENAGA ENAGA3A</t>
  </si>
  <si>
    <t>TAKUX2A TAKUX UM782 OMIRO UN420 SPP DCT VUNIB DCT SIROT DCT KUBEK DCT RNG DCT ISVAT ISVAT5E</t>
  </si>
  <si>
    <t>S12R T12R6 UN418 UN409 UN419 2051N08729W 1944N08942W 1938N08954W NOPON UJ9 VSA</t>
  </si>
  <si>
    <t>UDGUV2A UDGUV UJ84 CZA 2028N08855W 2021N08910W 2025N08946W 2027N09104W 2030N09123W AVIVI LENUL LENUL3A</t>
  </si>
  <si>
    <t>UDGUV2A UDGUV 2027N08945W 2026N08952W 2021N09026W 2022N09113W 2026N09154W 2019N09206W AVIVI IKLOK UT123 IGSON IGSON1A</t>
  </si>
  <si>
    <t>UDGUV2A UDGUV UJ84 SMID 2007N08948W 2006N08950W 2005N08953W 2002N09005W DUSAT SESNO UJ15E RETOS RETOS1A</t>
  </si>
  <si>
    <t>UDGUV2A UDGUV UMAVO UT101 ENAGA</t>
  </si>
  <si>
    <t>XAVXL</t>
  </si>
  <si>
    <t>UDGUV2A UDGUV 2046N08754W 2034N08838W 2031N08845W 2018N09009W 2021N09459W VOKIR UT101 ENAGA</t>
  </si>
  <si>
    <t>XAVSL</t>
  </si>
  <si>
    <t>S12R T12R6 UN418 UN409 UN419 2055N08732W UKOKO UT78 DURPI 2101N08923W 2103N08938W 2100N09047W 2100N09056W 2043N09427W 2048N09458W RIBET UT101 ENAGA ENAGA3A</t>
  </si>
  <si>
    <t>UDGUV2A UDGUV DCT 2009N08914W 1936N08953W 1911N09018W 1901N09026W 1828N09054W 1822N09106W 1758N09155W 1802N09220W 1802N09221W 1802N09230W 1805N09345W 1806N09436W MEBAS LARLO</t>
  </si>
  <si>
    <t>S12R T12R6 2057N08653W 2052N08748W 2007N08929W 1953N08954W 1924N09034W 1909N09103W 1900N09114W 1850N09130W 1848N09142W 1831N09231W 1818N09314W 1808N09349W 1802N09405W 1807N09407W 1812N09413W ELOGO</t>
  </si>
  <si>
    <t>ELOGO</t>
  </si>
  <si>
    <t>UDGUV2A UDGUV UJ84 CZA 2010N08920W KETBA 1917N09034W 1853N09133W 1842N09248W 1841N09311W 1840N09449W MEBAS UT112 LARLO LARLO4A</t>
  </si>
  <si>
    <t>1840N09514W</t>
  </si>
  <si>
    <t>UDGUV2A UDGUV 2055N08801W 2048N08841W 2021N08953W UBVOV UT20 TAJIN DCT VITOS</t>
  </si>
  <si>
    <t>S12R 2100N08651W 2048N08742W 2012N08909W 1957N08928W 1943N08944W 1926N09008W 1926N09026W 1923N09118W 1934N09126W 2016N09340W 2017N09342W 2027N09349W 2050N09356W 2105N09410W 2132N09436W TAM UJ15 CVM J21 SESNO DCT RETOS RETOS1A</t>
  </si>
  <si>
    <t>S12R T12R6 UN402 UN408 CZM 2014N08652W 2003N08649W 1949N08644W 1927N08641W 1918N08643W ELSON UT32 CTM</t>
  </si>
  <si>
    <t>S12R NUDAL UR506 KALNO VETSI2A</t>
  </si>
  <si>
    <t>HP9808</t>
  </si>
  <si>
    <t>S12R T12R6 UN402 UN408 2038N08646W EBLOD 1939N08636W 1933N08636W 1932N08636W 1923N08636W 1918N08656W 1919N08711W 1917N08713W 1915N08717W ELSON CTM</t>
  </si>
  <si>
    <t>XAAMJ</t>
  </si>
  <si>
    <t>S12R T12R6 UN418 2055N08700W CZA 2035N08835W 2008N08913W 1956N08926W 1944N08940W 1930N09002W 1929N09006W 1914N09043W 1924N09100W 1929N09133W 1923N09148W 1920N09301W 1933N09348W 1925N09409W 1923N09411W 1902N09427W MEBAS UT111 LARLO LARLO4A</t>
  </si>
  <si>
    <t>1857N09509W</t>
  </si>
  <si>
    <t>N818NN</t>
  </si>
  <si>
    <t>S12R T12R6 UN418 UN409 UN419 2053N08729W 2056N08736W NOTEN UT37 AVRAV DCT IPRUL UT48 PLAYA DCT BRO J25 CRP DCT SAT/N0446F390 DCT CRGER DCT GUTZZ SOCKK4</t>
  </si>
  <si>
    <t>N391DA</t>
  </si>
  <si>
    <t>S12R 2117N08615W MAXIM Y262 TUNSL DCT FEMID Q118 CHRRI/N0467F350 DCT KPASA DCT ENEME DCT AMG DCT LARZZ JJEDI4</t>
  </si>
  <si>
    <t>2137N08549W</t>
  </si>
  <si>
    <t>S12R T12R6 UN418 UN409 UN419 2051N08732W 2049N08736W 2048N08738W 2047N08740W 2044N08743W 1940N08949W XSJQ 1915N09019W 1858N09039W 1849N09050W VSA MTT UT112 LARLO LARLO4A</t>
  </si>
  <si>
    <t>N37518</t>
  </si>
  <si>
    <t>S12R 2101N08650W 2102N08649W 2106N08645W 2117N08633W PODON UG765 MAXIM Y262 ZFP NUCAR Y307 JAZZI GARIC Q129 AARNN FAK</t>
  </si>
  <si>
    <t>2142N08552W</t>
  </si>
  <si>
    <t>UDGUV2A UDGUV UJ84 X84 2039N08826W 1943N09002W 1918N09114W 1916N09132W 1915N09156W 1915N09157W 1916N09201W 1923N09219W 1925N09223W 1926N09226W 1932N09244W 1931N09255W VER UT111 LARLO</t>
  </si>
  <si>
    <t>2101N08651W 2113N08656W</t>
  </si>
  <si>
    <t>UDGUV2A UDGUV 2050N08747W 2050N08750W 2051N08802W 2051N08807W DUSAT UM206 SESNO UJ15E RETOS RETOS1A</t>
  </si>
  <si>
    <t>FYL24MA</t>
  </si>
  <si>
    <t>F900</t>
  </si>
  <si>
    <t>LXFMA</t>
  </si>
  <si>
    <t>FFT229</t>
  </si>
  <si>
    <t>N654FR</t>
  </si>
  <si>
    <t>S12R 2054N08719W 2054N08725W 2055N08810W 2055N08813W PERGO UT37 EBDUB NUGUS UJ59 MAM DCT BRO J25 CRP DCT SAT DCT CRGER/N0431F370 DCT GUTZZ SOCKK4</t>
  </si>
  <si>
    <t>S12R T12R6 UN418 UN409 UN419 UN432 2032N09443W ELVED UT104 LENUL LENUL3A</t>
  </si>
  <si>
    <t>S12R T12R6 UN418 UN409 UN419 2050N08727W 2049N08731W 2012N08907W NOREL UJ28 VER UT110 ELIKU UJ24 SABOL/N0478F300 UM787 LENUL/N0419F300 LENUL3A</t>
  </si>
  <si>
    <t>S12R T12R6 UN418 UN409 UN419 UN432 1945N09300W 1921N09328W 1928N09340W VER UJ24 ELIKU DCT LARLO LARLO4A</t>
  </si>
  <si>
    <t>1918N09503W</t>
  </si>
  <si>
    <t>S12R T12R6 2100N08649W NUDAL UV106 PODON UG765 EMOVI UG765 MAXIM SNDBR3</t>
  </si>
  <si>
    <t>XAAML</t>
  </si>
  <si>
    <t>S12R T12R6 UN418 UN409 UN419 2052N08723W 2050N08731W CME UJ9 VSA UJ5 MTT UM210 VER UT61 AVALI UT169 VITOS VITOS2A</t>
  </si>
  <si>
    <t>S12R T12R6 NUDAL UV106 PODON UG765 MAXIM DCT EYW DCT</t>
  </si>
  <si>
    <t>S12R T12R6 UN418 UN409 UN419 2052N08722W 2052N08728W 2013N08910W 1927N09327W 1927N09330W 1919N09438W MEBAS DCT PBC PBC2C</t>
  </si>
  <si>
    <t>1913N09504W</t>
  </si>
  <si>
    <t>FFT45</t>
  </si>
  <si>
    <t>S12R T12R6 2059N08639W 2104N08628W 2109N08616W NUDAL UV106 PODON UG765 MAXIM Y262 TUNSL DCT FEMID/N0438F380 Q118 THRSR Q79 IIU DCT BONNT VEECK5</t>
  </si>
  <si>
    <t>S12R T12R6 UN418 UN409 UN419 2051N08727W 2055N08915W NOTEN UT37 SESNO UJ15E RETOS RETOS1A</t>
  </si>
  <si>
    <t>CGMEX</t>
  </si>
  <si>
    <t>S12R T12R6 2104N08634W 2112N08614W 2113N08607W NUDAL UV106 PODON UG765 MAXIM Y262 GOPEY Q87 TIRCO/N0468F360 Q87 ZERBO/N0471F350 Q87 VIYAP Q69 RICCS DCT OXMAN LINNG3</t>
  </si>
  <si>
    <t>S12R T12R6 UN418 UN409 UN419 NUBIT DCT RIBET UT101 ENAGA DCT OVAGO UT123 IKLOK/N0450F220 UT123 IGSON IGSON1B</t>
  </si>
  <si>
    <t>FFT87</t>
  </si>
  <si>
    <t>N662FR</t>
  </si>
  <si>
    <t>S12R T12R6 UN418 UN409 2053N08716W 2053N08729W 2053N08732W IPSEV L207 VUH DCT IAH/N0433F390 J101 LFK DCT LIT DCT ARG BOOSH3</t>
  </si>
  <si>
    <t>N459AN</t>
  </si>
  <si>
    <t>S12R T12R6 UN415 2058N08641W 2058N08636W 2042N08619W 2029N08602W MAXIM Y262 GOPEY Q87 TIRCO/N0442F380 Q87 ZERBO/N0439F390 Q87 SUSYQ/N0385F290 Q87 JROSS Q135 RREGG Q117 SAWED Q97 ZJAAY JIIMS4</t>
  </si>
  <si>
    <t>2101N08531W</t>
  </si>
  <si>
    <t>S12R T12R6 UN418 UN409 UN419 UN432 2050N08734W 2049N08742W 1900N09225W 1856N09231W 1841N09245W 1814N09322W 1813N09323W 1750N09354W 1759N09404W MEBAS UT112 ERDEL/N0444F260 UT112 LARLO LARLO4A</t>
  </si>
  <si>
    <t>1813N09522W</t>
  </si>
  <si>
    <t>S12R T12R6 UN402 UN408 CZM UN431 1959N08654W 1954N08654W CTM UG765 AUR</t>
  </si>
  <si>
    <t>S12R T12R6 UN415 UN413 SEVKA 2112N08558W 2114N08553W MAXIM Y262 LULLS DCT GOPEY Q87 ONEWY/N0451F340 Q87 ZERBO/N0457F350 Q87 VIYAP Q69 RICCS DCT OXMAN LINNG3</t>
  </si>
  <si>
    <t>N946NN</t>
  </si>
  <si>
    <t>S12R T12R6 UN418 UN409 UN419 UN432 2101N08829W 2103N08836W 2204N09115W 2206N09122W 2226N09159W NOTEN UT37 AVRAV DCT KANNA DCT CRP DCT SAT/N0457F410 DCT CRGER DCT GUTZZ SOCKK4</t>
  </si>
  <si>
    <t>S12R T12R6 UN418 UN409 UN419 UN432 2052N08811W 2053N08818W NOTEN DCT LIBOX DCT MOV UT3 URKOM UJ54 CJS DCT</t>
  </si>
  <si>
    <t>N521CL</t>
  </si>
  <si>
    <t>UDGUV2A UDGUV UJ84 X84 2005N08920W 2002N08926W 1947N09133W 1946N09139W VOKIR UT61 TAM UJ15 CVM UJ15E MTY</t>
  </si>
  <si>
    <t>TAKUX2A TAKUX UM782 OMIRO/N0443F370 UN420 PELRA DCT SPP DCT SEKMA OSUPA2</t>
  </si>
  <si>
    <t>N525VL</t>
  </si>
  <si>
    <t>S12R T12R6 UN402 UN408 2031N08655W 2025N08657W 2023N08658W ALSUP UB881 URIOS DCT GABIX DCT TUMEK DCT TIBUT DCT PIRAS BARRA4P</t>
  </si>
  <si>
    <t>N706P</t>
  </si>
  <si>
    <t>S12R T12R6 UN418 UN409 UN419 2050N08733W 2050N08737W 2106N08848W 2106N08851W NOTEN UT37 SESNO DCT MTY UT11 PPE UJ7 MXL</t>
  </si>
  <si>
    <t>N913AN</t>
  </si>
  <si>
    <t>UDGUV2A UDGUV DCT 2108N08859W 2109N08902W NOTEN UT37 AVRAV DCT KANNA DCT CRP DCT HOOLR DXEEE3</t>
  </si>
  <si>
    <t>N8772M</t>
  </si>
  <si>
    <t>S12R T12R6 UN418 UN409 UN419 UN432 2049N08938W ID112 2052N09025W 2052N09031W 2139N09232W 2141N09238W NOTEN XOTUG DCT COLLT BELLR6</t>
  </si>
  <si>
    <t>S12R T12R6 UN415 UN413 2104N08622W 2109N08616W 2110N08614W PODON UG765 MAXIM Y262 GOPEY Q87 TIRCO/N0467F360 Q87 ZERBO/N0466F370 Q87 LCAPE DCT RDU DCT BZNGA DCT DORRN CAVLR7</t>
  </si>
  <si>
    <t>2131N08546W</t>
  </si>
  <si>
    <t>N100WX</t>
  </si>
  <si>
    <t>E50P</t>
  </si>
  <si>
    <t>S12R T12R6 UN418 UN409 2042N08817W 2042N08822W UBVOV UT101 UMAVO UT169 VITOS DCT SLM</t>
  </si>
  <si>
    <t>S12R T12R6 UN415 UN413 2111N08602W SEVKA FRANT UG765 MAXIM Y262 GOPEY Q87 ONEWY/N0457F340 Q87 ZERBO/N0456F350 Q87 VIYAP Q69 RYCKI/N0452F370 Q69 RICCS DCT PSB DCT SYR DCT ART IMPAC4</t>
  </si>
  <si>
    <t>S12R T12R6 UN418 UN409 UN419 UN432 2106N08849W 2107N08857W 2120N08910W 2122N08911W 2124N08916W 2144N08953W 2158N09016W 2203N09028W 2214N09047W 2241N09114W 2309N09142W IPSEV L207 SEAGL NNCEE2</t>
  </si>
  <si>
    <t>HP1848</t>
  </si>
  <si>
    <t>S12R T12R6 TAKUX UM782 OMIRO/N0444F370 UN420 PELRA DCT SPP DCT SEKMA OSUPA2</t>
  </si>
  <si>
    <t>N7827A</t>
  </si>
  <si>
    <t>S12R T12R6 UN418 UN409 UN419 2052N08954W MD807 NOTEN IPRUL/N0454F410 J177 PSX/N0457F400 DCT WAILN WLEEE7</t>
  </si>
  <si>
    <t>S12R T12R6 UN418 UN409 2043N08754W 2041N08758W 2007N08940W 2004N08947W 1946N09206W 1945N09211W 1953N09300W 1959N09352W 2000N09407W 1957N09424W 1943N09526W VER UT111 LARLO LARLO4A</t>
  </si>
  <si>
    <t>S12R T12R6 UN418 UN409 2053N08714W 2058N08730W 2058N08736W NOTEN UT37 SESNO UJ15E MTY UT11 GABLA UJ40 NOVUL NOVUL2C</t>
  </si>
  <si>
    <t>JBU2096</t>
  </si>
  <si>
    <t>N625JB</t>
  </si>
  <si>
    <t>XAJTM</t>
  </si>
  <si>
    <t>UDGUV2A UDGUV DCT 2053N08817W 2053N08820W 2113N08932W 2114N08942W 2114N08949W 2136N09036W 2301N09254W 2343N09402W MAM/N0440F370 DCT PSX DCT</t>
  </si>
  <si>
    <t>2343N09402W</t>
  </si>
  <si>
    <t>N127AA</t>
  </si>
  <si>
    <t>NUDAL1A NUDAL UV106 PODON UG765 MAXIM Y262 GOPEY/N0463F350 Q87 TIRCO/N0460F360 Q87 ZERBO/N0459F370 Q87 VIYAP DCT JONZE JONZE8</t>
  </si>
  <si>
    <t>N36472</t>
  </si>
  <si>
    <t>S12R T12R6 UN418 UN409 2052N08721W 2052N08726W 2055N08742W 2057N08751W 2104N08759W 2103N08759W 2118N08817W 2122N08822W 2133N08839W 2143N08902W 2156N08929W IPSEV L207 CATFS/N0467F360 L207 VUH/N0463F370 DCT KH09G DCT CISAR J101 LIT J180 FTZ TRTLL6</t>
  </si>
  <si>
    <t>CFMXA</t>
  </si>
  <si>
    <t>NUDAL1A NUDAL UV106 PODON UG765 MAXIM TUNSL Q81 KARTR/N0455F380 DCT RSW DCT KR72S DCT EDISN/N0453F370 DCT KJ12S DCT ACERB DCT OXMAN LINNG3</t>
  </si>
  <si>
    <t>UDGUV2A UDGUV 2054N08840W 2054N08842W 2050N08904W 2053N08907W 2053N08924W 2057N08940W NA363 NOTEN UT37 AVRAV DCT KANNA DCT CRP DCT SAT/N0453F390 DCT CRGER DCT GUTZZ SOCKK4</t>
  </si>
  <si>
    <t>S12R T12R6 1950N09013W 1947N09018W 1931N09255W 1944N09409W 1946N09430W 1953N09514W MEBAS UT112 LARLO DCT OVAGO UT123 IGSON IGSON1A</t>
  </si>
  <si>
    <t>1951N09459W</t>
  </si>
  <si>
    <t>S12R T12R6 2059N08648W UN415 TAKUX MAMBI UL577 CDO UT15 NADAX NADAX1W</t>
  </si>
  <si>
    <t>S12R T12R6 UN415 UN413 NUDAL UV106 PODON UG765 MAXIM Y262 TUNSL DCT FEMID Q118 CHRRI/N0465F340 Q118 THRSR DCT HYK/N0453F350 DCT DQN DCT TORRR HANBL3</t>
  </si>
  <si>
    <t>CGFJO</t>
  </si>
  <si>
    <t>S12R T12R6 UN415 NUDAL UV106 PODON UG765 MAXIM Y196 TUNSL Q81 KARTR/N0456F360 DCT RSW/N0456F370 DCT CRG DCT RRSIN DCT HAYED DCT PBERG CARTR5</t>
  </si>
  <si>
    <t>N562AV</t>
  </si>
  <si>
    <t>S12R T12R6 UN415 2056N08641W B30L4 TAKUX UM782 OMIRO/N0449F370 UN420 SPP UP530 KAKOL/N0395F230 B689 OPMEL OPME4A</t>
  </si>
  <si>
    <t>S12R T12R6 UN418 UN409 UN419 UN432 1913N09128W 1906N09133W 1858N09139W 1819N09208W 1807N09242W 1804N09246W 1739N09326W 1747N09336W 1747N09338W OMATO UJ16 OAX</t>
  </si>
  <si>
    <t>UDGUV2A UDGUV 2047N08751W 2047N08754W 2033N08842W MD610 1946N09250W 1953N09345W 1957N09400W MEBAS LARLO LARLO4A</t>
  </si>
  <si>
    <t>N889NN</t>
  </si>
  <si>
    <t>S12R T12R6 UN415 NUDAL UV106 PODON UG765 MAXIM Y262 GOPEY Q87 TIRCO/N0438F380 Q87 ZERBO/N0437F390 Q87 JROSS Q135 RREGG Q117 KTEEE/N0366F290 Q117 SAWED Q97 ZJAAY JIIMS4</t>
  </si>
  <si>
    <t>XAVLO</t>
  </si>
  <si>
    <t>N588DT</t>
  </si>
  <si>
    <t>S12R T12R6 NUDAL UV106 PODON UG765 MAXIM Y262 TUNSL DCT OCTAL DCT PRMUS Q97 CAKET DCT DEDDY DCT YURCK Q109 DFENC DCT SAWED Q108 SIE CAMRN5</t>
  </si>
  <si>
    <t>S12R T12R6 UN418 UN409 2040N08826W 2036N08849W 2041N08916W 2045N08930W 1944N09357W 1950N09417W VER UT165 ERDEL UT110 LARLO LARLO1D</t>
  </si>
  <si>
    <t>1935N09459W</t>
  </si>
  <si>
    <t>N567UW</t>
  </si>
  <si>
    <t>S12R T12R6 UN415 NUDAL UV106 PODON UG765 MAXIM DCT EADEN DCT PHK DCT SHEDS/N0416F280 DCT OMN DCT BAXLY DCT LAYUH DCT DOLLI DCT ENGRA DCT HEVAN Q118 BONNT VEECK5</t>
  </si>
  <si>
    <t>N924WN</t>
  </si>
  <si>
    <t>S12R T12R6 UN415 UN413 2106N08614W 2108N08607W FRANT UG765 MAXIM Y262 GOPEY Q87 TIRCO/N0455F400 Q87 ZERBO/N0447F410 Q87 RAYVO Q113 AARNN DCT THHMP RAVNN9</t>
  </si>
  <si>
    <t>N623JB</t>
  </si>
  <si>
    <t>S12R T12R6 UN415 NUDAL UV106 PODON UG765 MAXIM Y262 LULLS DCT WIGNA DCT FIPES DCT FERAL BLFRG3</t>
  </si>
  <si>
    <t>N943AV</t>
  </si>
  <si>
    <t>S12R T12R6 UN415 2055N08639W 2053N08635W TAKUX UM782 OMIRO/N0449F390 UN420 SPP UP530 KAKOL DCT RNG UQ121 ISVAT ISVA5E</t>
  </si>
  <si>
    <t>N337DN</t>
  </si>
  <si>
    <t>S12R T12R6 2058N08644W 2059N08641W NUDAL UV106 PODON UG765 MAXIM Y262 TUNSL DCT PHK DCT TIRCO/N0468F340 DCT MATLK Q77 STYMY/N0467F330 Q77 SHRKS DCT LAIRI/N0469F320 DCT LARZZ SITTH3</t>
  </si>
  <si>
    <t>N606MC</t>
  </si>
  <si>
    <t>KCHA</t>
  </si>
  <si>
    <t>C25C</t>
  </si>
  <si>
    <t>S12R SR00 SR01 SR02 SR03 2101N08644W ROTGI 2152N08640W LENUK UB646 CANOA DC PIKKR/N0420F430 DCT MICES DCT JOHNN DCT GSU DCT</t>
  </si>
  <si>
    <t>N36469</t>
  </si>
  <si>
    <t>S12R T12R6 UN418 UN409 UN419 UN432 2055N08907W 2101N08921W 2146N09003W 2150N09006W 2155N09011W IPSEV L207 SEAGL NNCEE2</t>
  </si>
  <si>
    <t>NUDAL1A NUDAL UV106 PODON UG765 MAXIM Y262 GOPEY Q87 TIRCO/N0460F360 Q87 ZERBO/N0458F370 Q87 VIYAP DCT JROSS Q87 NOWAE DCT BBOBO Q22 RBV DCT LLUND DCT CAM DCT JASDU DCT PBERG CARTR5</t>
  </si>
  <si>
    <t>S12R T12R6 UN418 UN409 UN419 2051N08732W 2051N08748W 2100N08807W 2103N08810W 2106N08813W 2108N08813W 2133N08821W 2135N08833W 2135N08908W NOTEN UT37 SESNO DCT MTY/N0468F340 UT11 PPE J93 AXASA DCT ASUTA J93 PDZ DCT COREZ DCT MAKRS DCT SERFR SERFR4</t>
  </si>
  <si>
    <t>S12R T12R6 UN418 UN409 UN419 UN432 2050N08736W 2049N09144W 2050N09150W 2114N09243W 2116N09246W AMORI J177 PSX DCT TNV/N0450F400 DCT CVE/N0450F410 J87 TUL DCT STASN WUTNG3</t>
  </si>
  <si>
    <t>2304N09454W</t>
  </si>
  <si>
    <t>CFNWD</t>
  </si>
  <si>
    <t>S12R SR00 SR01 SR02 SR03 SR04 SR05 ROTGI 2154N08640W LENUK UB646 CANOA Y196 TUNSL Q81 KARTR DCT AABER DCT CRG DCT CAE DCT PSK DCT OXMAN LINNG3</t>
  </si>
  <si>
    <t>VIV2238</t>
  </si>
  <si>
    <t>S12R T12R6 UN418 UN409 UN419 2052N08726W 2053N08843W 2048N08905W MD506 2056N08924W 2100N08929W MD602 2208N09247W 2210N09257W 2225N09407W SESNO UJ15E RETOS RETOS1A</t>
  </si>
  <si>
    <t>2252N09459W</t>
  </si>
  <si>
    <t>N66897</t>
  </si>
  <si>
    <t>S12R T12R6 UN418 UN409 2054N08707W 2057N08725W 2114N08743W 2143N08824W 2144N08835W 2141N08914W 2142N08918W 2144N08923W 2148N08928W IPSEV L207 SEAGL NNCEE2</t>
  </si>
  <si>
    <t>N8781Q</t>
  </si>
  <si>
    <t>S12R T12R6 UN415 UN413 PODON UG765 MAXIM Y262 LINEY DCT KUTNE MUNGI1</t>
  </si>
  <si>
    <t>N649FR</t>
  </si>
  <si>
    <t>NUDAL1A NUDAL UV106 PODON UG765 MAXIM Y262 TUNSL DCT PHK/N0444F360 DCT TIRCO DCT MATLK Q77 MJAMS/N0443F370 Q77 SHRKS/N0442F360 DCT LAIRI DCT LARZZ SITTH3</t>
  </si>
  <si>
    <t>2102N08652W 2058N08650W CZM B764 BUKKY BUKKY1B</t>
  </si>
  <si>
    <t>S12R T12R6 UN418 UN409 UN419 2050N08914W 2045N08943W 2045N08945W MD912 UBVOV UT20 TAJIN DCT VITOS VITOS2A</t>
  </si>
  <si>
    <t>2057N08651W 2051N08651W 2051N08657W 2052N08648W L25 2054N08657W</t>
  </si>
  <si>
    <t>TCLLG</t>
  </si>
  <si>
    <t>NUDAL1A NUDAL UV106 PODON UG765 MAXIM Y262 ZFP BR65V STIFF A699 SUMRS/M084F350 M204 SOORY/N0483F370 DCT 43N050W/N0486F370 DCT 46N040W/M083F390 DCT 48N030W DCT 49N020W DCT KOGAD DCT BIMGO DCT RATKA/N0474F390 DCT LARLA/N0477F390 DCT OTOFE UN491 POGZI DCT GELTA DCT LUVAL/N0480F390 DCT BEGAR DCT TRA/N0481F390 DCT GAMSA/N0480F370 DCT GEDSO/N0478F370 DCT VEKEN DCT IRDIV/N0469F370 DCT KRV DCT NISVA DCT DEDIN DCT AYTEK</t>
  </si>
  <si>
    <t>S12R T12R6 UN415 2056N08641W TAKUX UM782 OMIRO UN420 PELRA DCT SPP DCT SEKMA OSUPA2</t>
  </si>
  <si>
    <t>N355PU</t>
  </si>
  <si>
    <t>JBU1796</t>
  </si>
  <si>
    <t>CGDDR</t>
  </si>
  <si>
    <t>S12R T12R6 UN418 2055N08659W 2054N08705W 2052N08714W 2051N08719W 2051N08722W 2052N08731W 2052N08734W 2107N08859W 2109N08904W NOTEN UT37 EBDUB DCT NUGUS/N0457F370 UJ59 MAM/N0460F360 DCT CRP DCT KH84C DCT ROOMY J17 TURKI DCT KD51W DCT RIDJE DCT IKFOM DCT ZERZO DCT MIREK Q995 OILRS OILRS2</t>
  </si>
  <si>
    <t>N730QS</t>
  </si>
  <si>
    <t>KFPR</t>
  </si>
  <si>
    <t>NUDAL1A NUDAL UV106 PODON UG765 MAXIM DCT EDEN DCT SHEDS DCT</t>
  </si>
  <si>
    <t>S12R T12R6 UN418 UN409 2055N08704W 2046N08724W 2045N08729W 2048N08815W 2048N08820W 2221N09207W 2224N09215W NOTEN UT37 ULUMA DCT MTY DCT TASTO DCT ILAMA UT41 NADIS DCT AVRIL/N0374F200 UJ3 TANRI TANRI1B</t>
  </si>
  <si>
    <t>N14512</t>
  </si>
  <si>
    <t>S12R T12R6 UN418 UN409 2054N08712W 2052N08716W 2053N08737W 2055N08744W PERGO UT23 ISARO 2126N09046W 2126N09051W 2231N09418W 2241N09426W NABDA DCT MAM DCT KH81C DCT LLO DCT ABI DCT PNH DCT ZIGEE NIIXX4</t>
  </si>
  <si>
    <t>S12R 2101N08650W 2100N08649W 2101N08647W 2105N08647W B30L5 2149N08641W 2155N08639W LENUK UB646 CANOA DCT EYW DCT KARTR/N0443F400 DCT BULKS DCT CTY DCT THRSR Q79 IIU DCT DROSE FISSK7</t>
  </si>
  <si>
    <t>2056N08657W 2051N08700W 2051N08702W 2052N08658W 2052N08702W 2051N08659W 2052N08701W</t>
  </si>
  <si>
    <t>NUDAL1A NUDAL UV106 PODON UG765 MAXIM Y262 TUNSL DCT FEMID/N0458F340 Q118 KPASA Q99 DOFFY/N0455F350 Q99 CAMJO Q109 DFENC DCT SAWED Q108 SIE CAMRN5</t>
  </si>
  <si>
    <t>NUDAL1A NUDAL UV106 PODON UG765 MAXIM Y262 TUNSL DCT LINEY DCT MATLK Q77 WAKKO/N0462F350 Q77 SHRKS DCT LAIRI DCT LARZZ SITTH3</t>
  </si>
  <si>
    <t>S12R T12R6 2058N08652W 2055N08705W 2051N08714W 2046N08727W MID DCT 2119N09130W 2120N09139W 2132N09317W 2133N09322W 2136N09357W 2137N09402W 2153N09447W TMN DCT MORAS UJ17 QET DCT</t>
  </si>
  <si>
    <t>N624JB</t>
  </si>
  <si>
    <t>NUDAL1A NUDAL UV106 PODON UG765 MAXIM Y262 ZFP Y319 JAZZI DCT WAALT Q131 EARZZ/N0459F370 DCT JAMIE Q133 JFK ROBUC3</t>
  </si>
  <si>
    <t>S12R T12R6 UN418 2056N08657W 2052N08712W 2048N08735W UDGUV 2045N08752W 2044N08755W 2046N08801W 2049N08801W 2050N08803W 2101N08807W 2126N08818W 2142N08841W 2142N08844W 2141N08850W SUVOL IPSEV SEAGL</t>
  </si>
  <si>
    <t>S12R T12R6 UN418 2055N08658W 2054N08705W 2053N08711W 2052N08718W 2050N08808W 2050N08812W 2049N08818W 2045N08842W 2042N08856W 2040N08906W 2038N08915W 2034N08933W NOTEN SESNO UJ15E RETOS RETOS1A</t>
  </si>
  <si>
    <t>UDGUV2A UDGUV 2041N08807W XVLD 1937N09320W 1936N09324W MEBAS LARLO LARLO4A</t>
  </si>
  <si>
    <t>UDGUV2A UDGUV UT78 UKOKO 2053N08835W 2054N08842W 2101N08855W ULISO LIDAM UT23 TAM UJ14 TMN UT147 SLP UJ40 LIBOL LIBOL1B</t>
  </si>
  <si>
    <t>S12R SR00 2100N08644W 2102N08643W 2137N08639W 2142N08639W LENUK UB646 CANOA DCT EYW DCT FEMID/N0471F320 Q118 THRSR SWFFT3</t>
  </si>
  <si>
    <t>UDGUV2A UDGUV 2049N08747W 2050N08752W 2110N08911W 2112N08917W LIDAM/N0483F300 UT23 TAM UJ46 CDR UL655 PPE J93 ASUTA DCT AMMOR OLAAA2</t>
  </si>
  <si>
    <t>S12R T12R6 UN418 UN409 UN419 2052N08723W 2052N08730W CZA UJ84 SMID 2007N08947W 2007N08948W 2017N09009W 2021N09012W IPSEV L207 VUH DCT DAS/N0459F370 DCT EIC DCT RZC/N0453F380 DCT MCI/N0451F380 DCT ROKKK NITZR4</t>
  </si>
  <si>
    <t>N17591</t>
  </si>
  <si>
    <t>S12R T12R6 UN418 UN409 2054N08706W 2049N08710W 2050N08718W 2052N08722W 2055N08726W 2051N08745W 2053N08752W 2112N08853W 2116N08901W 2152N09109W 2207N09142W DUSAT UM206 NABDA DCT MAM DCT CRP HTOWN3</t>
  </si>
  <si>
    <t>S12R 2101N08650W MOGOP 2101N08647W ROTGI 2154N08639W 2200N08638W LENUK UB646 CANOA DCT EYW DCT KARTR/N0483F320 DCT SRQ DCT SZW DCT VUZ J151 VISQA BOOSH3</t>
  </si>
  <si>
    <t>S12R T12R6 UN418 UN409 2054N08719W 2054N08723W 2023N09001W DUSOV VER UT111 LARLO</t>
  </si>
  <si>
    <t>1930N09459W</t>
  </si>
  <si>
    <t>N838NN</t>
  </si>
  <si>
    <t>NUDAL1A NUDAL UV106 PODON UG765 MAXIM DCT EADEN DCT PHK DCT SHEDS/N0446F380 DCT OMN DCT BAXLY DCT LAYUH DCT DOLLI DCT ENGRA DCT HEVAN Q118 BONNT VEECK5</t>
  </si>
  <si>
    <t>XAVUR</t>
  </si>
  <si>
    <t>S12R T12R6 UN418 UN409 2054N08709W 2054N08717W 2057N08751W UKOKO UT78 DURPI 2049N09312W 2039N09428W 2039N09434W VOKIR UT101 UMAVO UT169 VITOS VITOS2A</t>
  </si>
  <si>
    <t>UDGUV2A UDGUV 2049N08809W 2053N08823W 2057N08833W 2058N08851W 2059N08917W 2100N08922W 2101N08936W 2059N09029W 2100N09259W 2106N09322W 2106N09329W PAZ UT104 LENUL LENUL2B</t>
  </si>
  <si>
    <t>N630JB</t>
  </si>
  <si>
    <t>N953AN</t>
  </si>
  <si>
    <t>UDGUV2A UDGUV 2051N08820W 2051N08829W 2053N08835W 2100N08905W 2215N09203W 2218N09211W KANNA DCT CRP DCT SAT/N0445F370 DCT CRGER DCT GUTZZ SOCKK4</t>
  </si>
  <si>
    <t>2345N09400W</t>
  </si>
  <si>
    <t>S12R 2055N08708W 2055N08711W UDGUV 2050N08801W 2058N08854W 2058N08921W 2059N09215W 2058N09250W 2058N09251W 2059N09354W VOKIR UT101 UMAVO/N0450F300 UT101 ENAGA ENAGA3A</t>
  </si>
  <si>
    <t>N847DN</t>
  </si>
  <si>
    <t>NUDAL1A NUDAL UV106 PODON UG765 MAXIM Y262 TUNSL DCT LINEY DCT MATLK Q77 SHRKS DCT LAIRI DCT LARZZ SITTH3</t>
  </si>
  <si>
    <t>LXJ546</t>
  </si>
  <si>
    <t>N546FX</t>
  </si>
  <si>
    <t>UDGUV2A UDGUV DCT 2050N08804W 2050N08814W NOTEN UT37 SESNO J21 LRD</t>
  </si>
  <si>
    <t>N17594</t>
  </si>
  <si>
    <t>UDGUV2A UDGUV DCT 2048N08748W 2058N08828W 2106N08838W 2113N08842W 2128N08853W 2129N08854W IPSEV L207 VUH/N0465F370 DCT KH06G DCT ELD DCT LIT J180 FTZ TRTLL6</t>
  </si>
  <si>
    <t>2054N08657W 2045N08655W 2044N08659W 2048N08659W SR39</t>
  </si>
  <si>
    <t>S12R T12R6 UN418 UN409 UN419 2051N08728W 2045N08807W 2034N08850W 2026N08912W 2023N08940W 2024N08947W 2034N09202W 2047N09252W 2052N09332W UBVOV UT101 UMAVO/N0460F300 UT101 ENAGA ENAGA3A</t>
  </si>
  <si>
    <t>UDGUV2A UDGUV DCT 2049N08753W 2058N08830W 2110N08927W 2111N08934W 2132N09220W 2137N09305W TMN UT147 AGU UT44 MEZCA MEZCA1A</t>
  </si>
  <si>
    <t>N161AA</t>
  </si>
  <si>
    <t>S12R 2101N08650W SL0 NUDAL UV106 PODON UG765 MAXIM Y262 GOPEY Q87 TIRCO/N0465F340 Q87 ZERBO/N0463F350 Q87 VIYAP DCT JONZE JONZE8</t>
  </si>
  <si>
    <t>UDGUV2A UDGUV DCT 2100N08838W 2102N08843W 2103N08849W DUSAT UM206 NABDA DCT MAM DCT KH75C DCT AYALA DCT KF15A DCT PNH DCT ZIGEE NIIXX4</t>
  </si>
  <si>
    <t>LXJ608</t>
  </si>
  <si>
    <t>E550</t>
  </si>
  <si>
    <t>N608FX</t>
  </si>
  <si>
    <t>S12R 2101N08648W 2110N08646W 2112N08646W 2117N08645W 2219N08611W LENUK TELCO UB646 CANOA DCT EYW DCT FROGZ DCT</t>
  </si>
  <si>
    <t>N121AN</t>
  </si>
  <si>
    <t>S12R 2101N08650W NUDAL UV106 PODON UG765 MAXIM Y262 GOPEY Q87 TIRCO/N0465F340 Q87 ZERBO/N0463F350 Q87 VIYAP DCT JONZE JONZE8</t>
  </si>
  <si>
    <t>S12R T12R6 UN418 UN409 2056N08738W 2057N08744W 2058N08745W 2104N08812W 2109N08831W 2112N08835W 2322N09108W 2323N09109W 2327N09114W 2332N09121W DUTNA WAHOO TBD</t>
  </si>
  <si>
    <t>S12R 2101N08651W NUDAL UV106 PODON UG765 MAXIM Y262 ZFP Y319 JAZZI DCT SAGGY DCT CHIEZ Q161 KALDA Q108 SIE CAMRN5</t>
  </si>
  <si>
    <t>N990AU</t>
  </si>
  <si>
    <t>UDGUV2A UDGUV 2053N08749W 2055N08756W 2118N08937W NOTEN UT37 AVRAV DCT KANNA DCT CRP DCT SAT/N0441F390 DCT CRGER DCT GUTZZ SOCKK4</t>
  </si>
  <si>
    <t>S12R T12R6 2058N08644W NUDAL UV106 PODON UG765 MAXIM DCT EADEN DCT PHK DCT CRANS DCT LENDS DCT COACH Y494 WHOOS/M084F390 Y494 VIRST M201 CARAC/N0483F410 DCT NICSO DCT 48N050W/M084F410 DCT 51N040W DCT 52N030W DCT 52N020W DCT LIMRI/N0486F410 DCT XETBO DCT LODLA DCT ELTIG DCT NORLA DCT FONZU DCT ELRIP DCT OTMET OTMET1G</t>
  </si>
  <si>
    <t>S12R T12R6 UN418 UN409 UN419 2051N08731W 2050N08736W 2108N08826W 2109N08828W IPSEV L207 VUH DCT IAH DCT ACT DCT KA39Y DCT ZIGEE NIIXX4</t>
  </si>
  <si>
    <t>UDGUV2A UDGUV 2047N08752W 2046N08754W 2052N08832W 2052N08833W 2101N08842W 2104N08847W NOTEN ULUMA EBDUB SESNO UJ15E RETOS RETOS1A</t>
  </si>
  <si>
    <t>N8701Q</t>
  </si>
  <si>
    <t>S12R T12R6 2100N08649W NC01 NUDAL UV106 PODON UG765 MAXIM Y262 GOPEY Q87 TIRCO/N0465F380 Q87 ZERBO/N0457F390 Q87 RAYVO Q113 AARNN DCT THHMP RAVNN9</t>
  </si>
  <si>
    <t>N934AG</t>
  </si>
  <si>
    <t>S12R 2102N08652W 2009N08653W 2001N08654W 1859N08731W 1852N08734W URNOS DCT CAT DCT</t>
  </si>
  <si>
    <t>1813N08746W</t>
  </si>
  <si>
    <t>S12R 2101N08651W SL0 NUDAL UV106 PODON UG765 MAXIM Y262 GOPEY Q87 TIRCO/N0467F340 Q87 ZERBO/N0463F350 Q87 LCAPE DCT RDU DCT BZNGA DCT DORRN CAVLR7</t>
  </si>
  <si>
    <t>S12R T12R6 UN418 UN409 UN419 UN432 2034N08831W 2034N08835W 2017N08906W 2015N08911W 2013N08924W 1943N09240W 1941N09246W 1959N09459W AVALI UT169 VITOS VITOS2A</t>
  </si>
  <si>
    <t>N309UL</t>
  </si>
  <si>
    <t>UDGUV2A UDGUV DCT 2049N08752W 2049N08755W 2055N08807W 2104N08826W PERGO UT37 SESNO DCT MTY UJ15 MOV UT3 AGNID DCT CUS DCT DRRVR PINNG1</t>
  </si>
  <si>
    <t>UDGUV2A UDGUV 2047N08751W 2044N08801W 2041N08813W 2037N08826W 2030N08850W 2031N08853W 2038N09130W 2040N09137W 2102N09322W 2129N09447W UKROR UT46 TAM UJ15 CVM UJ38 RUDLO UT11 SINLO SINLO2B</t>
  </si>
  <si>
    <t>2130N09459W</t>
  </si>
  <si>
    <t>UDGUV2A UDGUV UJ84 X84 2038N08823W 2029N08844W 2025N08845W 2022N08854W 2021N08858W 2032N09255W 2017N09340W 2025N09437W 2026N09445W PAZ UT104 LENUL DCT</t>
  </si>
  <si>
    <t>S12R T12R6 2059N08644W 2106N08618W 2112N08610W 2113N08603W 2144N08505W MAXIM DCT EYW DCT TRV DCT SNNTA DCT ISO DCT COUPN DCT LAFLN DCT RBV Q22 FOXWD DCT EBONY N567B TUDEP/M084F390 NATW DOGAL/M081F390 NATW BEXET/N0460F390 DCT BOFUM Q37 MALUD MALUD1M</t>
  </si>
  <si>
    <t>2124N08543W</t>
  </si>
  <si>
    <t>S12R T12R6 UN418 UN409 UN419 2051N08731W 2050N08737W 2043N08850W 2045N08852W 2402N09154W 2426N09205W SEAGL L207 MUSYL/N0461F360 L207 VUH DCT FUZ DCT DRAWL DCT MBW DCT GTF DCT COUTS DCT EBGAL EBGAL7</t>
  </si>
  <si>
    <t>2429N09207W</t>
  </si>
  <si>
    <t>S12R T12R6 UN418 UN409 2054N08706W 2050N08740W UDGUV 2045N08756W 2036N08820W CME UJ9 VSA DCT</t>
  </si>
  <si>
    <t>CCBAC</t>
  </si>
  <si>
    <t>S12R T12R6 UN415 2052N08635W OMIRO/N0451F330 UN420 TBG UL780 UGUPI/N0459F350 UL780 TRU UV1 ATATU ATATU4</t>
  </si>
  <si>
    <t>2003N08552W</t>
  </si>
  <si>
    <t>N948AN</t>
  </si>
  <si>
    <t>S12R T12R6 UN415 UN413 2106N08617W 2108N08614W MAXIM SNDBR3</t>
  </si>
  <si>
    <t>UDGUV2A UDGUV 2056N08759W MR240 2103N08829W 2104N08835W NOTEN SESNO UJ15E RETOS RETOS1B</t>
  </si>
  <si>
    <t>N892DN</t>
  </si>
  <si>
    <t>S12R T12R6 UN418 UN409 2053N08714W 2044N08746W 2050N08803W 2051N08806W 2104N08828W 2102N08830W 2103N08834W 2105N08840W NOTEN UT37 EBDUB DCT ETMES UJ53 REX DCT LRD DCT DLF DCT INK J15 CME DCT CNX DCT RSK DCT RIFMN DCT HELPR JAZZZ1</t>
  </si>
  <si>
    <t>XAVSP</t>
  </si>
  <si>
    <t>S12R T12R6 UN418 UN409 2055N08702W 2058N08718W 2038N08823W 2035N08835W 2033N08853W 2032N08858W 1900N09322W 1858N09348W MEBAS UT112 LARLO DCT OVAGO UT123 IGSON IGSON1A</t>
  </si>
  <si>
    <t>1851N09511W</t>
  </si>
  <si>
    <t>S12R T12R6 UN418 UN409 2054N08710W 2042N08722W 2045N08728W 2040N08736W 1905N08952W 1853N09016W 1828N09102W SAXAV V51 TGZ</t>
  </si>
  <si>
    <t>N978CC</t>
  </si>
  <si>
    <t>S12R T12R6 UN418 UN409 2053N08716W 2041N08737W 2048N08757W 2049N08800W 2052N08808W 2054N08813W 2058N08824W 2100N08830W PERGO UT37 BESOG MAM DCT CRP DCT</t>
  </si>
  <si>
    <t>2336N09412W</t>
  </si>
  <si>
    <t>S12R T12R6 UN418 UN409 2053N08711W 2044N08736W 2043N08744W 2044N08747W 2046N08750W 2054N08802W 2103N08818W 2122N09022W NOTEN SESNO UJ15E RETOS RETOS1A</t>
  </si>
  <si>
    <t>S12R T12R6 UN418 UN409 2055N08703W 2055N08728W 2055N08733W 2058N08751W 2100N08803W LOKMA 2227N09208W BRO J25 CRP DCT SAT/N0442F390 DCT CRGER DCT GUTZZ SOCKK4</t>
  </si>
  <si>
    <t>2344N09401W</t>
  </si>
  <si>
    <t>N4304</t>
  </si>
  <si>
    <t>S12R T12R6 2100N08648W ALYRE TAKUX UM782 OMIRO/N0451F370 UN420 SPP UP530 KAKOL/N0453F370 DCT RNG UQ121 ISVAT ISVA5E</t>
  </si>
  <si>
    <t>N37538</t>
  </si>
  <si>
    <t>S12R T12R6 UN418 UN409 UN419 2052N08725W 2056N08731W 2100N08736W 2126N08805W IPSEV DCT SEAGL NNCEE2</t>
  </si>
  <si>
    <t>TAKUX2A TAKUX UM782 OMIRO/N0450F370 UN420 PELRA DCT SPP DCT SEKMA OSUPA2</t>
  </si>
  <si>
    <t>N7749B</t>
  </si>
  <si>
    <t>S12R T12R6 2100N08651W 2051N08733W 2051N08740W IPSEV L207 SEAGL BAYYY5</t>
  </si>
  <si>
    <t>N8720L</t>
  </si>
  <si>
    <t>S12R 2058N08650W 2057N08651W UDGUV 2048N08748W 2047N08754W 2046N08757W 2043N08815W 2046N08827W 2048N08829W IPSEV L207 MUSYL DCT SBI DCT ACT DCT ABI DCT TXO J72 GUP DCT HAHAA RKSTR4</t>
  </si>
  <si>
    <t>UDGUV2A UDGUV DCT 2047N08755W 2044N08817W 2047N08826W NOTEN UT37 EBDUB DCT NUGUS/N0457F370 UJ59 MAM/N0459F360 DCT KH72C DCT DOBBY DCT KF15A/N0456F380 DCT TURKI DCT EKR DCT PIH DCT SUMOQ DCT PAE GRIZZ1</t>
  </si>
  <si>
    <t>S12R T12R6 UN418 UN409 UN419 2051N08728W 2052N08732W 2108N08803W IPSEV/M079F360 L207 MUSYL/N0464F360 L207 VUH DCT IAH DCT LOA DCT FUZ J58 SPS DCT BGD DCT TBE DCT KD45W DCT KD54U DCT KU69Q DCT PIH J20 DNJ DCT PDT J20 YKM DCT PAE GRIZZ1</t>
  </si>
  <si>
    <t>UDGUV2A UDGUV 2048N08752W 2048N08756W 2045N08815W 2045N08819W 2045N08824W LIDAM UT23 TAM UJ14 TMN UT147 SLP</t>
  </si>
  <si>
    <t>N930AV</t>
  </si>
  <si>
    <t>S12R 2101N08651W TAKUX UM782 OMIRO/N0451F390 UN420 SPP UP530 KAKOL DCT RNG UQ121 ISVAT ISVA5E</t>
  </si>
  <si>
    <t>LIDEK2A LIDEK B881 CZM</t>
  </si>
  <si>
    <t>S12R T12R6 UN418 2107N08657W 2109N08657W 2110N08659W 2113N08703W 2115N08704W 2117N08704W 2120N08703W 2122N08703W 2132N08704W 2133N08705W 2209N08717W 2207N08722W 2208N08728W OMPAN OMPAN1A</t>
  </si>
  <si>
    <t>S12R T12R6 UN418 2056N08655W 2044N08708W 2039N08711W 2020N08724W 2033N08806W CT500 2137N09302W 2138N09305W TMN UT147 AGU UT44 MEZCA MEZCA1A</t>
  </si>
  <si>
    <t>S12R T12R6 UN418 2056N08656W 2041N08718W 2027N08741W 2132N09114W 2306N09440W SESNO UJ15E RETOS RETOS1A</t>
  </si>
  <si>
    <t>2309N09447W</t>
  </si>
  <si>
    <t>S12R T12R6 UN415 UN413 2104N08620W 2106N08615W MAXIM DCT EYW DCT VKZ DCT NUCAR A699 LOUIZ/M081F370 A699 SUMRS/M081F390 M204 SOORY DCT 43N050W 4530N04000W 48N030W 4930N02000W DCT SOMAX DCT ATSUR DCT LULOX/N0457F390 DCT SIDDI/N0382F270 DCT DAWLY DCT ELRIP DCT OTMET OTMET1G</t>
  </si>
  <si>
    <t>XAJGQ</t>
  </si>
  <si>
    <t>S12R T12R6 UN418 UN409 2054N08703W 2041N08710W 2012N08729W 2016N08744W 2015N08746W 2016N08749W 2027N08828W UBVOV UT101 UMAVO/N0462F300 UT101 ENAGA ENAGA3A</t>
  </si>
  <si>
    <t>VIV2244</t>
  </si>
  <si>
    <t>S12R T12R6 2057N08653W 2041N08711W 2022N08738W MID DCT NOTEN UT37 SESNO UJ15E RETOS RETOS1A</t>
  </si>
  <si>
    <t>S12R T12R6 UN418 UN409 2054N08710W 2032N08732W 2031N08733W 2031N08736W 2119N09128W 2121N09135W TMN DCT MORAS UJ17 QET</t>
  </si>
  <si>
    <t>ECMLT</t>
  </si>
  <si>
    <t>S12R 2101N08650W NC011 NUDAL UV106 PODON UG765 MAXIM Y262 CANVI/M085F390 Y262 ZFP DCT CNNOR M328 ANTIG DCT BALOO DCT 35N060W/M084F410 39N050W 4230N04000W 44N030W 4330N02000W DCT ARMED/N0481F410 DCT EPOPO/N0482F400 DCT ADORO L155 ZMR</t>
  </si>
  <si>
    <t>S12R T12R6 2039N08713W 2032N08718W 2030N08722W TL604 2031N08749W NAPRI NAPRI1A</t>
  </si>
  <si>
    <t>S12R 2100N08648W 2131N08641W 2137N08635W 2151N08623W 2154N08622W 2202N08616W 2201N08611W 2207N08602W CANOA Y196 TUNSL Y262 GOPEY Q87 TIRCO/N0458F360 Q87 ZERBO/N0456F370 Q87 VIYAP Q69 GURGE DCT CAE DCT LUNDD/N0450F390 Q69 RICCS DCT OXMAN LINNG3</t>
  </si>
  <si>
    <t>2208N08601W</t>
  </si>
  <si>
    <t>S12R 2101N08651W 2058N08655W 2100N08715W 2100N08731W 2053N08845W 2057N09011W ELURA UMAVO UT101 ENAGA ENAGA3A</t>
  </si>
  <si>
    <t>S12R T12R6 UN418 UN409 2038N08733W 1916N09031W 1853N09120W CME NOPON UJ9 VSA</t>
  </si>
  <si>
    <t>S12R T12R6 UN418 UN409 2056N08703W 2101N08725W 2058N09021W ELURA UMAVO UT101 ENAGA ENAGA3A</t>
  </si>
  <si>
    <t>S12R T12R6 UN418 UN409 2055N08706W 2100N08714W 2057N09011W ELURA VITOS VITOS2A</t>
  </si>
  <si>
    <t>XAVIU</t>
  </si>
  <si>
    <t>S12R 2101N08650W 2100N08634W TAKUX UM782 OMIRO UN420 SPP DCT VUNIB DCT SIROT DCT KUBEK DCT RNG DCT ISVAT ISVAT5E</t>
  </si>
  <si>
    <t>S12R T12R6 UN418 2056N08655W 2043N08708W 2037N08850W 2035N08955W 2035N08956W 2020N09500W UMAVO UT101 ENAGA ENAGA3A</t>
  </si>
  <si>
    <t>S12R T12R6 UN418 UN409 2058N08708W 2058N08728W DURPI DCT 2050N09003W 2016N09501W ELVED UT104 LENUL LENUL3A</t>
  </si>
  <si>
    <t>DANRI</t>
  </si>
  <si>
    <t>S12R T12R6 UN415 2059N08638W NUDAL UV106 PODON UG765 MAXIM DCT EYW DCT LAL/N0473F380 DCT JINOS/N0469F390 DCT ETORE DCT CRG DCT SAV DCT VAN DCT FLO DCT CVI DCT ORF/M081F390 DCT LINND/N0466F390 DCT VITOL N293B MUSAK/M081F390 DCT 4830N05000W 51N040W 52N030W 5230N02000W DCT TOBOR/N0471F390 DCT RILED DCT BANBA DCT DIQSE DCT ICOSA DCT RUHUN DCT UNZIB DCT NUCHU L607 KONAN DCT KOK DCT SPI T180 NIVNU/N0396F310 T847 TUTOV TUTOV1A</t>
  </si>
  <si>
    <t>EIXIN</t>
  </si>
  <si>
    <t>S12R T12R6 UN412 2141N08625W 2149N08623W 2201N08602W CANOA Y196 LULLS DCT EYW DCT VKZ DCT WOLFO/N0486F370 DCT SNAGY/M083F370 M203 WILYY/M082F370 DCT KINER M202 MUNEY/M085F370 DCT 40N060W DCT 43N050W DCT 46N040W/M085F390 DCT 47N030W DCT 47N025W DCT 47N020W DCT 47N010W DCT BUNAV/M083F390 DCT TIVLU/N0466F390 DCT GALOF DCT CNA DCT LERGA DCT TOZOT DCT OTROT DCT RETNO DCT KOLON DCT RAPUR DCT RATAP/N0402F280 DCT BTA DCT MOULE DCT XOPTA DCT ELB DCT ELKAP ELKAP3A</t>
  </si>
  <si>
    <t>2202N08601W</t>
  </si>
  <si>
    <t>S12R T12R6 UN418 UN409 2056N08706W 2057N08740W LOKMA 2116N09026W 2116N09028W 2147N09502W SLP UT147 AGU UT44 MEZCA MEZCA1A</t>
  </si>
  <si>
    <t>S12R T12R6 UN418 2055N08735W 2052N09015W ELURA UMAVO UT101 ENAGA ENAGA3A</t>
  </si>
  <si>
    <t>S12R T12R6 UN418 2100N08656W UDGUV UT78 DURPI DCT UBVOV UT101 ENAGA ENAGA3A</t>
  </si>
  <si>
    <t>UDGUV2A UDGUV UT78 VIKMO 2035N09231W 2032N09255W 2021N09458W ENAGA ENAGA3A</t>
  </si>
  <si>
    <t>UDGUV2A UDGUV UT78 VIKMO 2047N09316W VITOS VITOS2A</t>
  </si>
  <si>
    <t>UDGUV2A UDGUV UT78 VIKMO 2045N09302W 2034N09436W 2037N09508W UMAVO/N0459F300 UT101 ENAGA ENAGA3A</t>
  </si>
  <si>
    <t>S12R T12R6 2100N08648W NC01 2058N08632W 2055N08625W 2046N08610W NUDAL UR506 KALNO VETSI2A</t>
  </si>
  <si>
    <t>S12R T12R6 2059N08651W UDGUV 2017N09051W 2009N09101W 2000N09118W 1956N09134W 1950N09151W 1950N09152W 1944N09317W 1947N09345W 1952N09401W 1952N09403W 1951N09418W 1949N09434W OMPAN OMPAN1A</t>
  </si>
  <si>
    <t>HP9819</t>
  </si>
  <si>
    <t>S12R T12R6 2054N08644W 2034N08640W 2025N08636W 2016N08633W PELRA DCT SPP DCT SEKMA OSUPA2</t>
  </si>
  <si>
    <t>1948N08613W</t>
  </si>
  <si>
    <t>UDGUV2A UDGUV UBVOV UT101 VOKIR/N0459F340 UT101 UMAVO/N0454F300 UT101 ENAGA ENAGA3A</t>
  </si>
  <si>
    <t>S12R T12R6 UN418 UN409 NOTEN UT37 SESNO UJ15E RETOS RETOS1A</t>
  </si>
  <si>
    <t>S12R 2101N08651W NC14 2059N08724W 2059N08731W DUTNA L208 SBI/N0363F280 DCT CRIED WHINY4</t>
  </si>
  <si>
    <t>XAUTR</t>
  </si>
  <si>
    <t>SR22</t>
  </si>
  <si>
    <t>S12R 2102N08651W T12R6 PAULE G765 CTM</t>
  </si>
  <si>
    <t>XAKUA</t>
  </si>
  <si>
    <t>S12R T12R6 UN415 2047N08631W 2032N08623W 2027N08618W 2027N08615W MAMBI UR640 MLY UL332 ABA</t>
  </si>
  <si>
    <t>2015N08521W</t>
  </si>
  <si>
    <t>N67845</t>
  </si>
  <si>
    <t>UDGUV2A UDGUV DCT 2053N08852W 2054N08858W PERGO UT22 ILOLI UL207 IPSEV L207 SEAGL NNCEE2</t>
  </si>
  <si>
    <t>UDGUV2A UDGUV UT78 VIKMO 2048N09140W UBVOV UT101 UMAVO/N0459F300 UT101 ENAGA ENAGA3A</t>
  </si>
  <si>
    <t>N379DA</t>
  </si>
  <si>
    <t>NUDAL1A NUDAL UV106 PODON UG765 MAXIM Y262 TUNSL DCT PHK DCT MATLK Q77 SHRKS DCT LAIRI/N0473F340 DCT LARZZ SITTH3</t>
  </si>
  <si>
    <t>S12R T12R6 UN415 2058N08641W 2109N08621W 2110N08621W 2113N08610W 2113N08608W 2116N08558W FRANT UG765 MAXIM Y262 GOPEY Q87 TIRCO/N0460F360 Q87 ZERBO/N0458F370 Q87 ALWZZ DCT OGRAE Q99 QUART PHLBO4</t>
  </si>
  <si>
    <t>S12R T12R6 UN415 UN413 SEVKA 2112N08559W 2112N08555W 2112N08552W 2111N08550W 2111N08543W UNG XOTIK UL212 ONPAD DCT PETRI W28 BEREL DCT</t>
  </si>
  <si>
    <t>2112N08537W</t>
  </si>
  <si>
    <t>UDGUV2A UDGUV UT78 MEDOS UT20 UBVOV UT101 UMAVO/N0460F300 UT101 ENAGA ENAGA3A</t>
  </si>
  <si>
    <t>N631FR</t>
  </si>
  <si>
    <t>S12R 2101N08651W 2100N08650W 2101N08649W 2102N08648W 2103N08646W SR08 2132N08652W 2136N08653W 2220N08706W KEHLI A766 SBI DCT CRIED WHINY4</t>
  </si>
  <si>
    <t>UDGUV2A UDGUV 2049N08756W 2049N08806W 2103N08855W 2105N08902W NOTEN UT37 SESNO/N0459F220 UJ15E RETOS RETOS1A</t>
  </si>
  <si>
    <t>MMCT</t>
  </si>
  <si>
    <t>N171UT</t>
  </si>
  <si>
    <t>C510</t>
  </si>
  <si>
    <t>S12R T12R6 UN418 UN409 UN419 2052N08721W 2052N08723W 2054N08828W 2054N08831W PERGO UT37 EBDUB DCT NUGUS UJ59 MAM DCT BRO</t>
  </si>
  <si>
    <t>S12R T12R6 2058N08652W 2058N08657W 2058N08659W UKOKO UT78 DURPI DCT UBVOV UT101 UMAVO UT104 LENUL LENUL3A</t>
  </si>
  <si>
    <t>UDGUV2A UDGUV UT78 XOLRO/N0451F380 UT78 MEDOS DCT UBVOV UT20 TAJIN DCT VITOS VITOS2A</t>
  </si>
  <si>
    <t>S12R T12R6 UN418 UN409 2051N08727W 2050N08734W MID DCT NOTEN UT37 SESNO UJ15E RETOS RETOS1A</t>
  </si>
  <si>
    <t>N655FR</t>
  </si>
  <si>
    <t>S12R 2101N08650W 2105N08649W NC07 2123N08651W 2129N08652W 2141N08659W IRDOV L214 LEV DCT MCB J35 SQS/N0434F390 J35 MEM/N0432F380 J187 FTZ TRTLL6</t>
  </si>
  <si>
    <t>N785V</t>
  </si>
  <si>
    <t>S12R T12R6 CZA UT20 PAZ UT104 LENUL DCT</t>
  </si>
  <si>
    <t>S12R T12R6 UN418 UN409 2052N08720W 2052N08724W UBVOV UT20 PAZ UT104 ELVED/N0423F300 UT104 LENUL/N0392F240 LENUL2B</t>
  </si>
  <si>
    <t>S12R T12R6 UN418 UN409 UN419 UBVOV UT101 UMAVO UT169 VITOS VITOS2A</t>
  </si>
  <si>
    <t>UDGUV2A UDGUV DCT 2055N08917W 2056N08921W NOTEN UT37 SESNO UJ15E RETOS RETOS1A</t>
  </si>
  <si>
    <t>S12R T12R6 UN415 2059N08638W 2057N08621W 2107N08558W 2109N08553W 2112N08543W NUDAL UV106 PODON UG765 EMOVI UG765 MAXIM SNDBR3</t>
  </si>
  <si>
    <t>CGEJL</t>
  </si>
  <si>
    <t>OMSUK2A OMSUK UM219 ROTGI 2157N08639W XOPGI LENUK UB646 CANOA Y196 TUNSL Y262 GOPEY Q87 TIRCO/N0469F360 Q87 ZERBO/N0466F370 Q87 VIYAP Q69 GURGE DCT CAE DCT LUNDD/N0457F390 Q69 RICCS DCT OXMAN LINNG3</t>
  </si>
  <si>
    <t>S12R UDGUV UT78 DURPI DCT UBVOV UT101 UMAVO/N0438F300 UT101 ENAGA ENAGA3A</t>
  </si>
  <si>
    <t>S12R 2050N08736W DURPI DCT LIDAM UT23 TAM UJ14 TMN UT147 AGU UT44 MEZCA MEZCA1A</t>
  </si>
  <si>
    <t>UDGUV2A UDGUV 2048N08754W 2331N09114W 2334N09118W 2351N09131W 2358N09136W 2405N09141W 2417N09151W SEAGL PUCKS4</t>
  </si>
  <si>
    <t>2429N09201W</t>
  </si>
  <si>
    <t>N132AN</t>
  </si>
  <si>
    <t>S12R T12R6 UN415 UN413 2110N08605W 2110N08552W NUDAL UV106 PODON UG765 MAXIM DCT EADEN DCT PHK DCT CRANS DCT LENDS DCT OZENA AR18 FLRDA DCT ECG DCT ORF/N0418F290 DCT SAWED DCT KALDA Q167 ZJAAY JIIMS4</t>
  </si>
  <si>
    <t>S12R SR00 SR01 SR02 SR03 SR04 SR05 SR06 SR07 NOSUG 2221N08658W 2228N08659W KEHLI A766 SBI DCT EIC/N0452F390 DCT LIT DCT ARG BOOSH3</t>
  </si>
  <si>
    <t>S12R 2051N08730W UBVOV DCT UMAVO UT101 ENAGA ENAGA3A</t>
  </si>
  <si>
    <t>N77571</t>
  </si>
  <si>
    <t>S12R SR00 SR01 SR02 SR03 SR04 ROTGI 2205N08637W 2206N08637W 2211N08634W LENUK UB646 CANOA Y196 TUNSL Y262 GOPEY Q87 TIRCO/N0461F360 Q87 ZERBO/N0461F370 Q87 LCAPE DCT RDU DCT BZNGA/N0430F280 DCT DORRN CAVLR7</t>
  </si>
  <si>
    <t>XAVDI</t>
  </si>
  <si>
    <t>S12R T12R6 UN418 UN409 UN419 UN432 2051N08736W UBVOV UT20 TAJIN DCT VITOS VITOS2A</t>
  </si>
  <si>
    <t>S12R T12R6 2101N08636W 2110N08621W 2111N08618W 2122N08559W 2133N08536W PODON UG765 MAXIM Y262 LULLS DCT GOPEY Q87 ONEWY/N0454F340 Q87 ZERBO/N0455F350 Q87 VIYAP Q69 EWESS/N0450F370 Q69 RICCS DCT OXMAN LINNG3</t>
  </si>
  <si>
    <t>2129N08545W</t>
  </si>
  <si>
    <t>S12R T12R6 UN418 UN409 UN419 UN432 2050N08734W 2050N08737W 2050N08856W 2050N08859W LIDAM UT23 TAM/N0450F360 UJ14 TMN UT147 SLP UJ40 LIBOL LIBOL1B</t>
  </si>
  <si>
    <t>HP1845</t>
  </si>
  <si>
    <t>S12R 2101N08651W CN01 2055N08644W 2052N08641W 2028N08634W 2010N08627W 2000N08627W 1940N08623W CISNE UN420 PELRA DCT SPP DCT SEKMA OSUPA2</t>
  </si>
  <si>
    <t>1939N08622W</t>
  </si>
  <si>
    <t>UDGUV2A UDGUV DCT 2051N08824W 2051N08826W 2354N09542W 2413N09616W LIBOX DCT MOV/N0454F380 UT3 URKOM UJ54 CJS DCT</t>
  </si>
  <si>
    <t>2317N09437W</t>
  </si>
  <si>
    <t>S12R T12R6 UN402 UN408 2033N08654W 2026N08706W 2018N08713W CTM UG765 AUR DCT</t>
  </si>
  <si>
    <t>N907AN</t>
  </si>
  <si>
    <t>S12R 2101N08651W NOSUG 2204N08657W 2209N08657W KEHLI A766 KELPP DCT VUH DCT DBOYS WLEEE7</t>
  </si>
  <si>
    <t>UDGUV2A UDGUV UT78 XOLRO 2049N09022W 2049N09031W 2132N09459W TMN UJ14 QET UJ17 MLM</t>
  </si>
  <si>
    <t>2132N09459W</t>
  </si>
  <si>
    <t>S12R T12R6 2058N08644W W30L4 ALYRE TAKUX UM782 OMIRO UN420 PELRA DCT SPP DCT SEKMA OSUPA2</t>
  </si>
  <si>
    <t>UDGUV2A UDGUV DCT MID DCT LIDAM UT23 TAM UJ14 TMN UT147 AGU UT44 MEZCA MEZCA1A</t>
  </si>
  <si>
    <t>UDGUV2A UDGUV 2047N08752W 2047N08754W PQE/N0382A180 V51 TGZ DCT</t>
  </si>
  <si>
    <t>UDGUV2A UDGUV UJ84 CZA UT20 TAJIN VITOS VITOS2A</t>
  </si>
  <si>
    <t>S12R 2059N08647W 2102N08646W 2148N08655W 2155N08658W KEHLI A766 SBI DCT LUKKN WLEEE7</t>
  </si>
  <si>
    <t>S12R T12R6 2054N08642W 2041N08639W 2008N08638W OMIRO UN420 PELRA DCT SPP DCT SEKMA OSUPA2</t>
  </si>
  <si>
    <t>1949N08612W</t>
  </si>
  <si>
    <t>S12R T12R6 UN415 2101N08642W 2118N08616W 2120N08613W 2124N08610W 2137N08556W FRANT UG765 MAXIM Y262 LULLS DCT GOPEY Q87 ONEWY/N0456F340 Q87 ZERBO/N0456F350 Q87 OVENP/N0455F370 Q87 VIYAP Q69 RICCS DCT PSB DCT SYR DCT ART IMPAC4</t>
  </si>
  <si>
    <t>2140N08551W</t>
  </si>
  <si>
    <t>N989AU</t>
  </si>
  <si>
    <t>UDGUV2A UDGUV 2051N08819W 2051N08821W 2114N08906W 2116N08909W DUTNA L208 SBI DCT CRIED WHINY4</t>
  </si>
  <si>
    <t>S12R T12R6 2059N08646W 2110N08626W FRANT UG765 MAXIM BHHIA3</t>
  </si>
  <si>
    <t>XAVLC</t>
  </si>
  <si>
    <t>S12R T12R6 2059N08654W 2050N08809W 2049N08811W 2053N08900W 2053N08902W LIDAM UT23 TAM UJ14 TMN DCT MORAS UJ17 QET</t>
  </si>
  <si>
    <t>UDGUV2A UDGUV 2049N08752W 2049N08756W 2055N08810W 2102N08819W 2149N08850W 2248N08925W 2252N08928W 2256N08929W DUTNA L208 PEGLG/N0448F400 L208 SBI DCT CRIED WHINY4</t>
  </si>
  <si>
    <t>S12R T12R6 UN418 UN409 UN419 UN432 DUTNA L208 SBI/N0467F330 DCT ELD/N0465F350 DCT LIT J180 FTZ TRTLL6</t>
  </si>
  <si>
    <t>N584UW</t>
  </si>
  <si>
    <t>NUDAL1A NUDAL UV106 PODON UG765 MAXIM DCT EADEN DCT PHK DCT CRANS DCT LENDS DCT OZENA/N0462F350 AR18 FLRDA DCT ECG/N0454F370 DCT ORF/N0422F290 DCT SAWED DCT KALDA Q167 ZJAAY JIIMS4</t>
  </si>
  <si>
    <t>S12R T12R6 2058N08652W 2056N08658W 2056N08752W 2056N08820W 2056N08822W 2103N08846W NOTEN UT37 SESNO UJ15E RETOS RETOS1A</t>
  </si>
  <si>
    <t>S12R T12R6 2100N08651W 2053N08739W 2053N08741W UBVOV UT101 UMAVO/N0461F300 UT101 ENAGA ENAGA3A</t>
  </si>
  <si>
    <t>S12R TAKUX UM782 OMIRO/N0452F390 UN420 SPP UP530 KAKOL DCT RNG UQ121 ISVAT ISVA5E</t>
  </si>
  <si>
    <t>N295WN</t>
  </si>
  <si>
    <t>S12R T12R6 2058N08646W 2057N08643W NC22 NUDAL UV106 PODON UG765 MAXIM Y262 GOPEY Q87 TIRCO/N0460F360 Q87 ZERBO/N0452F390 Q87 RAYVO Q113 AARNN DCT THHMP RAVNN9</t>
  </si>
  <si>
    <t>NDL10</t>
  </si>
  <si>
    <t>CFJIC</t>
  </si>
  <si>
    <t>S12R SR00 SR01 SR02 SR03 SR04 2144N08641W LENUK UB646 CANOA DCT EYW DCT ZEGEE DCT RAJAY DCT</t>
  </si>
  <si>
    <t>N592DT</t>
  </si>
  <si>
    <t>S12R T12R6 UN415 UN413 2111N08602W PODON UG765 MAXIM Y262 GOPEY DCT DVALL DCT HEDLY DCT STYMY DCT ZERBO Q87 JROSS DCT YURCK Q109 DFENC DCT SAWED Q108 SIE CAMRN5</t>
  </si>
  <si>
    <t>2126N08544W</t>
  </si>
  <si>
    <t>S12R T12R6 UN418 UN409 UN419 2050N08731W 1808N09359W 1800N09412W OMATO UJ16 OAX</t>
  </si>
  <si>
    <t>NUDAL1A NUDAL UV106 PODON UG765 MAXIM Y262 LULLS DCT WIGNA DCT FIPES/N0473F340 DCT FERAL BLFRG3</t>
  </si>
  <si>
    <t>S12R SR00 SR01 SR02 SR03 SR04 SR05 2129N08650W IRDOV L214 LEV J35 MCB/N0451F410 J35 MEM/N0451F400 J35 FAM/N0448F410 DCT SPI DCT PHEEB ENDEE8</t>
  </si>
  <si>
    <t>S12R SR00 SR01 SR02 SR03 2140N08653W 2221N08706W 2222N08707W 2229N08709W KEHLI A766 KELPP/N0467F320 A766 SBI DCT ACT DCT KF12C DCT ROTAN DCT KA24W DCT HAPEE/N0462F340 DCT KA30Q DCT KL33O DCT PGS DCT BLD DCT BTY DCT RUSME DYAMD5</t>
  </si>
  <si>
    <t>N301DV</t>
  </si>
  <si>
    <t>S12R SR00 SR01 SR02 SR03 SR04 2141N08653W 2218N08658W 2232N08703W 2251N08719W KEHLI A770 LEV DCT MERDN/N0465F350 DCT ORRKK GNDLF3</t>
  </si>
  <si>
    <t>N68843</t>
  </si>
  <si>
    <t>S12R SR00 SR04 2135N08652W 2138N08653W 2206N08709W 2207N08710W 2209N08711W KEHLI A766 KELPP NNCEE2</t>
  </si>
  <si>
    <t>S12R T12R6 NUDAL UV106 PODON UG765 MAXIM Y262 LULLS DCT EYW DCT KARTR/N0451F340 DCT RSW DCT LAL/N0451F350 DCT CYNTA DCT PONZE BANKR8</t>
  </si>
  <si>
    <t>S12R SR00 SR01 SR02 NOSUG 2157N08656W 2159N08656W 2204N08657W 2205N08657W 2220N08705W 2312N08737W 2349N08755W 2346N08812W 2350N08820W KEHLI A770 LEV J31 HRV/N0468F330 DCT MCB J35 MCGEE DCT IZAAC/N0466F270 DCT XESSS DCT MEMFS DCT VISQA J29 PXV DCT WWODD HANBL3</t>
  </si>
  <si>
    <t>S12R SR00 SR01 SR02 NOSUG 2244N08700W 2251N08703W KEHLI A766 KELPP DCT KCEEE DCT AEX/N0445F350 DCT JODOX DCT LIT/N0436F340 DCT SGF/N0439F350 DCT WELTS TRTLL6</t>
  </si>
  <si>
    <t>CGKXH</t>
  </si>
  <si>
    <t>S12R SR00 SR01 SR02 NOSUG UT27 OMVIP UT45 ALKIM DCT IRDOV L214 DAGGR/N0444F380 DCT PLNDR/N0441F390 DCT HRV DCT IGB DCT BWG DCT FLM DCT APE DCT ACO DCT OXMAN LINNG3</t>
  </si>
  <si>
    <t>S12R T12R6 UN418 UN409 2052N08719W 2051N08724W MID DCT LIDAM UT23 TAM UJ14 TMN DCT MORAS UJ17 QET DCT</t>
  </si>
  <si>
    <t>UDGUV2A UDGUV DCT 2056N08923W 2056N08925W LIDAM UT23 TAM UJ14 TMN DCT MORAS UJ17 QET</t>
  </si>
  <si>
    <t>S12R SR00 SR01 SR02 SR03 SR04 2106N08648W 2112N08647W NOSUG UT27 OMVIP 2305N08703W IRDOV/M078F380 L214 PLNDR/N0456F380 L214 LEV/N0454F370 DCT IRUBE DCT KM21M DCT BNA DCT QWERI NUBER6</t>
  </si>
  <si>
    <t>CGHPD</t>
  </si>
  <si>
    <t>S12R SR00 SR01 SR02 SR03 OMSUK 2158N08639W 2205N08638W LENUK UB646 CANOA Y196 TUNSL Y262 GOPEY Q87 TIRCO/N0467F340 Q87 ZERBO/N0466F350 Q87 VIYAP/N0461F370 Q87 NOWAE DCT BBOBO Q22 RBV DCT LLUND DCT CAM DCT JASDU DCT PBERG CARTR5</t>
  </si>
  <si>
    <t>S12R T12R6 UN418 UN409 UN419 2051N08728W UBVOV UT20 TAJIN DCT VITOS VITOS2A</t>
  </si>
  <si>
    <t>S12R SR00 SR01 SR02 SR03 SR04 NOSUG 2208N08701W IRDOV L214 LEV J35 MCB DCT LIT DCT KRTNY MHOMS3</t>
  </si>
  <si>
    <t>S12R T12R6 UN418 UN409 UN419 UN432 2050N08734W 2050N08737W 2052N08820W 2052N08821W NOTEN UT37 ULUMA DCT MTY UT11 SINLO SINLO1A</t>
  </si>
  <si>
    <t>S12R T12R6 2100N08650W SL00 TAKUX UM782 OMIRO UN420 SPP UP530 KAKOL UP530 REMUK DCT OPMEL OPME4A</t>
  </si>
  <si>
    <t>UDGUV2A UDGUV UT78 DURPI DCT NUBIT DCT RIBET UT101 ENAGA DCT OVAGO UT123 IKLOK/N0422F240 UT123 IGSON IGSON1A</t>
  </si>
  <si>
    <t>N545UW</t>
  </si>
  <si>
    <t>UDGUV2A UDGUV DCT 2051N08820W 2051N08824W NOTEN UT37 SESNO UJ15E RETOS RETOS1A</t>
  </si>
  <si>
    <t>S12R 2101N08652W CZM B764 BUKKY BUKKY1B</t>
  </si>
  <si>
    <t>N828JB</t>
  </si>
  <si>
    <t>S12R T12R6 UN415 UN413 MAXIM BHHIA3</t>
  </si>
  <si>
    <t>S12R 2101N08650W SR29 2053N08646W 2050N08646W 2024N08649W CTM UG765 IMATA/N0398F340 UG765 TIKIS TIKIS2C</t>
  </si>
  <si>
    <t>S12R T12R6 2100N08651W UDGUV DCT NOTEN UT37 SESNO UJ15E RETOS RETOS1A</t>
  </si>
  <si>
    <t>N8309C</t>
  </si>
  <si>
    <t>S12R T12R6 UN415 UN413 MAXIM Y262 LINEY DCT KUTNE MUNGI1</t>
  </si>
  <si>
    <t>UDGUV2A UDGUV UT78 DURPI DCT NOTEN UT37 ULUMA DCT MTY DCT TASTO DCT ILAMA UT41 NADIS DCT AVRIL UJ3 TANRI TANRI1B</t>
  </si>
  <si>
    <t>S12R SR00 SR01 SR02 SR03 SR04 SR05 ENEBA UT27 NOSUG 2203N08657W 2211N08702W 2222N08720W DUTNA L208 PEGLG/N0463F340 L208 SBI DCT KF15E DCT SLANT DCT KF27C DCT KK36A DCT TOTOE DCT HALEN NIIXX4</t>
  </si>
  <si>
    <t>N31412</t>
  </si>
  <si>
    <t>S12R 2101N08651W 2100N08649W 2059N08647W CN03 N12N ENEBA UT27 NOSUG 2213N08658W 2222N08658W KEHLI A766 KELPP NNCEE2</t>
  </si>
  <si>
    <t>S12R SR00 SR01 SR02 SR03 SR04 SR05 ENEBA UT27 NOSUG 2211N08657W 2219N08659W KEHLI A766 KELPP PUCKS4</t>
  </si>
  <si>
    <t>UDGUV2A UDGUV UT78 UKOKO 2049N08821W 2049N08823W NOTEN UT37 SESNO UJ15E RETOS RETOS1A</t>
  </si>
  <si>
    <t>N326DN</t>
  </si>
  <si>
    <t>S12R 2101N08651W 2100N08649W 2102N08647W 2104N08647W ENEBA UT27 NOSUG 2220N08658W 2231N08659W KEHLI A766 SBI DCT ELD/N0451F350 DCT LIT DCT IRK/N0448F360 DCT MNOSO BLUEM5</t>
  </si>
  <si>
    <t>N319DN</t>
  </si>
  <si>
    <t>S12R T12R6 UN415 UN413 SEVKA 2112N08559W 2119N08540W 2123N08530W PODON UG765 MAXIM DCT CYY DCT RSW DCT KPASA/N0453F340 DCT ENEME DCT AMG DCT LARZZ SITTH3</t>
  </si>
  <si>
    <t>UDGUV2A UDGUV UT78 MEDOS UT20 UBVOV UT101 UMAVO/N0462F300 UT101 ENAGA ENAGA3A</t>
  </si>
  <si>
    <t>N531JL</t>
  </si>
  <si>
    <t>S12R T12R6 UN415 MAXIM Y262 TUNSL DCT FEMID/N0468F340 Q118 KPASA Q99 DOFFY/N0463F350 Q99 POLYY DCT DADDS Q87 GEARS DCT BBOBO Q22 RBV Q419 JFK ROBUC3</t>
  </si>
  <si>
    <t>TCLLM</t>
  </si>
  <si>
    <t>S12R T12R6 UN415 UN413 MAXIM Y262 ZFP BR65V STIFF A699 SUMRS/M084F350 M327 KANUX DCT ANTIG M328 PIERC/M084F370 M328 BDA M330 BALOO DCT 36N060W/N0488F370 DCT 39N050W DCT 45N040W/M084F390 DCT 48N030W DCT 49N020W DCT KOGAD DCT BIMGO DCT GAPLI/N0484F390 DCT LIZAD/N0485F390 DCT JSY DCT TURDU DCT TADUP DCT TEPRI UN491 POGZI DCT GELTA DCT LUVAL/N0488F390 DCT BEGAR DCT TRA/N0485F390 DCT GAMSA/N0468F370 DCT GEDSO/N0470F370 DCT PODET/N0468F370 DCT NASSY DCT OKLOP DCT ETIDA T390 RILEX</t>
  </si>
  <si>
    <t>N188US</t>
  </si>
  <si>
    <t>S12R T12R6 UN415 UN413 MAXIM Y262 LULLS DCT EYW DCT KARTR/N0453F340 DCT RSW/N0447F320 DCT LAL/N0450F330 DCT CYNTA DCT PONZE BANKR8</t>
  </si>
  <si>
    <t>UDGUV2A UDGUV DCT 2052N08835W 2135N09234W 2136N09242W 2148N09500W TMN UT147 SLP UJ40 LIBOL LIBOL1B</t>
  </si>
  <si>
    <t>UDGUV2A UDGUV UJ84 IKLEK 2042N08813W NAPRI DURPI MID XUB08 S3613 MID</t>
  </si>
  <si>
    <t>S12R SR00 SR01 SR02 SR03 SR04 SR05 ENEBA UT27 NOSUG 2229N08659W 2235N08700W KEHLI A766 KELPP NNCEE2</t>
  </si>
  <si>
    <t>N975AN</t>
  </si>
  <si>
    <t>S12R 2100N08650W 2101N08648W 2102N08647W 2104N08646W ENEBA UT27 OMVIP UT45 ALKIM/N0453F360 DCT KEHLI A766 KELPP DCT KCEEE DCT AEX/N0445F370 DCT JODOX DCT LIT/N0442F360 DCT SGF/N0440F370 DCT WELTS TRTLL6</t>
  </si>
  <si>
    <t>S12R T12R6 UN418 UN409 2053N08718W 2053N08725W UBVOV UT101 UMAVO UT169 VITOS VITOS2A</t>
  </si>
  <si>
    <t>N64809</t>
  </si>
  <si>
    <t>S12R T12R6 UN418 UN409 MID NOTEN UT37 SESNO DCT MTY UT11 PPE J93 ASUTA DCT AMMOR OLAAA2</t>
  </si>
  <si>
    <t>N343PN</t>
  </si>
  <si>
    <t>UDGUV2A UDGUV MID UL208 DUTNA L208 SBI DCT CRIED WHINY4</t>
  </si>
  <si>
    <t>XAVUW</t>
  </si>
  <si>
    <t>S12R T12R6 UN418 UN409 UN419 2052N08724W 2047N08755W 2046N08800W 2048N09139W 2048N09142W ELVED/N0423F300 UT104 LENUL/N0385F250 LENUL2B</t>
  </si>
  <si>
    <t>N7833A</t>
  </si>
  <si>
    <t>S12R 2102N08652W 2101N08650W 2102N08649W 2104N08650W ENEBA 2138N08655W 2143N08656W 2303N08721W 2306N08723W 2314N08726W IRDOV L214 LEV J35 MCB/N0456F410 J35 MEM BOOSH3</t>
  </si>
  <si>
    <t>S12R T12R6 SEVKA NUDAL UV106 PODON UG765 MAXIM Y262 GOPEY Q87 TIRCO/N0466F360 Q87 ZERBO/N0457F390 Q87 RAYVO Q113 AARNN DCT THHMP RAVNN9</t>
  </si>
  <si>
    <t>S12R 2101N08651W 2100N08651W 2052N08839W 2052N08845W 2113N09029W 2114N09054W TMN UT147 SLP UJ40 LIBOL LIBOL1B</t>
  </si>
  <si>
    <t>S12R 2100N08649W 2102N08647W XHTN ENEBA UT27 NOSUG IRDOV DCT DAGGR DCT LEV/N0460F390 J31 MEI DCT IGB/N0459F380 DCT KISTS CHSNE3</t>
  </si>
  <si>
    <t>N579JB</t>
  </si>
  <si>
    <t>S12R 2100N08649W NC011 NUDAL UV106 PODON UG765 MAXIM Y262 TUNSL DCT KUTNE MUNGI1</t>
  </si>
  <si>
    <t>UDGUV2A UDGUV UT78 DURPI DCT UBVOV UT101 ENAGA ENAGA3A</t>
  </si>
  <si>
    <t>N660FR</t>
  </si>
  <si>
    <t>NUDAL1A NUDAL UV106 PODON UG765 MAXIM Y262 TUNSL DCT PHK/N0444F380 DCT TIRCO DCT MATLK Q77 MJAMS/N0444F370 Q77 SHRKS/N0443F360 DCT LAIRI DCT LARZZ SITTH3</t>
  </si>
  <si>
    <t>UDGUV2A UDGUV UT78 MEDOS/N0452F380 UT20 UBVOV UT101 UMAVO/N0452F300 UT101 ENAGA ENAGA3A</t>
  </si>
  <si>
    <t>N897DN</t>
  </si>
  <si>
    <t>NUDAL1A NUDAL UV106 PODON UG765 MAXIM DCT CYY DCT RSW DCT KPASA/N0474F340 DCT ENEME DCT AMG DCT LARZZ SITTH3</t>
  </si>
  <si>
    <t>XAVSO</t>
  </si>
  <si>
    <t>S12R T12R6 UN418 UN409 UN419 2051N08729W 2051N08758W 2115N09020W 2117N09027W TMN UT147 BOPAX BOPAX1B</t>
  </si>
  <si>
    <t>2145N09459W</t>
  </si>
  <si>
    <t>N37551</t>
  </si>
  <si>
    <t>S12R SR00 SR01 SR02 SR03 SR04 SR05 SR06 NOSUG 2211N08657W 2217N08658W KEHLI A766 KELPP/N0466F340 A766 SBI DCT KF15E DCT LEMYN DCT KF27C DCT ROLLS DCT TOTOE DCT HALEN NIIXX4</t>
  </si>
  <si>
    <t>N17593</t>
  </si>
  <si>
    <t>S12R 2101N08650W 2101N08647W CN04 2146N08654W NOSUG IRDOV L214 LEV/N0479F290 DCT MHZ/N0485F250 DCT BNA DCT PSK DCT UMBRE DCT QUART PHLBO4</t>
  </si>
  <si>
    <t>CCBLL</t>
  </si>
  <si>
    <t>S12R 2101N08651W ALSUP UB881 LANDA/N0449F350 UB881 BTO UZ498 MGA UZ512 LIXAS/N0442F370 UL203 ARNEL UM542 TAL UV1 ATATU ATATU4</t>
  </si>
  <si>
    <t>N869NN</t>
  </si>
  <si>
    <t>S12R SR00 SR01 SR02 SR03 SR04 NOSUG 2154N08656W 2220N08658W 2407N09013W 2412N09018W PEGLG L208 SBI DCT CRIED WHINY4</t>
  </si>
  <si>
    <t>2429N09034W</t>
  </si>
  <si>
    <t>ENEBA2A ENEBA UT27 OMVIP UT45 IRDOV/M079F360 L214 PLNDR/N0460F360 L214 LEV DCT ELD DCT FSM DCT LIDIC DCT LNCER DCT COUTS DCT EBGAL EBGAL7</t>
  </si>
  <si>
    <t>S12R T12R6 UN418 UN409 2054N08707W 2055N08710W 2055N08732W 2054N08748W 2054N08751W 2056N08907W 2142N09318W 2142N09324W TMN UT147 AGU UT44 MEZCA MEZCA1A</t>
  </si>
  <si>
    <t>N959JB</t>
  </si>
  <si>
    <t>S12R T12R6 NUDAL UV106 PODON UG765 MAXIM Y262 ZFP Y319 JAZZI/N0464F350 DCT SAGGY DCT CHIEZ Q161 KALDA Q108 SIE CAMRN5</t>
  </si>
  <si>
    <t>XAVXF</t>
  </si>
  <si>
    <t>S12R T12R6 2058N08652W N9S 2055N08703W 2055N08706W UBVOV DCT UMAVO UT101 ENAGA ENAGA3A</t>
  </si>
  <si>
    <t>S12R T12R6 UN418 UBVOV UT20 TAJIN DCT VITOS VITOS2A</t>
  </si>
  <si>
    <t>N442AN</t>
  </si>
  <si>
    <t>S12R SR00 SR01 SR02 SR03 2101N08644W 2149N08655W 2158N08657W KEHLI/N0464F340 A766 KELPP DCT MUSYL/N0462F360 DCT EATIT DCT STV DCT JCT DCT ELP DCT DRRVR PINNG1</t>
  </si>
  <si>
    <t>S12R T12R6 UN418 2056N08654W 2056N08657W 2057N08721W 2057N08726W 2055N08729W 2044N08750W 2025N08829W 1809N09116W 1808N09117W 1803N09123W 1737N09248W 1736N09250W OMVAB UJ9 TGZ</t>
  </si>
  <si>
    <t>S12R SR00 SR01 SR02 SR03 SR04 2141N08653W 2148N08656W IRDOV L214 LEV DCT AEX/N0467F340 DCT EIC DCT MLC DCT GCK DCT KIISS CLASH5</t>
  </si>
  <si>
    <t>S12R SR00 SR01 SR02 SR03 SR04 SR05 SR06 SR07 SR08 SR09 SR10 NOSUG UT27 OMVIP UT45 ALKIM/N0480F320 UT45 IRDOV L214 DAGGR/N0475F340 L214 PLNDR DCT MEMFS/N0462F360 DCT FTZ SHAIN2</t>
  </si>
  <si>
    <t>N895NN</t>
  </si>
  <si>
    <t>S12R T12R6 NUDAL UV106 PODON UG765 MAXIM SNDBR3</t>
  </si>
  <si>
    <t>NUDAL1A NUDAL UV106 PODON UG765 MAXIM Y262 GOPEY Q87 TIRCO/N0472F340 Q87 ZERBO/N0469F350 Q87 JROSS DCT FLO DCT FAY DCT RDU DCT BZNGA DCT DORRN CAVLR7</t>
  </si>
  <si>
    <t>N915DU</t>
  </si>
  <si>
    <t>S12R SR00 SR01 SR02 SR03 2101N08644W NOSUG 2159N08656W 2200N08656W 2208N08658W KEHLI A766 SBI DCT ACT DCT PNH DCT ALS/N0460F340 DCT JNC J12 HELPR PITTT2</t>
  </si>
  <si>
    <t>TOM065</t>
  </si>
  <si>
    <t>S12R T12R6 UN415 NUDAL UV106 PODON UG765 MAXIM DCT EYW DCT TRV DCT SNNTA DCT ILM DCT SAWED DCT ZJAAY Q167 ZIZZI DCT DRIFT Q439 MANTA DCT GEDIC DCT ACK DCT KANNI N171E PORTI/M084F390 NATW XETBO/N0447F390 DCT DOLIP DCT NORLA DCT FONZU DCT ELRIP DCT OTMET OTMET1G</t>
  </si>
  <si>
    <t>S12R T12R6 UN418 UN409 2055N08700W 2056N08701W 2054N08701W 2048N08707W 2044N08710W 2042N08714W 2037N08718W 2034N08725W NUBIT DCT RIBET UT101 ENAGA DCT OVAGO UT123 IKLOK/N0392F260 UT123 IGSON IGSON1A</t>
  </si>
  <si>
    <t>S12R T12R6 UN418 UN409 2055N08848W 2055N08851W 2055N08907W 2208N09152W 2209N09155W NOTEN RETOS RETOS1A</t>
  </si>
  <si>
    <t>S12R T12R6 UN418 UN409 UN419 2052N08722W 2051N08727W 2044N08809W 2043N08839W NOTEN UT37 SESNO UJ15E RETOS RETOS1A</t>
  </si>
  <si>
    <t>S12R SR00 SR01 SR02 SR03 ENEBA UT27 NOSUG 2153N08656W 2159N08656W 2205N08657W KEHLI/N0476F340 A766 KELPP/N0471F360 DCT SBI DCT ACT DCT ABI DCT TXO J72 GUP DCT HAHAA RKSTR4</t>
  </si>
  <si>
    <t>S12R T12R6 UN418 UN409 2052N08720W 2050N08729W 2049N08751W 2050N08808W CME UJ9 VSA DCT</t>
  </si>
  <si>
    <t>S12R 2100N08649W 2101N08647W 2116N08646W 2134N08651W 2140N08652W 2210N08702W 2219N08704W KEHLI A766 SBI DCT CRIED BEREE3</t>
  </si>
  <si>
    <t>S12R T12R6 2100N08649W ALYRE TAKUX UM782 OMIRO/N0454F370 UM782 MEVUB UP406 AKPEK DCT RNG DCT ISVAT ISVA5E</t>
  </si>
  <si>
    <t>N932AM</t>
  </si>
  <si>
    <t>S12R T12R6 UN415 UN413 2105N08619W 2113N08606W NUDAL UV106 PODON UG765 MAXIM Y262 LULLS DCT EYW DCT KARTR/N0459F360 DCT RSW DCT LAL/N0457F370 DCT CYNTA DCT PONZE BANKR8</t>
  </si>
  <si>
    <t>CGFVN</t>
  </si>
  <si>
    <t>S12R SR00 2059N08647W 2102N08645W 2119N08646W 2159N08710W 2205N08717W 2229N08737W 2232N08738W XOTEL 2255N08754W 2302N08800W 2303N08800W 2309N08804W IRDOV/M078F380 L214 PLNDR/N0456F380 L214 LEV/N0455F370 DCT IRUBE DCT KM21M DCT BNA DCT QWERI NUBER6</t>
  </si>
  <si>
    <t>S12R SR00 SR01 SR02 SR03 2151N08656W 2157N08657W KEHLI A766 KELPP NNCEE2</t>
  </si>
  <si>
    <t>UDGUV2A UDGUV UT78 UKOKO 2049N08839W 2050N08844W NOTEN UT37 ULUMA DCT MTY DCT TASTO DCT ILAMA UT41 NADIS DCT AVRIL UJ3 TANRI TANRI1B</t>
  </si>
  <si>
    <t>CGKWJ</t>
  </si>
  <si>
    <t>S12R 2059N08646W NOSUG 2228N08659W 2233N08659W 2237N08708W 2251N08733W KEHLI/M079F360 A766 KLAMS/N0460F360 A766 SBI DCT GIFFA DCT KF27C DCT LAA DCT KD66U DCT GANNE DCT WEDAK DCT METOW GRIZZ1</t>
  </si>
  <si>
    <t>UDGUV2A UDGUV UT78 MEDOS UT20 UBVOV UT101 VOKIR/N0459F340 UT101 UMAVO/N0459F300 UT101 ENAGA ENAGA3A</t>
  </si>
  <si>
    <t>UDGUV2A UDGUV 2048N08755W 2049N08805W LIDAM UT23 TAM UJ14 TMN UT147 SLP</t>
  </si>
  <si>
    <t>S12R SR00 SR01 SR02 2100N08644W 2105N08643W 2149N08655W 2209N08707W 2218N08713W KEHLI A766 KELPP BAYYY5</t>
  </si>
  <si>
    <t>GTUIF</t>
  </si>
  <si>
    <t>S12R T12R6 UN415 UN413 2107N08612W 2112N08606W 2118N08559W MAXIM DCT EYW DCT TRV DCT SNNTA DCT ISO DCT SAWED DCT SWL DCT MANTA DCT DUNEE DCT BRUWN DCT TUSKY N355C JOOPY/M084F390 NATU BEXET/N0454F390 DCT REVNU DCT MOLAK DCT TLA Y96 NATEB</t>
  </si>
  <si>
    <t>S12R T12R6 UN418 UN409 UN419 UN432 2158N09457W LIDAM UT23 TAM UJ14 TMN DCT MORAS UJ17 QET</t>
  </si>
  <si>
    <t>N378DA</t>
  </si>
  <si>
    <t>S12R 2101N08651W T12L6 B30L6 2113N08649W XHMJ NOSUG 2205N08701W 2206N08702W 2218N08711W 2223N08716W KEHLI A766 KLAMS DCT VUH/N0468F360 DCT ELA DCT STV DCT JCT DCT PEQ DCT EWM Q180 BXK J4 WLVRN DCT ESTWD HLYWD1</t>
  </si>
  <si>
    <t>UDGUV2A UDGUV UT78 MEDOS UT20 UBVOV UT101 UMAVO/N0469F300 UT101 ENAGA ENAGA3A</t>
  </si>
  <si>
    <t>N997JL</t>
  </si>
  <si>
    <t>S12R 2101N08651W 2112N08554W CONAR NUDAL UV106 PODON UG765 MAXIM Y262 ZFP Y319 JAZZI DCT SAGGY DCT CHIEZ Q161 KALDA Q108 SIE CAMRN5</t>
  </si>
  <si>
    <t>CCBFX</t>
  </si>
  <si>
    <t>S12R T12R6 ALSUP UB881 URIOS/N0449F350 UB881 BTO UZ498 MGA UZ512 LIXAS/N0442F370 UL203 ARNEL UM542 TAL UV1 ATATU ATATU4</t>
  </si>
  <si>
    <t>N411AE</t>
  </si>
  <si>
    <t>S12R T12R6 2057N08646W 2022N08613W DELVI UM782 MEVUB UP406 AKPEK DCT RNG DCT ISVAT ISVAT5E</t>
  </si>
  <si>
    <t>2003N08553W</t>
  </si>
  <si>
    <t>UDGUV2A UDGUV UT78 DURPI DCT NUBIT DCT RIBET UT101 ENAGA DCT OVAGO UT123 IKLOK/N0407F220 UT123 IGSON/N0327F140 IGSON1A</t>
  </si>
  <si>
    <t>VIV2028</t>
  </si>
  <si>
    <t>S12R T12R6 UN418 UN409 2053N08727W CELST 2050N09303W 2048N09318W 2048N09328W ENAGA DCT OTAGO DCT ATUKA ATUKA1B</t>
  </si>
  <si>
    <t>DANRE</t>
  </si>
  <si>
    <t>S12R T12R6 2100N08648W CN02 NUDAL UV106 PODON UG765 MAXIM DCT EYW/N0473F390 DCT PBI/M082F390 DCT SNAGY DCT VIRST M201 DRYED/M082F410 DCT JEBBY M202 LOMPI DCT PORTI/M082F400 NATW XETBO/N0468F410 DCT CRK DCT EVRIN DCT INFEC DCT JETZI DCT AMFUL DCT CAWZE DCT SIRIC P2 DVR UL9 KONAN DCT KOK DCT SPI T180 NIVNU/N0403F330 T847 TUTOV TUTOV1A</t>
  </si>
  <si>
    <t>UDGUV2A UDGUV UT78 UKOKO 2050N08859W 2050N08906W 2100N08924W 2210N09159W 2313N09428W NOTEN UT37 SESNO UJ15E RETOS RETOS1A</t>
  </si>
  <si>
    <t>GYMMA</t>
  </si>
  <si>
    <t>S12R 2101N08650W MOGOP NUDAL UR506 UHA UR628 UVA/N0487F360 UR628 TANIA/N0485F370 R628 MENDL/M084F370 R628 ZQA M329 BALTN DCT RNGRS/M084F390 DCT 3730N06000W 41N050W 44N040W/M084F410 46N030W 48N020W 48N015W DCT OMOKO DCT GUNSO/M084F390 DCT GAPLI/N0470F390 DCT SIDDI DCT DAWLY DCT ELRIP DCT OTMET OTMET1G</t>
  </si>
  <si>
    <t>ECNTB</t>
  </si>
  <si>
    <t>S12R NUDAL UV106 PODON UG765 EMOVI/N0499F370 UG765 MAXIM Y262 LULLS DCT DROWN/N0492F390 Y642 GRATX/M085F390 M329 LAZEY DCT 34N060W/M085F390 38N050W/M085F410 41N040W 43N030W 43N020W/M085F410 DCT BANAL/N0479F410 DCT ADORO/N0482F400 L155 ZMR</t>
  </si>
  <si>
    <t>UDGUV2A UDGUV 2046N08753W 2037N08830W UBVOV UT101 RIBET/N0459F340 UT101 UMAVO/N0460F300 UT101 ENAGA ENAGA3A</t>
  </si>
  <si>
    <t>S12R GABIX DCT TUMEK DCT TIBUT DCT PIRAS/N0464F230 BARRA4P</t>
  </si>
  <si>
    <t>XAVGB</t>
  </si>
  <si>
    <t>S12R 2101N08651W 2051N08728W NAPRI NAPRI1C</t>
  </si>
  <si>
    <t>UDGUV2A UDGUV DCT 2053N08805W 2058N08852W 2104N08910W NOTEN UT37 SESNO UJ15E RETOS RETOS1A</t>
  </si>
  <si>
    <t>ECMIH</t>
  </si>
  <si>
    <t>S12R T12R6 UN415 UN413 2105N08625W 2106N08624W NUDAL UV106 PODON UG765 MAXIM/M085F390 DCT ZFP DCT CNNOR M328 ANTIG/M084F410 DCT LAZEY DCT 34N060W 37N050W 3930N04000W 41N030W 42N020W DCT BANAL/N0481F410 DCT ADORO/N0469F360 L155 ZMR</t>
  </si>
  <si>
    <t>CGKXW</t>
  </si>
  <si>
    <t>S12R SR00 SR01 SR02 SR03 SR04 2106N08646W L36 2132N08643W 2139N08642W LENUK UB646 CANOA Y196 TUNSL DCT FEMID Q118 KPASA/N0466F380 Q99 DOFFY/N0464F390 Q99 CAMJO DCT PSK DCT PSB J59 SYR DCT ART DEANS4</t>
  </si>
  <si>
    <t>S12R T12R6 UN418 UN409 UN419 UN432 2050N08738W 2032N08832W 2044N09340W 2043N09358W ENAGA ENAGA3A</t>
  </si>
  <si>
    <t>S12R T12R6 NUDAL UV106 PODON UG765 MAXIM DCT DHP DCT UKOKA/M085F410 M202 ONGOT DCT ANVER DCT 36N060W DCT 36N050W DCT 4030N04000W DCT 44N030W DCT 45N020W DCT KOPAS/N0481F410 DCT STG/N0481F400 DCT DESAT N733 ZMR</t>
  </si>
  <si>
    <t>CFYXF</t>
  </si>
  <si>
    <t>S12R SR00 SR01 2127N08646W OMSUK UM219 ROTGI 2152N08640W 2202N08637W LENUK UB646 CANOA Y196 TUNSL Y262 GOPEY Q87 TIRCO/N0478F320 Q87 ZERBO/N0476F330 Q87 VIYAP Q69 GURGE DCT CAE DCT LUNDD Q69 RICCS DCT OXMAN LINNG3</t>
  </si>
  <si>
    <t>XAVGE</t>
  </si>
  <si>
    <t>S12R T12R6 UN418 UN409 UN419 UN432 2045N08857W 2046N09033W 2046N09038W 2023N09459W UMAVO UT104 LENUL DCT</t>
  </si>
  <si>
    <t>TAKUX2A TAKUX UM782 OMIRO UN420 SPP UL667 AGUJA UM782 MEVUB UP406 AKPEK UQ121 RNG DCT ISVAT ISVAT5E</t>
  </si>
  <si>
    <t>S12R T12R6 UN418 UN409 2053N08716W 2050N08737W 2050N08738W 2049N08744W 2027N08830W UMAVO/N0452F300 UT101 ENAGA ENAGA3A</t>
  </si>
  <si>
    <t>2017N09459W</t>
  </si>
  <si>
    <t>UDGUV2A UDGUV 2048N08751W 2034N08820W 2028N08917W 2027N08925W TAJIN DCT VITOS VITOS2A</t>
  </si>
  <si>
    <t>UDGUV2A UDGUV UT78 UKOKO 2042N08817W 2027N08846W 2026N09002W 2017N09459W UMAVO UT101 ENAGA ENAGA3A</t>
  </si>
  <si>
    <t>UDGUV2A UDGUV UT78 UKOKO 2048N08818W 2032N08852W 2038N08907W 2037N08913W AVIVI ELVED UT104 LENUL LENUL3A</t>
  </si>
  <si>
    <t>BHS947</t>
  </si>
  <si>
    <t>MYSM</t>
  </si>
  <si>
    <t>AT76</t>
  </si>
  <si>
    <t>C6BFW</t>
  </si>
  <si>
    <t>S12R T12R6 UN415 2104N08628W 2104N08621W 2106N08621W 2105N08617W SEVKA NUDAL UR506 UHA R628 TANIA DCT MADIZ DCT GEROT DCT WEDER DCT</t>
  </si>
  <si>
    <t>HP1851</t>
  </si>
  <si>
    <t>S12R T12R6 UN418 UN409 UN419 UN432 2046N08744W 2024N08847W 2029N08934W 2026N09052W 2016N09316W 2005N09425W UMAVO UT101 ENAGA ENAGA3A</t>
  </si>
  <si>
    <t>S12R T12R6 UN418 UN409 UN419 UN432 2048N08737W 2035N08824W 2027N08930W 2024N09017W 1959N09458W IKLOK UT123 IGSON</t>
  </si>
  <si>
    <t>UDGUV2A UDGUV DCT DYSON DCT 2037N09104W 2021N09500W AVALI/N0453F300 DCT ENAGA ENAGA3A</t>
  </si>
  <si>
    <t>S12R T12R6 2058N08652W 2051N08803W UBVOV DCT UMAVO UT101 ENAGA ENAGA3A</t>
  </si>
  <si>
    <t>UDGUV2A UDGUV UT78 MEDOS VITOS VITOS2A</t>
  </si>
  <si>
    <t>UDGUV2A UDGUV UT78 MEDOS UT20 UBVOV UT101 RIBET/N0459F340 UT101 UMAVO/N0459F300 UT101 ENAGA ENAGA3A</t>
  </si>
  <si>
    <t>N845AM</t>
  </si>
  <si>
    <t>N836NN</t>
  </si>
  <si>
    <t>S12R 2101N08649W 2101N08648W T12L7 NOSUG KEHLI A766 KELPP/N0450F380 A766 SBI DCT CRIED BEREE3</t>
  </si>
  <si>
    <t>N947QS</t>
  </si>
  <si>
    <t>2102N08652W T12R6 2102N08649W 2120N08644W 2129N08644W LENUK UB646 CANOA DCT EYW DCT</t>
  </si>
  <si>
    <t>S12R SR00 SR01 SR02 SR03 SR04 SR05 SR06 SR07 2123N08643W 2131N08641W 2214N08614W 2217N08612W CANOA DCT EYW DCT</t>
  </si>
  <si>
    <t>2223N08601W</t>
  </si>
  <si>
    <t>S12R SR00 SR01 SR02 SR03 SR04 SR05 SR06 SR07 SR08 NOSUG 2237N08700W 2239N08700W 2244N08702W IRDOV L214 LEV DCT GCV/N0469F350 DCT PAYTN DCT SHYRE GNDLF3</t>
  </si>
  <si>
    <t>UDGUV2A UDGUV DCT MID DCT NOTEN UT37 SESNO DCT MTY UJ32 TRC DCT</t>
  </si>
  <si>
    <t>N66803</t>
  </si>
  <si>
    <t>S12R SR00 SR01 SR02 SR03 SR04 SR05 SR06 SR07 2151N08656W 2155N08656W 2226N08707W 2232N08712W KEHLI A766 KELPP NNCEE2</t>
  </si>
  <si>
    <t>UDGUV2A UDGUV UT78 MEDOS UT20 UBVOV UT101 RIBET/N0455F340 UT101 UMAVO/N0455F300 UT101 ENAGA ENAGA3A</t>
  </si>
  <si>
    <t>HP1722</t>
  </si>
  <si>
    <t>S12R T12R6 UN415 UN440 OMIRO UN420 BONOS/N0456F390 UN420 PELRA DCT SPP DCT SEKMA OSUPA2</t>
  </si>
  <si>
    <t>N37548</t>
  </si>
  <si>
    <t>NUDAL1A NUDAL UV106 PODON/N0466F350 UG765 MAXIM Y262 GOPEY Q87 TIRCO/N0465F340 Q87 ZERBO/N0464F350 Q87 ALWZZ DCT OGRAE Q99 QUART PHLBO4</t>
  </si>
  <si>
    <t>XBRCM</t>
  </si>
  <si>
    <t>S12R SR00 SR01 2123N08643W 2131N08642W LENUK UB646 CANOA DCT EYW DCT</t>
  </si>
  <si>
    <t>UDGUV2A UDGUV UT78 MEDOS UT20 UBVOV/N0457F340 UT101 UMAVO/N0454F300 UT101 ENAGA ENAGA3A</t>
  </si>
  <si>
    <t>2059N08651W UN608 2043N08657W 2034N08646W 2035N08657W 2045N08700W</t>
  </si>
  <si>
    <t>S12R 2101N08651W UN580 UDGUV UT78 UKOKO 2050N08849W 2050N08853W DURPI DCT NOTEN UT37 SESNO UJ15E RETOS RETOS1A</t>
  </si>
  <si>
    <t>VIV2014</t>
  </si>
  <si>
    <t>XAVMD</t>
  </si>
  <si>
    <t>S12R T12R6 UN418 UN409 2055N08736W AVIVI ELVED UT104 LENUL LENUL3A</t>
  </si>
  <si>
    <t>S12R T12R6 UN418 UN409 2054N08812W 2048N09324W VOKIR UMAVO UT101 ENAGA ENAGA3A</t>
  </si>
  <si>
    <t>XAAMB</t>
  </si>
  <si>
    <t>S12R T12R6 UN418 UN409 UN419 2051N08729W 2051N08734W UBVOV UT101 UMAVO UT169 VITOS VITOS2A</t>
  </si>
  <si>
    <t>S12R T12R6 UN418 UN409 2053N08718W AVIVI IKLOK/N0449F220 UT123 IGSON IGSON1B</t>
  </si>
  <si>
    <t>S12R T12R6 UN418 UN409 UN419 2053N08728W BEMOX 2057N08914W NOTEN UT37 SESNO UJ15E RETOS RETOS1A</t>
  </si>
  <si>
    <t>N63PC</t>
  </si>
  <si>
    <t>S12R T12R6 UN418 UN409 2055N08705W 2054N08708W 2055N08738W 2055N08757W 2056N08808W 2058N08819W NOTEN UT37 EBDUB DCT NUGUS UJ59 MAM DCT</t>
  </si>
  <si>
    <t>S12R SR00 SR01 SR02 SR03 SR04 SR05 SR06 SR07 ROTGI UM219 XOPGI UB646 CANOA Y196 LULLS DCT EYW DCT KARTR DCT FERAL DCT</t>
  </si>
  <si>
    <t>UDGUV2A UDGUV UT78 VIKMO 2048N09121W TAJIN DCT VITOS VITOS2A</t>
  </si>
  <si>
    <t>N653FR</t>
  </si>
  <si>
    <t>S12R SR00 SR01 SR02 SR03 SR04 SR05 SR06 SR07 SR08 SR09 UN406 2134N08652W 2142N08654W 2240N08713W KEHLI A766 SBI DCT CRIED BEREE3</t>
  </si>
  <si>
    <t>S12R T12R6 UN418 UN409 UN419 UN432 UBVOV UT101 UMAVO/N0444F300 UT101 ENAGA/N0423F260 ENAGA3A</t>
  </si>
  <si>
    <t>S12R T12R6 CZM UN431 ALSUP 1935N08655W TALAG UA754 TNT</t>
  </si>
  <si>
    <t>1903N08656W</t>
  </si>
  <si>
    <t>N722FR</t>
  </si>
  <si>
    <t>ENEBA2A ENEBA UT27 NOSUG 2239N08719W 2248N08724W 2331N08747W IRDOV L214 LEV DCT MCB J35 SQS/N0398F290 J35 MEM/N0401F300 J187 FTZ TRTLL6</t>
  </si>
  <si>
    <t>S12R SR00 SR01 SR02 SR03 SR04 SR05 SR06 SR07 SR08 UN406 2142N08654W 2148N08655W 2157N08658W 2158N08658W 2220N08706W 2226N08708W KEHLI/M079F360 A770 ALGAE/M080F360 A770 DOLPH/N0468F360 A770 LEV J35 MCB/N0468F370 DCT MEM DCT PXV DCT VHP DCT WASPP DCT QWERI NUBER6</t>
  </si>
  <si>
    <t>N877NN</t>
  </si>
  <si>
    <t>S12R SR00 SR01 SR02 SR03 SR04 SR05 SR06 SR07 SR08 SR09 SR10 SR11 2121N08649W NOSUG 2159N08656W 2205N08657W 2222N08658W 2229N08658W KEHLI A766 KELPP/N0453F380 A766 SBI DCT CRIED BEREE3</t>
  </si>
  <si>
    <t>N641FR</t>
  </si>
  <si>
    <t>S12R SR00 SR01 SR02 SR03 SR04 SR05 SR06 SR07 SR08 UN406 NOSUG 2215N08658W 2220N08659W 2236N08708W 2243N08713W 2313N08733W 2335N08747W 2346N08753W 2413N08805W IRDOV L214 LEV DCT OYSTY J35 SQS/N0436F390 J35 MEM BOOSH3</t>
  </si>
  <si>
    <t>N929DZ</t>
  </si>
  <si>
    <t>S12R SR00 SR01 SR02 SR03 SR04 SR05 SR06 SR07 SR08 NOSUG 2302N08702W 2310N08706W 2332N08716W 2333N08717W 2348N08723W 2351N08725W 2432N08745W DAGGR L214 LEV DCT GCV/N0454F350 DCT PAYTN DCT SHYRE GNDLF3</t>
  </si>
  <si>
    <t>2425N08741W</t>
  </si>
  <si>
    <t>S12R T12R6 UN402 UN408 CZM 2029N08655W 2027N08655W CZ010 1953N08719W TIKIS UG765 AUR DCT</t>
  </si>
  <si>
    <t>1828N08814W</t>
  </si>
  <si>
    <t>N1808U</t>
  </si>
  <si>
    <t>S12R SR00 2100N08646W 2102N08646W NOSUG UT27 OMVIP 2341N08722W 2352N08727W DAGGR L214 LEV J35 MCB/N0460F390 J35 MEM BOOSH3</t>
  </si>
  <si>
    <t>2425N08745W</t>
  </si>
  <si>
    <t>S12R T12R6 UN418 UN409 UN419 2052N08724W 2052N08747W 2052N08749W S28 NOTEN DCT LIBOX DCT MOV UT3 URKOM UJ54 CJS DCT</t>
  </si>
  <si>
    <t>S12R 2059N08648W NC27 NOSUG UT27 PISAD L333 HOOCK/N0476F330 DCT CATLN DCT MGMRY DCT TWOUP/N0467F350 Q22 BURGG Q60 JAXSN DCT DORRN CAVLR7</t>
  </si>
  <si>
    <t>LCLUN CUN 2046N08657W 2047N08654W 2052N08706W 2046N08705W 2044N08658W 2049N08700W 2055N08700W 2049N08651W 2044N08652W 2042N08656W 2043N08702W</t>
  </si>
  <si>
    <t>S12R T12R6 2100N08651W 2053N08824W 2054N08833W LIDAM UT23 TAM UJ14 TMN UT147 SLP UJ40 LIBOL LIBOL1B</t>
  </si>
  <si>
    <t>UDGUV2A UDGUV DCT MID DCT 2256N09405W 2256N09407W 2304N09500W RETOS RETOS1A</t>
  </si>
  <si>
    <t>2303N09455W</t>
  </si>
  <si>
    <t>S12R SR00 SR01 SR02 SR03 SR04 NOSUG KEHLI A766 KELPP DCT VUH DCT DBOYS WLEEE7</t>
  </si>
  <si>
    <t>XASRA</t>
  </si>
  <si>
    <t>UDGUV2A UDGUV UT78 XOLRO 2050N09006W 2050N09010W 2048N09231W UBVOV UT101 UMAVO/N0457F300 UT101 ENAGA</t>
  </si>
  <si>
    <t>N872CB</t>
  </si>
  <si>
    <t>S12R SR00 2059N08646W 2101N08645W SR21 2144N08654W ALKIM DAGGR L214 LEV J35 MCB/N0470F350 J35 MEM/N0468F360 J35 FAM/N0460F370 DCT SPI DCT PHEEB ENDEE8</t>
  </si>
  <si>
    <t>2428N08756W</t>
  </si>
  <si>
    <t>S12R T12R6 UN415 NUDAL UV106 PODON UG765 MAXIM Y262 LULLS DCT GOPEY Q87 ONEWY/N0452F340 Q87 ZERBO/N0445F350 Q87 VIYAP Q69 RICCS DCT PSB DCT SYR DCT ART IMPAC4</t>
  </si>
  <si>
    <t>S12R T12R6 UN418 UN409 UN419 UN432 2050N08734W 2048N08741W PQE/N0329A180 V51 SAXAV V51 TGZ DCT</t>
  </si>
  <si>
    <t>S12R 2059N08647W 2100N08643W 2128N08649W 2133N08651W OMVIP DCT KEHLI A766 KELPP BAYYY5</t>
  </si>
  <si>
    <t>RHH069</t>
  </si>
  <si>
    <t>KISP</t>
  </si>
  <si>
    <t>TCRSD</t>
  </si>
  <si>
    <t>S12R 2100N08649W 2101N08647W 2126N08643W MYDIA M219 CIGAR DCT GULFR DCT TYFTR DCT UNJAM DCT PEKNN DCT NEAVL DCT SIE DCT BRIGS DCT DUNNE Q339 SARDI DCT CCC DCT</t>
  </si>
  <si>
    <t>N901AA</t>
  </si>
  <si>
    <t>S12R 2100N08650W 2100N08647W CN04 ENEBA 2147N08655W 2153N08656W 2236N08710W 2250N08716W 2259N08719W KEHLI A766 KELPP/N0459F360 A766 SBI DCT CRIED BEREE3</t>
  </si>
  <si>
    <t>XAVRN</t>
  </si>
  <si>
    <t>S12R T12R6 UN418 2056N08656W 2048N08704W 2046N08705W 2047N08732W 2048N08740W LIDAM UT23 TAM UJ14 TMN DCT MORAS UJ17 QET</t>
  </si>
  <si>
    <t>N908AA</t>
  </si>
  <si>
    <t>S12R 2059N08647W 2059N08645W SR02 2108N08641W 2109N08641W 2126N08654W 2156N08659W PISAD CCUDA/N0452F340 L333 HOOCK/N0451F350 DCT SJI DCT CATLN DCT BESTT JONZE8</t>
  </si>
  <si>
    <t>N8325D</t>
  </si>
  <si>
    <t>S12R 2059N08648W 2103N08644W 2109N08643W 2111N08643W NOSUG UT27 OMVIP UT45 IRDOV L214 LEV/N0467F360 DCT AEX DCT EIC DCT MLC DCT GCK DCT KIISS CLASH5</t>
  </si>
  <si>
    <t>S12R T12R6 UN415 2057N08642W 2102N08626W 2104N08621W 2107N08620W MAXIM BHHIA3</t>
  </si>
  <si>
    <t>2133N08547W</t>
  </si>
  <si>
    <t>S12R 2059N08647W 2104N08646W NOSUG UT27 OMVIP/N0464F320 UT27 PISAD L333 HOOCK/N0460F340 DCT MEMFS DCT FTZ TRTLL6</t>
  </si>
  <si>
    <t>S12R T12R6 UN415 2058N08642W 2058N08641W 2105N08625W 2106N08625W MAXIM Y262 GOPEY Q87 TIRCO/N0460F360 Q87 ZERBO/N0457F370 Q87 JROSS Q135 RREGG Q117 KTEEE/N0467F290 Q117 SAWED Q97 ZJAAY JIIMS4</t>
  </si>
  <si>
    <t>N905AU</t>
  </si>
  <si>
    <t>S12R T12R6 UN415 2058N08641W 2059N08639W MAXIM Y262 GOPEY Q87 TIRCO/N0460F360 Q87 ZERBO/N0462F350 Q87 SUSYQ/N0457F370 Q87 JROSS Q135 RREGG Q117 KTEEE/N0431F290 Q117 SAWED Q97 ZJAAY JIIMS4</t>
  </si>
  <si>
    <t>HK5378</t>
  </si>
  <si>
    <t>TAKUX2A TAKUX/N0452F390 UM782 OMIRO UN420 SPP UP530 KAKOL DCT RNG UQ121 ISVAT ISVA5E</t>
  </si>
  <si>
    <t>S12R T12R6 UN415 2058N08643W 2058N08639W MAXIM Y262 LULLS DCT GOPEY Q87 ONEWY/N0456F360 Q87 ZERBO/N0455F370 Q87 VIYAP Q69 RICCS DCT OXMAN LINNG3</t>
  </si>
  <si>
    <t>N304DN</t>
  </si>
  <si>
    <t>S12R 2101N08650W 2100N08649W 2101N08648W 2102N08648W ENEBA UT27 NOSUG 2230N08659W 2238N08700W KEHLI A770 LEV J31 HRV DCT MCB J35 MCGEE DCT IZAAC/N0455F270 DCT XESSS DCT MEMFS DCT VISQA J29 PXV DCT WWODD HANBL3</t>
  </si>
  <si>
    <t>S12R 2101N08650W CZM UN431 ALSUP UB881 BTO UA754 TNT</t>
  </si>
  <si>
    <t>UDGUV2A UDGUV 2050N08756W 2148N09342W 2145N09351W 2141N09401W 2135N09418W 2131N09427W 2136N09442W RAULS UT23 TAM DCT</t>
  </si>
  <si>
    <t>2141N09459W</t>
  </si>
  <si>
    <t>HI1104</t>
  </si>
  <si>
    <t>S12R T12R6 UN415 UN440 UN400 2034N08615W 2029N08612W MAMBI/N0457F370 UL577 NOELL/N0451F390 UL577 CDO UT15 NADAX NADAX1W</t>
  </si>
  <si>
    <t>UDGUV2A UDGUV UT78 XOLRO/N0459F340 UT78 MEDOS UT20 UBVOV UT101 UMAVO/N0456F300 UT101 ENAGA ENAGA3A</t>
  </si>
  <si>
    <t>N178US</t>
  </si>
  <si>
    <t>S12R T12R6 UN415 MAXIM SNDBR3</t>
  </si>
  <si>
    <t>2138N08550W</t>
  </si>
  <si>
    <t>S12R T12R6 UN418 UN409 UN419 UN432 2050N08734W 2046N08802W NUBIT DCT RIBET UT101 ENAGA DCT OVAGO UT123 IKLOK/N0450F220 UT123 IGSON IGSON1B</t>
  </si>
  <si>
    <t>S12R 2101N08650W SL0 2101N08647W ENEBA 2139N08655W 2146N08656W IRDOV L214 LEV J35 MCB/N0457F410 J35 MEM BOOSH3</t>
  </si>
  <si>
    <t>S12R T12R6 UN418 UN409 UN419 2052N08723W 1914N09139W 1912N09142W 1901N09201W 1849N09207W 1827N09242W 1757N09420W 1744N09436W OMATO UJ16 OAX</t>
  </si>
  <si>
    <t>S12R 2100N08650W 2100N08649W 2101N08647W ENEBA UT27 NOSUG 2155N08656W 2202N08657W 2249N08715W 2256N08717W IRDOV L214 PLNDR DCT KH87I DCT ROMER DCT KF12C DCT TYEES DCT KF18Y DCT REYOK DCT KA27S DCT FLG DCT PGS DCT BLD DCT BTY DCT RUSME DYAMD5</t>
  </si>
  <si>
    <t>S12R T12R6 UN418 UN409 UN419 2051N08727W 2054N08837W 2055N08905W 2255N09345W 2303N09406W 2310N09436W ULUMA UT37 SESNO UJ15E RETOS RETOS1A</t>
  </si>
  <si>
    <t>2313N09442W</t>
  </si>
  <si>
    <t>S12R SR00 SR01 SR02 SR03 SR04 SR05 NOSUG UT27 OMVIP/N0463F340 UT27 PISAD L333 HOOCK/N0457F350 DCT SJI DCT VLKNN Q139 HITMN DCT IIU DCT DRUGA ROKNN4</t>
  </si>
  <si>
    <t>SCX574</t>
  </si>
  <si>
    <t>N851SY</t>
  </si>
  <si>
    <t>S12R 2101N08650W 2100N08649W 2101N08647W 2133N08652W 2224N08708W 2231N08711W IRDOV L214 LEV DCT ARG DCT KK63I DCT MNOSO BLUEM5</t>
  </si>
  <si>
    <t>S12R SR00 SR01 ENEBA 2144N08655W NOSUG IRDOV L214 LEV DCT WAVEZ/N0451F350 DCT OYSTY DCT MHZ/N0413F290 DCT MEM/N0412F280 J187 FTZ TRTLL6</t>
  </si>
  <si>
    <t>S12R T12R6 UN415 MAXIM Y262 LULLS DCT WIGNA DCT FIPES/N0476F340 DCT FERAL BLFRG3</t>
  </si>
  <si>
    <t>N61886</t>
  </si>
  <si>
    <t>S12R 2100N08649W CN03 NOSUG 2154N08656W 2200N08657W KEHLI A766 KELPP NNCEE2</t>
  </si>
  <si>
    <t>S12R T12R6 2120N08615W MAXIM Y262 GOPEY DCT DVALL DCT HEDLY DCT STYMY/N0456F340 DCT ZERBO Q87 DUCEN/N0456F350 Q87 JROSS DCT YURCK Q109 DFENC DCT SAWED Q108 SIE CAMRN5</t>
  </si>
  <si>
    <t>CGZQF</t>
  </si>
  <si>
    <t>S12R SR00 SR01 SR02 ROTGI M219 SNAKR Y240 SHAQQ/N0446F370 M580 MARCI DCT GUFFS DCT AABER DCT GRIDS Q87 ONEWY/N0443F380 Q87 ZERBO/N0445F370 Q87 VIYAP Q69 ISUZO/N0441F390 Q69 RICCS Q103 AIRRA DCT OXMAN LINNG3</t>
  </si>
  <si>
    <t>N888DS</t>
  </si>
  <si>
    <t>N7879A</t>
  </si>
  <si>
    <t>S12R T12R6 UN415 2122N08609W 2128N08603W 2133N08559W MAXIM Y262 GOPEY Q87 TIRCO/N0453F380 Q87 ZERBO/N0451F390 Q87 RAYVO Q113 AARNN DCT THHMP RAVNN9</t>
  </si>
  <si>
    <t>S12R T12R6 UN418 UN409 2054N08726W 2054N08759W 2054N08805W IPSEV L207 MUSYL/N0460F380 L207 VUH DCT JCT J86 GREBE/N0468F300 J86 INW DCT HAHAA RKSTR4</t>
  </si>
  <si>
    <t>CFZXI</t>
  </si>
  <si>
    <t>S12R SR00 SR01 SR02 SR03 2135N08652W 2140N08654W 2315N08725W IRDOV/M077F340 L214 PLNDR/N0459F340 L214 LEV/N0459F350 DCT HERKO DCT SMTTH DCT BULVE DCT ART IMPAC4</t>
  </si>
  <si>
    <t>S12R T12R6 2059N08646W DELVI UM782 MEVUB UP406 AKPEK AKPE4C</t>
  </si>
  <si>
    <t>2004N08550W</t>
  </si>
  <si>
    <t>N31ZZ</t>
  </si>
  <si>
    <t>S12R T12R6 2059N08650W 2024N08655W EMBIN UH227 AUR</t>
  </si>
  <si>
    <t>S12R SR00 SR01 SR02 SR03 2104N08643W 2106N08643W 2136N08652W 2230N08709W 2253N08717W KEHLI A770 LEV DCT GCV/N0457F350 DCT PAYTN DCT SHYRE GNDLF3</t>
  </si>
  <si>
    <t>S12R T12R6 UN418 UN409 UN419 2051N08727W 2052N08749W TL513 2237N09239W 2237N09240W GRALA UT11 SINLO SINLO1A</t>
  </si>
  <si>
    <t>2326N09425W</t>
  </si>
  <si>
    <t>S12R 2100N08649W 2101N08646W 2131N08652W 2306N08722W IRDOV L214 DAGGR/N0461F380 L214 LEV J35 MCB/N0456F390 J35 MEM/N0460F400 J35 FAM/N0457F410 DCT SPI DCT PHEEB ENDEE8</t>
  </si>
  <si>
    <t>S12R 2100N08649W 2059N08646W SR05 2148N08655W 2246N08713W 2307N08721W 2319N08730W KEHLI/M079F320 A770 DOLPH/N0475F320 A770 LEV/N0471F340 J35 MCB/N0470F350 DCT MEM J29 PXV DCT ROD DCT CXR DCT DORET DCT DKK DCT WOZEE DCT MIGLO HABBS7</t>
  </si>
  <si>
    <t>DAL626</t>
  </si>
  <si>
    <t>N399DA</t>
  </si>
  <si>
    <t>S12R SR00 SR01 SR02 SR03 SR04 SR05 SR06 SR07 SR08 SR09 SR10 SR11 SR12 2108N08649W NOSUG UT27 PISAD L333 TRESR/N0473F340 L333 HRV Q56 SJI/N0469F350 Q56 CATLN Q22 NYBLK/N0461F370 Q22 RBV Q419 JFK ROBUC3</t>
  </si>
  <si>
    <t>S12R T12R6 UN418 UN409 UN419 2052N08722W 2051N09020W CELST RIBET UT101 ENAGA DCT OTAGO DCT ATUKA</t>
  </si>
  <si>
    <t>CFEWJ</t>
  </si>
  <si>
    <t>S12R 2100N08649W 2101N08645W ROTGI UM219 MYDIA/M078F370 M219 CIGAR/N0455F370 DCT KJ09Q DCT WALET/N0452F380 DCT KT18Q/N0453F370 DCT CEGMA DCT QWERI NUBER6</t>
  </si>
  <si>
    <t>UDGUV2A UDGUV DCT 2049N08759W LIDAM UT23 TAM UJ14 TMN DCT MORAS UJ17 QET DCT</t>
  </si>
  <si>
    <t>S12R 2100N08649W 2101N08647W 2132N08652W 2225N08709W KEHLI/N0471F360 A766 KELPP BAYYY5</t>
  </si>
  <si>
    <t>N695QS</t>
  </si>
  <si>
    <t>KDJT</t>
  </si>
  <si>
    <t>S12R 2100N08649W 2101N08648W 2133N08642W LENUK UB646 CANOA DCT EYW DCT KARTR DCT AABER DCT SWAGS DCT</t>
  </si>
  <si>
    <t>S12R 2058N08649W 2056N08648W 2050N08650W MURBU B764 BUKKY BUKKY1A</t>
  </si>
  <si>
    <t>S12R T12R6 2053N08721W 2052N09009W 2050N09218W 2046N09429W UBVOV UT20 TAJIN DCT VITOS VITOS2A</t>
  </si>
  <si>
    <t>N62892</t>
  </si>
  <si>
    <t>S12R SR00 SR01 SR02 SR03 NOSUG UT27 OMVIP UT45 ALKIM DCT KEHLI A766 KELPP NNCEE2</t>
  </si>
  <si>
    <t>N805JB</t>
  </si>
  <si>
    <t>S12R T12R6 2058N08646W NC21 MAXIM BHHIA3</t>
  </si>
  <si>
    <t>S12R 2100N08650W 2058N08651W 2053N08717W UN419 UBVOV UT20 PAZ UT104 LENUL DCT</t>
  </si>
  <si>
    <t>N315UA</t>
  </si>
  <si>
    <t>S12R 2101N08651W 2101N08650W MOGOP CN03 MAXIM SNDBR3</t>
  </si>
  <si>
    <t>S12R T12R6 2057N08653W UKOKO UT78 DURPI DCT NOTEN DCT REX/N0467F360 DCT DLF DCT FST DCT EWM DCT DRRVR PINNG1</t>
  </si>
  <si>
    <t>S12R 2101N08651W MOGOP 2101N08647W NOSUG UT27 OMVIP DCT KEHLI A766 KELPP/N0456F400 A766 SBI DCT LUKKN WLEEE7</t>
  </si>
  <si>
    <t>TCLLZ</t>
  </si>
  <si>
    <t>S12R T12R6 UN415 UN413 SEVKA 2120N08550W MAXIM Y262 LULLS Y642 JITGO/M084F370 Y642 GRATX M329 BALTN DCT LAZEY/M084F370 DCT 3830N05000W/N0482F370 DCT 43N040W/M084F390 DCT 45N030W DCT 46N020W DCT 46N015W DCT SIVIR DCT RIVAK/N0480F400 DCT GALOF/N0479F390 DCT PECNO DCT VALKU DCT TIS DCT MEBAK DCT GIPNO DCT BALSI DCT OBIGO DCT ROBEX/N0480F390 DCT LAPRI DCT MOGBO DCT SIRMI/N0483F390 DCT TORTO DCT NISVA L614 DEDIN DCT AYTEK</t>
  </si>
  <si>
    <t>N879DN</t>
  </si>
  <si>
    <t>S12R 2101N08650W MOGOP NC02 NOSUG UT27 PISAD L333 HRV DCT MERDN/N0440F290 DCT KM21M DCT DEVAC DCT PXV DCT WWODD HANBL3</t>
  </si>
  <si>
    <t>UDGUV2A UDGUV UT78 DURPI 2107N08948W NOTEN UT37 SESNO UJ15E RETOS RETOS1A</t>
  </si>
  <si>
    <t>N14545</t>
  </si>
  <si>
    <t>S12R 2102N08652W MOGOP 2101N08646W 2102N08646W NOSUG 2204N08657W 2207N08658W IRDOV/N0457F320 L214 DAGGR/N0461F340 L214 PLNDR DCT SWEUP DCT TXK DCT MLC DCT KK39C DCT GCK DCT KIISS CLASH5</t>
  </si>
  <si>
    <t>XATVR</t>
  </si>
  <si>
    <t>S12R T12R6 UN418 UN409 2055N08700W 2050N08706W 2048N08707W UKOKO UT78 DURPI DCT NOTEN UT37 ULUMA DCT MTY DCT TASTO DCT ILAMA UT41 NADIS DCT AVRIL UJ3 TANRI TANRI1B</t>
  </si>
  <si>
    <t>N376DN</t>
  </si>
  <si>
    <t>S12R 2101N08651W UN580 2101N08648W 2107N08646W NOSUG 2227N08659W 2234N08700W KEHLI A766 SBI DCT ELD/N0460F350 DCT LIT DCT IRK/N0452F360 DCT MNOSO BLUEM5</t>
  </si>
  <si>
    <t>AAL1210</t>
  </si>
  <si>
    <t>S12R 2101N08651W MOGOP 2059N08648W UN621 CN021 ROTGI UM219 MYDIA M219 CIGAR/N0462F350 M219 KNOST DCT PLYER DCT OTK/N0460F360 DCT MCN DCT BESTT JONZE8</t>
  </si>
  <si>
    <t>N523JB</t>
  </si>
  <si>
    <t>NUDAL1A NUDAL UV106 PODON UG765 MAXIM Y262 ZFP Y319 BRATZ/N0462F350 Y319 JAZZI DCT SAGGY DCT CHIEZ Q161 KALDA Q108 SIE CAMRN5</t>
  </si>
  <si>
    <t>N68821</t>
  </si>
  <si>
    <t>UDGUV2A UDGUV DCT 2052N08836W 2053N08845W 2056N08853W 2057N08856W 2101N08910W USBUS NOTEN UT37 SESNO DCT MTY UT11 RUDLO/N0464F340 UT11 PPE J93 ASUTA DCT AMMOR OLAAA2</t>
  </si>
  <si>
    <t>UDGUV2A UDGUV 2053N08817W UBVOV UT101 UMAVO/N0460F300 UT101 ENAGA ENAGA3A</t>
  </si>
  <si>
    <t>CGMXB</t>
  </si>
  <si>
    <t>S12R 2101N08651W 2100N08649W 2101N08647W NOSUG 2204N08657W IRDOV/M079F360 L214 PLNDR/N0457F360 L214 LEV/N0456F370 DCT HRV/N0458F360 DCT ARG DCT JAVAS DCT JORDY DCT WENNR DCT LITNA PEPNO5</t>
  </si>
  <si>
    <t>S12R 2100N08649W NC011 2113N08646W 2142N08653W 2145N08654W IRDOV L214 PLNDR/N0466F360 L214 LEV DCT AEX DCT EIC DCT MLC DCT GCK DCT KIISS CLASH5</t>
  </si>
  <si>
    <t>N991AU</t>
  </si>
  <si>
    <t>S12R SR00 SR01 SR02 SR03 SR04 SR05 SR06 SR07 NOSUG 2340N08708W HOOCK/N0450F350 DCT SJI DCT CATLN DCT BESTT JONZE8</t>
  </si>
  <si>
    <t>2420N08721W</t>
  </si>
  <si>
    <t>S12R T12R6 UN418 UN409 UN419 2059N08755W UKOKO 2057N08838W 2056N08846W 2055N08924W UBVOV DCT UMAVO UT101 ENAGA ENAGA3A</t>
  </si>
  <si>
    <t>N8756S</t>
  </si>
  <si>
    <t>S12R SR00 NC02 2144N08654W NOSUG IRDOV L214 PLNDR/N0472F360 L214 LEV J35 MCB DCT LIT DCT KRTNY MHOMS3</t>
  </si>
  <si>
    <t>S12R SR00 SR01 SR02 SR03 SR04 SR05 SR06 SR07 SR08 SR09 SR10 SR11 SR12 2108N08649W L33 2149N08658W 2204N08706W 2209N08709W KEHLI A766 KELPP NNCEE2</t>
  </si>
  <si>
    <t>S12R T12R6 2058N08652W 2053N08713W 2042N08737W 2037N08749W 2034N08806W 2031N08834W 2032N08909W 2032N08936W 2048N09039W 2122N09242W 2133N09312W 2133N09417W 2134N09426W TMN UT147 SLP UJ40 LIBOL LIBOL1B</t>
  </si>
  <si>
    <t>N892NN</t>
  </si>
  <si>
    <t>S12R 2100N08649W NC01 CN03 ENEBA 2147N08655W 2149N08656W IRDOV L214 LEV DCT WAVEZ DCT OYSTY/N0441F350 DCT MHZ/N0403F290 DCT MEM/N0389F280 J187 FTZ TRTLL6</t>
  </si>
  <si>
    <t>N309DN</t>
  </si>
  <si>
    <t>S12R SR00 SR01 SR02 2059N08645W 2101N08643W ENEBA UT27 NOSUG 2155N08656W 2159N08657W IRDOV L214 LEV DCT GCV/N0460F350 DCT PAYTN DCT SHYRE GNDLF3</t>
  </si>
  <si>
    <t>S12R T12R6 UN418 UN409 2052N08721W 2052N08726W UBVOV UT101 UMAVO UT169 VITOS VITOS2A</t>
  </si>
  <si>
    <t>S12R T12R6 2058N08645W ALYRE TAKUX UM782 OMIRO/N0454F370 UN420 PELRA DCT SPP DCT SEKMA OSUPA2</t>
  </si>
  <si>
    <t>S12R 2100N08648W 2108N08644W 2151N08656W 2221N08711W 2227N08718W KEHLI A766 KENGS/N0460F360 A766 SBI DCT CRIED BEREE3</t>
  </si>
  <si>
    <t>N719FR</t>
  </si>
  <si>
    <t>S12R 2059N08647W 2100N08644W UN412 NOSUG UT27 OMVIP 2320N08724W IRDOV L214 LEV/N0457F350 DCT GCV DCT PAYTN DCT SHYRE GNDLF3</t>
  </si>
  <si>
    <t>S12R T12R6 2059N08647W NC21 FRANT UG765 MAXIM Y262 LULLS DCT EYW DCT VKZ DCT WOLFO DCT SNAGY/M084F410 M203 JNFOX DCT SOORY DCT 42N050W DCT 45N040W DCT 49N030W DCT 51N025W DCT DOGAL/N0481F410 DCT BEXET DCT REVNU DCT MOLAK DCT MAC N562 TRN DCT LANAK</t>
  </si>
  <si>
    <t>S12R SR00 SR01 SR02 SR03 2105N08644W NOSUG UT27 PISAD L333 HRV</t>
  </si>
  <si>
    <t>S12R T12R6 UN418 UN409 UN419 2051N08732W 2050N08737W UBVOV UT20 PAZ UT104 ELVED/N0341F200 UT104 LENUL LENUL2B</t>
  </si>
  <si>
    <t>XAVSM</t>
  </si>
  <si>
    <t>S12R T12R6 UN418 UN409 2053N08718W 2052N08727W UBVOV UT101 ENAGA ENAGA3A</t>
  </si>
  <si>
    <t>2041N08702W 2040N08703W 2040N08709W 2048N08713W CUN</t>
  </si>
  <si>
    <t>N537JT</t>
  </si>
  <si>
    <t>S12R T12R6 2058N08646W SR01 PODON UG765 MAXIM Y262 TUNSL DCT KUTNE MUNGI1</t>
  </si>
  <si>
    <t>XAVAP</t>
  </si>
  <si>
    <t>S12R T12R6 UN418 UN409 2053N08715W 2104N08751W AVA70 2053N08839W 2050N08849W 2050N08853W 2047N08917W 2048N08920W 2133N09248W 2230N09357W TMN UT147 AGU UT44 MEZCA MEZCA1A</t>
  </si>
  <si>
    <t>2225N09459W</t>
  </si>
  <si>
    <t>DAL1888</t>
  </si>
  <si>
    <t>S12R SR00 SR01 2155N08654W 2159N08655W KEHLI A770 LEV J31 HRV/N0457F350 DCT MHZ/N0460F360 DCT IZAAC DCT MEMFS/N0460F350 DCT FAM/N0457F360 DCT STL/N0454F360 DCT IOW DCT MNOSO BLUEM5</t>
  </si>
  <si>
    <t>S12R 2101N08651W 2003N08658W 2001N08658W SAP UH225 TIRNA DCT URNOS URNOS2</t>
  </si>
  <si>
    <t>1844N08714W</t>
  </si>
  <si>
    <t>N956XV</t>
  </si>
  <si>
    <t>S12R 2101N08651W MOGOP 2101N08647W 2149N08655W 2156N08656W KEHLI A766 KELPP/N0454F380 A766 SBI DCT CRIED BEREE3</t>
  </si>
  <si>
    <t>S12R 2101N08651W 2100N08649W NOSUG KEHLI A770 LEV/N0454F370 DCT VEERA DCT TERGE SARGO5</t>
  </si>
  <si>
    <t>N77582</t>
  </si>
  <si>
    <t>S12R 2100N08649W 2101N08648W 2134N08652W 2143N08654W KEHLI A770 LEV DCT FISTY/N0465F360 DCT KF21G DCT MLC DCT GCK DCT KIISS CLASH5</t>
  </si>
  <si>
    <t>S12R SR00 SR01 SR02 SR03 SR04 SR05 SR06 OMSUK 2143N08642W LENUK UB646 CANOA Y196 LULLS DCT EYW DCT KARTR/N0464F340 DCT RSW DCT DOFFY/N0462F350 DCT SHRKS DCT VIYAP DCT BASSO DCT CHS/N0459F360 DCT STOCR STOCR7</t>
  </si>
  <si>
    <t>N8779Q</t>
  </si>
  <si>
    <t>NUDAL1A NUDAL UV106 PODON UG765 MAXIM Y262 GOPEY Q87 TIRCO/N0471F360 Q87 ZERBO/N0468F370 Q87 RAYVO/N0462F390 Q113 AARNN DCT THHMP RAVNN9</t>
  </si>
  <si>
    <t>CCBLH</t>
  </si>
  <si>
    <t>S12R T12R6 2055N08649W 2004N08653W MGA UZ512 LIXAS/N0443F370 UL203 ARNEL UM542 TAL UV1 ATATU ATATU4</t>
  </si>
  <si>
    <t>1912N08648W</t>
  </si>
  <si>
    <t>N900UW</t>
  </si>
  <si>
    <t>S12R SR00 SR01 SR02 SR03 SR04 ENEBA UT27 OMVIP 2312N08713W KEHLI A766 SBI DCT CRIED BEREE3</t>
  </si>
  <si>
    <t>N8784Q</t>
  </si>
  <si>
    <t>S12R SR00 SR01 ENEBA UT27 NOSUG 2214N08658W 2216N08658W 2221N08658W KEHLI A766 KELPP BAYYY5</t>
  </si>
  <si>
    <t>S12R T12R6 2100N08649W 2101N08645W 2103N08637W NUDAL UV106 PODON UG765 MAXIM Y262 ZFP Y319 BRATZ/N0468F350 Y319 JAZZI DCT SAGGY DCT CHIEZ/N0455F370 Q161 KALDA Q108 SIE CAMRN5</t>
  </si>
  <si>
    <t>CGWSI</t>
  </si>
  <si>
    <t>ENEBA2A ENEBA UT27 NOSUG 2227N08701W KEHLI A770 LEV DCT KF15I DCT FSM DCT KK57C DCT NUXRO DCT ANJLA DCT BEVEL DCT VESDO DCT EBGAL EBGAL7</t>
  </si>
  <si>
    <t>N465AN</t>
  </si>
  <si>
    <t>ENEBA2A ENEBA UT27 NOSUG 2227N08659W 2237N08658W KEHLI A766 KELPP/N0464F340 DCT ANKRR DCT PSX DCT SAT J138 FST J2 ALIBY DCT DRRVR PINNG1</t>
  </si>
  <si>
    <t>NUDAL1A NUDAL UV106 PODON UG765 MAXIM Y262 ZFP Y319 JAZZI DCT WAALT Q131 EARZZ DCT JAMIE Q133 JFK ROBUC3</t>
  </si>
  <si>
    <t>THY6898</t>
  </si>
  <si>
    <t>TCLHB</t>
  </si>
  <si>
    <t>NUDAL1A NUDAL UR506 NORIL UL674 FUNKO UL465 LACET/N0489F400 DCT LEVOR/N0486F410 UP536 SPP UN420 MORLI</t>
  </si>
  <si>
    <t>N839DN</t>
  </si>
  <si>
    <t>S12R SR00 SR01 SR02 SR03 2100N08644W 2113N08643W 2116N08644W NOSUG 2218N08658W 2223N08659W KEHLI A766 SBI DCT ACT DCT PNH/N0458F300 DCT ALS DCT JNC J12 HELPR PITTT2</t>
  </si>
  <si>
    <t>S12R SR00 SR01 SR02 SR03 SR04 SR05 NOSUG UT27 OMVIP DCT KEHLI A770 LEV DCT MEMFS DCT FTZ SHAIN2</t>
  </si>
  <si>
    <t>N894DN</t>
  </si>
  <si>
    <t>S12R SR00 SR01 SR02 SR03 2101N08642W 2103N08642W NOSUG 2155N08656W 2200N08656W KEHLI A770 LEV DCT GCV/N0471F350 DCT PAYTN DCT SHYRE GNDLF3</t>
  </si>
  <si>
    <t>N922NN</t>
  </si>
  <si>
    <t>S12R T12R6 UN415 UN413 2104N08620W FRANT UG765 MAXIM SNDBR3</t>
  </si>
  <si>
    <t>N17583</t>
  </si>
  <si>
    <t>S12R SR00 SR01 SR02 SR03 SR04 NOSUG UT27 OMVIP DCT KEHLI A770 LEV DCT CATLN Q22 TWOUP/N0469F350 Q22 UMBRE DCT QUART PHLBO4</t>
  </si>
  <si>
    <t>S12R SR00 SR01 SR02 SR03 SR04 SR05 SR06 SR07 ENEBA 2152N08656W 2200N08656W KEHLI A770 LEV DCT HRV DCT</t>
  </si>
  <si>
    <t>UDGUV2A UDGUV 2049N08805W 2111N08919W 2114N08930W 2114N08933W NUBIT DCT RIBET UT101 ENAGA DCT OVAGO UT123 IKLOK/N0449F220 UT123 IGSON IGSON1B</t>
  </si>
  <si>
    <t>2102N08652W 2104N08650W 2117N08647W 2112N08646W 2110N08644W 2109N08644W 2108N08644W 2107N08645W 2105N08646W CUN</t>
  </si>
  <si>
    <t>N956AV</t>
  </si>
  <si>
    <t>S12R T12R6 UN415 2054N08638W 2052N08635W ALYRE TAKUX UM782 OMIRO/N0454F370 UN420 SPP UP530 KAKOL DCT RNG UQ121 ISVAT ISVA5E</t>
  </si>
  <si>
    <t>N7731A</t>
  </si>
  <si>
    <t>S12R SR00 SR01 SR02 SR03 NOSUG 2212N08658W 2227N08658W KEHLI A770 LEV/N0455F390 J31 MEI DCT IGB/N0457F400 DCT KISTS CHSNE3</t>
  </si>
  <si>
    <t>N257BZ</t>
  </si>
  <si>
    <t>ENEBA2A ENEBA 2137N08655W 2140N08655W 2154N08700W KEHLI A770 LEV DCT</t>
  </si>
  <si>
    <t>XADLN</t>
  </si>
  <si>
    <t>S12R T12R6 UN418 UN409 UN419 2050N08732W 2050N08738W UBVOV UT20 PAZ UT104 LENUL DCT</t>
  </si>
  <si>
    <t>S12R T12R6 UN415 UN413 2105N08619W 2106N08611W 2106N08606W NUDAL UV106 PODON UG765 MAXIM Y262 LULLS DCT EYW DCT TRV/N0485F390 DCT SNNTA DCT ILM DCT SAWED DCT ZJAAY DCT EMJAY DCT LFV DCT TUSKY N265B NICSO/M084F390 NATT GISTI/N0469F390 DCT KORAK DCT DUB DCT BOFUM Q37 MALUD MALUD1M</t>
  </si>
  <si>
    <t>S12R SR00 SR01 SR02 SR03 SR04 ENEBA UT27 NOSUG KEHLI/M078F340 A766 KLAMS/N0465F340 A766 SBI DCT GIFFA DCT KF27C/N0460F360 DCT DANKS DCT KD51W DCT BRK DCT KD69S DCT LAMON DCT KU87O DCT WEDAK DCT METOW GRIZZ1</t>
  </si>
  <si>
    <t>S12R SR00 SR01 SR02 SR03 2100N08644W SR21 2150N08655W 2152N08656W 2158N08656W 2206N08658W 2208N08700W KEHLI A770 LEV J35 OYSTY/N0463F360 J35 MCB DCT EDWAH DCT KM36G DCT SLN DCT KD63A DCT KD78U DCT DDY DCT KU90Q DCT HIA DCT METOW GRIZZ1</t>
  </si>
  <si>
    <t>N7750A</t>
  </si>
  <si>
    <t>S12R SR00 SR01 SR02 SR03 SR04 SR05 SR06 SR07 SR08 ENEBA 2145N08655W NOSUG KEHLI A766 KELPP DCT VUH DCT MOLLR QERVO3</t>
  </si>
  <si>
    <t>S12R T12R6 UN418 UN409 2054N08755W 2055N08803W 2101N08839W 2110N08908W NOTEN UT37 SESNO UJ15E RETOS RETOS1A</t>
  </si>
  <si>
    <t>S12R SR00 SR01 SR02 SR03 SR04 SR05 ENEBA UT27 NOSUG 2215N08658W 2227N08659W 2240N08700W 2248N08701W KEHLI A766 KELPP NNCEE2</t>
  </si>
  <si>
    <t>UDGUV2A UDGUV UT78 UKOKO 2050N08841W ANIM UBVOV UT101 UMAVO/N0460F300 UT101 ENAGA ENAGA3A</t>
  </si>
  <si>
    <t>S12R SR00 SR01 SR02 SR03 UN351 NOSUG 2225N08659W 2229N08700W 2404N08914W 2409N08920W DOLPH DCT LEV DCT CATLN Q22 TWOUP/N0470F350 Q22 BURGG Q60 JAXSN DCT DORRN CAVLR7</t>
  </si>
  <si>
    <t>2429N08923W</t>
  </si>
  <si>
    <t>CGPFT</t>
  </si>
  <si>
    <t>S12R SR00 SR01 SR02 SR03 SR04 2111N08645W NOSUG UT27 OMVIP 2309N08707W 2310N08707W 2315N08711W 2328N08740W KEHLI/M079F360 A766 KLAMS/N0460F360 A766 SBI DCT LFK DCT KF21E DCT WMICO DCT HYS DCT KD75Y DCT KD87W DCT KU06U DCT BEVEL DCT VESDO DCT EBGAL EBGAL7</t>
  </si>
  <si>
    <t>UDGUV2A UDGUV 2153N09413W 2155N09419W 2211N09502W TMN UT147 SLP</t>
  </si>
  <si>
    <t>2210N09459W</t>
  </si>
  <si>
    <t>POE792</t>
  </si>
  <si>
    <t>CGKXS</t>
  </si>
  <si>
    <t>S12R SR00 SR01 SR02 SR03 SR04 OMSUK UM219 MYDIA Y240 NAVVL/N0446F370 Y240 SNAKR M219 KNOST Q109 TEEEM Q99 BLAAN/N0439F390 Q69 RICCS DCT OXMAN LINNG3</t>
  </si>
  <si>
    <t>S12R T12R6 UN418 UN409 2053N08717W 2036N08851W 2035N08854W 2035N08855W 2033N08900W 2039N08906W 2043N08909W 2107N08938W 2107N08943W VER UT111 MEBAS UT112 LARLO LARLO1D</t>
  </si>
  <si>
    <t>N505WR</t>
  </si>
  <si>
    <t>B505</t>
  </si>
  <si>
    <t>S12R T12R6 UN418 UN409 UN419 UN432 2137N09220W 2138N09223W 2150N09459W TMN DCT MORAS UJ17 QET</t>
  </si>
  <si>
    <t>S12R T12R6 UN418 UN409 UN419 2052N08724W 2052N08731W 2057N08824W NOTEN UT37 SESNO DCT MTY DCT GABLA DCT UKRAK DCT MURDU DCT DULGU DCT OMISI/N0466F360 DCT VIVAD DCT MIDRA DCT DUMBO DCT PPE DCT AXASA DCT ASUTA DCT AMMOR OLAAA2</t>
  </si>
  <si>
    <t>S12R T12R6 UN418 UN409 UN419 2051N08731W 2050N08735W 2050N08808W 2054N08818W 2054N08819W NOTEN UT37 SESNO UJ15E RETOS RETOS1A</t>
  </si>
  <si>
    <t>UDGUV2A UDGUV 2054N08835W S365 UBVOV UT101 UMAVO/N0449F300 UT101 ENAGA ENAGA3A</t>
  </si>
  <si>
    <t>S12R T12R6 UN418 UN409 UN419 2049N08728W 2024N08820W 1953N08904W 1940N08920W 1924N08954W NOPON AGAVE UJ9 VSA DCT</t>
  </si>
  <si>
    <t>S12R 2101N08651W ALYRE TAKUX UM782 MEVUB UP406 AKPEK/N0450F370 UQ121 ISVAT ISVA5E</t>
  </si>
  <si>
    <t>HBIHB</t>
  </si>
  <si>
    <t>S12R SR00 SR01 SR02 SR03 ROTGI UM219 MYDIA Y240 SNAKR M219 CIGAR/N0493F390 DCT CTY DCT TAALN DCT ORF DCT LYNUS DCT SLATN/M085F400 NATZ REGHI/N0482F430 DCT OZNOH DCT BULOX DCT TABOV/N0488F410 UN491 POGZI DCT GELTA DCT MANAG DCT PEVIT DCT BLM</t>
  </si>
  <si>
    <t>CCBLG</t>
  </si>
  <si>
    <t>S12R T12R6 2059N08650W N12S ALSUP UB881 LANDA/N0449F350 UB881 BTO UZ498 MGA UZ512 LIXAS UL203 EKEDA/N0443F370 UL203 ARNEL UM542 TAL UV1 ATATU ATATU4</t>
  </si>
  <si>
    <t>S12R T12R6 UN418 UN409 UN419 UN432 2051N08735W 2101N08837W 2107N08922W NA106 2140N09247W 2141N09254W 2141N09256W LIDAM UT23 TAM UJ14 TMN UT147 AGU/N0464F230 UT44 MEZCA MEZCA1A</t>
  </si>
  <si>
    <t>S12R T12R6 UN418 UN409 UN419 2051N08730W 2049N08742W 2051N08744W TL513 2102N08837W 2107N08855W 2111N08904W NOTEN UT37 SESNO UJ15E RETOS RETOS1A</t>
  </si>
  <si>
    <t>S12R T12R6 UN418 UN409 UN419 2051N08729W 2051N08737W 2049N08831W 2050N08843W 2049N08851W 2052N08855W 2058N08912W 2059N08914W 2107N08943W 2108N08950W 2108N08958W 1956N09339W 1946N09356W OMPAN OMPAN1A</t>
  </si>
  <si>
    <t>CFLQZ</t>
  </si>
  <si>
    <t>S12R SR00 SR01 SR02 SR03 SR04 SR05 ENEBA 2136N08656W 2232N08713W 2355N08904W 2359N08910W LEV DCT HRV J31 MEI DCT GOOGY DCT NEWBB DCT VOSTK/N0452F390 DCT SEELA DCT WOOST DCT QWERI NUBER6</t>
  </si>
  <si>
    <t>2429N08915W</t>
  </si>
  <si>
    <t>XAVXY</t>
  </si>
  <si>
    <t>UDGUV2A UDGUV UT78 UKOKO 2049N08818W 2050N08821W 2107N08926W 2106N08948W 2108N09042W UBVOV UT20 TAJIN DCT VITOS VITOS2A</t>
  </si>
  <si>
    <t>UDGUV2A UDGUV 2049N08804W 2049N08818W 2051N08832W NOTEN UT37 SESNO UJ15E RETOS RETOS1A</t>
  </si>
  <si>
    <t>HP1830</t>
  </si>
  <si>
    <t>S12R T12R6 UN415 2055N08640W UN619 2046N08632W 2043N08629W ALYRE TAKUX UM782 OMIRO/N0461F370 UN420 PELRA DCT SPP DCT SEKMA OSUPA2</t>
  </si>
  <si>
    <t>S12R T12R6 UN415 2058N08641W 2111N08615W 2113N08559W CONAR MAXIM Y262 LULLS Y642 GRATX/M085F370 M329 BALTN/N0496F370 DCT BALOO/M085F370 DCT 35N060W/M085F370 39N050W/M085F390 41N040W 44N030W/M085F410 44N020W/M085F410 DCT KOPAS/N0482F410 DCT STG DCT DESAT DCT ZMR</t>
  </si>
  <si>
    <t>S12R T12R6 UN415 2059N08642W F301 2054N08628W 2054N08624W NUDAL UV106 PODON UG765 MAXIM DCT EYW DCT PBI A699 LOUIZ/M083F370 A699 SUMRS M204 BEXUM/M083F390 M204 SOORY DCT 41N050W 43N040W/M083F410 45N030W 46N020W 47N015W DCT ETIKI UN480 REGHI/N0471F400 DCT AMPOP DCT SIDDI/N0411F270 DCT DAWLY DCT ELRIP DCT OTMET OTMET1G</t>
  </si>
  <si>
    <t>UDGUV2A UDGUV UT78 UKOKO 2049N08836W 2050N08840W 2105N08937W XUB08 2045N09321W NUBIT VOKIR UT101 UMAVO/N0460F300 UT101 ENAGA ENAGA3A</t>
  </si>
  <si>
    <t>CGKQW</t>
  </si>
  <si>
    <t>OMSUK2A OMSUK UM219 MYDIA M219 NAVVL/N0447F390 M219 KNOST Q109 CAMJO DCT PSK/N0443F410 DCT PSB J59 SYR DCT ART DEANS4</t>
  </si>
  <si>
    <t>UDGUV2A UDGUV UT78 UKOKO 2050N08843W 2048N08848W 2101N08908W 2102N08911W 2104N08916W 2105N08916W 2110N08929W UMAVO UT101 ENAGA ENAGA3A</t>
  </si>
  <si>
    <t>N58DH</t>
  </si>
  <si>
    <t>S12R T12R6 UN418 UN409 UN419 UN432 2049N08739W 2048N08742W 2057N08813W 2057N08816W 2101N08829W 2107N08856W 2107N08907W MD406 MD400 MD401 RWY10</t>
  </si>
  <si>
    <t>S12R T12R6 UN402 UN408 CZM UN431 1941N08655W 1934N08653W PIRAS BARRA4P</t>
  </si>
  <si>
    <t>1913N08647W</t>
  </si>
  <si>
    <t>XAVGD</t>
  </si>
  <si>
    <t>S12R T12R6 UN418 UN409 UN419 2051N08730W 2051N08738W 2048N08754W 2048N08822W 2048N08850W MILTE ALRUN MD801 SEBEP MD400 MD401 RWY10 2102N08948W MD401</t>
  </si>
  <si>
    <t>CFDMB</t>
  </si>
  <si>
    <t>S12R SR00 SR01 SR02 SR03 2124N08650W 2131N08651W 2134N08652W 2137N08653W 2220N08658W 2224N08659W KEHLI/M077F360 A770 DOLPH/N0450F360 A770 LEV/N0452F370 DCT SALMS DCT NIKGY DCT QWERI NUBER6</t>
  </si>
  <si>
    <t>S12R T12R6 UN418 UN409 UN419 UN432 2048N08745W 2045N08754W NOTEN UT37 SESNO UJ15E RETOS RETOS1A</t>
  </si>
  <si>
    <t>CGFCH</t>
  </si>
  <si>
    <t>ENEBA2A ENEBA UT27 NOSUG 2152N08656W 2156N08656W 2301N08805W 2305N08809W 2327N08824W ALGAE/M077F340 A770 DOLPH/N0459F340 A770 LEV/N0458F330 J31 HRV DCT HITMN DCT IIU Q139 RINTE DCT QWERI NUBER6</t>
  </si>
  <si>
    <t>2429N08856W</t>
  </si>
  <si>
    <t>UDGUV2A UDGUV 2048N08747W 2047N08754W 2029N08859W 2033N09010W 2034N09020W 2021N09501W UMAVO UT101 ENAGA ENAGA3A</t>
  </si>
  <si>
    <t>S12R T12R6 2059N08647W 2020N08613W 1949N08600W OMIRO/N0453F370 UN420 SPP DCT VUNIB DCT SIROT DCT KUBEK DCT RNG DCT ISVAT ISVAT5E</t>
  </si>
  <si>
    <t>1957N08604W</t>
  </si>
  <si>
    <t>DANRO</t>
  </si>
  <si>
    <t>NUDAL1A NUDAL UV106 PODON UG765 MAXIM DCT EYW DCT PBI A699 NUCAR/N0469F390 A699 LOUIZ/M081F390 A699 SUMRS M327 KANUX DCT BEXUM M204 LUNKR DCT 38N060W 4030N05000W 44N040W 4830N03000W/M081F410 5130N02000W DCT LIMRI DCT XETBO/N0459F410 DCT KER DCT ENJEX DCT ADHAV DCT AGCAT DCT AXNEF DCT ZIPWE DCT OZZIL DCT SAWPE Q63 CPT UL9 BIG L607 KONAN DCT KOK UL607 SPI/N0442F370 T180 NIVNU/N0375F290 T847 TUTOV TUTOV1A</t>
  </si>
  <si>
    <t>UDGUV2A UDGUV UT78 UKOKO 2049N08831W 2049N08839W 2108N08934W PERGO UBVOV UT101 UMAVO/N0459F300 UT101 ENAGA ENAGA3A</t>
  </si>
  <si>
    <t>NUDAL1A NUDAL UV106 PODON UG765 MAXIM Y262 LULLS DCT EYW DCT TRV DCT SNNTA DCT ISO DCT SAWED DCT SWL DCT MANTA DCT DUNEE DCT BRUWN DCT TUSKY N265B NICSO/M084F400 NATT GISTI/N0474F410 DCT DAP DCT LIFFY UL975 WAL M16 DOLAS L603 LAMSO</t>
  </si>
  <si>
    <t>S12R T12R6 UN418 UN409 UN419 UN432 2051N09012W ELURA UMAVO UT101 ENAGA ENAGA3A</t>
  </si>
  <si>
    <t>XAVSY</t>
  </si>
  <si>
    <t>UDGUV2A UDGUV UBVOV UT101 UMAVO/N0448F300 UT101 ENAGA ENAGA3A</t>
  </si>
  <si>
    <t>S12R T12R6 UN418 UN409 UN419 2050N08732W 2050N08739W UBVOV DCT UMAVO UT101 ENAGA ENAGA3A</t>
  </si>
  <si>
    <t>S12R T12R6 UN418 UN409 UN419 2051N08731W 2000N09225W 1954N09244W 1921N09417W IMARA UJ12 VER</t>
  </si>
  <si>
    <t>1910N09505W</t>
  </si>
  <si>
    <t>UDGUV2A UDGUV UT78 VIKMO 2045N09323W 2045N09338W UBVOV UT101 UMAVO/N0459F300 UT101 ENAGA ENAGA3A</t>
  </si>
  <si>
    <t>S12R T12R6 UN418 UN409 UN419 2050N08732W TAGRO NOTEN UT37 SESNO UJ15E RETOS RETOS1A</t>
  </si>
  <si>
    <t>S12R T12R6 UN415 TAKUX UM782 OMIRO UN420 BONOS/N0452F370 UN420 PELRA DCT SPP DCT SEKMA OSUPA2</t>
  </si>
  <si>
    <t>XACCM</t>
  </si>
  <si>
    <t>UDGUV2A UDGUV UT78 XOLRO/N0456F380 UT78 MEDOS UT20 UBVOV UT101 UMAVO/N0478F300 UT101 ENAGA ENAGA3A</t>
  </si>
  <si>
    <t>S12R 2059N08647W NOSUG 2205N08657W 2210N08658W KEHLI A766 SBI DCT CRIED BEREE3</t>
  </si>
  <si>
    <t>2102N08651W 2116N08656W</t>
  </si>
  <si>
    <t>UDGUV2A UDGUV UT78 XOLRO 2049N09034W UBVOV TAJIN DCT VITOS VITOS2A</t>
  </si>
  <si>
    <t>N775DE</t>
  </si>
  <si>
    <t>S12R SR00 SR01 SR02 SR03 SR04 SR05 SR06 ROTGI UM219 MYDIA M219 CIGAR DCT OCNNR/N0449F360 DCT GOLLM HOBTT3</t>
  </si>
  <si>
    <t>UDGUV2A UDGUV UT78 MEDOS UT20 UBVOV UT101 UMAVO/N0459F300 UT101 ENAGA ENAGA3A</t>
  </si>
  <si>
    <t>N67827</t>
  </si>
  <si>
    <t>S12R SR00 SR01 SR02 SR03 SR04 SR05 SR06 SR07 UN406 NOSUG 2218N08658W 2224N08659W KEHLI A766 KELPP NNCEE2</t>
  </si>
  <si>
    <t>S12R 2109N08604W 2111N08551W NUDAL UR506 NUDUG UL212 ONPAD DCT PETRI W28 BEREL BEREL1W</t>
  </si>
  <si>
    <t>N77581</t>
  </si>
  <si>
    <t>S12R SR00 SR01 SR02 SR03 SR04 SR05 SR06 SR07 SR08 SR09 ROTGI UM219 MYDIA M219 CIGAR/N0460F350 DCT DEANR Q109 CAMJO Q99 QUART PHLBO4</t>
  </si>
  <si>
    <t>N228JD</t>
  </si>
  <si>
    <t>2052N08738W 2048N08756W S28</t>
  </si>
  <si>
    <t>2051N09459W</t>
  </si>
  <si>
    <t>S12R T12R6 UN418 UN409 UN419 UN432 2049N08739W NAPRI NAPRI1A</t>
  </si>
  <si>
    <t>S12R T12R6 UN418 UN409 UN419 2050N08732W 2050N08738W UBVOV UT101 UMAVO/N0459F300 UT101 ENAGA ENAGA3A</t>
  </si>
  <si>
    <t>S12R T12R6 UN418 UN409 2054N08709W 2053N08714W UN419 NOTEN UT37 SESNO UJ15E RETOS RETOS1A</t>
  </si>
  <si>
    <t>N656FR</t>
  </si>
  <si>
    <t>S12R SR00 2059N08646W 2101N08644W 2103N08643W 2139N08652W 2144N08653W 2207N08719W 2210N08721W 2211N08732W 2215N08746W KEHLI A766 SBI DCT CRIED BEREE3</t>
  </si>
  <si>
    <t>S12R T12R6 UN418 UN409 UN419 2049N09122W 2047N09217W 2046N09226W ELURA UMAVO UT101 ENAGA ENAGA3A</t>
  </si>
  <si>
    <t>UDGUV2A UDGUV UT78 UKOKO 2047N08852W AVIVI ELVED UT104 LENUL LENUL3A</t>
  </si>
  <si>
    <t>S12R T12R6 UN418 UN409 UN419 2051N08738W AVIVI ELVED/N0335F200 UT104 LENUL LENUL2B</t>
  </si>
  <si>
    <t>N800SV</t>
  </si>
  <si>
    <t>S12R T12R6 2054N08650W 2045N08648W UDGUV DCT NOTEN UT37 SESNO UJ15E RETOS DCT</t>
  </si>
  <si>
    <t>N610FR</t>
  </si>
  <si>
    <t>S12R SR00 SR01 SR02 SR03 SR04 SR05 2105N08645W 2113N08646W 2116N08647W 2131N08649W 2133N08650W 2140N08653W 2150N08656W 2157N08658W 2156N08701W 2201N08706W KEHLI A766 LAURL/N0449F370 DCT SWEUP/N0455F390 Q33 EDWAH DCT LIT J180 FTZ TRTLL6</t>
  </si>
  <si>
    <t>CGEPF</t>
  </si>
  <si>
    <t>S12R SR00 SR01 SR02 SR03 SR04 NOSUG UT27 OMVIP UT45 ALKIM DCT KEHLI/M080F360 A770 DOLPH/N0467F360 A770 LEV/N0469F350 J31 HRV DCT HITMN/N0468F370 DCT IIU DCT ROD DCT QWERI NUBER6</t>
  </si>
  <si>
    <t>XAVRP</t>
  </si>
  <si>
    <t>UDGUV2A UDGUV 2048N08750W 2047N08752W 2007N09500W IKLOK UT123 IGSON</t>
  </si>
  <si>
    <t>2007N09459W</t>
  </si>
  <si>
    <t>N606FR</t>
  </si>
  <si>
    <t>S12R SR00 SR01 SR02 SR03 2129N08650W 2132N08652W 2141N08654W 2148N08656W KEHLI A770 LEV DCT OYSTY J35 SQS/N0445F390 J35 MEM BOOSH3</t>
  </si>
  <si>
    <t>N302SS</t>
  </si>
  <si>
    <t>ENEBA2A ENEBA UT27 OMVIP UT45 ALKIM DCT KEHLI A766 SBI DCT CRIED BEREE3</t>
  </si>
  <si>
    <t>UDGUV2A UDGUV DCT NOTEN SESNO RETOS RETOS1A</t>
  </si>
  <si>
    <t>N917UY</t>
  </si>
  <si>
    <t>NUDAL1A NUDAL UV106 PODON UG765 MAXIM Y262 GOPEY Q87 TIRCO/N0457F320 Q87 ZERBO/N0465F330 Q87 JROSS Q135 RREGG Q117 KTEEE/N0427F290 Q117 SAWED Q97 ZJAAY JIIMS4</t>
  </si>
  <si>
    <t>S12R T12R6 UN418 UN409 2052N08723W UBVOV UT101 VOKIR/N0469F270 UT101 ENAGA/N0408F270 ENAGA3A</t>
  </si>
  <si>
    <t>S12R 2101N08651W T12R6 2103N08647W SR08 OMSUK UM219 MYDIA M219 CIGAR DCT DEANR/N0460F350 Q109 CAMJO Q99 OGRAE DCT BZNGA DCT DORRN CAVLR7</t>
  </si>
  <si>
    <t>HP1839</t>
  </si>
  <si>
    <t>S12R T12R6 TAKUX UM782 OMIRO/N0460F370 UM782 ARNAL DCT SEKMA OSUPA2</t>
  </si>
  <si>
    <t>S12R T12R6 UN418 UN409 2055N08723W NOTEN DCT LIBOX DCT MOV UT3 URKOM UJ54 CJS DCT</t>
  </si>
  <si>
    <t>S12R 2101N08651W CTM UG765 AUR DCT</t>
  </si>
  <si>
    <t>S12R 2101N08650W ALSUP UB881 BTO UZ498 MGA UZ512 LIB BARRA4L</t>
  </si>
  <si>
    <t>S12R SR00 SR01 SR02 SR03 SR04 2103N08644W 2114N08647W OMSUK M219 ROTGI UM219 MYDIA M219 SNAKR DCT CAMJO Q99 BLAAN Q69 RICCS DCT OXMAN LINNG3</t>
  </si>
  <si>
    <t>HP1520</t>
  </si>
  <si>
    <t>S12R T12R6 UN418 UN409 UN419 UN432 2052N08742W 2111N08933W 2122N09038W LIDAM UT23 TAM UJ14 TMN UT147 AGU UT44 MEZCA MEZCA1A</t>
  </si>
  <si>
    <t>S12R SR00 SR01 SR02 SR03 SR04 ENEBA UT27 NOSUG KEHLI A766 KELPP BAYYY5</t>
  </si>
  <si>
    <t>UDGUV2A UDGUV DCT MID DCT 2219N09230W 2223N09239W NOTEN UT37 SESNO UJ15E RETOS RETOS1A</t>
  </si>
  <si>
    <t>N860NN</t>
  </si>
  <si>
    <t>S12R SR00 SR01 SR02 SR03 SR04 SR05 ENEBA UT27 NOSUG KEHLI A766 KELPP DCT MUSYL DCT WEEED WLEEE7</t>
  </si>
  <si>
    <t>UDGUV2A UDGUV UT78 MEDOS UT20 UBVOV UT101 UMAVO/N0447F300 UT101 ENAGA ENAGA3A</t>
  </si>
  <si>
    <t>HP1728</t>
  </si>
  <si>
    <t>S12R T12R6 UN415 2049N08631W TAKUX UM782 OMIRO/N0450F370 UN420 PELRA DCT SPP DCT SEKMA OSUPA2</t>
  </si>
  <si>
    <t>N133AN</t>
  </si>
  <si>
    <t>S12R SR00 SR01 SR02 SR03 2104N08647W 2107N08649W ENEBA UT27 NOSUG KEHLI A766 SBI DCT CRIED BEREE3</t>
  </si>
  <si>
    <t>S12R T12R6 UN418 2056N08654W 2053N08709W UKOKO UT78 DURPI 2116N09009W 2206N09156W 2258N09353W 2300N09358W 2258N09401W 2258N09403W 2247N09605W SESNO UJ15E MTY UT11 GABLA UJ40 NOVUL NOVUL2C</t>
  </si>
  <si>
    <t>2253N09459W</t>
  </si>
  <si>
    <t>N536JB</t>
  </si>
  <si>
    <t>S12R T12R6 2059N08647W 2057N08640W NUDAL UV106 PODON UG765 MAXIM BHHIA3</t>
  </si>
  <si>
    <t>CFYPB</t>
  </si>
  <si>
    <t>S12R SR00 SR01 SR02 SR03 SR04 OMSUK UM219 MYDIA/M077F370 M219 CIGAR/N0449F370 DCT PETTO DCT RRSIN DCT ARRKK DCT GUBID OMVAR2</t>
  </si>
  <si>
    <t>S12R SR00 SR01 SR02 SR03 SR04 OMSUK UM219 ALPUK/N0462F330 UM219 MYDIA M219 CIGAR DCT BULZI DCT JOHNN/N0460F340 Q118 HEVAN/N0438F280 Q118 BONNT/N0412F240 VEECK5</t>
  </si>
  <si>
    <t>CCBBG</t>
  </si>
  <si>
    <t>S12R T12R6 UN402 2047N08649W 2039N08653W ALSUP 1908N08702W URIOS UB881 BTO UZ498 MGA UZ512 LIXAS UL203 ATENO UM542 ISREN UL780 SORTA/N0489F390 UL780 SULNA UT315 TOY UL302 SIMOK SIMOK7B</t>
  </si>
  <si>
    <t>1859N08700W</t>
  </si>
  <si>
    <t>S12R T12R6 UN418 UN409 UN419 2055N08731W 2054N08821W OMPAN DCT</t>
  </si>
  <si>
    <t>SCX572</t>
  </si>
  <si>
    <t>N844SY</t>
  </si>
  <si>
    <t>S12R SR00 SR01 2107N08646W 2119N08647W NOSUG 2253N08701W 2258N08702W KEHLI A770 LEV DCT MCB DCT ARG DCT KK63I DCT MNOSO BLUEM5</t>
  </si>
  <si>
    <t>N910NM</t>
  </si>
  <si>
    <t>KSUS</t>
  </si>
  <si>
    <t>S12R SR00 SR01 NOSUG UT27 OMVIP KEHLI A770 LEV J35 FAM J151 SLVER DCT</t>
  </si>
  <si>
    <t>S12R T12R6 2100N08648W 2054N08643W 2053N08642W UN612 ALYRE TAKUX UM782 OMIRO/N0451F390 UM782 MEVUB UP406 AKPEK AKPE4C</t>
  </si>
  <si>
    <t>S12R T12R6 UN418 UN409 VOBED 2052N08725W 2043N08745W 2030N08803W 2018N08819W 2012N08825W 2009N08827W 1953N08846W OMATO UJ16 OAX</t>
  </si>
  <si>
    <t>N336DX</t>
  </si>
  <si>
    <t>S12R 2101N08651W 2100N08649W SL0 2105N08648W SR10 ROTGI UM219 MYDIA M219 CIGAR DCT PLYER DCT DAWWN/N0458F340 DCT THRSR/N0458F350 DCT NOTWO DCT VXV DCT SPAYD DCT HNN/N0460F350 DCT SUBWY CRAKN2</t>
  </si>
  <si>
    <t>S12R T12R6 UN418 VOBED 2057N08716W 2101N08727W 2059N08729W 2058N08832W NUBIT DCT RIBET UT101 ENAGA DCT OVAGO UT123 IKLOK/N0447F220 UT123 IGSON IGSON1B</t>
  </si>
  <si>
    <t>S12R SR00 SR01 SR02 SR03 SR04 SR05 SR06 SR07 2104N08647W CN10 ROTGI UM219 MYDIA M219 SNAKR/N0454F350 DCT CAMJO Q99 BLAAN Q69 RICCS DCT PSB DCT SYR DCT ART IMPAC4</t>
  </si>
  <si>
    <t>XAAMT</t>
  </si>
  <si>
    <t>S12R T12R6 UN418 VOBED 2052N08740W 2053N08748W 2059N08808W UBVOV UT101 UMAVO/N0463F300 UT101 ENAGA ENAGA3A</t>
  </si>
  <si>
    <t>N289CT</t>
  </si>
  <si>
    <t>S12R T12R6 UN415 NUDAL UV106 PODON UG765 MAXIM Y262 GOPEY Q87 TIRCO/N0453F380 Q87 ZERBO/N0450F390 Q87 RAYVO Q113 AARNN DCT THHMP RAVNN9</t>
  </si>
  <si>
    <t>S12R T12R6 UN418 UN409 UN419 2051N08727W 2054N08739W 2100N08757W 2056N08831W 2056N08905W NOTEN UT37 SESNO UJ15E RETOS RETOS1A</t>
  </si>
  <si>
    <t>S12R 2103N08649W OMSUK UM219 MYDIA M219 CIGAR RAYZZ3</t>
  </si>
  <si>
    <t>N583DT</t>
  </si>
  <si>
    <t>S12R 2101N08651W MOGOP OMSUK UM219 MYDIA M219 CIGAR DCT CAMJO Q109 YURCK Q97 KOHLS/N0455F350 Q97 SAWED Q108 SIE CAMRN5</t>
  </si>
  <si>
    <t>N524UW</t>
  </si>
  <si>
    <t>S12R 2100N08650W CN02 2101N08646W OMSUK UM219 MYDIA M219 BUUOY/N0461F350 M219 CIGAR DCT BULZI DCT WALET DCT BESTT DCT SMTTH/N0462F360 DCT ROYYZ Q118 BONNT VEECK5</t>
  </si>
  <si>
    <t>S12R SR00 CN04 ENEBA UT27 NOSUG 2219N08658W 2226N08700W 2305N08753W 2343N08820W KEHLI A766 SBI DCT LUKKN WLEEE7</t>
  </si>
  <si>
    <t>N231QS</t>
  </si>
  <si>
    <t>S12R T12R6 2056N08658W 2057N08710W 2056N08719W 2056N08734W 2057N08739W 2100N08754W 2100N08755W MR240 2101N08824W 2101N08833W 2101N08843W 2153N09103W 2155N09116W 2157N09124W 2157N09128W NOTEN UT37 EBDUB DCT NUGUS UJ59 MAM DCT</t>
  </si>
  <si>
    <t>S12R T12R6 UN418 UN409 UN419 UN432 2050N08734W 2049N08745W 2048N08806W 2051N08834W 2051N08836W 2054N08911W 2055N08919W DUTNA L208 PEGLG NNCEE2</t>
  </si>
  <si>
    <t>N37516</t>
  </si>
  <si>
    <t>S12R T12R6 UN418 UN409 UN419 2051N08732W 2049N08737W 2048N08750W 2046N08803W 2032N08820W 2215N09208W 2218N09212W NOTEN UT37 SESNO DCT MTY UT11 SINLO/N0469F340 UT11 PPE J93 AXASA DCT ASUTA J93 PDZ DCT COREZ DCT MAKRS DCT SERFR SERFR4</t>
  </si>
  <si>
    <t>S12R SR00 SR01 SR02 SR03 OMSUK 2135N08644W 2150N08637W XOPGI UM219 MYDIA M219 SNAKR/N0461F350 M219 KNOST DCT DEANR DCT BRUTS Q109 CAMJO DCT TWINS DCT PONZE BANKR8</t>
  </si>
  <si>
    <t>N1837S</t>
  </si>
  <si>
    <t>S12R SR00 SR01 SR02 SR03 2103N08646W NC06 2137N08653W 2231N08710W KEHLI A766 KELPP DCT</t>
  </si>
  <si>
    <t>S12R SR00 SR01 SR02 SR03 SR04 ENEBA UT27 NOSUG 2243N08700W 2248N08701W 2252N08701W OMVIP NOTEN UT37 EBDUB MAM UJ10 REX UJ13 CAMUI UJ2 MOV UT3 AGNID DCT CUS DCT DRRVR PINNG1</t>
  </si>
  <si>
    <t>UDGUV2A UDGUV DCT 2049N08758W 2045N08831W 2048N08837W NOTEN UT37 ULUMA DCT MTY UT11 SINLO SINLO1A</t>
  </si>
  <si>
    <t>S12R 2100N08649W MOGOP NC01 2100N08647W 2102N08646W 2107N08646W 2123N08648W 2128N08647W XOPGI UM219 MYDIA M219 CIGAR DCT CMIKE DCT BKW DCT AIR DCT KOZAR DCT OXMAN LINNG3</t>
  </si>
  <si>
    <t>S12R TAKUX UM782 OMIRO/N0452F390 UN420 SPP UP530 KAKOL/N0451F390 DCT RNG UQ121 ISVAT ISVA5E</t>
  </si>
  <si>
    <t>S12R 2100N08650W 2105N08642W 2108N08639W 2110N08639W 2111N08639W 2115N08638W 2132N08640W MYDIA/M078F350 M219 CIGAR/N0455F350 DCT ACERB DCT KC60U DCT OXMAN LINNG3</t>
  </si>
  <si>
    <t>N128AN</t>
  </si>
  <si>
    <t>S12R 2100N08650W 2102N08647W 2104N08644W 2107N08642W 2109N08643W 2115N08643W 2125N08644W 2127N08644W 2138N08650W 2249N08715W KEHLI A766 SBI DCT CRIED BEREE3</t>
  </si>
  <si>
    <t>S12R T12R6 2057N08653W 2048N08700W 2045N08704W 2044N08711W 2046N08817W 2143N09416W 2143N09436W TMN UT147 SLP DCT LIBOL LIBOL1B</t>
  </si>
  <si>
    <t>N369FR</t>
  </si>
  <si>
    <t>S12R SR00 SR01 SR02 SR03 SR04 2133N08641W MYDIA M219 CIGAR M215 KNOST Q109 DEANR/N0449F380 DCT DAWWN DCT BEORN HOBTT3</t>
  </si>
  <si>
    <t>S12R 2101N08650W 2100N08649W 2102N08647W 2106N08643W ROTGI UM219 MYDIA/M079F330 M219 NAVVL/M079F350 M219 CULLY/N0466F350 M219 KNOST DCT CAMJO DCT AMG DCT IRQ DCT DANCO DCT EWESS Q69 RICCS DCT JST DCT ETG DCT ART IMPAC4</t>
  </si>
  <si>
    <t>S12R T12R6 UN418 2056N08657W 2049N08711W 2050N08722W 2044N08821W 2051N08855W 2051N08858W 2051N08859W 2051N08909W 2050N09027W UBVOV UT20 TAJIN DCT VITOS VITOS2A</t>
  </si>
  <si>
    <t>N322DN</t>
  </si>
  <si>
    <t>S12R SR00 SR01 SR02 SR03 SR04 ROTGI UM219 MYDIA M219 CIGAR DCT OCNNR/N0455F360 DCT GOLLM HOBTT3</t>
  </si>
  <si>
    <t>N8715Q</t>
  </si>
  <si>
    <t>S12R 2100N08650W SL0 2102N08647W 2106N08647W 2125N08653W 2124N08653W ENEBA NOSUG UT27 OMVIP DCT KEHLI A766 SBI DCT MRSSH DCT TUL/N0473F350 DCT STASN WUTNG3</t>
  </si>
  <si>
    <t>N69888</t>
  </si>
  <si>
    <t>S12R 2100N08649W SR0 2101N08646W 2126N08654W 2316N08726W 2322N08729W KEHLI A766 KELPP NNCEE2</t>
  </si>
  <si>
    <t>N201LV</t>
  </si>
  <si>
    <t>S12R T12R6 2100N08649W SR0 NUDAL MAXIM/N0452F380 DCT DOZES PRICY5</t>
  </si>
  <si>
    <t>S12R 2101N08652W CZM B764 BUKKY BUKKY1A</t>
  </si>
  <si>
    <t>N34535</t>
  </si>
  <si>
    <t>S12R 2100N08649W NC01 2101N08646W 2101N08644W NOSUG UT27 OMVIP 2323N08718W 2324N08718W 2335N08740W KEHLI A766 SBI DCT KF09E DCT SPS DCT HALEN NIIXX4</t>
  </si>
  <si>
    <t>N904AV</t>
  </si>
  <si>
    <t>S12R T12R6 2055N08649W 2050N08646W UN634 2028N08648W 2022N08651W 1940N08725W 1932N08740W 1927N08746W TIKIS TIKIS2C</t>
  </si>
  <si>
    <t>1831N08819W</t>
  </si>
  <si>
    <t>N7736A</t>
  </si>
  <si>
    <t>S12R SR00 SR01 SR02 SR03 SR04 SR05 SR06 SR07 SR08 2105N08647W 2113N08651W 2116N08652W 2122N08655W 2128N08657W NOSUG UT27 OMVIP DCT KEHLI A766 KELPP BAYYY5</t>
  </si>
  <si>
    <t>TCLMD</t>
  </si>
  <si>
    <t>S12R 2101N08651W N15S NUDAL UV106 PODON UG765 MAXIM Y262 LULLS Y642 JITGO/M084F350 Y642 GRATX M329 BALTN DCT LAZEY/M084F350 DCT 3730N05000W/N0482F370 DCT 39N040W/M084F370 DCT 42N030W DCT 46N020W DCT 46N015W DCT SIVIR DCT RIVAK/N0478F400 DCT GALOF/N0481F390 DCT PECNO DCT VALKU DCT TIS DCT MEBAK DCT GIPNO DCT BALSI DCT OBIGO DCT ROBEX/N0481F390 DCT LAPRI DCT MOGBO DCT SIRMI/N0482F390 DCT TORTO DCT NISVA L614 DEDIN DCT AYTEK</t>
  </si>
  <si>
    <t>S12R T12R6 UN418 2048N08702W 2048N08703W 2047N08712W 2046N08718W 2048N08733W 2050N08743W 2053N08804W 2054N08829W LIDAM UT23 TAM UJ14 TMN DCT MORAS UJ17 QET DCT</t>
  </si>
  <si>
    <t>S12R 2100N08648W 2102N08645W 2106N08644W ENEBA NOSUG 2246N08700W KEHLI A766 SBI DCT EIC DCT FSM DCT EOS DCT BUM DCT MCI/N0456F320 DCT ROKKK NITZR4</t>
  </si>
  <si>
    <t>N8759Q</t>
  </si>
  <si>
    <t>S12R SR00 SR01 SR02 SR03 SR04 2109N08641W 2116N08639W 2119N08638W 2142N08640W 2146N08640W MYDIA M219 KNOST DCT PLYER/N0453F380 DCT LEGGT DCT HEVVN DCT SZW DCT JAGIR SWFFT3</t>
  </si>
  <si>
    <t>N882NN</t>
  </si>
  <si>
    <t>S12R T12R6 UN418 2056N08653W 2055N08658W 2054N08703W 2049N08732W 2048N08735W 2048N08736W 2048N08739W 2048N08748W 2050N08806W 2049N08857W UBVOV UT101 ENAGA DCT OTAGO DCT ATUKA ATUKA1B</t>
  </si>
  <si>
    <t>N886NN</t>
  </si>
  <si>
    <t>S12R 2101N08650W MOGOP 2101N08647W 2101N08645W 2108N08644W 2110N08640W 2110N08635W 2113N08632W 2119N08630W 2126N08628W 2128N08629W 2137N08628W MYDIA M219 KNOST Q109 CAMJO Q99 PEETT DCT BBDOL PAATS4</t>
  </si>
  <si>
    <t>S12R T12R6 UN418 UN409 2055N08702W 2047N08717W 2043N08723W 2042N08726W 2039N08732W 2035N08740W 2035N08743W 2035N08755W 2035N08756W 2154N09108W 2159N09136W 2210N09247W NOTEN UT37 ULUMA DCT MTY DCT TASTO DCT ILAMA UT41 NADIS DCT AVRIL UJ3 TANRI TANRI1B</t>
  </si>
  <si>
    <t>S12R SR00 SR01 SR02 SR03 2109N08637W 2116N08631W 2121N08629W 2127N08628W 2126N08627W 2131N08630W MYDIA M219 CIGAR DCT OCNNR DCT GOLLM HOBTT3</t>
  </si>
  <si>
    <t>S12R SR00 SR01 SR02 SR03 SR04 SR05 2103N08645W 2109N08649W 2112N08651W 2114N08652W 2116N08653W NOSUG 2221N08658W 2229N08659W 2314N08803W 2335N08833W KEHLI A770 LEV DCT MLC/N0456F360 DCT RASCL DCT KD60A DCT RAP DCT KU15U DCT YEA DCT CAMRA IGSOX3</t>
  </si>
  <si>
    <t>N544VL</t>
  </si>
  <si>
    <t>S12R T12R6 UN418 UN409 2054N08706W 2048N08718W 2046N08721W 2038N08733W 2036N08735W 2033N08738W 2032N08739W CZ916 2033N08749W 2034N08754W 2036N08803W 2039N08817W 2038N08828W 2036N08845W 2114N08956W 2144N09059W 2148N09119W 2204N09152W 2223N09212W NOTEN UT37 EBDUB/N0450F180 UT37 SESNO UJ15E RETOS/N0329F180 RETOS1A</t>
  </si>
  <si>
    <t>S12R T12R6 UN418 2056N08655W 2049N08711W 2038N08734W 2036N08737W 2036N08742W 2037N08755W 2038N08804W 2039N08808W 2051N08836W 2049N09040W UBVOV UT101 UMAVO/N0460F300 UT101 ENAGA ENAGA3A</t>
  </si>
  <si>
    <t>S12R 2101N08650W MOGOP 2107N08613W 2108N08610W 2122N08552W 2140N08541W MAXIM Y262 TUNSL DCT FEMID/N0457F340 Q118 KPASA Q99 DOFFY/N0447F350 Q99 POLYY DCT DADDS Q87 GEARS DCT BBOBO Q22 RBV Q419 JFK ROBUC3</t>
  </si>
  <si>
    <t>N703JB</t>
  </si>
  <si>
    <t>S12R T12R6 UN418 2056N08656W 2047N08718W 2043N08730W 2042N08731W 2035N08742W 2035N08746W LIDAM UT23 TAM UJ14 TMN UT147 SLP UJ40 LIBOL LIBOL1B</t>
  </si>
  <si>
    <t>S12R T12R6 UN418 UN409 2053N08715W 2046N08729W 2104N08826W 2113N08919W NA105 NOTEN UT37 SESNO UJ15E RETOS RETOS1A</t>
  </si>
  <si>
    <t>S12R SR00 SR01 SR02 SR03 SR04 2103N08644W 2118N08637W 2119N08639W 2126N08637W 2131N08635W 2133N08634W 2146N08632W MYDIA M219 KNOST DCT PLYER/N0465F360 DCT JOHNN/N0462F380 Q118 THRSR Q79 IIU DCT DROSE FISSK7</t>
  </si>
  <si>
    <t>N648JB</t>
  </si>
  <si>
    <t>S12R SR00 SR01 SR02 2100N08644W 2106N08641W 2107N08643W 2210N08632W MYDIA M219 KNOST Q109 DFENC DCT SAWED Q108 SIE CAMRN5</t>
  </si>
  <si>
    <t>N915NN</t>
  </si>
  <si>
    <t>S12R SR00 SR01 SR02 SR03 2101N08643W 2106N08645W NOSUG 2253N08701W KEHLI A766 SBI DCT CRIED BEREE3</t>
  </si>
  <si>
    <t>S12R T12R6 UN418 UN409 2042N08711W 2037N08720W 2036N08722W 2043N08904W 2042N08912W 2037N08919W 2027N08932W 2028N08938W 2032N08956W UBVOV DCT UMAVO UT101 ENAGA ENAGA3A</t>
  </si>
  <si>
    <t>S12R T12R6 UN418 UN409 UN419 2046N08728W 2056N08905W LIDAM UT23 TAM UJ14 TMN UT147 SLP/N0452F200 UJ40 LIBOL/N0343F200 LIBOL1B</t>
  </si>
  <si>
    <t>N7832A</t>
  </si>
  <si>
    <t>S12R SR00 SR01 2059N08645W 2106N08643W 2124N08639W MYDIA M219 KNOST Q109 CAMJO Q99 OGRAE DCT GOOOB DCT THHMP RAVNN9</t>
  </si>
  <si>
    <t>XAVUP</t>
  </si>
  <si>
    <t>S12R T12R6 UN418 UN409 2049N08717W 2042N08916W 2036N08932W 2037N08948W UBVOV UT20 PAZ UT104 ELVED/N0415F300 UT104 LENUL LENUL2B</t>
  </si>
  <si>
    <t>THY6924</t>
  </si>
  <si>
    <t>TCLGZ</t>
  </si>
  <si>
    <t>S12R T12R6 UN415 UN413 2103N08624W NUDAL UR506 NORIL UL674 FUNKO UL465 LACET/N0462F400 DCT LEVOR/N0467F410 UP536 SPP UN420 MORLI</t>
  </si>
  <si>
    <t>XAVSF</t>
  </si>
  <si>
    <t>S12R T12R6 2057N08652W 2045N08710W 2038N08730W 2043N08758W 2046N08839W 2038N08842W 2035N08849W 2014N08927W 2012N08929W 1954N09005W UBVOV UT101 UMAVO/N0389F260 UT169 VITOS/N0327F160 VITOS2A</t>
  </si>
  <si>
    <t>S12R 2101N08651W 2059N08651W 2046N08712W 2043N08721W 2041N08751W UKOKO 2044N08841W 2037N08923W 2033N08952W UBVOV UT101 UMAVO/N0364F200 UT101 ENAGA ENAGA3A</t>
  </si>
  <si>
    <t>S12R T12R6 UN418 UN409 2033N08711W 2016N08728W 1959N08732W 1952N08733W 1942N08740W 1936N08744W 1926N08749W 1902N08804W 1848N08817W 1832N08835W 1833N08836W 1833N08846W 1834N08909W 1830N08933W 1825N08954W 1820N09010W 1813N09031W 1814N09034W 1851N09218W 1851N09239W 1850N09250W 1849N09309W 1846N09430W 1853N09453W 1854N09455W 1905N09531W MEBAS LARLO</t>
  </si>
  <si>
    <t>N899DN</t>
  </si>
  <si>
    <t>S12R SR00 SR01 SR02 SR03 SR04 SR05 SR06 2103N08644W L35 ROTGI 2219N08629W MYDIA M219 CIGAR DCT OCNNR DCT GOLLM HOBTT3</t>
  </si>
  <si>
    <t>S12R 2100N08650W 2101N08647W 2116N08651W 2149N08655W 2155N08657W 2200N08659W 2205N08701W 2308N08815W 2313N08820W 2342N08837W 2354N08852W 2416N08909W 2422N08915W KEHLI A766 KELPP NNCEE2</t>
  </si>
  <si>
    <t>S12R SR00 SR01 ROTGI UM219 MYDIA M219 CIGAR PRICY5</t>
  </si>
  <si>
    <t>S12R SR00 CN04 ENEBA UT27 NOSUG 2155N08656W 2202N08656W KEHLI A766 KELPP DCT VUH DCT</t>
  </si>
  <si>
    <t>S12R T12R6 UN418 UN409 2054N08659W 2045N08728W 2046N08738W UKOKO 2048N08903W ABALA 2109N09130W 2125N09324W 2129N09334W 2155N09424W TMN UT147 BOPAX BOPAX1B</t>
  </si>
  <si>
    <t>2156N09459W</t>
  </si>
  <si>
    <t>N73445</t>
  </si>
  <si>
    <t>S12R T12R6 UN418 UN409 2050N08717W 2048N08720W 2046N08730W 2045N08737W UDGUV 2050N08803W 2104N09020W 2119N09048W 2124N09108W 2131N09146W 2205N09251W NOTEN UT37 SESNO/N0476F320 DCT MTY UT11 PPE J93 ASUTA DCT AMMOR OLAAA2</t>
  </si>
  <si>
    <t>S12R T12R6 UN418 2056N08655W 2052N08708W 2043N08731W UDGUV 2047N08808W 2046N08807W UBVOV UT101 UMAVO/N0460F300 UT101 ENAGA ENAGA3A</t>
  </si>
  <si>
    <t>N37514</t>
  </si>
  <si>
    <t>S12R SR00 SR01 SR02 SR03 OMSUK UM219 ALPUK/N0462F350 UM219 MYDIA M219 CIGAR DCT BULZI DCT JOHNN/N0462F340 Q118 HEVAN/N0436F280 Q118 BONNT/N0412F240 VEECK5</t>
  </si>
  <si>
    <t>N948NN</t>
  </si>
  <si>
    <t>S12R SR00 SR01 SR02 SR03 SR04 2139N08653W 2145N08654W KEHLI A766 SBI DCT CRIED BEREE3</t>
  </si>
  <si>
    <t>S12R SR00 SR01 SR02 2126N08643W 2145N08648W XOPGI UM219 MYDIA M219 CIGAR DCT DEANR/N0459F350 Q109 CAMJO Q99 QUART PHLBO4</t>
  </si>
  <si>
    <t>CGFJD</t>
  </si>
  <si>
    <t>S12R SR00 SR01 SR02 SR03 SR04 ALKIM DCT KEHLI/M078F360 A766 KLAMS/N0459F360 A766 SBI DCT DONIE DCT KF12E DCT CHARE DCT KD48Y DCT ZAPER DCT BIL DCT COUTS DCT EBGAL EBGAL7</t>
  </si>
  <si>
    <t>S12R T12R6 2059N08650W 2057N08649W ALSUP UB881 BTO UZ498 MGA UZ512 LIXAS/N0450F370 UL203 ARNEL UM542 TAL UV1 ATATU ATATU4</t>
  </si>
  <si>
    <t>N47533</t>
  </si>
  <si>
    <t>S12R SR00 SR01 SR02 SR03 SR04 2142N08655W 2148N08656W KEHLI/N0465F340 A766 SBI DCT KF09E DCT KF21C DCT SPS DCT HALEN NIIXX4</t>
  </si>
  <si>
    <t>N1801U</t>
  </si>
  <si>
    <t>UDGUV2A UDGUV UT78 UKOKO IPSEV L207 VUH DCT JCT J86 INW DCT HAHAA RKSTR4</t>
  </si>
  <si>
    <t>S12R T12R6 UN418 XUBLI 2032N08712W CZ905 1938N08753W 1938N08806W 2017N08900W 2023N08936W 2020N08949W 2020N08950W 2020N08954W 2021N09012W 2021N09014W 2022N09022W 2022N09023W 2223N09328W 2229N09338W NOTEN UT37 SESNO UJ15E RETOS RETOS1A</t>
  </si>
  <si>
    <t>S12R SR00 SR01 SR02 MYDIA M219 KNOST DCT DEANR DCT BRUTS Q109 CAMJO DCT TWINS DCT PONZE BANKR8</t>
  </si>
  <si>
    <t>CCBBE</t>
  </si>
  <si>
    <t>S12R T12R6 UN415 UN413 2106N08616W 2108N08610W PODON UG765 MAXIM SNDBR3</t>
  </si>
  <si>
    <t>S12R SR00 SR01 SR02 SR03 ROTGI UM219 MYDIA M219 CIGAR DCT DEANR/N0459F350 Q109 CAMJO Q99 OGRAE DCT BZNGA DCT DORRN CAVLR7</t>
  </si>
  <si>
    <t>N955JB</t>
  </si>
  <si>
    <t>OMSUK2A OMSUK UM219 MYDIA M219 KNOST Q109 DFENC DCT SAWED Q108 SIE CAMRN5</t>
  </si>
  <si>
    <t>XAVUZ</t>
  </si>
  <si>
    <t>S12R T12R6 UN418 UN409 XUBLI 2038N08714W 2017N08726W 2000N08736W 1958N08738W 1955N08742W 1945N08753W 1945N08757W 1942N08804W NUBIT DCT RIBET UT101 ENAGA DCT OVAGO UT123 IKLOK/N0448F220 UT123 IGSON IGSON1B</t>
  </si>
  <si>
    <t>N543EE</t>
  </si>
  <si>
    <t>UDGUV2A UDGUV UJ84 IKLEK 2039N08919W 2035N08931W MD606 2024N09000W 2021N09010W 2020N09011W 2018N09022W 2019N09026W 2045N09458W UBVOV ALMUV UT20 PAZ UT104 LENUL DCT</t>
  </si>
  <si>
    <t>N8742M</t>
  </si>
  <si>
    <t>S12R SR00 SR01 SR02 SR03 2128N08651W 2141N08655W 2206N08703W 2224N08709W 2225N08710W 2234N08714W KEHLI A766 SBI DCT FUZ J58 SPS DCT HALEN NIIXX4</t>
  </si>
  <si>
    <t>S12R T12R6 UN418 UN409 UN419 UKOKO UT78 MEDOS DCT UBVOV UT20 TAJIN DCT VITOS VITOS2A</t>
  </si>
  <si>
    <t>N884DN</t>
  </si>
  <si>
    <t>S12R SR00 SR01 SR02 2148N08655W 2156N08658W KEHLI A766 SBI DCT ACT DCT PNH/N0464F340 DCT ALS DCT JNC J12 HELPR JAZZZ1</t>
  </si>
  <si>
    <t>N418AN</t>
  </si>
  <si>
    <t>S12R SR00 SR01 SR02 SR03 SR04 SR05 SR06 SR07 SR08 2106N08646W 2107N08647W 2111N08656W 2137N08655W 2138N08655W 2142N08655W 2146N08656W 2149N08659W 2158N08707W 2211N08717W 2356N09110W 2359N09115W SEAGL/N0464F340 DCT CRP DCT KINEY DCT FST DCT EWM DCT DRRVR PINNG1</t>
  </si>
  <si>
    <t>2429N09144W</t>
  </si>
  <si>
    <t>N963NN</t>
  </si>
  <si>
    <t>S12R SR00 SR01 SR02 2059N08645W 2101N08644W 2109N08647W ROTGI UM219 MYDIA M219 KNOST DCT DEANR DCT BRUTS Q109 CAMJO DCT TWINS DCT PONZE BANKR8</t>
  </si>
  <si>
    <t>S12R SR00 SR01 SR02 ROTGI UM219 MYDIA M219 CIGAR DCT GULFR DCT AMG DCT CAE DCT HAMLN DCT CHYPS DCT DRAIK DCT FANPO/N0480F390 DCT PARKE DCT TRIBS DCT HYLND DCT AJJAY DCT DUNOM DCT 47N060W DCT JOOPY/M085F390 NATX GISTI/N0469F390 DCT BOFUM Q37 MALUD MALUD1M</t>
  </si>
  <si>
    <t>HI1081</t>
  </si>
  <si>
    <t>S12R T12R6 UN415 2057N08643W TAKUX DCT MAMBI/N0457F370 UL577 CDO UT15 NADAX NADAX1W</t>
  </si>
  <si>
    <t>S12R T12R6 UN418 UN409 2057N08704W 2057N08708W 2043N08713W 2034N08721W 2027N08728W 2011N08737W 2000N08742W 1857N08934W 1853N08942W 1735N09157W 1728N09210W 1724N09218W 1721N09224W SAXAV V51 TGZ</t>
  </si>
  <si>
    <t>S12R T12R6 UN418 2044N08706W 2021N08731W 2015N08733W 2013N08734W 2009N08735W 2004N08737W 1953N08744W 1952N08745W 1952N08746W 1936N08821W 1909N08859W 1915N08912W 1915N08913W 1913N08923W 1857N09031W 1856N09137W 1856N09138W 1853N09143W 1844N09157W AGAVE UJ9 VSA DCT</t>
  </si>
  <si>
    <t>N426AV</t>
  </si>
  <si>
    <t>S12R T12R6 UN415 ALYRE TAKUX UM782 OMIRO/N0451F370 UM782 MEVUB UP406 AKPEK UQ121 ISVAT ISVA5E</t>
  </si>
  <si>
    <t>N209WN</t>
  </si>
  <si>
    <t>S12R SR00 SR01 ROTGI UM219 XOPGI UB646 CANOA DCT EYW DCT KARTR/N0433F400 DCT SRQ DCT SZW DCT VUZ J151 VISQA BOOSH3</t>
  </si>
  <si>
    <t>S12R T12R6 UN418 2052N08657W 2047N08712W 2050N08712W 2045N08721W 2044N08742W 2041N08753W 2041N08811W X84 2043N08835W 2041N08844W 2025N08947W 2006N09018W 2002N09051W 2030N09327W 2031N09337W 2031N09402W 2031N09410W UMAVO/N0459F300 UT101 ENAGA ENAGA3A</t>
  </si>
  <si>
    <t>2026N09459W</t>
  </si>
  <si>
    <t>S12R SR00 SR01 2149N08657W 2153N08658W 2155N08659W 2159N08703W 2323N08835W 2351N08859W 2358N08904W KEHLI A766 KELPP NNCEE2</t>
  </si>
  <si>
    <t>S12R T12R6 2058N08652W 2055N08656W 2049N08744W 2046N08759W 2048N08826W 2049N08832W 2104N08847W 2130N08919W 2129N08920W 2140N08944W NOTEN UT37 ULUMA DCT MTY DCT TASTO DCT ILAMA UT41 NADIS DCT AVRIL UJ3 TANRI TANRI1B</t>
  </si>
  <si>
    <t>N8705Q</t>
  </si>
  <si>
    <t>S12R SR00 SR01 2128N08651W 2138N08656W 2149N08704W 2156N08708W 2306N08822W 2326N08836W 2352N08852W 2416N08912W 2418N08933W KEHLI A766 KELPP BAYYY5</t>
  </si>
  <si>
    <t>XARUA</t>
  </si>
  <si>
    <t>CL30</t>
  </si>
  <si>
    <t>S12R T12R6 UN418 UN409 2054N08702W 2041N08751W 2041N08754W 2039N08849W 2018N09003W 2012N09017W OMPAN DCT</t>
  </si>
  <si>
    <t>N859NN</t>
  </si>
  <si>
    <t>S12R SR00 SR01 MYDIA M219 CIGAR DCT BULZI DCT WALET DCT CHOPZ/N0450F380 DCT SMTTH DCT LAFOX DCT ROYYZ Q118 BONNT VEECK5</t>
  </si>
  <si>
    <t>S12R SR00 SR01 SR02 SR03 SR04 SR05 SR06 SR07 SR08 SR09 SR10 ROTGI UM219 MYDIA M219 CIGAR DCT CAE DCT HAMLN DCT CHYPS DCT DRAIK DCT FANPO/N0480F390 DCT PARKE DCT TRIBS DCT HYLND DCT AJJAY DCT DUNOM DCT 47N060W DCT JOOPY/M085F390 NATX GISTI/N0458F390 DCT DEXEN UY124 DOLOP DOLOP1B</t>
  </si>
  <si>
    <t>XACOG</t>
  </si>
  <si>
    <t>S12R T12R6 UN418 2056N08654W 2053N08704W 2053N08708W 2100N08718W 2105N08722W 2113N08727W 2115N08730W 2118N08813W 2110N08831W 2103N08855W 2057N08910W S1824 2044N08943W 2037N09010W 2018N09031W 2011N09053W 2008N09117W 2009N09121W 2009N09138W AVIVI AVALI UMAVO UT104 LENUL DCT</t>
  </si>
  <si>
    <t>FWI649</t>
  </si>
  <si>
    <t>FHPUJ</t>
  </si>
  <si>
    <t>S12R T12R6 2059N08646W NUDAL UV106 PODON UG765 FRANT UR522 UHA J1 UVA/N0465F380 UR628 TANIA/N0465F390 DCT ZOLLA DCT WOLFO DCT SNAGY/M080F390 M203 JNFOX/M081F410 DCT KINER DCT DRYED DCT 40N065W/M080F410 DCT NOVOK DCT 43N060W DCT 44N055W DCT 45N050W DCT 47N040W DCT 48N030W DCT 48N020W DCT 48N010W DCT ETIKI/M078F390 DCT REGHI/N0411F350 DCT ARZIP DCT KORER/N0366F270 UN482 DEKJA/N0364F280 UN482 NIMER DCT CAD CAD9W</t>
  </si>
  <si>
    <t>S12R T12R6 2059N08647W ALYRE TAKUX UM782 OMIRO UN420 PELRA DCT SPP DCT SEKMA OSUPA2</t>
  </si>
  <si>
    <t>S12R SR00 SR01 2059N08645W 2129N08640W 2143N08637W ROTGI UM219 MYDIA/M081F370 M219 CULLY/N0474F370 M219 KNOST DCT TAALR DCT SAV DCT VAN DCT FLO DCT TYI DCT SIE/N0467F390 DCT SHLEP DCT TUSKY N181H PORTI/M081F390 NATZ 48N040W/M081F400 NATZ DINIM/N0461F400 NATZ ELSOX/N0459F410 DCT EVRIN DCT JETZI DCT AMFUL DCT CAWZE DCT SIRIC P2 DVR UL9 KONAN DCT KOK DCT REMBA DCT SPI T180 NIVNU/N0397F330 T847 TUTOV TUTOV1A</t>
  </si>
  <si>
    <t>N371DA</t>
  </si>
  <si>
    <t>S12R 2101N08650W SL0 NC29 2133N08652W 2136N08653W 2141N08656W 2345N08855W 2357N08905W KELPP A766 KLAMS DCT VUH DCT ELA DCT STV/N0463F360 DCT JCT DCT PEQ DCT EWM Q180 BXK J4 WLVRN DCT ESTWD HLYWD1</t>
  </si>
  <si>
    <t>2429N08933W</t>
  </si>
  <si>
    <t>N764AV</t>
  </si>
  <si>
    <t>S12R 2101N08650W SR0 TAKUX UM782 OMIRO/N0451F390 UM782 MEVUB UP406 AKPEK UQ121 ISVAT ISVA5E</t>
  </si>
  <si>
    <t>UDGUV2A UDGUV UT78 DURPI DCT NOTEN UT37 ULUMA DCT ONDEV UJ53 REX DCT</t>
  </si>
  <si>
    <t>XAVUM</t>
  </si>
  <si>
    <t>UDGUV2A UDGUV UT78 UKOKO 2050N08854W 2058N08913W 2107N08932W 2114N08946W 2124N09012W NUBIT DCT RIBET UT101 ENAGA DCT OVAGO UT123 IKLOK/N0450F220 UT123 IGSON IGSON1B</t>
  </si>
  <si>
    <t>S12R T12R6 UN418 UN409 UN419 UN432 2050N08738W UDGUV PERGO NOTEN UT37 SESNO UJ15E RETOS RETOS1A</t>
  </si>
  <si>
    <t>UDGUV2A UDGUV UT78 DURPI 2050N08919W 2104N09013W 2104N09020W 2050N09231W 2046N09317W UBVOV UT101 UMAVO/N0460F300 UT101 ENAGA ENAGA3A</t>
  </si>
  <si>
    <t>UDGUV2A UDGUV UT78 UKOKO 2050N08911W 2050N08912W TAHMK 2115N09017W 2117N09024W 2129N09035W 2133N09040W 2139N09044W 2110N09306W 2109N09314W 2106N09323W 2105N09331W VER UT111 LARLO</t>
  </si>
  <si>
    <t>2002N09459W</t>
  </si>
  <si>
    <t>S12R SR00 SR01 SR02 ROTGI UM219 MYDIA/M084F370 M219 CULLY/N0488F370 M219 CIGAR M215 KNOST Q109 PANDY DCT FLO DCT RIC DCT BBOBO Q22 RBV Q430 KYSKY/N0481F390 Q430 ACK DCT KANNI N343B JOOPY/M083F390 NATX 50N040W/M083F400 NATX MALOT/N0478F390 NATX GISTI DCT KER DCT NORLA DCT FONZU DCT ELRIP DCT OTMET OTMET1G</t>
  </si>
  <si>
    <t>S12R T12R6 UN418 UN409 UN419 2052N08724W 2052N08737W TAGRO NOTEN UT37 SESNO UJ15E RETOS RETOS1A</t>
  </si>
  <si>
    <t>NUDAL1A NUDAL UV106 PODON UG765 MAXIM DCT EYW DCT PBI A699 SUMRS/M081F370 M204 SOORY DCT 39N050W/M081F370 39N040W/M081F380 39N030W/M081F390 39N020W/M081F390 DCT GUNTI/N0463F390 DCT LAZET</t>
  </si>
  <si>
    <t>ECMMY</t>
  </si>
  <si>
    <t>S12R 2101N08650W SL0 NUDAL UV106 PODON UG765 MAXIM DCT VKZ DCT NUCAR A699 LOUIZ/M085F390 A699 SUMRS M327 JIMAC/M084F410 DCT LAZEY DCT 34N060W/M084F410 36N050W 38N040W 39N030W 41N020W DCT BANAL/N0481F410 DCT ADORO/N0476F360 L155 ZMR</t>
  </si>
  <si>
    <t>S12R 2101N08650W OMSUK UM219 MYDIA M219 CULLY/N0461F330 M219 KNOST/N0461F350 DCT CAMJO Q99 BLAAN Q69 RICCS DCT OXMAN LINNG3</t>
  </si>
  <si>
    <t>TAKUX2A TAKUX UM782 OMIRO UN420 SPP/N0448F390 DCT VUNIB DCT SIROT DCT KUBEK DCT RNG DCT ISVAT ISVAT5E</t>
  </si>
  <si>
    <t>NUDAL1A NUDAL UR506 UHA UR628 JABIR DCT TANIA M328 JERRE/M082F370 M328 BAAGR G437 MAPYL DCT FLUPS M204 BEXUM/M082F390 M204 LUNKR DCT 37N060W DCT 38N050W DCT 39N040W DCT 39N030W DCT 40N020W DCT ERPES/N0470F390 DCT LAZET</t>
  </si>
  <si>
    <t>S12R T12R6 UN418 UN409 UN419 2050N08732W 2034N08822W 2022N08927W 2020N08954W 2028N09109W 2022N09109W 1949N09318W 1947N09326W 1952N09454W ENAGA</t>
  </si>
  <si>
    <t>1952N09459W</t>
  </si>
  <si>
    <t>UDGUV2A UDGUV UJ84 CPE JOTAS GOTAS VER UT111 LARLO</t>
  </si>
  <si>
    <t>N43TP</t>
  </si>
  <si>
    <t>S12R T12R6 UN418 UN409 UN419 UN432 NOTEN UT37 SESNO UJ15E RETOS DCT</t>
  </si>
  <si>
    <t>XAKAD</t>
  </si>
  <si>
    <t>E35L</t>
  </si>
  <si>
    <t>ROTGI2A ROTGI UM219 MYDIA M219 KNOST Q109 YURCK Q97 PAACK DCT JAMIE Q133 CAM DCT GUBID OMVAR2</t>
  </si>
  <si>
    <t>UDGUV2A UDGUV UT78 MEDOS UBVOV UMAVO UT101 ENAGA</t>
  </si>
  <si>
    <t>UDGUV2B UDGUV DCT MID DCT LIDAM UT23 TAM UJ14 TMN UT147 AGU UT44 MEZCA MEZCA1A</t>
  </si>
  <si>
    <t>UDGUV2B UDGUV DCT DYSON DCT NUGIN/N0445F360 DCT AVALI/N0445F300 DCT ENAGA ENAGA3A</t>
  </si>
  <si>
    <t>UDGUV2B UDGUV UT78 MEDOS DCT UBVOV DCT UMAVO UT101 ENAGA ENAGA3A</t>
  </si>
  <si>
    <t>UDGUV2B UDGUV UT78 VIKMO NUBIT RIBET UT101 UMAVO/N0453F300 UT101 ENAGA ENAGA3A</t>
  </si>
  <si>
    <t>UDGUV2B UDGUV 1956N09252W 1959N09301W 2004N09316W 2004N09317W 2007N09340W 2000N09345W 1957N09353W OMPAN OMPAN1A</t>
  </si>
  <si>
    <t>UDGUV2B UDGUV UT78 MEDOS DCT UBVOV UT20 TAJIN DCT VITOS VITOS2A</t>
  </si>
  <si>
    <t>UDGUV2B UDGUV DCT MID DCT NOTEN UT37 SESNO UJ15E RETOS RETOS1A</t>
  </si>
  <si>
    <t>AAL9602</t>
  </si>
  <si>
    <t>N334SM</t>
  </si>
  <si>
    <t>NOSUG2B NOSUG 2209N08657W 2217N08657W 2340N08837W 2350N08845W KEHLI A766 KELPP DCT LAMMY DCT KH84C DCT KH87A DCT KOBLE DCT ELP DCT CRATT DCT WOBUG DCT TAGGS DCT GABBL HLYWD1</t>
  </si>
  <si>
    <t>HP1847</t>
  </si>
  <si>
    <t>S12L T12L6 ALYRE TAKUX UM782 OMIRO/N0448F370 UN420 PELRA DCT SPP DCT SEKMA OSUPA2</t>
  </si>
  <si>
    <t>UDGUV2B UDGUV UT78 MEDOS UT20 UBVOV UT101 ENAGA ENAGA3A</t>
  </si>
  <si>
    <t>N935AN</t>
  </si>
  <si>
    <t>S12L T12L6 UN417 UN406 2146N08655W 2214N08657W 2339N08838W 2356N08849W KEHLI A766 SBI DCT CRIED BEREE3</t>
  </si>
  <si>
    <t>N37427</t>
  </si>
  <si>
    <t>S12L SL00 SL01 SR03 SR04 SR05 NOSUG 2331N08846W 2337N08851W 2343N08854W 2350N08858W 2352N08859W KELPP NNCEE2</t>
  </si>
  <si>
    <t>UDGUV2A UDGUV UT78 DURPI 2046N09412W VOKIR UT101 ENAGA DCT OTAGO DCT ATUKA ATUKA1B</t>
  </si>
  <si>
    <t>2040N09459W</t>
  </si>
  <si>
    <t>S12R 2100N08647W CN03 ROTGI UM219 MYDIA M219 CIGAR M215 KNOST DCT CAMJO DCT LAIRI DCT LARZZ JJEDI4</t>
  </si>
  <si>
    <t>XAAMS</t>
  </si>
  <si>
    <t>UDGUV2A UDGUV UT78 MEDOS UT20 UBVOV UT101 UMAVO/N0437F300 UT101 ENAGA ENAGA3A</t>
  </si>
  <si>
    <t>S12R SR00 SR01 SR02 SR03 SR04 SR05 ROTGI UM219 MYDIA/N0462F350 M219 CIGAR DCT DEANR Q109 CAMJO Q99 QUART PHLBO4</t>
  </si>
  <si>
    <t>2101N08652W 2057N08652W 2048N08659W 2036N08707W CZ605 2039N08716W 2048N08704W 2059N08656W CUN</t>
  </si>
  <si>
    <t>N765JP</t>
  </si>
  <si>
    <t>KAPF</t>
  </si>
  <si>
    <t>S12R SR00 SR01 SR02 SR03 SR04 SR05 SR06 SR07 2125N08642W 2130N08641W 2144N08632W 2146N08630W CANOA DCT CYY DCT</t>
  </si>
  <si>
    <t>2205N08601W</t>
  </si>
  <si>
    <t>UDGUV2A UDGUV UT78 MEDOS UT20 UBVOV UT101 UMAVO/N0453F300 UT101 ENAGA ENAGA3A</t>
  </si>
  <si>
    <t>S12R T12R6 UN418 UN409 UN419 UN432 2049N08740W 2050N08805W 2051N08819W 2052N08837W 2053N08843W NOTEN UT37 SESNO UJ15E RETOS RETOS1A</t>
  </si>
  <si>
    <t>N720FR</t>
  </si>
  <si>
    <t>S12R 2101N08650W 2100N08649W 2106N08643W 2108N08643W 2118N08641W 2120N08640W LENUK UB646 CANOA DCT CYY DCT</t>
  </si>
  <si>
    <t>S12R 2100N08650W 2052N08725W UBVOV UT101 UMAVO UT104 LENUL LENUL3A</t>
  </si>
  <si>
    <t>S12R T12R6 UN418 UN409 UN419 2052N08724W UBVOV DCT UMAVO UT101 ENAGA ENAGA3A</t>
  </si>
  <si>
    <t>S12R 2101N08651W 2059N08651W 2051N08732W UBVOV UT20 TAJIN DCT VITOS VITOS2A</t>
  </si>
  <si>
    <t>S12R T12R6 UN418 UN409 IKLEK UJ84 CZA UT20 UBVOV UT101 UMAVO UT169 VITOS VITOS2A</t>
  </si>
  <si>
    <t>S12R T12R6 UN418 UN409 UN419 2052N08728W UBVOV UT20 PAZ UT104 LENUL LENUL2B</t>
  </si>
  <si>
    <t>UDGUV2A UDGUV UT78 DURPI DCT NUBIT DCT RIBET UT101 ENAGA DCT OVAGO UT123 IKLOK/N0446F220 UT123 IGSON IGSON1B</t>
  </si>
  <si>
    <t>S12R SR00 SR01 SR02 SR03 2151N08640W 2201N08639W 2202N08638W LENUK UB646 CANOA DCT DVALL DVALL4</t>
  </si>
  <si>
    <t>UDGUV2A UDGUV DCT 2053N08834W 2057N08844W NA294 2206N09131W NOTEN UT37 SESNO UJ15E RETOS RETOS1A</t>
  </si>
  <si>
    <t>S12R 2100N08650W 2102N08647W 2110N08647W NOSUG 2243N08700W 2249N08701W IRDOV L214 LEV DCT MCB J35 SQS/N0452F330 J35 MEM/N0453F340 J187 FTZ TRTLL6</t>
  </si>
  <si>
    <t>LXJ98</t>
  </si>
  <si>
    <t>N84YU</t>
  </si>
  <si>
    <t>S12R SR00 2058N08646W SR20 2136N08652W 2141N08654W 2144N08655W 2152N08700W KEHLI A766 KELPP DCT VUH DCT</t>
  </si>
  <si>
    <t>N534VL</t>
  </si>
  <si>
    <t>UDGUV2A UDGUV UT78 DURPI DCT UBVOV UT101 UMAVO/N0448F300 UT101 ENAGA ENAGA3A</t>
  </si>
  <si>
    <t>S12R SR00 SR01 SR02 SR03 SR04 SR05 SR06 SR07 SR08 SR09 2123N08646W ROTGI UM219 MYDIA/M079F370 M219 CULLY/N0464F370 M219 KNOST DCT CAMJO Q99 BLAAN Q69 RICCS DCT OXMAN LINNG3</t>
  </si>
  <si>
    <t>N638FR</t>
  </si>
  <si>
    <t>S12R SR00 SR01 SR02 SR03 2101N08644W NOSUG IRDOV L214 LEV DCT OYSTY J35 SQS/N0449F370 J35 MEM BOOSH3</t>
  </si>
  <si>
    <t>N8782Q</t>
  </si>
  <si>
    <t>S12R 2059N08647W 2102N08644W 2110N08646W NOSUG 2201N08657W 2205N08658W KEHLI A766 KELPP BAYYY5</t>
  </si>
  <si>
    <t>N129AA</t>
  </si>
  <si>
    <t>S12R SR00 SR01 SR02 OMSUK 2141N08642W 2142N08642W 2209N08643W 2216N08643W MYDIA M219 KNOST Q109 CAMJO Q99 PEETT DCT BBDOL PAATS4</t>
  </si>
  <si>
    <t>JTL945</t>
  </si>
  <si>
    <t>N945FS</t>
  </si>
  <si>
    <t>S12R 2059N08647W 2059N08644W L36 NOSUG 2259N08705W 2303N08709W DUTNA L208 PEGLG DCT CATFS DCT WAILN DCT</t>
  </si>
  <si>
    <t>S12R 2101N08651W 2059N08651W UDGUV DCT 2050N08810W 2054N08827W 2056N08830W NOTEN UT37 SESNO UJ15E RETOS RETOS1A</t>
  </si>
  <si>
    <t>S12R SR00 SR01 SR02 SR03 2111N08645W ROTGI UM219 MYDIA M219 CIGAR DCT KNOST/N0456F350 DCT CAMJO Q99 BLAAN Q69 RICCS DCT OXMAN LINNG3</t>
  </si>
  <si>
    <t>S12R T12R6 UN418 2056N08658W UKOKO UT78 MEDOS DCT UBVOV UT20 TAJIN DCT VITOS VITOS2A</t>
  </si>
  <si>
    <t>S12R SR00 SR01 SR02 SR03 SR04 SR05 SR06 SR07 SR08 SR09 2107N08647W 2118N08652W 2119N08653W 2121N08652W ROTGI UM219 ALPUK/N0467F350 UM219 MYDIA M219 CIGAR DCT DEANR Q109 CAMJO Q99 OGRAE DCT BZNGA DCT DORRN CAVLR7</t>
  </si>
  <si>
    <t>N838BB</t>
  </si>
  <si>
    <t>UDGUV2A UDGUV DCT MID DCT NOTEN DCT LIBOX DCT MOV UT3 URKOM UJ54 CJS DCT</t>
  </si>
  <si>
    <t>S12R T12R6 UN402 UN408 CZM UN431 2004N08657W 1958N08701W TIKIS UG765 AUR DCT</t>
  </si>
  <si>
    <t>S12R T12R6 UN415 ALYRE TAKUX UM782 OMIRO/N0447F370 UN420 PELRA DCT SPP DCT SEKMA OSUPA2</t>
  </si>
  <si>
    <t>UDGUV2A UDGUV 2054N08809W 2056N08825W 2106N08919W LIDAM UT23 TAM UJ14 TMN UT147 SLP UJ40 LIBOL LIBOL1B</t>
  </si>
  <si>
    <t>N398AB</t>
  </si>
  <si>
    <t>S12R T12R6 2059N08652W 2056N08707W 2045N08759W 2046N09356W 2046N09407W UBVOV UT20 PAZ UT104 LENUL</t>
  </si>
  <si>
    <t>2050N08657W 2049N08657W 2047N08656W 2047N08652W 2054N08649W 2043N08701W 2052N08701W</t>
  </si>
  <si>
    <t>N933NN</t>
  </si>
  <si>
    <t>S12R SR00 SR01 SR02 2101N08645W NOSUG 2154N08656W 2158N08656W 2313N08723W 2319N08726W KEHLI A766 SBI DCT CRIED BEREE3</t>
  </si>
  <si>
    <t>S12R T12R6 UN418 MID DCT 2213N09217W 2223N09254W 2234N09304W NOTEN UT37 SESNO UJ15E RETOS RETOS1A</t>
  </si>
  <si>
    <t>N963AN</t>
  </si>
  <si>
    <t>S12R SR00 SR01 SR02 SR03 SR04 NOSUG 2234N08659W 2239N08701W 2250N08705W 2255N08709W KEHLI A766 KELPP DCT MUSYL DCT WEEED WLEEE7</t>
  </si>
  <si>
    <t>S12R SR00 SR01 SR02 2105N08645W NOSUG 2236N08700W 2241N08700W KEHLI A766 SBI DCT LUKKN WLEEE7</t>
  </si>
  <si>
    <t>XADAL</t>
  </si>
  <si>
    <t>S12R T12R6 UN418 UN409 UN419 2051N08726W 2051N08730W 2048N08751W UBVOV UT101 UMAVO/N0455F300 UT101 ENAGA ENAGA3A</t>
  </si>
  <si>
    <t>XAVHD</t>
  </si>
  <si>
    <t>C207</t>
  </si>
  <si>
    <t>S12R SR00 SR01 SR02 ROTGI UM219 MYDIA M219 BUUOY/N0458F350 M219 KNOST DCT CAMJO Q99 BLAAN Q69 RICCS DCT PSB DCT SYR DCT ART IMPAC4</t>
  </si>
  <si>
    <t>N154AA</t>
  </si>
  <si>
    <t>S12R SR00 SR01 SR02 SR03 SR04 2102N08644W NOSUG ALKIM DCT KEHLI A766 SBI DCT CRIED BEREE3</t>
  </si>
  <si>
    <t>LXJ556</t>
  </si>
  <si>
    <t>KMMU</t>
  </si>
  <si>
    <t>N556FX</t>
  </si>
  <si>
    <t>OMSUK2A OMSUK UM219 MYDIA M219 CIGAR DCT SRINA DCT HEPAR DCT SSC DCT BEARI DCT FAK DCT</t>
  </si>
  <si>
    <t>S12R T12R6 UN418 UN409 2054N08709W 2051N08750W 2053N08835W LIDAM UT23 TAM UJ14 TMN DCT MORAS UJ17 QET</t>
  </si>
  <si>
    <t>CGNRC</t>
  </si>
  <si>
    <t>KMKC</t>
  </si>
  <si>
    <t>S12R 2101N08651W MOGOP 2059N08644W 2100N08643W 2108N08645W 2109N08645W NOSUG IRDOV L214 LEV J35 OYSTY DCT HEDUD DCT FAYEE DCTLIT DCT SGF DCT TYGER DCT</t>
  </si>
  <si>
    <t>S12R T12R6 2100N08651W 2058N08651W 2052N08726W 2049N08736W PQE/N0379A180 V51 TGZ DCT</t>
  </si>
  <si>
    <t>N455RC</t>
  </si>
  <si>
    <t>S12R 2100N08649W 2058N08648W 2102N08645W N11N 2108N08646W B30L5 2126N08644W 2138N08643W LENUK UB646 CANOA DCT EYW DCT</t>
  </si>
  <si>
    <t>XAVHJ</t>
  </si>
  <si>
    <t>N398JS</t>
  </si>
  <si>
    <t>KSGJ</t>
  </si>
  <si>
    <t>S12R SR00 SR01 2058N08644W NC21 2102N08642W 2120N08642W 2125N08641W MYDIA M219 KNOST DCT</t>
  </si>
  <si>
    <t>N61898</t>
  </si>
  <si>
    <t>S12R SR00 DEP12 2100N08644W L40 SR10 OMSUK UM219 MYDIA M219 CIGAR DCT BULZI DCT JOHNN/N0476F320 Q118 HEVAN/N0474F280 Q118 BONNT/N0477F240 VEECK5</t>
  </si>
  <si>
    <t>HP1833</t>
  </si>
  <si>
    <t>XATCM</t>
  </si>
  <si>
    <t>S12R T12R6 UN418 UN409 2054N08710W OMPAN DCT</t>
  </si>
  <si>
    <t>N705JB</t>
  </si>
  <si>
    <t>S12R T12R6 UN415 UN413 2103N08625W 2114N08607W 2115N08607W 2115N08606W 2120N08559W NUDAL UV106 PODON UG765 MAXIM BHHIA3</t>
  </si>
  <si>
    <t>S12R SR00 SR01 SR02 2101N08644W NOSUG UT27 OMVIP UT45 IRDOV L214 LEV J31 HRV/N0467F350 DCT MCB/N0467F340 J35 MCGEE DCT IZAAC/N0466F350 DCT XESSS DCT MEMFS DCT VISQA J29 PXV DCT WWODD HANBL3</t>
  </si>
  <si>
    <t>N361DN</t>
  </si>
  <si>
    <t>S12R SR00 SR01 SR02 SR03 2101N08644W ROTGI UM219 RAKAR 2251N08628W 2308N08627W 2327N08627W 2343N08626W MYDIA M219 CIGAR M215 KNOST DCT CAMJO DCT LAIRI DCT LARZZ JJEDI4</t>
  </si>
  <si>
    <t>S12R T12R6 UN418 UN409 UN419 2050N08732W UBVOV UT101 UMAVO/N0458F300 UT101 ENAGA ENAGA3A</t>
  </si>
  <si>
    <t>N920AV</t>
  </si>
  <si>
    <t>TAKUX2A TAKUX UM782 OMIRO/N0451F390 UM782 MEVUB UP406 AKPEK DCT</t>
  </si>
  <si>
    <t>S12R T12R6 UN418 UN409 2052N08721W OMATO UJ16 OAX</t>
  </si>
  <si>
    <t>N904AA</t>
  </si>
  <si>
    <t>S12R SR00 ROTGI UM219 MYDIA M219 KNOST Q109 CAMJO Q99 PEETT DCT BBDOL PAATS4</t>
  </si>
  <si>
    <t>N421UW</t>
  </si>
  <si>
    <t>S12R NUDAL UV106 PODON UG765 MAXIM SNDBR3</t>
  </si>
  <si>
    <t>N187US</t>
  </si>
  <si>
    <t>S12R 2101N08651W SL0 ROTGI UM219 MYDIA M219 CIGAR/N0460F350 M219 KNOST DCT DEANR DCT BRUTS Q109 CAMJO DCT TWINS DCT PONZE BANKR8</t>
  </si>
  <si>
    <t>S12R T12R6 2023N08616W 2016N08612W 1948N08555W CISNE UN420 BONOS/N0453F390 UN420 SPP UP530 KAKOL/N0452F390 DCT RNG UQ121 ISVAT ISVA5E</t>
  </si>
  <si>
    <t>N592JB</t>
  </si>
  <si>
    <t>S12R SR00 SR01 ROTGI UM219 MYDIA M219 CIGAR RAYZZ3</t>
  </si>
  <si>
    <t>UDGUV2A UDGUV DCT 2054N08906W ELISO UT37 EBDUB DCT ETMES UJ53 REX DCT DLF/N0468F340 DCT KOBLE DCT ELP DCT PGS DCT BLD DCT BTY DCT RUSME DYAMD5</t>
  </si>
  <si>
    <t>N955XV</t>
  </si>
  <si>
    <t>S12R SR00 ROTGI UM219 MYDIA M219 CIGAR/N0459F360 DCT DRABK/N0457F370 DCT LGC DCT NIOLA/N0452F350 DCT SWAPP/N0457F360 DCT IIU DCT DECEE/N0461F370 DCT BONNT VEECK5</t>
  </si>
  <si>
    <t>N473WN</t>
  </si>
  <si>
    <t>S12R T12R6 NUDAL UV106 PODON UG765 MAXIM Y262 GOPEY Q87 TIRCO/N0461F380 Q87 ZERBO/N0459F390 Q87 RAYVO Q113 AARNN DCT THHMP RAVNN9</t>
  </si>
  <si>
    <t>N556WN</t>
  </si>
  <si>
    <t>S12R SR00 SR01 SR02 NOSUG 2226N08659W 2233N08659W IRDOV L214 LEV J35 MCB/N0457F390 J35 MEM/N0457F400 J35 FAM/N0458F410 DCT SPI DCT PHEEB ENDEE8</t>
  </si>
  <si>
    <t>N582DN</t>
  </si>
  <si>
    <t>N8798Q</t>
  </si>
  <si>
    <t>S12R SR00 SR01 SR02 NOSUG 2203N08657W 2315N08723W 2321N08725W IRDOV L214 LEV J35 MCB DCT LIT DCT KRTNY MHOMS3</t>
  </si>
  <si>
    <t>UDGUV2A UDGUV UT78 UKOKO 2050N08852W 2049N08904W 2050N08926W 2052N08940W S2814 2133N09459W TMN UT147 AGU/N0457F200 UT44 MEZCA MEZCA1A</t>
  </si>
  <si>
    <t>S12R SR00 SR01 SR02 ROTGI UM219 MYDIA/M079F290 M219 NAVVL/M079F310 M219 CULLY/N0478F310 M219 KNOST/N0468F350 DCT CAMJO DCT TEEEM Q99 POLYY DCT OGRAE DCT AUDII DCT FAK/N0462F370 DCT RBV Q22 LLUND DCT CAM DCT JASDU DCT PBERG CARTR5</t>
  </si>
  <si>
    <t>N34460</t>
  </si>
  <si>
    <t>S12R SR00 SR01 SR02 SR03 SR04 NOSUG 2226N08659W 2231N08700W KEHLI A766 KELPP NNCEE2</t>
  </si>
  <si>
    <t>WJA8938</t>
  </si>
  <si>
    <t>MPSM</t>
  </si>
  <si>
    <t>CGRAX</t>
  </si>
  <si>
    <t>TAKUX2A TAKUX UM782 OMIRO UN420 PELRA UN420 TBG V19 DAMAX/N0287F100 V19 RHT</t>
  </si>
  <si>
    <t>UDGUV2A UDGUV DCT 2053N08854W IZAML 2145N09337W 2146N09343W TMN UT147 AGU UT44 MEZCA MEZCA1A</t>
  </si>
  <si>
    <t>UDGUV2A UDGUV DCT 2052N08835W PERGO NOTEN UT37 SESNO UJ15E RETOS RETOS1A</t>
  </si>
  <si>
    <t>S12R SR00 SR01 SR02 SR03 ROTGI UM219 MYDIA/M078F370 M219 CIGAR/N0458F370 DCT CMIKE DCT KT21S DCT YADKI DCT KW54U DCT OXMAN LINNG3</t>
  </si>
  <si>
    <t>S12R 2100N08647W 2101N08646W 2105N08646W ROTGI UM219 MYDIA/M078F350 M219 KNOST/N0454F350 Q109 CAMJO DCT GSO DCT MOL DCT ART IMPAC4</t>
  </si>
  <si>
    <t>N61882</t>
  </si>
  <si>
    <t>S12R SR00 SR01 SR02 NOSUG 2158N08656W 2204N08657W 2220N08718W 2224N08722W KEHLI A766 KELPP NNCEE2</t>
  </si>
  <si>
    <t>N644FR</t>
  </si>
  <si>
    <t>S12R SR00 SR01 SR02 SR03 2110N08645W ROTGI UM219 MYDIA M219 CIGAR M215 KNOST Q109 DEANR/N0453F360 DCT DAWWN DCT BEORN HOBTT3</t>
  </si>
  <si>
    <t>S12R T12R6 UN418 UN409 UN419 2050N08732W 2051N08740W 2051N08747W 2123N09053W 2123N09100W TMN DCT MORAS UJ17 QET DCT</t>
  </si>
  <si>
    <t>2146N09459W</t>
  </si>
  <si>
    <t>N158AN</t>
  </si>
  <si>
    <t>S12R SR00 SR01 SR02 2100N08644W 2103N08644W 2113N08642W 2150N08655W 2156N08657W KEHLI A766 SBI DCT CRIED BEREE3</t>
  </si>
  <si>
    <t>S12R T12R6 UN418 UN409 UN419 UN432 2050N08733W UBVOV UT20 TAJIN DCT VITOS VITOS2A</t>
  </si>
  <si>
    <t>CGKXR</t>
  </si>
  <si>
    <t>S12R SR00 SR01 SR02 2110N08642W 2112N08642W XOPGI UM219 MYDIA M219 NAVVL/N0461F370 M219 KNOST Q109 CAMJO DCT PSK DCT OXMAN LINNG3</t>
  </si>
  <si>
    <t>S12R T12R6 2057N08649W CTM UG765 IMATA/N0438F340 UG765 AUR DCT</t>
  </si>
  <si>
    <t>TCLLB</t>
  </si>
  <si>
    <t>OMSUK2A OMSUK UM219 MYDIA/M084F330 Y240 SNAKR M219 CIGAR/N0501F330 DCT TAY DCT SAV DCT GSO DCT MOL/N0491F350 J48 CSN DCT PTW DCT SAX DCT PWL DCT ENE DCT DANOL N713B MELDI DCT 54N050W/M084F350 DCT 55N040W DCT 55N030W DCT 55N020W/M084F370 DCT VENER DCT KOKIB DCT LIFFY/N0483F370 DCT DOLAS DCT NAVPI DCT EKSAK DCT SWALM DCT VELIS DCT OKG DCT ODNEM DCT NIT DCT ERGOM DCT TEGRI DCT XANEX L606 GASRU T390 RILEX</t>
  </si>
  <si>
    <t>S12R T12R6 2057N08652W 2054N08717W OMPAN OMPAN1A</t>
  </si>
  <si>
    <t>S12R T12R6 2059N08650W 2053N08716W OMPAN DCT</t>
  </si>
  <si>
    <t>S12R 2101N08651W 2100N08651W 2039N08657W MURBU B764 BUKKY BUKKY1A</t>
  </si>
  <si>
    <t>N71AH</t>
  </si>
  <si>
    <t>S12R T12R6 UN418 UN409 2052N08741W 2052N08747W UBVOV UT20 PAZ UT154 ENAGA DCT OTAGO DCT ATUKA DCT PBC</t>
  </si>
  <si>
    <t>N14517</t>
  </si>
  <si>
    <t>S12R SR00 2106N08646W SR10 ENEBA UT27 NOSUG 2204N08657W 2210N08657W KEHLI/N0460F340 A766 SBI DCT KF09E DCT SPS DCT HALEN NIIXX4</t>
  </si>
  <si>
    <t>S12R T12R6 UN418 UN409 2052N08721W CZA UT20 PAZ UT104 LENUL DCT</t>
  </si>
  <si>
    <t>N338ST</t>
  </si>
  <si>
    <t>N317DN</t>
  </si>
  <si>
    <t>S12R SR00 SR01 SR02 SR03 SR04 SR05 SR06 SR07 SR08 SR09 SR10 SR11 SR12 SR13 2109N08651W 2110N08653W 2110N08654W 2140N08657W 2224N08710W 2229N08713W KEHLI A766 SBI DCT EIC/N0464F330 DCT FSM/N0464F340 DCT EOS DCT BUM DCT DSM/N0459F350 DCT MNOSO BLUEM5</t>
  </si>
  <si>
    <t>N39423</t>
  </si>
  <si>
    <t>S12R T12R6 UN418 2056N08814W 2055N08833W 2053N08854W 2053N08859W 2052N08915W 2052N08923W S1014 NOTEN UT37 ULUMA/N0466F320 UT37 EBDUB DCT ETMES UJ53 REX DCT DLF DCT KOBLE DCT ELP DCT WOBUG Q180 BXK J4 WLVRN DCT ESTWD HLYWD1</t>
  </si>
  <si>
    <t>N8303R</t>
  </si>
  <si>
    <t>ENEBA2A ENEBA 2134N08654W 2139N08657W KEHLI A766 KELPP BAYYY5</t>
  </si>
  <si>
    <t>S12R T12R6 2056N08653W 2053N08726W 2056N08911W 2054N08938W NA291 NOTEN UT37 SESNO/N0459F220 UJ15E RETOS RETOS1A</t>
  </si>
  <si>
    <t>S12R SR00 SR01 SR02 SR03 2101N08644W ROTGI UM219 MYDIA M219 CIGAR M215 KNOST DCT CAMJO DCT LAIRI DCT LARZZ JJEDI4</t>
  </si>
  <si>
    <t>S12R T12R6 UN418 2056N08654W 2049N08810W 2049N08812W 2049N08821W NOTEN UT37 ULUMA DCT MTY DCT TASTO DCT ILAMA UT41 NADIS DCT AVRIL UJ3 TANRI TANRI1B</t>
  </si>
  <si>
    <t>N740QS</t>
  </si>
  <si>
    <t>S12R SR00 SR01 SR02 SR03 SR04 SR05 SR06 SR07 SR08 SR09 SR10 2109N08648W 2114N08654W 2118N08654W MYDIA M219 KNOST DCT</t>
  </si>
  <si>
    <t>S12R T12R6 UN415 TAKUX UM782 OMIRO/N0462F370 UN420 PELRA DCT SPP DCT SEKMA OSUPA2</t>
  </si>
  <si>
    <t>XAFOF</t>
  </si>
  <si>
    <t>UDGUV2A UDGUV 2044N08805W 2040N09430W LONBU UT154 ENAGA DCT OTAGO DCT ATUKA DCT PBC</t>
  </si>
  <si>
    <t>N629JB</t>
  </si>
  <si>
    <t>S12R SR00 SR01 SR02 SR03 SR04 SR05 SR06 SR07 2105N08645W ROTGI UM219 MYDIA M219 CIGAR/N0463F350 M219 KNOST Q109 DFENC DCT SAWED Q108 SIE CAMRN5</t>
  </si>
  <si>
    <t>S12R T12R6 UN418 UN409 2053N08728W 2127N09106W 2127N09108W 2141N09337W TMN UT147 SLP UJ40 LIBOL LIBOL1B</t>
  </si>
  <si>
    <t>S12R T12R6 UN418 UN409 UKOKO UT78 MEDOS UT20 UBVOV UT101 UMAVO/N0459F300 UT101 ENAGA ENAGA3A</t>
  </si>
  <si>
    <t>N590JB</t>
  </si>
  <si>
    <t>S12R SR00 SR01 SR02 SR03 ROTGI UM219 MYDIA M219 CIGAR DCT KNOST DCT CAMJO Q109 TEEEM Q99 POLYY DCT DADDS Q87 GEARS DCT BBOBO Q22 RBV Q419 JFK ROBUC3</t>
  </si>
  <si>
    <t>S12R T12R6 UN418 UN409 UN419 2051N08728W 2056N08919W MD701 2113N08951W NOTEN UT37 ULUMA/N0459F360 DCT MTY UT11 SINLO SINLO1A</t>
  </si>
  <si>
    <t>N920US</t>
  </si>
  <si>
    <t>S12R SR00 SR01 SR02 SR03 SR04 SR05 SR06 SR07 SR08 SR09 ROTGI UM219 MYDIA M219 KNOST DCT DEANR DCT BRUTS Q109 CAMJO DCT TWINS DCT PONZE BANKR8</t>
  </si>
  <si>
    <t>UDGUV2A UDGUV UBVOV UT20 PAZ UT104 LENUL DCT</t>
  </si>
  <si>
    <t>S12R 2059N08647W UN621 NOSUG UT27 OMVIP UT45 IRDOV L214 LEV J35 MCB/N0458F390 J35 MEM BOOSH3</t>
  </si>
  <si>
    <t>S12R NOSUG 2231N08700W 2234N08701W 2243N08706W KEHLI A766 KELPP NNCEE2</t>
  </si>
  <si>
    <t>S12R T12R6 UN418 UN409 UKOKO UT78 DURPI DCT UBVOV UT101 UMAVO UT169 VITOS VITOS2A</t>
  </si>
  <si>
    <t>UDGUV2A UDGUV DCT 2050N08808W CHELM NOTEN UT37 SESNO UJ15E RETOS RETOS1A</t>
  </si>
  <si>
    <t>N339PL</t>
  </si>
  <si>
    <t>S12R SR00 2209N08703W 2226N08713W KEHLI A766 KENGS/N0447F380 A766 SBI DCT CRIED BEREE3</t>
  </si>
  <si>
    <t>S12R SR00 SR01 ROTGI UM219 MYDIA M219 CIGAR/N0450F360 DCT DRABK/N0453F370 DCT LGC DCT NIOLA DCT SWAPP DCT BIGXX DCT MIE DCT BONNT VEECK5</t>
  </si>
  <si>
    <t>S12R 2101N08648W NOSUG 2159N08656W 2205N08658W KEHLI A766 KELPP DCT VUH DCT</t>
  </si>
  <si>
    <t>S12R T12R6 UN418 UN409 UKOKO UT78 DURPI 2049N08937W 2042N09000W UBVOV UT20 PAZ UT104 LENUL LENUL2B</t>
  </si>
  <si>
    <t>UDGUV2A UDGUV DCT MID NOTEN UT37 SESNO UJ15E RETOS DCT</t>
  </si>
  <si>
    <t>N519JB</t>
  </si>
  <si>
    <t>S12R FRANT UG765 MAXIM Y262 TUNSL DCT KUTNE MUNGI1</t>
  </si>
  <si>
    <t>N860DN</t>
  </si>
  <si>
    <t>S12R 2100N08649W ROTGI UM219 MYDIA M219 CIGAR M215 KNOST DCT CAMJO DCT LAIRI DCT LARZZ JJEDI4</t>
  </si>
  <si>
    <t>S12R SR00 SR01 ROTGI UM219 MYDIA M219 KNOST Q109 CAMJO Q99 OGRAE DCT GOOOB DCT THHMP RAVNN9</t>
  </si>
  <si>
    <t>UDGUV2A UDGUV UT78 DURPI 2048N08943W 2044N08956W UBVOV UT101 ENAGA ENAGA3A</t>
  </si>
  <si>
    <t>N562UW</t>
  </si>
  <si>
    <t>S12R SR00 SR01 SR02 SR03 SR04 SR05 SR06 2104N08645W ROTGI UM219 MYDIA M219 KNOST DCT DEANR DCT BRUTS Q109 CAMJO DCT TWINS DCT PONZE BANKR8</t>
  </si>
  <si>
    <t>S12R SR00 2102N08646W 2138N08653W 2201N08703W 2207N08704W 2211N08705W 2246N08713W 2252N08714W 2312N08718W 2322N08722W DAGGR L214 LEV/N0465F370 J31 MEI DCT IGB/N0467F380 DCT KISTS CHSNE3</t>
  </si>
  <si>
    <t>2428N08754W</t>
  </si>
  <si>
    <t>S12R SR00 SR01 SR02 NOSUG 2303N08702W TRESR L333 HOOCK DCT MEMFS/N0479F340 DCT FTZ TRTLL6</t>
  </si>
  <si>
    <t>2420N08724W</t>
  </si>
  <si>
    <t>S12R SR00 SR01 SR02 2140N08653W KEHLI A766 SBI DCT KF09E DCT SPS DCT HALEN NIIXX4</t>
  </si>
  <si>
    <t>S12R T12R6 UN418 UN409 2052N08825W 2052N08827W 2043N08924W UBVOV UT101 UMAVO/N0453F300 UT101 ENAGA ENAGA3A</t>
  </si>
  <si>
    <t>S12R T12R6 UN402 UN408 CZM MGA UZ512 TIGIR/N0458F350 UZ512 LIXAS UL203 ARNEL UM542 TAL UV1 ATATU ATATU4</t>
  </si>
  <si>
    <t>S12R 2100N08650W CN01 NC011 2101N08646W NNE25 ROTGI UM219 MYDIA/N0462F350 M219 CIGAR DCT DEANR Q109 CAMJO Q99 QUART PHLBO4</t>
  </si>
  <si>
    <t>N316UV</t>
  </si>
  <si>
    <t>S12R 2101N08650W T12R6 SL0 2102N08648W 2144N08654W 2149N08656W 2202N08703W 2215N08724W 2223N08731W KEHLI A766 SBI DCT CRIED BEREE3</t>
  </si>
  <si>
    <t>N412UW</t>
  </si>
  <si>
    <t>S12R SR00 SR01 SR02 2200N08702W 2203N08707W DUTNA L208 PEGLG DCT CRP/N0461F360 DCT KINEY DCT KOBLE DCT ELP Q166 GRNNT DCT DRRVR PINNG1</t>
  </si>
  <si>
    <t>S12R SR00 SR01 SR02 SR03 SR04 SR05 SR06 2141N08653W 2154N08656W 2210N08700W KEHLI A766 SBI DCT FUZ J58 SPS DCT HALEN NIIXX4</t>
  </si>
  <si>
    <t>LCLUN CUN 2051N08654W 2048N08654W 2043N08656W 2043N08700W 2052N08704W</t>
  </si>
  <si>
    <t>S12R 2059N08647W NC10 SL00 ROTGI UM219 MYDIA M219 CIGAR DCT DEANR Q109 CAMJO Q99 OGRAE DCT BZNGA DCT DORRN CAVLR7</t>
  </si>
  <si>
    <t>UDGUV2A UDGUV UJ84 CZA DCT PQE V51 TGZ</t>
  </si>
  <si>
    <t>S12R SR00 SR01 SR02 KEHLI A766 SBI DCT ACT/N0460F340 DCT PNH DCT ALS DCT JNC J12 HELPR JAZZZ1</t>
  </si>
  <si>
    <t>UDGUV2A UDGUV DCT 2049N08753W 2051N08803W NOTEN UT37 SESNO UJ15E RETOS RETOS1A</t>
  </si>
  <si>
    <t>N984NN</t>
  </si>
  <si>
    <t>S12R T12R6 UN415 UN413 FRANT UG765 MAXIM SNDBR3</t>
  </si>
  <si>
    <t>S12R 2059N08645W SR02 2142N08654W 2149N08657W 2150N08659W DUTNA L208 RUMMM DCT PSX DCT SAT J138 FST J86 INW DCT HAHAA RKSTR4</t>
  </si>
  <si>
    <t>UDGUV2A UDGUV UT78 DURPI DCT LIDAM UT23 TAM UJ14 TMN UT147 AGU UT44 MEZCA MEZCA1A</t>
  </si>
  <si>
    <t>S12R T12R6 UN415 UN413 PODON UG765 MAXIM Y262 LULLS Y642 GRATX/M084F410 M329 BALTN DCT BDA M330 BALOO DCT 35N060W DCT 41N050W DCT 46N040W DCT 48N030W DCT 51N020W DCT LIMRI/N0478F410 DCT XETBO DCT BAL DCT BOFUM Q37 MALUD MALUD1M</t>
  </si>
  <si>
    <t>S12R T12R6 2103N08636W PODON UG765 MAXIM Y262 LULLS Y642 GRATX/M084F410 M329 BALTN DCT BDA M330 BALOO DCT 35N060W DCT 41N050W DCT 46N040W DCT 48N030W DCT 49N025W DCT SOMAX DCT ATSUR DCT LULOX/N0450F410 DCT SIDDI DCT DAWLY DCT ELRIP DCT OTMET OTMET1G</t>
  </si>
  <si>
    <t>UDGUV2A UDGUV UJ84 CZA 2008N08945W 1932N09039W 1927N09046W NOPON UJ9 VSA DCT</t>
  </si>
  <si>
    <t>HK5423</t>
  </si>
  <si>
    <t>S12R T12R6 2100N08648W PELRA UN420 SPP UP530 KAKOL DCT RNG UQ121 ISVAT ISVA5E</t>
  </si>
  <si>
    <t>WJA2211</t>
  </si>
  <si>
    <t>S12R SR00 SR01 SR02 2138N08652W 2151N08657W 2153N08657W 2212N08704W 2219N08705W KEHLI/M078F360 A766 KLAMS/N0460F360 A766 SBI DCT STYCK DCT KF27A DCT HALEN DCT KD66W DCT KD81U DCT KU06S DCT COUTS DCT EBGAL EBGAL7</t>
  </si>
  <si>
    <t>S12R SR00 SR01 SR02 SR03 SR04 SR05 SR06 SR07 SR08 SR09 SR10 SR11 SR12 SR13 SR14 SR15 SR16 2114N08654W 2122N08654W 2127N08659W 2225N08752W 2243N08822W 2249N08830W 2251N08832W KEHLI A766 KELPP DCT</t>
  </si>
  <si>
    <t>N907JB</t>
  </si>
  <si>
    <t>S12R T12R6 2100N08648W 2101N08644W MAXIM Y262 ZFP Y319 JAZZI DCT SAGGY DCT CHIEZ Q161 KALDA Q108 SIE CAMRN5</t>
  </si>
  <si>
    <t>UDGUV2A UDGUV UT78 UKOKO 2050N08842W 2103N08919W MD702 2147N09059W 2148N09101W 2200N09131W 2200N09133W 2159N09137W 2158N09204W 2201N09214W 2213N09222W 2217N09229W NOTEN UT37 ULUMA DCT MTY DCT TASTO DCT ILAMA UT41 NADIS DCT AVRIL UJ3 TANRI TANRI1B</t>
  </si>
  <si>
    <t>S12R T12R6 UN418 UN409 UN419 UN432 2050N08736W UBVOV UT101 UMAVO/N0458F300 UT101 ENAGA ENAGA3A</t>
  </si>
  <si>
    <t>N17564</t>
  </si>
  <si>
    <t>S12R SR00 SR01 SR02 SR03 2148N08655W 2156N08657W 2204N08708W 2204N08709W 2251N08740W 2304N08744W 2322N08755W 2330N08804W 2331N08806W KEHLI A766 KELPP NNCEE2</t>
  </si>
  <si>
    <t>FYL125</t>
  </si>
  <si>
    <t>S12R 2101N08650W 2104N08634W 2106N08614W 2108N08534W UVA UR628 TANIA R628 ZQA</t>
  </si>
  <si>
    <t>2108N08534W</t>
  </si>
  <si>
    <t>S12R 2101N08651W 2046N08634W 2038N08625W 2023N08607W TAKUX UM782 OMIRO/N0469F390 UM782 EJA UP525 SJE UP530 LET/N0467F400 UP525 RCO/N0465F410 UL417 ISARA/N0465F410 UL417 LOKOX UM784 BOLET UL404 ISOPO UT672 MULTA UW24 SNT SNT7U</t>
  </si>
  <si>
    <t>UDGUV2A UDGUV UT78 DURPI 2104N09028W 2139N09501W TMN UT147 SLP</t>
  </si>
  <si>
    <t>N7724A</t>
  </si>
  <si>
    <t>S12R SR00 SR01 SR02 SR03 2123N08648W 2135N08649W 2142N08649W 2155N08657W 2159N08700W 2206N08704W 2226N08714W 2300N08733W 2305N08735W 2325N08746W KEHLI A766 KELPP BAYYY5</t>
  </si>
  <si>
    <t>S12R T12R6 UN418 UN409 UN419 UN432 2050N09000W 2026N09500W UMAVO UT101 ENAGA DCT OTAGO/N0447F170 DCT ATUKA ATUKA1B</t>
  </si>
  <si>
    <t>UDGUV2A UDGUV UT78 GOSAT 2050N08958W ELURA VITOS VITOS2A</t>
  </si>
  <si>
    <t>S12R T12R6 UN418 UN409 UN419 UN432 2115N08956W 2148N09501W MORAS UJ17 QET</t>
  </si>
  <si>
    <t>N3738B</t>
  </si>
  <si>
    <t>S12R T12R6 UN418 UN409 UN419 2051N08731W 2050N08738W PERGO UT37 EBDUB DCT REX DCT DLF/N0461F360 DCT KOBLE DCT ELP DCT SSO J50 ITEMM DCT BXK DCT ESTWD HLYWD1</t>
  </si>
  <si>
    <t>S12R T12R6 UN415 ALYRE TAKUX UM782 OMIRO/N0454F370 UM782 MEVUB UP406 AKPEK/N0455F360 W37 NENES/N0419F270 A323 RNG DCT ISVAT ISVA5E</t>
  </si>
  <si>
    <t>TAKUX2A TAKUX DCT MAMBI UL577 KEBET/N0471F350 UL577 CDO UT15 NADAX NADAX1W</t>
  </si>
  <si>
    <t>UDGUV2A UDGUV UT78 MEDOS 2045N09408W 2045N09415W VER MEBAS LARLO</t>
  </si>
  <si>
    <t>2009N09459W</t>
  </si>
  <si>
    <t>S12R T12R6 UN402 LIXAS/N0442F370 UL203 ARNEL UM542 TAL UV1 ATATU ATATU4</t>
  </si>
  <si>
    <t>XAVSC</t>
  </si>
  <si>
    <t>UDGUV2A UDGUV UT78 DURPI 2104N09017W 2106N09028W 2139N09456W TMN UT147 AGU UT44 MEZCA MEZCA1A</t>
  </si>
  <si>
    <t>NUDAL1A NUDAL UV106 PODON UG765 MAXIM DCT CYAAA DCT SNAGY/M080F390 DCT ROBBB DCT NAALA/N0466F390 DCT HOBOH/M080F390 Y488 HERCC/N0465F390 Y488 WEBBB DCT VITOL N89B SUPRY/M078F390 NATY 46N050W/M079F400 NATY 49N020W/M078F400 NATY NASBA/M080F410 DCT TAKAS/N0451F410 DCT ALUTA DCT TEJOP DCT TERKU DCT DEGEX/N0364F270 DCT KORER UN482 DEKJA/N0360F260 UN482 NIMER DCT CAD CAD9W</t>
  </si>
  <si>
    <t>S12R T12R6 UN418 UN409 UN419 UN432 2050N08734W UBVOV UT101 ENAGA DCT OTAGO DCT ATUKA ATUKA1B</t>
  </si>
  <si>
    <t>XBATM</t>
  </si>
  <si>
    <t>C500</t>
  </si>
  <si>
    <t>S12R T12R6 2059N08649W CZA V45 NAPRI 2045N08852W 2047N08855W 2048N08907W SEBEP MD400 MD401 RWY10</t>
  </si>
  <si>
    <t>S12R T12R6 2054N08651W 2025N08823W 2026N08829W 2026N08903W 2016N09005W ELSIP 1913N09502W MEBAS UT111 LARLO DCT</t>
  </si>
  <si>
    <t>CMP6326</t>
  </si>
  <si>
    <t>HP1521</t>
  </si>
  <si>
    <t>S12R T12R6 TAKUX UM782 OMIRO UN420 PELRA DCT SPP DCT SEKMA OSUPA2</t>
  </si>
  <si>
    <t>S12R T12R6 UN418 CPE UJ24 VER UT111 MEBAS LARLO</t>
  </si>
  <si>
    <t>NUDAL1A NUDAL UV106 PODON UG765 MAXIM Y262 CANVI/M081F370 Y262 ZFP DCT SUMRS M204 SOORY/M082F400 NATZ GUNSO/M080F390 DCT GAPLI/N0449F370 DCT SIDDI/N0387F270 DCT DAWLY DCT ELRIP DCT OTMET OTMET1G</t>
  </si>
  <si>
    <t>S12R 2101N08651W NC12 ALSUP UB881 URIOS DCT GABIX DCT TUMEK DCT TIBUT DCT PIRAS BARRA4P</t>
  </si>
  <si>
    <t>S12R T12R6 UN415 UN413 2106N08617W FRANT UG765 MAXIM/N0497F370 DCT EYW DCT ZBV DCT BAAGR M328 SLEMA/M085F370 M328 ANTIG/N0491F390 DCT LAZEY/M085F390 DCT 34N060W/M085F390 39N050W 41N040W 42N030W 42N020W/M085F410 DCT BANAL/N0478F410 DCT EPOPO DCT ADORO/N0484F400 L155 ZMR</t>
  </si>
  <si>
    <t>S12R T12R6 UN418 UN409 UN419 2051N08731W 2050N08737W NOTEN UT37 SESNO UJ15E RETOS RETOS1A</t>
  </si>
  <si>
    <t>S12R T12R6 UN418 UN409 UN419 2051N08730W 2051N08731W 2050N08736W LIDAM UT23 TAM UJ14 TMN DCT MORAS UJ17 QET</t>
  </si>
  <si>
    <t>CGHQI</t>
  </si>
  <si>
    <t>OMSUK2A OMSUK UM219 MYDIA/M078F310 M219 CULLY/N0468F310 M219 KNOST DCT CAMJO Q99 BLAAN Q69 RICCS DCT OXMAN LINNG3</t>
  </si>
  <si>
    <t>S12R T12R6 UN415 UN413 SEVKA 2114N08559W 2132N08543W MAXIM Y262 ZFP/M082F370 DCT SLEMA M328 ANTIG DCT BALOO DCT 38N050W/M082F390 DCT 40N040W DCT 41N030W DCT 42N020W DCT BANAL/N0463F410 DCT ADORO/N0467F400 L155 ZMR</t>
  </si>
  <si>
    <t>UDGUV2A UDGUV DCT 2052N08843W 2053N08851W NOTEN UT37 SESNO UJ15E RETOS RETOS1A</t>
  </si>
  <si>
    <t>S12R T12R6 UN415 UN440 UN400 2037N08617W 2028N08613W OMIRO UN420 SPP DCT VUNIB DCT SIROT DCT KUBEK DCT RNG DCT ISVAT ISVAT5E</t>
  </si>
  <si>
    <t>UDGUV2A UDGUV UT78 XOLRO 2050N09007W ELURA UMAVO UT101 ENAGA ENAGA3A</t>
  </si>
  <si>
    <t>UDGUV2A UDGUV UT78 DURPI 2050N09005W ELURA UMAVO/N0448F300 UT101 ENAGA ENAGA3A</t>
  </si>
  <si>
    <t>UDGUV2B UDGUV UT78 DURPI 2050N09020W AVIVI ELVED UT104 LENUL LENUL3A</t>
  </si>
  <si>
    <t>UDGUV2B UDGUV 2026N08811W CME UJ9 VSA</t>
  </si>
  <si>
    <t>S12L T12L6 UN418 UN409 UN419 2052N08722W MD701 2119N09014W 2121N09029W 2149N09459W SLP UT147 AGU UT44 MEZCA MEZCA1A</t>
  </si>
  <si>
    <t>CGRAG</t>
  </si>
  <si>
    <t>ROTGI2B ROTGI 2152N08640W MYDIA/M078F350 M219 KNOST/N0460F350 Q109 CAMJO DCT DANCO DCT OXMAN LINNG3</t>
  </si>
  <si>
    <t>DANRH</t>
  </si>
  <si>
    <t>NUDAL1B NUDAL UV106 PODON UG765 MAXIM DCT EYW DCT PBI/M083F370 DCT SNAGY DCT ONGOT DCT DRYED DCT JEBBY/N0478F370 DCT SUPRY/M083F370 DCT 46N050W 49N040W/M083F390 51N030W 52N020W DCT LIMRI DCT XETBO/N0468F390 DCT BANBA DCT DIQSE DCT ICOSA DCT RUHUN DCT UNZIB DCT NUCHU L607 BIG UL9 KONAN DCT KOK UL607 SPI T180 NIVNU T847 TUTOV TUTOV1A</t>
  </si>
  <si>
    <t>XAVVC</t>
  </si>
  <si>
    <t>S12L T12L6 UN418 UN409 UN419 2051N08731W 2050N08739W UBVOV UT101 ENAGA ENAGA3A</t>
  </si>
  <si>
    <t>S12L T12L6 UN418 UN409 UN419 2050N08733W 2049N08739W UBVOV DCT UMAVO UT101 ENAGA ENAGA3A</t>
  </si>
  <si>
    <t>UDGUV2B UDGUV OMPAN OMPAN1A</t>
  </si>
  <si>
    <t>UDGUV2B UDGUV UBVOV UT101 UMAVO/N0458F300 UT101 ENAGA ENAGA3A</t>
  </si>
  <si>
    <t>S12L T12L6 SEVKA NUDAL UR506 KALNO VETSI2A</t>
  </si>
  <si>
    <t>S12L T12L6 2101N08649W ALYRE TAKUX UM782 OMIRO UN420 PELRA DCT SPP DCT SEKMA OSUPA2</t>
  </si>
  <si>
    <t>S12L T12L6 UN418 UN409 UN419 UN432 2049N08745W TL513 NOTEN UT37 SESNO DCT MTY UJ32 TRC DCT</t>
  </si>
  <si>
    <t>S12L T12L6 UN418 UN409 UN419 UN432 2049N08744W 2048N08753W UBVOV UT101 UMAVO/N0458F300 UT101 ENAGA ENAGA3A</t>
  </si>
  <si>
    <t>S12L T12L6 UN418 UN409 UN419 UN432 2206N09036W 2217N09057W NOTEN UT37 SESNO UJ15E RETOS RETOS1A</t>
  </si>
  <si>
    <t>N301NW</t>
  </si>
  <si>
    <t>S12L SL00 CN04 NOSUG 2222N08658W 2235N08701W KEHLI A766 SBI DCT CRIED BEREE3</t>
  </si>
  <si>
    <t>S12L 2101N08650W NC011 NOSUG 2152N08656W 2159N08657W KEHLI A766 KELPP NNCEE2</t>
  </si>
  <si>
    <t>S12R SR00 SR01 SR02 SR03 SR04 SR05 ROTGI UM219 MYDIA M219 KNOST DCT PLYER DCT OTK DCT LARZZ JJEDI4</t>
  </si>
  <si>
    <t>XBBWG</t>
  </si>
  <si>
    <t>2108N08849W TEMAX TXKKB 2059N08932W 2056N08936W 2057N08939W 2057N08940W 2057N08941W</t>
  </si>
  <si>
    <t>S12R SR00 SR01 SR02 SR03 SR04 UN412 UN414 UN407 ROTGI UM219 MYDIA M219 CIGAR M215 KNOST/N0468F350 Q109 CAMJO Q99 QUART PHLBO4</t>
  </si>
  <si>
    <t>UDGUV2A UDGUV UT78 MEDOS UT20 UBVOV UT101 UMAVO/N0454F300 UT101 ENAGA ENAGA3A</t>
  </si>
  <si>
    <t>2102N08653W UN632 2043N08707W 2039N08702W 2042N08649W 2059N08707W N0</t>
  </si>
  <si>
    <t>XBSUN</t>
  </si>
  <si>
    <t>UDGUV2A UDGUV 2048N08748W 2049N08758W NOTEN UT37 SESNO UJ15E RETOS RETOS1A</t>
  </si>
  <si>
    <t>S12R T12R6 UN418 UN409 UN419 UN432 UBVOV UT101 UMAVO UT104 LENUL LENUL3A</t>
  </si>
  <si>
    <t>S12R T12R6 UN418 UN409 UN419 UN432 UBVOV UT101 UMAVO UT169 VITOS VITOS2A</t>
  </si>
  <si>
    <t>S12R SR00 SR01 SR02 2100N08644W 2105N08644W 2109N08644W 2131N08650W ALKIM UT45 IRDOV L214 LEV DCT MCB J35 SQS/N0453F370 J35 MEM/N0451F360 J187 ZESAM/N0455F380 J187 FTZ TRTLL6</t>
  </si>
  <si>
    <t>UDGUV2A UDGUV DCT 2050N08804W 2050N08809W NOTEN UT37 SESNO UJ15E RETOS RETOS1A</t>
  </si>
  <si>
    <t>S12R T12R6 UN418 UN409 UDGUV UT78 DURPI DCT UBVOV UT101 UMAVO/N0411F300 UT101 ENAGA/N0386F270 ENAGA3A</t>
  </si>
  <si>
    <t>CGELQ</t>
  </si>
  <si>
    <t>S12R SR00 SR01 SR02 2106N08646W 2117N08655W NOSUG ALKIM UT45 IRDOV/M080F340 L214 PLNDR/N0472F350 DCT MEI/N0467F370 DCT BWG DCT IIU Q139 RINTE/N0462F390 DCT QWERI NUBER6</t>
  </si>
  <si>
    <t>S12R 2101N08650W 2100N08649W 2101N08647W ENEBA 2140N08655W 2221N08658W 2346N08851W 2349N08856W KELPP BAYYY5</t>
  </si>
  <si>
    <t>2429N08931W</t>
  </si>
  <si>
    <t>N831NN</t>
  </si>
  <si>
    <t>S12R 2100N08650W 2101N08647W 2107N08649W 2115N08649W ENEBA NOSUG UT27 OMVIP KEHLI A766 KELPP/N0447F380 A766 SBI DCT CRIED BEREE3</t>
  </si>
  <si>
    <t>S12R SR00 SR01 SR02 SR03 SR04 NOSUG UT27 PISAD L333 HRV/N0456F350 DCT IGB DCT PXV DCT VHP DCT FWA DCT CRL DCT QWERI NUBER6</t>
  </si>
  <si>
    <t>UDGUV2A UDGUV UT78 DURPI DCT NUBIT DCT RIBET UT101 ENAGA DCT OVAGO/N0447F360 UT123 IKLOK/N0445F220 UT123 IGSON IGSON1B</t>
  </si>
  <si>
    <t>N37554</t>
  </si>
  <si>
    <t>S12R SR00 SR01 SR02 SR03 SR04 SR05 SR06 SR07 SR08 ROTGI 2151N08640W 2157N08639W 2213N08647W MYDIA M219 CIGAR M215 KNOST Q109 CAMJO Q99 OGRAE DCT BZNGA DCT DORRN CAVLR7</t>
  </si>
  <si>
    <t>S12R T12R6 UN415 2052N08635W TAKUX UM782 OMIRO/N0447F370 UN420 PELRA DCT SPP DCT SEKMA OSUPA2</t>
  </si>
  <si>
    <t>S12R T12R6 UN418 UN409 UN419 2051N08733W 2051N08739W LIDAM UT23 TAM DCT</t>
  </si>
  <si>
    <t>S12R T12R6 UN415 2052N08636W UN604 TAKUX UM782 OMIRO UN420 TBG A323 KOTIN DCT</t>
  </si>
  <si>
    <t>S12R T12R6 UN402 UN408 CZM 2028N08655W CZ13 CTM UG765 AUR DCT</t>
  </si>
  <si>
    <t>UDGUV2A UDGUV DCT 2050N08804W 2050N08811W 2050N08813W 2051N08818W NOTEN/N0453F380 DCT LIBOX DCT MOV UT3 URKOM UJ54 CJS DCT</t>
  </si>
  <si>
    <t>UDGUV2A UDGUV DCT MID DCT LIDAM UT23 ONBUL/N0457F360 UT23 TAM UJ14 TMN UT147 AGU UT44 MEZCA MEZCA1A</t>
  </si>
  <si>
    <t>TAKUX2A TAKUX UM782 OMIRO/N0454F370 UN420 PELRA DCT SPP DCT SEKMA OSUPA2</t>
  </si>
  <si>
    <t>N368AM</t>
  </si>
  <si>
    <t>UDGUV2A UDGUV UT78 MEDOS UT20 UBVOV UT101 UMAVO/N0451F300 UT101 ENAGA ENAGA3A</t>
  </si>
  <si>
    <t>S12R SR00 SR01 SR02 SR03 SR04 SR05 SR06 SR07 ROTGI UM219 MYDIA M219 KNOST DCT CAMJO Q99 BLAAN Q69 RICCS DCT PSB DCT SYR DCT ART IMPAC4</t>
  </si>
  <si>
    <t>HP1720</t>
  </si>
  <si>
    <t>S12R T12R6 2059N08647W CN17 TAKUX UM782 OMIRO/N0448F370 UN420 PELRA DCT SPP DCT SEKMA OSUPA2</t>
  </si>
  <si>
    <t>S12R 2053N08720W 2052N08727W PQE/N0328A180 V51 SAXAV V51 TGZ DCT</t>
  </si>
  <si>
    <t>N39461</t>
  </si>
  <si>
    <t>S12R 2101N08651W 2100N08649W NC01 NOSUG UT27 OMVIP UT45 ALKIM/N0471F340 UT45 IRDOV L214 PLNDR DCT MCB/N0469F350 DCT MEMFS/N0473F340 DCT FTZ TRTLL6</t>
  </si>
  <si>
    <t>N925UY</t>
  </si>
  <si>
    <t>S12R 2100N08649W SR0 2059N08647W CN021 ROTGI UM219 MYDIA M219 BUUOY/N0463F350 M219 KNOST DCT DEANR DCT BRUTS Q109 CAMJO DCT TWINS DCT PONZE BANKR8</t>
  </si>
  <si>
    <t>N571JB</t>
  </si>
  <si>
    <t>S12R 2100N08648W 2101N08647W OMSUK UM219 MYDIA M219 SNAKR Y240 SHAQQ M580 MARCI TEEKY4</t>
  </si>
  <si>
    <t>S12R 2101N08651W 2102N08647W NOSUG 2156N08656W 2201N08656W KEHLI A766 SBI DCT CRIED BEREE3</t>
  </si>
  <si>
    <t>N416AV</t>
  </si>
  <si>
    <t>S12R T12R6 UN415 2049N08637W ALYRE TAKUX UM782 OMIRO/N0451F370 UN420 SPP UP530 KAKOL/N0451F370 DCT RNG UQ121 ISVAT ISVA5E</t>
  </si>
  <si>
    <t>N875HB</t>
  </si>
  <si>
    <t>HA4T</t>
  </si>
  <si>
    <t>S12R T12R6 UN418 UN409 UN419 UN432 UBVOV UT20 PAZ UT104 LENUL DCT</t>
  </si>
  <si>
    <t>N327DN</t>
  </si>
  <si>
    <t>S12R 2101N08650W CN04 ROTGI UM219 MYDIA M219 KNOST DCT PLYER DCT OTK DCT LARZZ JJEDI4</t>
  </si>
  <si>
    <t>N182UW</t>
  </si>
  <si>
    <t>S12R T12R6 UN415 NUDAL UV106 PODON UG765 MAXIM Y262 ZFP DCT WOLFO AR18 PELCN Y309 FLRDA/N0454F350 DCT IDOLS DCT SKARP Q101 BGBRD/N0441F290 Q101 TUGGR DCT KALDA DCT ZJAAY JIIMS4</t>
  </si>
  <si>
    <t>N511VL</t>
  </si>
  <si>
    <t>S12R T12R6 UN418 UN409 UN419 UN432 LIDAM UT23 TAM UJ14 TMN UT147 AGU UT44 MEZCA MEZCA1A</t>
  </si>
  <si>
    <t>N953XV</t>
  </si>
  <si>
    <t>S12R T12R6 UN415 2109N08611W 2111N08603W NUDAL UV106 PODON UG765 MAXIM SNDBR3</t>
  </si>
  <si>
    <t>S12R T12R6 UN418 UN409 UN419 UN432 UBVOV UT101 UMAVO/N0457F300 UT101 ENAGA ENAGA3A</t>
  </si>
  <si>
    <t>N702FR</t>
  </si>
  <si>
    <t>S12R 2102N08649W L34 NOSUG UT27 OMVIP UT45 IRDOV/N0461F380 L214 LEV J35 SQS/N0466F370 J35 MEM BOOSH3</t>
  </si>
  <si>
    <t>UDGUV2A UDGUV DCT 2052N08830W 2052N08836W NOTEN/N0453F380 UT37 SESNO UJ15E RETOS RETOS1A</t>
  </si>
  <si>
    <t>S12R ALYRE TAKUX UM782 OMIRO/N0451F390 UN420 SPP UP530 KAKOL/N0395F230 B689 OPMEL OPME4A</t>
  </si>
  <si>
    <t>UDGUV2A UDGUV DCT 2052N08842W 2053N08847W PERGO UT37 AVRAV/N0466F340 UT37 SESNO DCT MTY UT11 PPE J93 AXASA/N0461F360 DCT ASUTA J93 PDZ DCT COREZ DCT MAKRS DCT SERFR SERFR4</t>
  </si>
  <si>
    <t>S12R SR00 SR01 SR02 SR03 NOSUG UT27 OMVIP UT45 IRDOV L214 PLNDR DCT HRV DCT MCB/N0452F350 DCT MEM/N0450F360 J187 FTZ TRTLL6</t>
  </si>
  <si>
    <t>S12R SR00 SR01 SR02 SR03 ROTGI UM219 MYDIA M219 CIGAR RAYZZ3</t>
  </si>
  <si>
    <t>S12R T12R6 UN418 UN409 UN419 2051N08725W 2051N08729W 2053N08803W 2053N08806W NOTEN UT37 SESNO UJ15E RETOS RETOS1A</t>
  </si>
  <si>
    <t>S12R 2121N08649W NOSUG UT27 OMVIP UT45 IRDOV L214 LEV J35 MCB/N0461F380 DCT LIT DCT KRTNY MHOMS3</t>
  </si>
  <si>
    <t>N593DX</t>
  </si>
  <si>
    <t>S12R 2101N08651W NC29 ROTGI UM219 MYDIA M219 KNOST Q109 YURCK Q97 SAWED Q108 SIE CAMRN5</t>
  </si>
  <si>
    <t>CFJQD</t>
  </si>
  <si>
    <t>S12R SR00 SR01 SR02 SR03 SR04 NOSUG 2229N08707W ALKIM UT45 IRDOV/M079F340 L214 PLNDR/N0469F350 DCT MEI DCT BWG/N0465F370 DCT IIU Q139 RINTE DCT QWERI NUBER6</t>
  </si>
  <si>
    <t>S12R SR00 SR01 SR02 SR03 SR04 SR05 SR06 SR07 SR08 ROTGI UM219 MYDIA/M078F250 M219 CULLY/N0485F250 M219 KNOST DCT CAMJO DCT TEEEM Q99 POLYY DCT OGRAE DCT AUDII/N0481F270 DCT FAK/N0477F290 DCT RBV DCT LLUND DCT CAM DCT JASDU DCT PBERG CARTR5</t>
  </si>
  <si>
    <t>N8790Q</t>
  </si>
  <si>
    <t>S12R SR00 SR01 SR02 SR03 SR04 SR05 SR06 SR07 SR08 NOSUG 2249N08701W 2315N08703W 2322N08705W KEHLI A766 KELPP BAYYY5</t>
  </si>
  <si>
    <t>N2676</t>
  </si>
  <si>
    <t>KFTY</t>
  </si>
  <si>
    <t>OMSUK2A OMSUK UM219 MYDIA M219 KNOST Q109 HEPAR DCT SHRLT DCT WRGNZ DCT</t>
  </si>
  <si>
    <t>S12R SR00 SR01 SR02 SR03 SR04 SR05 SR06 SR07 UN417 ENEBA UT27 OMVIP UT45 IRDOV/M079F360 L214 PLNDR/N0460F360 L214 LEV/N0459F370 DCT CLOUT DCT FYLLS DCT QWERI NUBER6</t>
  </si>
  <si>
    <t>CGKXF</t>
  </si>
  <si>
    <t>S12R SR00 SR01 SR02 SR03 SR04 SR05 SR06 SR07 SR08 OMSUK UM219 MYDIA M219 KNOST Q109 CAMJO DCT PSK DCT PSB J59 ZUUCS/N0475F350 J59 SYR DCT ART DEANS4</t>
  </si>
  <si>
    <t>S12R T12R6 UN418 UN409 UN419 UN432 2049N08744W 2048N08749W 2049N08752W 2051N08800W 2130N09150W 2130N09152W 2147N09500W TMN DCT MORAS UJ17 QET DCT</t>
  </si>
  <si>
    <t>2100N08653W NC14 2043N08702W 2037N08707W 2040N08712W 2048N08704W 2055N08653W CUN</t>
  </si>
  <si>
    <t>S12R SR00 SR01 SR02 SR03 SR04 SR05 SR06 SR07 SR08 NOSUG 2153N08656W 2203N08658W 2206N08657W 2213N08657W IRDOV L214 LEV J35 MCB/N0468F370 J35 MEM BOOSH3</t>
  </si>
  <si>
    <t>S12R T12R6 UN418 UN409 2055N08700W 2055N08703W 2055N08706W UBVOV UT20 TAJIN DCT VITOS VITOS2A</t>
  </si>
  <si>
    <t>N38473</t>
  </si>
  <si>
    <t>S12R SR00 SR01 SR02 SR03 SR04 SR05 SR06 SR07 SR08 SR09 SR10 2112N08646W 2113N08646W NOSUG 2222N08658W 2231N08659W KEHLI A766 KELPP NNCEE2</t>
  </si>
  <si>
    <t>S12R SR00 SR01 SR02 SR03 SR04 SR05 SR06 SR07 SR08 NOSUG 2237N08700W 2246N08700W KEHLI A766 KELPP NNCEE2</t>
  </si>
  <si>
    <t>N167AN</t>
  </si>
  <si>
    <t>S12R SR00 SR01 SR02 SR03 SR04 SR05 SR06 SR07 SR08 2109N08642W NOSUG UT27 OMVIP 2307N08705W 2313N08709W KEHLI A766 SBI DCT CRIED BEREE3</t>
  </si>
  <si>
    <t>2100N08654W 2059N08654W SR35 L09</t>
  </si>
  <si>
    <t>S12R 2101N08650W CN02 ALYRE TAKUX UM782 OMIRO UN420 PELRA DCT SPP DCT SEKMA OSUPA2</t>
  </si>
  <si>
    <t>N976NN</t>
  </si>
  <si>
    <t>S12R T12R6 2059N08647W N16S NUDAL UV106 PODON UG765 MAXIM SNDBR3</t>
  </si>
  <si>
    <t>N14524</t>
  </si>
  <si>
    <t>S12R 2100N08650W 2101N08647W CN04 NOSUG UT27 OMVIP UT45 ALKIM 2344N08737W 2346N08740W KEHLI A766 SBI/N0457F360 DCT KF09E DCT SPS DCT HALEN NIIXX4</t>
  </si>
  <si>
    <t>S12R 2058N08652W 2047N08653W 2045N08653W MURBU B764 BUKKY BUKKY1A</t>
  </si>
  <si>
    <t>S12R T12R6 2059N08647W SL04 NUDAL UV106 PODON UG765 MAXIM Y262 LULLS Y642 JITGO/M084F350 Y642 GRATX M329 BALTN DCT LAZEY DCT 36N060W/N0488F370 DCT 40N050W DCT 42N040W/M083F370 DCT 45N030W DCT 4830N02000W DCT 48N015W DCT ETIKI DCT REGHI/N0481F370 DCT ADSET/N0477F390 DCT LEMKA/N0478F390 DCT BEBIX DCT VALKU DCT TIS DCT MEBAK DCT GIPNO DCT BALSI DCT OBIGO DCT ROBEX/N0474F390 DCT LAPRI DCT MOGBO/N0476F380 DCT LABIN/N0446F350 DCT SONIK DCT ELTIB DCT MITNO DCT NISVA DCT DEDIN DCT AYTEK</t>
  </si>
  <si>
    <t>N950RG</t>
  </si>
  <si>
    <t>S12R T12R6 UN418 UN409 2055N08704W 2055N08706W 2056N08813W 2056N08816W 2105N08856W 2108N08902W NOTEN UT37 SESNO UJ15E RETOS DCT</t>
  </si>
  <si>
    <t>UDGUV2A UDGUV 2045N08802W 2041N08838W 2041N08903W 1942N09359W ALRAD OMPAN1A</t>
  </si>
  <si>
    <t>UDGUV2A UDGUV 2049N08813W 2049N08814W 2104N08913W 2105N08917W NOTEN UT37 ULUMA DCT MTY DCT TASTO DCT ILAMA UT41 NADIS/N0438F300 DCT AVRIL UJ3 TANRI TANRI1B</t>
  </si>
  <si>
    <t>N339DN</t>
  </si>
  <si>
    <t>S12R SR00 SR01 OMSUK UM219 MYDIA M219 CIGAR M215 KNOST DCT CAMJO DCT LAIRI DCT LARZZ JJEDI4</t>
  </si>
  <si>
    <t>S12R 2101N08651W 2101N08648W OMSUK UM219 ROTGI 2218N08634W 2252N08645W 2256N08645W 2304N08644W MYDIA M219 KNOST Q109 DFENC DCT SAWED Q108 SIE CAMRN5</t>
  </si>
  <si>
    <t>UDGUV2A UDGUV UT78 UKOKO 2050N08853W 2050N08858W 2113N08947W NOTEN UT37 SESNO UJ15E RETOS RETOS1A</t>
  </si>
  <si>
    <t>S12R T12R6 UN418 UN409 UN419 UN432 2052N08743W 2059N08756W 2102N08804W 2109N08821W 2106N08822W 2107N08837W 2107N08840W UBVOV UT101 UMAVO/N0455F300 UT101 ENAGA ENAGA3A</t>
  </si>
  <si>
    <t>N538UW</t>
  </si>
  <si>
    <t>S12R 2100N08648W SL0 2102N08646W CN07 ROTGI UM219 MYDIA M219 SNAKR/N0462F350 M219 KNOST DCT DEANR DCT BRUTS Q109 CAMJO DCT TWINS DCT PONZE BANKR8</t>
  </si>
  <si>
    <t>XAVYF</t>
  </si>
  <si>
    <t>UDGUV2A UDGUV DCT 2054N08844W 2054N08848W LIDAM UT23 TAM UJ14 TMN UT147 SLP UJ40 LIBOL LIBOL1B</t>
  </si>
  <si>
    <t>N827JB</t>
  </si>
  <si>
    <t>S12R 2101N08651W MOGOP NUDAL UV106 PODON UG765 MAXIM BHHIA3</t>
  </si>
  <si>
    <t>N17574</t>
  </si>
  <si>
    <t>S12R T12R6 UN418 UN409 UN419 2052N08725W 2051N08730W 2114N08931W 2115N08937W 2137N09022W 2254N09335W 2257N09341W REX DCT DLF DCT KOBLE DCT ELP DCT WOBUG Q180 BXK J4 WLVRN DCT ESTWD HLYWD1</t>
  </si>
  <si>
    <t>S12R SR00 SR01 CN08 NOSUG 2157N08656W 2236N08700W KEHLI A766 KELPP NNCEE2</t>
  </si>
  <si>
    <t>XAVSA</t>
  </si>
  <si>
    <t>UDGUV2A UDGUV UT78 UKOKO 2045N08856W 2045N08925W 2045N08932W UBVOV UT101 UMAVO UT169 VITOS VITOS2A</t>
  </si>
  <si>
    <t>S12R 2101N08651W MOGOP 2102N08648W OMSUK UM219 MYDIA M219 SNAKR/N0466F370 M219 KNOST Q109 CAMJO Q99 BWAGS/N0485F310 Q99 OGRAE DCT GOOOB DCT THHMP RAVNN9</t>
  </si>
  <si>
    <t>N809NN</t>
  </si>
  <si>
    <t>S12R 2101N08650W 2100N08649W 2100N08648W 2101N08647W 2102N08647W 2104N08647W 2106N08648W ENEBA 2241N08715W 2241N08716W 2248N08717W IRDOV L214 DAGGR/N0453F360 L214 LEV DCT DOOMS DCT LIT/N0448F370 DCT FTZ TRTLL6</t>
  </si>
  <si>
    <t>S12R T12R6 UN418 2055N08659W 2055N08700W 2054N08708W 2053N08743W 2053N08750W 2053N08757W 2138N09228W 2144N09341W 2150N09501W TMN UT147 SLP UJ40 LIBOL LIBOL1B</t>
  </si>
  <si>
    <t>S12R SR00 SR01 SR02 SR03 SR04 NOSUG 2250N08701W 2258N08703W KEHLI A766 KELPP/N0447F380 A766 SBI DCT CRIED BEREE3</t>
  </si>
  <si>
    <t>S12R T12R6 UN418 UN409 UN419 UN432 2050N08735W 2049N08740W 2241N09243W 2323N09428W RETOS RETOS1A</t>
  </si>
  <si>
    <t>2323N09429W</t>
  </si>
  <si>
    <t>UDGUV2A UDGUV UT78 UKOKO 2050N08847W 2050N08848W HADOW UBVOV UT20 PAZ UT104 LENUL LENUL2B</t>
  </si>
  <si>
    <t>N812DN</t>
  </si>
  <si>
    <t>S12R SR00 NC02 OMSUK UM219 MYDIA M219 KNOST DCT PLYER/N0467F350 DCT OTK DCT LARZZ JJEDI4</t>
  </si>
  <si>
    <t>N8307K</t>
  </si>
  <si>
    <t>S12R SR00 SR01 SR02 SR03 NOSUG 2153N08656W 2156N08656W 2203N08658W IRDOV L214 LEV J35 MCB/N0463F370 J35 MEM/N0461F380 J35 FAM/N0459F390 DCT SPI DCT PHEEB ENDEE8</t>
  </si>
  <si>
    <t>N171US</t>
  </si>
  <si>
    <t>N766JB</t>
  </si>
  <si>
    <t>S12R T12R6 2100N08649W 2059N08647W NUDAL UV106 PODON UG765 MAXIM Y262 TUNSL DCT KUTNE MUNGI1</t>
  </si>
  <si>
    <t>N27509</t>
  </si>
  <si>
    <t>S12R SR00 SR01 SR02 SR03 SR04 NOSUG UT27 PISAD L333 HOOCK DCT MEMFS DCT FTZ TRTLL6</t>
  </si>
  <si>
    <t>S12R SR00 2100N08646W SR04 NOSUG KEHLI A766 KELPP/N0467F340 A766 SBI DCT FUZ J58 SPS DCT HALEN NIIXX4</t>
  </si>
  <si>
    <t>N939AV</t>
  </si>
  <si>
    <t>S12R T12R6 UN402 UN408 2041N08652W 1913N08719W 1901N08725W URNOS URNOS2</t>
  </si>
  <si>
    <t>1817N08740W</t>
  </si>
  <si>
    <t>2101N08651W T12R7 2048N08656W 2040N08710W CZ42 2056N08702W CUN</t>
  </si>
  <si>
    <t>CCBFQ</t>
  </si>
  <si>
    <t>S12R T12R6 2057N08649W UN402 2054N08649W 2051N08649W 2040N08652W CZM ALSUP UB881 BTO UZ498 MGA UZ512 LIXAS UL203 ARNEL UM542 TAL UV1 ATATU ATATU4</t>
  </si>
  <si>
    <t>S12R 2101N08651W 2100N08649W SL0 ROTGI UM219 MYDIA/N0473F330 M219 CIGAR DCT DEANR Q109 CAMJO Q99 QUART/N0479F290 PHLBO4</t>
  </si>
  <si>
    <t>S12R 2101N08651W T12R6 2100N08649W 2100N08648W 2101N08647W NOSUG 2156N08656W 2204N08657W KEHLI A766 SBI DCT LUKKN WLEEE7</t>
  </si>
  <si>
    <t>UDGUV2A UDGUV UT78 UKOKO 2059N08823W 2103N08838W 2104N08852W 2105N08913W 2106N08950W UBVOV UT101 ENAGA ENAGA3A</t>
  </si>
  <si>
    <t>S12R 2101N08650W 2059N08647W 2103N08632W 2104N08629W 2120N08607W 2127N08558W MAXIM Y262 TUNSL DCT PBI A699 SUMRS/M084F370 M204 LUNKR/M084F390 DCT 38N060W DCT 42N050W/M084F410 DCT 45N040W DCT 49N030W DCT 52N020W DCT MALOT/N0472F410 DCT GISTI DCT BOFUM Q37 MALUD MALUD1M</t>
  </si>
  <si>
    <t>S12R 2059N08648W SL00 NC02 NOSUG KEHLI A766 SBI DCT FUZ J58 SPS DCT HALEN NIIXX4</t>
  </si>
  <si>
    <t>N832DN</t>
  </si>
  <si>
    <t>S12R SR00 SR01 SR02 SR03 2140N08653W 2141N08653W 2146N08655W KEHLI A766 LAURL/N0461F340 A766 SBI DCT ACT DCT PNH DCT ALS DCT JNC J12 HELPR JAZZZ1</t>
  </si>
  <si>
    <t>UDGUV2A UDGUV UT78 UKOKO 2100N08827W 2107N08854W 2107N08928W 2103N08953W 2103N08956W UBVOV DCT UMAVO UT101 ENAGA ENAGA3A</t>
  </si>
  <si>
    <t>UDGUV2A UDGUV UT78 DURPI 2057N08925W 2057N08933W UBVOV UT20 TAJIN DCT VITOS VITOS2A</t>
  </si>
  <si>
    <t>UDGUV2A UDGUV DCT 2107N08853W 2108N08855W 2111N08903W NOTEN UT37 SESNO UJ15E RETOS RETOS1A</t>
  </si>
  <si>
    <t>S12R 2100N08649W CN02 2101N08646W NOSUG 2200N08656W 2211N08658W KEHLI A766 KELPP BAYYY5</t>
  </si>
  <si>
    <t>UDGUV2A UDGUV UT78 DURPI 2053N08929W S281 2057N08948W 2056N09009W NUBIT DCT RIBET UT101 ENAGA DCT OVAGO UT123 IKLOK/N0448F220 UT123 IGSON IGSON1B</t>
  </si>
  <si>
    <t>N959AN</t>
  </si>
  <si>
    <t>S12R 2101N08651W NC01 NUDAL UV106 PODON UG765 MAXIM SNDBR3</t>
  </si>
  <si>
    <t>UDGUV2A UDGUV DCT 2052N08800W 2052N08804W 2101N08826W 2102N08829W 2105N08858W 2106N08902W NOTEN UT37 ULUMA DCT MTY UT11 SINLO SINLO1A</t>
  </si>
  <si>
    <t>TOM92K</t>
  </si>
  <si>
    <t>S12R 2101N08650W UN621 2106N08626W 2108N08623W PODON UG765 MAXIM Y262 TUNSL DCT PBI A699 SUMRS/M084F370 M204 LUNKR/M084F410 DCT 38N060W DCT 42N050W DCT 45N040W DCT 48N030W DCT 51N020W DCT DINIM/N0473F410 DCT ELSOX DCT LEDGO DCT FONZU DCT ELRIP DCT OTMET OTMET1G</t>
  </si>
  <si>
    <t>S12R T12R6 2100N08649W UN631 ALYRE TAKUX UM782 OMIRO UN420 PELRA DCT SPP DCT SEKMA OSUPA2</t>
  </si>
  <si>
    <t>S12R T12R6 UN418 UN409 UN419 UN432 2026N08817W 2007N08847W 2004N08852W 1953N08919W 1948N08931W 1942N08944W NOPON UJ9 VSA DCT</t>
  </si>
  <si>
    <t>S12R T12R6 ALYRE TAKUX UM782 OMIRO/N0449F370 UN420 SPP UP530 KAKOL/N0448F370 DCT RNG UQ121 ISVAT ISVA5E</t>
  </si>
  <si>
    <t>S12R T12R6 UN418 UN409 UN419 2054N08824W 2054N08832W NOTEN UT37 SESNO UJ15E RETOS RETOS1A</t>
  </si>
  <si>
    <t>S12R T12R6 UN418 UN409 2054N08708W CZA 2040N08852W 2043N08909W 2048N09127W 2043N09224W 2034N09358W 2034N09405W ELVED UT104 LENUL DCT</t>
  </si>
  <si>
    <t>UDGUV2A UDGUV DCT MID DCT 2229N09254W 2231N09256W NOTEN UT37 SESNO UJ15E RETOS RETOS1A</t>
  </si>
  <si>
    <t>S12R T12R6 UN418 UN409 UN419 2050N08732W 2050N08737W 2050N08820W 2052N08828W SISSL 2112N09016W 2113N09026W 2118N09100W TMN UT147 SLP</t>
  </si>
  <si>
    <t>S12R T12R6 UN418 UN409 2054N08701W 2050N08711W UDGUV UT78 MEDOS UT20 UBVOV UT101 UMAVO/N0460F300 UT101 ENAGA ENAGA3A</t>
  </si>
  <si>
    <t>S12R SR00 SR01 SR02 SR03 2115N08648W 2123N08649W 2156N08700W 2203N08702W KEHLI A766 KELPP NNCEE2</t>
  </si>
  <si>
    <t>XAVLV</t>
  </si>
  <si>
    <t>UDGUV2A UDGUV UT78 DURPI DCT UBVOV UT101 UMAVO UT104 ELVED/N0455F360 UT104 LENUL DCT TLC UJ12 MLM</t>
  </si>
  <si>
    <t>S12R SR00 SR01 SR02 SR03 OMSUK UM219 MYDIA M219 KNOST DCT CAMJO DCT TEEEM Q99 POLYY DCT OGRAE DCT AUDII DCT FAK DCT RBV Q430 RIFLE DCT YAHOO DCT WHALE N59E NANSO/M082F370 N59E RAFIN/M082F380 NATX XETBO/N0468F390 DCT EVRIN DCT INFEC DCT JETZI DCT AMFUL DCT CAWZE DCT SIRIC P2 DVR UL9 KONAN DCT KOK DCT REMBA DCT SPI T180 NIVNU/N0431F310 T847 TUTOV TUTOV1A</t>
  </si>
  <si>
    <t>S12R T12R6 UN418 UN409 UN419 2052N08724W 2051N08727W 2052N08740W 2055N08751W NOTEN UT37 EBDUB/N0456F360 UT37 SESNO UJ15E MTY UT11 RUDLO UJ38 CUU DCT TUS DCT GBN J104 WLVRN DCT ESTWD HLYWD1</t>
  </si>
  <si>
    <t>S12R T12R6 UN418 UN409 UN419 2051N08726W 2050N08724W 2051N08732W 2116N09004W 2118N09011W 2119N09031W 2120N09048W 2115N09123W 2118N09216W TMN DCT MORAS UJ17 QET</t>
  </si>
  <si>
    <t>PSCSE</t>
  </si>
  <si>
    <t>GLF6</t>
  </si>
  <si>
    <t>S12R SR00 SR01 SR02 SR03 OMSUK 2127N08646W 2130N08645W 2153N08630W 2201N08624W CANOA Y196 LULLS Y262 TUNSL DCT PYREX DCT</t>
  </si>
  <si>
    <t>2215N08601W</t>
  </si>
  <si>
    <t>S12R T12R6 UN415 ALYRE TAKUX UM782 OMIRO UN420 SPP UP530 KAKOL RNG UQ121 DCT ISVAT ISVA5E</t>
  </si>
  <si>
    <t>S12R T12R6 UN418 UN409 UN419 2051N08729W UBVOV UT101 UMAVO/N0442F300 UT101 ENAGA ENAGA3A</t>
  </si>
  <si>
    <t>S12R T12R6 UN418 UDGUV UT78 DURPI DCT NOTEN UT37 ULUMA DCT ONDEV UJ53 REX DCT</t>
  </si>
  <si>
    <t>CGJLZ</t>
  </si>
  <si>
    <t>S12R SR00 SR01 SR02 SR03 SR04 2139N08653W 2144N08654W 2147N08656W 2155N08658W 2159N08700W KEHLI/M077F340 A766 KLAMS/N0455F340 A766 SBI DCT CQY/N0453F360 DCT GCK DCT BELKE DCT KD81W DCT KU03U DCT BEVEL DCT VESDO DCT EBGAL EBGAL7</t>
  </si>
  <si>
    <t>CCBAH</t>
  </si>
  <si>
    <t>S12R 2005N08641W 2003N08641W 1958N08639W 1902N08619W MGA UZ512 LIXAS UL203 ARNEL UM542 TAL UV1 ATATU ATATU4</t>
  </si>
  <si>
    <t>1931N08629W</t>
  </si>
  <si>
    <t>S12R T12R6 2058N08651W 2052N08810W 2047N09121W 2048N09123W ENAGA DCT OVAGO UT123 IGSON IGSON1B</t>
  </si>
  <si>
    <t>S12R T12R6 2058N08644W NUDAL UR506 UHA UR628 UVA/N0491F400 UR628 TANIA/N0493F390 M328 JERRE/M085F390 M328 RAJAY DCT GRATX M329 BALTN DCT BALOO/M085F410 DCT 36N060W DCT 41N050W DCT 44N040W DCT 47N030W/M085F430 DCT 4930N02000W DCT KOGAD DCT BIMGO DCT RATKA/N0475F430 DCT LARLA DCT GANTO/N0475F430 DCT JSY DCT ARSUK DCT RESMI DCT TEPRI DCT POGZI DCT GELTA DCT MANAG DCT PEVIT DCT BLM</t>
  </si>
  <si>
    <t>S12R T12R6 UN418 UN409 UN419 2051N08730W 2052N08805W 2054N08840W 2054N08849W 2110N08929W 2111N08933W NOTEN UT37 SESNO UJ15E RETOS RETOS1A</t>
  </si>
  <si>
    <t>CFLKA</t>
  </si>
  <si>
    <t>S12R SR00 SR01 SR02 SR03 SR04 SR05 SR06 2126N08650W 2130N08651W IRDOV L214 LEV/N0454F390 DCT HRV J31 MEI DCT GOOGY DCT NEWBB DCT VOSTK DCT SEELA DCT WOOST DCT QWERI NUBER6</t>
  </si>
  <si>
    <t>XANNN</t>
  </si>
  <si>
    <t>S12R T12R6 UN418 UN409 UN419 UN432 2050N08735W UBVOV UT101 UMAVO/N0456F300 UT101 ENAGA ENAGA3A</t>
  </si>
  <si>
    <t>AFR651</t>
  </si>
  <si>
    <t>B77W</t>
  </si>
  <si>
    <t>FGZNF</t>
  </si>
  <si>
    <t>S12R 2101N08650W NC01 MAXIM/M083F350 DCT ZFP DCT SUMRS M204 BEXUM/M083F370 M204 SOORY/M083F380 NATZ 45N040W/M083F380 NATZ ATSUR/M082F370 DCT GAPLI/N0472F370 DCT ANNET UM25 UVSUV/N0422F270 UM25 INGOR/N0416F260 UM25 LUKIP LUKIP9W</t>
  </si>
  <si>
    <t>UDGUV2A UDGUV DCT MID LIDAM UT23 TAM UJ14 TMN DCT MORAS UJ17 QET</t>
  </si>
  <si>
    <t>ECNZG</t>
  </si>
  <si>
    <t>S12R T12R6 UN415 UN413 2101N08630W 2110N08613W 2113N08608W MAXIM/M085F370 DCT ZFP DCT CNNOR DCT JIMAC DCT RNGRS/M085F390 DCT 36N060W/M085F410 40N050W 41N040W 4130N03000W 43N020W DCT ARMED/N0481F410 DCT EPOPO/N0479F380 DCT ADORO L155 ZMR</t>
  </si>
  <si>
    <t>S12R T12R6 UN415 2059N08640W 2109N08620W KALNO UR506 UHA UR628 UVA/N0487F340 UR628 TANIA/M082F350 M328 ROTHM/M081F270 M328 CNNOR DCT JIMAC DCT RNGRS DCT 37N060W 4130N05000W 44N040W/M080F270 47N030W 49N020W DCT BEDRA DCT NASBA DCT GAPLI/N0420F270 DCT SIDDI DCT DAWLY DCT ELRIP DCT OTMET OTMET1G</t>
  </si>
  <si>
    <t>S12R T12R6 UN418 UN409 NAPRI NAPRI1A</t>
  </si>
  <si>
    <t>S12R T12R6 MAXIM Y262 TUNSL DCT PBI A699 SUMRS/M085F370 M204 ALOBI/M085F390 M204 LUNKR DCT 38N060W DCT 42N050W/M085F410 DCT 46N040W DCT 49N030W DCT 52N020W DCT MALOT/N0479F410 DCT GISTI DCT LIFFY UL975 WAL M16 DOLAS L603 LAMSO</t>
  </si>
  <si>
    <t>UDGUV2A UDGUV UT78 DURPI 2050N09015W 2050N09020W 2034N09500W VOKIR UT101 UMAVO/N0455F300 UT101 ENAGA ENAGA3A</t>
  </si>
  <si>
    <t>S12R T12R6 UN418 UN409 UN419 UN432 1927N09013W 1924N09020W 1855N09049W NOPON UJ9 VSA</t>
  </si>
  <si>
    <t>NOSUG2B NOSUG IRDOV/M079F360 L214 PLNDR/N0464F370 DCT MEI DCT BWG DCT IIU Q139 RINTE DCT QWERI NUBER6</t>
  </si>
  <si>
    <t>UDGUV2B UDGUV DCT MID DCT 2104N09016W 2107N09025W 2140N09456W TMN UT147 AGU UT44 MEZCA MEZCA1A</t>
  </si>
  <si>
    <t>XAVUX</t>
  </si>
  <si>
    <t>S12L T12L6 UN418 UN409 UN419 2052N08724W 2052N09027W 2051N09028W NUBIT RIBET UT101 UMAVO/N0447F300 UT101 ENAGA ENAGA3A</t>
  </si>
  <si>
    <t>UDGUV2B UDGUV 2048N08753W UBVOV DCT UMAVO UT101 ENAGA ENAGA3A</t>
  </si>
  <si>
    <t>S12L T12L6 UN418 UN409 UN419 UN432 1958N09209W 1949N09236W ALRAD OMPAN1A</t>
  </si>
  <si>
    <t>S12L T12L6 UN418 UN409 UN419 UN432 2050N08734W 2050N09024W 2050N09026W NUBIT RIBET UT101 UMAVO/N0454F300 UT101 ENAGA ENAGA3A</t>
  </si>
  <si>
    <t>NUDAL1B NUDAL UR506 NUDUG UL212 UCL DCT HUZAR TAGON5A</t>
  </si>
  <si>
    <t>S12L T12L6 UN418 UN409 UN419 2051N08729W 2051N08737W 2050N09015W ELURA VITOS VITOS2A</t>
  </si>
  <si>
    <t>S12L T12L6 UN418 UN409 UN419 UN432 NOTEN UT37 SESNO UJ15E RETOS RETOS1A</t>
  </si>
  <si>
    <t>S12L TAKUX UM782 OMIRO/N0446F370 UN420 PELRA DCT SPP DCT SEKMA OSUPA2</t>
  </si>
  <si>
    <t>N941NN</t>
  </si>
  <si>
    <t>S12L T12L6 UN417 UN406 2135N08652W 2145N08654W 2147N08700W KEHLI A766 SBI DCT CRIED BEREE3</t>
  </si>
  <si>
    <t>N34455</t>
  </si>
  <si>
    <t>S12L T12L6 UN417 UN406 2129N08653W 2143N08657W 2203N08703W 2213N08707W 2214N08711W 2400N08915W KEHLI A766 KELPP NNCEE2</t>
  </si>
  <si>
    <t>S12R T12R6 2100N08651W 2058N08652W UDGUV UT78 MEDOS UT20 UBVOV UT101 UMAVO/N0458F300 UT101 ENAGA ENAGA3A</t>
  </si>
  <si>
    <t>N373DA</t>
  </si>
  <si>
    <t>S12R 2059N08649W 2059N08648W 2059N08647W CN03 2109N08644W 2121N08642W 2129N08640W MYDIA M219 KNOST DCT PLYER DCT OTK DCT LARZZ JJEDI4</t>
  </si>
  <si>
    <t>S12L 2102N08650W CN09 N7N CN13 UDGUV UT78 MEDOS UT20 UBVOV UT101 UMAVO/N0457F300 UT101 ENAGA ENAGA3A</t>
  </si>
  <si>
    <t>2058N08653W UN1PA 2031N08655W UN611 ZCZM 2034N08655W 2035N08650W 2035N08700W 2054N08703W</t>
  </si>
  <si>
    <t>N37553</t>
  </si>
  <si>
    <t>S12R SR00 SR01 SR02 SR03 ROTGI UM219 MYDIA M219 KNOST Q109 CAMJO Q99 QUART PHLBO4</t>
  </si>
  <si>
    <t>2101N08652W 2057N08652W UN1PA 2044N08658W 2050N08701W 2058N08700W</t>
  </si>
  <si>
    <t>S12R 2101N08651W UBVOV UT20 PAZ UT104 LENUL DCT</t>
  </si>
  <si>
    <t>S12R T12R6 2058N08652W 2056N08700W UBVOV UT101 UMAVO/N0454F300 UT101 ENAGA ENAGA3A</t>
  </si>
  <si>
    <t>S12R T12R6 2058N08652W 2051N08652W 2048N08653W 2042N08658W 2050N08710W 2050N08711W UKOKO 2049N08818W 2049N08823W 2049N08841W NOTEN UT37 SESNO UJ15E RETOS RETOS1A</t>
  </si>
  <si>
    <t>S12R 2101N08651W 2059N08651W 2058N08700W 2101N08721W 2059N08728W UBVOV UT20 TAJIN DCT VITOS VITOS2A</t>
  </si>
  <si>
    <t>2100N08653W 2102N08705W 2108N08711W</t>
  </si>
  <si>
    <t>S12R T12R6 2056N08653W 2046N08711W 2047N08714W 2050N08724W 2055N08741W 2050N08754W 2050N08801W UBVOV UT101 UMAVO UT104 LENUL LENUL3A</t>
  </si>
  <si>
    <t>S12R 2101N08651W T12R6 CZM 2031N08702W UBVOV UT101 UMAVO UT169 VITOS DCT SLM DCT</t>
  </si>
  <si>
    <t>S12R 2101N08651W 2100N08651W 2102N08740W 2102N08754W UBVOV UT20 PAZ UT104 LENUL LENUL2B</t>
  </si>
  <si>
    <t>S12R 2101N08651W 2059N08651W 2103N08713W 2105N08722W UBVOV UT101 UMAVO UT169 VITOS VITOS2A</t>
  </si>
  <si>
    <t>S12R T12R6 2100N08650W 2059N08651W 2059N08704W 2103N08717W 2103N08732W DURPI DCT NUBIT DCT RIBET UT101 ENAGA DCT OVAGO UT123 IKLOK/N0447F220 UT123 IGSON IGSON1B</t>
  </si>
  <si>
    <t>S12R SR00 SR01 SR02 SR03 SR04 OMSUK UM219 MYDIA/M078F370 M219 CIGAR DCT KNOST/N0461F370 DCT CAMJO DCT KT21S DCT PSK DCT KC66U DCT OXMAN LINNG3</t>
  </si>
  <si>
    <t>S12R SR00 SR01 2054N08640W 2055N08639W 2058N08638W 2100N08638W 2119N08642W 2125N08642W ROTGI UM219 MYDIA M219 KNOST/N0467F370 DCT CAMJO Q99 BLAAN Q69 RICCS DCT OXMAN LINNG3</t>
  </si>
  <si>
    <t>S12R T12R6 UBVOV UT101 UMAVO/N0435F300 UT101 ENAGA/N0335F170 ENAGA3A</t>
  </si>
  <si>
    <t>N8318F</t>
  </si>
  <si>
    <t>S12R 2101N08650W 2100N08649W 2102N08648W 2103N08648W 2131N08657W KEHLI A766 KELPP BAYYY5</t>
  </si>
  <si>
    <t>S12R T12R6 2057N08652W 2053N08655W 2051N08656W 2045N08714W 2035N08743W UBVOV DCT UMAVO UT101 ENAGA ENAGA3A</t>
  </si>
  <si>
    <t>S12R 2101N08650W CN01 2101N08646W T12L7 ENEBA KEHLI A766 SBI DCT CRIED BEREE3</t>
  </si>
  <si>
    <t>S12R T12R6 2056N08653W 2042N08708W 2038N08714W 2039N08727W 2037N08756W UBVOV UT20 TAJIN DCT VITOS VITOS2A</t>
  </si>
  <si>
    <t>LXJ386</t>
  </si>
  <si>
    <t>N386FX</t>
  </si>
  <si>
    <t>S12R 2101N08651W 2101N08650W 2103N08649W OMSUK UM219 MYDIA M219 KNOST Q109 EVANZ DCT ENEME Q75 TEEEM Q99 HURLE DCT OOD DCT CRI DCT BAYYS DCT HFD DCT</t>
  </si>
  <si>
    <t>S12R 2101N08651W T12L6 2103N08648W OMSUK UM219 MYDIA M219 KNOST Q109 DEANR/N0474F350 Q109 CAMJO Q99 OGRAE DCT BZNGA DCT DORRN CAVLR7</t>
  </si>
  <si>
    <t>S12R 2101N08651W T12R6 2101N08648W OMSUK UM219 MYDIA M219 KNOST DCT CAMJO Q99 BLAAN Q69 RICCS DCT OXMAN LINNG3</t>
  </si>
  <si>
    <t>S12R T12R6 TAKUX UM782 OMIRO UN420 SPP DCT SEKMA OSUPA2</t>
  </si>
  <si>
    <t>S12R T12R6 UN418 UN409 2054N08710W 2103N08723W 2105N08726W 2105N08736W 2105N08741W 2106N08742W 2109N08748W 2121N08814W 2129N08830W 2130N08833W NOTEN UT37 SESNO UJ15E RETOS RETOS1A</t>
  </si>
  <si>
    <t>N12DC</t>
  </si>
  <si>
    <t>KGAO</t>
  </si>
  <si>
    <t>S12R SR00 SR01 SR02 SR03 SR04 ENEBA IRDOV L214 LEV DCT</t>
  </si>
  <si>
    <t>S12R T12R6 UN418 UN409 2055N08700W 2043N08741W 2043N08748W 2051N08848W 2053N08903W NOTEN UT37 SESNO UJ15E RETOS RETOS1A</t>
  </si>
  <si>
    <t>N708FR</t>
  </si>
  <si>
    <t>S12R 2101N08651W UN580 2101N08648W 2103N08648W ENEBA UT27 NOSUG 2159N08656W ALKIM UT45 IRDOV L214 LEV DCT OYSTY J35 SQS/N0448F390 J35 MEM BOOSH3</t>
  </si>
  <si>
    <t>S12R 2035N08651W CZ403 CTM UG765 TIKIS TIKI2C</t>
  </si>
  <si>
    <t>S12R 2102N08652W 2102N08650W 2102N08649W ENEBA 2143N08655W PISAD L333 HRV J31 MEI DCT HITMN Q139 IIU/N0447F380 DCT BONNT VEECK5</t>
  </si>
  <si>
    <t>S12R T12R6 2100N08651W 2057N08724W 2058N08727W 2059N08742W UBVOV UT101 UMAVO/N0453F300 UT101 ENAGA ENAGA3A</t>
  </si>
  <si>
    <t>S12R T12R6 2057N08653W 2058N08758W 2058N08811W 2057N08825W NOTEN SESNO DCT MOV UT3 URKOM UJ54 CJS DCT</t>
  </si>
  <si>
    <t>HP1825</t>
  </si>
  <si>
    <t>S12R T12R6 UN415 TAKUX UM782 OMIRO/N0444F370 UN420 PELRA DCT SPP DCT SEKMA OSUPA2</t>
  </si>
  <si>
    <t>S12R SR00 SR01 SR02 SR03 2103N08647W 2112N08640W 2144N08640W 2208N08639W 2217N08642W 2231N08644W MYDIA M219 KNOST DCT CAMJO/N0456F350 Q99 BLAAN Q69 RICCS DCT PSB DCT SYR DCT ART IMPAC4</t>
  </si>
  <si>
    <t>S12R 2101N08650W 2102N08647W 2127N08649W 2213N08704W 2217N08706W KEHLI A766 SBI DCT CRIED BEREE3</t>
  </si>
  <si>
    <t>S12R T12R6 UN418 2056N08654W 2051N08702W 2042N08709W 2036N08714W 2022N08732W PQE/N0326A180 V51 SAXAV V51 TGZ DCT</t>
  </si>
  <si>
    <t>S12R T12R6 2056N08654W 2056N08658W 2056N08659W 2055N08720W 2056N08725W 2056N08731W 2056N08741W 2057N08813W 2058N08826W LIDAM UT23 TAM UJ14 TMN DCT MORAS UJ17 QET</t>
  </si>
  <si>
    <t>N563JB</t>
  </si>
  <si>
    <t>S12R SR00 SR01 SR02 SR03 SR04 2122N08644W 2236N08634W 2238N08634W 2312N08624W 2313N08624W 2316N08623W MYDIA M219 SNAKR Y240 SHAQQ M580 MARCI TEEKY4</t>
  </si>
  <si>
    <t>N850SY</t>
  </si>
  <si>
    <t>S12R SR00 SR01 SR02 SR03 NOSUG UT27 OMVIP UT45 IRDOV L214 LEV DCT ARG DCT KK63I DCT MNOSO BLUEM5</t>
  </si>
  <si>
    <t>S12R 2055N08726W 2057N08737W 2100N08751W 2007N09213W 2006N09216W 2013N09242W 2015N09256W 2007N09329W 2004N09344W 1952N09432W ALRAD OMPAN1A</t>
  </si>
  <si>
    <t>1937N09459W</t>
  </si>
  <si>
    <t>S12R 2101N08650W 2101N08648W NOSUG UT27 OMVIP UT45 IRDOV/N0464F340 L214 PLNDR DCT MEMFS DCT FTZ SHAIN2</t>
  </si>
  <si>
    <t>LET7145</t>
  </si>
  <si>
    <t>S12R T12R6 UN418 UN409 2054N08712W 2055N08726W 2056N08729W 2059N08745W NOTEN UT37 SESNO UJ15E RETOS DCT</t>
  </si>
  <si>
    <t>N762QS</t>
  </si>
  <si>
    <t>KBHM</t>
  </si>
  <si>
    <t>C700</t>
  </si>
  <si>
    <t>S12R SR00 SR01 SR02 SR03 NOSUG UT27 OMVIP UT45 IRDOV L214 PLNDR DCT PEARL DCT YARBO DCT</t>
  </si>
  <si>
    <t>S12R 2101N08651W 2105N08648W ROTGI 2154N08640W 2214N08639W 2232N08639W 2255N08639W 2310N08638W 2329N08638W 2336N08634W 2340N08634W MYDIA M219 KNOST DCT DEANR DCT BRUTS Q109 CAMJO DCT TWINS DCT PONZE BANKR8</t>
  </si>
  <si>
    <t>S12R 2103N08645W CZ512 2144N08641W ROTGI 2152N08641W 2154N08641W 2155N08641W 2212N08641W 2245N08641W 2424N08632W SNAKR M219 KNOST Q109 BRUTS Q118 JAMIZ/N0462F340 Q118 THRSR DCT VXV/N0460F350 DCT SPAYD DCT HNN/N0461F350 DCT SUBWY CRAKN2</t>
  </si>
  <si>
    <t>S12R SR00 2059N08646W 2056N08635W 2056N08634W 2057N08632W 2133N08637W 2214N08625W 2256N08617W 2341N08621W 2406N08623W SNAKR M219 KNOST DCT PLYER DCT OTK DCT LARZZ JJEDI4</t>
  </si>
  <si>
    <t>S12R 2100N08647W 2059N08644W 2053N08636W 2053N08634W 2055N08630W 2059N08631W ROTGI 2158N08639W 2236N08619W MYDIA M219 KNOST/N0457F330 Q109 CAMJO Q99 PEETT DCT BBDOL PAATS4</t>
  </si>
  <si>
    <t>N931AV</t>
  </si>
  <si>
    <t>S12R ALYRE TAKUX UM782 OMIRO/N0451F390 UN420 SPP UP530 KAKOL DCT RNG UQ121 ISVAT ISVA5E</t>
  </si>
  <si>
    <t>S12R SR00 SR01 SR02 SR03 2100N08644W 2110N08645W 2111N08645W 2128N08655W 2128N08653W 2129N08653W ROTGI 2152N08642W 2217N08627W 2225N08620W 2239N08606W 2247N08559W 2252N08554W 2400N08547W SNAKR Y240 SHAQQ M580 MARCI DCT</t>
  </si>
  <si>
    <t>2245N08601W</t>
  </si>
  <si>
    <t>S12R T12R6 UN418 UN409 UN419 UN432 2050N08736W NUBIT DCT RIBET UT101 ENAGA DCT OVAGO UT123 IKLOK/N0444F220 UT123 IGSON IGSON1B</t>
  </si>
  <si>
    <t>S12R T12R6 PELRA UN420 SPP UP530 KAKOL/N0375F230 B689 OPMEL</t>
  </si>
  <si>
    <t>S12R T12R6 UN418 UN409 2050N08720W UDGUV DCT 2055N08914W 2055N08921W NOTEN UT37 SESNO UJ15E RETOS RETOS1A</t>
  </si>
  <si>
    <t>N572DT</t>
  </si>
  <si>
    <t>S12R 2101N08651W B30L4 2058N08636W 2101N08639W 2101N08638W 2105N08639W ROTGI UM219 MYDIA M219 KNOST Q109 DFENC DCT SAWED Q108 SIE CAMRN5</t>
  </si>
  <si>
    <t>S12R 2101N08651W 2057N08644W 2056N08641W 2056N08640W 2058N08638W 2102N08637W 2126N08647W 2204N08657W 2213N08658W 2234N08702W 2244N08708W IRDOV L214 LEV J35 MCB DCT LIT DCT KRTNY MHOMS3</t>
  </si>
  <si>
    <t>LET5196</t>
  </si>
  <si>
    <t>XAAGV</t>
  </si>
  <si>
    <t>S12R T12R6 UN418 UN409 2054N08711W 2051N08719W 2050N08723W 2051N08743W 2052N08747W 2053N08831W 2053N08834W NOTEN UT37 SESNO UJ15E RETOS DCT</t>
  </si>
  <si>
    <t>S12R T12R6 UN418 2056N08658W 2041N08718W UDGUV 2049N08754W 2048N08756W UBVOV UT101 ENAGA ENAGA3A</t>
  </si>
  <si>
    <t>N37536</t>
  </si>
  <si>
    <t>S12R T12R6 UN418 UN409 2055N08702W 2043N08725W UDGUV DCT PERGO UT37 SESNO DCT MTY UT11 GABLA/N0466F340 UT11 PPE/N0461F360 J93 AXASA DCT ASUTA J93 PDZ DCT COREZ DCT MAKRS DCT SERFR SERFR4</t>
  </si>
  <si>
    <t>N8740A</t>
  </si>
  <si>
    <t>S12R 2059N08647W 2059N08646W 2059N08645W 2059N08644W 2101N08641W L42 2110N08643W 2134N08651W 2257N08719W 2303N08721W KEHLI A766 KELPP BAYYY5</t>
  </si>
  <si>
    <t>S12R T12R6 UN418 UN409 UN419 2045N08728W 2046N08732W 2052N08814W 2055N08828W 2054N08826W 2059N08856W MD803 NOTEN UT37 SESNO UJ15E RETOS RETOS1A</t>
  </si>
  <si>
    <t>N141NN</t>
  </si>
  <si>
    <t>S12R 2101N08651W T12R6 T12L6 2102N08648W ENEBA 2150N08656W 2153N08656W 2200N08657W IRDOV L214 PLNDR DCT HRV DCT MCB/N0448F350 DCT MEM/N0448F360 J187 FTZ TRTLL6</t>
  </si>
  <si>
    <t>S12R SR00 SR01 SR02 SR03 SR04 SR05 ENEBA 2131N08654W 2257N08720W 2304N08722W KEHLI A766 KELPP NNCEE2</t>
  </si>
  <si>
    <t>S12R 2100N08647W 2101N08647W OMSUK UM219 XOPGI 2241N08639W 2319N08634W MYDIA M219 SNAKR/M079F350 M219 KNOST DCT CAMJO DCT TEEEM Q99 POLYY DCT OGRAE DCT AUDII DCT FAK DCT RBV DCT LLUND DCT CAM DCT JASDU DCT PBERG CARTR5</t>
  </si>
  <si>
    <t>S12R 2101N08651W T12L6 2102N08648W ENEBA UT27 PISAD/M078F380 L333 HOOCK/N0454F380 L333 HRV/N0454F370 DCT FLORS DCT FYLLS DCT QWERI NUBER6</t>
  </si>
  <si>
    <t>CGZQB</t>
  </si>
  <si>
    <t>S12R SR00 SR01 SR02 SR03 SR04 SR05 OMSUK UM219 ROTGI 2159N08637W 2248N08615W 2302N08602W 2307N08601W MYDIA M219 KNOST Q109 CAMJO DCT PSK DCT OXMAN LINNG3</t>
  </si>
  <si>
    <t>S12R T12R6 UN418 2056N08654W 2043N08726W TL648 2045N09001W 2045N09003W 2045N09007W MD407 2036N09019W 2033N09021W 2041N09334W 2041N09336W 2041N09337W 2041N09345W 2037N09418W TAJIN DCT VITOS VITOS2A</t>
  </si>
  <si>
    <t>XAVDB</t>
  </si>
  <si>
    <t>S12R T12R6 UN418 2056N08654W 2040N08734W 2041N08737W LIDAM UT23 TAM UJ14 TMN DCT MORAS UJ17 QET DCT</t>
  </si>
  <si>
    <t>N1802U</t>
  </si>
  <si>
    <t>S12R 2101N08651W 2100N08649W 2102N08646W ENEBA UT27 OMVIP UT45 IRDOV L214 LEV J35 MCB/N0469F370 J35 MEM BOOSH3</t>
  </si>
  <si>
    <t>N38479</t>
  </si>
  <si>
    <t>S12R SR00 SR01 SR02 SR03 SR04 SR05 SR06 SR07 2144N08654W 2241N08713W 2248N08716W KEHLI A766 KELPP NNCEE2</t>
  </si>
  <si>
    <t>LET5834</t>
  </si>
  <si>
    <t>XAMLU</t>
  </si>
  <si>
    <t>S12R T12R6 UN418 UN409 2054N08708W 2052N08711W 2040N08752W UBVOV UT20 PAZ UT154 ENAGA DCT OTAGO DCT ATUKA DCT PBC</t>
  </si>
  <si>
    <t>S12R 2100N08652W CZM B764 BUKKY BUKKY1A</t>
  </si>
  <si>
    <t>N603JB</t>
  </si>
  <si>
    <t>S12R NUDAL UV106 PODON UG765 MAXIM BHHIA3</t>
  </si>
  <si>
    <t>S12R T12R6 2057N08649W 2056N08648W UN354 2033N08654W CZ01 1940N08731W 1925N08738W 1813N08809W TIKIS TIKIS2C</t>
  </si>
  <si>
    <t>1825N08804W</t>
  </si>
  <si>
    <t>SCX576</t>
  </si>
  <si>
    <t>N820SY</t>
  </si>
  <si>
    <t>S12R SR00 SR01 SR02 SR03 SR04 SR05 SR06 NOSUG UT27 OMVIP UT45 IRDOV/N0449F400 L214 LEV DCT DOOMS DCT KM30I DCT REBBS DCT CNOTA DCT MNOSO BLUEM5</t>
  </si>
  <si>
    <t>N907AA</t>
  </si>
  <si>
    <t>S12R SR00 SR01 SR02 SR03 NOSUG 2218N08658W 2229N08700W KEHLI A766 SBI DCT CRIED BEREE3</t>
  </si>
  <si>
    <t>S12R SR00 SR01 SR02 SR03 SR04 SR05 SR06 SR07 NOSUG UT27 PISAD L333 HRV DCT MCB DCT MHZ/N0458F350 DCT IZAAC/N0459F340 DCT MEMFS/N0459F350 DCT STL/N0455F360 DCT IOW DCT MNOSO BLUEM5</t>
  </si>
  <si>
    <t>S12R T12R6 NUDAL UV106 PODON UG765 MAXIM Y262 LULLS Y642 JITGO/M084F330 Y642 GRATX M329 BALTN DCT LAZEY/M084F370 DCT 38N050W/N0488F370 DCT 42N040W/M084F370 DCT 45N030W DCT 47N020W DCT 47N015W DCT ETIKI DCT REGHI/N0481F380 DCT OZNOH DCT BULOX DCT TABOV/N0477F390 DCT RESMI DCT TEPRI DCT POGZI DCT GELTA DCT LUVAL/N0478F390 DCT BEGAR DCT TRA/N0477F390 DCT GAMSA/N0476F390 DCT UMVEG DCT BEDOX DCT ZINPE DCT ETIDA T390 RILEX</t>
  </si>
  <si>
    <t>N343SY</t>
  </si>
  <si>
    <t>S12R T12R6 2100N08649W CN021 NUDAL UV106 PODON UG765 MAXIM SNDBR3</t>
  </si>
  <si>
    <t>2100N08654W 2059N08656W 2045N08701W 2037N08711W 2049N08708W 2100N08705W 2101N08659W CUN</t>
  </si>
  <si>
    <t>S12R SR00 SR01 SR02 SR03 SR04 ROTGI UM219 MYDIA M219 KNOST Q109 CAMJO/N0469F350 Q109 TINKK/N0459F370 Q109 DFENC DCT SAWED Q108 SIE CAMRN5</t>
  </si>
  <si>
    <t>S12R T12R6 UN418 2055N08656W 2043N08724W 2039N08751W 2045N09432W 2049N09505W RIBET UT101 ENAGA DCT OTAGO DCT ATUKA ATUKA1B</t>
  </si>
  <si>
    <t>N930AU</t>
  </si>
  <si>
    <t>S12R SR00 SR01 SR02 SR03 ROTGI UM219 MYDIA M219 KNOST DCT DEANR DCT BRUTS Q109 CAMJO DCT TWINS DCT PONZE BANKR8</t>
  </si>
  <si>
    <t>S12R T12R6 UN418 2056N08654W 2040N08725W 2039N08729W 2040N08753W 2048N08843W NOTEN UT37 ULUMA DCT MTY UT11 SINLO SINLO1A</t>
  </si>
  <si>
    <t>N24513</t>
  </si>
  <si>
    <t>S12R SR00 SR01 SR02 SR03 SR04 SR05 NOSUG UT27 OMVIP 2308N08706W 2311N08708W KEHLI A766 SBI DCT FUZ DCT KK36A DCT TOTOE DCT HALEN NIIXX4</t>
  </si>
  <si>
    <t>N77580</t>
  </si>
  <si>
    <t>S12R T12R6 UN418 2056N08655W 2041N08724W 2037N08745W 2041N08757W 2043N08811W 2045N08821W 2051N08852W MD611 NOTEN UT37 SESNO DCT MTY UT11 DUMBO/N0460F360 UT11 PPE J93 ASUTA DCT AMMOR OLAAA2</t>
  </si>
  <si>
    <t>S12R SR00 SR01 SR02 SR03 SR04 SR05 ROTGI UM219 MYDIA M219 NAVVL/N0464F370 M219 KNOST Q109 CAMJO Q99 OGRAE DCT GOOOB DCT THHMP RAVNN9</t>
  </si>
  <si>
    <t>S12R 2110N08719W 2124N08730W 2127N08735W NOTEN UT37 SESNO UJ15E RETOS RETOS1A</t>
  </si>
  <si>
    <t>S12R T12R6 NUDAL UV106 PODON UG765 MAXIM Y262 LINEY DCT KUTNE MUNGI1</t>
  </si>
  <si>
    <t>N364DX</t>
  </si>
  <si>
    <t>S12R 2101N08651W 2104N08648W ROTGI UM219 MYDIA M219 KNOST DCT AMORY Q110 JOKKY/N0457F360 Q110 DAWWN DCT BEORN HOBTT3</t>
  </si>
  <si>
    <t>S12R T12R6 UN418 2055N08656W 2039N08728W 2037N08734W 2036N08738W 2036N08746W 2045N09358W 2056N09501W VOKIR UT101 UMAVO/N0458F300 UT101 ENAGA ENAGA3A</t>
  </si>
  <si>
    <t>N27526</t>
  </si>
  <si>
    <t>S12R NOSUG 2244N08700W 2247N08701W KEHLI A766 KELPP NNCEE2</t>
  </si>
  <si>
    <t>S12R 2101N08651W 2101N08648W NC29 NOSUG UT27 OMVIP UT45 IRDOV L214 PLNDR DCT HRV DCT MCB/N0438F350 DCT MEM/N0441F360 J187 FTZ TRTLL6</t>
  </si>
  <si>
    <t>S12R T12R6 2059N08651W 2059N08652W 2058N08657W SR36 2048N08732W DURPI DCT NOTEN UT37 ULUMA DCT MTY DCT TASTO DCT ILAMA UT41 NADIS DCT AVRIL UJ3 TANRI TANRI1B</t>
  </si>
  <si>
    <t>S12R T12R6 2057N08653W 2044N08703W 2039N08729W 2101N09016W 2103N09022W LIDAM UT23 TAM UJ14 TMN UT147 SLP UJ40 LIBOL LIBOL1B</t>
  </si>
  <si>
    <t>S12R T12R6 UN418 UN409 2055N08701W 2048N08714W 2043N08719W 2048N08721W MID DCT 2118N09007W NOTEN UT37 SESNO UJ15E RETOS RETOS1A</t>
  </si>
  <si>
    <t>S12R T12R6 UN418 2056N08658W 2041N08725W 2058N08937W NA363 LIDAM UT23 TAM UJ14 TMN UT147 SLP UJ40 LIBOL LIBOL1B</t>
  </si>
  <si>
    <t>S12R SR00 SR01 SR02 SR03 SR04 SR05 NOSUG 2239N08700W KEHLI A766 SBI DCT CRIED BEREE3</t>
  </si>
  <si>
    <t>S12R T12R6 2058N08652W 2050N08708W 2054N08807W 2037N08837W 2038N08908W 2038N08912W 2040N09013W 2037N09344W 2037N09357W 2040N09412W 2044N09426W UMAVO UT101 ENAGA ENAGA3A</t>
  </si>
  <si>
    <t>S12R T12R6 2056N08653W 2051N08654W 2048N08657W 2031N08857W 2032N08903W 2038N09115W 2038N09120W 2025N09427W 2024N09433W 2011N09506W UMAVO UT104 ELVED/N0361F240 UT104 LENUL LENUL2B</t>
  </si>
  <si>
    <t>2014N09459W</t>
  </si>
  <si>
    <t>XAVSR</t>
  </si>
  <si>
    <t>S12R T12R6 UN418 UN409 2055N08701W 2046N08719W 2037N08738W 2033N08745W 2024N08758W 2030N08759W 2030N08809W 2031N08817W 2043N09341W 2045N09348W 2043N09354W VOKIR UT101 UMAVO UT169 VITOS VITOS2A</t>
  </si>
  <si>
    <t>XAKAR</t>
  </si>
  <si>
    <t>S12R SR00 SR01 SR02 SR03 SR04 NOSUG 2157N08656W 2205N08657W KEHLI A766 SBI DCT</t>
  </si>
  <si>
    <t>S12R SR00 SR01 SR02 SR03 ROTGI UM219 MYDIA M219 CIGAR PRICY5</t>
  </si>
  <si>
    <t>N8764Q</t>
  </si>
  <si>
    <t>S12R SR00 SR01 SR02 SR03 SR04 SR05 SR06 SR07 SR08 NOSUG 2209N08657W 2217N08658W IRDOV L214 LEV DCT AEX DCT EIC DCT MLC DCT GCK DCT KIISS CLASH5</t>
  </si>
  <si>
    <t>N845DN</t>
  </si>
  <si>
    <t>S12R SR00 SR01 SR02 SR03 ROTGI UM219 MYDIA M219 KNOST DCT AMORY Q110 JOKKY/N0460F360 Q110 DAWWN DCT BEORN HOBTT3</t>
  </si>
  <si>
    <t>S12R T12R6 UN418 2055N08659W 2055N08704W 2039N08734W TL510 UBVOV UT101 UMAVO/N0439F300 UT101 ENAGA ENAGA3A</t>
  </si>
  <si>
    <t>N928AM</t>
  </si>
  <si>
    <t>S12R SR00 SR01 SR02 ROTGI UM219 MYDIA M219 KNOST DCT DEANR DCT BRUTS Q109 CAMJO DCT TWINS DCT PONZE BANKR8</t>
  </si>
  <si>
    <t>2101N08653W 2056N08657W 2040N08708W 2035N08715W 2036N08709W 2050N08655W N102S CUN</t>
  </si>
  <si>
    <t>S12R SR00 SR01 SR02 2144N08654W 2201N08656W 2215N08724W 2224N08735W KEHLI A766 SBI DCT KF09E DCT BATIK J58 SPS DCT HALEN NIIXX4</t>
  </si>
  <si>
    <t>S12R T12R6 UN418 UN409 2054N08707W 2055N08708W 2047N08721W 2046N08725W XOSIX 2028N08801W 2027N08803W 2028N08813W 2042N08903W 2050N09013W 2052N09021W TMN UT147 BOPAX BOPAX1B</t>
  </si>
  <si>
    <t>S12R T12R6 ALSUP UB881 BTO UZ498 MGA UZ512 LIXAS/N0442F370 UL203 ARNEL UM542 TAL UV1 ATATU ATATU4</t>
  </si>
  <si>
    <t>S12R 2100N08647W SR04 NOSUG UT27 PISAD L333 HOOCK DCT MEMFS DCT FTZ SHAIN2</t>
  </si>
  <si>
    <t>S12R SR00 SR01 SR02 2135N08653W 2137N08653W 2140N08654W 2143N08656W KEHLI A766 SBI DCT LUKKN WLEEE7</t>
  </si>
  <si>
    <t>UDGUV2A UDGUV DCT 2101N09010W NA293 NOTEN UT37 SESNO UJ15E RETOS RETOS1A</t>
  </si>
  <si>
    <t>N944DZ</t>
  </si>
  <si>
    <t>S12R 2101N08651W SL0 T12L7 2141N08654W 2158N08659W 2212N08722W KEHLI A766 KLAMS DCT IAH DCT ACT DCT GTH/N0457F360 DCT CIM DCT ALS DCT JNC J12 HELPR JAZZZ1</t>
  </si>
  <si>
    <t>UDGUV2A UDGUV UT78 UKOKO 2034N08843W 2026N08910W 2039N09241W 2040N09250W VITOS VITOS2A</t>
  </si>
  <si>
    <t>S12R 2100N08649W 2102N08646W OMSUK UM219 MYDIA M219 CIGAR DCT GULFR DCT HOTHH DCT JENDO DCT ORACL DCT FAK DCT AGARD/N0484F410 DCT RBV DCT PUT DCT LBSTA DCT EBONY N433B ELSIR/M085F410 DCT 50N050W DCT 52N040W DCT 54N030W DCT 55N020W DCT ETARI DCT MOGLO DCT MIMKU DCT BRUCE BRUCE1G</t>
  </si>
  <si>
    <t>S12R SR00 SR01 SR02 SR03 SR04 SR05 SR06 SR07 SR08 SR09 SR10 SR11 SR12 2113N08648W 2117N08649W NOSUG 2158N08656W 2205N08656W IPSEV L207 SEAGL DCT CRP DCT KINEY DCT DLF DCT ELP DCT DRRVR PINNG1</t>
  </si>
  <si>
    <t>S12R T12R6 UN418 UN409 2052N08719W 2052N08724W 2050N08724W 2049N08727W 2002N08835W 2001N08839W 1947N08921W 1935N08935W 1929N08943W 1910N09035W PQE V51 TGZ</t>
  </si>
  <si>
    <t>S12R SR00 SR01 SR02 SR03 OMSUK UM219 RAKAR/N0480F310 UM219 MYDIA M219 CIGAR DCT DEANR Q109 CAMJO Q99 TEEEM/N0478F330 Q99 BLAAN/N0471F350 Q99 QUART PHLBO4</t>
  </si>
  <si>
    <t>S12R T12R6 UN418 UN409 2054N08708W 2055N08711W 2044N08728W 2030N08808W 2025N08956W MD703 NUBIT DCT RIBET UT101 VOKIR/N0447F360 UT101 ENAGA DCT OVAGO/N0442F340 UT123 IKLOK/N0441F220 UT123 IGSON IGSON1B</t>
  </si>
  <si>
    <t>UDGUV2A UDGUV DCT LIDAM/N0459F360 UT23 TAM UJ14 TMN UT147 AGU UT44 MEZCA MEZCA1A</t>
  </si>
  <si>
    <t>S12R 2101N08651W T12R6 CN04 2107N08649W SR12 NOSUG UT27 OMVIP UT45 IRDOV L214 LEV J35 MCB/N0458F390 J35 MEM/N0460F380 J35 FAM/N0457F390 DCT SPI DCT PHEEB ENDEE8</t>
  </si>
  <si>
    <t>S12R 2059N08647W DEP12 TAKUX UM782 OMIRO/N0446F370 UN420 PELRA DCT SPP DCT SEKMA OSUPA2</t>
  </si>
  <si>
    <t>S12R T12R6 UN415 2103N08639W 2104N08637W NUDAL UV106 PODON UG765 MAXIM Y262 TUNSL DCT VKZ DCT WOLFO DCT SNAGY/M085F370 M203 JNFOX/M085F390 M203 SELIM DCT 40N060W/M085F410 DCT 44N050W DCT 47N040W DCT 49N030W DCT 51N020W DCT LIMRI/N0488F410 DCT XETBO DCT DEXEN UY124 DOLOP DOLOP1B</t>
  </si>
  <si>
    <t>S12R 2101N08651W T12L6 NC29 2146N08655W 2156N08702W KEHLI A766 KELPP BAYYY5</t>
  </si>
  <si>
    <t>S12R 2101N08650W SL00 NUDAL UV106 PODON UG765 MAXIM SNDBR3</t>
  </si>
  <si>
    <t>S12R T12R6 UN418 UN409 2055N08701W 2052N08706W 2033N08749W 1953N08912W 1931N08943W CME UJ9 VSA DCT</t>
  </si>
  <si>
    <t>N256BZ</t>
  </si>
  <si>
    <t>S12R SR00 SR01 SR02 SR03 SR04 SR05 SR06 ENEBA UT27 OMVIP UT45 IRDOV L214 LEV DCT</t>
  </si>
  <si>
    <t>TAKUX2A TAKUX UM782 OMIRO UN420 SPP UP530 KAKOL DCT RNG UQ121 ISVAT ISVA5E</t>
  </si>
  <si>
    <t>N813GG</t>
  </si>
  <si>
    <t>TBM7</t>
  </si>
  <si>
    <t>S12R T12R6 2058N08652W N9S 2055N08709W 2056N08716W UDGUV V56 CZA V45 NAPRI NAPRI1A</t>
  </si>
  <si>
    <t>CGORP</t>
  </si>
  <si>
    <t>S12R SR00 SR01 SR02 SR03 SR04 SR05 ENEBA 2134N08654W IRDOV/M078F360 L214 PLNDR/N0459F360 L214 LEV DCT OCOSA DCT KF33E DCT KIRKE DCT KD60A DCT BRWRY DCT KD75Y DCT KD87W DCT KU09U DCT BEVEL DCT VESDO DCT EBGAL EBGAL7</t>
  </si>
  <si>
    <t>TAKUX2A TAKUX DCT MAMBI/N0460F390 UL577 CDO UT15 NADAX NADAX1W</t>
  </si>
  <si>
    <t>S12R T12R6 UN418 2056N08656W 2050N08717W 2047N08729W 2049N08747W 2049N08756W NOTEN UT37 ULUMA DCT MTY DCT TASTO DCT ILAMA UT41 NADIS DCT AVRIL UJ3 TANRI TANRI1B</t>
  </si>
  <si>
    <t>N77552</t>
  </si>
  <si>
    <t>S12R 2101N08650W NC011 2129N08652W 2207N08702W 2208N08702W 2213N08704W KEHLI A766 KELPP NNCEE2</t>
  </si>
  <si>
    <t>UDGUV2A UDGUV 2049N08759W 2049N08807W 2127N09135W 2128N09141W 2146N09500W TMN UT147 SLP</t>
  </si>
  <si>
    <t>S12R T12R6 UN418 UN409 2054N08707W 2054N08709W 2056N08715W 2058N08723W UKOKO UBVOV UT101 UMAVO/N0415F300 UT101 ENAGA DCT OTAGO DCT ATUKA ATUKA1B</t>
  </si>
  <si>
    <t>S12R 2100N08647W CN04 ROTGI UM219 MYDIA Y240 SHAQQ/N0478F370 DCT KNOST DCT DEANR Q109 CAMJO DCT TEEEM Q99 POLYY DCT OGRAE DCT AUDII DCT FAK DCT RBV Q430 ACK DCT BRADD N175G PORTI/M081F380 NATV 47N050W/M081F390 NATV XETBO/N0461F390 DCT EVRIN DCT JETZI/N0457F410 DCT AMFUL DCT CAWZE DCT SIRIC P2 DVR UL9 KONAN UL607 SPI/N0460F390 T180 NIVNU/N0404F310 T847 TUTOV TUTOV1A</t>
  </si>
  <si>
    <t>S12R 2101N08651W 2032N08622W TAKUX UM782 OMIRO UN420 TBG UL780 UGUPI/N0470F390 UL780 ISREN UM542 TOPIX/N0464F410 UM542 ILMAR/M081F410 UL302 IREMI/M081F410 UL302 ELASA/N0465F410 UL650 GEKAL UT691 LAR UW16 CBA UW24 SNT</t>
  </si>
  <si>
    <t>S12R T12R6 2100N08649W ALYRE TAKUX UM782 OMIRO/N0449F390 UN420 SPP UP530 KAKOL/N0447F390 DCT RNG UQ121 ISVAT ISVA5E</t>
  </si>
  <si>
    <t>S12R T12R6 UDGUV UT78 DURPI 2042N09327W 2052N09405W 2044N09422W 2043N09430W RIBET UT101 ENAGA/N0442F360 DCT OVAGO UT123 IKLOK/N0441F220 UT123 IGSON IGSON1A</t>
  </si>
  <si>
    <t>LET5937</t>
  </si>
  <si>
    <t>XAMLF</t>
  </si>
  <si>
    <t>S12R T12R6 UN418 UN409 UN419 UBVOV UT20 PAZ UT104 LENUL DCT</t>
  </si>
  <si>
    <t>S12R T12R6 UN418 UN409 UN419 2051N08730W 2052N08816W 2054N08905W NOTEN UT37 AVRAV/N0390F240 UT37 SESNO UJ15E RETOS RETOS1A</t>
  </si>
  <si>
    <t>NUDAL1A NUDAL UV106 PODON UG765 MAXIM Y262 CANVI/M082F350 Y262 ZFP DCT SUMRS/M083F370 M204 BEXUM/M083F390 M204 SOORY NATZ 45N040W/M083F390 NATZ GUNSO DCT GAPLI/N0467F390 DCT SIDDI/N0415F270 DCT DAWLY DCT ELRIP DCT OTMET OTMET1G</t>
  </si>
  <si>
    <t>UDGUV2A UDGUV DCT 2050N08815W LIDAM UT23 TAM UJ14 TMN DCT MORAS UJ17 QET</t>
  </si>
  <si>
    <t>S12R T12R6 2054N08714W MID NOTEN UT37 SESNO UJ15 MTY UJ4 HMO</t>
  </si>
  <si>
    <t>S12R T12R6 2050N08728W NAPRI NAPRI1A</t>
  </si>
  <si>
    <t>CGKFA</t>
  </si>
  <si>
    <t>S12R SR00 SR01 SR02 SR03 SR04 2142N08651W 2153N08650W 2204N08652W 2212N08653W IRDOV/M079F360 L214 PLNDR/N0464F370 DCT MEI DCT BWG DCT ROD DCT QWERI NUBER6</t>
  </si>
  <si>
    <t>S12R T12R6 2059N08646W TAKUX UM782 OMIRO/N0448F390 UN420 SPP DCT VUNIB DCT SIROT DCT KUBEK DCT RNG DCT ISVAT ISVAT5E</t>
  </si>
  <si>
    <t>S12R 2100N08651W UDGUV DCT 2049N08749W 2048N08757W NOTEN UT37 SESNO UJ15E RETOS RETOS1A</t>
  </si>
  <si>
    <t>S12R T12R6 UN418 UN409 2052N09032W ELURA UMAVO UT101 ENAGA ENAGA3A</t>
  </si>
  <si>
    <t>S12R T12R6 UN418 2034N08810W 2030N08823W 2006N08905W 2002N08913W 1950N08950W CME 1829N09203W 1816N09231W VSA</t>
  </si>
  <si>
    <t>S12R T12R6 2100N08651W 2055N08709W 2054N08714W 2044N09317W 2036N09343W UBVOV UT101 UMAVO/N0460F300 UT101 ENAGA ENAGA3A</t>
  </si>
  <si>
    <t>S12L T12L6 UN418 UN409 2054N09026W 2018N09500W ELVED UT104 LENUL LENUL3A</t>
  </si>
  <si>
    <t>2018N09459W</t>
  </si>
  <si>
    <t>S12L T12L6 UN418 UN409 UBVOV UT101 UMAVO/N0438F300 UT101 ENAGA/N0377F170 ENAGA3A</t>
  </si>
  <si>
    <t>S12L 2101N08650W UKOKO UT78 MEDOS DCT UBVOV DCT UMAVO UT101 ENAGA ENAGA3A</t>
  </si>
  <si>
    <t>N119TC</t>
  </si>
  <si>
    <t>S12L T12L6 2100N08651W 2058N08751W 2100N08801W 2107N08850W TEMAX 2146N09453W TMN DCT MORAS UJ17 QET</t>
  </si>
  <si>
    <t>S12L 2058N08653W 2048N08710W 2050N08809W 2050N08819W 2117N09105W 2143N09500W SLP UT147 AGU UT44 MEZCA MEZCA1A</t>
  </si>
  <si>
    <t>HI1126</t>
  </si>
  <si>
    <t>C680</t>
  </si>
  <si>
    <t>S12L T12L6 2101N08649W NC01 NUDAL UR506 UHA</t>
  </si>
  <si>
    <t>S12L T12L6 UN418 UN409 UBVOV UT101 ENAGA ENAGA3A</t>
  </si>
  <si>
    <t>S12L T12L6 2059N08653W SR37 UBVOV DCT UMAVO UT101 ENAGA ENAGA3A</t>
  </si>
  <si>
    <t>S12L T12L6 UN418 OMPAN OMPAN1A</t>
  </si>
  <si>
    <t>S12L T12L6 UN418 2059N08658W UBVOV UT101 UMAVO/N0454F300 UT101 ENAGA ENAGA3A</t>
  </si>
  <si>
    <t>UDGUV2B UDGUV UT78 DURPI 2057N08929W UBVOV UT20 TAJIN DCT VITOS VITOS2A</t>
  </si>
  <si>
    <t>S12L T12L6 UN418 UBVOV UT20 PAZ UT104 LENUL DCT</t>
  </si>
  <si>
    <t>S12L T12L6 UN418 MID DCT 2127N09024W 2132N09034W 2137N09039W 2155N09053W 2210N09103W 2232N09121W 2242N09136W 2257N09158W 2309N09216W 2318N09236W 2323N09312W 2340N09410W SESNO UJ15E RETOS RETOS1A</t>
  </si>
  <si>
    <t>2339N09407W</t>
  </si>
  <si>
    <t>S12L T12L6 2103N08636W NUDAL UR506 KALNO VETSI2A</t>
  </si>
  <si>
    <t>S12L T12L6 2059N08647W N16S 2037N08637W 2034N08638W 2033N08638W TAKUX UM782 OMIRO/N0442F370 UN420 PELRA DCT SPP DCT SEKMA OSUPA2</t>
  </si>
  <si>
    <t>S12L 2101N08650W 2102N08649W 2105N08647W SASUK 2116N08653W 2117N08653W 2130N08646W NOSUG 2227N08707W 2238N08711W KEHLI A766 SBI DCT CRIED BEREE3</t>
  </si>
  <si>
    <t>XAGRS</t>
  </si>
  <si>
    <t>UDGUV2B UDGUV UT78 XOLRO/N0456F360 UT78 MEDOS UT20 UBVOV UT101 UMAVO/N0454F300 UT101 ENAGA ENAGA3A</t>
  </si>
  <si>
    <t>S12R T12R6 2059N08652W 2046N08725W UDGUV UT78 MEDOS 2045N09412W 2037N09443W 2028N09512W VOKIR UT101 UMAVO/N0454F300 UT101 ENAGA ENAGA3A</t>
  </si>
  <si>
    <t>2032N09459W</t>
  </si>
  <si>
    <t>N63820</t>
  </si>
  <si>
    <t>S12R SR00 SR01 SR02 SR03 2119N08650W 2129N08654W IRDOV L214 LEV LINKK1</t>
  </si>
  <si>
    <t>N395DN</t>
  </si>
  <si>
    <t>S12R SR00 SR01 2113N08646W 2130N08647W 2145N08647W 2208N08642W MYDIA M219 CIGAR M215 KNOST DCT CAMJO DCT LAIRI DCT LARZZ JJEDI4</t>
  </si>
  <si>
    <t>BBB1</t>
  </si>
  <si>
    <t>EKBI</t>
  </si>
  <si>
    <t>GA7C</t>
  </si>
  <si>
    <t>OYBBM</t>
  </si>
  <si>
    <t>S12R SR00 SR01 2124N08651W 2131N08655W 2156N08709W PISAD/N0491F450 M215 CIGAR DCT WNWUD DCT PITRW DCT NKT DCT OUTES DCT GMENN DCT SAILE DCT VITOL/M087F450 N413C ELSIR DCT 50N050W DCT 53N040W DCT 55N030W DCT 56N020W DCT BILTO DCT BEGID DCT IBROD/N0505F450 DCT ERSON DCT REKNA DCT PETIL L983 BUSOM DCT NEBSA DCT GELBA</t>
  </si>
  <si>
    <t>N77578</t>
  </si>
  <si>
    <t>S12R SR00 SR01 SR02 SR03 SR04 2113N08643W 2115N08643W 2122N08640W 2130N08635W 2146N08626W 2147N08625W 2201N08617W 2216N08612W MYDIA M219 CIGAR M215 KNOST/N0461F370 Q109 CAMJO Q99 QUART PHLBO4</t>
  </si>
  <si>
    <t>UDGUV2A UDGUV UT78 MEDOS 2045N09415W 2042N09427W 2036N09453W UMAVO/N0457F300 UT101 ENAGA ENAGA3A</t>
  </si>
  <si>
    <t>2057N08653W SR32 2050N08657W 2046N08659W 2049N08702W</t>
  </si>
  <si>
    <t>S12R 2102N08650W 2103N08649W NOSUG 2239N08700W 2248N08701W 2326N08804W KELPP A766 SBI DCT CRIED BEREE3</t>
  </si>
  <si>
    <t>2429N08907W</t>
  </si>
  <si>
    <t>S12R T12R6 UN418 UN409 UN419 2047N09401W 2046N09404W 2038N09422W 2016N09509W 2010N09533W UMAVO UT101 ENAGA ENAGA3A</t>
  </si>
  <si>
    <t>UDGUV2A UDGUV UT78 DURPI 2047N09339W 2047N09342W 2021N09502W VOKIR UT101 UMAVO UT104 LENUL LENUL3A</t>
  </si>
  <si>
    <t>UDGUV2A UDGUV UT78 UKOKO NOTEN UT37 SESNO UJ15E RETOS RETOS1A</t>
  </si>
  <si>
    <t>UDGUV2A UDGUV UT78 MEDOS 2045N09332W 2045N09335W 2032N09418W VITOS VITOS2A</t>
  </si>
  <si>
    <t>S12R T12R6 UN418 UN409 UN419 2012N08838W 2011N08840W PQE/N0328A180 V51 SAXAV V51 TGZ DCT</t>
  </si>
  <si>
    <t>S12R SR00 SR01 SR02 SR03 SR04 SR05 SR06 NOSUG 2211N08657W 2215N08658W 2220N08658W 2225N08700W IRDOV L214 LEV/N0451F390 DCT HRV J31 MEI DCT HITMN Q139 IIU/N0446F380 DCT BONNT VEECK5</t>
  </si>
  <si>
    <t>N957AM</t>
  </si>
  <si>
    <t>S12R T12R6 UN418 2055N08702W 2055N08705W 2053N08806W 2052N08807W 2047N09347W 2047N09352W 2041N09431W USBER 2032N09456W 2032N09457W 2006N09609W UMAVO UT169 VITOS VITOS2A</t>
  </si>
  <si>
    <t>S12R T12R6 UN418 UN409 2055N08701W 2055N08703W 2053N08756W 2053N08757W 2045N09355W 2038N09446W 2037N09448W 2012N09537W UMAVO UT104 LENUL LENUL2B</t>
  </si>
  <si>
    <t>S12R T12R6 UN418 UN409 2054N08711W 2055N08725W 2055N08836W AVATA NA362 NOTEN UT37 SESNO UJ15E RETOS RETOS1A</t>
  </si>
  <si>
    <t>S12R T12R6 2059N08651W 2057N08653W UKOKO UT78 DURPI 2040N09417W 2039N09420W 2021N09515W UMAVO UT101 ENAGA DCT OVAGO UT123 IKLOK/N0351F220 UT123 IGSON/N0328F180 IGSON1A</t>
  </si>
  <si>
    <t>S12R SR00 SR01 ROTGI UM219 MYDIA/M078F350 M219 CULLY/N0462F350 M219 KNOST/N0462F370 DCT CAMJO Q99 BLAAN Q69 RICCS DCT OXMAN LINNG3</t>
  </si>
  <si>
    <t>N885NN</t>
  </si>
  <si>
    <t>S12R 2100N08649W NC29 NOSUG 2317N08829W 2413N08910W 2433N08925W KELPP A766 SBI DCT CRIED BEREE3</t>
  </si>
  <si>
    <t>2429N08922W</t>
  </si>
  <si>
    <t>N8792Q</t>
  </si>
  <si>
    <t>S12R 2100N08649W CN09 NOSUG UT27 OMVIP 2401N08854W 2404N08859W KELPP BAYYY5</t>
  </si>
  <si>
    <t>N561UW</t>
  </si>
  <si>
    <t>S12R SR00 SR01 SR02 SR03 2110N08645W ROTGI 2220N08633W 2222N08633W 2227N08631W 2233N08626W 2234N08626W 2242N08619W 2253N08607W 2257N08603W 2303N08556W MYDIA M219 KNOST/N0458F370 Q109 CAMJO Q99 PEETT DCT BBDOL PAATS4</t>
  </si>
  <si>
    <t>S12R SR00 CN04 2103N08645W 2152N08656W NOSUG 2218N08658W 2224N08659W 2231N08701W 2235N08702W 2252N08707W 2258N08711W IRDOV L214 LEV DCT OYSTY J35 SQS/N0452F350 J35 MEM BOOSH3</t>
  </si>
  <si>
    <t>S12R T12R6 UN418 UN409 2054N08716W 2055N08722W 2056N08739W DURPI 2054N09029W 2054N09035W 2037N09326W 2030N09358W 2021N09429W ANADU VITOS</t>
  </si>
  <si>
    <t>HP9818</t>
  </si>
  <si>
    <t>S12R T12R6 UN415 2025N08612W 2008N08559W PELRA DCT SPP DCT SEKMA OSUPA2</t>
  </si>
  <si>
    <t>2002N08555W</t>
  </si>
  <si>
    <t>S12R 2101N08651W T12R6 2104N08648W CN10 NOSUG 2217N08658W 2250N08706W 2256N08706W PISAD/N0467F360 L333 HOOCK/N0466F380 L333 HRV/N0468F370 DCT MGMRY DCT TWOUP/N0460F390 Q22 BURGG Q60 JAXSN DCT DORRN CAVLR7</t>
  </si>
  <si>
    <t>S12R T12R6 UN418 UN409 2055N08702W 2053N08706W 2051N08712W 2047N08731W 2045N08743W 2043N08917W MD914 UBVOV UT101 ENAGA ENAGA3A</t>
  </si>
  <si>
    <t>S12R T12R6 UN402 UN408 2016N08655W 2015N08655W 2011N08656W 1945N08725W 1944N08726W 1940N08729W CTM UG765 AUR DCT</t>
  </si>
  <si>
    <t>S12R 2101N08651W 2058N08651W 2058N08752W 2100N08759W 2133N08931W NOTEN DCT LIBOX DCT MOV UT3 URKOM UJ54 CJS DCT</t>
  </si>
  <si>
    <t>S12R SR00 SR01 SR02 SR03 SR04 2118N08647W NNE20 2128N08649W 2137N08651W 2154N08651W 2224N08648W 2226N08647W 2253N08636W 2258N08643W PISAD L333 HRV/N0457F370 DCT IGB DCT BWG DCT IIU DCT DQN DCT ROD J43 CRL DCT QWERI NUBER6</t>
  </si>
  <si>
    <t>S12R T12R6 UN418 2056N08656W SR35 2058N08719W MID DCT LIDAM UT23 TAM UJ14 TMN UT147 AGU UT44 MEZCA MEZCA1A</t>
  </si>
  <si>
    <t>S12R ALSUP UB881 ANIKO/N0436F390 UB881 BTO UZ498 MGA UZ512 LIB BARRA4L</t>
  </si>
  <si>
    <t>S12R T12R6 UN418 UN409 2055N08702W 2055N08704W 2057N08717W 2101N08747W DURPI UT78 MEDOS UT20 UBVOV UT101 UMAVO/N0454F300 UT101 ENAGA ENAGA3A</t>
  </si>
  <si>
    <t>S12R 2101N08651W UN580 2100N08649W NC01 NC29 2129N08652W 2135N08653W 2140N08654W 2344N08903W 2348N08907W KELPP DCT MUSYL DCT WEEED WLEEE7</t>
  </si>
  <si>
    <t>2429N08940W</t>
  </si>
  <si>
    <t>S12R 2101N08650W 2101N08649W 2107N08647W 2116N08642W 2128N08636W 2132N08635W 2133N08634W 2134N08633W 2147N08626W MYDIA M219 KNOST DCT CAMJO Q99 BLAAN Q69 EMCET/N0452F370 Q69 RICCS DCT PSB DCT SYR DCT ART IMPAC4</t>
  </si>
  <si>
    <t>S12R 2100N08649W 2100N08648W 2101N08647W NOSUG 2152N08656W 2153N08656W 2200N08657W KEHLI A766 SBI DCT LUKKN WLEEE7</t>
  </si>
  <si>
    <t>S12R T12R6 2016N08607W OMIRO/N0443F370 UN420 PELRA DCT SPP DCT SEKMA OSUPA2</t>
  </si>
  <si>
    <t>2003N08554W</t>
  </si>
  <si>
    <t>HP9813</t>
  </si>
  <si>
    <t>S12R T12R6 UN415 UN440 UN400 2035N08616W TAKUX UM782 OMIRO DCT AMESI UM205 TEKUG DCT SPP DCT SEKMA OSUPA2</t>
  </si>
  <si>
    <t>N902AA</t>
  </si>
  <si>
    <t>S12R 2101N08650W 2102N08648W 2104N08648W 2121N08652W 2126N08656W 2130N08657W 2156N08712W 2205N08709W 2207N08709W 2213N08710W 2226N08727W 2235N08738W 2337N08849W 2357N08901W 2438N08923W 2609N09056W KELPP A766 SBI DCT CRIED BEREE3</t>
  </si>
  <si>
    <t>N768JB</t>
  </si>
  <si>
    <t>S12R T12R6 SEVKA NUDAL UV106 PODON UG765 MAXIM BHHIA3</t>
  </si>
  <si>
    <t>S12R 2101N08650W 2101N08649W 2103N08648W 2112N08650W 2120N08655W 2133N08702W 2142N08707W 2154N08707W PISAD/M078F380 L333 HOOCK/N0457F380 L333 HRV/N0454F370 DCT WINAP DCT CLOUT DCT KI48O DCT QWERI NUBER6</t>
  </si>
  <si>
    <t>S12R T12R6 UN418 2057N08655W 2052N08708W 2049N08714W 2041N08723W DURPI DCT NOTEN UT37 SESNO UJ15E MTY UT11 GABLA UJ40 NOVUL NOVUL2C</t>
  </si>
  <si>
    <t>S12R 2101N08650W 2101N08649W OMSUK 2140N08643W 2202N08643W XHCQ MYDIA M219 KNOST DCT DEANR DCT BRUTS Q109 CAMJO DCT TWINS DCT PONZE BANKR8</t>
  </si>
  <si>
    <t>N910NN</t>
  </si>
  <si>
    <t>S12R SR00 SR01 SR02 SR03 SR04 OMSUK 2130N08645W 2134N08644W 2135N08643W 2152N08635W MYDIA M219 KNOST Q109 CAMJO Q99 PEETT DCT BBDOL PAATS4</t>
  </si>
  <si>
    <t>N310DN</t>
  </si>
  <si>
    <t>S12R SR00 NC02 ENEBA 2131N08654W 2148N08647W 2211N08636W 2211N08635W 2223N08630W 2241N08642W PISAD L333 HRV DCT MERDN/N0460F350 DCT KM21M DCT DEVAC DCT PXV DCT WWODD LECTR3</t>
  </si>
  <si>
    <t>N806QS</t>
  </si>
  <si>
    <t>S12R T12R6 UN418 2056N08655W 2058N08705W 2054N08716W 2046N08751W 2046N08753W 2048N08813W 2252N09329W 2254N09337W MAM UJ10 REX UJ13 CAMUI UJ2 MOV UT3 URKOM DCT UKIVI DCT SSO DCT BAYBI DCT</t>
  </si>
  <si>
    <t>2328N09422W</t>
  </si>
  <si>
    <t>S12R T12R6 2059N08647W SL04 ALYRE TAKUX UM782 OMIRO/N0452F390 UN420 SPP UP530 KAKOL/N0447F390 DCT RNG UQ121 ISVAT ISVA5E</t>
  </si>
  <si>
    <t>S12R SR00 SR01 SR02 SR03 SR04 NOSUG UT27 OMVIP 2319N08701W DAGGR L214 PLNDR/N0457F360 L214 LEV/N0463F350 DCT JAAAE DCT BNA DCT BWG DCT CLERI DCT MIGLO HABBS7</t>
  </si>
  <si>
    <t>2424N08738W</t>
  </si>
  <si>
    <t>S12R T12R6 UN402 UN408 2042N08652W 2035N08654W 2027N08654W 2024N08654W 2010N08647W 2009N08647W 2001N08649W 1953N08649W FALLA UA552 SPP UP530 KAKOL/N0376F230 B689 OPMEL OPME4A</t>
  </si>
  <si>
    <t>1928N08632W</t>
  </si>
  <si>
    <t>S12R SR00 SR01 SR02 SR03 2116N08645W 2119N08645W 2141N08636W MYDIA M219 CIGAR M215 KNOST DCT CAMJO DCT LAIRI DCT LARZZ JJEDI4</t>
  </si>
  <si>
    <t>HI1082</t>
  </si>
  <si>
    <t>S12R T12R6 UN415 UN440 UN400 2040N08619W 2020N08600W TAKUX DCT MAMBI/N0455F390 UL577 CDO UT15 NADAX NADAX1W</t>
  </si>
  <si>
    <t>S12R T12R6 UN418 2055N08656W 2050N08725W 2050N08730W 2050N08742W 2050N08758W 2045N08826W 2052N08848W 2052N08849W NOTEN UT37 SESNO UJ15E RETOS RETOS1A</t>
  </si>
  <si>
    <t>N75426</t>
  </si>
  <si>
    <t>S12R 2101N08650W MOGOP 2100N08648W 2101N08646W 2108N08647W 2116N08646W 2130N08642W MYDIA M219 CIGAR M215 KNOST Q109 BRUTS/N0471F340 Q118 HEVAN/N0476F280 Q118 BONNT/N0480F240 VEECK5</t>
  </si>
  <si>
    <t>S12R T12R6 UN418 2056N08655W 2049N08723W 2048N08725W 2053N08900W 2054N08903W NOTEN UT37 SESNO UJ15E RETOS RETOS1A</t>
  </si>
  <si>
    <t>N586JB</t>
  </si>
  <si>
    <t>NUDAL1A NUDAL UV106 PODON UG765 MAXIM Y262 LULLS DCT WIGNA/N0452F390 DCT FIPES DCT FERAL BLFRG3</t>
  </si>
  <si>
    <t>S12R T12R6 2058N08652W 2049N08720W 2048N08727W 2045N08743W 2042N08753W OMATO UJ16 OAX</t>
  </si>
  <si>
    <t>N558UW</t>
  </si>
  <si>
    <t>S12R T12R6 UN415 UN413 SEVKA 2120N08546W MAXIM SNDBR3</t>
  </si>
  <si>
    <t>S12R T12R6 UN418 2055N08658W 2047N08712W 2052N08734W DURPI DCT 2040N09409W 2039N09414W 2030N09441W 2020N09512W UMAVO UT101 ENAGA DCT OVAGO UT123 IKLOK/N0449F220 UT123 IGSON IGSON1B</t>
  </si>
  <si>
    <t>S12R SR00 SR01 SR02 SR03 NOSUG 2242N08659W 2321N08700W DAGGR L214 PLNDR DCT HRV DCT MCB/N0445F370 DCT MEM J29 PXV DCT VEECK VEECK5</t>
  </si>
  <si>
    <t>2423N08736W</t>
  </si>
  <si>
    <t>S12R T12R6 UN418 2056N08655W 2044N08716W 2049N08729W 2049N08730W 2054N08857W PERGO UT37 SESNO UJ15E MTY UT11 PPE J93 AXASA DCT ASUTA J93 JLI/N0436F300 J93 PDZ DCT COREZ DCT MAKRS DCT SERFR SERFR4</t>
  </si>
  <si>
    <t>N222WN</t>
  </si>
  <si>
    <t>S12R T12R6 UN415 UN413 2106N08615W MAXIM Y262 GOPEY Q87 TIRCO/N0456F400 Q87 ZERBO/N0455F410 Q87 RAYVO Q113 AARNN DCT THHMP RAVNN9</t>
  </si>
  <si>
    <t>S12R SR00 SR01 SR02 SR03 SR04 ENEBA 2135N08656W 2139N08657W 2145N08659W ALKIM 2411N08748W 2424N08753W DAGGR L214 LEV J35 MCB DCT LIT DCT KRTNY MHOMS3</t>
  </si>
  <si>
    <t>N576DN</t>
  </si>
  <si>
    <t>S12R SR00 2100N08646W 2102N08645W SR07 2107N08645W NNE15 2142N08658W 2205N08703W 2207N08702W 2219N08700W MYDIA M219 KNOST Q109 YURCK/N0455F330 Q109 DFENC DCT SAWED Q108 SIE CAMRN5</t>
  </si>
  <si>
    <t>S12R 2100N08649W SR0 2100N08648W 2102N08647W 2113N08650W 2141N08657W 2145N08658W 2302N08732W 2312N08739W 2355N08813W DAGGR L214 LEV DCT ARG DCT KK63I DCT MNOSO BLUEM5</t>
  </si>
  <si>
    <t>2429N08824W</t>
  </si>
  <si>
    <t>S12R 2101N08650W 2101N08648W 2106N08649W 2119N08652W 2136N08658W 2145N08700W 2305N08735W 2347N08805W 2410N08820W 2443N08844W DAGGR L214 LEV J35 MCB/N0456F390 J35 MEM/N0455F400 J35 FAM/N0452F410 DCT SPI DCT PHEEB ENDEE8</t>
  </si>
  <si>
    <t>2429N08834W</t>
  </si>
  <si>
    <t>S12R 2100N08649W 2100N08647W 2101N08647W 2114N08653W 2116N08653W 2120N08653W 2147N08704W NOSUG 2204N08703W 2206N08703W 2221N08706W KEHLI A766 KELPP NNCEE2</t>
  </si>
  <si>
    <t>S12R SR00 SR01 SR02 2102N08644W MYDIA/M079F330 M219 CULLY/N0472F330 M219 CIGAR/N0469F350 M219 KNOST DCT CAMJO DCT TEEEM Q99 POLYY DCT OGRAE DCT AUDII DCT FAK DCT RBV Q22 LLUND DCT CAM DCT JASDU DCT PBERG CARTR5</t>
  </si>
  <si>
    <t>S12R 2101N08650W 2101N08649W 2103N08647W 2105N08648W 2119N08655W 2130N08701W 2141N08704W 2206N08708W 2219N08709W PISAD/M078F380 L333 HOOCK/N0456F380 L333 HRV/N0455F370 DCT WINAP DCT KISTS DCT KURTZ DCT QWERI NUBER6</t>
  </si>
  <si>
    <t>S12R T12R6 2057N08653W 2100N08724W 2051N09259W 2050N09305W 2034N09359W 2028N09416W 2022N09432W 2019N09444W 2018N09506W VOKIR UT101 ENAGA DCT OTAGO DCT ATUKA ATUKA1B</t>
  </si>
  <si>
    <t>S12R T12R6 2055N09127W 2055N09135W 2100N09148W 2100N09149W 2107N09225W 2105N09243W 2055N09318W 2053N09325W 2038N09356W 2024N09427W 2024N09432W 2024N09437W VITOS VITOS2A</t>
  </si>
  <si>
    <t>UDGUV2A UDGUV DCT 2058N08847W MR239 2147N09347W LIDAM UT23 TAM UJ14 TMN DCT MORAS UJ17 QET DCT</t>
  </si>
  <si>
    <t>S12R SR00 SR01 SR02 SR03 SR04 SR05 SR06 SR07 SR08 SR09 2107N08646W 2108N08648W L45 2111N08650W 2130N08701W 2151N08713W 2222N08728W 2221N08726W 2238N08744W 2243N08750W 2358N08910W KELPP NNCEE2</t>
  </si>
  <si>
    <t>S12R SR00 SR01 SR02 SR03 SR04 SR05 SR06 SR07 SR08 SR09 SR10 SR11 SR12 SR17 2119N08656W 2121N08657W 2131N08704W 2136N08707W 2152N08709W 2154N08708W 2202N08705W 2205N08704W 2219N08652W 2223N08649W MYDIA M219 CIGAR PRICY5</t>
  </si>
  <si>
    <t>2102N08652W CZM B764 BUKKY BUKKY1B</t>
  </si>
  <si>
    <t>S12R 2101N08650W 2050N08646W 2033N08643W 2028N08633W OMIRO/N0441F370 UN420 PELRA DCT SPP DCT SEKMA OSUPA2</t>
  </si>
  <si>
    <t>S12R 2100N08649W NC02 2106N08648W 2126N08702W 2128N08703W 2141N08712W 2148N08716W 2313N08730W 2316N08731W 2321N08738W 2400N08837W 2412N08855W 2416N08903W 2455N08959W KELPP A766 SBI DCT CRIED BEREE3</t>
  </si>
  <si>
    <t>XAVBP</t>
  </si>
  <si>
    <t>S12R T12R6 2056N08653W 2047N08658W 2046N08701W 2045N08706W 2044N08707W 2036N08732W 2029N08750W 2034N08807W 2048N08822W 2055N08834W 2107N08853W NOTEN UT37 SESNO UJ15E RETOS RETOS1A</t>
  </si>
  <si>
    <t>S12R 2059N08647W 2101N08645W CN04 2103N08645W 2117N08654W 2117N08653W 2120N08654W 2122N08653W 2127N08646W 2132N08642W 2136N08638W MYDIA M219 CIGAR M215 KNOST Q109 DEANR/N0450F360 DCT DAWWN DCT BEORN HOBTT3</t>
  </si>
  <si>
    <t>2101N08653W 2052N08701W 2043N08658W 2045N08656W 2044N08658W 2052N08701W</t>
  </si>
  <si>
    <t>N822NN</t>
  </si>
  <si>
    <t>S12R 2100N08650W 2056N08645W 2056N08644W 2057N08640W 2057N08639W FRANT UG765 MAXIM SNDBR3</t>
  </si>
  <si>
    <t>S12R SR00 SR01 SR02 SR03 2105N08647W 2117N08648W NOSUG 2226N08659W 2232N08700W 2234N08703W 2234N08704W KEHLI A766 KELPP BAYYY5</t>
  </si>
  <si>
    <t>S12R T12R6 UN418 2056N08656W 2056N08711W 2058N08717W 2105N08739W 2116N08900W 2116N08903W NOTEN/N0461F360 UT37 ULUMA DCT MTY UT11 SINLO SINLO1A</t>
  </si>
  <si>
    <t>N235LJ</t>
  </si>
  <si>
    <t>S12R T12R6 UN415 2105N08630W 2110N08626W 2119N08618W MAXIM DCT EADEN DCT</t>
  </si>
  <si>
    <t>N570JB</t>
  </si>
  <si>
    <t>S12R T12R6 2059N08643W 2102N08622W 2105N08602W NUDAL UV106 PODON UG765 MAXIM Y262 ZFP Y319 JAZZI/N0467F350 DCT SAGGY DCT CHIEZ Q161 KALDA Q108 SIE CAMRN5</t>
  </si>
  <si>
    <t>S12R T12R6 UN418 2056N08707W 2048N08729W 2047N08810W 2049N08818W NOTEN UT37 SESNO UJ15E RETOS RETOS1A</t>
  </si>
  <si>
    <t>N314DN</t>
  </si>
  <si>
    <t>S12R SR00 SR01 SR02 SR03 2101N08644W 2111N08641W OMSUK UM219 ROTGI 2154N08638W 2200N08635W 2205N08629W 2222N08612W 2239N08618W 2302N08621W MYDIA M219 CIGAR M215 KNOST DCT CAMJO DCT LAIRI DCT LARZZ JJEDI4</t>
  </si>
  <si>
    <t>S12R T12R6 2100N08649W NC01 2103N08632W 2101N08631W 2102N08622W 2104N08612W 2106N08601W 2107N08553W 2109N08528W PODON UG765 MAXIM BHHIA3</t>
  </si>
  <si>
    <t>2108N08535W</t>
  </si>
  <si>
    <t>N38454</t>
  </si>
  <si>
    <t>S12R T12R6 UN418 2056N08657W 2054N08703W 2052N08712W 2050N08717W 2028N08816W 2040N08832W 2041N08834W 2043N08836W 2045N08838W 2053N08850W 2102N08904W 2121N08931W NOTEN UT37 AVRAV/N0464F320 UT37 EBDUB DCT ETMES UJ53 REX DCT DLF DCT KOBLE DCT ELP/N0463F340 DCT WOBUG Q180 BXK J4 WLVRN DCT ESTWD HLYWD1</t>
  </si>
  <si>
    <t>N14540</t>
  </si>
  <si>
    <t>S12R SR00 SR01 SR02 2100N08644W 2101N08644W UN412 NOSUG 2207N08657W 2221N08658W 2235N08700W IRDOV/N0455F340 L214 PLNDR DCT SWEUP DCT KF24G DCT KOMMA DCT TUL DCT WRIGL DCT OATHE CLASH5</t>
  </si>
  <si>
    <t>XAFAP</t>
  </si>
  <si>
    <t>S12R T12R6 UN418 UN409 2053N08708W 2053N08709W 2051N08713W CZA UT20 PAZ UT104 LENUL DCT</t>
  </si>
  <si>
    <t>S12R 2102N08646W 2103N08648W 2105N08653W CUNW 2108N08656W 2113N08657W 2115N08652W 2118N08649W NOSUG 2244N08700W 2250N08701W IRDOV/M078F360 L214 PLNDR/N0457F360 L214 LEV DCT RRNET DCT SLN DCT KP60C/N0461F380 DCT NARLY DCT KP03Y/N0442F300 DCT BUFFF DCT KU21U DCT YEA DCT CAMRA IGSOX3</t>
  </si>
  <si>
    <t>S12R T12R6 2056N08653W 2054N08657W 2054N08658W 2050N08718W 2037N08815W 2037N08832W 2044N08845W 2101N08906W NOTEN UT37 ULUMA DCT MTY DCT TASTO DCT ILAMA UT41 NADIS DCT AVRIL UJ3 TANRI TANRI1B</t>
  </si>
  <si>
    <t>S12R 2059N08647W SL00 2103N08642W NOSUG UT27 OMVIP UT45 IRDOV L214 LEV J35 MCB/N0453F390 J35 MEM BOOSH3</t>
  </si>
  <si>
    <t>TCLLE</t>
  </si>
  <si>
    <t>NUDAL1A NUDAL UV106 PODON UG765 MAXIM Y262 ZFP BR65V STIFF A699 SUMRS/M084F350 M204 FLUPS DCT JNFOX DCT SOORY/N0489F360 NATZ 43N050W/N0491F360 NATZ 46N040W/M084F360 NATZ SOMAX/M080F360 NATZ ATSUR/M083F390 DCT ARKIL/N0483F390 DCT OXLOW DCT KONAN UL607 KOK DCT REMBA DCT LIRSU DCT LALMI DCT ABTAL DCT RIDAR DCT GOMIG DCT GOLVA DCT IDABO DCT NISVA DCT DEDIN DCT AYTEK</t>
  </si>
  <si>
    <t>S12R SR00 SR01 SR02 SR03 SR04 OMSUK UM219 MYDIA M219 SNAKR Y240 SHAQQ DCT KNOST DCT DEANR DCT BRUTS Q109 CAMJO DCT TWINS DCT PONZE BANKR8</t>
  </si>
  <si>
    <t>S12R 2100N08650W 2101N08648W 2102N08648W ENEBA UT27 NOSUG IRDOV DCT DAGGR DCT LEV/N0471F370 J31 MEI DCT IGB/N0465F380 DCT KISTS CHSNE3</t>
  </si>
  <si>
    <t>S12R 2101N08651W MOGOP 2101N08646W 2103N08646W ENEBA UT27 NOSUG 2220N08658W 2222N08658W 2231N08700W KEHLI A766 KELPP NNCEE2</t>
  </si>
  <si>
    <t>S12R T12R6 UN418 UN409 2053N08714W 2044N08744W 2038N08807W 2046N08846W 2052N08852W 2101N08900W 2102N08902W 2106N08906W UBVOV UT101 UMAVO/N0459F300 UT101 ENAGA ENAGA3A</t>
  </si>
  <si>
    <t>S12R T12R6 UN415 2053N08642W 2050N08638W NUDAL UV106 PODON UG765 MAXIM Y262 ZFP Y319 JAZZI/N0464F350 DCT WAALT Q131 EARZZ DCT JAMIE Q133 JFK ROBUC3</t>
  </si>
  <si>
    <t>FAM3526</t>
  </si>
  <si>
    <t>S12R T12R6 UN418 UN409 2053N08713W 2042N08746W 2035N08812W NAPRI 2046N08858W 2052N08907W 2053N08912W ALRUN MD801 SEBEP MD400 MD401 RWY10</t>
  </si>
  <si>
    <t>N829NN</t>
  </si>
  <si>
    <t>S12R SR00 SR01 SR02 SR03 SR04 ENEBA UT27 NOSUG 2210N08657W 2213N08658W IRDOV L214 PLNDR DCT HRV DCT MCB/N0446F370 DCT MEM/N0441F360 DCT FTZ TRTLL6</t>
  </si>
  <si>
    <t>S12R T12R6 2100N08648W 2053N08644W 2046N08642W 2046N08637W 2045N08636W 2028N08620W 1942N08604W PELRA UN420 TBG DCT</t>
  </si>
  <si>
    <t>1953N08608W</t>
  </si>
  <si>
    <t>N939AN</t>
  </si>
  <si>
    <t>S12R 2101N08650W 2101N08649W 2101N08648W ENEBA UT27 OMVIP UT45 ALKIM 2349N08750W 2350N08754W 2353N08758W 2409N08828W KEHLI A766 KENGS/N0449F380 A766 SBI DCT CRIED WHINY4</t>
  </si>
  <si>
    <t>S12R T12R6 UN418 UN409 UN419 UN432 2048N08741W 2041N08811W 2036N08836W 2036N08840W 2035N08843W 2035N08845W 2033N08905W 2032N08909W 2035N08923W 2037N08929W LIDAM UT23 TAM UJ14 TMN UT147 SLP UJ40 LIBOL LIBOL1B</t>
  </si>
  <si>
    <t>S12R T12R6 UN418 UN409 UN419 UN432 2048N08745W 2041N08817W 2038N08836W 2039N08839W 2046N08852W 2050N08859W 2054N08904W UBVOV UT101 UMAVO UT169 VITOS VITOS2A</t>
  </si>
  <si>
    <t>S12R T12R6 UN418 UN409 2053N08717W 2051N08725W 2043N08802W 2043N08803W 2039N08834W 2040N08839W 2037N08858W 2036N08929W 2043N09348W 2044N09354W UMAVO UT101 ENAGA ENAGA3A</t>
  </si>
  <si>
    <t>S12R T12R6 2058N08653W 2058N08654W 2053N08713W 2047N08724W 2029N08802W 2024N08833W 2017N08900W 2040N08933W 2035N08940W 2040N09019W UBVOV UT20 PAZ UT104 LENUL LENUL2B</t>
  </si>
  <si>
    <t>N964AM</t>
  </si>
  <si>
    <t>UDGUV2A UDGUV 2048N08748W 2048N08754W 2036N08824W 2031N08834W 2029N08846W 2040N09006W 2036N09046W 2037N09055W UBVOV UT101 UMAVO/N0494F300 UT101 ENAGA ENAGA3A</t>
  </si>
  <si>
    <t>S12R T12R6 2059N08651W 2058N08733W 2047N08742W 2035N08842W 2035N08847W 2038N08856W 2040N08903W 2033N08915W 2034N08925W 2032N09010W UBVOV UT101 ENAGA ENAGA3A</t>
  </si>
  <si>
    <t>N605JB</t>
  </si>
  <si>
    <t>S12R T12R6 2111N08619W 2111N08618W 2112N08616W 2123N08558W MAXIM Y262 TUNSL DCT KUTNE MUNGI1</t>
  </si>
  <si>
    <t>S12R T12R6 UN415 UN413 2059N08625W 2058N08618W 2059N08611W FRANT UG765 MAXIM Y262 GOPEY Q87 TIRCO/N0467F380 Q87 ZERBO/N0464F390 Q87 RAYVO Q113 AARNN DCT THHMP RAVNN9</t>
  </si>
  <si>
    <t>N858DZ</t>
  </si>
  <si>
    <t>2102N08652W UN580 2102N08648W OMSUK 2146N08651W 2148N08652W 2201N08653W 2231N08657W 2238N08646W MYDIA M219 CIGAR M215 KNOST DCT CAMJO DCT LAIRI DCT LARZZ JJEDI4</t>
  </si>
  <si>
    <t>XAAOV</t>
  </si>
  <si>
    <t>S12R T12R6 UN418 UN409 2055N08700W 2050N08743W 2047N08812W 2047N08814W 2038N08830W NAPRI MILTE ALRUN MD801 2052N08944W 2044N08955W SEBEP 2054N08958W 2103N09002W MD400 MD401 RWY10</t>
  </si>
  <si>
    <t>S12R 2101N08651W T12R6 2101N08648W OMSUK 2130N08647W 2155N08643W 2200N08642W MYDIA M219 SNAKR Y240 SHAQQ DCT KNOST DCT DEANR DCT BRUTS Q109 CAMJO DCT TWINS DCT PONZE BANKR8</t>
  </si>
  <si>
    <t>2102N08652W 2100N08649W NC29 ENEBA UT27 NOSUG 2244N08700W 2313N08652W 2407N08711W CCUDA L333 HOOCK DCT MEMFS DCT FTZ SHAIN2</t>
  </si>
  <si>
    <t>2418N08714W</t>
  </si>
  <si>
    <t>S12R 2101N08650W 2059N08649W 2056N08651W 2046N08707W 2054N08728W 2052N08805W 2046N08823W 2042N08838W 2041N08858W 2043N08919W 2044N08924W UBVOV UT101 UMAVO/N0460F300 UT101 ENAGA ENAGA3A</t>
  </si>
  <si>
    <t>UDGUV2A UDGUV DCT 2047N08801W 2036N08845W 2029N08856W 2025N08909W 2027N08912W 2030N08920W 2046N09008W 2050N09022W LIDAM UT23 TAM UJ14 TMN UT147 AGU UT44 MEZCA MEZCA1A</t>
  </si>
  <si>
    <t>CCBAD</t>
  </si>
  <si>
    <t>S12R 2100N08650W 2046N08650W 2025N08649W 2019N08649W UN530 BTO UZ498 MGA/N0449F350 UZ512 LIXAS UL203 ARNEL UM542 TAL UV1 ATATU ATATU4</t>
  </si>
  <si>
    <t>1910N08650W</t>
  </si>
  <si>
    <t>S12R T12R6 NUDAL UV106 PODON UG765 MAXIM Y262 ZFP Y319 JAZZI DCT SAGGY DCT CHIEZ Q161 KALDA Q108 SIE CAMRN5</t>
  </si>
  <si>
    <t>S12R SR00 2134N08643W 2142N08644W 2158N08647W MYDIA M219 SNAKR Y240 SHAQQ DCT KNOST DCT DEANR DCT BRUTS/N0486F390 DCT DEQUE DCT RAANE DCT RIC DCT COLIN DCT CYN DCT HTO DCT PLYMM DCT TUSKY N429A ELSIR/M084F390 NATV BEXET/N0479F390 DCT RINUS DCT BOFUM Q37 MALUD MALUD1M</t>
  </si>
  <si>
    <t>N950AN</t>
  </si>
  <si>
    <t>S12R SR00 SR01 SR02 SR03 SR04 SR05 2132N08655W 2206N08705W 2214N08707W 2308N08814W 2324N08828W 2352N08854W 2418N08917W 2431N08930W KELPP A766 KENGS/N0449F380 A766 SBI DCT CRIED WHINY4</t>
  </si>
  <si>
    <t>2429N08928W</t>
  </si>
  <si>
    <t>S12R SR00 SR01 SR02 SR03 SR04 NOSUG 2156N08658W 2207N08703W 2235N08713W 2305N08725W 2318N08724W 2332N08731W IRDOV/M078F360 L214 PLNDR/N0457F360 L214 LEV DCT KOMMA DCT SLN DCT KD78A DCT KP90Y DCT GGW DCT BEVEL DCT VESDO DCT EBGAL EBGAL7</t>
  </si>
  <si>
    <t>S12R T12R6 UN418 UN409 UN419 UN432 2050N08734W 2050N08738W 1924N08935W 1922N08936W 1858N09031W SAXAV V51 TGZ</t>
  </si>
  <si>
    <t>S12R T12R6 NUDAL UV106 PODON UG765 MAXIM DCT EYW DCT VKZ DCT WOLFO DCT SNAGY/M084F390 M203 JNFOX/M084F410 DCT SOORY DCT 42N050W DCT 45N040W DCT 48N030W DCT 49N025W DCT SOMAX DCT ATSUR DCT LULOX/N0476F410 DCT SIDDI DCT DAWLY DCT ELRIP DCT OTMET OTMET1G</t>
  </si>
  <si>
    <t>N447AN</t>
  </si>
  <si>
    <t>S12R SR00 CN03 2139N08653W 2147N08657W 2205N08707W 2211N08711W 2229N08736W 2242N08803W 2255N08802W 2306N08814W 2310N08819W 2339N08844W 2415N08915W 2430N08930W 2457N08955W KELPP DCT MUSYL DCT YENNS DCT ELP DCT DRRVR PINNG1</t>
  </si>
  <si>
    <t>2429N08929W</t>
  </si>
  <si>
    <t>N47517</t>
  </si>
  <si>
    <t>S12R NUDAL UV106 PODON/N0477F330 UG765 MAXIM Y262 ZFP Y319 JAZZI DCT GARIC Q129 YERBA DCT MAYKR DCT TRSSK CAVLR7</t>
  </si>
  <si>
    <t>S12R T12R6 UN418 UN409 UN419 UN432 2049N08739W 2048N08742W 1951N08934W 1941N08952W 1940N08954W 1938N09004W 1938N09006W 1938N09053W 1923N09058W 1920N09101W CME NOPON UJ9 VSA DCT</t>
  </si>
  <si>
    <t>S12R SR00 SR01 SR02 NOSUG 2201N08705W 2224N08713W 2236N08720W 2317N08746W 2327N08749W IRDOV L214 LEV DCT AEX DCT EIC DCT MLC DCT GCK DCT KIISS CLASH5</t>
  </si>
  <si>
    <t>N936NN</t>
  </si>
  <si>
    <t>S12R 2101N08651W 2108N08613W 2110N08606W 2112N08605W 2119N08546W FRANT UG765 MAXIM SNDBR3</t>
  </si>
  <si>
    <t>S12R T12R6 UN418 UN409 UN419 UN432 2050N08735W NUBIT DCT RIBET UT101 ENAGA DCT OVAGO UT123 IKLOK/N0449F220 UT123 IGSON IGSON1B</t>
  </si>
  <si>
    <t>S12R T12R6 UN415 UN413 SEVKA 2119N08549W FRANT UG765 MAXIM Y262 GOPEY Q87 ALWZZ DCT OGRAE Q99 QUART PHLBO4</t>
  </si>
  <si>
    <t>S12R T12R6 UN418 UN409 UN419 2052N08722W 2051N08727W 2045N08809W 2038N08852W 2031N08932W 2028N08948W 2025N09019W UBVOV UT20 TAJIN DCT VITOS VITOS2A</t>
  </si>
  <si>
    <t>UDGUV2A UDGUV DCT 2058N08814W 2103N08822W 2107N08831W 2108N08841W 2112N08851W 2117N08857W 2121N08905W 2210N09119W 2230N09203W 2231N09207W 2233N09211W SESNO UJ15E RETOS RETOS1A</t>
  </si>
  <si>
    <t>LET5351</t>
  </si>
  <si>
    <t>S12R SR00 SR01 2117N08645W 2125N08647W 2128N08646W 2133N08644W LENUK UB646 CANOA DCT EYW DCT</t>
  </si>
  <si>
    <t>S12R T12R6 2056N08649W CZ003 2015N08650W 2014N08650W 2010N08652W 1900N08733W 1858N08734W 1852N08737W 1822N08740W 1755N08739W URNOS URNOS2</t>
  </si>
  <si>
    <t>N952DZ</t>
  </si>
  <si>
    <t>UDGUV2A UDGUV DCT 2044N08810W 2040N08839W 2041N08855W R17B 2045N08941W 2046N08958W 2047N09005W NOTEN UT37 SESNO/N0458F340 UJ15E MTY DCT MOV UJ15 XOXIL DCT CNX DCT RSK/N0432F280 DCT RIFMN/N0460F280 DCT HELPR JAZZZ1</t>
  </si>
  <si>
    <t>S12R SR00 SR01 SR02 2134N08655W 2156N08712W 2220N08744W 2221N08745W 2241N08807W 2300N08825W 2301N08825W 2305N08827W 2356N08857W 2416N08905W ALGAE LEV IRK SBI DCT EIC/N0463F350 DCT RZC/N0460F360 DCT SGF/N0461F370 DCT IRK DCT MNOSO BLUEM5</t>
  </si>
  <si>
    <t>2429N08910W</t>
  </si>
  <si>
    <t>S12R T12R6 2032N08628W 2026N08623W TAKUX UM782 OMIRO/N0454F370 UN420 PELRA DCT SPP DCT SEKMA OSUPA2</t>
  </si>
  <si>
    <t>N8709Q</t>
  </si>
  <si>
    <t>UDGUV2A UDGUV UT78 UKOKO 2050N08857W 2049N08906W 2042N08921W 2033N08939W 2030N08955W ITPEB NOTEN/N0476F340 UT37 SESNO UJ15E MTY UJ15 MOV UT3 URKOM DCT UKIVI DCT DRK DCT ELLDA RKSTR4</t>
  </si>
  <si>
    <t>CFNAX</t>
  </si>
  <si>
    <t>S12R SR00 SR01 SR02 SR03 SR04 NOSUG UT27 PISAD/M078F360 L333 HOOCK/N0457F360 L333 HRV DCT FSM DCT JUDGE DCT KP63C/N0462F380 DCT KD78A DCT KP90Y DCT GGW DCT BEVEL DCT VESDO DCT EBGAL EBGAL7</t>
  </si>
  <si>
    <t>S12R SR00 SR01 SR02 SR03 SR04 SR05 SR06 SR07 SR08 SR09 SR10 SR11 SR12 SR13 SR14 SR15 SR16 2135N08653W 2141N08657W 2239N08752W 2312N08810W KEHLI A766 KELPP NNCEE2</t>
  </si>
  <si>
    <t>S12R SR00 SR01 SR02 SR03 SR04 2136N08653W IRDOV L214 PLNDR DCT SWEUP DCT TUL DCT PER DCT GCK DCT KIISS CLASH5</t>
  </si>
  <si>
    <t>S12R SR00 SR01 SR02 SR03 NOSUG 2155N08656W 2158N08656W IRDOV/M078F360 L214 PLNDR/N0457F360 L214 LEV DCT ADM DCT KF30C DCT KK39A DCT KD48Y DCT CLEVE DCT KD66U DCT CKW DCT NUDEQ DCT PAE GRIZZ1</t>
  </si>
  <si>
    <t>UDGUV2A UDGUV UT78 UKOKO 2050N08859W 2045N08916W 2025N09017W 2042N09418W UBVOV UT101 UMAVO/N0460F300 UT101 ENAGA ENAGA3A</t>
  </si>
  <si>
    <t>UDGUV2A UDGUV UT78 DURPI 2050N08921W 2043N08943W 2022N09030W 2032N09039W 2034N09051W TMN UT147 SLP</t>
  </si>
  <si>
    <t>2123N09459W</t>
  </si>
  <si>
    <t>S12R T12R6 UN418 2052N08726W CZA UJ84 SMID 2000N09005W 1958N09013W MEBAS UT112 LARLO LARLO1D</t>
  </si>
  <si>
    <t>CFSIL</t>
  </si>
  <si>
    <t>S12R SR00 SR01 SR02 SR03 2136N08653W 2147N08656W 2201N08703W 2213N08708W 2226N08714W 2237N08722W 2238N08723W 2317N08751W 2331N08748W 2339N08751W IRDOV/M078F340 L214 PLNDR/N0463F340 L214 LEV J35 MCB/N0461F360 DCT LIT DCT KM36G DCT SLN DCT KD66A DCT KD84U DCT CZI DCT KU90Q DCT METOW GRIZZ1</t>
  </si>
  <si>
    <t>XAAAO</t>
  </si>
  <si>
    <t>S12R T12R6 UN418 CZA 2044N09023W 2050N09050W 2043N09156W 2036N09224W 2042N09238W 2042N09244W PAZ UT104 LENUL DCT</t>
  </si>
  <si>
    <t>UDGUV2A UDGUV UT78 UKOKO 2050N08852W 2038N08939W 2031N09006W 2028N09008W 2026N09019W RIBET UT101 UMAVO UT104 LENUL DCT TLC UJ12 MLM</t>
  </si>
  <si>
    <t>S12R T12R6 UN418 UN409 UN419 UN432 2057N08747W 2058N08751W 2104N08826W 2103N08843W 2058N08902W 2046N08928W S1818 2036N08953W 2042N09010W 2056N09015W 2107N09022W 2111N09028W NOTEN UT37 SESNO UJ15E MTY UT11 RUDLO UJ38 CUU DCT TUS/N0461F380 DCT GBN J104 WLVRN DCT ESTWD HLYWD1</t>
  </si>
  <si>
    <t>S12R T12R6 UN415 2049N08636W PELRA UN420 SPP UP530 KAKOL/N0449F390 DCT RNG UQ121 ISVAT ISVA5E</t>
  </si>
  <si>
    <t>1958N08603W</t>
  </si>
  <si>
    <t>UDGUV2A UDGUV UT78 UKOKO 2045N08910W 2040N08931W 2039N09056W 2040N09104W RIBET UT101 UMAVO/N0452F300 UT101 ENAGA ENAGA3A</t>
  </si>
  <si>
    <t>S12L T12L6 2053N08722W 2047N08751W 2052N08818W 2052N08825W 2052N08905W 2046N08943W 2047N08943W 2051N08959W 2101N09035W 2106N09050W 2110N09102W 2104N09118W 2059N09144W 2052N09212W 2045N09245W 2045N09320W 2043N09500W PAZ UT104 LENUL DCT</t>
  </si>
  <si>
    <t>UDGUV2B UDGUV UT78 DURPI 2059N08954W 2101N09002W 2133N09427W 2125N09452W TMN DCT MORAS UJ17 QET</t>
  </si>
  <si>
    <t>2126N09459W</t>
  </si>
  <si>
    <t>S12L 2100N08650W 2024N08643W 2015N08645W 2013N08646W 1931N08707W 1928N08702W 1834N08702W BTO UZ498 MGA UZ512 LIXAS UL203 ARNEL UM542 TAL UV1 ATATU ATATU4</t>
  </si>
  <si>
    <t>1857N08702W</t>
  </si>
  <si>
    <t>S12R UKOKO 2053N08826W 2053N08828W 2044N08846W 2033N08903W 2024N08922W 2019N09040W 2021N09058W 2016N09146W OMPAN OMPAN1A</t>
  </si>
  <si>
    <t>S12R 2058N08654W 2056N08739W 2051N08851W 2037N08945W NUBIT DCT RIBET UT101 ENAGA DCT OVAGO UT123 IKLOK/N0448F220 UT123 IGSON IGSON1B</t>
  </si>
  <si>
    <t>S12R T12R6 2057N08723W 2057N08727W 2127N08854W 2133N08910W 2134N08913W 2134N08914W 2137N08920W 2138N08921W 2142N08927W 2148N08928W 2153N08931W 2155N08932W 2156N08933W 2159N08945W 2151N09109W 2201N09118W NOTEN UT37 ULUMA DCT ONDEV UJ53 REX DCT</t>
  </si>
  <si>
    <t>S12R T12R6 2056N08833W 2119N09118W 2121N09138W 2115N09259W 2115N09307W 2115N09315W 2115N09317W 2116N09325W 2116N09336W TMN UT147 SLP UJ40 LIBOL LIBOL1B</t>
  </si>
  <si>
    <t>2129N09459W</t>
  </si>
  <si>
    <t>XATLC</t>
  </si>
  <si>
    <t>S12R 2100N08650W MOGOP N11S CZA UT20 PAZ UT104 LENUL DCT</t>
  </si>
  <si>
    <t>S12R T12R6 UN418 2056N08658W 2054N08707W 2115N08809W 2121N08836W 2125N08857W 2132N08919W 2152N09010W 2147N09024W 2152N09056W NOTEN UT37 SESNO UJ15E RETOS RETOS1A</t>
  </si>
  <si>
    <t>S12R T12R6 UN418 UN409 UN419 UN432 2050N08737W 2053N08756W 2055N08810W 2053N09015W 2040N09049W 2039N09054W 2039N09106W UBVOV UT101 UMAVO/N0463F300 UT101 ENAGA ENAGA3A</t>
  </si>
  <si>
    <t>S12R 2101N08651W 2054N08715W 2056N08739W 2059N08803W 2102N08827W 2054N08859W 2053N08900W 2051N08926W MD501 NOTEN UT37 ULUMA/N0453F360 UT37 SESNO UJ15E RETOS RETOS1A</t>
  </si>
  <si>
    <t>NUDAL1A NUDAL UV106 PODON UG765 MAXIM DCT EYW DCT PBI A699 LOUIZ/M082F350 A699 SUMRS M327 SAVON/M083F370 M327 JIMAC DCT RNGRS DCT 3630N06000W 40N050W 42N045W 44N040W/M071F270 47N030W 4830N02000W DCT BEDRA/M082F390 DCT NASBA DCT GAPLI/N0475F390 DCT SIDDI/N0410F270 DCT DAWLY DCT ELRIP DCT OTMET OTMET1G</t>
  </si>
  <si>
    <t>S12R 2101N08651W 2058N08654W 2059N08727W 2058N08728W LIDAM UT23 TAM UJ14 TMN DCT MORAS UJ17 QET</t>
  </si>
  <si>
    <t>S12R T12R6 2059N08651W 2058N08658W 2057N08726W CZA UJ9 NAPRI NAPRI1A</t>
  </si>
  <si>
    <t>N902WN</t>
  </si>
  <si>
    <t>S12R 2101N08649W 2103N08648W 2117N08651W 2134N08650W 2140N08653W 2145N08654W KEHLI A766 KELPP PUCKS4</t>
  </si>
  <si>
    <t>ECNBX</t>
  </si>
  <si>
    <t>NUDAL1A NUDAL UV106 PODON UG765 MAXIM Y262 CANVI/M085F370 Y262 ZFP DCT SUMRS M204 FLUPS DCT ENAPI/M085F390 DCT RNGRS/M084F410 DCT 36N060W/M084F410 39N050W 41N040W 43N030W 43N020W DCT ARMED/N0483F410 DCT EPOPO/N0483F400 DCT ADORO L155 ZMR</t>
  </si>
  <si>
    <t>UDGUV2A UDGUV UT78 VIKMO 2045N09304W 2044N09309W 2016N09358W 2009N09408W 1956N09430W 1951N09500W UMAVO UT101 ENAGA ENAGA3A</t>
  </si>
  <si>
    <t>S12R 2100N08650W OMSUK UM219 MYDIA/M078F350 M219 CULLY/N0457F350 M219 KNOST/N0458F370 DCT CAMJO Q99 BLAAN Q69 RICCS DCT OXMAN LINNG3</t>
  </si>
  <si>
    <t>S12R T12R6 UN415 2051N08643W 2031N08634W ALYRE TAKUX UM782 OMIRO/N0448F390 UN420 SPP DCT VUNIB DCT SIROT DCT KUBEK DCT RNG DCT ISVAT ISVAT5E</t>
  </si>
  <si>
    <t>S12R T12R6 UN418 2058N08659W 2057N08709W 2054N08715W NOPON UJ9 VSA</t>
  </si>
  <si>
    <t>S12R T12R6 2056N08653W 2045N08707W UDGUV UT78 DURPI 2050N09353W 2101N09411W 2109N09422W 2102N09435W UBVOV VOKIR UT101 ENAGA ENAGA3A</t>
  </si>
  <si>
    <t>EINYE</t>
  </si>
  <si>
    <t>S12R 2101N08650W SR00 2106N08638W 2108N08635W 2121N08614W 2125N08609W MAXIM DCT EYW DCT AMNDA DCT RAMJT A699 SUMRS/M085F350 M204 BEXUM/M085F370 M204 SOORY DCT 41N050W DCT 44N040W DCT 46N030W DCT 46N020W DCT 46N010W DCT SIVIR DCT RIVAK/N0473F380 DCT GALOF DCT PECNO DCT VALKU/N0473F390 DCT TIS DCT MEBAK DCT GIPNO DCT BALSI DCT OBIGO DCT ROBEX DCT LAPRI/N0474F410 DCT MOGBO DCT ELB DCT ELKAP ELKAP3C</t>
  </si>
  <si>
    <t>S12R T12R6 UN418 UN409 2053N08715W 2053N08716W 2049N08728W UKOKO UT78 MEDOS 2047N09326W 2055N09353W 2105N09434W UMAVO UT101 ENAGA ENAGA3A</t>
  </si>
  <si>
    <t>S12R 2101N08650W MOGOP 2102N08647W 2139N08642W 2147N08635W 2253N08515W MYDIA M219 CULLY/N0475F370 M219 CIGAR DCT KJ84Q DCT OTK DCT AMG DCT CAE DCT FAK DCT RBV DCT JFK DCT FOXWD/N0466F390 DCT TUSKY N265B NICSO/M081F390 DCT 48N050W 51N040W 52N030W 52N020W DCT LIMRI DCT XETBO/N0470F410 DCT EVRIN DCT JETZI DCT AMFUL DCT CAWZE DCT SIRIC P2 DVR UL9 KONAN DCT KOK DCT SPI/N0459F390 T180 NIVNU/N0401F310 T847 TUTOV TUTOV1A</t>
  </si>
  <si>
    <t>S12R T12R6 UN418 UN409 UN419 UN432 2056N08746W DURPI DCT 2047N09403W 2102N09453W UMAVO UT104 LENUL LENUL3A</t>
  </si>
  <si>
    <t>2100N09459W</t>
  </si>
  <si>
    <t>S12R T12R6 UN418 2056N08655W 2059N08709W 2100N08724W 2100N08739W 2100N08749W 2058N08937W 2044N09305W 2049N09312W 2103N09330W 2114N09349W 2124N09445W VITOS VITOS2A</t>
  </si>
  <si>
    <t>S12R T12R6 UN418 2056N08656W 2058N08703W 2106N08716W 2103N08717W 2105N08740W NOTEN UT37 SESNO UJ15E RETOS RETOS1A</t>
  </si>
  <si>
    <t>S12R T12R6 UN418 2101N08705W 2114N08719W 2104N08743W 2103N08755W 2103N08758W 2104N08811W TMN UT147 AGU UT44 MEZCA MEZCA1A</t>
  </si>
  <si>
    <t>S12R T12R6 UN418 UN409 2049N08726W 2047N09315W 2047N09321W 2025N09359W UMAVO UT101 ENAGA ENAGA3A</t>
  </si>
  <si>
    <t>UDGUV2A UDGUV UT78 DURPI 2050N09017W 2041N09342W 2040N09350W 2011N09412W 1956N09423W 1950N09440W 1938N09439W 1926N09450W LARLO</t>
  </si>
  <si>
    <t>UDGUV2A UDGUV 1959N09230W 1956N09237W 1953N09245W 1938N09320W 1932N09338W ALRAD OMPAN1A</t>
  </si>
  <si>
    <t>1912N09504W</t>
  </si>
  <si>
    <t>ARG1046</t>
  </si>
  <si>
    <t>KTUS</t>
  </si>
  <si>
    <t>LVGKS</t>
  </si>
  <si>
    <t>S12R T12R6 UN418 UN409 UN419 UN432 2051N08738W PERGO UT37 SESNO UJ15E MTY UJ15 XOXIL DCT MRF Q166 ELP ZONNA2</t>
  </si>
  <si>
    <t>S12R SEVKA NUDAL UR506 KALNO VETSI2A</t>
  </si>
  <si>
    <t>HP9821</t>
  </si>
  <si>
    <t>S12R 2037N08619W 2011N08539W OMIRO UN420 PELRA DCT SPP DCT SEKMA OSUPA2</t>
  </si>
  <si>
    <t>S12R T12R6 2101N08647W L37 UBVOV/N0460F360 UT101 UMAVO/N0459F300 UT101 ENAGA ENAGA3A</t>
  </si>
  <si>
    <t>UDGUV2A UDGUV DCT 2145N09012W 2147N09017W 2158N09121W NOTEN UT37 SESNO UJ15E RETOS RETOS1A</t>
  </si>
  <si>
    <t>S12R 2100N08649W N13S 2016N08711W 2005N08723W MARID G765 CTM</t>
  </si>
  <si>
    <t>N460QS</t>
  </si>
  <si>
    <t>S12R 2101N08651W 2059N08650W 2026N08652W CZ10 VIDNO TIKIS UG765 AUR</t>
  </si>
  <si>
    <t>VIDNO</t>
  </si>
  <si>
    <t>S12R T12R6 UN402 2001N08653W 1957N08654W ELSON UT32 CTM</t>
  </si>
  <si>
    <t>N873NN</t>
  </si>
  <si>
    <t>NOSUG2A NOSUG 2156N08656W 2200N08657W KEHLI A766 SBI DCT CRIED WHINY4</t>
  </si>
  <si>
    <t>JXA655</t>
  </si>
  <si>
    <t>KPWK</t>
  </si>
  <si>
    <t>N655CJ</t>
  </si>
  <si>
    <t>NOSUG2A NOSUG UT27 PISAD L333 HOOCK/N0493F450 DCT CLAYS DCT CRAMM DCT DENNI DCT BLOKR DCT BRBIE DCT</t>
  </si>
  <si>
    <t>UDGUV2A UDGUV DCT MID NOTEN UT37 EBDUB DCT NUGUS/N0468F350 UJ59 MAM/N0474F340 DCT CRP TEJAS5</t>
  </si>
  <si>
    <t>S12R T12R6 UN418 UN409 2057N08701W UDGUV 2052N08747W UBVOV UT101 ENAGA DCT OTAGO DCT ATUKA ATUKA1B</t>
  </si>
  <si>
    <t>N3744F</t>
  </si>
  <si>
    <t>S12R SR00 ROTGI 2219N08634W 2230N08630W 2231N08629W 2233N08628W 2240N08625W 2245N08622W 2248N08620W 2318N08601W 2353N08547W 2404N08544W BUUOY M219 KNOST DCT PLYER DCT OTK DCT LARZZ JJEDI4</t>
  </si>
  <si>
    <t>2318N08601W</t>
  </si>
  <si>
    <t>S12R T12R6 2059N08652W UBVOV UT101 UMAVO/N0460F300 UT101 ENAGA ENAGA3A</t>
  </si>
  <si>
    <t>NUDAL1A NUDAL UR506 NORIL/N0463F410 UR506 NUDUG UL212 ONPAD DCT PETRI W28 BEREL DCT</t>
  </si>
  <si>
    <t>N37535</t>
  </si>
  <si>
    <t>S12R SR00 SR01 SR02 SR03 2140N08641W 2146N08641W LENUK UB646 DUKLU/N0461F350 UB646 CANOA Y196 TUNSL Y262 GOPEY Q87 TIRCO/N0458F360 Q87 ZERBO/N0462F350 Q87 ALWZZ DCT OGRAE Q99 QUART PHLBO4</t>
  </si>
  <si>
    <t>S12R T12R6 2100N08650W 2058N08652W 2049N08735W UKOKO UT78 GOSAT 2050N08945W 2033N09459W VOKIR UT101 ENAGA DCT</t>
  </si>
  <si>
    <t>XBMAE</t>
  </si>
  <si>
    <t>MMCB</t>
  </si>
  <si>
    <t>BE9L</t>
  </si>
  <si>
    <t>2102N08652W 2100N08650W 2052N08729W UN432 2051N09012W 2050N09157W 2043N09345W 2041N09401W 2034N09415W 2030N09428W 2029N09431W 2027N09436W 2026N09440W 2016N09507W ENAGA ILONO T70 RIBIS T80 SIKMO</t>
  </si>
  <si>
    <t>2019N09459W</t>
  </si>
  <si>
    <t>S12R T12R6 UN418 UN409 2054N08710W 2046N08725W 2045N08727W 2044N08729W 2040N08741W 2040N08742W 2040N08746W PERGO UT37 EBDUB DCT NUGUS UJ59 MAM DCT BRO J25 CRP DCT SAT DCT CRGER/N0463F330 DCT GUTZZ SOCKK4</t>
  </si>
  <si>
    <t>S12R T12R6 UN418 UN409 UN419 UN432 2049N08743W 2047N08748W 2047N08758W 2105N08843W 2112N08901W NOTEN UT37 AVRAV/N0448F360 UT37 SESNO/N0471F220 UJ15E RETOS RETOS1A</t>
  </si>
  <si>
    <t>N395PC</t>
  </si>
  <si>
    <t>S12R 2101N08650W NC11 2043N08802W 2042N08807W PERGO 2145N09050W 2145N09051W 2147N09055W 2153N09131W NOTEN UT37 EBDUB DCT NUGUS UJ59 MAM J25</t>
  </si>
  <si>
    <t>S12R T12R6 UN418 2055N08658W 2054N08700W 2046N08711W UKOKO UT78 MEDOS DCT UBVOV DCT UMAVO UT101 ENAGA ENAGA3A</t>
  </si>
  <si>
    <t>N388FR</t>
  </si>
  <si>
    <t>S12R 2101N08651W 2105N08647W 2135N08653W 2142N08654W IRDOV L214 LEV DCT MCB J35 SQS/N0451F370 J35 MEM/N0450F380 J187 FTZ TRTLL6</t>
  </si>
  <si>
    <t>UDGUV2A UDGUV UT78 DURPI DCT NUBIT DCT RIBET UT101 ENAGA DCT OVAGO UT123 IKLOK/N0449F220 UT123 IGSON IGSON1B</t>
  </si>
  <si>
    <t>CFSES</t>
  </si>
  <si>
    <t>S12R SR00 SR01 SR02 SR03 SR04 SR05 2106N08646W 2114N08642W ROTGI UM219 XOPGI UB646 CANOA Y196 TUNSL Y262 GOPEY Q87 TIRCO/N0454F380 Q87 ZERBO/N0457F370 Q87 VIYAP Q69 RICCS DCT OXMAN LINNG3</t>
  </si>
  <si>
    <t>XAAMK</t>
  </si>
  <si>
    <t>S12R T12R6 UN418 UN409 UN419 UN432 2050N08736W 2049N08739W UBVOV UT101 UMAVO UT169 VITOS VITOS2A</t>
  </si>
  <si>
    <t>N967AN</t>
  </si>
  <si>
    <t>S12R SR00 SR01 SR02 SR03 SR04 SR05 SR06 NOSUG 2212N08658W 2219N08659W IRDOV L214 PLNDR DCT KH87I DCT LCH DCT CRIED WHINY4</t>
  </si>
  <si>
    <t>N8735L</t>
  </si>
  <si>
    <t>S12R T12R6 2059N08651W 2056N08657W 2052N08741W 2052N08748W 2050N08753W 2049N08757W 2047N08801W DURPI DCT NOTEN UT37 AVRAV DCT KANNA DCT COLLT BELLR6</t>
  </si>
  <si>
    <t>N972UY</t>
  </si>
  <si>
    <t>S12R T12R6 NUDAL UV106 PODON UG765 MAXIM Y262 GOPEY Q87 TIRCO/N0463F340 Q87 ZERBO/N0461F330 Q87 FEMON/N0461F350 Q87 JROSS Q135 RREGG Q117 KTEEE/N0424F290 Q117 SAWED Q97 ZJAAY JIIMS4</t>
  </si>
  <si>
    <t>PXG210</t>
  </si>
  <si>
    <t>C560</t>
  </si>
  <si>
    <t>N210CM</t>
  </si>
  <si>
    <t>S12R T12R6 NUDAL UV106 PODON UG765 MAXIM DCT</t>
  </si>
  <si>
    <t>S12R SR00 SR01 SR02 SR03 SR04 NOSUG IRDOV L214 LEV DCT OYSTY J35 SQS/N0456F350 J35 MEM BOOSH3</t>
  </si>
  <si>
    <t>S12R T12R6 NUDAL UV106 PODON UG765 MAXIM Y262 GOPEY DCT</t>
  </si>
  <si>
    <t>S12R T12R6 UN418 UN409 UN419 2050N08732W 2039N08752W UBVOV UT101 ENAGA ENAGA3A</t>
  </si>
  <si>
    <t>S12R T12R6 UN418 UN409 UN419 2051N08728W TL512 UBVOV UT101 UMAVO UT104 LENUL LENUL3A</t>
  </si>
  <si>
    <t>S12R T12R6 UN418 UN409 UN419 2051N08726W 2050N08730W UBVOV UT20 PAZ UT104 ELVED/N0447F300 UT104 LENUL LENUL2B</t>
  </si>
  <si>
    <t>HP9924</t>
  </si>
  <si>
    <t>S12R T12R6 UN415 2051N08634W DUMBU ALYRE TAKUX UM782 OMIRO UN420 PELRA DCT SPP DCT SEKMA OSUPA2</t>
  </si>
  <si>
    <t>UDGUV2A UDGUV DCT 2049N08801W 2050N08813W 2051N08818W 2127N09003W 2136N09040W 2137N09054W 2138N09108W 2139N09118W NOTEN UT37 SESNO UJ15E RETOS RETOS1A</t>
  </si>
  <si>
    <t>UDGUV2A UDGUV DCT 2049N08758W 2102N08905W 2104N08916W 2116N09019W 2131N09124W 2151N09226W 2157N09246W 2200N09256W MAM DCT HOOLR DXEEE3</t>
  </si>
  <si>
    <t>2321N09432W</t>
  </si>
  <si>
    <t>UDGUV2A UDGUV DCT 2056N08932W 2100N08948W 2120N09102W NOTEN DCT LIBOX DCT MOV UT3 URKOM UJ54 CJS DCT</t>
  </si>
  <si>
    <t>S12R T12R6 UN418 2056N08654W 2045N08713W UDGUV UT78 MEDOS DCT UBVOV UT20 TAJIN DCT VITOS VITOS2A</t>
  </si>
  <si>
    <t>S12R T12R6 2057N08653W 2044N08706W 2043N08717W 2047N08737W 2044N08744W 2044N08745W 2043N08755W 2044N08834W 2044N08856W UBVOV UT101 UMAVO/N0460F300 UT101 ENAGA ENAGA3A</t>
  </si>
  <si>
    <t>S12R T12R6 UN418 2056N08655W 2049N08708W 2047N08718W UDGUV DCT 2052N08842W LIDAM UT23 TAM UJ14 TMN UT147 AGU UT44 MEZCA MEZCA1A</t>
  </si>
  <si>
    <t>S12R T12R6 UN418 UN409 UN419 2052N08724W 2046N08729W 2050N08831W PERGO 2117N08945W 2127N09043W 2130N09103W 2133N09117W 2134N09120W 2135N09121W NOTEN UT37 ULUMA/N0471F340 UT37 AVRAV DCT KANNA DCT CRP DCT THX DCT HOOLR DXEEE3</t>
  </si>
  <si>
    <t>UDGUV2A UDGUV UT78 MEDOS 2045N09420W 2044N09425W 2021N09525W VITOS VITOS2A</t>
  </si>
  <si>
    <t>N17599</t>
  </si>
  <si>
    <t>NUDAL1A NUDAL UV106 PODON/N0469F350 UG765 MAXIM Y262 GOPEY Q87 TIRCO/N0464F360 Q87 ZERBO/N0469F350 Q87 LCAPE DCT RDU DCT BZNGA DCT DORRN CAVLR7</t>
  </si>
  <si>
    <t>S12R T12R6 2059N08651W 2048N08658W 2044N08723W LIDAM UT23 TAM UJ14 TMN UT147 SLP UJ40 LIBOL LIBOL1B</t>
  </si>
  <si>
    <t>S12R T12R6 2041N08632W 2027N08613W 2023N08607W 1726N08358W CISNE UN420 PELRA DCT SPP DCT SEKMA OSUPA2</t>
  </si>
  <si>
    <t>S12R T12R6 UN402 UN408 CZM CTM DCT SERLA UG757 AUR DCT</t>
  </si>
  <si>
    <t>S12R T12R6 UN402 UN408 2037N08653W 2023N08701W 2016N08705W 1959N08703W 1913N08644W TIGES DCT SPP DCT AROVI VUMAN2</t>
  </si>
  <si>
    <t>1915N08645W</t>
  </si>
  <si>
    <t>NUDAL1A NUDAL UV106 PODON UG765 MAXIM Y262 LULLS DCT GOPEY Q87 ONEWY/N0454F340 Q87 ZERBO/N0453F350 Q87 VIYAP Q69 RICCS DCT PSB DCT SYR DCT ART IMPAC4</t>
  </si>
  <si>
    <t>N700QS</t>
  </si>
  <si>
    <t>KAPA</t>
  </si>
  <si>
    <t>S12R SR00 SR01 NOSUG 2156N08656W 2202N08657W IRDOV L214 DAGGR DCT JEPEG DCT ZEBBB DCT GIFFA DCT DOLEY DCT SPS DCT CAARS DCT</t>
  </si>
  <si>
    <t>NUDAL1A NUDAL UV106 PODON UG765 MAXIM Y262 LULLS DCT GOPEY Q87 ONEWY/N0454F340 Q87 ZERBO/N0454F350 Q87 VIYAP Q69 RICCS DCT OXMAN LINNG3</t>
  </si>
  <si>
    <t>UDGUV2A UDGUV 2048N08748W PERGO 2117N09001W 2134N09120W 2137N09126W NOTEN UT37 EBDUB/N0454F310 J177 IPRUL/N0458F320 UT151 MAM/N0458F340 DCT BRO DCT CRP DCT GUTZZ SOCKK4</t>
  </si>
  <si>
    <t>N593JB</t>
  </si>
  <si>
    <t>S12R SR00 SR01 SR02 SR03 SR04 SR05 SR06 SR07 SR08 SR09 2112N08644W 2113N08644W ROTGI 2205N08637W 2212N08635W LENUK UB646 CANOA BHHIA3</t>
  </si>
  <si>
    <t>N108NN</t>
  </si>
  <si>
    <t>NUDAL1A NUDAL UV106 PODON UG765 MAXIM Y262 GOPEY Q87 TIRCO/N0451F340 Q87 ZERBO/N0448F350 Q87 TAALN DCT CHECR STOCR7</t>
  </si>
  <si>
    <t>N37466</t>
  </si>
  <si>
    <t>NUDAL1A NUDAL UV106 PODON UG765 EMOVI/N0472F330 UG765 MAXIM Y262 TUNSL/N0475F320 DCT DOLIE/N0471F330 DCT KPASA/N0471F340 Q118 THRSR/N0464F360 Q118 HEVAN/N0478F280 Q118 BONNT/N0474F240 VEECK5</t>
  </si>
  <si>
    <t>N789GG</t>
  </si>
  <si>
    <t>UDGUV2A UDGUV DCT 2052N08821W 2109N08902W 2113N08912W NA295 NOTEN UT37 SESNO UJ15E RETOS DCT</t>
  </si>
  <si>
    <t>IFA1406</t>
  </si>
  <si>
    <t>DAFAD</t>
  </si>
  <si>
    <t>S12R SR00 SR01 2100N08643W ROTGI UM219 XOPGI 2223N08630W 2226N08628W 2229N08623W CANOA DCT EYW DCT RSW DCT WNWUD DCT IGARY Q85 MOXXY DCT SAWED Q108 ZJAAY Q167 RIFLE DCT BOYCC DCT ALLEX Q822 TIGOR DCT</t>
  </si>
  <si>
    <t>2239N08601W</t>
  </si>
  <si>
    <t>N809SY</t>
  </si>
  <si>
    <t>S12R SR00 SR01 SR02 SR03 SR04 SR05 SR06 ENEBA UT27 NOSUG 2253N08701W 2306N08711W 2327N08736W 2328N08736W 2334N08742W IRDOV L214 LEV DCT GOBTY DCT GLH DCT VIH DCT OTM DCT MNOSO BLUEM5</t>
  </si>
  <si>
    <t>S12R T12R6 2057N08647W 2055N08649W 2052N08654W UDGUV DCT MID DCT 2110N09007W ESTUP 2123N09045W NOTEN UT37 SESNO UJ15E RETOS RETOS1A</t>
  </si>
  <si>
    <t>S12R T12R6 UN418 TEFMO UDGUV UT78 DURPI 2153N09430W 2154N09437W 2132N09634W TMN DCT MORAS UJ17 QET</t>
  </si>
  <si>
    <t>UDGUV2A UDGUV UJ84 SMID 2007N08948W 2001N09001W 2000N09008W MEBAS UT112 LARLO LARLO4A</t>
  </si>
  <si>
    <t>N509AY</t>
  </si>
  <si>
    <t>NUDAL1A NUDAL UV106 PODON UG765 MAXIM Y262 GOPEY Q87 TIRCO/N0463F340 Q87 ZERBO/N0463F330 Q87 JROSS Q135 RREGG Q117 SAWED Q97 ZJAAY JIIMS4</t>
  </si>
  <si>
    <t>S12R T12R6 UN418 2011N08913W 1816N09350W 1750N09417W 1747N09418W 1739N09433W 1738N09442W OMATO UJ16 OAX</t>
  </si>
  <si>
    <t>S12R T12R6 ALYRE TAKUX UM782 OMIRO/N0451F390 UM782 MEVUB UP406 AKPEK AKPE4C</t>
  </si>
  <si>
    <t>S12R T12R6 2100N08649W SEVKA NUDAL UV106 PODON UG765 MAXIM Y262 LULLS DCT WIGNA DCT FIPES/N0459F360 DCT FERAL BLFRG3</t>
  </si>
  <si>
    <t>N909AM</t>
  </si>
  <si>
    <t>S12R T12R6 SEVKA NUDAL UV106 PODON UG765 MAXIM DCT GOPEY DCT HULKY/N0452F340 DCT TEEKY DCT SHEEK DCT FETAL/N0448F360 DCT CMIKE DCT VXV DCT ROYYZ Q118 BONNT VEECK5</t>
  </si>
  <si>
    <t>S12R T12R6 SEVKA NUDAL UV106 PODON UG765 MAXIM DCT CYY DCT LAL/N0461F360 DCT MARQO DCT LARZZ JJEDI4</t>
  </si>
  <si>
    <t>CGKXA</t>
  </si>
  <si>
    <t>S12R SR00 SR01 SR02 SR03 SR04 SR05 SR06 SR07 SR08 SR09 ENEBA UT27 NOSUG 2157N08656W 2203N08657W 2248N08714W 2330N08744W 2341N08758W 2341N08759W IRDOV L214 LEV/N0456F370 J31 HRV DCT IGB DCT HITMN Q139 RINTE DCT QWERI NUBER6</t>
  </si>
  <si>
    <t>S12R T12R6 2057N08653W DUPIX SAXAV V51 TGZ DCT</t>
  </si>
  <si>
    <t>N1809U</t>
  </si>
  <si>
    <t>S12R SR00 SR01 SR02 SR03 SR04 SR05 SR06 SR07 SR08 SR09 SR10 ENEBA UT27 OMVIP 2310N08707W 2340N08720W IRDOV L214 LEV J35 MCB/N0459F380 DCT LIT/N0478F280 DCT KRTNY MHOMS3</t>
  </si>
  <si>
    <t>S12R T12R6 2057N08654W 2056N08909W 2056N08911W 2102N08935W S3618 2243N09323W 2301N09417W REX DCT DLF DCT KOBLE DCT ELP/N0463F340 DCT PGS DCT BLD DCT BTY DCT RUSME DYAMD5</t>
  </si>
  <si>
    <t>CFJOU</t>
  </si>
  <si>
    <t>S12R SR00 SR01 SR02 SR03 SR04 SR05 SR06 SR07 SR08 UN406 NNE25 2147N08641W 2148N08641W 2153N08640W LENUK UB646 CANOA Y196 TUNSL Y262 GOPEY Q87 TIRCO/N0461F340 Q87 ZERBO/N0460F350 Q87 VIYAP DCT JROSS Q87 NOWAE DCT BBOBO Q22 RBV DCT LLUND DCT CAM DCT JASDU DCT PBERG CARTR5</t>
  </si>
  <si>
    <t>S12R T12R6 2058N08645W 2057N08643W OTSOL UN400 2031N08607W 2024N08604W TAKUX MAMBI UR640 GCM UL465 ARNAL UM782 MEVUB UP406 AKPEK/N0450F370 UQ121 ISVAT ISVA5E</t>
  </si>
  <si>
    <t>S12R SR00 SR01 SR02 SR03 SR04 SR05 SR06 SR07 SR08 UN406 2133N08651W 2224N08708W 2330N08748W 2401N08808W IRDOV L214 LEV LINKK1</t>
  </si>
  <si>
    <t>N498WN</t>
  </si>
  <si>
    <t>S12R SEVKA NUDAL UV106 PODON UG765 MAXIM Y262 GOPEY Q87 TIRCO/N0455F400 Q87 ZERBO/N0456F390 Q87 RAYVO Q113 AARNN DCT THHMP RAVNN9</t>
  </si>
  <si>
    <t>S12R T12R6 UN418 UN409 UN419 2051N08732W 2051N08741W 2052N08746W 2101N08825W 2103N08844W LIBAB 2248N09310W 2252N09316W 2252N09317W 2330N09433W AVRAV UT37 SESNO UJ15E RETOS RETOS1A</t>
  </si>
  <si>
    <t>S12R SR00 SR01 SR02 SR03 SR04 SR05 SR06 SR07 SR08 SR09 UN406 NOSUG 2258N08701W 2301N08702W 2302N08702W 2310N08700W 2329N08647W 2356N08625W MINOW M215 KNOST DCT PLYER/N0457F400 DCT JOHNN Q118 THRSR Q79 SWAPP/N0472F300 Q79 IIU DCT DROSE FISSK7</t>
  </si>
  <si>
    <t>V3HIG</t>
  </si>
  <si>
    <t>S12R 2101N08651W 2057N08651W MURBU B764 BUKKY BUKKY1A</t>
  </si>
  <si>
    <t>S12R T12R6 2100N08651W 2052N08727W 2052N08731W 2056N08923W S1803 NOTEN UT37 SESNO UJ15E RETOS RETOS1A</t>
  </si>
  <si>
    <t>S12R SR00 SR01 SR02 SR03 2101N08644W 2105N08643W 2128N08644W OMVIP 2327N08704W 2340N08706W MINOW M215 KNOST/N0453F370 Q109 CAMJO DCT DANCO DCT OXMAN LINNG3</t>
  </si>
  <si>
    <t>2412N08651W</t>
  </si>
  <si>
    <t>N8745K</t>
  </si>
  <si>
    <t>S12R T12R6 UN415 NUDAL UV106 PODON UG765 MAXIM BHHIA3</t>
  </si>
  <si>
    <t>S12R T12R6 UN418 UN409 2054N08709W 2054N08711W 2050N08721W MID DCT NOTEN UT37 SESNO UJ15E RETOS RETOS1A</t>
  </si>
  <si>
    <t>S12R 2101N08651W TAKUX UM782 OMIRO UN420 PELRA DCT SPP DCT SEKMA OSUPA2</t>
  </si>
  <si>
    <t>N123NN</t>
  </si>
  <si>
    <t>S12R 2100N08649W 2105N08646W 2148N08655W 2207N08659W 2300N08729W 2325N08756W 2342N08808W 2350N08809W DAGGR L214 LEV DCT ORICH DCT LCH DCT CRIED WHINY4</t>
  </si>
  <si>
    <t>2429N08822W</t>
  </si>
  <si>
    <t>S12R T12R6 2057N08653W CZ551 2053N08719W 2052N08725W 2052N08731W 1955N09258W 1954N09303W 1950N09320W 1949N09324W 1858N09444W 1851N09528W VER</t>
  </si>
  <si>
    <t>1854N09510W</t>
  </si>
  <si>
    <t>N8321D</t>
  </si>
  <si>
    <t>UDGUV2A UDGUV 2051N08817W 2052N08827W 2054N08831W 2055N08906W S103 NOTEN UT37 AVRAV DCT KANNA DCT COLLT BELLR6</t>
  </si>
  <si>
    <t>S12R SR00 SR01 SR02 SR03 2101N08645W 2122N08643W 2128N08636W 2159N08621W 2200N08620W 2207N08616W KERVU UB646 CANOA Y196 TUNSL DCT FEMID Q118 BRUTS DCT TAY DCT CHS DCT FAK DCT ENO DCT VCN DCT CYN DCT JFK DCT PUT DCT WITCH DCT ALLEX N565B TUDEP/M084F370 NATW 54N030W/M084F390 NATW BEXET/N0479F390 DCT SHA DCT WTD DCT SLANY DCT OKSAW DCT KONAN UL607 KOK DCT REMBA DCT LIRSU DCT LALMI DCT ABTAL DCT LATLO DCT OBEDI DCT BEDOX DCT ELGEB DCT NISVA DCT DEDIN DCT AYTEK</t>
  </si>
  <si>
    <t>UDGUV2A UDGUV UT78 DURPI 2046N09401W 2045N09404W 2044N09406W 2029N09443W VOKIR UT101 UMAVO UT104 LENUL DCT TLC UJ12 MLM</t>
  </si>
  <si>
    <t>S12R T12R6 UN418 UN409 UN419 2051N08731W 2058N08841W 2056N08903W 2055N08909W 2053N08933W UMAN LIDAM UT23 TAM UJ14 TMN DCT MORAS UJ17 QET DCT</t>
  </si>
  <si>
    <t>UDGUV2A UDGUV UT78 XOLRO/N0452F380 UT78 MEDOS 2045N09343W 2045N09345W 2044N09355W 2032N09425W 2018N09503W TAJIN DCT VITOS VITOS2A</t>
  </si>
  <si>
    <t>S12R SR00 SR01 SR02 SR03 SR04 SR05 SR06 NOSUG 2201N08657W 2216N08657W 2301N08726W DAGGR L214 LEV/N0465F340 DCT HRV/N0466F330 DCT MHZ/N0463F340 DCT MEM/N0465F350 DCT FAM/N0467F340 DCT STL/N0468F340 DCT MNOSO BLUEM5</t>
  </si>
  <si>
    <t>2429N08804W</t>
  </si>
  <si>
    <t>UDGUV2A UDGUV DCT 2054N08903W 2054N08907W 2119N09023W 2118N09023W NOTEN UT37 ULUMA DCT MTY UT11 SINLO SINLO1A</t>
  </si>
  <si>
    <t>N801NN</t>
  </si>
  <si>
    <t>S12R T12R6 2103N08622W 2107N08616W 2110N08609W PODON UG765 MAXIM SNDBR3</t>
  </si>
  <si>
    <t>LET3250</t>
  </si>
  <si>
    <t>XAALE</t>
  </si>
  <si>
    <t>S12R T12R6 UN418 UN409 UN419 UN432 2050N08735W 2057N08746W 2104N08758W 2102N08801W 2102N08807W 2105N08830W 2104N08958W 2105N08958W 2107N09000W 2108N09003W NOTEN UT37 SESNO UJ15E RETOS DCT</t>
  </si>
  <si>
    <t>S12R T12R6 FRANT UG765 MAXIM Y262 ZFP Y319 JAZZI DCT SAGGY DCT CHIEZ Q161 KALDA Q108 SIE CAMRN5</t>
  </si>
  <si>
    <t>UDGUV2A UDGUV UT78 DURPI 2040N09359W 2014N09459W VOKIR UT101 ENAGA DCT OVAGO UT123 IKLOK/N0457F220 UT123 IGSON IGSON1B</t>
  </si>
  <si>
    <t>S12R 2102N08652W T12R6 2041N08653W 2010N08715W ANADI G765 CTM</t>
  </si>
  <si>
    <t>N527JL</t>
  </si>
  <si>
    <t>S12R T12R6 UN415 2115N08616W MAXIM Y262 ZFP Y319 JAZZI DCT WAALT Q131 EARZZ DCT JAMIE Q133 JFK ROBUC3</t>
  </si>
  <si>
    <t>S12R T12R6 UN418 UN409 2055N08703W 2057N08725W 2050N08758W 2055N08808W NAPRI NAPRI1A</t>
  </si>
  <si>
    <t>N14529</t>
  </si>
  <si>
    <t>S12R SR00 SR01 SR02 SR03 NOSUG 2203N08657W 2210N08658W DAGGR L214 PLNDR DCT KH90I DCT KH09G DCT KF18E DCT SCUFF DCT KK39A DCT TOTOE DCT HALEN NIIXX4</t>
  </si>
  <si>
    <t>2429N08800W</t>
  </si>
  <si>
    <t>S12R T12R6 UN418 UN409 2055N08700W 2057N08717W 2051N08928W S2824 2100N09001W 2102N09004W 2105N09009W NOTEN UT37 EBDUB DCT NUGUS/N0469F350 UJ59 MAM/N0470F340 DCT CRP TEJAS5</t>
  </si>
  <si>
    <t>N142AN</t>
  </si>
  <si>
    <t>S12R T12R6 FRANT UG765 MAXIM Y262 GOPEY Q87 TIRCO/N0450F340 Q87 ZERBO/N0448F350 Q87 TAALN DCT CHECR STOCR7</t>
  </si>
  <si>
    <t>N119DN</t>
  </si>
  <si>
    <t>S12R 2100N08650W 2100N08647W T12L7 NOSUG DAGGR L214 LEV DCT GCV/N0454F350 DCT PAYTN DCT SHYRE HOBTT3</t>
  </si>
  <si>
    <t>2429N08803W</t>
  </si>
  <si>
    <t>S12R T12R6 UN418 UN409 2053N08713W 2054N08719W UN711 2059N08742W 2050N08929W UDNAP 2050N09034W 2048N09040W 2048N09205W 2027N09501W ENAGA DCT</t>
  </si>
  <si>
    <t>N8749Q</t>
  </si>
  <si>
    <t>S12R SR00 SR01 SR02 NOSUG DAGGR L214 LEV/N0462F370 J31 MEI DCT IGB/N0459F380 DCT KISTS CHSNE3</t>
  </si>
  <si>
    <t>S12R T12R6 UN418 UN409 2054N08709W 2056N08736W MID DCT LIDAM UT23 TAM UJ14 TMN UT147 SLP UJ40 LIBOL LIBOL1B</t>
  </si>
  <si>
    <t>N651FR</t>
  </si>
  <si>
    <t>S12R SR00 SR01 SR02 SR03 NOSUG UT27 OMVIP DAGGR L214 LEV/N0448F350 DCT GCV DCT PAYTN DCT SHYRE GNDLF3</t>
  </si>
  <si>
    <t>2426N08745W</t>
  </si>
  <si>
    <t>S12R T12R6 UN418 UN409 2055N08700W 2059N08718W 2053N08738W 2042N08756W CZA 2013N08903W 2007N08912W 1913N09050W 1910N09056W XORUV/N0457F340 UT112 LARLO LARLO4A</t>
  </si>
  <si>
    <t>S12R SR00 SR01 SR02 NOSUG DAGGR L214 LEV J35 MCB/N0456F390 J35 MEM BOOSH3</t>
  </si>
  <si>
    <t>S12R T12R6 2059N08650W ALSUP TIKIS UG765 AUR DCT</t>
  </si>
  <si>
    <t>1823N08759W</t>
  </si>
  <si>
    <t>N995AN</t>
  </si>
  <si>
    <t>S12R T12R6 UN415 UN413 2112N08609W 2113N08608W NUKAN PODON/N0449F370 UG765 MAXIM SNDBR3</t>
  </si>
  <si>
    <t>NUKAN</t>
  </si>
  <si>
    <t>N67815</t>
  </si>
  <si>
    <t>UDGUV2A UDGUV DCT 2108N08856W 2118N08921W 2113N08924W 2115N08925W 2125N08932W 2125N08934W 2200N09207W 2200N09208W 2328N09421W REX DCT DLF DCT KOBLE DCT ELP DCT WOBUG Q180 BXK J4 WLVRN DCT ESTWD BRUEN2</t>
  </si>
  <si>
    <t>UDGUV2A UDGUV UT78 UKOKO 2051N08816W 2056N08826W NOTEN UT37 SESNO UJ15E RETOS RETOS1A</t>
  </si>
  <si>
    <t>UDGUV2A UDGUV 2051N08749W 2106N08822W 2110N08851W 2110N08904W 2112N08911W 2119N08923W 2124N08929W 2131N08943W 2221N09157W 2221N09201W 2222N09202W 2223N09204W 2230N09232W 2241N09324W NOTEN UT37 ULUMA DCT MTY DCT TASTO DCT ILAMA/N0445F320 UT41 NADIS DCT AVRIL UJ3 TANRI TANRI1B</t>
  </si>
  <si>
    <t>N37555</t>
  </si>
  <si>
    <t>S12R SR00 SR01 SR02 SR03 2118N08650W 2123N08648W 2128N08649W 2139N08647W NOSUG 2200N08658W 2315N08718W 2322N08719W DAGGR L214 LEV LINKK1</t>
  </si>
  <si>
    <t>2427N08752W</t>
  </si>
  <si>
    <t>UDGUV2A UDGUV UT78 UKOKO 2050N08850W 2043N08930W 2042N08941W 2040N09432W 2038N09436W 2033N09443W NUBIT VOKIR UT101 UMAVO UT169 VITOS VITOS2A</t>
  </si>
  <si>
    <t>S12R T12R6 UN418 UN409 2054N08705W 2045N08715W 2043N08719W 2045N08755W 2043N08815W UBVOV DCT UMAVO UT101 ENAGA ENAGA3A</t>
  </si>
  <si>
    <t>UDGUV2A UDGUV 2049N08814W 2050N08822W 2053N08843W 2051N08855W 2041N08945W 2039N08956W 2039N08958W LIDAM UT23 TAM UJ14 TMN UT147 SLP UJ40 LIBOL LIBOL1B</t>
  </si>
  <si>
    <t>UDGUV2A UDGUV 2048N08802W 2046N08805W 2042N08812W 2042N08817W 2041N08838W 2036N08905W 2036N08922W 2038N09003W 2045N09419W 2046N09421W 2051N09436W 2059N09456W PAZ UT104 ELVED/N0420F300 UT104 LENUL/N0377F250 LENUL2B</t>
  </si>
  <si>
    <t>2059N09459W</t>
  </si>
  <si>
    <t>S12R T12R6 UN415 UN413 FRANT UG765 MAXIM Y262 GOPEY Q87 TIRCO/N0458F380 Q87 ZERBO/N0461F370 Q87 RAYVO Q113 AARNN DCT THHMP RAVNN9</t>
  </si>
  <si>
    <t>S12R SR00 SR01 SR02 SR03 SR04 NOSUG 2213N08706W 2218N08710W 2259N08752W 2309N08802W 2315N08807W DAGGR L214 LEV J31 HRV/N0465F330 Q56 CATLN Q64 GUILD/N0461F350 Q64 SAWED Q108 SIE CAMRN5</t>
  </si>
  <si>
    <t>2429N08828W</t>
  </si>
  <si>
    <t>N880DN</t>
  </si>
  <si>
    <t>S12R SR00 SR01 SR02 SR03 SR04 SR05 SR06 2104N08645W NOSUG UT27 OMVIP 2325N08719W DAGGR L214 LEV DCT GCV/N0463F350 DCT PAYTN DCT SHYRE HOBTT3</t>
  </si>
  <si>
    <t>PRD19</t>
  </si>
  <si>
    <t>N1952R</t>
  </si>
  <si>
    <t>S12R SR00 2100N08646W 2112N08646W 2117N08646W 2118N08645W VIS2 LENUK UB646 CANOA DCT EYW DCT</t>
  </si>
  <si>
    <t>NUDAL1A NUDAL UV106 PODON/N0475F330 UG765 MAXIM Y262 TUNSL/N0478F320 DCT DOLIE/N0474F330 DCT KPASA/N0472F340 Q118 HEVAN/N0480F280 Q118 BONNT/N0480F240 VEECK5</t>
  </si>
  <si>
    <t>S12R T12R6 2057N08653W 2051N08701W 2045N08712W 2043N08726W 2040N08729W 2038N08732W 2036N08737W 2033N08745W 2029N08817W 2031N08846W 2030N08854W 2018N09003W 1935N09359W 1938N09437W 1939N09448W VER UT111 MEBAS UT112 LARLO LARLO1D</t>
  </si>
  <si>
    <t>S12R 2101N08651W 2100N08649W 2101N08647W NOSUG 2234N08700W DAGGR L214 LEV DCT ORICH DCT LCH DCT CRIED WHINY4</t>
  </si>
  <si>
    <t>N439AN</t>
  </si>
  <si>
    <t>NUDAL1A NUDAL UV106 PODON UG765 MAXIM Y262 GOPEY Q87 TIRCO/N0451F340 Q87 ZERBO/N0450F350 Q87 TAALN DCT CHECR STOCR7</t>
  </si>
  <si>
    <t>UDGUV2A UDGUV UJ84 SMID 2000N09006W 1958N09010W XORUV UT112 LARLO LARLO4A</t>
  </si>
  <si>
    <t>S12R T12R6 UN418 UN409 2055N08701W 2049N08720W 2048N08725W 2048N08747W 2048N08800W 2034N08818W 2038N08854W 2038N08903W 2041N08956W 2037N09005W UBVOV UT101 UMAVO/N0452F300 UT101 ENAGA ENAGA3A</t>
  </si>
  <si>
    <t>UDGUV2A UDGUV UT78 DURPI 2102N08947W 2107N08956W 2112N09014W 2124N09124W 2125N09129W TMN UT147 BOPAX BOPAX1B</t>
  </si>
  <si>
    <t>N949JT</t>
  </si>
  <si>
    <t>S12R SR00 NOSUG UT27 OMVIP 2318N08703W 2326N08704W 2340N08705W PISAD MINOW M215 KNOST Q109 DFENC DCT SAWED Q108 SIE CAMRN5</t>
  </si>
  <si>
    <t>UDGUV2A UDGUV 2047N08805W 2038N08817W 2040N08912W KETNI 2035N08956W UBVOV UT20 TAJIN DCT VITOS VITOS2A</t>
  </si>
  <si>
    <t>N363DN</t>
  </si>
  <si>
    <t>S12R SR00 SR01 2141N08642W 2214N08625W 2216N08624W 2224N08620W 2233N08615W 2247N08610W 2345N08550W MINOW M215 KNOST DCT PLYER DCT OTK DCT MCN DCT VXV J43 FLM DCT DQN/N0421F350 DCT TORRR LECTR3</t>
  </si>
  <si>
    <t>2314N08601W</t>
  </si>
  <si>
    <t>S12R T12R6 2054N08649W ALSUP UB881 BTO UZ498 MGA UZ512 SELAK/N0450F350 UZ512 LIXAS UL203 ARNEL UM542 TAL UV1 ATATU ATATU4</t>
  </si>
  <si>
    <t>N977NN</t>
  </si>
  <si>
    <t>NUDAL1A NUDAL UV106 PODON UG765 MAXIM DCT GOPEY DCT HULKY/N0452F340 DCT TEEKY DCT SHEEK DCT FETAL/N0449F360 DCT CMIKE DCT VXV DCT ROYYZ Q118 BONNT VEECK5</t>
  </si>
  <si>
    <t>S12R SR00 SR01 SR02 SR03 SR04 SR05 NOSUG 2203N08658W DAGGR L214 LEV DCT AEX/N0463F380 DCT EIC DCT MLC/N0481F280 DCT GCK/N0474F320 DCT KIISS CLASH5</t>
  </si>
  <si>
    <t>N896NN</t>
  </si>
  <si>
    <t>UDGUV2A UDGUV 2044N08847W 2041N08919W 2031N08949W 2030N09003W 2032N09006W 2034N09008W 2046N09026W 2236N09317W 2237N09318W 2312N09407W MAM/N0448F360 DCT BRO DCT CRP DCT GUTZZ SOCKK4</t>
  </si>
  <si>
    <t>S12R SR00 SR01 SR02 SR03 SR04 SR05 NOSUG 2229N08659W 2256N08705W 2335N08714W 2344N08717W 2354N08718W MINOW M215 CIGAR/N0460F350 DCT DEANR Q109 CAMJO Q99 OGRAE DCT BZNGA DCT DORRN CAVLR7</t>
  </si>
  <si>
    <t>2416N08705W</t>
  </si>
  <si>
    <t>S12R T12R6 NUDAL UV106 PODON/N0466F330 UG765 MAXIM Y262 ZFP Y319 COACH/N0461F350 Y319 JAZZI DCT GARIC Q129 AARNN DCT QUART PHLBO4</t>
  </si>
  <si>
    <t>S12R 2128N08651W 2139N08653W NOSUG 2239N08700W 2325N08713W 2337N08716W 2347N08718W 2407N08721W PISAD M215 CIGAR DCT GULFR DCT AMG DCT CAE DCT LOOEY DCT HAFNR DCT PARKE DCT EEN DCT BGR DCT CANME DCT BEMEK DCT FROSS DCT IRKON/N0488F410 DCT ALLRY/M084F410 DCT 51N050W DCT 52N040W DCT 53N030W DCT 53N020W DCT TOBOR/N0475F410 DCT RILED DCT ELTIG DCT NORLA DCT FONZU DCT ELRIP DCT OTMET OTMET1G</t>
  </si>
  <si>
    <t>N350RV</t>
  </si>
  <si>
    <t>S12R T12R6 UN418 UN409 UN419 UN432 2051N08738W 2055N08750W 2106N08819W 2108N08824W ULISO 2128N08939W 2146N09032W 2216N09145W 2304N09303W 2306N09307W 2343N09405W MAM DCT LRD DCT DLF DCT INK J15 CME DCT CNX DCT RSK DCT RIFMN DCT HELPR JAZZZ1</t>
  </si>
  <si>
    <t>2342N09404W</t>
  </si>
  <si>
    <t>S12R T12R6 UN418 UN409 UN419 2219N09136W 2223N09149W REX DCT DLF DCT PNH DCT ZIGEE NIIXX4</t>
  </si>
  <si>
    <t>2342N09403W</t>
  </si>
  <si>
    <t>UDGUV2A UDGUV PQE V51 TGZ</t>
  </si>
  <si>
    <t>S12R SR00 SR01 SR02 2100N08644W NOSUG 2226N08659W 2233N08700W 2239N08701W 2303N08654W 2333N08621W 2335N08617W 2336N08616W 2346N08557W 2405N08527W MINOW M215 CIGAR DCT GULFR DCT AMG DCT BLAAN Q99 BWAGS DCT FAK DCT SWANN DCT BIGGY DCT BIGGO Q406 BAF Q480 ENE DCT CANME DCT BEMEK DCT 49N060W/N0489F410 DCT TUDEP/M084F410 DCT 52N050W DCT 55N040W DCT 57N030W DCT 58N020W DCT ETILO/N0475F410 DCT EVNAL DCT TLA Y96 NATEB</t>
  </si>
  <si>
    <t>2346N08601W</t>
  </si>
  <si>
    <t>HP1849</t>
  </si>
  <si>
    <t>S12R 2101N08650W PELRA DCT SPP DCT SEKMA OSUPA2</t>
  </si>
  <si>
    <t>UDGUV2A UDGUV UT78 UKOKO 2049N08817W 2032N08855W 2030N08926W TAXTE 2020N09023W 2018N09051W 2016N09103W 1958N09458W IKLOK/N0450F220 UT123 IGSON IGSON1B</t>
  </si>
  <si>
    <t>1958N09459W</t>
  </si>
  <si>
    <t>UDGUV2A UDGUV DCT 2047N08853W 2048N08901W 2050N08907W 2105N08924W NA107 2124N09002W 2127N09008W NOTEN UT37 SESNO UJ15E RETOS RETOS1A</t>
  </si>
  <si>
    <t>S12R T12R6 2100N08651W 2055N08659W 2054N08701W UDGUV 2051N08822W PERGO UT37 SESNO UJ15E MTY UJ15 MOV UT3 URKOM DCT ALIBY DCT SSO DCT DRK DCT ELLDA RKSTR4</t>
  </si>
  <si>
    <t>HI1142</t>
  </si>
  <si>
    <t>S12R T12R6 UN415 2052N08635W 2050N08633W MAMBI UL577 KEBET/N0447F410 UL577 CDO UT15 NADAX NADAX1W</t>
  </si>
  <si>
    <t>2023N08521W</t>
  </si>
  <si>
    <t>CFUJR</t>
  </si>
  <si>
    <t>UDGUV2A UDGUV 2104N08824W 2105N08825W 2159N09052W 2304N09358W NOTEN UT37 EBDUB DCT NUGUS/N0455F350 UJ59 MAM/N0458F360 DCT DLF DCT INK DCT KA30U DCT KD42S DCT DVC DCT ROUTY/N0433F360 DCT KS06G DCT PAE GRIZZ1</t>
  </si>
  <si>
    <t>WJA4217</t>
  </si>
  <si>
    <t>S12R SR00 SR01 2137N08653W 2139N08653W 2155N08656W 2157N08656W 2203N08657W 2231N08708W IRDOV/M074F320 L214 PLNDR/N0442F320 L214 LEV/N0446F330 DCT HRV/N0428F310 DCT BAZOO DCT DREFT DCT PNSIC DCT ART IMPAC4</t>
  </si>
  <si>
    <t>S12R SR00 SR01 2103N08644W SR08 2145N08654W 2155N08700W 2207N08708W 2300N08850W 2304N08915W 2309N08944W 2313N08957W 2318N09005W 2339N09027W 2409N09045W 2436N09101W PEGLG L208 SBI DCT</t>
  </si>
  <si>
    <t>2429N09057W</t>
  </si>
  <si>
    <t>N124AA</t>
  </si>
  <si>
    <t>S12R SR00 SR01 SR02 SR03 SR04 SR05 SR06 2104N08645W 2150N08655W 2233N08707W 2251N08724W 2329N08815W 2337N08822W 2348N08841W KEHLI A766 KELPP DCT ANKRR DCT PSX DCT SAT DCT FST J86 ELP DCT DRRVR PINNG1</t>
  </si>
  <si>
    <t>S12R T12R6 UN418 UN409 UN419 UN432 2053N08734W 2135N08930W 2231N09213W NOTEN UT37 ULUMA DCT MTY DCT TASTO DCT ILAMA UT41 NADIS/N0452F300 DCT AVRIL UJ3 TANRI TANRI1B</t>
  </si>
  <si>
    <t>S12R SR00 SR01 SR02 SR03 2134N08652W 2233N08711W 2246N08715W KEHLI/M078F340 A766 KLAMS/N0462F340 A766 SBI DCT DONIE DCT KF24C/N0453F380 DCT HYDES DCT KD54Y DCT DDY DCT RICCO DCT COUTS DCT EBGAL EBGAL7</t>
  </si>
  <si>
    <t>S12R SR00 SR01 SR02 SR03 SR04 SR05 SR06 SR07 2148N08655W 2223N08658W 2242N08701W KEHLI A766 KELPP PUCKS4</t>
  </si>
  <si>
    <t>S12R T12R6 UN418 UN409 UKOKO 2049N08822W 2118N09100W 2119N09107W 2145N09500W TMN UT147 SLP</t>
  </si>
  <si>
    <t>UDGUV2A UDGUV UT78 UKOKO 2036N08834W 2031N08851W 2025N08903W 2025N08923W UBVOV UT101 ENAGA DCT OTAGO DCT ATUKA ATUKA1B</t>
  </si>
  <si>
    <t>S12R T12R6 UN418 UN409 UN419 2051N08728W UDGUV NOTEN UT37 SESNO UJ15E RETOS RETOS1A</t>
  </si>
  <si>
    <t>S12R T12R6 UN418 CZA 2029N08850W 1939N08952W 1943N09005W 1937N09018W JOTAS UJ9 VSA DCT</t>
  </si>
  <si>
    <t>UDGUV2A UDGUV DCT MID DCT 2215N09223W 2234N09255W NOTEN UT37 SESNO UJ15E RETOS RETOS1A</t>
  </si>
  <si>
    <t>S12R T12R6 UN418 UN409 UN419 2051N08730W 2111N08935W 2117N09024W 2145N09500W TMN DCT MORAS UJ17 QET</t>
  </si>
  <si>
    <t>CCCOY</t>
  </si>
  <si>
    <t>S12R T12R6 UN402 2052N08649W 2035N08642W ANIKO UB881 BTO UZ498 MGA UZ512 TIGIR/N0443F370 UZ512 LIXAS UL203 ARNEL UM542 TAL UV1 CLA/N0440F390 UV1 ATATU ATATU4</t>
  </si>
  <si>
    <t>HK5408</t>
  </si>
  <si>
    <t>S12R T12R6 2059N08647W 2053N08631W OMIRO/N0450F390 UN420 SPP UP530 KAKOL DCT RNG UQ121 ISVAT ISVA5E</t>
  </si>
  <si>
    <t>S12R T12R6 UN418 UN409 UN419 DURPI UT78 MEDOS UT20 UBVOV UT101 UMAVO/N0448F300 UT101 ENAGA ENAGA3A</t>
  </si>
  <si>
    <t>FAM1020</t>
  </si>
  <si>
    <t>EC25</t>
  </si>
  <si>
    <t>S12R T12R6 UN418 UN409 2057N08719W S28 NOTEN UT37 SESNO UJ15E RETOS RETOS1A</t>
  </si>
  <si>
    <t>DANRF</t>
  </si>
  <si>
    <t>OMSUK2A OMSUK 2148N08641W 2156N08640W 2200N08632W 2206N08628W KERVU UB646 CANOA Y196 TUNSL DCT FEMID Q118 BRUTS DCT TAY DCT SAV/N0473F390 DCT RDU DCT BBOBO Q22 RBV DCT JFK DCT ENE DCT TOPPS N569B TUDEP/M081F380 NATW 53N040W/M082F400 NATW DOGAL/N0465F400 NATW BEXET/N0470F410 DCT MORAG DCT NUCHU L607 KONAN DCT KOK DCT SPI T180 NIVNU T847 TUTOV TUTOV1D</t>
  </si>
  <si>
    <t>2224N08601W</t>
  </si>
  <si>
    <t>S12R T12R6 UN418 UN409 2050N08734W 1932N09400W 1907N09456W VER UT111 LARLO LARLO4A</t>
  </si>
  <si>
    <t>S12R 2112N08643W ROTGI 2151N08640W 2153N08640W 2156N08638W 2201N08634W KERVU UB646 CANOA Y196 TUNSL DCT FEMID Q118 KPASA Q99 CAMJO DCT AMG DCT CAE DCT FAK/N0495F390 DCT RBV DCT JFK DCT FOXWD DCT TUSKY N265B NICSO/M085F390 DCT 48N050W 47N040W 47N030W/M085F410 47N020W 46N015W DCT PASAS/N0493F410 DCT STG DCT DESAT/N0491F400 N733 ZMR</t>
  </si>
  <si>
    <t>S12R SR00 SR01 NOSUG UT27 PISAD M215 CIGAR DCT KJ84Q DCT TAY DCT SAV DCT VAN DCT FLO DCT TYI Q64 KALDA Q108 ZJAAY Q167 RIFLE DCT ACK DCT TUSKY/M082F370 N501B ALLRY NATX 51N050W/M082F380 NATX 52N040W/M083F390 NATX MALOT/N0468F390 NATX GISTI DCT NORLA DCT FONZU DCT ELRIP DCT OTMET OTMET1G</t>
  </si>
  <si>
    <t>S12R SR00 SR01 SR02 NOSUG UT27 PISAD M215 CIGAR/N0450F390 DCT SPA DCT PSK DCT OXMAN LINNG3</t>
  </si>
  <si>
    <t>S12R T12R6 UN418 UBVOV DCT UMAVO UT101 ENAGA ENAGA3A</t>
  </si>
  <si>
    <t>CGKXK</t>
  </si>
  <si>
    <t>S12R 2100N08649W 2102N08646W NOSUG UT27 OMVIP UT45 IRDOV/N0461F380 L214 LEV/N0466F370 J31 HRV DCT MGM DCT GQO DCT HVQ J24 TARCI Q39 ASERY Q71 PSB DCT ART DEANS4</t>
  </si>
  <si>
    <t>S12R SR00 SR01 NOSUG UT27 OMVIP 2331N08722W 2404N08735W DAGGR L214 PLNDR/N0455F360 L214 LEV/N0454F370 DCT HRV DCT BNA DCT NIKGY DCT QWERI NUBER6</t>
  </si>
  <si>
    <t>S12R T12R6 UN402 UN408 CZM 2022N08655W TL623 LIB/N0342F230 BARRA4L</t>
  </si>
  <si>
    <t>1916N08644W</t>
  </si>
  <si>
    <t>FGSQT</t>
  </si>
  <si>
    <t>S12R SR00 SR01 NOSUG UT27 PISAD M215 CIGAR DCT CTY DCT TAY DCT SAV DCT VAN DCT FLO DCT TYI Q64 SAWED/N0487F370 Q64 KALDA Q108 ZJAAY Q167 RIFLE DCT HTO DCT LFV DCT TUSKY/M083F370 N501B ALLRY/M083F380 NATX MALOT/N0473F380 NATX GISTI/N0476F390 DCT LESLU DCT ANNET UM25 UVSUV/N0425F270 UM25 INGOR/N0418F260 UM25 LUKIP LUKIP9E</t>
  </si>
  <si>
    <t>XAVEV</t>
  </si>
  <si>
    <t>S12R T12R6 2100N08651W NAPRI NAPRI1A</t>
  </si>
  <si>
    <t>N3745B</t>
  </si>
  <si>
    <t>UDGUV2A UDGUV DCT 2057N08757W 2100N08802W 2059N08803W 2104N08827W 2104N08832W 2107N08843W NOTEN UT37 EBDUB DCT REX DCT DLF DCT KOBLE DCT ELP DCT SSO/N0467F320 DCT TFD J169 KOFFA/N0462F360 J104 WLVRN DCT ESTWD BRUEN2</t>
  </si>
  <si>
    <t>NUDAL1A NUDAL UV106 PODON UG765 MAXIM DCT EYW DCT PBI/M085F390 DCT SNAGY M203 SELIM/M085F390 DCT 40N060W/M085F390 43N050W/M085F410 43N040W 43N030W 43N020W DCT ARMED/N0492F410 DCT EPOPO/N0493F400 DCT ADORO L155 ZMR</t>
  </si>
  <si>
    <t>S12R SR00 SR01 SR02 SR03 NOSUG UT27 PISAD M215 CIGAR/N0493F370 DCT CTY DCT CRG DCT ORF/N0494F390 DCT SIE DCT SHLEP DCT TUSKY Q475 SCOTS N181H PORTI DCT 47N050W/M085F390 DCT 46N040W/M085F410 DCT 43N030W DCT 40N020W DCT ERPES/N0491F410 DCT OGERO/N0492F400 Z409 TLD</t>
  </si>
  <si>
    <t>S12R SR00 SR01 SR02 2100N08643W 2132N08639W 2145N08638W 2146N08626W 2203N08601W CANOA Y196 TUNSL DCT FEMID/N0464F360 Q118 BRUTS/N0460F370 Q109 CAMJO DCT TWINS DCT IRQ DCT DANCO DCT EWESS Q69 RICCS DCT OXMAN LINNG3</t>
  </si>
  <si>
    <t>2203N08601W</t>
  </si>
  <si>
    <t>S12R 2101N08651W 2059N08653W UKOKO UT78 XOLRO 2049N09026W ELURA VITOS VITOS2A</t>
  </si>
  <si>
    <t>S12R 2101N08651W 2059N08652W UKOKO UT78 XOLRO 2050N09007W XUDER ELURA UMAVO UT101 ENAGA ENAGA3A</t>
  </si>
  <si>
    <t>S12R T12R6 UN418 UN409 2050N08718W 2045N08733W TL512 2015N09003W 1912N09506W MEBAS UT112 ERDEL/N0469F260 UT112 LARLO LARLO4A</t>
  </si>
  <si>
    <t>UDGUV2A UDGUV UT78 DURPI 2050N09000W AVIVI ELVED UT104 LENUL LENUL3A</t>
  </si>
  <si>
    <t>S12R T12R6 UN418 UN409 UN419 2052N08724W 2051N08728W 2123N09044W 2126N09156W 2144N09501W SLP UT147 AGU UT44 MEZCA MEZCA1A</t>
  </si>
  <si>
    <t>S12R T12R6 ALYRE TAKUX UM782 OMIRO UN420 SPP DCT VUNIB DCT SIROT DCT KUBEK DCT RNG DCT ISVAT ISVAT5E</t>
  </si>
  <si>
    <t>S12R T12R6 UN418 2048N08747W 2048N08754W 2048N09135W ELURA UMAVO UT101 ENAGA ENAGA3A</t>
  </si>
  <si>
    <t>UDGUV2A UDGUV 2049N08754W 2049N08759W UBVOV UT101 ENAGA ENAGA3A</t>
  </si>
  <si>
    <t>S12R T12R6 UN418 UN409 OMPAN OMPAN1A</t>
  </si>
  <si>
    <t>S12R T12R6 UN418 UN409 2105N09434W 2115N09501W UMAVO UT101 ENAGA ENAGA3A</t>
  </si>
  <si>
    <t>2114N09459W</t>
  </si>
  <si>
    <t>S12R T12R6 UN418 2046N09426W 2045N09430W 2044N09435W 2026N09526W VITOS VITOS2A</t>
  </si>
  <si>
    <t>S12R T12R6 UN418 UN409 2057N08701W 2058N08705W 2057N08736W 2056N08743W 2026N09455W UMAVO/N0459F300 UT101 ENAGA ENAGA3A</t>
  </si>
  <si>
    <t>N133RC</t>
  </si>
  <si>
    <t>S12R T12R6 2054N08639W 2054N08634W 2056N08627W 2059N08615W 2101N08604W 2036N08518W MAMBI UL577 CDO DCT</t>
  </si>
  <si>
    <t>2038N08522W</t>
  </si>
  <si>
    <t>S12R T12R6 CN011 2104N08636W 2104N08633W 2105N08628W NUDAL UR506 KALNO VETSI</t>
  </si>
  <si>
    <t>XAPPP</t>
  </si>
  <si>
    <t>S12R T12R6 UN418 UN409 UBVOV UT101 UMAVO/N0457F300 UT101 ENAGA ENAGA3A</t>
  </si>
  <si>
    <t>HP1719</t>
  </si>
  <si>
    <t>S12R 2101N08650W R1202 2050N08649W 2044N08642W 2038N08630W TAKUX UM782 OMIRO UN420 PELRA DCT SPP DCT SEKMA OSUPA2</t>
  </si>
  <si>
    <t>S12R 2101N08651W 2059N08652W 2057N08733W 2057N08745W 2139N08937W 2156N09103W NOTEN UT37 SESNO UJ15E RETOS RETOS1A</t>
  </si>
  <si>
    <t>N825NN</t>
  </si>
  <si>
    <t>S12R 2101N08651W SL0 NOSUG KEHLI A766 SBI DCT CRIED WHINY4</t>
  </si>
  <si>
    <t>S12R SR00 SR01 SR02 SR03 SR04 SR05 SR06 SR07 NOSUG 2221N08658W 2227N08659W MINOW M215 CIGAR DCT MAI/N0437F260 DCT GOLLM HOBTT3</t>
  </si>
  <si>
    <t>S12R T12R6 UN418 2055N08656W 2053N08710W 2051N08722W 2054N08850W 2055N08906W 2113N08959W 2113N09000W 2141N09109W NOTEN UT37 SESNO DCT MTY UJ32 TRC DCT</t>
  </si>
  <si>
    <t>S12R T12R6 UN418 2056N08655W SR35 2051N08711W 2051N08733W UBVOV UT101 UMAVO/N0460F300 UT101 ENAGA ENAGA3A</t>
  </si>
  <si>
    <t>N39416</t>
  </si>
  <si>
    <t>S12R T12R6 UN418 UN409 2055N08700W 2048N08712W 2048N08714W FIELS 2056N08931W DUTNA L208 PEGLG LINKK1</t>
  </si>
  <si>
    <t>S12R 2101N08650W SL00 NC011 NOSUG UT27 PISAD M215 CIGAR DCT DEANR Q109 CAMJO Q99 QUART PHLBO4</t>
  </si>
  <si>
    <t>S12R 2100N08651W 2059N08652W 2048N09339W 2048N09346W 2042N09428W VOKIR UT101 UMAVO/N0459F300 UT101 ENAGA ENAGA3A</t>
  </si>
  <si>
    <t>ACA1401</t>
  </si>
  <si>
    <t>CGJXW</t>
  </si>
  <si>
    <t>S12R 2101N08650W NC011 2143N08654W IRDOV/M077F350 M580 MINOW M215 SNOMN/N0454F350 M215 KNOST DCT TAALR DCT TAALN Q87 JROSS DCT ELLDE Q97 ZJAAY/N0447F370 DCT RADDS DCT SIE DCT JFK DCT LLUND DCT CAM DCT JASDU DCT PBERG CARTR5</t>
  </si>
  <si>
    <t>N383FR</t>
  </si>
  <si>
    <t>S12R 2101N08651W SL0 NC29 NOSUG 2215N08658W 2218N08659W KEHLI A766 SBI DCT CRIED WHINY4</t>
  </si>
  <si>
    <t>XAVLB</t>
  </si>
  <si>
    <t>2102N08652W 2059N08652W 2056N08744W 2056N08747W 2054N08805W 2113N08849W 2134N08929W 2137N08936W 2211N09109W 2225N09129W 2224N09145W 2226N09152W NOTEN UT37 AVRAV/N0452F360 UT37 SESNO UJ15E RETOS RETOS1A</t>
  </si>
  <si>
    <t>HP01</t>
  </si>
  <si>
    <t>2049N08751W CZA 2047N08903W 2051N08916W TXKKB HEROE</t>
  </si>
  <si>
    <t>S12R T12R6 2058N08647W 2053N08655W 2055N08827W 2055N08833W 2055N08838W 2105N08901W 2106N08903W 2128N08932W 2205N09128W 2228N09228W NOTEN UT37 SESNO UJ15E RETOS RETOS1A</t>
  </si>
  <si>
    <t>S12R T12R6 2059N08651W 2053N08659W 2052N08704W DURPI DCT UBVOV UT101 UMAVO UT104 LENUL LENUL3A</t>
  </si>
  <si>
    <t>S12R T12R6 UN418 2056N08656W 2053N08709W 2049N08727W CZA UT20 UBVOV UT101 UMAVO UT169 VITOS VITOS2A</t>
  </si>
  <si>
    <t>XAVXG</t>
  </si>
  <si>
    <t>S12R T12R6 UN418 2056N08654W 2052N08708W UKOKO UT78 GOSAT 2052N08949W S1812 UBVOV UT20 TAJIN DCT VITOS VITOS2A</t>
  </si>
  <si>
    <t>N711FR</t>
  </si>
  <si>
    <t>S12R SR00 SR01 SR02 SR03 2101N08643W 2105N08645W SR08 2109N08656W NOSUG 2158N08656W 2204N08656W 2304N08720W IRDOV L214 LEV DCT MCB J35 SQS/N0450F330 J35 MEM/N0450F340 J187 FTZ TRTLL6</t>
  </si>
  <si>
    <t>S12R T12R6 2058N08652W 2046N08703W UKOKO UT78 DURPI DCT NUBIT DCT RIBET UT101 ENAGA DCT OVAGO UT123 IKLOK/N0451F220 UT123 IGSON IGSON1B</t>
  </si>
  <si>
    <t>S12R 2101N08650W 2100N08649W 2101N08647W 2102N08646W 2106N08647W 2108N08655W 2111N08701W 2111N08702W 2149N08656W 2327N08728W IRDOV L214 LEV J35 MCB/N0475F330 J35 MEM BOOSH3</t>
  </si>
  <si>
    <t>S12R T12R6 UN418 2056N08654W 2052N08702W CZA UT20 PAZ UT104 LENUL DCT</t>
  </si>
  <si>
    <t>N521PE</t>
  </si>
  <si>
    <t>S12R 2059N08647W NC02 2106N08648W 2107N08653W 2109N08701W 2109N08702W 2114N08703W 2119N08702W 2145N08704W 2153N08704W 2204N08713W 2204N08715W BUD71 2138N08713W 2129N08717W 2127N08714W 2121N08710W 2119N08706W 2118N08706W 2108N08702W UN545 RW12R</t>
  </si>
  <si>
    <t>S12R T12R6 UN418 2056N08654W 2046N08708W UDGUV UT78 MEDOS DCT UBVOV DCT UMAVO UT101 ENAGA ENAGA3A</t>
  </si>
  <si>
    <t>S12R SR00 SR01 SR02 SR03 SR04 2107N08657W 2106N08657W 2112N08700W 2114N08659W 2115N08659W 2116N08658W NOSUG UT27 PISAD M215 KNOST DCT CAMJO Q99 BLAAN Q69 RICCS DCT OXMAN LINNG3</t>
  </si>
  <si>
    <t>SDN02</t>
  </si>
  <si>
    <t>S12R T12R6 2057N08653W 2036N08711W CZA UJ9 NAPRI NAPRI1A</t>
  </si>
  <si>
    <t>N911DQ</t>
  </si>
  <si>
    <t>S12R 2100N08650W 2057N08648W SR29 SR31 2054N08652W 2055N08653W SR36 2058N08658W SR37 2101N08658W 2108N08659W NOSUG UT27 PISAD L333 HRV DCT GCV/N0461F350 DCT PAYTN DCT SHYRE HOBTT3</t>
  </si>
  <si>
    <t>S12R T12R6 UN418 2055N08659W 2052N08715W 2053N08724W 1856N09305W 1854N09307W 1828N09344W 1823N09353W 1820N09355W 1816N09401W 1807N09421W XORUV UT112 ERDEL/N0464F260 UT112 LARLO LARLO4A</t>
  </si>
  <si>
    <t>N379FR</t>
  </si>
  <si>
    <t>ENEBA2A ENEBA UT27 OMVIP UT45 IRDOV L214 LEV DCT OYSTY/N0449F380 J35 SQS/N0449F370 J35 MEM BOOSH3</t>
  </si>
  <si>
    <t>S12R T12R6 UN418 UN409 2051N08715W 2054N08725W MID DCT NOTEN UT37 SESNO UJ15E RETOS RETOS1A</t>
  </si>
  <si>
    <t>S12R 2100N08649W N11N 2112N08644W NOSUG OMVIP UT27 PISAD M215 KNOST Q109 CAMJO Q99 PEETT DCT BBDOL PAATS4</t>
  </si>
  <si>
    <t>S12R 2101N08650W CN02 2037N08628W PELRA DCT SPP DCT SEKMA OSUPA2</t>
  </si>
  <si>
    <t>S12R SR00 SR01 SR02 SR03 SR04 SR05 SR06 SR07 ROTGI UM219 XOPGI UB646 KERVU/N0469F350 UB646 CANOA Y196 TUNSL Y262 GOPEY Q87 LCAPE DCT RDU DCT BZNGA DCT DORRN CAVLR7</t>
  </si>
  <si>
    <t>S12R T12R6 UN402 CTM DCT SERLA UG757 AUR DCT</t>
  </si>
  <si>
    <t>S12R SR00 SR01 2059N08645W NOSUG UT27 OMVIP 2322N08703W 2329N08704W 2358N08646W 2418N08629W MINOW M215 CIGAR/N0451F350 DCT KNOST DCT CAMJO Q99 BLAAN Q69 RICCS DCT OXMAN LINNG3</t>
  </si>
  <si>
    <t>2409N08637W</t>
  </si>
  <si>
    <t>S12R T12R6 2057N08652W 2055N08656W 2048N08707W 2045N08712W 2045N08719W 2043N08724W 2039N08730W 2037N08739W GOSAT UT78 MEDOS DCT UBVOV UT20 TAJIN DCT VITOS VITOS2A</t>
  </si>
  <si>
    <t>S12R T12R6 2057N08653W 2057N08657W 2100N08720W 2058N08736W 2058N08745W 2053N08803W DURPI DCT LIDAM UT23 TAM UJ14 TMN UT147 COYOL/N0450F360 UT147 SLP UJ40 LIBOL LIBOL1B</t>
  </si>
  <si>
    <t>S12R T12R6 UN418 2056N08654W 2056N08655W 2101N08716W 2101N08730W 2101N08733W 2101N08734W 2103N08744W 2104N08749W 2102N08807W 2059N08905W 2058N08911W 2140N09043W 2202N09114W NOTEN DCT LIBOX DCT MOV UT3 URKOM UJ54 CJS DCT</t>
  </si>
  <si>
    <t>S12R T12R6 UN418 2057N08703W 2101N08730W 2059N08734W 2059N08736W 2106N08801W 2122N08958W 2117N09045W LIDAM UT23 TAM DCT</t>
  </si>
  <si>
    <t>N109JS</t>
  </si>
  <si>
    <t>S12R T12R6 UN418 UN409 2058N08712W 2059N08721W 2059N08725W 2059N08732W 2104N08750W 2103N08757W GOSAT UT78 MEDOS 2045N09425W 2045N09433W RIBET UT101 UMAVO/N0463F300 UT101 ENAGA ENAGA3A</t>
  </si>
  <si>
    <t>N8794Q</t>
  </si>
  <si>
    <t>S12R SR00 SR01 SR02 SR03 SR04 NOSUG UT27 PISAD M215 KNOST DCT PLYER/N0469F360 DCT JOHNN Q118 THRSR Q79 IIU DCT DROSE FISSK7</t>
  </si>
  <si>
    <t>S12R SR00 SR01 SR02 SR03 SR04 SR05 2107N08647W L34 NOSUG UT27 OMVIP 2339N08705W 2344N08706W MINOW M215 KNOST Q109 YURCK Q97 PAACK DCT JAMIE Q133 JASDU/N0422F270 Q133 PBERG CARTR5</t>
  </si>
  <si>
    <t>2412N08652W</t>
  </si>
  <si>
    <t>S12R T12R6 UN415 2056N08641W ALYRE TAKUX UM782 OMIRO UN420 PELRA DCT SPP DCT SEKMA OSUPA2</t>
  </si>
  <si>
    <t>S12R 2101N08651W 2100N08649W 2101N08647W 2102N08647W 2128N08650W 2131N08651W 2153N08705W 2209N08714W 2221N08722W 2222N08723W 2227N08725W 2312N08730W 2319N08731W KEHLI A766 SBI DCT CRIED WHINY4</t>
  </si>
  <si>
    <t>N62896</t>
  </si>
  <si>
    <t>S12R T12R6 UN418 2055N08659W 2058N08709W 2100N08717W 2106N08741W 2103N08804W 2102N08810W 2135N08918W 2138N08924W KEHLI A770 LEV/N0473F320 DCT MCB DCT UJM DCT ARG/N0469F310 DCT FTZ TRTLL6</t>
  </si>
  <si>
    <t>S12R T12R6 UN418 UN409 2055N08704W 2055N08709W 2055N08720W 2055N08721W CZA DCT PQE/N0326A180 V51 SAXAV V51 TGZ DCT</t>
  </si>
  <si>
    <t>HP1853</t>
  </si>
  <si>
    <t>S12R T12R6 UN402 UN408 CZM UN431 1946N08655W ALSUP URVIL DCT MANUR DCT BENAS DCT VIVIT DCT COLOR DCT PADUR DCT BITOR VUMAN2</t>
  </si>
  <si>
    <t>1918N08642W</t>
  </si>
  <si>
    <t>S12R 2101N08651W 2100N08649W 2059N08647W CN03 NOSUG 2252N08701W 2255N08701W KEHLI/N0471F360 A766 KELPP PUCKS4</t>
  </si>
  <si>
    <t>S12R 2100N08649W 2059N08647W NC011 ENEBA NOSUG UT27 OMVIP UT45 ALKIM 2401N08749W 2413N08759W 2431N08817W DAGGR L214 LEV/N0458F360 DCT ARG DCT KK63I DCT MNOSO BLUEM5</t>
  </si>
  <si>
    <t>2429N08815W</t>
  </si>
  <si>
    <t>N746JB</t>
  </si>
  <si>
    <t>S12R T12R6 UN415 UN413 SEVKA 2113N08554W 2117N08547W 2120N08543W FRANT UG765 MAXIM BHHIA3</t>
  </si>
  <si>
    <t>2122N08541W</t>
  </si>
  <si>
    <t>S12R T12R6 UN418 UN409 2055N08706W 2055N08728W UDGUV DCT 2054N08908W 2055N08914W 2058N08919W 2203N09142W 2252N09339W NOTEN UT37 SESNO UJ15E RETOS RETOS1A</t>
  </si>
  <si>
    <t>FAM3203</t>
  </si>
  <si>
    <t>C295</t>
  </si>
  <si>
    <t>S12R 2059N08650W 2051N08651W 2047N08653W XOSIX 2032N08757W CZA V45 NAPRI 2045N08901W 2050N08909W MILTE ALRUN MD801 SEBEP MD400 MD401 RWY10</t>
  </si>
  <si>
    <t>S12R SR00 SR01 SR02 SR03 SR04 ENEBA UT27 NOSUG 2231N08659W 2250N08700W 2250N08701W 2256N08701W 2254N08705W KEHLI A766 KELPP DCT MUSYL DCT WEEED WLEEE7</t>
  </si>
  <si>
    <t>S12R T12R6 UN418 UN409 UN419 UN432 2051N08811W 2051N08818W LIDAM UT23 TAM UJ14 TMN DCT MORAS UJ17 QET</t>
  </si>
  <si>
    <t>HK5410</t>
  </si>
  <si>
    <t>S12R T12R6 UN415 2047N08628W 2044N08623W 2020N08552W OMIRO/N0452F390 UM782 MEVUB UP406 AKPEK AKPE4C</t>
  </si>
  <si>
    <t>2006N08542W</t>
  </si>
  <si>
    <t>S12R 2059N08647W 2107N08645W NOSUG UT27 PISAD M215 CIGAR/N0456F350 DCT FLLGG DCT TORQD DCT VIPKE DCT PAYGE DCT PBERG CARTR5</t>
  </si>
  <si>
    <t>S12R T12R6 UN415 NUDAL UV106 PODON UG765 MAXIM DCT</t>
  </si>
  <si>
    <t>S12R 2100N08649W 2059N08647W 2103N08646W 2112N08646W NOSUG UT27 OMVIP 2334N08705W 2345N08703W 2350N08700W 2356N08649W 2411N08620W MINOW M215 CIGAR DCT SZW DCT DAWWN/N0454F340 DCT BEORN GNDLF3</t>
  </si>
  <si>
    <t>2406N08629W</t>
  </si>
  <si>
    <t>S12R 2059N08648W CN05 NOSUG UT27 OMVIP 2336N08705W 2343N08706W 2358N08652W 2401N08649W 2408N08645W 2421N08630W 2436N08618W 2511N08624W CCUDA L333 HRV DCT LBY/N0458F350 DCT MERDN DCT HAGIE DCT HITMN DCT VHP DCT WWODD HANBL3</t>
  </si>
  <si>
    <t>2410N08643W</t>
  </si>
  <si>
    <t>S12R SR00 SR01 SR02 SR03 SR04 SR05 SR06 SR07 SR08 SR09 SR10 2131N08652W 2134N08652W 2308N08734W 2313N08737W 2324N08743W 2357N08804W 2428N08825W DAGGR L214 LEV J35 MCB/N0454F410 J35 MEM BOOSH3</t>
  </si>
  <si>
    <t>2429N08825W</t>
  </si>
  <si>
    <t>N38467</t>
  </si>
  <si>
    <t>S12R SR00 SR01 SR02 SR03 2100N08644W NOSUG UT27 OMVIP 2331N08704W 2339N08705W 2341N08710W 2348N08721W 2400N08741W 2410N08755W 2410N08757W 2423N08821W TRESR L333 HOOCK/N0470F330 DCT SJI/N0465F350 DCT VLKNN Q139 HITMN DCT IIU DCT DRUGA ROKNN4</t>
  </si>
  <si>
    <t>2429N08821W</t>
  </si>
  <si>
    <t>S12R SR00 SR01 SR02 SR03 2140N08653W 2207N08702W 2213N08704W 2243N08712W 2331N08739W 2402N08807W 2407N08818W 2425N08841W DAGGR L214 LEV DCT AEX DCT EIC/N0472F340 DCT MLC DCT GCK DCT KIISS CLASH5</t>
  </si>
  <si>
    <t>2429N08842W</t>
  </si>
  <si>
    <t>N105JS</t>
  </si>
  <si>
    <t>S12R T12R6 UN418 UN409 2054N08707W 2056N08723W 2056N08728W UKOKO 2050N08848W 2046N09421W 2056N09457W VOKIR UT101 UMAVO/N0463F300 UT101 ENAGA ENAGA3A</t>
  </si>
  <si>
    <t>N417AN</t>
  </si>
  <si>
    <t>S12R SR00 SR01 SR02 NOSUG UT27 PISAD/N0456F350 M215 KNOST Q109 CAMJO Q99 PEETT DCT BBDOL PAATS4</t>
  </si>
  <si>
    <t>S12R T12R6 UN418 UN409 2059N08724W UKOKO 2048N08824W 2045N08853W 2046N09338W 2033N09417W 2028N09424W 2015N09453W VOKIR UT101 ENAGA DCT OTAGO DCT ATUKA ATUKA1B</t>
  </si>
  <si>
    <t>2015N09459W</t>
  </si>
  <si>
    <t>S12R T12R6 UN418 2058N08703W 2058N08707W UKOKO 2041N09335W 2037N09351W AVIVI VOKIR UT101 ENAGA DCT OVAGO UT123 IKLOK/N0450F220 UT123 IGSON IGSON1B</t>
  </si>
  <si>
    <t>S12R T12R6 UN418 2056N08656W SR35 2059N08709W 2059N08719W 2058N08723W 2052N08745W 2053N08748W 2054N08815W 2102N08846W MID DCT LIDAM/N0452F380 UT23 TAM UJ14 TMN UT147 AGU UT44 MEZCA MEZCA1A</t>
  </si>
  <si>
    <t>N135NN</t>
  </si>
  <si>
    <t>S12R SR00 SR01 SR02 SR03 2140N08653W 2141N08653W 2146N08654W 2206N08704W 2225N08716W 2406N08806W 2423N08825W DAGGR/N0452F340 L214 LEV DCT WAVEZ/N0446F350 DCT OYSTY DCT MHZ DCT MEM/N0442F340 J187 FTZ TRTLL6</t>
  </si>
  <si>
    <t>2429N08827W</t>
  </si>
  <si>
    <t>N646TX</t>
  </si>
  <si>
    <t>S12R SR00 SR01 2109N08646W 2132N08643W 2138N08643W LENUK UB646 CANOA DCT EYW DCT</t>
  </si>
  <si>
    <t>S12R T12R6 UN415 NUDAL UV106 PODON UG765 MAXIM Y262 LULLS DCT WIGNA DCT FIPES/N0469F360 DCT FERAL BLFRG3</t>
  </si>
  <si>
    <t>N47570</t>
  </si>
  <si>
    <t>S12R SR00 SR01 SR02 SR03 NOSUG 2214N08658W 2222N08659W 2221N08705W 2225N08716W 2229N08722W KEHLI A766 SBI DCT KH06E DCT HUSNI DCT KF24Y/N0460F340 DCT KA30W DCT POPRR DCT KD39S DCT HASSL Q130 ROCCY Q164 KATTS Q136 RUMPS DCT OAL DCT INYOE DYAMD5</t>
  </si>
  <si>
    <t>S12R T12R6 2123N08556W 2127N08551W MAXIM DCT EADEN DCT RVERO DCT CRG DCT VIYAP DCT QUIWE DCT BANKR BANKR8</t>
  </si>
  <si>
    <t>N551UW</t>
  </si>
  <si>
    <t>S12R T12R6 UN415 UN413 NUDAL UV106 PODON UG765 MAXIM SNDBR3</t>
  </si>
  <si>
    <t>S12R 2101N08651W 2058N08652W 2103N08725W 2105N08738W 2104N08739W 2104N08742W 2106N08756W 2105N08805W 2101N08845W 2102N08854W DUTNA L208 PEGLG NNCEE2</t>
  </si>
  <si>
    <t>N210WN</t>
  </si>
  <si>
    <t>NUDAL1A NUDAL UV106 PODON UG765 MAXIM Y262 GOPEY Q87 TIRCO/N0451F380 Q87 ZERBO/N0450F390 Q87 RAYVO Q113 AARNN DCT THHMP RAVNN9</t>
  </si>
  <si>
    <t>S12R 2101N08651W 2100N08651W 2100N08711W 2104N08727W 2103N08728W 2103N08732W 2104N08743W 2105N08750W 2106N08757W 2108N08806W 2115N08838W NOTEN UT37 SESNO UJ15E RETOS RETOS1A</t>
  </si>
  <si>
    <t>S12R SR00 SR01 SR02 SR03 NOSUG UT27 PISAD M215 KNOST DCT CAMJO DCT TEEEM DCT PANDY DCT FLO DCT TYI Q64 KALDA Q108 ZJAAY DCT RADDS DCT SIE DCT JFK DCT LLUND DCT CAM DCT JASDU DCT PBERG CARTR5</t>
  </si>
  <si>
    <t>CGIZG</t>
  </si>
  <si>
    <t>S12R SR00 SR01 SR02 SR03 SR04 NOSUG UT27 PISAD M215 CIGAR/N0455F370 DCT KJ84Q DCT DBN DCT SINDE DCT KC57U DCT OXMAN LINNG3</t>
  </si>
  <si>
    <t>S12R 2101N08651W 2059N08652W 2059N08704W 2103N08714W 2105N08736W 2105N08748W 2105N08756W NOTEN UT37 ULUMA DCT MTY UT11 SINLO SINLO1A</t>
  </si>
  <si>
    <t>S12R T12R6 UN418 UN409 2051N08718W 2050N08720W 2037N08732W DURPI DCT 2126N09017W 2151N09100W 2225N09219W 2230N09228W 2241N09252W NOTEN DCT REX DCT DLF DCT FST J86 ELP DCT RUTER J86 GREBE/N0456F300 J86 INW DCT HAHAA RKSTR4</t>
  </si>
  <si>
    <t>S12R SR00 SR01 SR02 SR03 SR04 NOSUG UT27 PISAD M215 KNOST Q109 TEEEM Q99 BLAAN Q69 RICCS DCT OXMAN LINNG3</t>
  </si>
  <si>
    <t>S12R T12R6 2058N08651W 2047N08700W 2046N08703W 2044N08724W TL511 2044N08845W 2044N08844W 2045N08901W 2046N09226W 2049N09244W 2057N09440W TAJIN DCT VITOS VITOS2A</t>
  </si>
  <si>
    <t>N581DA</t>
  </si>
  <si>
    <t>S12R SR00 SR01 SR02 SR03 SR04 NOSUG UT27 PISAD M215 KNOST Q109 TEEEM/N0462F290 Q109 DFENC DCT SAWED Q108 SIE CAMRN5</t>
  </si>
  <si>
    <t>S12R T12R6 2058N08652W 2047N08703W 2048N08708W 2046N08757W 2047N08804W 2050N08823W 2053N08833W 2055N08839W 2102N08913W 2102N08915W 2103N08921W 2144N09325W LIDAM UT23 TAM UJ14 TMN DCT MORAS UJ17 QET DCT</t>
  </si>
  <si>
    <t>S12R SR00 SR01 SR02 SR03 SR04 SR05 NOSUG UT27 PISAD M215 KNOST DCT PLYER/N0458F380 DCT JOHNN Q118 THRSR Q79 WUDEE/N0457F400 Q79 IIU DCT DROSE FISSK7</t>
  </si>
  <si>
    <t>S12R SR00 SR01 SR02 SR03 SR04 SR05 SR06 2150N08656W 2155N08656W 2202N08659W 2207N08702W 2210N08704W 2227N08718W 2228N08719W 2231N08721W 2240N08728W KEHLI A766 KELPP NNCEE2</t>
  </si>
  <si>
    <t>S12R T12R6 2055N08654W TEFMO 2044N08715W 2043N08718W OMATO UJ16 OAX</t>
  </si>
  <si>
    <t>S12R T12R6 UN415 2047N08628W OMIRO/N0453F390 UM782 MEVUB UP406 AKPEK UQ121 ISVAT ISVA5E</t>
  </si>
  <si>
    <t>HP1726</t>
  </si>
  <si>
    <t>S12R 2100N08650W 2057N08648W 2052N08645W UN511 2024N08616W PELRA DCT SPP DCT SEKMA OSUPA2</t>
  </si>
  <si>
    <t>CFLSF</t>
  </si>
  <si>
    <t>S12R 2101N08646W 2108N08641W NOSUG UT27 OMVIP 2331N08704W 2342N08707W 2405N08721W 2414N08735W 2423N08758W IRDOV TRESR L333 HOOCK/N0455F360 L333 HRV DCT YRBRO DCT SGF DCT ANX DCT TODDO DCT SSWAN DCT LITNA PEPNO5</t>
  </si>
  <si>
    <t>S12R 2100N08649W CN01 SR20 NOSUG UT27 PISAD M215 CIGAR M215 KNOST Q109 DEANR/N0449F340 DCT DAWWN DCT BEORN HOBTT3</t>
  </si>
  <si>
    <t>S12R SR00 2100N08646W L38 2133N08651W 2138N08653W 2229N08712W 2230N08712W 2305N08733W 2311N08738W KEHLI/N0471F360 A766 KELPP PUCKS4</t>
  </si>
  <si>
    <t>N810DN</t>
  </si>
  <si>
    <t>S12R SR00 SR01 SR02 PISAD L333 HRV DCT MHZ DCT HLI/N0460F350 DCT PXV DCT WWODD HANBL3</t>
  </si>
  <si>
    <t>S12R 2101N08651W SEVKA NUDAL UV106 PODON UG765 MAXIM DCT EADEN DCT RVERO/N0460F350 DCT CRG DCT VIYAP DCT QUIWE DCT BANKR BANKR8</t>
  </si>
  <si>
    <t>S12R SR00 SR01 SR02 NOSUG 2152N08656W 2235N08722W 2243N08727W KEHLI A766 SBI DCT CRIED WHINY4</t>
  </si>
  <si>
    <t>N524JB</t>
  </si>
  <si>
    <t>S12R 2101N08650W 2101N08646W 2101N08631W 2104N08627W NUDAL UV106 PODON UG765 MAXIM BHHIA3</t>
  </si>
  <si>
    <t>S12R 2100N08649W 2101N08646W NOSUG 2154N08656W 2226N08706W 2315N08724W 2316N08724W 2326N08729W KEHLI A766 SBI DCT EIC/N0461F350 DCT RZC/N0457F340 DCT SGF/N0457F350 DCT ROEZZ DCT MNOSO BLUEM5</t>
  </si>
  <si>
    <t>S12R SR00 SR01 SR02 NOSUG UT27 PISAD M215 CIGAR PRICY5</t>
  </si>
  <si>
    <t>S12R 2101N08651W 2100N08647W 2100N08646W 2102N08643W ROTGI UM219 XOPGI UB646 CANOA DCT EYW DCT FLL DCT PBI DCT ADOOR M202 CARPX Y323 WEAKK Y494 WHOOS/M083F370 Y494 VIRST M201 DRYED/N0484F370 M201 NOVOK/N0481F370 M201 CARAC DCT JOOPY DCT 49N050W/M084F390 DCT 51N040W DCT 52N030W DCT 52N020W DCT DINIM/N0483F390 DCT ELSOX/M084F390 DCT LULOX/N0483F390 DCT LIZAD/N0491F390 DCT JSY DCT TURDU DCT TADUP DCT TEPRI DCT POGZI DCT GELTA DCT LUVAL/N0488F390 DCT BEGAR DCT TRA/N0479F390 DCT GAMSA/N0478F390 DCT UMVEG DCT BEDOX DCT ELGEB DCT NISVA DCT DEDIN DCT AYTEK</t>
  </si>
  <si>
    <t>N14546</t>
  </si>
  <si>
    <t>S12R SR00 SR01 NOSUG 2242N08706W 2409N08758W 2444N08800W DAGGR L214 PLNDR DCT KH03I DCT ZALEA DCT KF27E DCT POKSS DCT KK36C DCT GCK DCT KIISS CLASH5</t>
  </si>
  <si>
    <t>S12R T12R6 UN418 UN409 2054N08708W 2048N08736W 2046N08741W 2043N08754W 2043N08756W 2041N08810W 2041N08817W 2049N08831W 2220N09207W 2222N09210W 2239N09246W 2337N09447W MTY DCT TASTO DCT ILAMA UT41 NADIS DCT AVRIL UJ3 TANRI TANRI1B</t>
  </si>
  <si>
    <t>2326N09424W</t>
  </si>
  <si>
    <t>S12R T12R6 UN418 UN409 UN419 2052N08724W 2049N08732W 2047N08741W 2040N08808W 2041N08812W 2040N08819W 2038N08836W 2045N08841W 2047N08844W 2048N08845W 2053N08852W 2100N08907W 2114N08939W 2125N08959W 2212N09155W 2212N09156W 2215N09204W 2224N09258W 2241N09341W EBDUB DCT ETMES UJ53 REX DCT DLF DCT KOBLE DCT ELP DCT WOBUG Q180 BXK J4 WLVRN DCT ESTWD HLYWD1</t>
  </si>
  <si>
    <t>2310N09445W</t>
  </si>
  <si>
    <t>S12R SR00 SR01 SR02 2103N08641W 2106N08637W 2117N08644W 2149N08655W 2156N08658W 2404N08759W 2409N08802W 2450N08808W DAGGR L214 LEV J35 MCB DCT LIT DCT KRTNY MHOMS3</t>
  </si>
  <si>
    <t>2429N08805W</t>
  </si>
  <si>
    <t>XAVLK</t>
  </si>
  <si>
    <t>S12R T12R6 2058N08652W 2050N08719W 2047N08724W 2038N08753W 2037N08757W 2034N08813W 2034N08828W 2037N08840W 2040N08846W 2047N08900W DURPI DCT 2104N08928W DAP01 2108N08936W 2113N08944W 2137N09026W 2211N09121W 2221N09133W 2245N09200W SESNO UJ15E RETOS RETOS1A</t>
  </si>
  <si>
    <t>2330N09419W</t>
  </si>
  <si>
    <t>S12R T12R6 UN418 UN409 2054N08710W 2045N08747W 2038N08810W 2033N08855W 2030N08903W 2025N08917W 2033N08935W 2032N08946W UBVOV UT20 PAZ UT104 LENUL DCT</t>
  </si>
  <si>
    <t>S12R T12R6 UN418 UN409 2054N08707W 2053N08715W 2051N08721W 2049N08725W 2046N08728W 2045N08729W 2044N08730W 2042N08731W 2041N08732W 2042N08738W 2042N08753W 2039N08833W 2042N08848W 2046N08853W 2222N09227W 2235N09317W NOTEN DCT REX/N0466F360 DCT DLF DCT FST DCT EWM DCT DRRVR PINNG1</t>
  </si>
  <si>
    <t>N315DN</t>
  </si>
  <si>
    <t>S12R SR00 SR01 2148N08655W 2204N08656W 2253N08656W PISAD M215 KNOST DCT CAMJO DCT LAIRI DCT LARZZ JJEDI4</t>
  </si>
  <si>
    <t>S12R T12R6 UN418 UN409 UN419 2051N08730W 2047N08738W 2045N08744W 2036N08804W 2033N08817W 2034N08832W 2033N08841W 2030N08925W 2029N08935W UBVOV UT101 UMAVO/N0460F300 UT101 ENAGA</t>
  </si>
  <si>
    <t>S12R SR00 SR01 NOSUG 2239N08655W 2256N08655W 2305N08656W 2416N08708W PISAD M215 KNOST Q109 DFENC DCT SAWED Q108 ZJAAY/N0436F350 Q108 SIE CAMRN5</t>
  </si>
  <si>
    <t>N310RF</t>
  </si>
  <si>
    <t>S12R T12R6 2100N08649W NC01 SEVKA NUDAL UV106 PODON UG765 MAXIM SNDBR3</t>
  </si>
  <si>
    <t>S12R 2100N08650W NC01 2101N08647W 2111N08646W NOSUG 2207N08657W 2213N08658W 2216N08702W 2221N08708W KEHLI/N0471F360 A766 SBI DCT LUKKN WLEEE7</t>
  </si>
  <si>
    <t>S12R T12R6 UN418 UN409 2054N08707W 2047N08725W 2038N08754W 2035N08802W 2031N08825W 2028N08917W JAFEY UBVOV UT101 UMAVO UT169 VITOS VITOS2A</t>
  </si>
  <si>
    <t>N27515</t>
  </si>
  <si>
    <t>S12R 2100N08648W 2100N08646W 2135N08652W 2154N08657W 2218N08706W KEHLI/N0473F340 A766 KELPP NNCEE2</t>
  </si>
  <si>
    <t>N377DA</t>
  </si>
  <si>
    <t>S12R SR00 2059N08646W CN03 2103N08642W L41 2120N08647W 2126N08649W 2132N08651W 2202N08654W 2209N08654W 2241N08650W 2249N08652W 2346N08702W 2353N08704W MINOW/N0462F350 M215 CIGAR DCT DEANR Q109 CAMJO Q99 POLYY DCT DADDS Q87 GEARS DCT BBOBO Q22 RBV Q419 JFK ROBUC3</t>
  </si>
  <si>
    <t>2413N08654W</t>
  </si>
  <si>
    <t>UDGUV2A UDGUV UT78 UKOKO 2049N08820W 2049N08829W 2110N09009W 2130N09207W 2150N09401W LIDAM UT23 TAM UJ14 TMN UT147 SLP UJ40 MERGO/N0450F200 UJ40 LIBOL LIBOL1B</t>
  </si>
  <si>
    <t>N906AA</t>
  </si>
  <si>
    <t>S12R SR00 SR01 SR02 SR03 SR04 NOSUG 2205N08657W 2211N08658W 2344N08632W 2349N08628W 2411N08609W 2420N08610W MINOW M215 KNOST DCT DEANR DCT BRUTS Q109 CAMJO DCT TWINS DCT PONZE BANKR8</t>
  </si>
  <si>
    <t>2403N08616W</t>
  </si>
  <si>
    <t>N149AN</t>
  </si>
  <si>
    <t>S12R SR00 SR01 SR02 SR03 SR04 SR05 2144N08654W 2150N08655W 2206N08700W 2215N08704W 2223N08707W KEHLI A766 SBI DCT CRIED WHINY4</t>
  </si>
  <si>
    <t>N973AN</t>
  </si>
  <si>
    <t>S12R 2100N08650W SR0 2059N08645W UN1CU 2137N08651W 2143N08654W 2202N08703W 2209N08705W 2211N08712W 2232N08735W 2245N08750W 2254N08801W 2303N08808W 2318N08822W 2325N08828W 2328N08830W 2334N08835W 2340N08837W DAGGR L214 LEV DCT WAVEZ DCT OYSTY/N0451F370 DCT MHZ DCT MEM/N0443F360 J187 FTZ TRTLL6</t>
  </si>
  <si>
    <t>S12R 2059N08647W 2059N08645W 2100N08644W 2101N08643W 2103N08643W L39 2142N08653W 2209N08703W 2232N08712W 2236N08714W 2243N08716W KEHLI A766 SBI DCT CRIED WHINY4</t>
  </si>
  <si>
    <t>S12R T12R6 UN418 UN409 UN419 2052N08722W 2051N08723W 2049N08729W 2046N08735W 2035N08800W 2030N08812W 2030N08814W 2027N08859W 2026N08905W 2023N08929W 2023N08936W 2022N08938W 2023N08939W 2023N08940W 2029N09103W 2036N09249W 2043N09413W UBVOV DCT UMAVO UT101 ENAGA ENAGA3A</t>
  </si>
  <si>
    <t>N8724J</t>
  </si>
  <si>
    <t>S12R SR00 SR01 SR02 SR03 2104N08644W 2151N08656W 2156N08658W 2201N08702W KEHLI A766 SBI DCT FUZ J58 SPS DCT HALEN NIIXX4</t>
  </si>
  <si>
    <t>S12R T12R6 2059N08652W L11 2052N08657W UDGUV DCT 2049N08751W 2049N08753W 2112N09001W 2128N09140W 2146N09329W LIDAM UT23 TAM UJ14 TMN UT147 AGU UT44 MEZCA MEZCA1A</t>
  </si>
  <si>
    <t>S12R T12R6 UN418 UN409 UN419 2051N08731W UN432 2055N08805W 2106N08834W 2106N08843W UBVOV UT101 UMAVO/N0440F300 UT101 ENAGA/N0432F270 ENAGA3A</t>
  </si>
  <si>
    <t>S12R 2101N08650W CN01 NC02 2146N08654W 2218N08648W 2247N08640W 2308N08638W 2342N08631W 2407N08625W MINOW M215 KNOST DCT NICKI DCT MGR/N0449F380 DCT JOHNN/N0449F390 Q118 THRSR DCT NOTWO DCT HUCHH DCT VXV JAKIE7</t>
  </si>
  <si>
    <t>2406N08625W</t>
  </si>
  <si>
    <t>S12R SR00 SR01 SR02 SR03 SR04 NOSUG UT27 PISAD L333 HRV</t>
  </si>
  <si>
    <t>S12R SR00 SR01 SR02 SR03 SR04 SR05 2148N08655W 2223N08705W 2228N08705W 2246N08708W PISAD M215 CIGAR DCT JAYJA DCT CRG DCT PITRW DCT ILM DCT NTU DCT DASHA DCT GEDIC DCT LFV/N0427F350 DCT TUSKY DCT KELNO DCT LOPRO DCT UMESI/M084F410 DCT 52N050W DCT 55N040W DCT 57N030W DCT 58N020W DCT 58N015W DCT GOMUP/N0474F410 DCT GINGA DCT BRUCE BRUCE1G</t>
  </si>
  <si>
    <t>S12R T12R6 UN402 UN408 CZM 2027N08656W CZ020 1859N08726W 1830N08758W URNOS URNOS2</t>
  </si>
  <si>
    <t>1823N08800W</t>
  </si>
  <si>
    <t>S12R 2101N08651W T12R6 2100N08648W CN02 CN03 NOSUG 2202N08657W 2231N08707W 2242N08711W 2304N08719W 2314N08710W PISAD 2447N08710W CCUDA L333 HRV DCT MCB DCT MHZ/N0460F330 DCT IZAAC/N0459F340 DCT MEMFS DCT STL/N0457F340 DCT IOW DCT MNOSO BLUEM5</t>
  </si>
  <si>
    <t>N653QS</t>
  </si>
  <si>
    <t>KSGR</t>
  </si>
  <si>
    <t>S12R SR00 SR01 SR02 SR03 SR04 SR05 SR06 2108N08649W 2110N08651W 2116N08653W 2156N08703W 2209N08715W KEHLI A766 KELPP DCT KLAMS DCT BBURT DCT</t>
  </si>
  <si>
    <t>S12R SR00 SR01 SR02 SR03 SR04 SR05 SR06 SR07 SR08 SR09 SR10 SR11 2108N08649W ENEBA 2133N08654W 2139N08654W 2203N08651W 2225N08649W 2243N08647W PISAD M215 CIGAR PRICY5</t>
  </si>
  <si>
    <t>N907DN</t>
  </si>
  <si>
    <t>S12R SR00 SR01 SR02 SR03 SR04 SR05 SR06 SR07 SR08 2106N08645W 2122N08649W 2125N08649W 2135N08648W 2153N08648W 2214N08646W 2233N08645W 2239N08646W PISAD M215 KNOST DCT CAMJO DCT LAIRI DCT LARZZ JJEDI4</t>
  </si>
  <si>
    <t>CGULN</t>
  </si>
  <si>
    <t>S12R SR00 SR01 SR02 SR03 NOSUG 2208N08657W 2233N08707W 2237N08705W 2252N08709W PISAD/M078F360 L333 HOOCK/N0458F360 L333 HRV DCT DOOMS DCT KK36E DCT KK45C DCT CUGGA DCT BELKE DCT KD78U DCT KU90S DCT COUTS DCT EBGAL/N0355A140 EBGAL7</t>
  </si>
  <si>
    <t>CCBJD</t>
  </si>
  <si>
    <t>S12R T12R6 2002N08655W 1939N08654W ANIKO UB881 BTO UZ498 MGA UZ512 LIB UR773 PARRI UM659 OGLUT/N0443F370 UM659 GYV UL780 TRU UV1 ATATU ATATU4</t>
  </si>
  <si>
    <t>N987AM</t>
  </si>
  <si>
    <t>S12R SR00 SR01 SR02 SR03 2102N08645W NOSUG 2155N08656W 2227N08706W 2235N08711W 2239N08714W KEHLI A766 KENGS/N0459F360 A766 SBI DCT CRIED WHINY4</t>
  </si>
  <si>
    <t>N37530</t>
  </si>
  <si>
    <t>S12R SR00 SR01 SR02 SR03 NOSUG IRDOV L214 DAGGR/N0480F320 L214 PLNDR DCT MEMFS DCT FTZ TRTLL6</t>
  </si>
  <si>
    <t>S12R SR00 SR01 SR02 SR03 SR04 SR05 SR06 2104N08643W NOSUG 2155N08656W 2202N08656W IRDOV L214 PLNDR DCT KH03I DCT ZALEA DCT KF27E DCT POKSS DCT KK36C/N0462F340 DCT GCK DCT KIISS CLASH5</t>
  </si>
  <si>
    <t>S12R SR00 SR01 SR02 SR03 SR04 SR05 SR06 SR07 2105N08645W NOSUG UT27 PISAD M215 KNOST Q109 CAMJO/N0461F370 Q99 OGRAE DCT GOOOB DCT THHMP RAVNN9</t>
  </si>
  <si>
    <t>S12R SR00 SR01 SR02 SR03 SR04 SR05 SR06 SR07 SR08 SR09 SR10 SR11 2108N08648W NOSUG 2231N08659W 2238N08700W KEHLI/N0476F340 A766 KELPP PUCKS4</t>
  </si>
  <si>
    <t>UDGUV2A UDGUV 2049N08804W 2049N08808W 2059N08859W UBVOV UT20 TAJIN DCT VITOS VITOS2A</t>
  </si>
  <si>
    <t>N450AN</t>
  </si>
  <si>
    <t>S12R SR00 SR01 SR02 SR03 SR04 SR05 SR06 SR07 NOSUG 2157N08656W 2217N08701W 2241N08707W 2251N08709W 2256N08710W KEHLI A766 KELPP/N0474F320 DCT ANKRR DCT PSX DCT CSI DCT FST DCT HUP DCT ELP J50 ALIBY/N0477F260 DCT DRRVR PINNG1</t>
  </si>
  <si>
    <t>WJA2051</t>
  </si>
  <si>
    <t>CFWJS</t>
  </si>
  <si>
    <t>S12R SR00 SR01 SR02 SR03 SR04 SR05 NOSUG UT27 OMVIP UT45 IRDOV/M077F340 L214 PLNDR/N0455F340 L214 LEV DCT PEBBY DCT KH12I DCT KM27G DCT OKM/N0447F360 DCT CUGGA DCT JUGIV DCT FINUT DCT METOW GRIZZ1</t>
  </si>
  <si>
    <t>S12R T12R6 NUDAL UV106 PODON/N0465F330 UG765 MAXIM Y262 GOPEY Q87 TIRCO/N0465F340 Q87 ZERBO/N0460F350 Q87 ALWZZ DCT OGRAE Q99 QUART PHLBO4</t>
  </si>
  <si>
    <t>S12R SR00 SR01 SR02 2102N08645W 2111N08643W NOSUG UT27 X27 MINOW M215 CIGAR DCT JAYJA DCT CRG DCT PITRW DCT ILM DCT NTU DCT DASHA DCT HTO DCT LFV DCT TUSKY/N0463F370 DCT KELNO DCT LOPRO DCT UMESI/M084F410 DCT 52N050W DCT 55N040W DCT 56N030W DCT 56N025W DCT 56N020W DCT RESNO DCT NETKI/N0478F410 DCT GMN DCT BOFUM Q37 MALUD MALUD1M</t>
  </si>
  <si>
    <t>S12R SR00 SR01 SR02 SR03 SR04 SR05 SR06 SR07 NOSUG UT27 OMVIP 2338N08705W 2346N08706W MINOW M215 CIGAR DCT DEANR Q109 PANDY DCT FLO DCT FAY DCT RDU DCT BZNGA DCT DORRN CAVLR7</t>
  </si>
  <si>
    <t>2413N08653W</t>
  </si>
  <si>
    <t>S12R SR00 SR01 SR02 SR03 SR04 SR05 SR06 SR07 SR08 SR09 SR10 SR11 SR12 SR13 NOSUG UT27 OMVIP 2335N08705W 2342N08706W MINOW M215 KNOST DCT DEANR DCT BRUTS Q109 CAMJO DCT TWINS DCT PONZE BANKR8</t>
  </si>
  <si>
    <t>N961DZ</t>
  </si>
  <si>
    <t>S12R SR00 SR01 SR02 SR03 SR04 SR05 SR06 SR07 SR08 SR09 SR10 SR11 SR12 NOSUG 2221N08658W 2229N08659W KEHLI A766 SBI DCT ACT/N0460F340 DCT PNH DCT ALS DCT JNC/N0446F360 J12 HELPR JAZZZ1</t>
  </si>
  <si>
    <t>S12R T12R6 UN418 2055N08659W 2050N08725W 2049N08734W 2043N08825W 2049N08852W 2049N08857W 2049N08905W 2049N08910W 2100N08942W ISA04 2104N08958W NUBIT DCT RIBET UT101 ENAGA DCT OVAGO UT123 IKLOK/N0396F270 UT123 IGSON/N0324F140 IGSON1B</t>
  </si>
  <si>
    <t>S12R T12R6 2048N08720W 2045N08728W 2052N08748W 2054N08755W 2102N08948W DIA17 2043N09324W 2040N09336W 2041N09342W UBVOV UT20 PAZ UT104 LENUL LENUL2B</t>
  </si>
  <si>
    <t>HP1856</t>
  </si>
  <si>
    <t>S12R 2026N08616W AVSEB 2017N08610W 1959N08552W OMIRO DELVI UM782 ARNAL UL465 SEKMA OSUPA2</t>
  </si>
  <si>
    <t>N956JT</t>
  </si>
  <si>
    <t>S12R SR00 SR01 SR02 SR03 SR04 SR05 NOSUG 2213N08658W 2247N08704W MINOW M215 KNOST Q109 DFENC DCT SAWED Q108 SIE CAMRN5</t>
  </si>
  <si>
    <t>ENEBA2A ENEBA 2134N08654W 2137N08649W 2140N08653W 2143N08651W 2145N08649W 2156N08647W 2159N08702W KEHLI A766 KELPP DCT VUH DCT MOLLR QERVO3</t>
  </si>
  <si>
    <t>S12R T12R6 2054N08711W 2053N08713W 2042N08736W 2039N08742W 1954N08918W 1902N09103W NOPON UJ9 VSA DCT</t>
  </si>
  <si>
    <t>N994JL</t>
  </si>
  <si>
    <t>S12R SR00 SR01 SR02 SR03 SR04 SR05 SR06 SR07 SR08 ENEBA UT27 PISAD M215 KNOST DCT CAMJO Q109 TEEEM Q99 BWAGS/N0456F370 Q99 POLYY DCT DADDS Q87 GEARS DCT BBOBO Q22 RBV Q419 JFK ROBUC3</t>
  </si>
  <si>
    <t>ENEBA2A ENEBA 2132N08654W 2139N08655W IRDOV L214 LEV DCT</t>
  </si>
  <si>
    <t>CGEHF</t>
  </si>
  <si>
    <t>S12R SR00 SR01 SR02 SR03 SR04 2102N08644W 2104N08644W UN1SA 2136N08653W 2142N08654W IRDOV/M078F340 L214 PLNDR/N0463F340 L214 LEV DCT FSM DCT KK51C/N0451F360 DCT LIDIC DCT TRYAL DCT KU03S DCT COUTS DCT EBGAL EBGAL7</t>
  </si>
  <si>
    <t>S12R T12R6 UN418 UN409 UN419 UN432 2050N08735W 2050N08741W 2052N08814W 2055N08828W 2056N08830W 2056N08831W PERGO 2144N09047W 2202N09148W NOTEN UT37 SESNO UJ15E RETOS RETOS1A</t>
  </si>
  <si>
    <t>S12R SR00 SR01 SR02 SR03 SR04 SR05 SR06 SR07 SR08 ENEBA UT27 NOSUG 2213N08704W 2217N08705W KEHLI/M079F340 A766 KLAMS/N0469F340 A766 SBI DCT FUZ J58 SPS J168 LAA/N0456F360 DCT FQF DCT CKW DCT DBS J52 DOXIE DCT METOW GRIZZ1</t>
  </si>
  <si>
    <t>ENEBA2A ENEBA UT27 NOSUG 2154N08656W 2158N08656W IRDOV/M078F360 L214 PLNDR/N0458F360 L214 LEV DCT MLC DCT WMICO DCT KD57Y/N0445F380 DCT KD63W DCT DDRTH DCT LAMON DCT METOW GRIZZ1</t>
  </si>
  <si>
    <t>S12R T12R6 UN418 UN409 UN419 UN432 2049N08745W 2047N08757W 1935N09338W 1932N09346W 1926N09359W 1917N09419W MEBAS UT112 LARLO LARLO4A</t>
  </si>
  <si>
    <t>1908N09505W</t>
  </si>
  <si>
    <t>S12R SR00 SR01 SR02 SR03 SR04 SR05 SR06 SR07 SR08 SR09 ENEBA UT27 PISAD M215 KNOST DCT PLYER/N0464F380 DCT LEGGT DCT HEVVN DCT SZW DCT JAGIR SWFFT3</t>
  </si>
  <si>
    <t>UDGUV2A UDGUV DCT MID DCT 2135N09058W 2137N09102W 2200N09205W NOTEN UT37 SESNO UJ15E RETOS RETOS1A</t>
  </si>
  <si>
    <t>S12R T12R6 UN418 UN409 UN419 UN432 LIDAM UT23 TAM UJ14 TMN UT147 SLP</t>
  </si>
  <si>
    <t>NUDAL1A NUDAL UV106 PODON UG765 FRANT UR522 UHA J1 UVA/N0467F380 UR628 TANIA/N0471F390 DCT ZOLLA R628 ZQA M329 GRATX/M081F390 M329 KASAR DCT EMAKO/M080F390 DCT 34N065W DCT 3730N06000W DCT 41N055W DCT 44N050W/M080F410 DCT 4730N04000W DCT 49N030W DCT 49N020W DCT 48N010W DCT ETIKI DCT REGHI/N0465F410 DCT DEGEX DCT KORER/N0357F270 UN482 DEKJA/N0357F280 UN482 NIMER DCT CAD CAD9E</t>
  </si>
  <si>
    <t>S12R 2101N08651W MOGOP 2109N08648W 2118N08646W 2128N08644W ROTGI UM219 XOPGI UB646 CANOA DCT EYW DCT</t>
  </si>
  <si>
    <t>CGKXO</t>
  </si>
  <si>
    <t>S12R 2059N08645W 2104N08646W 2116N08646W NOSUG UT27 OMVIP 2308N08658W 2319N08654W MINOW M215 KNOST Q109 TEEEM Q99 BLAAN Q69 RICCS DCT OXMAN LINNG3</t>
  </si>
  <si>
    <t>2409N08638W</t>
  </si>
  <si>
    <t>S12R SR00 SR01 SR02 SR03 SR04 SR05 SR06 SR07 SR08 SR09 SR10 2115N08646W NOSUG 2158N08656W 2232N08710W 2238N08714W 2259N08745W 2402N08913W KEHLI A766 KELPP NNCEE2</t>
  </si>
  <si>
    <t>UDGUV2A UDGUV UT78 DURPI 2102N09009W FPALM 2128N09322W 2139N09500W TMN DCT MORAS UJ17 QET</t>
  </si>
  <si>
    <t>S12R T12R6 UN415 TAKUX UM782 MEVUB UP406 AKPEK UQ121 ISVAT ISVA5W</t>
  </si>
  <si>
    <t>XAVRW</t>
  </si>
  <si>
    <t>N3743H</t>
  </si>
  <si>
    <t>UDGUV2A UDGUV DCT MID 2140N09108W 2144N09115W 2202N09138W 2220N09200W NOTEN UT37 EBDUB DCT REX DCT DLF DCT KOBLE DCT ELP/N0466F360 DCT SSO DCT ESTWD HLYWD1</t>
  </si>
  <si>
    <t>UDGUV2A UDGUV UJ84 SMID 2003N08958W 1959N09007W MEBAS UT112 LARLO LARLO4A</t>
  </si>
  <si>
    <t>UDGUV2A UDGUV UT78 DURPI DCT OMPAN OMPAN1A</t>
  </si>
  <si>
    <t>HBIHA</t>
  </si>
  <si>
    <t>S12R SR00 SR01 SR02 SR03 NOSUG UT27 PISAD M215 CIGAR/N0491F390 DCT CTY DCT CHS DCT ZJAAY Q167 RIFLE DCT ACK/N0483F410 DCT TUSKY N429A ELSIR DCT 50N050W/M085F410 DCT 52N040W DCT 53N030W DCT 53N020W DCT LIMRI/N0489F410 DCT XETBO DCT ARKIL DCT LIZAD/N0493F410 DCT JSY DCT ARSUK DCT RESMI DCT TEPRI DCT POGZI DCT GELTA DCT MANAG DCT PEVIT DCT BLM</t>
  </si>
  <si>
    <t>UDGUV2A UDGUV DCT 2052N08842W 2052N08843W 2053N08850W RWY18 NOTEN UT37 SESNO UJ15E RETOS RETOS1A</t>
  </si>
  <si>
    <t>S12R T12R6 2059N08650W 2016N08652W MGA UZ512 SELAK/N0457F350 UZ512 LIXAS UL203 ARNEL UM542 TAL UV1 ATATU ATATU4</t>
  </si>
  <si>
    <t>1913N08646W</t>
  </si>
  <si>
    <t>AAL2160</t>
  </si>
  <si>
    <t>N843NN</t>
  </si>
  <si>
    <t>S12R SR00 SR01 SR02 SR03 NOSUG 2303N08702W 2308N08703W KEHLI A766 KELPP DCT LAMMY DCT PALMS DCT CSI/N0453F360 J138 FST J86 ELP DCT KA18Q DCT TAGGS DCT GABBL HLYWD1</t>
  </si>
  <si>
    <t>CFFEL</t>
  </si>
  <si>
    <t>S12R SR00 SR01 SR02 SR03 2101N08644W ENEBA UT27 PISAD M215 KNOST Q109 CAMJO DCT RIELE DCT BLAAN Q69 EMCET/N0455F390 Q69 RICCS DCT OXMAN LINNG3</t>
  </si>
  <si>
    <t>S12R SR00 SR01 SR02 SR03 SR04 NOSUG UT27 OMVIP 2346N08706W 2356N08706W MINOW M215 CIGAR/N0453F370 DCT KJ84Q DCT IRQ DCT PSK DCT OXMAN LINNG3</t>
  </si>
  <si>
    <t>2414N08657W</t>
  </si>
  <si>
    <t>S12R T12R6 UN415 UN413 2109N08606W 2120N08552W 2122N08550W 2131N08538W MAXIM Y262 LULLS Y642 GRATX/M085F370 M329 BALTN/M085F390 M329 BDA DCT 35N060W 39N055W 42N050W 46N040W 47N030W/M085F410 47N020W DCT GONAN DCT HIDRA/N0490F410 DCT STG DCT DESAT/N0491F400 N733 ZMR</t>
  </si>
  <si>
    <t>S12R T12R6 UN418 UN409 UN419 UN432 2050N08735W 2001N09014W 1956N09039W 1940N09121W MEBAS UT112 LARLO LARLO4A</t>
  </si>
  <si>
    <t>UDGUV2A UDGUV UT78 VIKMO 2047N09255W 2044N09309W 2040N09341W 2042N09414W 2041N09418W UMAVO UT101 ENAGA ENAGA3A</t>
  </si>
  <si>
    <t>S12R T12R6 UN415 UN413 SEVKA 2114N08546W 2114N08545W NUDAL FRANT UG765 MAXIM DCT EYW DCT PBI DCT ADOOR/N0481F370 M202 UKOKA/M083F370 M202 LOMPI/N0465F370 DCT NANSO/N0475F370 DCT NICSO/M080F270 DCT 49N050W 51N040W 52N030W 52N020W DCT DINIM/N0465F390 DCT ELSOX DCT NORLA DCT FONZU/N0397F270 DCT ELRIP DCT OTMET OTMET1G</t>
  </si>
  <si>
    <t>S12R T12R6 2054N08738W 2054N08746W 2142N09500W TMN UT147 AGU UT44 MEZCA MEZCA1A</t>
  </si>
  <si>
    <t>UDGUV2A UDGUV UT78 UKOKO 2049N08818W 2049N08827W 2152N09056W 2217N09140W 2218N09142W NOTEN UT37 SESNO UJ15E RETOS RETOS1A</t>
  </si>
  <si>
    <t>S12R T12R6 2100N08651W 2058N08652W 2051N08730W 2051N08735W 2051N08738W TAGRO 2143N09500W TMN DCT MORAS UJ17 QET</t>
  </si>
  <si>
    <t>S12R SR00 SR01 SR02 SR03 SR04 ENEBA UT27 OMVIP 2316N08703W CIGAR M215 KNOST Q109 TEEEM Q99 BLAAN Q69 RICCS DCT MGW DCT ETG DCT ART DEANS4</t>
  </si>
  <si>
    <t>2408N08636W</t>
  </si>
  <si>
    <t>S12R T12R6 UN402 UN408 2037N08653W 2034N08654W 2016N08654W 1919N08642W TUMEK DCT TIBUT DCT PIRAS BARRA4P</t>
  </si>
  <si>
    <t>S12R SR00 SR01 SR02 SR03 SR04 SR05 ENEBA UT27 OMVIP 2326N08704W 2332N08703W 2341N08700W 2351N08656W 2356N08654W PISAD MINOW M215 KNOST DCT CAMJO Q99 BLAAN/N0457F370 Q69 RICCS DCT OXMAN LINNG3</t>
  </si>
  <si>
    <t>TAKUX2A TAKUX UM782 OMIRO UN420 PELRA/N0449F390 UN420 SPP DCT VUNIB DCT SIROT DCT KUBEK DCT RNG DCT ISVAT</t>
  </si>
  <si>
    <t>UDGUV2A UDGUV 2001N09013W 1959N09020W 1947N09204W 1955N09219W 1955N09231W GOTAS MEBAS UT112 ERDEL/N0475F260 UT112 LARLO LARLO4A</t>
  </si>
  <si>
    <t>S12R T12R6 UN418 UN409 UN419 UN432 2048N09258W 2039N09327W 2026N09414W 2031N09428W UMAVO UT101 ENAGA ENAGA3A</t>
  </si>
  <si>
    <t>PHTFK</t>
  </si>
  <si>
    <t>NOSUG2B NOSUG UT27 OMVIP 2329N08701W 2330N08700W 2344N08648W 2353N08645W MINOW M215 CIGAR DCT JAYJA DCT CRG DCT STARY DCT ILM DCT NTU DCT DASHA/N0455F390 DCT SHLEP DCT HTO DCT LFV DCT TUSKY/N0408F350 DCT 45N064W DCT VINSI DCT IKBUN DCT UMESI/M084F410 DCT 52N050W DCT 55N040W DCT 56N030W DCT 56N020W DCT ETARI DCT MOGLO/N0459F410 DCT GMN DCT BOFUM Q37 MALUD UL975 WAL M16 DOLAS L603 LAMSO</t>
  </si>
  <si>
    <t>2409N08639W</t>
  </si>
  <si>
    <t>S12L T12L6 UN415 2058N08641W 2111N08620W 2113N08618W 2130N08557W PODON UG765 MAXIM DCT EYW DCT LAL/N0475F380 DCT TAY/N0472F390 DCT CHS DCT CRE DCT RAPZZ DCT ISO DCT ORF/M082F390 DCT LINND/N0468F390 DCT WHALE/N0466F370 N455A BUDAR/M079F370 DCT 51N050W 54N040W/M081F390 5530N03000W 5530N02000W DCT RESNO/N0469F410 DCT NETKI DCT MORAG DCT NUCHU L607 KONAN DCT KOK DCT SPI T180 NIVNU T847 TUTOV TUTOV1D</t>
  </si>
  <si>
    <t>UDGUV2B UDGUV 2047N09336W 2045N09348W UMAVO UT101 ENAGA ENAGA3A</t>
  </si>
  <si>
    <t>S12L UKOKO UT78 DURPI 2054N09051W 2104N09149W 2107N09228W 2106N09236W UBVOV RIBET UT101 UMAVO/N0437F300 UT101 ENAGA ENAGA3A</t>
  </si>
  <si>
    <t>S12L 2054N08729W 2054N08733W TL513 UBVOV DCT UMAVO UT101 ENAGA ENAGA3A</t>
  </si>
  <si>
    <t>S12L 2056N08732W 2055N08747W 2009N09149W 1955N09231W OMPAN OMPAN1A</t>
  </si>
  <si>
    <t>S12L 2054N08730W 2054N08739W UBVOV UT20 TAJIN DCT VITOS VITOS2A</t>
  </si>
  <si>
    <t>UDGUV2B UDGUV UT78 MEDOS UT20 UBVOV UT101 UMAVO/N0460F300 UT101 ENAGA ENAGA3A</t>
  </si>
  <si>
    <t>NUDAL1B NUDAL UR506 KALNO VETSI2A</t>
  </si>
  <si>
    <t>S12L T12L6 UN418 UN409 UN419 2052N08722W 2052N08729W NOTEN UT37 SESNO UJ15E RETOS RETOS1A</t>
  </si>
  <si>
    <t>XAAMP</t>
  </si>
  <si>
    <t>UDGUV2B UDGUV UT78 XOLRO 2050N09022W 2044N09039W 2033N09109W 2043N09150W UBVOV UT101 UMAVO/N0456F300 UT101 ENAGA ENAGA3A</t>
  </si>
  <si>
    <t>S12L T12L6 UN415 UN440 UN400 2039N08618W 2036N08617W 2034N08615W 1950N08557W PELRA DCT SPP DCT SEKMA OSUPA2</t>
  </si>
  <si>
    <t>N940NN</t>
  </si>
  <si>
    <t>S12L T12L6 UN417 UN406 2137N08704W 2203N08731W 2218N08746W 2223N08749W 2229N08753W KEHLI A766 SBI DCT CRIED BEREE3</t>
  </si>
  <si>
    <t>N69830</t>
  </si>
  <si>
    <t>S12L T12L6 UN417 UN406 2126N08651W 2128N08651W 2152N08714W 2211N08741W KEHLI A766 KELPP NNCEE2</t>
  </si>
  <si>
    <t>S12R SR00 SR01 2119N08649W 2120N08649W 2122N08650W 2124N08650W 2131N08654W 2134N08655W 2155N08705W 2208N08711W 2223N08714W 2244N08718W 2313N08723W PISAD M215 CIGAR DCT SZW DCT DAWWN/N0450F360 DCT BEORN GNDLF3</t>
  </si>
  <si>
    <t>UDGUV2A UDGUV UT78 UKOKO 2038N09104W 2038N09118W 2039N09126W 2042N09327W 2043N09334W UBVOV UT101 UMAVO/N0462F300 UT101 ENAGA</t>
  </si>
  <si>
    <t>N37556</t>
  </si>
  <si>
    <t>S12R SR00 SR01 NOSUG UT27 PISAD M215 CIGAR DCT DEANR Q109 CAMJO Q99 QUART PHLBO4</t>
  </si>
  <si>
    <t>S12R T12R6 2058N08654W 2048N08746W NAPRI NAPRI1A</t>
  </si>
  <si>
    <t>UDGUV2A UDGUV UT78 GOSAT 2050N08953W 2047N09003W 2028N09044W 2019N09056W 2010N09112W 2007N09120W 2006N09127W 2011N09145W 2026N09237W 2033N09307W UBVOV UT101 UMAVO/N0459F300 UT101 ENAGA ENAGA3A</t>
  </si>
  <si>
    <t>S12R 2101N08650W 2101N08647W NOSUG 2159N08656W 2206N08658W 2210N08659W 2214N08703W KEHLI A766 SBI DCT CRIED BEREE3</t>
  </si>
  <si>
    <t>S12R T12R6 UN418 UN409 UN419 2051N08727W 2055N08911W NOTEN UT37 SESNO UJ15E RETOS RETOS1A</t>
  </si>
  <si>
    <t>S12R T12R6 UN418 2056N08657W 2058N08724W 2049N08810W UKOKO UT78 GOSAT 2050N09004W 2051N09009W 2121N09126W UBVOV UT20 TAJIN DCT VITOS VITOS2A</t>
  </si>
  <si>
    <t>S12R T12R6 UN418 2056N08656W 2055N08717W UKOKO UT78 XOLRO 2112N09218W UBVOV DCT UMAVO UT101 ENAGA ENAGA3A</t>
  </si>
  <si>
    <t>S12R T12R6 2057N08653W 2049N08701W 2045N08709W UKOKO UT78 DURPI DCT UBVOV UT101 UMAVO UT104 LENUL LENUL3A</t>
  </si>
  <si>
    <t>XBPEV</t>
  </si>
  <si>
    <t>C205</t>
  </si>
  <si>
    <t>2115N08645W 2117N08646W 2118N08646W VIS2 LCLUN CUN</t>
  </si>
  <si>
    <t>UDGUV2A UDGUV UT78 DURPI DCT NUBIT DCT RIBET UT101 UMAVO/N0425F300 UT101 ENAGA DCT OVAGO UT123 IKLOK/N0385F260 UT123 IGSON/N0325F160 IGSON1B</t>
  </si>
  <si>
    <t>N667FR</t>
  </si>
  <si>
    <t>S12R 2101N08651W T12R6 T12L6 2110N08650W 2116N08652W 2119N08652W 2128N08655W 2133N08656W 2137N08658W 2210N08714W 2223N08722W 2246N08736W IRDOV/N0454F340 L214 LEV DCT MCB J35 SQS/N0446F330 J35 MEM/N0444F340 J187 FTZ TRTLL6</t>
  </si>
  <si>
    <t>UDGUV2A UDGUV UJ84 CZA UT20 UBVOV UT101 UMAVO UT169 VITOS VITOS2A</t>
  </si>
  <si>
    <t>UDGUV2A UDGUV DCT MID DCT 2133N09050W 2155N09114W 2152N09128W 2155N09134W NOTEN UT37 SESNO UJ15E RETOS RETOS1A</t>
  </si>
  <si>
    <t>S12R 2100N08649W SR0 2100N08646W NOSUG UT27 PISAD M215 KNOST DCT CAMJO Q99 BLAAN Q69 RICCS DCT OXMAN LINNG3</t>
  </si>
  <si>
    <t>S12R T12R6 UN418 2056N08654W 2051N08702W UKOKO UT78 DURPI 2049N08941W 2042N09013W 2043N09019W 2054N09054W 2102N09106W 2124N09147W 2114N09156W 2115N09156W 2114N09159W UBVOV UT20 PAZ UT104 ELVED/N0418F200 UT104 LENUL LENUL2B</t>
  </si>
  <si>
    <t>N806NN</t>
  </si>
  <si>
    <t>S12R 2100N08649W MOGOP NC01 2134N08652W 2145N08655W 2153N08701W 2154N08701W 2202N08708W 2204N08710W 2212N08717W 2218N08724W 2222N08731W 2228N08741W 2247N08811W SELUL KEHLI A766 SBI DCT CRIED BEREE3</t>
  </si>
  <si>
    <t>S12R T12R6 2058N08652W CN25 UKOKO UT78 DURPI 2050N09005W 2106N09107W 2109N09141W 2114N09158W UBVOV UT101 ENAGA ENAGA3A</t>
  </si>
  <si>
    <t>S12R SR00 SR01 SR02 2128N08648W 2133N08646W 2139N08644W 2203N08636W 2223N08637W 2253N08658W 2257N08700W 2258N08701W 2311N08706W 2312N08706W 2315N08707W IRDOV/N0453F340 L214 LEV DCT OYSTY J35 SQS/N0444F330 J35 MEM BOOSH3</t>
  </si>
  <si>
    <t>S12R 2100N08648W NC01 2119N08641W 2124N08636W 2140N08623W 2145N08618W 2155N08609W 2250N08525W 2402N08538W 2406N08618W MINOW M215 KNOST DCT CAMJO Q99 BLAAN Q69 RICCS DCT OXMAN LINNG3</t>
  </si>
  <si>
    <t>S12R SR00 SR01 SR02 2121N08653W 2122N08654W 2132N08654W 2152N08702W 2212N08707W 2225N08707W 2307N08707W PISAD M215 CIGAR DCT DEANR Q109 CAMJO Q99 OGRAE DCT BZNGA DCT DORRN CAVLR7</t>
  </si>
  <si>
    <t>UDGUV2A UDGUV DCT 2054N08910W 2055N08916W 2102N08931W 2104N08937W 2102N08952W NA289 2104N09003W 2131N09102W NOTEN DCT LIBOX DCT MOV UT3 URKOM UJ54 CJS DCT</t>
  </si>
  <si>
    <t>S12R T12R6 UN415 2053N08637W ALYRE TAKUX UM782 OMIRO UN420 PELRA DCT SPP DCT SEKMA OSUPA2</t>
  </si>
  <si>
    <t>S12R T12R6 UN402 UN408 CTM UG765 AUR DCT</t>
  </si>
  <si>
    <t>S12R T12R6 UN415 UN413 2105N08620W 2104N08617W NUDAL UR506 NORIL/N0470F370 UR506 NUDUG UL212 ONPAD DCT PETRI W28 BEREL DCT</t>
  </si>
  <si>
    <t>ALSUP1C ALSUP UB881 URIOS DCT GABIX DCT TUMEK DCT TIBUT DCT PIRAS BARRA4P</t>
  </si>
  <si>
    <t>UDGUV2A UDGUV UT78 XOLRO 2051N09023W 2111N09112W 2108N09137W 2109N09153W 2109N09200W UBVOV UT20 TAJIN DCT VITOS VITOS2A</t>
  </si>
  <si>
    <t>S12R SR00 2147N08702W 2152N08706W 2223N08728W 2249N08802W 2252N08804W 2255N08822W 2256N08828W KEHLI A766 KELPP BAYYY5</t>
  </si>
  <si>
    <t>UDGUV2A UDGUV UT78 XOLRO 2049N09029W 2058N09102W 2103N09117W 2112N09154W 2112N09234W 2107N09328W UBVOV UT101 UMAVO/N0450F300 UT101 ENAGA ENAGA3A</t>
  </si>
  <si>
    <t>HP1378</t>
  </si>
  <si>
    <t>S12R T12R6 2059N08646W ALYRE TAKUX UM782 OMIRO UN420 PELRA DCT SPP DCT SEKMA OSUPA2</t>
  </si>
  <si>
    <t>UDGUV2A UDGUV DCT 2055N08922W S104 2114N08943W 2131N08958W 2132N08958W 2156N09017W NOTEN UT37 SESNO UJ15E RETOS RETOS1A</t>
  </si>
  <si>
    <t>HP9929</t>
  </si>
  <si>
    <t>S12R T12R6 UN415 ALYRE TAKUX UM782 OMIRO UN420 BONOS/N0453F350 UN420 PELRA DCT SPP DCT SEKMA OSUPA2</t>
  </si>
  <si>
    <t>S12R SR00 2122N08651W 2141N08656W 2157N08700W 2203N08700W 2208N08700W 2235N08649W 2316N08704W 2324N08706W PISAD M215 KNOST DCT CAMJO Q99 TEEEM/N0450F350 Q99 BLAAN Q69 RICCS DCT PSB DCT SYR DCT ART IMPAC4</t>
  </si>
  <si>
    <t>N153UW</t>
  </si>
  <si>
    <t>S12R SR00 SR01 SR02 SR03 SR04 SR05 SR06 ROTGI UM219 XOPGI UB646 CANOA CAMJO Q99 EFFAY/N0447F350 Q99 PEETT DCT BBDOL PAATS4</t>
  </si>
  <si>
    <t>S12R T12R6 UN418 UN409 UN419 2052N08724W 2051N08730W PQE/N0377A180 V51 TGZ DCT</t>
  </si>
  <si>
    <t>S12R SR00 SR01 SR02 SR03 SR04 SR05 SR06 SR07 SR08 2114N08649W 2132N08700W 2210N08739W 2215N08744W 2240N08812W 2255N08827W 2401N08925W KEHLI A766 KELPP/N0459F380 DCT MUSYL DCT WEEED WLEEE7</t>
  </si>
  <si>
    <t>S12R SR00 SR01 SR02 SR03 SR04 SR05 SR06 SR07 SR08 SR09 SR10 SR11 SR12 SR13 SR14 SR15 SR16 2117N08653W 2145N08708W 2152N08718W 2210N08742W 2221N08755W 2241N08820W 2249N08829W 2255N08833W 2259N08833W IRDOV L214 LEV DCT ARG DCT KK63I DCT MNOSO BLUEM5</t>
  </si>
  <si>
    <t>S12R SR00 SR01 SR02 SR03 SR04 SR05 SR06 OMSUK 2148N08641W 2154N08639W LENUK UB646 CANOA DCT EYW DCT</t>
  </si>
  <si>
    <t>N293WN</t>
  </si>
  <si>
    <t>NUDAL1A NUDAL UV106 PODON UG765 MAXIM Y262 ZFP Y319 JAZZI/N0461F390 DCT IDOLS DCT RUKRR DCT THHMP RAVNN9</t>
  </si>
  <si>
    <t>N137AA</t>
  </si>
  <si>
    <t>S12R SR00 2100N08646W 2105N08640W 2119N08649W 2145N08706W 2155N08714W 2159N08717W 2201N08718W 2203N08719W 2210N08724W 2214N08741W 2230N08811W 2235N08815W 2240N08822W 2245N08828W 2258N08845W KEHLI A766 SBI DCT CRIED BEREE3</t>
  </si>
  <si>
    <t>ENEBA2A ENEBA 2128N08654W 2137N08656W 2248N08713W 2253N08714W 2329N08722W 2340N08713W PISAD M215 CIGAR/N0459F350 DCT VAD DCT PSK DCT KW54U DCT LEJOY DCT KC75W DCT IPTOS Q921 AGLUK PESAC5</t>
  </si>
  <si>
    <t>S12R T12R6 UN418 UN409 UN419 2051N08730W 2051N08743W 2051N08751W 2221N09153W 2223N09157W SESNO UJ15E MTY UT11 GABLA UJ40 NOVUL NOVUL2C</t>
  </si>
  <si>
    <t>2321N09431W</t>
  </si>
  <si>
    <t>CCBBC</t>
  </si>
  <si>
    <t>ALSUP1C UB881 BTO UZ498 MGA UZ512 LIXAS UL203 ATENO UM542 ISREN UL780 SORTA/N0486F390 UL780 SULNA UT315 TOY UL302 SIMOK SIMOK7B</t>
  </si>
  <si>
    <t>XBNWD</t>
  </si>
  <si>
    <t>UDGUV2A UDGUV UT78 MEDOS UT20 UBVOV UT101 ENAGA DCT</t>
  </si>
  <si>
    <t>XBLFF</t>
  </si>
  <si>
    <t>S12R 2059N08647W CZM UT30 ROLMI 1910N09033W GRUTA UJ9 TGZ</t>
  </si>
  <si>
    <t>N558JB</t>
  </si>
  <si>
    <t>S12R 2100N08649W 2102N08646W 2104N08646W 2148N08639W LENUK UB646 CANOA Y196 TUNSL SHAQQ M580 MARCI TEEKY4</t>
  </si>
  <si>
    <t>S12R T12R6 UN415 TAKUX UM782 OMIRO UN420 SPP UP530 KAKOL/N0454F370 DCT RNG UQ121 ISVAT ISVA5E</t>
  </si>
  <si>
    <t>N318DX</t>
  </si>
  <si>
    <t>S12R SR00 SR01 SR02 SR03 SR04 SR05 2104N08645W SR08 2126N08649W 2132N08645W 2143N08638W 2202N08623W 2208N08617W 2220N08608W 2226N08602W 2252N08539W MYDIA MINOW/N0457F350 M215 CIGAR DCT SZW DCT DAWWN/N0454F340 DCT BEORN GNDLF3</t>
  </si>
  <si>
    <t>N355DN</t>
  </si>
  <si>
    <t>S12R SR00 SR01 SR02 SR03 SR04 2118N08648W 2122N08647W 2135N08639W 2153N08624W 2204N08622W 2219N08613W CHINO PISAD L333 HRV DCT MERDN/N0457F350 DCT KM21M DCT DEVAC DCT PXV/N0452F360 DCT WWODD HANBL3</t>
  </si>
  <si>
    <t>N8744B</t>
  </si>
  <si>
    <t>ENEBA2A ENEBA UT27 OMVIP 2323N08710W PISAD M215 KNOST DCT PLYER/N0469F360 DCT LEGGT DCT HEVVN DCT SZW DCT JAGIR SWFFT3</t>
  </si>
  <si>
    <t>S12R T12R6 UN418 2049N09004W 2033N09032W 2021N09056W 2027N09229W 2033N09244W 2041N09256W 2041N09258W 2044N09307W UMAVO UT101 ENAGA DCT OTAGO DCT ATUKA ATUKA1B</t>
  </si>
  <si>
    <t>S12R SR00 SR01 SR02 SR03 2111N08645W 2116N08645W 2119N08646W 2121N08646W 2133N08645W 2239N08700W 2315N08715W PISAD M215 CIGAR DCT BULZI DCT JOHNN/N0468F340 Q118 HEVAN/N0473F280 Q118 BONNT/N0475F240 VEECK5</t>
  </si>
  <si>
    <t>S12R 2101N08651W 2058N08652W 2056N08720W 2115N08930W 2131N08957W 2138N09004W 2150N09019W 2201N09031W 2158N09110W 2203N09500W TMN UT147 AGU UT44 MEZCA MEZCA1A</t>
  </si>
  <si>
    <t>2203N09459W</t>
  </si>
  <si>
    <t>N919AV</t>
  </si>
  <si>
    <t>S12R T12R6 2059N08646W NC21 TAKUX UM782 MEVUB UP406 AKPEK AKPE4C</t>
  </si>
  <si>
    <t>N239QS</t>
  </si>
  <si>
    <t>S12R 2100N08649W NC011 2119N08643W 2126N08639W 2139N08634W 2141N08634W 2149N08632W LENUK UB646 CANOA DCT LULLS DCT WIGNA DCT FIPES/N0436F400 DCT FERAL DCT</t>
  </si>
  <si>
    <t>UDGUV2A UDGUV UJ84 CZA DCT OMATO UJ16 OAX</t>
  </si>
  <si>
    <t>S12R T12R6 UN418 UN409 2053N08719W 2055N08728W DURPI UT78 VIKMO 2048N09136W 2053N09236W 2058N09257W 2057N09302W UBVOV UT101 UMAVO/N0460F300 UT101 ENAGA ENAGA3A</t>
  </si>
  <si>
    <t>XCLQH</t>
  </si>
  <si>
    <t>GLF3</t>
  </si>
  <si>
    <t>S12R T12R6 2059N08648W N13S 2026N08831W 2025N08834W 2016N08850W 1955N08927W 1955N08928W 1954N08930W 1944N08954W OMATO UJ16 OAX DCT CUA MEX</t>
  </si>
  <si>
    <t>S12R T12R6 2057N08652W 2056N08759W 2103N08836W NOTEN UT37 SESNO UJ15E RETOS RETOS1A</t>
  </si>
  <si>
    <t>S12R 2100N08649W MOGOP SL00 2107N08643W 2107N08642W 2112N08639W 2113N08638W 2121N08633W 2125N08631W 2246N08545W IRDOV L214 PLNDR DCT HRV DCT MCB/N0444F350 DCT MEM/N0442F360 DCT FTZ TRTLL6</t>
  </si>
  <si>
    <t>S12R 2100N08651W 2058N08652W 2058N08717W 2052N08745W 2054N08804W NOTEN UT37 SESNO UJ15E RETOS RETOS1A</t>
  </si>
  <si>
    <t>N411AN</t>
  </si>
  <si>
    <t>S12R T12R6 2059N08651W 2058N08703W 2055N08730W 2055N08756W NOTEN UT37 EBDUB DCT ETMES UJ53 REX DCT DLF DCT KOBLE/N0468F340 DCT ELP DCT PGS DCT BLD DCT BTY DCT RUSME DYAMD5</t>
  </si>
  <si>
    <t>N575DN</t>
  </si>
  <si>
    <t>ENEBA2A ENEBA 2131N08654W 2132N08654W 2140N08700W 2149N08655W 2150N08654W 2212N08631W 2310N08537W 2316N08544W MINOW M215 KNOST Q109 PANDY/N0457F350 Q109 YURCK Q97 SAWED Q108 SIE CAMRN5</t>
  </si>
  <si>
    <t>2244N08601W</t>
  </si>
  <si>
    <t>S12R T12R6 UN418 UN409 2054N08712W 2047N08727W 2110N09033W 2109N09057W 2138N09313W 2139N09317W TMN UT147 AGU UT44 MEZCA MEZCA1A</t>
  </si>
  <si>
    <t>N807JB</t>
  </si>
  <si>
    <t>NUDAL1A NUDAL UV106 PODON UG765 MAXIM Y262 LULLS DCT WIGNA DCT FIPES/N0451F380 DCT FERAL BLFRG3</t>
  </si>
  <si>
    <t>ENEBA2A ENEBA 2143N08658W 2156N08717W 2209N08744W 2222N08752W 2241N08811W 2253N08820W 2308N08830W 2308N08828W 2318N08823W PISAD M215 KNOST DCT CAMJO/N0465F350 DCT TEEEM Q109 PANDY/N0461F370 DCT FLO DCT TYI Q64 KALDA Q108 ZJAAY DCT RADDS DCT SIE DCT JFK DCT LLUND DCT CAM DCT JASDU DCT PBERG CARTR5</t>
  </si>
  <si>
    <t>S12R T12R6 UN418 NAPRI NAPRI1A</t>
  </si>
  <si>
    <t>ENEBA2A ENEBA UT27 NOSUG 2156N08703W 2205N08730W 2221N08752W 2225N08756W KEHLI A766 KELPP NNCEE2</t>
  </si>
  <si>
    <t>S12R T12R6 2057N08654W 2049N08707W 2053N08709W 2045N08727W ALPOM UT20 PAZ UT104 LENUL DCT</t>
  </si>
  <si>
    <t>N8754S</t>
  </si>
  <si>
    <t>S12R T12R6 UN418 UN409 2053N08713W 2049N08722W 2050N08858W MD506 2126N09006W 2152N09042W NOTEN UT37 EBDUB DCT NOTAL UJ2 MOV UT3 AGNID/N0462F380 UT3 URKOM DCT CUS DCT DRRVR PINNG1</t>
  </si>
  <si>
    <t>ENEBA2A ENEBA UT27 NOSUG 2227N08659W 2236N08700W 2318N08646W 2333N08640W MINOW M215 CIGAR/N0459F350 DCT CMIKE DCT GEFFS DCT KC66U DCT OXMAN LINNG3</t>
  </si>
  <si>
    <t>S12R SR00 SR01 SR02 SR03 SR04 2102N08644W 2106N08645W NC24 2127N08650W 2159N08654W 2207N08655W MINOW M215 CIGAR/N0448F350 DCT CMIKE DCT GEFFS DCT PNSIC DCT OXMAN LINNG3</t>
  </si>
  <si>
    <t>S12R SR00 SR01 SR02 SR03 SR04 SR05 SR06 SR07 SR08 SR09 SR10 SR11 SR12 2114N08648W ENEBA 2135N08655W 2158N08702W 2200N08703W 2203N08703W 2237N08703W 2249N08703W 2307N08713W KEHLI A766 KELPP NNCEE2</t>
  </si>
  <si>
    <t>S12R T12R6 UN418 UN409 2054N08704W 2052N08712W 2049N08730W MID DCT 2128N09056W 2135N09109W NOTEN UT37 ULUMA DCT MTY UT11 SINLO SINLO1A</t>
  </si>
  <si>
    <t>ENEBA2A ENEBA 2131N08654W 2139N08656W IRDOV L214 LEV J35 MCB DCT LIT/N0465F360 DCT KRTNY MHOMS3</t>
  </si>
  <si>
    <t>FAM3527</t>
  </si>
  <si>
    <t>UDGUV2A UDGUV 2047N08751W NAPRI NAPRI1A</t>
  </si>
  <si>
    <t>S12R T12R6 UN418 2055N08659W 2051N08720W 2046N08742W 2046N08749W MD914 2048N09017W 2054N09116W 2106N09146W 2111N09203W 2111N09225W 2055N09352W UBVOV UT20 TAJIN DCT VITOS VITOS2A</t>
  </si>
  <si>
    <t>UDGUV2A UDGUV DCT LIDAM UT23 TAM UJ14 TMN DCT MORAS UJ17 QET DCT</t>
  </si>
  <si>
    <t>LIDEK2A LIDEK 2044N08653W MURBU B764 BUKKY BUKKY1A</t>
  </si>
  <si>
    <t>N221WN</t>
  </si>
  <si>
    <t>N363FR</t>
  </si>
  <si>
    <t>S12R SR00 SR01 SR02 SR03 ENEBA UT27 PISAD M215 KNOST Q109 DEANR/N0451F360 DCT DAWWN DCT BEORN GNDLF3</t>
  </si>
  <si>
    <t>S12R T12R6 UN402 2054N08649W 2045N08648W CTM UG765 IMATA/N0429F320 UG765 AUR DCT</t>
  </si>
  <si>
    <t>GES201B</t>
  </si>
  <si>
    <t>ECOGB</t>
  </si>
  <si>
    <t>S12R T12R6 UN415 2049N08630W UN440 MAMBI UR640 GCM UW8 MLY UL332 GADGO DCT</t>
  </si>
  <si>
    <t>2027N08522W</t>
  </si>
  <si>
    <t>S12R SR00 SR01 SR02 SR03 SR04 SR05 SR06 SR07 ENEBA UT27 NOSUG 2242N08700W 2249N08702W KEHLI A766 SBI DCT ELD/N0457F350 DCT LIT DCT IRK/N0450F340 DCT MNOSO BLUEM5</t>
  </si>
  <si>
    <t>S12R T12R6 UN418 UN409 2053N08715W 2051N08723W 2051N08725W 2048N08733W 2046N08744W 2047N08753W 2051N08842W 2051N08847W 2134N09023W 2159N09118W NOTEN UT37 SESNO UJ15E RETOS RETOS1A</t>
  </si>
  <si>
    <t>N44501</t>
  </si>
  <si>
    <t>S12R SR00 SR01 SR02 SR03 SR04 ENEBA UT27 NOSUG 2250N08701W 2257N08702W KEHLI A766 SBI DCT KF12E DCT CVE DCT TOTOE DCT HALEN NIIXX4</t>
  </si>
  <si>
    <t>N8950L</t>
  </si>
  <si>
    <t>S12R T12R6 UN418 UN409 2055N08703W 2052N08711W 2051N08712W 2047N08722W 2041N08735W 2052N09211W 2057N09237W 2051N09345W 2051N09347W 2050N09354W ALUXU UT48 IPRUL/N0479F330 J177 PSX/N0475F340 DCT WAILN WLEEE7</t>
  </si>
  <si>
    <t>2137N09459W</t>
  </si>
  <si>
    <t>S12R SR00 SR01 SR02 SR03 SR04 ENEBA UT27 OMVIP UT45 IRDOV L214 LEV J35 MCB/N0457F390 J35 MEM BOOSH3</t>
  </si>
  <si>
    <t>TCLLR</t>
  </si>
  <si>
    <t>NUDAL1A NUDAL UV106 PODON UG765 MAXIM Y262 ZFP Y319 COACH Y494 WHOOS/M084F350 Y494 VIRST M201 TILED/M084F370 M201 DRYED/N0481F370 DCT 41N060W DCT 43N050W/N0482F370 DCT 46N040W/M083F370 DCT 48N030W DCT 49N020W DCT BEDRA/M085F370 DCT NASBA DCT GUNSO DCT RATKA/N0493F370 DCT LARLA DCT GANTO/N0496F370 DCT JSY DCT TURDU DCT TADUP DCT TEPRI UN491 POGZI DCT GELTA DCT LUVAL/N0480F370 DCT BEGAR DCT TRA/N0476F370 DCT GAMSA/N0474F370 DCT GEDSO/N0476F370 DCT VEKEN DCT GORPA/N0474F370 DCT IRDIV DCT KRV DCT NISVA DCT DEDIN DCT AYTEK</t>
  </si>
  <si>
    <t>S12R 2100N08651W 2058N08651W 2056N08651W CN24 2053N08652W L13 L25 2051N08705W 2051N08707W 2043N08746W 2049N08834W 2050N08838W 2125N09003W 2130N09012W NOTEN UT37 ULUMA DCT MTY DCT TASTO DCT ILAMA UT41 NADIS DCT AVRIL UJ3 TANRI TANRI1B</t>
  </si>
  <si>
    <t>S12R SR00 SR01 SR02 SR03 SR04 ENEBA UT27 NOSUG 2252N08701W 2300N08701W KEHLI A766 KENGS/N0458F360 A766 SBI DCT CRIED BEREE3</t>
  </si>
  <si>
    <t>S12R SR00 SR01 SR02 SR03 SR04 SR05 ENEBA 2133N08654W ALKIM UT45 IRDOV/M079F360 L214 PLNDR/N0459F360 L214 LEV DCT TOZZI DCT KM27I DCT SGF DCT EUNIK DCT KP75C DCT KP84A DCT DPR/N0453F380 DCT YEA DCT CAMRA IGSOX3</t>
  </si>
  <si>
    <t>ENEBA2A ENEBA UT27 NOSUG 2216N08658W 2243N08700W 2301N08656W 2338N08648W 2349N08642W 2355N08641W MINOW M215 KNOST DCT DEANR DCT BRUTS Q109 CAMJO DCT TWINS DCT PONZE BANKR8</t>
  </si>
  <si>
    <t>2408N08637W</t>
  </si>
  <si>
    <t>N651JB</t>
  </si>
  <si>
    <t>S12R SR00 SR01 SR02 SR03 SR04 ENEBA UT27 OMVIP 2313N08714W ALKIM PISAD M215 KNOST Q109 CAMJO/N0464F350 Q109 PANDY/N0455F370 Q109 DFENC DCT SAWED Q108 SIE CAMRN5</t>
  </si>
  <si>
    <t>N121DZ</t>
  </si>
  <si>
    <t>S12R SR00 SR01 SR02 SR03 SR04 2102N08644W OMSUK UM219 ROTGI 2212N08635W 2227N08626W 2231N08623W 2239N08616W 2244N08612W 2326N08544W MYDIA Y240 SHAQQ DCT SZW DCT DAWWN/N0455F340 DCT BEORN GNDLF3</t>
  </si>
  <si>
    <t>S12R T12R6 UN418 2056N08657W UN703 2043N08726W 2043N08727W 2042N08732W 2041N08745W NOTEN UT37 ULUMA/N0451F340 UT37 SESNO UJ15E RETOS RETOS1A</t>
  </si>
  <si>
    <t>S12R T12R6 UN418 UN409 2054N08710W 2054N08711W 2041N08728W 2042N08742W 2041N08745W 2144N09312W DUSAT UM206 SESNO UJ15E MTY UT11 MURDU/N0464F340 UT11 PPE J93 AXASA DCT ASUTA DCT AMMOR OLAAA2</t>
  </si>
  <si>
    <t>S12R T12R6 UN418 UN409 UN419 2053N08722W 2054N08723W 2053N08724W 2053N08815W 2112N09001W 2111N09005W 2105N09028W 2058N09045W LIDAM UT23 TAM UJ14 TMN UT147 SLP UJ40 LIBOL LIBOL1B</t>
  </si>
  <si>
    <t>S12R SR00 SR01 SR02 SR03 SR04 ENEBA UT27 OMVIP UT45 IRDOV L214 LEV J35 MCB/N0457F390 J35 MEM/N0457F380 J35 FAM/N0447F390 DCT SPI DCT PHEEB ENDEE8</t>
  </si>
  <si>
    <t>XAFMM</t>
  </si>
  <si>
    <t>S12R T12R6 UN418 UN409 2055N08700W 2055N08701W 2041N08732W CZA UT20 ALPOM 2043N09118W 2043N09120W 2044N09127W 2047N09149W 2052N09213W 2056N09237W 2056N09247W UBVOV UT20 PAZ UT104 LENUL DCT</t>
  </si>
  <si>
    <t>S12R SR00 SR01 SR02 SR03 SR04 SR05 SR06 SR07 SR08 SR09 SR10 ENEBA UT27 NOSUG 2208N08657W 2301N08717W 2307N08720W KEHLI A766 KELPP NNCEE2</t>
  </si>
  <si>
    <t>S12R T12R6 UN418 UN409 2053N08713W 2048N08723W 2046N08725W 2042N08736W 2044N08818W 2046N08823W PERGO 2131N09016W 2137N09028W 2200N09119W NOTEN UT37 SESNO UJ15E RETOS DCT</t>
  </si>
  <si>
    <t>S12R T12R6 UN418 2055N08657W 2032N08727W 2025N08735W 2018N08741W 2016N08744W 2008N08753W 2001N08818W 2000N08821W 2025N09150W 2027N09157W 2057N09230W UBVOV UT101 UMAVO/N0460F300 UT101 ENAGA ENAGA3A</t>
  </si>
  <si>
    <t>S12R T12R6 UN418 2056N08654W 2039N08718W 2035N08726W 2015N08749W 2010N08754W 2005N08804W 2002N08827W 2027N09203W 2026N09213W 2023N09223W UBVOV UT101 UMAVO/N0402F280 UT169 VITOS VITOS2A</t>
  </si>
  <si>
    <t>N935NN</t>
  </si>
  <si>
    <t>S12R SR00 SR01 SR02 SR03 SR04 2109N08643W NOSUG 2228N08659W 2237N08659W IRDOV L214 PLNDR DCT HRV DCT MCB/N0448F370 DCT MEM/N0435F360 DCT FTZ TRTLL6</t>
  </si>
  <si>
    <t>S12R T12R6 UN418 UN409 2053N08717W 2054N08733W 2058N08746W 2054N08750W 2054N08755W 2054N08804W 2054N08807W 2054N08813W DURPI UT78 XOLRO 2044N09044W 2037N09102W 2045N09155W 2051N09226W 2057N09259W UBVOV DCT UMAVO UT101 ENAGA ENAGA3A</t>
  </si>
  <si>
    <t>S12R 2100N08650W SR03 2100N08643W OBTIV NOSUG 2230N08659W 2242N08700W KEHLI A766 KELPP BAYYY5</t>
  </si>
  <si>
    <t>S12R T12R6 UN418 UN409 2055N08701W 2033N08725W 2019N08737W 2011N08745W 2010N08748W 2009N08753W 2008N08758W 2005N08815W 2012N08837W 2024N08855W 2040N08948W 2050N09032W 2048N09052W LIDAM UT23 TAM UJ14 TMN UT147 SLP UJ40 LIBOL LIBOL1B</t>
  </si>
  <si>
    <t>HI1099</t>
  </si>
  <si>
    <t>S12R T12R6 UN415 ALYRE MAMBI/N0450F390 UL577 CDO UT15 NADAX NADAX1W</t>
  </si>
  <si>
    <t>2008N08536W</t>
  </si>
  <si>
    <t>N872NN</t>
  </si>
  <si>
    <t>S12R SR00 SR01 SR02 SR03 SR04 2102N08644W 2104N08644W 2106N08643W 2108N08643W 2139N08652W 2231N08709W 2239N08712W KEHLI A766 SBI DCT CRIED BEREE3</t>
  </si>
  <si>
    <t>S12R T12R6 UN418 UN409 2052N08720W 2055N08738W 2054N08744W 2053N08750W 2048N08809W 1949N08956W 1855N09306W 1854N09310W 1853N09321W MEBAS UT112 ERDEL/N0481F260 UT112 LARLO LARLO4A</t>
  </si>
  <si>
    <t>1847N09512W</t>
  </si>
  <si>
    <t>XCLNT</t>
  </si>
  <si>
    <t>B350</t>
  </si>
  <si>
    <t>S12R SR00 SR26 SR27 SR28 2053N08651W 2049N08702W 2048N08709W 2048N08713W 2053N08742W 2049N09157W 2039N09238W 2046N09249W UBVOV UT101 ENAGA DCT</t>
  </si>
  <si>
    <t>S12R SR00 SR01 SR02 SR03 SR04 NOSUG 2208N08703W 2245N08710W 2255N08722W 2321N08734W 2339N08740W 2347N08741W 2352N08741W PISAD M215 KNOST Q109 CAMJO Q99 PEETT DCT BBDOL PAATS4</t>
  </si>
  <si>
    <t>S12R SR00 SR01 SR02 SR03 2101N08643W OMSUK M219 XOPGI 2244N08628W 2338N08607W 2345N08602W NAVVL M219 KNOST Q109 CAMJO Q99 EFFAY/N0456F410 Q99 OGRAE DCT GOOOB DCT THHMP RAVNN9</t>
  </si>
  <si>
    <t>2348N08601W</t>
  </si>
  <si>
    <t>N912DU</t>
  </si>
  <si>
    <t>S12R SR00 SR01 SR02 SR03 SR04 SR05 SR06 SR07 SR08 OMSUK UM219 ROTGI 2204N08637W 2229N08611W TELCO NAVVL M219 CIGAR DCT SZW DCT DAWWN/N0455F320 DCT BEORN GNDLF3</t>
  </si>
  <si>
    <t>2235N08601W</t>
  </si>
  <si>
    <t>S12R T12R6 UN418 UN409 UN419 2043N08724W 2027N08732W 1957N08808W 1957N08818W 1957N08827W 2026N09143W 2042N09219W 2046N09233W UBVOV UT20 PAZ UT104 LENUL LENUL2B</t>
  </si>
  <si>
    <t>N585JB</t>
  </si>
  <si>
    <t>N174US</t>
  </si>
  <si>
    <t>S12R SR00 SR01 SR02 SR03 SR04 SR05 SR06 OMSUK UM219 XOPGI 2236N08629W 2241N08629W 2249N08620W 2251N08615W 2253N08612W 2313N08530W NAVVL M219 KNOST DCT DEANR DCT BRUTS Q109 CAMJO DCT TWINS DCT PONZE BANKR8</t>
  </si>
  <si>
    <t>2258N08601W</t>
  </si>
  <si>
    <t>S12R T12R6 UN418 UN409 2055N08701W 2059N08728W UBVOV UT101 ENAGA DCT OTAGO/N0450F200 DCT ATUKA ATUKA1B</t>
  </si>
  <si>
    <t>UDGUV2A UDGUV 2143N09303W 2143N09307W 2143N09314W 2150N09500W TMN UT147 BOPAX BOPAX1B</t>
  </si>
  <si>
    <t>S12R T12R6 UN418 UN409 UN419 2052N08726W 2056N08748W UBVOV UT101 UMAVO/N0460F300 UT101 ENAGA ENAGA3A</t>
  </si>
  <si>
    <t>S12R SR00 SR01 SR02 SR03 SR04 SR05 SR06 OMSUK UM219 ROTGI 2207N08632W 2208N08631W 2234N08618W 2245N08609W 2246N08607W 2326N08533W NAVVL M219 CIGAR DCT DEANR/N0461F350 Q109 CAMJO Q99 QUART PHLBO4</t>
  </si>
  <si>
    <t>2253N08601W</t>
  </si>
  <si>
    <t>CCBAM</t>
  </si>
  <si>
    <t>S12R T12R6 UN402 UN408 2048N08650W ALSUP UB881 BTO UZ498 MGA UZ512 TIGIR/N0457F350 UZ512 LIXAS UL203 ARNEL UM542 TAL UV1 ATATU ATATU4</t>
  </si>
  <si>
    <t>CGTSW</t>
  </si>
  <si>
    <t>S12R SR00 SR01 SR02 SR03 SR04 SR05 SR06 SR07 SR08 SR09 SR10 2116N08647W NOSUG IRDOV/M077F320 L214 PLNDR/N0458F320 L214 LEV DCT DEBII DCT CHELI DCT KD66A/N0455F360 DCT KD78Y DCT VKING DCT BEVEL DCT VESDO DCT EBGAL EBGAL7</t>
  </si>
  <si>
    <t>N948JB</t>
  </si>
  <si>
    <t>S12R SR00 SR01 ROTGI UM219 RAKAR 2256N08617W 2339N08541W NAVVL M219 KNOST Q109 HEPAR/N0458F350 Q109 DFENC DCT SAWED Q108 SIE CAMRN5</t>
  </si>
  <si>
    <t>2315N08601W</t>
  </si>
  <si>
    <t>N8717M</t>
  </si>
  <si>
    <t>S12R SR00 SR01 SR02 SR03 NOSUG 2231N08659W 2240N08701W KEHLI A766 KENGS/N0475F340 A766 SBI DCT FUZ J58 SPS DCT HALEN NIIXX4</t>
  </si>
  <si>
    <t>N433AN</t>
  </si>
  <si>
    <t>S12R SR00 SR01 NOSUG 2235N08659W 2242N08701W KEHLI/N0473F300 A766 KELPP DCT LAMMY/N0469F340 DCT PALMS DCT CSI J138 FST DCT ELP DCT DRRVR PINNG1</t>
  </si>
  <si>
    <t>S12R SR00 SR01 ROTGI UM219 XOPGI 2227N08632W 2235N08630W 2243N08626W 2318N08609W 2345N08556W SNAKR M219 CIGAR DCT DEANR Q109 CAMJO Q99 OGRAE DCT BZNGA DCT DORRN CAVLR7</t>
  </si>
  <si>
    <t>2330N08601W</t>
  </si>
  <si>
    <t>S12R T12R6 UN418 UN409 2055N08701W 2107N08717W 2122N08737W NOTEN UT37 SESNO UJ15E RETOS RETOS1A</t>
  </si>
  <si>
    <t>N818DA</t>
  </si>
  <si>
    <t>S12R SR00 SR01 SR02 2100N08644W NOSUG 2213N08658W 2224N08700W 2229N08703W KEHLI A766 SBI DCT ACT/N0457F340 DCT PNH DCT ALS DCT JNC J12 HELPR JAZZZ1</t>
  </si>
  <si>
    <t>S12R T12R6 UN418 UN409 UN419 2052N08730W 2052N08733W 2054N08757W 2100N08822W 2100N08824W 2100N08832W DURPI NOTEN DCT REX DCT DLF DCT FST/N0467F360 J86 ELP DCT RUTER J86 INW DCT HAHAA RKSTR4</t>
  </si>
  <si>
    <t>S12R SR00 SR01 SR02 2143N08654W 2210N08702W 2221N08706W KEHLI A766 SBI DCT KF09E DCT SPS DCT HALEN NIIXX4</t>
  </si>
  <si>
    <t>S12R SR00 SR01 SR02 SR03 NOSUG UT27 OMVIP/N0486F300 UT27 PISAD L333 CCUDA/N0480F320 L333 HOOCK DCT MEMFS/N0466F340 DCT FTZ TRTLL6</t>
  </si>
  <si>
    <t>CCBGH</t>
  </si>
  <si>
    <t>S12R T12R6 UN418 UN409 2053N08701W 2039N08720W 2034N08726W 2023N08738W 2020N08740W 2016N08744W 2014N08746W 2014N08747W 2007N08757W 1830N09044W 1825N09058W PQE V51 TGZ</t>
  </si>
  <si>
    <t>S12R T12R6 UN415 UN413 2108N08608W FRANT UG765 MAXIM DCT EADEN DCT PBI DCT LENDS DCT OZENA DCT TUBBS/M084F370 Y493 VEGAA M201 DRYED DCT CARAC/N0479F390 DCT SUPRY/M084F390 NATY ELSOX/N0485F410 DCT SHA DCT BAL DCT BOFUM Q37 MALUD MALUD1M</t>
  </si>
  <si>
    <t>S12R T12R6 UN418 UN409 2055N08702W 2106N08718W 2107N08719W 2109N08723W 2111N08725W 2125N08742W 2125N08745W 2140N09053W 2140N09055W 2145N09222W LIDAM UT23 TAM UJ14 TMN UT147 ILEMA/N0451F340 UT147 AGU UT44 MEZCA MEZCA1A</t>
  </si>
  <si>
    <t>S12R T12R6 UN415 TAKUX UM782 OMIRO/N0446F370 UN420 PELRA DCT SPP DCT SEKMA OSUPA2</t>
  </si>
  <si>
    <t>S12R T12R6 UN418 UN409 2053N08712W 2035N08730W 2026N08740W 2003N08805W 1943N08846W 1926N08916W 1918N08931W 1912N08941W 1900N09006W 1854N09005W 1838N09033W 1835N09048W 1834N09058W NOPON UJ9 VSA DCT</t>
  </si>
  <si>
    <t>UDGUV2A UDGUV 2049N08757W UBVOV UT20 TAJIN DCT VITOS VITOS2A</t>
  </si>
  <si>
    <t>S12R SR00 SR01 SR02 SR03 2136N08650W 2141N08653W 2146N08657W KEHLI/N0465F380 A766 KELPP BAYYY5</t>
  </si>
  <si>
    <t>GTUIN</t>
  </si>
  <si>
    <t>NUDAL1A NUDAL UV106 PODON UG765 MAXIM DCT PBI DCT LENDS DCT OZENA DCT TUBBS/M084F370 Y493 VEGAA M201 DRYED DCT CARAC/N0479F390 DCT SUPRY/M084F390 NATY ELSOX/N0484F390 DCT AMDEP DCT CRK DCT ELTIG DCT NEXAT/N0463F350 DCT ENJEX DCT AVZAC DCT ICOSA DCT ZIPWE L180 FIGZI FIGZI1B</t>
  </si>
  <si>
    <t>N996NN</t>
  </si>
  <si>
    <t>S12R SR00 SR01 SR02 2102N08644W 2110N08641W 2124N08640W NOSUG 2219N08658W 2225N08659W KEHLI A766 SBI DCT CRIED BEREE3</t>
  </si>
  <si>
    <t>CGFJM</t>
  </si>
  <si>
    <t>S12R SR00 SR01 SR02 SR03 NOSUG IRDOV/M078F360 L214 PLNDR/N0459F360 L214 LEV DCT DEBII DCT CHELI DCT KD66A DCT KD78Y DCT RECAP DCT BEVEL DCT VESDO DCT EBGAL EBGAL7</t>
  </si>
  <si>
    <t>S12R T12R6 TAKUX UM782 OMIRO UN420 PELRA/N0452F370 UN420 SPP UP530 KAKOL DCT RNG UQ121 ISVAT ISVA5E</t>
  </si>
  <si>
    <t>N646JB</t>
  </si>
  <si>
    <t>S12R SR00 SR01 SR02 SR03 SR04 OMSUK UM219 ROTGI 2208N08636W 2237N08640W 2319N08646W 2330N08642W 2336N08640W 2344N08635W 2349N08630W 2350N08629W 2355N08624W 2359N08617W MYDIA M219 CIGAR DCT KNOST DCT CAMJO Q109 TEEEM Q99 POLYY/N0451F370 DCT DADDS Q87 GEARS DCT BBOBO Q22 RBV Q419 JFK ROBUC3</t>
  </si>
  <si>
    <t>S12R T12R6 UN418 UN409 2055N08710W 2056N08710W 2112N08736W 2119N08747W 2121N08748W NOTEN UT37 ULUMA DCT MTY DCT TASTO DCT ILAMA UT41 NADIS DCT AVRIL UJ3 TANRI TANRI1B</t>
  </si>
  <si>
    <t>ENEBA2A ENEBA 2132N08654W 2134N08654W 2201N08657W 2228N08706W 2236N08710W KEHLI A766 KELPP NNCEE2</t>
  </si>
  <si>
    <t>S12R T12R6 UN418 UN409 2055N08702W 2058N08709W 2108N08719W 2106N08718W 2112N08723W 2113N08724W 2123N08758W 2117N08814W UBVOV UT101 UMAVO/N0459F300 UT101 ENAGA ENAGA3A</t>
  </si>
  <si>
    <t>S12R T12R6 UN418 UN409 2055N08717W 2111N08802W 2110N08802W 2127N09015W 2123N09032W 2121N09042W 2120N09049W 2131N09232W 2131N09233W 2145N09459W TMN UT147 SLP</t>
  </si>
  <si>
    <t>S12R 2101N08650W SL0 NC29 OMSUK UM219 ROTGI 2208N08636W 2217N08638W 2304N08648W 2310N08649W 2339N08630W 2353N08615W MYDIA NAVVL M219 KNOST DCT DEANR DCT BRUTS Q109 CAMJO DCT TWINS DCT PONZE BANKR8</t>
  </si>
  <si>
    <t>DANRM</t>
  </si>
  <si>
    <t>S12R SR00 SR01 SR02 SR03 SR04 SR05 SR06 ROTGI 2208N08636W 2210N08636W 2223N08640W 2228N08642W 2303N08652W 2310N08654W 2315N08656W 2322N08659W NAVVL M219 CULLY/N0475F370 DCT SHOWW DCT LAL DCT HOBEE M202 LENDS DCT UKOKA/M081F370 M202 ONGOT/M081F390 DCT DRYED M201 CARAC/N0464F390 DCT NICSO/M081F390 NATW 48N050W/M081F400 NATW MALOT/N0466F400 NATW GISTI/N0467F410 DCT LUPOR DCT WTD DCT ENJEX DCT ADHAV DCT AGCAT DCT AXNEF DCT ZIPWE DCT OZZIL DCT SAWPE Q63 CPT UL9 BIG L607 KONAN DCT KOK/N0467F390 DCT DENOX/N0402F310 DCT REMBA DCT SPI T180 NIVNU/N0377F230 T847 TUTOV TUTOV1D</t>
  </si>
  <si>
    <t>N970AN</t>
  </si>
  <si>
    <t>S12R 2101N08651W SL0 SEVKA NUDAL UV106 PODON UG765 MAXIM SNDBR3</t>
  </si>
  <si>
    <t>PRE90</t>
  </si>
  <si>
    <t>N900EU</t>
  </si>
  <si>
    <t>S12R SR00 SR01 2125N08650W 2132N08652W IRDOV L214 PLNDR DCT SULPA DCT HRV DCT</t>
  </si>
  <si>
    <t>S12R T12R6 2100N08648W DELVI UM782 MEVUB UP406 AKPEK UQ121 ISVAT ISVA5E</t>
  </si>
  <si>
    <t>N991AN</t>
  </si>
  <si>
    <t>S12R T12R6 2100N08648W SEVKA NUDAL UV106 PODON UG765 MAXIM SNDBR3</t>
  </si>
  <si>
    <t>UDGUV2A UDGUV 2052N08811W 2054N08817W 2054N08820W 2056N08826W 2116N08853W 2112N08907W LIDAM UT23 TAM UJ14 TMN UT147 XOTOL/N0452F230 UT147 AGU/N0420F170 UT44 MEZCA MEZCA1A</t>
  </si>
  <si>
    <t>S12R T12R6 UN418 UN409 UN419 2051N08726W 2053N08822W 2054N08835W NOTEN UT37 SESNO/N0459F180 UJ15E RETOS RETOS1A</t>
  </si>
  <si>
    <t>CGLWS</t>
  </si>
  <si>
    <t>S12R SR00 SR01 SR02 ROTGI UM219 MYDIA/M078F370 M219 CIGAR/N0454F370 DCT CMIKE DCT SPA DCT KC60U DCT OXMAN LINNG3</t>
  </si>
  <si>
    <t>S12R T12R6 UN418 UN409 UN419 2052N08723W 2050N08730W UBVOV DCT UMAVO UT101 ENAGA ENAGA3A</t>
  </si>
  <si>
    <t>S12R T12R6 2109N08603W 2110N08602W SEVKA PODON UG765 MAXIM Y262 CANVI/M083F350 Y262 ZFP/M083F370 DCT SUMRS M204 SOORY DCT 43N050W/M081F270 46N040W 48N030W 49N020W DCT BEDRA/M083F390 DCT NASBA/M083F410 DCT GAPLI/N0485F410 DCT SIDDI/N0483F370 DCT DAWLY/N0458F310 DCT ELRIP/N0432F270 DCT OTMET OTMET1G</t>
  </si>
  <si>
    <t>UDGUV2A UDGUV 2048N09231W 2047N09250W 2035N09500W VOKIR UT101 UMAVO/N0460F300 UT101 ENAGA ENAGA3A</t>
  </si>
  <si>
    <t>ECKCP</t>
  </si>
  <si>
    <t>S12R 2101N08650W SR0 SEVKA NUDAL UV106 PODON UG765 MAXIM Y262 LULLS Y642 GUCEL/N0472F370 Y642 GRATX/M081F370 M329 LAZEY DCT 34N060W 40N050W/M081F390 44N040W 46N030W 42N020W DCT GUNTI/N0465F390 DCT LAZET</t>
  </si>
  <si>
    <t>FGSQN</t>
  </si>
  <si>
    <t>S12R T12R6 2100N08649W CN02 SEVKA NUDAL UV106 PODON UG765 MAXIM DCT VKZ DCT NUCAR/N0485F370 A699 LOUIZ/M083F370 A699 SUMRS DCT GALVN DCT ANTIG M328 BDA DCT 37N060W 42N050W/M083F390 46N040W 48N030W 49N020W DCT BEDRA/M083F410 DCT NASBA DCT GAPLI/N0487F410 DCT ANNET UM25 UVSUV/N0428F270 UM25 INGOR/N0420F260 UM25 LUKIP LUKIP9E</t>
  </si>
  <si>
    <t>NUDAL1A NUDAL UV106 PODON UG765 MAXIM DCT VKZ DCT NUCAR A699 LOUIZ/M085F370 A699 SUMRS M204 ALOBI/M085F390 M204 LUNKR/M084F410 DCT 38N060W/M084F410 41N050W 43N040W 44N030W 44N020W DCT RETEN/N0490F410 DCT EPOPO/N0490F400 DCT ADORO L155 ZMR</t>
  </si>
  <si>
    <t>S12R SR00 SR01 SR02 2100N08644W ROTGI 2151N08640W 2228N08627W 2259N08614W MYDIA/M078F350 M219 CULLY/N0460F350 M219 KNOST DCT CAMJO/N0456F370 Q99 BLAAN Q69 RICCS DCT OXMAN LINNG3</t>
  </si>
  <si>
    <t>S12R T12R6 2100N08649W 2106N08614W MAXIM Y262 LULLS DCT EYW DCT AMNDA DCT RAMJT A699 SUMRS/M082F370 M204 LUNKR/M082F390 DCT 38N060W DCT 40N050W DCT 42N040W DCT 42N030W/M082F410 DCT 41N020W DCT ERPES/N0470F410 DCT LAZET</t>
  </si>
  <si>
    <t>S12R T12R6 2100N08649W 2049N08638W TAKUX UM782 OMIRO UN420 SPP DCT VUNIB DCT SIROT DCT KUBEK DCT RNG DCT ISVAT ISVAT5E</t>
  </si>
  <si>
    <t>S12R T12R6 UN418 UN409 UN419 UN432 2053N08734W UKOKO UT78 XOLRO 2050N09012W ELURA UMAVO UT101 ENAGA ENAGA3A</t>
  </si>
  <si>
    <t>S12R T12R6 UN418 UN409 2054N08706W UKOKO UT78 DURPI 2046N09010W ELURA VITOS VITOS2A</t>
  </si>
  <si>
    <t>UDGUV2A UDGUV UT78 DURPI 2046N09011W ELURA UMAVO UT101 ENAGA ENAGA3A</t>
  </si>
  <si>
    <t>S12L T12L6 2059N08652W 2058N08653W 2058N08718W 2058N08733W 2058N08742W 2046N09003W AVIVI ELVED UT104 LENUL LENUL3A</t>
  </si>
  <si>
    <t>XAVIR</t>
  </si>
  <si>
    <t>S12L T12L6 UN418 UN409 2055N08713W 2056N08719W 2118N08825W 2117N09008W NOTEN UT37 SESNO UJ15E RETOS RETOS1A</t>
  </si>
  <si>
    <t>S12L T12L6 2102N08647W L39 2156N08630W 2225N08614W 2250N08616W MYDIA M219 CIGAR/N0454F350 DCT HEPAR Q99 BLAAN Q69 RICCS DCT PSB DCT SYR Q844 IKLAX DCT VERTI DCT SINRO PESAC5</t>
  </si>
  <si>
    <t>UDGUV2B UDGUV UT78 XOLRO 2055N09052W 2129N09127W UMAVO UT101 ENAGA ENAGA3A</t>
  </si>
  <si>
    <t>VIR94</t>
  </si>
  <si>
    <t>A35K</t>
  </si>
  <si>
    <t>GVPOP</t>
  </si>
  <si>
    <t>S12L T12L6 2059N08647W 2109N08605W MAXIM Y262 ZFP Y319 BRATZ DCT NUCAR A699 SUMRS/M085F410 M204 FLUPS DCT JNFOX DCT KINER M202 MUNEY DCT 41N060W DCT 43N055W DCT 44N050W DCT 47N040W DCT 50N030W DCT 51N020W DCT RODEL DCT EPUNA/M084F410 DCT ARKIL/N0491F410 DCT SIDDI DCT DAWLY DCT ELRIP DCT OTMET OTMET1H</t>
  </si>
  <si>
    <t>UDGUV2B UDGUV DCT 2050N08806W 2107N08939W S3627 2110N09005W NA288 2130N09116W 2131N09129W TMN UT147 AGU UT44 MEZCA MEZCA1A</t>
  </si>
  <si>
    <t>S12L T12L6 UN418 CZA 2040N08854W 2059N09012W 2030N09023W 2008N09030W 1955N09040W 1942N09048W 2018N09307W NUGIN ELVED UT104 LENUL DCT</t>
  </si>
  <si>
    <t>XBBQG</t>
  </si>
  <si>
    <t>S12L T12L6 2101N08647W SEVKA NUDAL UV106 PODON UG765 FRANT UR522 UHA</t>
  </si>
  <si>
    <t>S12L T12L6 UN418 2045N09236W 2039N09330W UMAVO UT101 ENAGA ENAGA3A</t>
  </si>
  <si>
    <t>S12L T12L6 UN418 2052N09206W 2051N09217W UMAVO UT101 ENAGA ENAGA3A</t>
  </si>
  <si>
    <t>S12L T12L6 UN418 2003N09134W 1955N09220W 1953N09241W 1943N09415W OMPAN OMPAN1A</t>
  </si>
  <si>
    <t>S12L T12L6 2059N08654W CN27 2052N09132W ELOPA UMAVO/N0460F300 UT101 ENAGA ENAGA3A</t>
  </si>
  <si>
    <t>S12L T12L6 2103N08647W N10N 2106N08645W 2119N08632W LENUK UB646 CANOA DCT EYW</t>
  </si>
  <si>
    <t>XBMSZ</t>
  </si>
  <si>
    <t>S12L T12L6 UN418 UN409 2209N09044W 2211N09054W 2212N09059W 2249N09258W 2311N09301W NOTEN UT37 SESNO UJ15E RETOS DCT</t>
  </si>
  <si>
    <t>S12L 2101N08650W NC01 NUDAL UR506 KALNO VETSI2A</t>
  </si>
  <si>
    <t>S12L T12L6 UN418 UN409 UBVOV UT20 TAJIN DCT VITOS VITOS2A</t>
  </si>
  <si>
    <t>S12L T12L6 UN418 UN409 2117N08802W STCLA 2128N08934W 2120N09003W 2118N09009W 2118N09047W NOTEN UT37 SESNO UJ15E RETOS RETOS1A</t>
  </si>
  <si>
    <t>S12L T12L6 2059N08653W NC14 2052N09142W 2040N09204W 2028N09320W VOKIR UT101 UMAVO/N0459F300 UT101 ENAGA ENAGA3A</t>
  </si>
  <si>
    <t>S12L 2102N08650W ALSUP UB881 ANIKO/N0457F330 UB881 BTO UM206 ANSON DCT AROVI VUMAN2</t>
  </si>
  <si>
    <t>N866NN</t>
  </si>
  <si>
    <t>S12L 2101N08649W 2101N08646W 2113N08646W NNE25 2205N08652W 2212N08653W KEHLI A766 SBI DCT CRIED BEREE3</t>
  </si>
  <si>
    <t>UDGUV2A UDGUV UT78 DURPI 2050N09005W 2044N09131W 2043N09149W 2041N09203W UMAVO UT101 ENAGA DCT OTAGO DCT ATUKA ATUKA1B</t>
  </si>
  <si>
    <t>S12R SR00 SR26 SR27 SR28 SR29 SR30 SR31 SR41 SR42 2048N08657W 2046N08702W ANADI G765</t>
  </si>
  <si>
    <t>S12R T12R6 UN418 UN409 UBVOV UT101 UMAVO/N0448F300 UT101 ENAGA ENAGA3A</t>
  </si>
  <si>
    <t>N3742C</t>
  </si>
  <si>
    <t>S12R SR00 SR01 SR02 SR03 2123N08643W ZUTZU 2126N08642W 2129N08641W 2142N08640W 2210N08636W 2227N08637W 2232N08638W 2238N08638W MYDIA M219 KNOST DCT AMORY Q110 JOKKY/N0469F360 Q110 DAWWN DCT BEORN GNDLF3</t>
  </si>
  <si>
    <t>S12R SR00 SR01 SR02 SR03 SR04 2158N08651W 2238N08707W 2245N08710W 2253N08716W 2351N08849W KEHLI/N0464F340 A766 KELPP NNCEE2</t>
  </si>
  <si>
    <t>S12R SR00 SR01 SR02 SR03 2101N08644W 2107N08641W 2109N08640W 2111N08640W OMSUK UM219 ROTGI 2206N08637W 2219N08640W 2233N08641W 2235N08640W 2236N08639W 2246N08628W 2250N08627W 2256N08624W 2414N08602W NAVVL M219 CIGAR M215 KNOST Q109 CAMJO Q99 QUART PHLBO4</t>
  </si>
  <si>
    <t>2101N08652W 2045N08707W 2040N08700W 2045N08659W 2040N08657W 2037N08703W 2043N08653W 2047N08656W CUN</t>
  </si>
  <si>
    <t>S12R 2100N08651W 2058N08652W UKOKO UT78 XOLRO 2051N09052W 2100N09110W 2104N09121W 2107N09126W 2111N09201W UBVOV UT101 UMAVO/N0456F300 UT101 ENAGA ENAGA3A</t>
  </si>
  <si>
    <t>UDGUV2A UDGUV 2046N08757W 2045N08803W NAPRI 2045N08902W ID111 2048N08939W 2049N08940W MD801</t>
  </si>
  <si>
    <t>N657FR</t>
  </si>
  <si>
    <t>S12R SR00 SR01 SR02 SR03 2112N08644W 2123N08646W NNE25 2151N08650W 2158N08651W 2234N08735W 2238N08743W 2248N08814W 2253N08821W 2257N08826W KEHLI A766 SBI DCT CRIED BEREE3</t>
  </si>
  <si>
    <t>ROU1885</t>
  </si>
  <si>
    <t>S12R SR00 SR01 SR02 SR03 SR04 ROTGI 2221N08633W 2227N08632W 2237N08621W MYDIA/M080F350 M219 CULLY/N0470F350 M219 KNOST DCT CAMJO DCT TEEEM Q99 BWAGS/N0461F370 Q99 POLYY DCT OGRAE DCT AUDII DCT FAK DCT RBV DCT LLUND DCT CAM DCT JASDU DCT PBERG CARTR5</t>
  </si>
  <si>
    <t>S12R T12R6 UN418 UN409 UN419 2051N08728W NOTEN UT37 SESNO UJ15E RETOS RETOS1A</t>
  </si>
  <si>
    <t>LET3446</t>
  </si>
  <si>
    <t>XAMCC</t>
  </si>
  <si>
    <t>S12R T12R6 UN418 2058N08656W L07 2055N08733W UBVOV UT20 PAZ UT104 LENUL DCT</t>
  </si>
  <si>
    <t>UDGUV2A UDGUV 2048N08749W UBVOV UT101 UMAVO UT104 LENUL LENUL3A</t>
  </si>
  <si>
    <t>S12R T12R6 2100N08650W 2058N08651W 2056N08706W 2056N08711W UBVOV UT20 TAJIN DCT VITOS VITOS2A</t>
  </si>
  <si>
    <t>S12R T12R6 UN418 UN409 UN419 UN432 2049N08744W 2047N09236W 2043N09254W 2038N09323W 2033N09352W TAJIN UT20 PAZ UT104 ELVED/N0449F300 UT104 LENUL LENUL2B</t>
  </si>
  <si>
    <t>UDGUV2A UDGUV UT78 UKOKO 2050N08847W 2050N08851W 2149N09400W 2149N09407W TMN UT147 AGU UT44 MEZCA MEZCA1A</t>
  </si>
  <si>
    <t>N673FR</t>
  </si>
  <si>
    <t>S12R SR00 SR01 SR02 SR03 SR04 ENEBA UT27 PISAD L333 HOOCK DCT REECO DCT MEMFS DCT FTZ TRTLL6</t>
  </si>
  <si>
    <t>UDGUV2A UDGUV DCT MID DCT 2105N08958W 2108N09015W 2112N09044W 2117N09058W 2129N09118W NOTEN UT37 SESNO UJ15E RETOS RETOS1A</t>
  </si>
  <si>
    <t>S12R 2100N08649W 2058N08637W 2120N08640W ROTGI UM219 MYDIA/M079F350 M219 CULLY/N0468F350 M219 KNOST DCT CAMJO Q99 BLAAN/N0460F370 Q69 RICCS DCT OXMAN LINNG3</t>
  </si>
  <si>
    <t>UDGUV2A UDGUV DCT MID DCT 2105N09022W 2104N09027W 2106N09047W 2107N09054W 2126N09153W 2142N09218W 2134N09229W 2134N09228W 2141N09309W 2142N09315W TMN UT147 AGU UT44 MEZCA MEZCA1A</t>
  </si>
  <si>
    <t>N851NN</t>
  </si>
  <si>
    <t>S12R SR00 SR01 SR02 SR03 ENEBA UT27 NOSUG 2238N08700W 2249N08701W 2257N08701W KEHLI A766 SBI DCT CRIED BEREE3</t>
  </si>
  <si>
    <t>UDGUV2A UDGUV UT78 MEDOS 2044N09328W 2026N09518W VOKIR UMAVO UT101 ENAGA ENAGA3A</t>
  </si>
  <si>
    <t>S12R T12R6 UN418 UN409 UN419 2051N08726W 2051N08729W 2043N09247W 2037N09315W ELURA VOKIR UT101 ENAGA ENAGA3A</t>
  </si>
  <si>
    <t>N8323C</t>
  </si>
  <si>
    <t>S12R 2100N08648W 2100N08642W 2100N08639W 2103N08633W 2105N08631W NOSUG UT27 OMVIP 2417N08925W 2432N08953W KELPP BAYYY5</t>
  </si>
  <si>
    <t>UDGUV2A UDGUV DCT MID DCT 2125N09042W 2138N09115W NOTEN UT37 SESNO UJ15E RETOS RETOS1A</t>
  </si>
  <si>
    <t>2101N08652W 2052N08701W 2044N08658W 2048N08655W 2052N08701W</t>
  </si>
  <si>
    <t>S12R SR00 SR01 SR02 SR03 SR04 SR05 SR06 SR07 2105N08645W NOSUG 2232N08659W 2234N08659W 2239N08701W 2258N08655W IRDOV L214 LEV J35 SQS/N0447F330 J35 MEM BOOSH3</t>
  </si>
  <si>
    <t>S12R SR00 OMSUK UM219 MYDIA M219 KNOST Q109 CAMJO Q99 PEETT DCT BBDOL PAATS4</t>
  </si>
  <si>
    <t>S12R SR00 SR01 SR02 SR03 2103N08644W CN08 B30L5 ROTGI UM219 MYDIA M219 CIGAR DCT KNOST DCT CAMJO Q99 BLAAN Q69 RICCS DCT OXMAN LINNG3</t>
  </si>
  <si>
    <t>HP9803</t>
  </si>
  <si>
    <t>S12R T12R6 UN402 2050N08650W 2040N08658W ANIKO UB881 LANDA/N0463F370 UB881 BTO UM206 ANSON DCT AROVI VUMAN2</t>
  </si>
  <si>
    <t>S12R SR00 2101N08646W 2101N08645W 2110N08649W 2113N08651W ROTGI UM219 RAKAR/N0473F330 UM219 MYDIA/N0467F350 M219 CIGAR M215 KNOST Q109 CAMJO Q99 OGRAE DCT BZNGA DCT DORRN CAVLR7</t>
  </si>
  <si>
    <t>S12R 2101N08651W 2058N08652W DURPI DCT 2122N09143W ELUNI LIDAM UT23 TAM UJ14 TMN UT147 SLP UJ40 LIBOL LIBOL1B</t>
  </si>
  <si>
    <t>N561ZA</t>
  </si>
  <si>
    <t>BE20</t>
  </si>
  <si>
    <t>S12R SR00 2059N08646W 2059N08644W 2059N08643W 2101N08641W 2102N08642W L42 2119N08641W 2122N08641W 2204N08618W CANOA Y196 TUNSL Q81 FIPES DCT</t>
  </si>
  <si>
    <t>2214N08601W</t>
  </si>
  <si>
    <t>S12R 2101N08652W CZM 2027N08655W 2023N08655W 2002N08701W 1844N08816W 1836N08825W 1758N08903W RIDEM UG765 AUR DCT</t>
  </si>
  <si>
    <t>1801N08900W</t>
  </si>
  <si>
    <t>S12R T12R6 UN418 UN409 UN419 2051N08727W 2050N09140W 2043N09220W 2045N09317W 2045N09322W 2046N09323W 2047N09355W 2047N09404W TAJIN DCT VITOS VITOS2A</t>
  </si>
  <si>
    <t>N901WN</t>
  </si>
  <si>
    <t>S12R SR00 2057N08645W DEP12 2059N08642W 2123N08652W 2129N08654W 2204N08654W 2213N08651W 2238N08642W 2238N08641W 2243N08640W 2248N08637W KEHLI A766 SBI DCT LUKKN WLEEE7</t>
  </si>
  <si>
    <t>VIV2166</t>
  </si>
  <si>
    <t>S12R 2100N08651W 2059N08652W 2054N08726W 2053N08734W 2055N08838W 2055N08854W 2130N09011W 2134N09016W 2150N09047W 2159N09115W NOTEN UT37 SESNO UJ15E RETOS RETOS1A</t>
  </si>
  <si>
    <t>S12R SR00 SR01 OMSUK M219 ROTGI UM219 MYDIA M219 KNOST DCT CAMJO Q99 BLAAN Q69 RICCS DCT PSB DCT SYR DCT ART IMPAC4</t>
  </si>
  <si>
    <t>S12R T12R6 2059N08650W NC12 ALSUP UB881 BTO UM206 ANSON DCT AROVI VUMAN2</t>
  </si>
  <si>
    <t>S12R SR00 SR01 SR02 SR03 NOSUG UT27 OMVIP 2305N08703W 2308N08705W ALKIM UT45 IRDOV L214 LEV DCT ARG/N0459F380 DCT KK63I DCT MNOSO BLUEM5</t>
  </si>
  <si>
    <t>N37419</t>
  </si>
  <si>
    <t>S12R 2100N08649W 2100N08648W NC29 ENEBA UT27 OMVIP/N0473F320 UT27 PISAD L333 HOOCK/N0472F340 L333 HRV DCT IZAAC/N0467F350 DCT MEMFS/N0468F340 DCT FTZ TRTLL6</t>
  </si>
  <si>
    <t>N557UW</t>
  </si>
  <si>
    <t>S12R SR00 SR01 SR02 SR03 SR04 ROTGI UM219 MYDIA M219 KNOST Q109 CAMJO Q99 TEEEM/N0456F350 Q99 PEETT DCT BBDOL PAATS4</t>
  </si>
  <si>
    <t>S12R T12R6 UN418 2056N08654W 2048N08704W 2049N08707W 2049N08711W 2045N08735W 2038N08758W 2007N08921W 2008N08922W 1908N09219W 1905N09228W 1905N09229W 1851N09318W 1851N09319W MEBAS UT112 LARLO LARLO4A</t>
  </si>
  <si>
    <t>1845N09512W</t>
  </si>
  <si>
    <t>S12R T12R6 2058N08652W 2047N08704W 2046N08705W 2044N08710W NUBIT DCT RIBET UT101 ENAGA DCT OVAGO UT123 IKLOK/N0448F220 UT123 IGSON IGSON1B</t>
  </si>
  <si>
    <t>S12R T12R6 UN418 2056N08659W 2055N08711W 2055N08726W 2054N08732W 2054N08736W 2053N08741W 2052N08745W 2051N08748W 2052N08810W 2051N08848W 2052N08854W 2108N08913W 2111N08914W 2121N08918W NOTEN UT37 SESNO UJ15E RETOS DCT</t>
  </si>
  <si>
    <t>N988NN</t>
  </si>
  <si>
    <t>S12R SR00 SR01 2145N08654W 2147N08655W 2200N08704W 2231N08741W 2243N08803W 2245N08808W KEHLI A766 KELPP/N0452F380 DCT MUSYL DCT WEEED WLEEE7</t>
  </si>
  <si>
    <t>S12R T12R6 UN418 UN409 2051N08701W 2043N08716W 2043N08725W 2043N08742W 2042N08744W 2040N08746W 2031N08808W OMATO UJ16 OAX</t>
  </si>
  <si>
    <t>S12R 2100N08650W SR0 CN03 OMSUK UM219 ROTGI 2151N08640W 2211N08629W 2213N08629W MYDIA M219 KNOST Q109 YURCK Q97 SAWED Q108 SIE CAMRN5</t>
  </si>
  <si>
    <t>S12R SR00 SR01 SR02 SR03 2139N08653W 2206N08702W 2209N08704W 2218N08714W 2222N08735W 2223N08741W 2225N08744W 2229N08749W 2258N08822W 2315N08834W 2320N08837W KEHLI/N0467F320 A766 SBI DCT KH03E DCT EEVAH/N0467F340 DCT KF12A DCT KF18Y DCT BUCZO DCT KA30S DCT BUTTE DCT KL33O DCT PGS DCT BLD DCT BTY DCT RUSME DYAMD5</t>
  </si>
  <si>
    <t>ENEBA2A ENEBA UT27 NOSUG 2154N08656W 2156N08657W 2420N08807W 2438N08815W DAGGR L214 LEV J35 MCB/N0459F390 J35 MEM/N0457F400 J35 FAM/N0457F410 DCT SPI DCT PHEEB ENDEE8</t>
  </si>
  <si>
    <t>2429N08811W</t>
  </si>
  <si>
    <t>S12R T12R6 UN418 UN409 2106N08719W 2109N08726W 2123N08739W 2135N08751W 2144N08808W 2146N08838W 2147N08848W 2149N08923W 2150N08933W 2159N09231W TARBI UJ17 QET</t>
  </si>
  <si>
    <t>2153N09459W</t>
  </si>
  <si>
    <t>N923US</t>
  </si>
  <si>
    <t>S12R SR00 SR01 SR02 SR03 SR04 SR05 SR06 SR07 2120N08643W 2131N08639W 2141N08640W 2145N08639W MYDIA M219 KNOST DCT DEANR DCT BRUTS Q109 CAMJO DCT TWINS DCT PONZE BANKR8</t>
  </si>
  <si>
    <t>S12R 2100N08649W NC02 2134N08652W 2140N08654W 2205N08706W 2211N08709W 2323N08745W 2437N08814W DAGGR L214 LEV/N0459F380 DCT ARG DCT KK63I DCT MNOSO BLUEM5</t>
  </si>
  <si>
    <t>NUDAL1A NUDAL UV106 PODON UG765 MAXIM Y262 LULLS DCT WIGNA DCT FIPES/N0463F340 DCT FERAL BLFRG3</t>
  </si>
  <si>
    <t>S12R T12R6 UN415 2056N08641W UN619 PELRA UN420 SPP UP530 KAKOL/N0389F230 B689 OPMEL OPME4A</t>
  </si>
  <si>
    <t>S12R SR00 SR01 SR02 SR03 SR04 2109N08645W 2112N08645W 2115N08644W 2118N08644W 2119N08644W 2128N08642W 2137N08637W 2144N08638W 2349N08612W 2408N08606W NAVVL M219 KNOST DCT DEANR DCT CAMJO DCT SHRLT DCT FIGEY/N0443F340 DCT ARTUR DCT HEVAN Q118 BONNT VEECK5</t>
  </si>
  <si>
    <t>2401N08608W</t>
  </si>
  <si>
    <t>S12R SR00 SR01 SR02 SR03 SR04 SR05 SR06 ENEBA UT27 NOSUG 2207N08657W 2211N08657W 2331N08740W 2435N08814W DAGGR L214 LEV J35 MCB DCT LIT DCT KRTNY MHOMS3</t>
  </si>
  <si>
    <t>S12R T12R6 UN418 2058N08655W L07 2102N08724W 2106N08736W 2107N08736W 2126N08753W 2130N08757W NOTEN UT37 SESNO UJ15E RETOS RETOS1A</t>
  </si>
  <si>
    <t>S12R SR00 SR01 SR02 SR03 SR04 SR05 OMSUK 2128N08646W 2130N08645W 2145N08638W 2201N08632W 2309N08620W 2405N08608W NAVVL M219 CIGAR/N0461F370 M219 KNOST Q109 TEEEM Q99 BLAAN Q69 RICCS DCT OXMAN LINNG3</t>
  </si>
  <si>
    <t>2401N08609W</t>
  </si>
  <si>
    <t>S12R T12R6 UN418 UN409 2055N08704W 2055N08707W 2103N08722W 2121N08734W 2127N08735W VIGTU NOTEN UT37 SESNO UJ15E RETOS RETOS1A</t>
  </si>
  <si>
    <t>N68817</t>
  </si>
  <si>
    <t>S12R 2100N08648W L35 2132N08652W 2145N08655W 2252N08717W 2257N08718W KEHLI A766 KELPP NNCEE2</t>
  </si>
  <si>
    <t>S12R T12R6 UN415 2045N08633W 2045N08632W 2034N08614W TAKUX UM782 OMIRO/N0454F370 UM782 ARNAL/N0451F390 UM782 MEVUB UP406 AKPEK DCT RNG DCT ISVAT ISVA5E</t>
  </si>
  <si>
    <t>N152UW</t>
  </si>
  <si>
    <t>CFCSX</t>
  </si>
  <si>
    <t>S12R SR00 ROTGI UM219 MYDIA/M078F370 M219 CIGAR/M077F370 M219 KNOST/N0454F370 Q109 CAMJO DCT DANCO DCT OXMAN LINNG3</t>
  </si>
  <si>
    <t>S12R T12R6 UN418 UN409 2056N08707W 2100N08718W 2056N08835W 2057N08839W NOTEN UT37 ULUMA DCT MTY UT11 SINLO SINLO1A</t>
  </si>
  <si>
    <t>S12R T12R6 UN418 UN409 2058N08718W 2057N08729W 2054N08928W 2052N08950W 2038N09041W 2025N09118W 2018N09132W 2004N09208W UBVOV UT20 TAJIN DCT VITOS VITOS2A</t>
  </si>
  <si>
    <t>S12R SR00 SR01 SR02 2100N08643W 2104N08643W L38 ROTGI UM219 MYDIA M219 CULLY/N0473F330 M219 KNOST DCT CAMJO DCT TEEEM Q99 BLAAN/N0464F350 Q99 POLYY DCT OGRAE DCT AUDII DCT FAK DCT RBV DCT LLUND DCT CAM DCT JASDU DCT PBERG CARTR5</t>
  </si>
  <si>
    <t>S12R SR00 SR01 SR02 2100N08645W 2104N08645W 2106N08645W 2129N08651W 2134N08652W 2144N08657W 2155N08701W 2230N08711W 2239N08715W KEHLI A766 KELPP NNCEE2</t>
  </si>
  <si>
    <t>S12R SR00 SR01 SR02 SR03 SR04 OMSUK UM219 MYDIA/M078F350 M219 CIGAR DCT KNOST/N0457F350 DCT CAMJO DCT KERLY DCT ACERB DCT PSK DCT JOSSY DCT ART IMPAC4</t>
  </si>
  <si>
    <t>S12R T12R6 UN418 UN409 2056N08923W 2100N08934W 2125N09005W 2142N09026W 2201N09050W 2203N09055W 2209N09118W 2214N09147W 2217N09205W LIDAM UT23 TAM UJ14 TMN DCT MORAS UJ17 QET DCT</t>
  </si>
  <si>
    <t>S12R SR00 SR01 SR02 OMSUK UM219 MYDIA M219 CIGAR M215 KNOST Q109 DEANR/N0449F340 DCT DAWWN DCT BEORN GNDLF3</t>
  </si>
  <si>
    <t>S12R T12R6 UN402 UN408 CZM UN431 1958N08655W 1932N08646W LANDA UB881 BTO UM206 VIVIT/N0456F390 UM206 ANSON DCT AROVI VUMAN2</t>
  </si>
  <si>
    <t>S12R SR00 SR01 SR02 SR03 OMSUK UM219 ROTGI 2207N08636W XOPGI UM219 MYDIA/M084F350 Y240 SNAKR M219 KNOST/N0495F350 Q109 DEANR DCT CAMJO DCT TEEEM Q109 PANDY DCT FLO DCT CVI DCT ORF/N0485F370 DCT LINND DCT ACK DCT BRADD N349B JOOPY/M084F370 NATX ELSOX/M084F390 DCT LULOX/N0489F390 DCT LIZAD/N0489F390 DCT JSY DCT ARSUK DCT RESMI DCT TEPRI DCT POGZI DCT GELTA DCT LUVAL/N0479F390 DCT BEGAR DCT TRA/N0477F390 DCT GAMSA/N0475F390 DCT UMVEG DCT BEDOX DCT LAKIK DCT ETIDA T390 RILEX</t>
  </si>
  <si>
    <t>S12R T12R6 UN402 UN408 CZM 2021N08655W 2011N08654W CTM UG765 IMATA/N0438F340 UG765 AUR DCT</t>
  </si>
  <si>
    <t>N332DN</t>
  </si>
  <si>
    <t>S12R SR00 2059N08646W CN03 ENEBA 2147N08654W 2215N08644W 2234N08644W 2236N08647W 2340N08830W KEHLI A766 SBI DCT EIC/N0460F350 DCT RZC/N0457F340 DCT SGF/N0456F350 DCT IRK DCT MNOSO BLUEM5</t>
  </si>
  <si>
    <t>XAVYD</t>
  </si>
  <si>
    <t>S12R T12R6 UN418 2054N08732W 2054N08735W 2053N08753W 2053N08755W 2048N08829W 2044N08845W 2034N08917W 1951N09307W 1949N09314W 1940N09348W 1937N09359W 1921N09503W ALRAD OMPAN1A</t>
  </si>
  <si>
    <t>N14548</t>
  </si>
  <si>
    <t>S12R SR00 SR01 SR02 SR03 SR04 SR05 2103N08645W 2108N08646W NOSUG UT27 OMVIP UT45 ALKIM/N0462F300 UT45 IRDOV/N0462F340 L214 PLNDR DCT KH90I DCT EKPOW DCT KF21E DCT THRPE DCT KK39A DCT TOTOE DCT HALEN NIIXX4</t>
  </si>
  <si>
    <t>S12R 2101N08651W T12R6 2059N08651W NC121 MURBU B764 BUKKY BUKKY1A</t>
  </si>
  <si>
    <t>S12R SR00 SR01 SR02 SR03 SR04 2102N08644W XHCU 2130N08651W 2132N08651W 2140N08655W 2152N08700W 2216N08703W 2223N08705W 2225N08706W 2251N08718W KEHLI A766 SBI DCT CRIED BEREE3</t>
  </si>
  <si>
    <t>S12R T12R6 UN418 UN409 2054N08709W 2054N08711W 2053N08725W 2053N08730W 2053N08741W 2052N08752W 2052N08754W 2054N08758W 2108N08902W NOTEN UT37 SESNO UJ15E RETOS RETOS1A</t>
  </si>
  <si>
    <t>N8308K</t>
  </si>
  <si>
    <t>S12R SR00 SR01 SR02 SR03 SR04 NOSUG 2209N08659W 2245N08709W 2250N08712W KEHLI A766 KELPP BAYYY5</t>
  </si>
  <si>
    <t>MMPC</t>
  </si>
  <si>
    <t>UDGUV2A UDGUV 2048N08750W 2056N08845W 2050N08900W 2049N08905W 2048N09108W 2056N09138W 2057N09317W 2100N09345W UBVOV UT101 UMAVO UT169 VITOS DCT</t>
  </si>
  <si>
    <t>S12R T12R6 UN415 UN413 2103N08620W NUDAL UV106 PODON UG765 MAXIM SNDBR3</t>
  </si>
  <si>
    <t>N1811U</t>
  </si>
  <si>
    <t>S12R SR00 SR01 SR02 2100N08644W NOSUG 2202N08657W 2204N08657W 2234N08713W 2238N08714W IRDOV/N0472F360 DCT DAGGR DCT LEV/N0473F350 J31 MEI DCT IGB/N0469F360 DCT KISTS CHSNE3</t>
  </si>
  <si>
    <t>S12R T12R6 UN418 UN409 UN419 UN432 2052N08742W 2052N08749W 2052N08800W 2055N08808W 2057N08813W NOTEN UT37 ULUMA DCT MTY DCT TASTO DCT ILAMA UT41 NADIS DCT AVRIL UJ3 TANRI TANRI1B</t>
  </si>
  <si>
    <t>S12R SR00 SR01 SR02 SR03 SR04 SR05 SR06 SR07 2104N08645W 2112N08646W 2135N08643W 2145N08643W 2216N08646W 2239N08641W MYDIA M219 KNOST DCT AMORY Q110 JOKKY/N0457F360 Q110 DAWWN DCT BEORN GNDLF3</t>
  </si>
  <si>
    <t>S12R T12R6 UN418 UN409 UN419 UN432 2048N08746W 2119N08926W NOTEN UT37 AVRAV/N0472F320 UT37 SESNO DCT MTY UT11 OMISI/N0470F340 UT11 PPE J93 ASUTA DCT AMMOR OLAAA2</t>
  </si>
  <si>
    <t>S12R SR00 SR01 2058N08645W OMSUK 2136N08644W 2143N08641W 2203N08634W 2204N08634W 2215N08627W MYDIA M219 CIGAR DCT KNOST DCT CAMJO Q109 TEEEM/N0458F350 Q99 POLYY DCT DADDS Q87 GEARS DCT BBOBO Q22 RBV Q419 JFK ROBUC3</t>
  </si>
  <si>
    <t>S12R SR00 SR01 SR02 SR03 2117N08647W 2135N08646W 2159N08653W IRDOV L214 LEV J35 MCB/N0459F390 J35 MEM BOOSH3</t>
  </si>
  <si>
    <t>S12R T12R6 UN418 UN409 UN419 2051N08731W 2050N08746W 2050N08808W 2109N08905W 2114N08934W 2128N09051W 2149N09132W 2156N09145W 2203N09159W 2203N09201W 2205N09209W TMN UT147 SLP UJ40 LIBOL LIBOL1B</t>
  </si>
  <si>
    <t>2206N09459W</t>
  </si>
  <si>
    <t>N554JB</t>
  </si>
  <si>
    <t>S12R SR00 SR01 SR02 SR03 2102N08644W 2127N08642W 2138N08643W 2223N08643W 2238N08640W MYDIA M219 KNOST Q109 TEEEM/N0462F350 Q109 DFENC DCT SAWED Q108 SIE CAMRN5</t>
  </si>
  <si>
    <t>S12R T12R6 2057N08652W UN1PA 2055N08658W 2057N08717W 2051N08728W 2043N08740W 2046N08826W 2042N08840W 2036N08944W 2032N09056W 2022N09119W 2018N09131W 2022N09205W 2020N09249W 2017N09329W UBVOV DCT UMAVO UT101 ENAGA ENAGA3A</t>
  </si>
  <si>
    <t>S12R SR00 2059N08646W L37 2111N08646W 2131N08647W 2135N08647W 2159N08645W 2208N08645W 2218N08648W 2252N08656W OMVIP/N0472F320 2308N08705W 2312N08709W KEHLI A766 KELPP NNCEE2</t>
  </si>
  <si>
    <t>UDGUV2A UDGUV 2052N08748W 2053N08801W 2015N08931W 1949N09016W 1940N09032W 1938N09036W 1855N09230W XORUV UT112 LARLO LARLO4A</t>
  </si>
  <si>
    <t>S12R SR00 SR01 SR02 2100N08644W 2133N08642W 2155N08636W 2159N08635W 2208N08631W 2212N08629W MYDIA M219 KNOST DCT DEANR DCT BRUTS Q109 CAMJO DCT TWINS DCT PONZE BANKR8</t>
  </si>
  <si>
    <t>CGHSW</t>
  </si>
  <si>
    <t>GL7T</t>
  </si>
  <si>
    <t>S12R T12R6 UN418 UN409 UN419 2053N08732W 2059N08748W 2145N09012W NOTEN UT37 SESNO UJ15E MTY UJ15 XOXIL DCT WASIX DCT ELP DCT TELKE DCT</t>
  </si>
  <si>
    <t>S12R T12R6 UN418 2055N08656W 2054N08710W 2054N08754W 2057N08814W 2107N08847W 2111N08852W 2119N08904W 2118N08905W 2124N08918W 2111N09016W 2058N09047W 2051N09103W 2031N09146W 2028N09223W 2015N09326W UBVOV UT101 UMAVO UT169 LONBU/N0375F200 UT169 VITOS VITOS2A</t>
  </si>
  <si>
    <t>UDGUV2A UDGUV 2054N08800W 2059N08818W 2100N08827W 2115N08904W 2128N08952W 2138N09127W 2156N09219W LIDAM UT23 TAM UJ14 TMN UT147 SLP UJ40 LIBOL LIBOL1B</t>
  </si>
  <si>
    <t>N335PH</t>
  </si>
  <si>
    <t>S12R SR00 SR01 SR02 SR03 2129N08648W 2136N08649W 2140N08649W 2142N08649W 2206N08649W 2227N08650W 2229N08651W 2236N08653W 2420N08936W 2435N08956W KELPP A766 LAURL/N0453F380 A766 SBI DCT CRIED BEREE3</t>
  </si>
  <si>
    <t>S12R T12R6 UN418 2056N08655W 2055N08658W UN409 2049N08808W 2041N08840W 2035N08901W 2035N09122W 2035N09130W 2031N09157W 2025N09247W 2021N09315W 2021N09320W 2020N09329W UBVOV UT20 PAZ UT104 LENUL LENUL2B</t>
  </si>
  <si>
    <t>S12R T12R6 UN418 UN409 2053N08711W 2054N08715W 2047N08746W 2049N08756W 2051N08807W 2041N08825W 2026N08839W 2014N08856W 2010N08905W 2004N08921W 1923N09036W 1825N09338W XORUV UT112 LARLO</t>
  </si>
  <si>
    <t>N706JB</t>
  </si>
  <si>
    <t>S12R T12R6 UN418 UN409 2054N08712W 2054N08714W 2056N08733W 2105N08828W 2109N08842W 2126N08918W 2137N09054W 2146N09132W 2152N09146W 2215N09226W 2212N09241W LIDAM UT23 TAM UJ14 TMN UT147 AGU UT44 MEZCA MEZCA1A</t>
  </si>
  <si>
    <t>2102N08652W 2059N08649W 2052N08655W 2050N08654W 2046N08649W 2041N08652W 2041N08708W 2054N08705W CUN</t>
  </si>
  <si>
    <t>S12R T12R6 UN418 2056N08657W 2056N08700W UN153 2058N08706W 2055N08714W 2040N08753W 2018N08838W 2015N08844W 1946N09005W 1849N09327W MEBAS UT112 LARLO LARLO1C</t>
  </si>
  <si>
    <t>1844N09512W</t>
  </si>
  <si>
    <t>S12R SR00 SR01 2145N08641W 2147N08641W 2226N08640W 2229N08639W 2230N08639W 2244N08635W MYDIA M219 CIGAR M215 KNOST DCT CAMJO DCT LAIRI DCT LARZZ SITTH3</t>
  </si>
  <si>
    <t>S12R SR00 2059N08646W 2111N08644W 2137N08638W 2142N08636W 2153N08633W 2206N08629W 2219N08624W 2242N08619W MYDIA M219 KNOST Q109 CAMJO Q99 OGRAE DCT GOOOB DCT THHMP RAVNN9</t>
  </si>
  <si>
    <t>S12R SR00 2059N08646W 2101N08643W 2119N08642W 2140N08636W 2142N08638W 2154N08636W 2157N08634W 2201N08630W 2201N08629W 2204N08626W 2205N08625W 2211N08618W 2212N08618W 2217N08616W MYDIA/N0469F350 M219 CIGAR DCT BULZI DCT JOHNN/N0476F320 Q118 HEVAN/N0481F280 Q118 BONNT/N0479F240 VEECK5</t>
  </si>
  <si>
    <t>OMSUK2A OMSUK UM219 ROTGI 2156N08639W 2209N08632W 2216N08628W 2219N08627W MYDIA M219 KNOST DCT DEANR DCT BRUTS Q109 CAMJO DCT TWINS DCT PONZE BANKR8</t>
  </si>
  <si>
    <t>OMSUK2A OMSUK 2138N08643W 2158N08639W 2159N08638W 2207N08635W 2217N08629W 2219N08628W 2228N08622W MYDIA M219 CIGAR/N0461F350 DCT DEANR Q109 CAMJO Q99 QUART PHLBO4</t>
  </si>
  <si>
    <t>S12R T12R6 UN418 2056N08654W 2046N08721W 2052N08751W 2054N08818W 2059N08836W MD950 2055N09057W 2055N09101W 2051N09121W 2032N09234W 2025N09250W 2023N09255W 2023N09256W 2021N09303W 2017N09314W 2022N09501W VOKIR UT101 UMAVO/N0459F300 UT101 ENAGA ENAGA3A</t>
  </si>
  <si>
    <t>S12R SR00 SR01 SR02 SR03 SR04 SR05 SR06 SR07 SR08 SR09 SR10 SR11 SR12 SR17 SR18 2119N08647W 2132N08643W 2148N08644W 2216N08647W 2239N08648W 2245N08645W 2258N08639W MYDIA M219 KNOST DCT DEANR DCT CAMJO DCT SHRLT DCT FIGEY/N0446F360 DCT ARTUR DCT HEVAN Q118 BONNT VEECK5</t>
  </si>
  <si>
    <t>S12R SR00 SR01 SR02 SR03 SR04 ENEBA 2135N08654W 2137N08654W 2227N08658W 2233N08659W IRDOV L214 PLNDR DCT KH90I DCT LURIC DCT KF21E DCT BASTS DCT KK39A DCT TOTOE DCT HALEN NIIXX4</t>
  </si>
  <si>
    <t>S12R T12R6 UN402 2011N08649W MGA/N0458F350 UZ512 LIXAS UL203 ARNEL UM542 TAL UV1 ATATU ATATU4</t>
  </si>
  <si>
    <t>N903AN</t>
  </si>
  <si>
    <t>S12R SR00 SR01 2059N08645W 2104N08643W 2149N08656W 2200N08657W 2215N08659W 2217N08659W 2234N08700W 2241N08702W KEHLI A766 SBI DCT CRIED BEREE3</t>
  </si>
  <si>
    <t>S12R SR00 SR01 SR02 SR03 SR04 2128N08650W 2133N08653W 2135N08656W 2144N08710W 2149N08718W KEHLI/N0465F360 A766 SBI DCT FUZ J58 SPS DCT HALEN NIIXX4</t>
  </si>
  <si>
    <t>UDGUV2A UDGUV DCT 2049N08752W 2058N08828W 2102N08835W 2112N08900W BESOG NOTEN UT37 SESNO UJ15E RETOS RETOS1A</t>
  </si>
  <si>
    <t>S12R 2100N08648W 2117N08645W 2127N08642W 2137N08639W 2142N08637W 2148N08636W 2221N08626W MYDIA M219 KNOST/N0479F310 Q109 TEEEM/N0472F330 Q109 DFENC DCT SAWED Q108 SIE CAMRN5</t>
  </si>
  <si>
    <t>N401AN</t>
  </si>
  <si>
    <t>S12R SR00 SR01 NOSUG 2230N08659W 2231N08659W 2242N08701W 2310N08749W 2430N08910W KELPP/N0471F300 DCT MUSYL/N0470F340 DCT SAT J138 CSI DCT FST DCT ELP DCT DRRVR PINNG1</t>
  </si>
  <si>
    <t>2429N08909W</t>
  </si>
  <si>
    <t>CGISM</t>
  </si>
  <si>
    <t>S12R SR00 SR01 NOSUG UT27 OMVIP UT45 IRDOV/M079F360 L214 PLNDR/N0460F360 L214 LEV DCT TBD DCT ZACHH DCT HYS DCT LNCER DCT COUTS DCT EBGAL EBGAL7</t>
  </si>
  <si>
    <t>N877A</t>
  </si>
  <si>
    <t>S12R SR00 SR01 2120N08642W 2139N08638W 2150N08635W 2206N08626W 2210N08625W 2224N08621W MYDIA/N0466F350 M219 CIGAR DCT DEANR Q109 RAYVO Q87 LCAPE DCT RDU DCT BZNGA DCT DORRN CAVLR7</t>
  </si>
  <si>
    <t>N917DU</t>
  </si>
  <si>
    <t>S12R SR00 SR01 2145N08654W 2149N08655W 2152N08658W 2215N08722W 2255N08806W 2305N08816W KEHLI A766 SBI DCT ACT DCT PNH DCT ALS DCT JNC J12 HELPR PITTT2</t>
  </si>
  <si>
    <t>XAOAV</t>
  </si>
  <si>
    <t>S12R T12R6 2059N08650W NC121 2050N08835W 2055N08855W XUB03 2053N09000W 2055N09012W 2055N09020W 2054N09025W UBVOV UT20 PAZ UT104 LENUL DCT</t>
  </si>
  <si>
    <t>S12R T12R6 UN418 UN409 2010N08815W 2001N08823W 1925N08849W 1921N08855W 1910N08916W 1840N09008W PQE V51 TGZ</t>
  </si>
  <si>
    <t>UDGUV2A UDGUV 2051N08813W 2114N08905W 2111N08958W 2109N09037W 2108N09045W 2106N09104W 2101N09117W 2048N09143W 2025N09232W 2024N09234W 2018N09245W 2006N09307W OVAGO UT123 IKLOK/N0448F220 UT123 IGSON IGSON1A</t>
  </si>
  <si>
    <t>S12R 2100N08650W SEVKA NUDAL UV106 PODON UG765 MAXIM SNDBR3</t>
  </si>
  <si>
    <t>S12R SR00 SR01 2205N08632W 2254N08614W MYDIA M219 CIGAR DCT BRUTS DCT BASLE/N0485F410 DCT CHS DCT ISO DCT PAACK DCT HEADI DCT HTO DCT LFV DCT TUSKY N429A ELSIR/M084F410 DCT 50N050W DCT 51N040W DCT 51N030W DCT 51N025W DCT 51N020W DCT DINIM/N0484F410 DCT ELSOX DCT UNLID DCT LEDGO DCT FONZU DCT ELRIP DCT OTMET OTMET1G</t>
  </si>
  <si>
    <t>UDGUV2A UDGUV 2049N08755W 2112N08913W VIVEP 2106N09119W 2102N09328W 2103N09421W 2043N09456W TAJIN DCT VITOS VITOS2A</t>
  </si>
  <si>
    <t>S12R SR00 SR01 SR02 SR03 2100N08644W 2147N08633W 2209N08626W MYDIA M219 CIGAR DCT BRUTS/N0484F410 DCT BASLE DCT CHS DCT ISO DCT PAACK DCT HEADI DCT HTO DCT CELTK DCT ALLEX N503B ALLRY/M084F410 DCT 51N050W DCT 52N040W DCT 53N030W DCT 54N020W DCT DOGAL/N0477F410 DCT BEXET DCT CON DCT BOFUM Q37 MALUD MALUD1M</t>
  </si>
  <si>
    <t>N8760L</t>
  </si>
  <si>
    <t>S12R T12R6 UN418 UN409 UN419 UN432 2049N08739W 2120N08915W 2125N08929W 2147N09026W 2152N09038W 2157N09052W 2157N09053W 2207N09113W 2222N09140W 2231N09144W 2233N09150W NOTEN DCT REX/N0467F360 DCT DLF DCT FST J86 ELP DCT RUTER J86 INW DCT HAHAA RKSTR4</t>
  </si>
  <si>
    <t>S12R T12R6 UN418 UN409 UN419 2052N08740W 2055N08753W 2059N08803W 2203N09051W 2216N09104W 2236N09128W 2255N09221W 2251N09236W 2303N09327W NOTEN UT37 SESNO UJ15E RETOS RETOS1A</t>
  </si>
  <si>
    <t>S12R T12R6 UN418 UN409 2025N08807W 1935N08906W 1920N08944W 1909N09011W CME 1831N09201W AGAVE UJ9 VSA DCT</t>
  </si>
  <si>
    <t>N965AV</t>
  </si>
  <si>
    <t>S12R T12R6 2100N08646W 2058N08643W 2055N08639W ALYRE TAKUX UM782 OMIRO/N0449F390 UN420 SPP UP530 KAKOL/N0446F390 DCT RNG UQ121 ISVAT ISVA5E</t>
  </si>
  <si>
    <t>S12R 2100N08650W 2041N08637W TAKUX UM782 OMIRO/N0442F370 UN420 PELRA DCT SPP DCT SEKMA OSUPA2</t>
  </si>
  <si>
    <t>S12R SR00 SR01 SR02 SR03 2126N08650W 2149N08656W 2213N08712W 2217N08712W 2223N08713W 2224N08713W 2236N08718W 2247N08727W KEHLI A766 KELPP PUCKS4</t>
  </si>
  <si>
    <t>N615PL</t>
  </si>
  <si>
    <t>S12R 2101N08651W T12R6 SL0 NC011 NC02 2117N08650W PISAD L333 HOOCK DCT BIX DCT LIZGL DCT JMUCK DCT FAM DCT SLVER DCT</t>
  </si>
  <si>
    <t>CFRYV</t>
  </si>
  <si>
    <t>ENEBA2A ENEBA UT27 OMVIP UT45 IRDOV/M078F360 L214 PLNDR/N0460F360 L214 LEV DCT PEBBY DCT SEGLR DCT KD54A DCT HANKI DCT KD87U DCT KU06S DCT COUTS DCT EBGAL EBGAL7</t>
  </si>
  <si>
    <t>UDGUV2A UDGUV 2051N08806W 2100N08903W 2059N08924W 2059N08929W 2055N09136W 2054N09147W 2040N09219W 2032N09240W 2020N09305W 2012N09321W 2005N09333W 2015N09426W ENAGA ENAGA3A</t>
  </si>
  <si>
    <t>N27404</t>
  </si>
  <si>
    <t>S12R SR00 SR01 SR02 SR03 SR04 NOSUG 2218N08740W 2219N08743W 2237N08801W 2257N08809W KEHLI KELPP DCT</t>
  </si>
  <si>
    <t>S12R T12R6 2059N08652W 2057N08702W 2051N08758W 2053N08821W 2057N08909W 2053N09137W 2053N09146W 2035N09212W 2018N09241W 2006N09305W 1959N09315W 1953N09324W RIBET UT101 ENAGA DCT OTAGO DCT ATUKA ATUKA1B</t>
  </si>
  <si>
    <t>FHTRE</t>
  </si>
  <si>
    <t>NUDAL1A NUDAL UR506 UHA J1 UVA/N0489F400 UR628 TANIA/N0486F410 DCT ZOLLA R628 ZQA M329 GRATX/M085F410 M329 BALTN DCT LAZEY DCT 34N060W DCT 3830N05000W DCT 42N040W DCT 43N035W DCT 44N030W DCT 45N025W DCT 46N020W DCT 47N015W DCT ETIKI DCT REGHI/N0489F410 DCT KORER UN482 GODAN/N0397F270 UN482 DEKJA/N0388F260 UN482 NIMER DCT CAD CAD9E</t>
  </si>
  <si>
    <t>N3747D</t>
  </si>
  <si>
    <t>S12R SR00 SR01 NOSUG UT27 OMVIP DCT KEHLI A766 KLAMS DCT VUH/N0466F360 DCT ELA DCT STV DCT JCT DCT PEQ DCT EWM Q180 BXK J4 WLVRN DCT ESTWD HLYWD1</t>
  </si>
  <si>
    <t>S12R T12R6 UN418 UN409 UN419 2051N08731W 2050N08737W 2156N09034W 2223N09135W NOTEN/N0461F360 UT37 SESNO UJ15E RETOS RETOS1A</t>
  </si>
  <si>
    <t>S12R T12R6 UN415 2047N08627W 2046N08625W 2045N08623W MAMBI UL577 NOELL/N0450F390 UL577 CDO UT15 NADAX NADAX1W</t>
  </si>
  <si>
    <t>CCBJE</t>
  </si>
  <si>
    <t>ALSUP1C UB881 BTO UZ498 MGA UZ512 LIXAS/N0442F370 UL203 ARNEL UM542 TAL UV1 ATATU ATATU4</t>
  </si>
  <si>
    <t>UDGUV2A UDGUV 2036N08932W 2041N08951W 2051N09038W VER MEBAS UT112 LARLO LARLO4A</t>
  </si>
  <si>
    <t>UDGUV2A UDGUV UT78 UKOKO 2049N08825W 2050N08831W LIDAM UT23 TAM UJ14 TMN DCT MORAS UJ17 QET</t>
  </si>
  <si>
    <t>UDGUV2A UDGUV UT78 DURPI 2050N08919W 2051N08931W 2054N08953W 2059N09035W 2043N09355W 2047N09427W RIBET UT101 ENAGA DCT OVAGO UT123 IKLOK/N0450F220 UT123 IGSON IGSON1B</t>
  </si>
  <si>
    <t>S12R 2101N08650W SL0 2103N08633W 2109N08621W 2114N08610W 2118N08603W 2139N08520W MAXIM DCT EYW DCT VKZ DCT NUCAR A699 LOUIZ/M082F390 A699 SUMRS M204 FLUPS DCT LSIER DCT DRYED M201 CARAC DCT GRUPI/N0464F390 DCT NICSO/M081F390 NATY 48N050W/M082F400 NATY ATSUR/M082F410 DCT ARKIL/N0474F410 DCT OXLOW DCT KONAN DCT KOK UL607 FERDI DCT REMBA/N0438F370 DCT SPI T180 NIVNU/N0374F270 T847 TUTOV TUTOV1D</t>
  </si>
  <si>
    <t>OMSUK2A OMSUK 2142N08642W 2152N08644W MYDIA/M078F350 M219 CIGAR/N0460F350 DCT HEVVN DCT PSK DCT OXMAN LINNG3</t>
  </si>
  <si>
    <t>UDGUV2A UDGUV UT78 DURPI 2050N08939W 2059N09012W 2104N09030W UBVOV UT101 ENAGA DCT OTAGO DCT ATUKA ATUKA1B</t>
  </si>
  <si>
    <t>UDGUV2A UDGUV UT78 DURPI 2143N09107W 2144N09108W 2145N09114W 2145N09129W 2143N09137W 2139N09204W 2139N09238W 2142N09253W 2146N09305W NOTEN UT37 SESNO UJ15E RETOS RETOS1A</t>
  </si>
  <si>
    <t>S12R T12R6 UN415 2103N08639W 2118N08547W 2137N08526W PODON UG765 MAXIM Y262 LULLS Y642 GRATX/M085F370 M329 BALTN/M085F390 M329 LAZEY DCT 34N060W 39N050W 40N040W/M085F400 41N030W 41N020W DCT DETOX/N0497F340 DCT OGERO Z409 TLD</t>
  </si>
  <si>
    <t>UDGUV2A UDGUV UJ84 CZA 2014N08930W 2007N09006W 2006N09008W GOTAS VER MEBAS UT112 LARLO LARLO4A</t>
  </si>
  <si>
    <t>S12R SR00 SR01 SR02 SR03 OMSUK 2149N08639W 2212N08633W MYDIA/M083F350 M219 CULLY/N0488F350 M219 CIGAR/N0486F370 DCT KJ84Q DCT TAY DCT SAV DCT VAN DCT FLO DCT TYI Q64 KALDA Q108 ZJAAY Q167 RIFLE DCT ACK/N0476F390 DCT TUSKY N429A ELSIR/M083F380 NATW 52N030W/M083F390 NATW XETBO/N0476F390 DCT NORLA DCT FONZU DCT ELRIP DCT OTMET OTMET1G</t>
  </si>
  <si>
    <t>UDGUV2A UDGUV UT78 XOLRO 2053N09020W 2101N09034W 2104N09042W 2104N09049W UBVOV DCT UMAVO UT101 ENAGA ENAGA3A</t>
  </si>
  <si>
    <t>S12R T12R6 UN415 UN440 2044N08625W 2042N08623W TAKUX UM782 OMIRO UN420 MORLI/N0472F380 DCT TINPA/N0469F390 DCT UGUPI UL780 GYV DCT VAKUD UL780 ISREN UM542 ILMAR/M081F390 UL302 IREMI/M081F390 UL302 ELASA/N0459F390 UL650 GEKAL UT691 LAR/N0448F370 UW16 CBA UW24 SNT SNT7U</t>
  </si>
  <si>
    <t>S12R T12R6 UN402 UN408 CZM 2009N08655W 1926N08645W URIOS DCT GABIX DCT TUMEK DCT TIBUT DCT PIRAS BARRA4P</t>
  </si>
  <si>
    <t>XAVFM</t>
  </si>
  <si>
    <t>S12R 2101N08650W 2059N08649W 2051N08732W 2113N08950W TMN DCT MORAS UJ17 QET</t>
  </si>
  <si>
    <t>S12R 2101N08650W SL0 2101N08647W ROTGI UM219 MYDIA/M078F350 M219 CULLY/N0460F370 M219 KNOST DCT CAMJO Q99 BLAAN Q69 RICCS DCT OXMAN LINNG3</t>
  </si>
  <si>
    <t>NUDAL1A NUDAL UV106 PODON UG765 MAXIM Y262 LULLS Y642 JITGO/M082F370 Y642 GRATX M329 BALTN DCT LAZEY/M082F390 DCT 34N060W DCT 38N050W DCT 40N040W DCT 41N030W DCT 41N020W DCT DETOX/N0472F380 DCT ADORO L155 ZMR</t>
  </si>
  <si>
    <t>S12R T12R6 2059N08651W UDGUV UT78 UKOKO 2049N08840W 2051N08851W 2121N09127W 2135N09325W 2144N09500W TMN UT147 SLP</t>
  </si>
  <si>
    <t>S12R T12R6 2058N08647W 2040N08634W OMIRO/N0446F390 UN420 SPP DCT VUNIB DCT SIROT DCT KUBEK DCT RNG DCT ISVAT ISVAT5E</t>
  </si>
  <si>
    <t>2002N08557W</t>
  </si>
  <si>
    <t>S12R T12R6 UN418 UN409 UN419 UN432 2056N09039W 2057N09047W 2059N09056W 2050N09335W 2050N09340W 2050N09342W 2050N09343W 2100N09402W 2101N09402W 2106N09413W UMAVO UT101 ENAGA ENAGA3A</t>
  </si>
  <si>
    <t>UDGUV2A UDGUV UT78 DURPI 2049N09121W 2049N09123W ELURA UMAVO UT101 ENAGA ENAGA3A</t>
  </si>
  <si>
    <t>S12R T12R6 UN418 UN409 2053N08712W NAPRI 2046N08902W S1826</t>
  </si>
  <si>
    <t>S12L T12L6 UN418 UN409 2052N08720W 2047N09344W 2017N09428W 2010N09440W 2009N09453W ELVED UT104 LENUL LENUL3A</t>
  </si>
  <si>
    <t>S12L T12L6 UN418 UN409 UN419 UN432 2138N09226W 2139N09239W TMN UT147 AGU UT44 MEZCA MEZCA1A</t>
  </si>
  <si>
    <t>S12L T12L6 UN418 UN409 UN419 2052N08724W 2050N08729W 2146N08934W 2227N09003W 2254N09030W 2305N09112W NOTEN UT37 SESNO UJ15E RETOS RETOS1A</t>
  </si>
  <si>
    <t>S12L T12L6 UN418 UN409 UN419 2052N08722W 2051N08728W 2048N09316W 2048N09313W 2047N09330W 2109N09431W UMAVO UT101 ENAGA ENAGA3A</t>
  </si>
  <si>
    <t>2101N09459W</t>
  </si>
  <si>
    <t>UDGUV2B UDGUV UT78 DURPI DCT UBVOV UT101 ENAGA ENAGA3A</t>
  </si>
  <si>
    <t>UDGUV2B UDGUV UT78 DURPI 1925N09414W 1910N09443W 1856N09518W ALRAD OMPAN1A</t>
  </si>
  <si>
    <t>UDGUV2B UDGUV UT78 MEDOS UT20 UBVOV UT101 UMAVO/N0459F300 UT101 ENAGA ENAGA3A</t>
  </si>
  <si>
    <t>ALSUP1D ALSUP UB881 ANIKO/N0458F330 UB881 BTO UM206 ANSON DCT AROVI VUMAN2</t>
  </si>
  <si>
    <t>S12L 2102N08651W 2101N08650W 2059N08650W N9S 2059N08719W 2058N08725W 2106N08806W 2119N08916W 2121N08928W 2134N08942W 2207N09012W 2228N09048W 2242N09111W 2247N09137W NOTEN UT37 SESNO DCT MTY UJ32 TRC DCT</t>
  </si>
  <si>
    <t>S12L 2101N08650W 2058N08650W 2054N08732W 2053N08740W 2053N09014W 2047N09102W 2050N09132W 2049N09142W UBVOV UT101 UMAVO/N0459F300 UT101 ENAGA ENAGA3A</t>
  </si>
  <si>
    <t>N901AN</t>
  </si>
  <si>
    <t>S12L 2102N08650W NC29 2135N08653W 2143N08654W KEHLI A766 KELPP/N0454F380 A766 SBI DCT CRIED BEREE3</t>
  </si>
  <si>
    <t>S12L T12L6 UN418 UN409 2054N08707W 2054N08710W 2052N09027W 2033N09211W 2030N09311W 2029N09314W 2029N09328W 2029N09332W VITOS</t>
  </si>
  <si>
    <t>UDGUV2A UDGUV UT78 XOLRO 2049N09024W 2040N09053W 2023N09205W 2023N09234W UBVOV UT101 UMAVO/N0460F300 UT101 ENAGA ENAGA3A</t>
  </si>
  <si>
    <t>S12R SR00 SR01 SR02 SR03 SR04 SR05 SR06 SR07 ROTGI UM219 MYDIA M219 KNOST DCT PLYER DCT BULZI/N0471F360 DCT GOONS DCT STRDR GNDLF3</t>
  </si>
  <si>
    <t>UDGUV2A UDGUV DCT 2053N08847W 2053N08850W 2131N08913W 2135N08917W 2201N08942W 2221N09042W 2231N09113W NOTEN UT37 SESNO UJ15E RETOS RETOS1A</t>
  </si>
  <si>
    <t>N62883</t>
  </si>
  <si>
    <t>S12R SR00 SR01 SR02 SR03 SR04 SR05 SR06 SR07 2135N08652W 2136N08653W 2219N08706W 2223N08709W KEHLI A766 KELPP NNCEE2</t>
  </si>
  <si>
    <t>N37504</t>
  </si>
  <si>
    <t>S12R SR00 SR01 SR02 SR03 SR04 2133N08642W 2138N08641W MYDIA M219 CIGAR M215 KNOST Q109 CAMJO Q99 QUART PHLBO4</t>
  </si>
  <si>
    <t>2100N08652W 2048N08655W 2043N08659W 2040N08702W 2040N08658W 2044N08656W 2045N08701W 2039N08705W 2039N08700W 2049N08700W</t>
  </si>
  <si>
    <t>CGMIY</t>
  </si>
  <si>
    <t>S12R SR00 SR01 SR02 SR03 SR04 SR05 SR06 SR07 SR08 SR09 2119N08644W ROTGI UM219 MYDIA/M080F350 M219 CULLY/N0470F350 M219 KNOST DCT CAMJO DCT TEEEM Q109 PANDY DCT FLO DCT RIC DCT BBOBO Q22 BESSI/N0461F370 Q22 RBV DCT LLUND DCT CAM DCT JASDU DCT PBERG CARTR5</t>
  </si>
  <si>
    <t>S12R T12R6 UN418 UN409 2051N08815W 2051N08818W 2051N08822W ISARO 2225N09225W 2239N09249W NOTEN UT37 ULUMA/N0451F360 UT37 SESNO UJ15E RETOS RETOS1A</t>
  </si>
  <si>
    <t>UDGUV2A UDGUV 2045N09009W 2030N09035W 2039N09116W 2038N09157W 2044N09432W 2049N09512W UMAVO UT101 ENAGA ENAGA3A</t>
  </si>
  <si>
    <t>UDGUV2A UDGUV UJ84 CZA 2046N08916W MD914 UBVOV UT101 UMAVO UT169 VITOS VITOS2A</t>
  </si>
  <si>
    <t>N669FR</t>
  </si>
  <si>
    <t>S12R SR00 SR01 SR02 SR03 SR04 SR05 SR06 2132N08651W 2139N08653W IRDOV L214 LEV DCT MCB J35 SQS/N0450F350 J35 MEM/N0453F360 J187 FTZ TRTLL6</t>
  </si>
  <si>
    <t>S12R SR00 SR01 SR02 SR03 SR04 SR05 ROTGI UM219 MYDIA/M079F350 M219 CULLY/N0469F350 M219 KNOST DCT CAMJO Q99 BLAAN Q69 RICCS DCT OXMAN LINNG3</t>
  </si>
  <si>
    <t>UDGUV2A UDGUV DCT MID DCT 2127N09041W 2154N09107W 2207N09130W 2232N09211W 2232N09229W NOTEN UT37 SESNO UJ15E RETOS RETOS1A</t>
  </si>
  <si>
    <t>UDGUV2A UDGUV UT78 DURPI 2046N08953W 2045N08957W 2041N09042W NUBIT DCT RIBET UT101 ENAGA DCT OVAGO UT123 IKLOK/N0447F220 UT123 IGSON IGSON1B</t>
  </si>
  <si>
    <t>XBPLJ</t>
  </si>
  <si>
    <t>UDGUV2A UDGUV UJ84 CZA 2042N09019W 2049N09123W 2043N09135W UBVOV UT20 PAZ UT104 LENUL DCT</t>
  </si>
  <si>
    <t>N973NN</t>
  </si>
  <si>
    <t>S12R SR00 SR01 SR02 SR03 SR04 SR05 2103N08644W 2134N08652W 2246N08715W 2252N08717W 2409N08918W 2432N08953W KELPP A766 KENGS/N0460F380 A766 SBI DCT CRIED BEREE3</t>
  </si>
  <si>
    <t>N8778Q</t>
  </si>
  <si>
    <t>S12R SR00 SR01 SR02 SR03 NOSUG 2229N08659W 2241N08700W 2354N08853W 2353N08852W 2432N08952W KELPP PUCKS4</t>
  </si>
  <si>
    <t>S12R SR00 SR01 SR02 NOSUG UT27 OMVIP UT45 IRDOV L214 LEV J35 SQS/N0448F370 J35 MEM BOOSH3</t>
  </si>
  <si>
    <t>S12R 2101N08651W 2104N08648W ROTGI LENUK UB646 CANOA DCT EYW DCT</t>
  </si>
  <si>
    <t>ANX1231</t>
  </si>
  <si>
    <t>DH8B</t>
  </si>
  <si>
    <t>S12R 2100N08650W 2059N08649W 2057N08650W 2057N08651W 2049N08705W 2047N09311W ENAGA DCT MEX</t>
  </si>
  <si>
    <t>S12R SR00 SR01 2056N08643W 2058N08641W ROTGI UM219 ALPUK/N0462F350 UM219 MYDIA M219 CIGAR M215 KNOST Q109 CAMJO Q99 OGRAE DCT BZNGA DCT DORRN CAVLR7</t>
  </si>
  <si>
    <t>S12R T12R6 UN402 UN408 2041N08652W 2021N08704W 2017N08701W ANIKO/N0465F350 UB881 BTO UM206 ANSON DCT AROVI VUMAN2</t>
  </si>
  <si>
    <t>S12R T12R6 2056N08817W 2056N08823W 2143N09020W 2140N09044W 2138N09050W 2137N09058W 2144N09133W 2255N09416W 2301N09513W LIBOX DCT MOV UT3 URKOM UJ54 CJS DCT</t>
  </si>
  <si>
    <t>2300N09459W</t>
  </si>
  <si>
    <t>S12R 2100N08650W 2100N08649W 2101N08648W 2109N08648W 2111N08649W OMSUK M219 ROTGI UM219 MYDIA M219 CIGAR DCT KNOST DCT CAMJO Q99 BLAAN Q69 RICCS DCT OXMAN LINNG3</t>
  </si>
  <si>
    <t>S12R T12R6 UN402 UN408 CZM UN431 1958N08703W ANEPU DCT RIDEM UG765 AUR DCT</t>
  </si>
  <si>
    <t>S12R T12R6 UN418 UN409 UN419 2051N08728W 2049N08739W 1919N09220W MEBAS UT112 ERDEL/N0471F260 UT112 LARLO LARLO4A</t>
  </si>
  <si>
    <t>S12R T12R6 UN418 UN409 UN419 2051N08725W 2051N08730W DURPI DCT 2133N09240W 2200N09358W 2207N09413W 2211N09425W 2212N09427W 2217N09442W RAULS UT23 TAM DCT</t>
  </si>
  <si>
    <t>2216N09459W</t>
  </si>
  <si>
    <t>2101N08653W 2052N08701W 2048N08704W CZ66 2045N08657W 2052N08701W</t>
  </si>
  <si>
    <t>2101N08653W 2052N08701W 2044N08658W</t>
  </si>
  <si>
    <t>UDGUV2A UDGUV DCT MID DCT 2103N09012W 2103N09018W 2102N09020W 2101N09038W 2124N09243W 2127N09410W 2117N09441W TMN UT147 AGU UT44 MEZCA MEZCA1A</t>
  </si>
  <si>
    <t>2121N09459W</t>
  </si>
  <si>
    <t>S12R T12R6 UN402 UN408 2043N08652W 2037N08657W 2022N08702W 2019N08703W 2010N08702W ANIKO/N0455F370 UB881 BTO UM206 ANSON DCT AROVI VUMAN2</t>
  </si>
  <si>
    <t>UDGUV2A UDGUV UT78 MEDOS 2045N09418W 2054N09521W VOKIR UT101 UMAVO/N0452F300 UT101 ENAGA ENAGA3A</t>
  </si>
  <si>
    <t>S12R T12R6 UN402 UN408 CZM ANIKO/N0451F370 UB881 BTO UM206 ANSON DCT AROVI VUMAN2</t>
  </si>
  <si>
    <t>S12R SR00 SR01 SR02 SR03 SR04 ROTGI UM219 MYDIA M219 KNOST DCT CAMJO Q99 HEPAR/N0454F370 Q99 BLAAN Q69 RICCS DCT PSB DCT SYR DCT ART IMPAC4</t>
  </si>
  <si>
    <t>S12R T12R6 UN418 UN409 UN419 PQE/N0374A180 V51 TGZ DCT</t>
  </si>
  <si>
    <t>N157AA</t>
  </si>
  <si>
    <t>S12R SR00 NC011 NOSUG 2156N08656W 2202N08657W 2208N08701W 2238N08739W 2239N08740W XOTEL 2253N08805W KEHLI A766 SBI DCT CRIED BEREE3</t>
  </si>
  <si>
    <t>S12R 2101N08651W T12R6 2101N08648W 2103N08648W ENEBA UT27 OMVIP/N0473F320 UT27 PISAD L333 HRV DCT MCB/N0470F330 DCT MEMFS/N0470F340 DCT FTZ SHAIN2</t>
  </si>
  <si>
    <t>S12R T12R6 UN418 UN409 UN419 UN432 UBVOV UT20 PAZ UT154 ENAGA DCT OTAGO DCT ATUKA DCT PBC</t>
  </si>
  <si>
    <t>N659JB</t>
  </si>
  <si>
    <t>S12R T12R6 2100N08649W 2100N08648W SEVKA NUDAL UV106 PODON UG765 MAXIM BHHIA3</t>
  </si>
  <si>
    <t>S12R SR00 SR01 SR02 SR03 OMSUK UM219 MYDIA M219 KNOST DCT PLYER DCT BULZI/N0457F340 DCT GOONS DCT STRDR GNDLF3</t>
  </si>
  <si>
    <t>S12R T12R6 UN418 UN409 UN419 2051N08731W 2049N08735W 2055N08909W 2054N08911W 2055N08912W MD915 2104N08954W ESTUP 2115N09026W 2121N09057W 2117N09102W 2110N09114W 2116N09130W 2117N09133W 2144N09230W 2157N09251W 2246N09406W ULUMA UT37 SESNO UJ15E RETOS RETOS1A</t>
  </si>
  <si>
    <t>XAJOY</t>
  </si>
  <si>
    <t>UDGUV2A UDGUV 2046N09117W 2035N09153W 2042N09259W 2053N09340W 2049N09403W 2100N09436W RIBET UT101 UMAVO/N0447F300 UT101 ENAGA ENAGA3A</t>
  </si>
  <si>
    <t>UDGUV2A UDGUV UT78 UKOKO 2050N08851W 2042N09316W 2052N09501W RIBET UT101 ENAGA DCT OVAGO UT123 IKLOK/N0446F220 UT123 IGSON IGSON1B</t>
  </si>
  <si>
    <t>2052N09459W</t>
  </si>
  <si>
    <t>S12R T12R6 2100N08650W CN02 NUDAL UV106 PODON UG765 MAXIM SNDBR3</t>
  </si>
  <si>
    <t>N169UW</t>
  </si>
  <si>
    <t>S12R SR00 SR01 SR02 SR03 SR04 SR05 ROTGI UM219 MYDIA M219 KNOST Q109 CAMJO Q99 PEETT/N0445F350 DCT BBDOL PAATS4</t>
  </si>
  <si>
    <t>S12R T12R6 UN418 UN409 2055N08711W 2057N08717W 2059N08722W 2108N08739W 2110N08743W 2223N08935W 2241N09012W 2245N09025W 2303N09206W 2314N09240W 2321N09315W ULUMA UT37 SESNO UJ15E RETOS RETOS1A</t>
  </si>
  <si>
    <t>S12R SR00 SR01 SR02 SR03 ROTGI UM219 MYDIA M219 KNOST DCT JAYJA DCT GNV DCT LPERD DCT JEVED Q97 CAKET DCT DEDDY DCT YURCK Q109 DFENC DCT SAWED Q108 SIE CAMRN5</t>
  </si>
  <si>
    <t>N77576</t>
  </si>
  <si>
    <t>S12R SR00 2101N08646W ENEBA UT27 NOSUG 2232N08659W 2237N08700W KEHLI/N0477F320 A766 SBI DCT KH03E DCT CONRA/N0474F340 DCT KF12A DCT TASNE DCT KA21W/N0462F360 DCT HAKOR DCT KA30Q DCT PGS DCT BLD DCT BTY DCT RUSME DYAMD5</t>
  </si>
  <si>
    <t>1908N08804W 1904N08807W 1838N08825W</t>
  </si>
  <si>
    <t>S12R 2059N08648W N14S 2059N08645W SR03 2102N08643W UN500 NOSUG UT27 OMVIP UT45 IRDOV L214 LEV J35 MCB DCT LIT DCT KRTNY MHOMS3</t>
  </si>
  <si>
    <t>S12R SR00 SR01 SR02 SR03 SR04 ROTGI UM219 MYDIA/M079F330 M219 CULLY/N0473F330 M219 KNOST DCT CAMJO DCT TEEEM DCT PANDY DCT FLO DCT RIC/N0465F350 DCT BBOBO Q22 RBV DCT LLUND DCT CAM DCT JASDU DCT PBERG CARTR5</t>
  </si>
  <si>
    <t>S12R SR00 SR01 SR02 SR03 SR04 2102N08644W ROTGI UM219 MYDIA/M079F350 M219 CULLY/N0464F350 M219 KNOST DCT CAMJO Q99 BLAAN Q69 RICCS DCT OXMAN LINNG3</t>
  </si>
  <si>
    <t>S12R SR00 SR01 SR02 2100N08644W NOSUG 2214N08658W 2221N08659W KEHLI A766 KELPP NNCEE2</t>
  </si>
  <si>
    <t>N572UW</t>
  </si>
  <si>
    <t>S12R 2059N08648W 2100N08642W ROTGI UM219 MYDIA M219 KNOST DCT PLYER/N0462F340 DCT JOHNN DCT THRSR/N0462F360 DCT SWAPP DCT TTH DCT TRICH BENKY6</t>
  </si>
  <si>
    <t>N578UW</t>
  </si>
  <si>
    <t>S12R 2101N08650W 2101N08646W 2111N08647W 2120N08654W ROTGI UM219 MYDIA M219 KNOST DCT DEANR DCT BRUTS Q109 CAMJO DCT TWINS DCT PONZE BANKR8</t>
  </si>
  <si>
    <t>S12R T12R6 2032N08619W 2010N08552W OMIRO/N0450F390 UN420 SPP UP530 KAKOL DCT RNG UQ121 ISVAT ISVA5E</t>
  </si>
  <si>
    <t>S12R SR00 SR01 SR02 SR03 SR04 SR05 SR06 SR07 SR08 SR09 2110N08644W ROTGI UM219 MYDIA/M078F350 M219 KNOST/N0459F350 Q109 CAMJO DCT DANCO DCT OXMAN LINNG3</t>
  </si>
  <si>
    <t>S12R SR00 SR01 SR02 2100N08645W SR03 ENEBA 2136N08654W 2239N08714W 2251N08717W KEHLI A766 KELPP PUCKS4</t>
  </si>
  <si>
    <t>UDGUV2A UDGUV 2051N08848W 2052N08849W 2046N08905W 2039N08956W 2039N09003W 2042N09147W 2032N09228W 2029N09237W 2027N09258W 2023N09317W 2022N09325W 2001N09540W TAJIN DCT VITOS VITOS2A</t>
  </si>
  <si>
    <t>HK5368</t>
  </si>
  <si>
    <t>S12R T12R6 UN415 2047N08628W ALRIP OMIRO/N0451F390 UM782 MEVUB UP406 AKPEK AKPE4C</t>
  </si>
  <si>
    <t>S12R SR00 SR01 SR02 SR03 2102N08647W OMSUK UM219 MYDIA M219 KNOST Q109 TEEEM Q99 BLAAN Q69 RICCS DCT MGW DCT ETG DCT ART DEANS4</t>
  </si>
  <si>
    <t>S12R SR00 2107N08648W SR11 2145N08655W 2210N08702W 2211N08702W 2221N08706W 2225N08707W 2255N08742W 2402N08914W KEHLI A766 SBI DCT CRIED BEREE3</t>
  </si>
  <si>
    <t>S12R SR00 SR01 SR02 SR03 SR04 SR05 SR06 SR07 SR08 SR09 SR10 SR11 SR12 SR13 SR14 SR15 SR16 2117N08649W NOSUG 2210N08657W 2222N08703W 2223N08659W 2230N08700W 2243N08704W 2258N08709W 2405N08906W 2409N08911W KELPP NNCEE2</t>
  </si>
  <si>
    <t>S12R T12R6 UN418 UN409 UN419 2051N08731W 2052N08737W 2101N08808W 2106N08829W 2110N08842W 2113N08848W 2130N08917W 2139N08932W 2142N08935W 2151N08944W 2156N08947W 2157N08948W 2210N08956W 2219N09009W 2220N09010W 2220N09011W 2225N09020W 2228N09023W 2237N09111W 2238N09125W 2241N09146W 2233N09333W 2228N09436W 2227N09455W 2222N09501W TMN DCT MORAS UJ17 QET DCT</t>
  </si>
  <si>
    <t>2224N09459W</t>
  </si>
  <si>
    <t>S12R SR00 2102N08644W SR08 NOSUG 2239N08700W ALKIM UT45 IRDOV L214 LEV J35 MCB/N0471F370 J35 MEM BOOSH3</t>
  </si>
  <si>
    <t>2102N08652W 2052N08701W 2044N08658W</t>
  </si>
  <si>
    <t>V3HIQ</t>
  </si>
  <si>
    <t>S12R 2102N08652W 2100N08651W MURBU B764 BUKKY BUKKY1A</t>
  </si>
  <si>
    <t>S12R T12R6 ALYRE TAKUX UM782 OMIRO UN420 PELRA DCT SPP DCT SEKMA OSUPA2</t>
  </si>
  <si>
    <t>TCLLS</t>
  </si>
  <si>
    <t>S12R T12R6 SEVKA NUDAL UV106 PODON UG765 MAXIM Y262 ZFP BR65V STIFF A699 SUMRS/M084F350 M204 FLUPS DCT JNFOX DCT KINER/M083F370 DCT DRYED/N0482F370 M201 NOVOK/N0480F370 M201 CARAC DCT LOMPI DCT SUPRY DCT 46N050W/M083F370 DCT 47N040W DCT 48N030W DCT 4830N02000W DCT 48N015W DCT ETIKI DCT REGHI/N0486F370 DCT ADSET/N0493F390 DCT LEMKA/N0493F390 DCT BEBIX DCT VALKU DCT TIS DCT MEBAK DCT GIPNO DCT BALSI DCT OBIGO DCT ROBEX/N0485F390 DCT LAPRI DCT MOGBO DCT NIKOL/N0481F390 DCT ELTIB DCT GINAM DCT NISVA DCT DEDIN DCT AYTEK</t>
  </si>
  <si>
    <t>N14518</t>
  </si>
  <si>
    <t>S12R SR00 SR01 SR02 SR03 SR04 ENEBA UT27 OMVIP UT45 IRDOV L214 PLNDR DCT KH03I DCT KF15G DCT TRRRY/N0465F340 DCT KK36C DCT GCK DCT KIISS CLASH5</t>
  </si>
  <si>
    <t>N760JB</t>
  </si>
  <si>
    <t>S12R 2100N08650W SL0 2101N08646W OMSUK UM219 MYDIA M219 CULLY/N0468F350 M219 KNOST Q109 DFENC DCT SAWED Q108 SIE CAMRN5</t>
  </si>
  <si>
    <t>S12R SR00 SR01 SR02 SR03 OMSUK UM219 MYDIA M219 KNOST Q109 CAMJO Q99 OGRAE DCT GOOOB DCT THHMP RAVNN9</t>
  </si>
  <si>
    <t>S12R T12R6 UN418 UN409 UN419 UN432 2050N08804W 2050N08805W 2056N08819W 2139N08919W DUPEM 2231N09040W 2240N09116W 2243N09132W NOTEN UT37 ULUMA DCT MTY DCT TASTO DCT ILAMA UT41 NADIS DCT AVRIL UJ3 TANRI TANRI1B</t>
  </si>
  <si>
    <t>N548VL</t>
  </si>
  <si>
    <t>S12R T12R6 UN418 UN409 UN419 2052N08723W 2051N08726W 2051N08749W 2052N08753W 2053N08757W 2145N08952W 2148N08958W NOTEN UT37 SESNO/N0427F220 UJ15E RETOS RETOS1A</t>
  </si>
  <si>
    <t>2102N08652W T12L6 2103N08648W OMSUK UM219 MYDIA M219 KNOST DCT PLYER DCT BULZI/N0460F360 DCT BEORN GNDLF3</t>
  </si>
  <si>
    <t>S12R T12R6 UN418 UN409 UN419 2050N08732W 2050N08737W 2049N09155W 2047N09332W 2038N09357W 2027N09435W 2021N09505W VOKIR UT101 UMAVO/N0460F300 UT101 ENAGA</t>
  </si>
  <si>
    <t>S12R T12R6 UN418 UN409 2052N08721W 2052N08724W 2052N08726W 2049N08826W 2035N08911W 2029N08934W 2026N08947W 2013N09106W 2013N09112W OMPAN OMPAN1A</t>
  </si>
  <si>
    <t>N8746Q</t>
  </si>
  <si>
    <t>S12R T12R6 SEVKA NUDAL UV106 PODON UG765 MAXIM Y262 LINEY DCT KUTNE MUNGI1</t>
  </si>
  <si>
    <t>N136AN</t>
  </si>
  <si>
    <t>2102N08652W UN580 2102N08648W 2104N08647W OMSUK UM219 ROTGI 2205N08637W 2235N08643W 2242N08645W MYDIA M219 KNOST DCT DEANR DCT BRUTS Q109 CAMJO DCT TWINS DCT PONZE BANKR8</t>
  </si>
  <si>
    <t>UDGUV2A UDGUV UT78 DURPI 2152N09410W 2204N09427W TAM UJ14 TMN UT147 SLP UJ40 MERGO/N0428F200 UJ40 LIBOL LIBOL1B</t>
  </si>
  <si>
    <t>XAVAR</t>
  </si>
  <si>
    <t>UDGUV2A UDGUV UT78 DURPI 2044N08938W 2040N09003W 2039N09347W 2033N09420W 2031N09440W 2026N09508W VOKIR UT101 ENAGA DCT OTAGO DCT ATUKA ATUKA1B</t>
  </si>
  <si>
    <t>S12R 2100N08649W SL0 2102N08646W ENEBA UT27 NOSUG 2157N08656W 2203N08657W 2236N08709W 2243N08713W KEHLI/N0482F300 A766 SBI DCT KH03E DCT THONY/N0475F320 DCT KH06C DCT WATOR DCT KF12Y/N0471F340 DCT LIFFT DCT KA15S DCT SATRN/N0463F360 Q180 BXK J4 WLVRN DCT ESTWD HLYWD1</t>
  </si>
  <si>
    <t>S12R 2102N08652W SL0 NC04 ENEBA UT27 NOSUG 2216N08658W 2225N08659W KEHLI A766 KELPP NNCEE2</t>
  </si>
  <si>
    <t>UDGUV2A UDGUV DCT MID DCT 2129N09235W 2130N09303W 2134N09358W TMN UT147 SLP UJ40 LIBOL LIBOL1B</t>
  </si>
  <si>
    <t>S12R 2102N08652W T12R6 2103N08649W ENEBA UT27 OMVIP UT45 IRDOV L214 PLNDR DCT HRV DCT MHZ/N0449F370 DCT MEM/N0448F380 J187 FTZ TRTLL6</t>
  </si>
  <si>
    <t>S12R T12R6 UN418 UN409 2053N08717W 2053N08726W 2053N08756W 2053N08804W 2053N08920W 2053N08921W 2037N09010W 2037N09016W 2031N09405W 2019N09446W VOKIR ENAGA ENAGA3A</t>
  </si>
  <si>
    <t>N962AN</t>
  </si>
  <si>
    <t>S12R 2101N08645W N13N ENEBA UT27 NOSUG 2219N08658W 2227N08659W 2231N08708W 2233N08711W 2400N08909W 2433N08954W KELPP A766 KENGS/N0455F380 A766 SBI DCT CRIED BEREE3</t>
  </si>
  <si>
    <t>2429N08949W</t>
  </si>
  <si>
    <t>S12R 2101N08651W 2101N08648W NC29 ENEBA UT27 OMVIP UT45 IRDOV L214 LEV J35 MCB/N0474F350 J35 MEM/N0472F360 J35 FAM/N0470F370 DCT SPI DCT PHEEB ENDEE8</t>
  </si>
  <si>
    <t>S12R T12R6 2100N08647W 2102N08643W 2109N08633W SEVKA NUDAL UV106 PODON UG765 MAXIM Y262 TUNSL DCT KUTNE MUNGI1</t>
  </si>
  <si>
    <t>S12R SR00 SR01 SR02 SR03 SR04 SR05 ENEBA UT27 NOSUG 2208N08657W 2217N08659W KEHLI A766 SBI DCT FUZ J58 SPS DCT HALEN NIIXX4</t>
  </si>
  <si>
    <t>DCT CUN</t>
  </si>
  <si>
    <t>S12R T12R6 UN418 UN409 UN419 2051N08727W 2051N08731W 2115N08953W 2118N09000W NOTEN UT37 ULUMA DCT MTY UT11 SINLO SINLO1A</t>
  </si>
  <si>
    <t>N871DN</t>
  </si>
  <si>
    <t>S12R 2100N08648W NC02 CN08 OMSUK UM219 MYDIA M219 KNOST DCT PLYER DCT BULZI/N0463F360 DCT GOONS DCT STRDR GNDLF3</t>
  </si>
  <si>
    <t>S12R T12R6 UN418 UN409 UN419 2051N08750W 2052N08752W 2104N08841W 2056N08907W 2057N08913W 2049N09308W 2049N09310W 2045N09321W 2026N09405W 2025N09420W 2022N09453W TAJIN DCT VITOS VITOS2A</t>
  </si>
  <si>
    <t>S12R SR00 SR01 SR02 SR03 ENEBA UT27 PISAD L333 TRESR/N0469F360 L333 HOOCK DCT MEMFS DCT FTZ SHAIN2</t>
  </si>
  <si>
    <t>S12R T12R6 UN418 UN409 UN419 2053N09008W 2054N09017W 2054N09023W 2049N09309W 2049N09314W 2037N09341W 2019N09417W 2019N09420W 2012N09437W VOKIR UT101 UMAVO UT169 VITOS VITOS2A</t>
  </si>
  <si>
    <t>2102N08652W T12R6 2101N08648W 2104N08648W ENEBA 2130N08654W KEHLI A766 KELPP DCT VUH DCT</t>
  </si>
  <si>
    <t>S12R T12R6 UN402 UN408 CZM 2027N08654W 2019N08657W ANEPU UB764 URNOS URNOS2</t>
  </si>
  <si>
    <t>S12R 2102N08652W T12L6 2103N08648W ENEBA 2136N08654W IRDOV L214 PLNDR DCT KH03I DCT COVEX DCT KF21E DCT THRPE/N0465F360 DCT KK39A DCT TOTOE DCT HALEN NIIXX4</t>
  </si>
  <si>
    <t>S12R T12R6 2058N08652W 2052N08746W 2052N08834W UBVOV UT101 ENAGA ENAGA3A</t>
  </si>
  <si>
    <t>S12R 2101N08651W SL0 CN04 OMSUK UM219 MYDIA M219 CULLY/N0466F350 M219 CIGAR DCT DEANR Q109 CAMJO Q99 QUART PHLBO4</t>
  </si>
  <si>
    <t>N544UW</t>
  </si>
  <si>
    <t>S12R SR00 SR01 SR02 SR03 SR04 OMSUK UM219 MYDIA M219 SNAKR/N0462F350 M219 KNOST DCT DEANR DCT BRUTS Q109 CAMJO DCT TWINS DCT PONZE BANKR8</t>
  </si>
  <si>
    <t>S12R SR00 SR01 SR02 SR03 SR04 SR05 ENEBA UT27 OMVIP UT45 IRDOV/M079F360 L214 PLNDR/N0462F360 L214 LEV DCT PEBBY DCT KH09I DCT TUL DCT LIDIC DCT TRYAL DCT KU03U DCT BEVEL DCT VESDO DCT EBGAL EBGAL7</t>
  </si>
  <si>
    <t>S12R SR00 SR01 SR02 OMSUK UM219 MYDIA M219 CIGAR DCT BRUTS DCT BASLE DCT CHS DCT JOHAR Q109 DFENC DCT SAWED DCT KALDA DCT SWL DCT MANTA DCT GEDIC DCT ACK DCT BRADD/N0460F390 N349B JOOPY/M084F400 NATX XETBO/N0488F410 DCT AMDEP DCT LEDGO DCT FONZU DCT ELRIP DCT OTMET OTMET1G</t>
  </si>
  <si>
    <t>S12R 2101N08651W MOGOP 2101N08647W T12L7 ENEBA 2142N08655W 2145N08655W 2200N08657W 2200N08656W 2209N08658W KEHLI A766 SBI DCT ACT/N0462F340 DCT PNH/N0457F360 DCT ALS DCT JNC J12 HELPR JAZZZ1</t>
  </si>
  <si>
    <t>S12R 2101N08651W T12R6 2059N08649W NC12 2045N08720W 2052N08803W 2052N08813W 2053N08834W 2047N09320W 2035N09345W PAZ UT104 LENUL LENUL2B</t>
  </si>
  <si>
    <t>S12R SR00 SR01 2138N08654W 2144N08656W 2150N08702W 2202N08716W KEHLI A766 SBI DCT LUKKN WLEEE7</t>
  </si>
  <si>
    <t>TOM81K</t>
  </si>
  <si>
    <t>S12R SR00 SR01 ROTGI UM219 MYDIA M219 CIGAR DCT BRUTS DCT BASLE DCT CHS DCT JOHAR Q109 DFENC DCT SAWED DCT KALDA/N0486F390 DCT SWL DCT MANTA DCT RICED DCT HTO DCT CELTK DCT ALLEX DCT MIGLI DCT RIKAL/M084F390 DCT 53N050W DCT 54N040W/M084F410 DCT 55N030W DCT 55N025W DCT RESNO DCT NETKI DCT REVNU/N0493F410 DCT BOFUM Q37 MALUD MALUD1M</t>
  </si>
  <si>
    <t>S12R 2101N08651W SR0 SEVKA NUDAL UV106 PODON UG765 MAXIM SNDBR3</t>
  </si>
  <si>
    <t>S12R T12R6 UN418 UN409 2053N08716W 2056N08741W 2052N08817W 2050N08837W 2050N08902W RIBET ENAGA OVAGO UT123 IGSON</t>
  </si>
  <si>
    <t>S12R SR00 SR01 2130N08651W 2136N08654W 2204N08724W KEHLI A766 KELPP PUCKS4</t>
  </si>
  <si>
    <t>S12R T12R6 UN418 UN409 UN419 2051N08731W 2050N08742W 2039N09358W 2034N09421W TAJIN DCT VITOS VITOS2A</t>
  </si>
  <si>
    <t>S12R 2101N08651W 2059N08650W 2056N08704W 1858N09112W 1856N09114W 1845N09123W 1753N09206W 1747N09212W OAX UJ39 CUA DCT MEX</t>
  </si>
  <si>
    <t>1710N09540W</t>
  </si>
  <si>
    <t>S12R T12R6 UN418 UN409 2055N08737W 2120N08840W 2123N08848W 2215N09103W 2245N09138W 2246N09141W 2315N09221W 2315N09226W 2322N09228W 2341N09257W 2349N09311W 2354N09334W EBDUB UT37 SESNO UJ15E RETOS RETOS1A</t>
  </si>
  <si>
    <t>2355N09346W</t>
  </si>
  <si>
    <t>S12R T12R6 2100N08648W ALYRE TAKUX UM782 OMIRO/N0443F370 UN420 PELRA DCT SPP DCT SEKMA OSUPA2</t>
  </si>
  <si>
    <t>S12R SR00 SR01 2102N08645W 2140N08653W IRDOV/M079F360 L214 PLNDR/N0462F360 L214 LEV DCT MAYJI/N0460F380 DCT CHELI DCT KD63A DCT TRYAL DCT KU03U DCT BEVEL DCT VESDO DCT EBGAL EBGAL7</t>
  </si>
  <si>
    <t>UDGUV2A UDGUV DCT 2048N08748W 2048N08753W 2158N09054W 2201N09111W 2215N09217W 2234N09308W NOTEN UT37 SESNO UJ15E RETOS RETOS1A</t>
  </si>
  <si>
    <t>XARAN</t>
  </si>
  <si>
    <t>UDGUV2A UDGUV DCT 2049N08750W 2113N09046W 2141N09455W 2142N09509W TMN UT147 SLP</t>
  </si>
  <si>
    <t>S12R T12R6 UN418 UN409 2055N08732W 2104N08757W 2231N09209W NOTEN UT37 SESNO UJ15E RETOS RETOS1A</t>
  </si>
  <si>
    <t>S12R SR00 SR01 SR02 NOSUG 2225N08659W 2232N08700W KEHLI/N0467F360 A766 KELPP NNCEE2</t>
  </si>
  <si>
    <t>UDGUV2A UDGUV 2047N08748W 2040N08802W 2023N08824W 2004N08911W 1936N09031W 1936N09036W 1932N09039W 1900N09505W 1859N09516W MEBAS UT112 LARLO LARLO4A</t>
  </si>
  <si>
    <t>CCBAE</t>
  </si>
  <si>
    <t>S12R T12R6 2059N08650W ALSUP UB881 BTO UZ498 MGA UZ512 IMOLA/N0458F350 UZ512 LIXAS UL203 ARNEL UM542 TAL UV1 ATATU ATATU4</t>
  </si>
  <si>
    <t>S12R T12R6 UN418 UN409 2052N08721W 2052N08736W 2059N08827W 2100N08833W 2059N08836W 2045N08907W MD907 2035N08950W 2012N09140W 2011N09143W 2008N09153W 1957N09209W 1934N09406W 1933N09422W ILEMA SLP</t>
  </si>
  <si>
    <t>S12R T12R6 UN418 UN409 UN419 2052N08724W 2051N08817W 2052N08824W 2059N08834W 2101N09025W 2101N09027W 2101N09034W ELURA UMAVO UT104 LENUL DCT TLC UJ12 MLM</t>
  </si>
  <si>
    <t>S12R T12R6 2100N08648W SL01 NUDAL/N0482F350 UV106 PODON UG765 FRANT/N0480F370 UG765 MAXIM DCT EYW DCT PBI DCT ADOOR M202 CARPX DCT JAINS/M082F370 DCT BERGH/N0474F370 DCT ACK/N0469F390 DCT TUSKY N563B TUDEP/M082F390 NATU 54N030W/M082F400 NATU RESNO/N0482F400 NATU NETKI/N0480F410 DCT LIFFY DCT DOLAS DCT NAVPI DCT SOGPO/N0464F370 DCT DIXAT DIXAT2A</t>
  </si>
  <si>
    <t>N374DA</t>
  </si>
  <si>
    <t>S12R SR00 SR01 SR02 SR03 SR04 2134N08652W 2139N08652W KEHLI A766 KLAMS DCT VUH DCT ELA DCT STV DCT JCT DCT PEQ/N0461F360 DCT EWM DCT SSO DCT TFD DCT BXK J4 WLVRN DCT ESTWD HLYWD1</t>
  </si>
  <si>
    <t>S12R 2059N08653W 2054N08721W 2055N08734W 2055N08739W LOKMA TEXOB MD400 MD401 RWY10</t>
  </si>
  <si>
    <t>S12R 2101N08651W MOGOP 2057N08645W 2034N08633W TAKUX UM782 OMIRO UN420 SPP UP530 KAKOL DCT RNG UQ121 ISVAT ISVA5E</t>
  </si>
  <si>
    <t>UDGUV2A UDGUV UJ84 CZA 2033N08857W 2028N08934W 2011N08959W 1926N09057W CME VSA MTT XORUV UT112 LARLO LARLO4A</t>
  </si>
  <si>
    <t>CCBFF</t>
  </si>
  <si>
    <t>S12R T12R6 UN415 UN440 2043N08621W 2044N08622W 2041N08616W 2040N08612W 2037N08601W OMIRO/N0447F350 UN420 TBG UL780 UGUPI/N0443F370 UL780 TRU UV1 ATATU ATATU4</t>
  </si>
  <si>
    <t>2007N08539W</t>
  </si>
  <si>
    <t>S12R T12R6 UN418 UN409 UN419 NOTEN UT37 ULUMA DCT ONDEV UJ53 REX DCT</t>
  </si>
  <si>
    <t>UDGUV2A UDGUV UT78 DURPI 2049N09005W 2102N09046W 2106N09109W 2112N09126W 2124N09139W 2131N09149W 2135N09155W 2142N09207W ENAGA DCT OVAGO UT123 IKLOK/N0447F220 UT123 IGSON IGSON1B</t>
  </si>
  <si>
    <t>LXJ460</t>
  </si>
  <si>
    <t>N460FX</t>
  </si>
  <si>
    <t>S12R 2101N08651W 2100N08649W SL0 2101N08646W OMSUK UM219 MYDIA Y240 SHAQQ DCT PALMZ DCT</t>
  </si>
  <si>
    <t>S12R T12R6 2100N08651W 2059N08651W 2053N08737W 2054N08813W NOTEN UT37 SESNO UJ15E RETOS RETOS1A</t>
  </si>
  <si>
    <t>S12R T12R6 UN415 2101N08632W 2102N08629W PODON UG765 MAXIM Y262 TUNSL DCT PBI DCT SNAGY/M085F410 M203 BOBTU/N0482F410 DCT 45N050W/M085F410 DCT 47N040W DCT 48N030W DCT 4830N02000W DCT 48N015W DCT ETIKI UN480 REGHI/N0494F430 DCT BADUR DCT FEJAC UN585 UPALO/N0496F410 UN585 EKRAS UN491 POGZI DCT GELTA DCT MANAG DCT PEVIT DCT BLM</t>
  </si>
  <si>
    <t>S12R T12R6 UN418 UN409 UN419 UN432 2050N08734W 2050N08735W 2049N08741W 2036N08818W 2038N08846W 2039N08910W 2037N08913W 1959N09005W CME NOPON UJ9 VSA DCT</t>
  </si>
  <si>
    <t>UDGUV2A UDGUV 2048N08748W 1910N09202W 1906N09211W MEBAS UT112 LARLO LARLO4A</t>
  </si>
  <si>
    <t>1851N09510W</t>
  </si>
  <si>
    <t>S12R SR00 SR01 SR02 SR03 SR04 SR05 SR06 SR07 SR08 OMSUK UM219 MYDIA M219 CIGAR DCT BRUTS DCT BASLE DCT CHS DCT JOHAR Q109 DFENC DCT KALDA DCT ZJAAY Q167 YAZUU DCT MANTA DCT GEDIC DCT ACK DCT KANNI/N0460F390 N257B NICSO/M084F400 NATY ELSOX/N0492F410 DCT KOMAG DCT GOTEM DCT ENJEX DCT ADHAV DCT AXNEF DCT ZIPWE DCT OZZIL DCT CESQA DCT KOBBI M197 REDFA</t>
  </si>
  <si>
    <t>S12R T12R6 UN418 UN409 2052N08720W UBVOV DCT UMAVO UT101 ENAGA ENAGA3A</t>
  </si>
  <si>
    <t>FGZNO</t>
  </si>
  <si>
    <t>S12R T12R6 UN415 NUDAL UV106 PODON UG765 MAXIM DCT EYW DCT PBI/M083F350 DCT SNAGY DCT VIRST Y494 HOBOH DCT AZEZU/M083F370 DCT LINND/N0481F370 DCT TUSKY N429A ELSIR/M083F370 NATW MALOT/N0486F370 NATW GISTI DCT LODLA DCT LESLU DCT ANNET UM25 UVSUV/N0424F270 UM25 INGOR/N0419F260 UM25 LUKIP LUKIP9W</t>
  </si>
  <si>
    <t>S12R 2052N08728W 2055N08854W TMN DCT MORAS UJ17 QET</t>
  </si>
  <si>
    <t>NUDAL1A NUDAL UV106 PODON/N0482F370 UG765 MAXIM DCT EYW DCT PBI/M082F370 DCT SNAGY M203 WILYY DCT ONGOT/M082F390 M202 KINER DCT DRYED M201 CARAC DCT GRUPI/N0468F390 DCT NICSO/M081F380 DCT 48N050W 49N040W 50N030W/M079F370 51N020W DCT DINIM/N0457F370 DCT ELSOX DCT LESLU DCT FONZU/N0380F270 DCT ELRIP DCT OTMET OTMET1G</t>
  </si>
  <si>
    <t>S12R 2101N08650W NUDAL UV106 PODON UG765 FRANT/N0493F390 UG765 MAXIM DCT VKZ DCT NUCAR A699 LOUIZ/M085F390 A699 SUMRS M204 LUNKR/M085F410 DCT 38N060W/M085F410 44N050W 46N040W 46N030W 44N020W DCT RETEN/N0486F410 DCT EPOPO/N0488F400 DCT ADORO L155 ZMR</t>
  </si>
  <si>
    <t>S12R T12R6 2058N08652W 2047N08741W 2046N08741W NAPRI NAPRI1A</t>
  </si>
  <si>
    <t>S12R SR00 SR01 SR02 SR03 SR04 SR05 SR06 2105N08643W ROTGI UM219 MYDIA/M078F370 M219 CULLY/N0460F370 M219 KNOST DCT CAMJO Q99 BLAAN Q69 RICCS DCT OXMAN LINNG3</t>
  </si>
  <si>
    <t>S12R T12R6 UN418 2055N08655W 2053N08703W UKOKO UT78 DURPI 2045N09054W 2034N09118W 2032N09408W UMAVO UT101 ENAGA ENAGA3A</t>
  </si>
  <si>
    <t>S12R 2101N08651W 2057N08651W 2046N08751W NAPRI NAPRI1A</t>
  </si>
  <si>
    <t>S12R T12R6 UN418 UN409 2054N08710W 2053N08716W 2055N08724W 2135N09148W 2147N09429W TMN UT147 AGU UT44 MEZCA MEZCA1A</t>
  </si>
  <si>
    <t>S12R T12R6 UN418 2055N08709W 2054N08715W 2054N08729W 2028N09344W 2028N09346W 2026N09358W 2014N09403W 1941N09436W VER MEBAS LARLO</t>
  </si>
  <si>
    <t>1933N09459W</t>
  </si>
  <si>
    <t>S12L T12L6 UN418 2053N09017W 2051N09021W 2007N09234W ENAGA ENAGA3A</t>
  </si>
  <si>
    <t>S12L SL00 SL02 SL03 SR27 SR28 2059N08650W 2058N08650W NC122 2057N08701W 2057N08702W 2049N08747W 2025N09501W LONBU UT154 ENAGA ENAGA3A</t>
  </si>
  <si>
    <t>S12L 2100N08651W 2058N08652W 2051N08918W 2044N09039W 2026N09426W 2024N09437W ENAGA ENAGA3A</t>
  </si>
  <si>
    <t>S12L T12L6 UN418 2059N08655W 2058N08659W UN153 2038N09103W 2026N09254W 2031N09308W 2030N09319W VITOS VITOS2A</t>
  </si>
  <si>
    <t>S12L T12L6 UN418 UN409 UN419 MEBAS UT112 LARLO LARLO4A</t>
  </si>
  <si>
    <t>S12L T12L6 2101N08649W SL00 NUDAL UR506 NUDUG UL212 UCL DCT HUZAR TAGON5A</t>
  </si>
  <si>
    <t>S12L T12L6 UN418 2100N08656W 2221N09115W 2222N09122W 2256N09241W NOTEN UT37 SESNO UJ15E RETOS RETOS1A</t>
  </si>
  <si>
    <t>S12L T12L6 UN415 UN440 UN400 2028N08612W 1918N08535W OMIRO UN420 PELRA DCT SPP DCT SEKMA OSUPA2</t>
  </si>
  <si>
    <t>2002N08558W</t>
  </si>
  <si>
    <t>N921AN</t>
  </si>
  <si>
    <t>ENEBA2B ENEBA UT27 NOSUG 2226N08659W KEHLI A766 SBI DCT CRIED BEREE3</t>
  </si>
  <si>
    <t>N67812</t>
  </si>
  <si>
    <t>S12L 2102N08651W ENEBA UT27 NOSUG 2208N08657W 2214N08659W 2219N08702W KEHLI A766 KELPP NNCEE2</t>
  </si>
  <si>
    <t>N372DA</t>
  </si>
  <si>
    <t>S12L T12L6 2102N08649W CN06 ROTGI UM219 MYDIA M219 CULLY/N0461F390 M219 CIGAR DCT CODGR DCT KNOST/N0462F380 DCT PLYER/N0467F390 DCT BULZI/N0467F380 DCT BEORN GNDLF3</t>
  </si>
  <si>
    <t>S12R T12R6 UN418 UN409 UN419 2051N08731W 2050N08736W UBVOV UT101 UMAVO/N0460F300 UT101 ENAGA ENAGA3A</t>
  </si>
  <si>
    <t>XACCL</t>
  </si>
  <si>
    <t>S12R 2101N08650W T12R7 2054N08714W CZ551 2053N09004W 2053N09009W OVAGO UT123 ULUVO DCT</t>
  </si>
  <si>
    <t>S12R 2101N08650W NC011 ROTGI UM219 ALPUK/N0458F350 UM219 MYDIA/N0459F370 M219 CIGAR DCT CODGR DCT KNOST Q109 CAMJO Q99 QUART PHLBO4</t>
  </si>
  <si>
    <t>2100N08653W 2106N08650W 2118N08647W 2124N08655W 2132N08715W 2131N08723W 2129N08734W 2131N08746W 2132N08823W 2102N08827W</t>
  </si>
  <si>
    <t>XAVLX</t>
  </si>
  <si>
    <t>S12R T12R6 UN418 UN409 2053N08717W 2052N08734W 2052N08736W 2053N08753W TL513 2059N08825W 2103N08843W 2106N08853W NOTEN UT37 SESNO UJ15E RETOS MTY</t>
  </si>
  <si>
    <t>S12R T12R6 UDGUV UT78 MEDOS 2038N09349W 2032N09402W 2024N09421W 2017N09436W 2005N09506W TAJIN DCT VITOS VITOS2A</t>
  </si>
  <si>
    <t>S12R T12R6 UN418 UN409 UN419 2052N08724W 2052N08726W UBVOV DCT UMAVO UT101 ENAGA ENAGA3A</t>
  </si>
  <si>
    <t>S12R T12R6 UN418 UN409 UN419 2051N08730W UBVOV UT101 UMAVO UT104 LENUL LENUL3A</t>
  </si>
  <si>
    <t>UDGUV2A UDGUV UJ84 CZA UT20 UBVOV UT101 UMAVO UT104 LENUL DCT TLC</t>
  </si>
  <si>
    <t>CFTXF</t>
  </si>
  <si>
    <t>S12R 2102N08652W 2100N08649W 2101N08647W OMSUK UM219 MYDIA/M078F370 M219 KNOST/N0460F370 Q109 CAMJO DCT DANCO DCT OXMAN LINNG3</t>
  </si>
  <si>
    <t>XAOCC</t>
  </si>
  <si>
    <t>UDGUV2A UDGUV 2051N08753W 2051N08758W UBVOV UT101 UMAVO UT169 VITOS VITOS2A</t>
  </si>
  <si>
    <t>S12R SR00 SR01 SR02 SR03 SR04 SR05 SR06 SR07 SR08 ENEBA 2135N08654W IRDOV L214 LEV DCT MCB J35 SQS/N0446F390 J35 MEM/N0445F380 J187 FTZ TRTLL6</t>
  </si>
  <si>
    <t>S12R T12R6 UN418 UN409 UN419 UN432 NUBIT DCT RIBET UT101 ENAGA DCT OVAGO UT123 IGSON IGSON1A</t>
  </si>
  <si>
    <t>CGEHQ</t>
  </si>
  <si>
    <t>S12R SR00 SR01 SR02 SR03 SR04 SR05 SR06 ROTGI UM219 MYDIA/M079F370 M219 CULLY/N0464F370 M219 KNOST DCT CAMJO Q99 BLAAN Q69 RICCS DCT OXMAN LINNG3</t>
  </si>
  <si>
    <t>N306SP</t>
  </si>
  <si>
    <t>S12R SR00 SR01 SR02 SR03 SR04 SR05 SR06 SR07 SR08 SR09 UN406 NOSUG 2202N08657W 2206N08657W KEHLI A766 SBI DCT CRIED BEREE3</t>
  </si>
  <si>
    <t>S12R SR00 SR01 SR02 SR03 SR04 SR05 SR06 SR07 SR08 UN406 ENEBA 2151N08656W 2158N08657W KEHLI A766 KELPP BAYYY5</t>
  </si>
  <si>
    <t>UDGUV2A UDGUV UBVOV UT101 ENAGA ENAGA3B</t>
  </si>
  <si>
    <t>S12R T12R6 UN418 UN409 UN419 2052N08724W 2051N08728W 2055N08908W MD611 NOTEN UT37 SESNO UJ15E RETOS RETOS1A</t>
  </si>
  <si>
    <t>S12R SR00 SR01 SR02 SR03 SR04 SR05 SR06 SR07 SR08 SR09 OMSUK UM219 MYDIA M219 CIGAR M215 KNOST Q109 CAMJO Q99 OGRAE DCT BZNGA DCT DORRN CAVLR7</t>
  </si>
  <si>
    <t>S12R T12R6 UN402 UN408 CZM 2005N08655W 2004N08655W 1958N08654W CTM UG765 TIKIS TIKIS2C</t>
  </si>
  <si>
    <t>S12R T12R6 UN415 2052N08636W 2038N08617W 2013N08545W OMIRO/N0454F370 UN420 PELRA DCT SPP DCT SEKMA OSUPA2</t>
  </si>
  <si>
    <t>2007N08540W</t>
  </si>
  <si>
    <t>LCLUN CUN 2044N08659W 2051N08703W 2055N08705W 2055N08703W 2053N08703W 2053N08705W 2056N08705W 2055N08703W 2052N08703W 2056N08709W</t>
  </si>
  <si>
    <t>CGOKE</t>
  </si>
  <si>
    <t>S12R 2059N08647W 2059N08642W 2102N08642W UN1KU ROTGI UM219 MYDIA M219 CIGAR DCT KNOST DCT CAMJO Q99 BLAAN Q69 RICCS DCT OXMAN LINNG3</t>
  </si>
  <si>
    <t>XAVAC</t>
  </si>
  <si>
    <t>S12R T12R6 UN418 UN409 UN419 2051N08731W 2050N08733W MID DCT NOTEN DCT LIBOX/N0457F360 DCT MOV UT3 URKOM UJ54 CJS DCT</t>
  </si>
  <si>
    <t>S12R SR00 SR01 SR02 OMSUK M219 ROTGI UM219 MYDIA M219 KNOST DCT CAMJO Q99 BLAAN Q69 RICCS DCT PSB DCT SYR DCT ART IMPAC4</t>
  </si>
  <si>
    <t>S12R T12R6 UN418 UN409 UN419 UN432 2050N08735W SAXAV V51 TGZ DCT</t>
  </si>
  <si>
    <t>S12R T12R6 UN415 UN440 UN400 2026N08609W 1956N08544W OMIRO/N0452F370 UN420 PELRA DCT SPP DCT SEKMA OSUPA2</t>
  </si>
  <si>
    <t>N636FR</t>
  </si>
  <si>
    <t>S12R SR00 SR01 SR02 SR03 SR04 SR05 2103N08644W NOSUG 2238N08700W 2245N08700W IRDOV L214 LEV DCT OYSTY J35 SQS/N0448F370 J35 MEM BOOSH3</t>
  </si>
  <si>
    <t>S12R SR00 SR01 SR02 SR03 NOSUG 2238N08700W 2242N08700W KEHLI A766 SBI DCT CRIED BEREE3</t>
  </si>
  <si>
    <t>S12R T12R6 UN418 2053N08729W 1953N09304W 1952N09309W 1958N09406W OMPAN OMPAN1A</t>
  </si>
  <si>
    <t>S12R T12R6 UN418 UN409 2053N08718W 2053N08727W 2056N08737W LIDAM UT23 TAM UJ14 TMN UT147 AGU UT44 MEZCA MEZCA1A</t>
  </si>
  <si>
    <t>XADAI</t>
  </si>
  <si>
    <t>UDGUV2A UDGUV UT78 MEDOS UT20 UBVOV UT101 UMAVO/N0468F300 UT101 ENAGA ENAGA3A</t>
  </si>
  <si>
    <t>N69804</t>
  </si>
  <si>
    <t>S12R SR00 SR01 SR02 SR03 ROTGI UM219 MYDIA M219 CIGAR M215 KNOST Q109 DEANR/N0470F360 Q109 BRUTS Q118 HEVAN/N0473F280 Q118 BONNT/N0471F240 VEECK5</t>
  </si>
  <si>
    <t>S12R T12R6 UN418 UN409 2052N08721W LIDAM UT23 TAM UJ14 TMN DCT MORAS UJ17 QET</t>
  </si>
  <si>
    <t>S12R T12R6 2058N08644W 2053N08641W 2102N08620W 2117N08611W 2122N08607W FRANT UG765 MAXIM BHHIA3</t>
  </si>
  <si>
    <t>MMIM</t>
  </si>
  <si>
    <t>WJA9463</t>
  </si>
  <si>
    <t>S12R SR00 SR01 SR02 SR03 XOPGI UM219 MYDIA/M078F410 M219 CIGAR DCT KNOST/N0452F410 DCT CRG DCT TORQD DCT HNK DCT PBERG CARTR5</t>
  </si>
  <si>
    <t>S12R SR00 SR01 SR02 SR03 ROTGI UM219 MYDIA M219 KNOST DCT PLYER DCT OTK DCT LARZZ JJEDI4</t>
  </si>
  <si>
    <t>S12R T12R6 UN418 UN409 UN419 2052N08724W 2052N08758W 2053N08810W 2102N08842W NOTEN UT37 SESNO UJ15E RETOS RETOS1A</t>
  </si>
  <si>
    <t>S12R SR00 SR01 SR02 SR03 SR04 SR05 SR06 SR07 SR08 SR09 2109N08645W ROTGI UM219 MYDIA M219 KNOST Q109 CAMJO Q99 PEETT DCT BBDOL PAATS4</t>
  </si>
  <si>
    <t>S12R T12R6 UN418 UN409 UN419 2050N08733W 2053N08823W NOTEN UT37 SESNO UJ15E RETOS RETOS1A</t>
  </si>
  <si>
    <t>UDGUV2A UDGUV UT78 MEDOS 2045N09441W 2045N09452W UMAVO UT101 ENAGA</t>
  </si>
  <si>
    <t>CGKYI</t>
  </si>
  <si>
    <t>S12R 2101N08650W 2100N08648W CN04 ROTGI UM219 MYDIA Y240 SNAKR M219 CIGAR/N0470F350 M219 KNOST Q109 TEEEM Q99 BLAAN Q69 RYCKI/N0471F370 Q69 RICCS DCT OXMAN LINNG3</t>
  </si>
  <si>
    <t>S12R T12R6 UN418 UN409 UN419 2051N08727W MID DCT 2128N09214W 2129N09220W 2145N09459W TMN UT147 AGU</t>
  </si>
  <si>
    <t>S12R 2101N08651W T12R6 2101N08647W CN04 2140N08653W 2155N08658W 2159N08659W KEHLI A766 KELPP PUCKS4</t>
  </si>
  <si>
    <t>S12R 2101N08650W 2100N08649W 2100N08644W 2101N08643W L40 ROTGI UM219 MYDIA M219 KNOST DCT PLYER/N0465F340 DCT JOHNN Q118 KAILL/N0464F350 Q118 VOSTK/N0465F340 Q118 BONNT VEECK5</t>
  </si>
  <si>
    <t>S12R T12R6 UN418 UN409 UN419 2051N08728W 2110N09000W SISSL 2217N09223W NOTEN UT37 SESNO UJ15E RETOS RETOS1A</t>
  </si>
  <si>
    <t>S12R 2101N08651W T12R6 SL0 2101N08647W CN04 L37 NOSUG 2215N08658W 2220N08659W KEHLI/N0479F320 A766 SBI DCT KH90E DCT CRGER DCT EWM/N0470F340 DCT DMN Q180 WOBUG DCT PXR DCT BXK DCT PKE DCT GFS DCT BTY DCT RUSME DYAMD5</t>
  </si>
  <si>
    <t>UDGUV2A UDGUV DCT 2102N08928W 2146N09105W NOTEN UT37 SESNO UJ15E RETOS RETOS1A</t>
  </si>
  <si>
    <t>N585DN</t>
  </si>
  <si>
    <t>S12R 2101N08651W T12L6 2101N08646W 2107N08643W 2108N08646W ROTGI UM219 MYDIA M219 KNOST DCT JAYJA DCT GNV DCT LPERD DCT JEVED Q97 CAKET DCT DEDDY DCT YURCK Q109 DFENC DCT SAWED Q108 SIE CAMRN5</t>
  </si>
  <si>
    <t>S12R 2101N08650W T12R6 NC01 2101N08646W 2107N08647W 2108N08646W 2116N08645W NOSUG UT27 OMVIP UT45 IRDOV L214 LEV J35 MCB DCT LIT DCT KRTNY MHOMS3</t>
  </si>
  <si>
    <t>N305DN</t>
  </si>
  <si>
    <t>S12R 2101N08650W 2100N08649W 2101N08647W CN06 ROTGI UM219 MYDIA M219 KNOST DCT DEANR DCT CAMJO DCT AMG DCT TWINS/N0467F350 DCT SUG DCT HMV DCT SUBWY HTROD2</t>
  </si>
  <si>
    <t>S12R SR00 SR01 SR02 SR03 SR04 SR05 SR06 SR07 SR08 SR09 2110N08645W OMSUK UM219 MYDIA M219 KNOST DCT DEANR DCT BRUTS Q109 CAMJO DCT TWINS DCT PONZE BANKR8</t>
  </si>
  <si>
    <t>S12R SR00 SR01 SR02 SR03 SR04 SR05 NOSUG 2158N08656W 2203N08657W KEHLI A766 KELPP NNCEE2</t>
  </si>
  <si>
    <t>S12R SR00 SR01 SR02 SR03 SR04 ROTGI UM219 MYDIA/M078F390 M219 KNOST/N0457F390 DCT CAMJO DCT KERLY DCT ACERB DCT JOOEY DCT OXMAN LINNG3</t>
  </si>
  <si>
    <t>S12R T12R6 UN418 UN409 UN419 2052N08728W 2113N08945W 2120N09002W 2125N09009W 2131N09009W 2141N09005W 2148N09002W 2150N09003W 2159N09004W NOTEN UT37 ULUMA DCT MTY UT11 SINLO SINLO1A</t>
  </si>
  <si>
    <t>TAKUX2A TAKUX UM782 OMIRO UN420 BONOS/N0451F390 UN420 SPP UP530 KAKOL/N0399F230 B689 OPMEL OPME4A</t>
  </si>
  <si>
    <t>S12R SR00 SR01 SR02 SR03 SR04 SR05 ENEBA 2140N08655W 2145N08655W IRDOV L214 LEV J35 MCB/N0467F390 J35 MEM BOOSH3</t>
  </si>
  <si>
    <t>S12R 2100N08651W 2059N08651W UDGUV DCT MID DCT 2104N09015W 2107N09033W 2140N09459W TMN DCT MORAS UJ17 QET DCT</t>
  </si>
  <si>
    <t>S12R SR00 SR01 SR02 SR03 2100N08644W ENEBA UT27 OMVIP KEHLI/N0466F380 A766 KELPP NNCEE2</t>
  </si>
  <si>
    <t>S12R SR00 SR01 SR02 SR03 2101N08644W OMSUK UM219 MYDIA/M079F350 M219 CULLY/N0470F350 M219 KNOST DCT CAMJO DCT TEEEM Q99 POLYY DCT OGRAE DCT AUDII DCT FAK DCT RBV Q22 LLUND DCT CAM DCT JASDU DCT PBERG CARTR5</t>
  </si>
  <si>
    <t>S12R 2101N08651W 2057N08650W SR30 2054N08651W L13 2048N08702W 2048N08703W 2046N09405W 2046N09411W 2044N09412W 2037N09418W 2025N09428W 2023N09432W TAJIN DCT VITOS VITOS2A</t>
  </si>
  <si>
    <t>S12R SR00 SR01 SR02 SR03 ENEBA UT27 OMVIP KEHLI A766 KELPP/N0457F380 A766 SBI DCT CRIED BEREE3</t>
  </si>
  <si>
    <t>S12R 2101N08651W TAKUX UM782 OMIRO UN420 BONOS/N0446F370 UN420 PELRA DCT SPP DCT SEKMA OSUPA2</t>
  </si>
  <si>
    <t>S12R T12R6 UN402 2030N08654W 2026N08656W 2021N08700W CTM UG765 IMATA/N0411F340 UG765 TIKIS TIKIS2C</t>
  </si>
  <si>
    <t>S12R MURBU 1928N08725W 1923N08737W 1918N08747W 1859N08755W 1859N08805W 1858N08806W 1855N08808W 1854N08809W CTM BZE</t>
  </si>
  <si>
    <t>S12R SR00 SR01 SR02 SR03 SR04 SR05 SR06 NOSUG 2238N08700W 2246N08701W KEHLI A766 SBI/N0464F340 DCT EIC DCT RZC DCT SGF DCT ROEZZ DCT MNOSO BLUEM5</t>
  </si>
  <si>
    <t>TCLMC</t>
  </si>
  <si>
    <t>S12R SR00 SR01 SR02 SR03 ROTGI 2206N08638W 2234N08635W MYDIA/M084F390 Y240 SNAKR M219 KNOST/N0491F390 Q109 DEANR DCT POLYY DCT DADDS DCT RDU DCT FAK DCT ENO DCT VCN DCT CYN DCT JFK DCT PUT DCT EBONY N505B ALLRY/M084F390 NATS BEXET/N0491F390 DCT LILNO DCT LESLU DCT LIZAD/N0471F390 DCT JSY DCT ARSUK DCT RESMI DCT TEPRI DCT POGZI DCT GELTA DCT LUVAL/N0474F390 DCT BEGAR DCT TRA/N0479F390 DCT GAMSA/N0476F390 DCT GEDSO/N0475F390 DCT LUMUS/N0471F390 DCT LAKIK DCT ETIDA T390 RILEX</t>
  </si>
  <si>
    <t>S12R T12R6 NUDAL UV106 PODON UG765 MAXIM BHHIA3</t>
  </si>
  <si>
    <t>S12R SR00 SR01 SR02 SR03 SR04 NOSUG UT27 OMVIP UT45 IRDOV L214 PLNDR DCT KH90I DCT KH09G DCT GODHO/N0455F360 DCT KF27C DCT ROLLS DCT TOTOE DCT HALEN NIIXX4</t>
  </si>
  <si>
    <t>S12R TAKUX UM782 OMIRO/N0454F370 UN420 BONOS/N0451F390 UN420 SPP UP530 KAKOL DCT RNG UQ121 ISVAT ISVA5E</t>
  </si>
  <si>
    <t>S12R ROTGI UM219 XOPGI 2244N08625W 2249N08619W 2334N08605W 2354N08602W NAVVL M219 KNOST DCT PLYER DCT OTK DCT LARZZ JJEDI4</t>
  </si>
  <si>
    <t>2357N08601W</t>
  </si>
  <si>
    <t>S12R T12R6 UN418 2054N08730W NOTEN/N0457F340 UT37 ULUMA DCT MTY DCT TASTO DCT ILAMA UT41 NADIS DCT AVRIL UJ3 TANRI TANRI1B</t>
  </si>
  <si>
    <t>N807JS</t>
  </si>
  <si>
    <t>S12R SR00 SR01 SR02 SR03 2126N08645W LENUK UB646 CANOA DCT CYY DCT</t>
  </si>
  <si>
    <t>S12R T12R6 UN418 UN409 UN419 2051N08725W 2056N08920W S1805 NOTEN UT37 SESNO UJ15E RETOS RETOS1A</t>
  </si>
  <si>
    <t>N599JB</t>
  </si>
  <si>
    <t>S12R SR00 SR01 SR02 SR03 SR04 SR05 SR06 ROTGI UM219 MYDIA M219 CIGAR/N0470F350 M219 KNOST Q109 DFENC DCT SAWED Q108 SIE CAMRN5</t>
  </si>
  <si>
    <t>N57439</t>
  </si>
  <si>
    <t>S12R T12R6 UN418 2053N08655W 2052N08656W 2050N08726W 2113N08950W 2115N08955W NOTEN UT37 SESNO MTY UT11 PPE J93 AXASA DCT ASUTA DCT AMMOR OLAAA2</t>
  </si>
  <si>
    <t>N994NN</t>
  </si>
  <si>
    <t>S12R SR00 SR01 SR02 SR03 SR04 SR05 SR06 ROTGI UM219 RAKAR 2255N08625W 2301N08624W 2306N08631W 2314N08641W 2317N08644W 2322N08648W 2327N08652W MYDIA M219 KNOST DCT DEANR DCT BRUTS Q109 CAMJO DCT TWINS DCT PONZE BANKR8</t>
  </si>
  <si>
    <t>S12R T12R6 2058N08652W UN418 UN409 UN419 UN432 2050N08735W MID DCT 2116N09042W 2137N09140W LIDAM UT23 TAM UJ14 TMN UT147 SLP UJ40 LIBOL LIBOL1B</t>
  </si>
  <si>
    <t>S12R SR00 SR01 SR02 SR03 ROTGI UM219 MYDIA M219 KNOST Q109 CAMJO Q99 OGRAE DCT GOOOB DCT THHMP RAVNN9</t>
  </si>
  <si>
    <t>S12R T12R6 2050N08732W 2012N09001W 2010N09008W 2001N09159W 1958N09206W 1944N09332W 1941N09402W MEBAS UT111 LARLO LARLO4A</t>
  </si>
  <si>
    <t>N8708Q</t>
  </si>
  <si>
    <t>S12R SR00 SR01 SR02 SR03 SR04 ROTGI UM219 MYDIA M219 CIGAR PRICY5</t>
  </si>
  <si>
    <t>S12R SR00 SR01 SR02 SR03 SR04 NOSUG 2202N08657W 2208N08657W 2222N08703W 2227N08705W KEHLI A766 KELPP NNCEE2</t>
  </si>
  <si>
    <t>UDGUV2A UDGUV DCT 2128N09046W 2144N09120W 2143N09121W 2157N09205W 2203N09225W 2209N09249W 2216N09315W 2218N09321W 2218N09324W 2252N09634W TMN UT147 SLP UJ40 LIBOL LIBOL1A</t>
  </si>
  <si>
    <t>2236N09459W</t>
  </si>
  <si>
    <t>S12R 2100N08650W SL0 NC29 2108N08645W 2111N08643W 2113N08642W 2123N08643W 2136N08644W 2146N08645W 2149N08645W 2211N08643W 2217N08642W MYDIA M219 KNOST DCT PLYER/N0454F360 DCT JOHNN Q118 KAILL/N0454F370 Q118 VOSTK/N0450F360 Q118 BONNT VEECK5</t>
  </si>
  <si>
    <t>UDGUV2A UDGUV DCT 2059N08855W NOTEN UT37 SESNO UJ15E RETOS RETOS1A</t>
  </si>
  <si>
    <t>S12R SR00 SR01 SR02 SR03 SR04 2102N08644W 2142N08653W 2147N08655W 2244N08714W KEHLI A766 KELPP/N0457F380 A766 SBI DCT CRIED BEREE3</t>
  </si>
  <si>
    <t>UDGUV2A UDGUV UT78 GOSAT 2052N08941W 2047N09342W 2047N09345W UMAVO UT101 ENAGA ENAGA3A</t>
  </si>
  <si>
    <t>S12R SR00 SR01 SR02 SR03 2101N08644W 2106N08643W 2107N08642W 2141N08653W 2148N08655W IRDOV L214 LEV J35 MCB/N0471F370 J35 MEM/N0467F380 J35 FAM/N0465F390 DCT SPI DCT PHEEB ENDEE8</t>
  </si>
  <si>
    <t>XAVSB</t>
  </si>
  <si>
    <t>UDGUV2A UDGUV UT78 MEDOS 2050N09408W 2051N09411W 2056N09425W 2058N09440W 2058N09444W VOKIR UT101 ENAGA ENAGA3A</t>
  </si>
  <si>
    <t>N829DN</t>
  </si>
  <si>
    <t>S12R SR00 SR01 ROTGI 2209N08637W 2217N08636W MYDIA M219 KNOST DCT PLYER DCT OTK DCT LARZZ JJEDI4</t>
  </si>
  <si>
    <t>N506JB</t>
  </si>
  <si>
    <t>S12R SR00 SR01 SR02 SR03 NOSUG 2216N08658W 2225N08659W 2238N08700W 2241N08700W 2246N08700W KEHLI A766 SBI/N0460F380 DCT FUZ J58 SPS DCT HALEN NIIXX4</t>
  </si>
  <si>
    <t>N916US</t>
  </si>
  <si>
    <t>S12R 2100N08649W NC01 2144N08641W 2154N08638W 2210N08625W 2211N08624W 2222N08616W 2232N08611W MYDIA M219 KNOST DCT DEANR DCT BRUTS Q109 CAMJO DCT TWINS DCT PONZE BANKR8</t>
  </si>
  <si>
    <t>S12R SR00 SR01 SR02 SR03 SR04 SR05 SR06 SR07 OMSUK 2142N08642W 2145N08642W ROTGI 2222N08642W 2227N08635W MYDIA/N0464F350 M219 CIGAR M215 KNOST Q109 CAMJO Q99 QUART PHLBO4</t>
  </si>
  <si>
    <t>S12R SR00 SR01 SR02 2130N08651W 2133N08651W 2147N08654W 2148N08655W 2156N08659W KEHLI A766 SBI DCT LUKKN WLEEE7</t>
  </si>
  <si>
    <t>UDGUV2A UDGUV DCT 2137N09235W 2138N09238W 2149N09457W TMN UT147 BOPAX BOPAX1B</t>
  </si>
  <si>
    <t>S12R SR00 SR01 SR02 SR03 SR04 2128N08650W IRDOV L214 DAGGR/N0465F360 L214 PLNDR DCT KH90I DCT EXITE DCT KF21E DCT ADM DCT MMB DCT TOTOE DCT HALEN NIIXX4</t>
  </si>
  <si>
    <t>LET3662</t>
  </si>
  <si>
    <t>N37528</t>
  </si>
  <si>
    <t>S12R SR00 SR01 SR02 SR03 ENEBA 2149N08655W 2156N08656W ALKIM UT45 IRDOV L214 PLNDR DCT MEMFS DCT FTZ TRTLL6</t>
  </si>
  <si>
    <t>S12R SR00 SR01 SR02 SR03 SR04 SR05 ENEBA 2138N08655W 2140N08655W 2144N08657W IRDOV/M079F360 L214 PLNDR/N0463F360 L214 LEV DCT GLOVE/N0455F380 DCT KK48A DCT KD57Y DCT LEWOY DCT KD78U DCT RICCO DCT ZERZO DCT COUTS DCT EBGAL EBGAL7</t>
  </si>
  <si>
    <t>ALSUP1C UB881 BTO UZ498 MGA UZ512 IMOLA/N0453F350 UZ512 LIXAS UL203 ARNEL UM542 TAL UV1 ATATU ATATU4</t>
  </si>
  <si>
    <t>S12R SR00 SR01 ENEBA 2147N08655W 2157N08657W 2210N08715W KEHLI A766 KELPP DCT LAMMY DCT KH84C DCT KH87A DCT KOBLE DCT ELP DCT DRRVR PINNG1</t>
  </si>
  <si>
    <t>S12R SR00 SR01 SR02 ENEBA 2135N08654W 2148N08654W 2205N08721W 2206N08722W 2211N08728W KEHLI A766 SBI DCT ACT DCT PNH/N0454F360 DCT ALS DCT JNC J12 HELPR PITTT2</t>
  </si>
  <si>
    <t>UDGUV2A UDGUV UT78 DURPI 2052N08914W 2054N08921W MIDNP 2048N09202W 2043N09242W 2038N09256W 2039N09259W 2048N09345W 2054N09403W 2056N09407W 2108N09445W TAJIN DCT VITOS VITOS2A</t>
  </si>
  <si>
    <t>2105N09459W</t>
  </si>
  <si>
    <t>AVA5051</t>
  </si>
  <si>
    <t>N755AV</t>
  </si>
  <si>
    <t>S12R T12R6 TAKUX UM782 OMIRO/N0443F390 UN420 SPP UP530 KAKOL UP530 RNG UQ121 ISVAT ISVA5E</t>
  </si>
  <si>
    <t>XBLEO</t>
  </si>
  <si>
    <t>S12R T12R6 UN418 UN409 UN419 2051N08943W UBVOV UT20 PAZ UT154 ENAGA DCT OVAGO UT123 ULUVO DCT</t>
  </si>
  <si>
    <t>N8751R</t>
  </si>
  <si>
    <t>S12R SR00 SR01 ENEBA UT27 NOSUG KEHLI A766 KELPP PUCKS4</t>
  </si>
  <si>
    <t>UDGUV2A UDGUV UJ84 CZA UT20 PAZ UT154 ENAGA DCT OVAGO UT123 ULUVO</t>
  </si>
  <si>
    <t>S12R SR00 SR01 2059N08645W OMSUK UM219 MYDIA M219 KNOST DCT DEANR DCT BRUTS DCT ESENT DCT OKNEE Q409 MRPIT/N0488F410 DCT TYI DCT SIE DCT RUIZE DCT AJJAY DCT TOPPS N569B TUDEP/M084F410 DCT 52N050W DCT 54N040W DCT 55N030W DCT 56N020W DCT PIKIL DCT SOVED DCT AMLAD/N0488F410 DCT BRUCE BRUCE1G</t>
  </si>
  <si>
    <t>N902NN</t>
  </si>
  <si>
    <t>S12R T12R6 2108N08609W 2110N08602W 2127N08543W MAXIM SNDBR3</t>
  </si>
  <si>
    <t>S12R 2101N08651W 2048N08654W 1959N08845W PQE V51 TGZ</t>
  </si>
  <si>
    <t>S12R SR00 SR01 OMSUK UM219 MYDIA M219 CIGAR DCT BRUTS DCT BASLE DCT CHS DCT PELIE DCT RANAY DCT DUNFE DCT SWL DCT MANTA DCT GEDIC DCT LBSTA DCT EBONY N505B ALLRY/M084F400 NATS BEXET/N0491F410 DCT RINUS DCT DAP DCT DEXEN UY124 DOLOP DOLOP1B</t>
  </si>
  <si>
    <t>N226BZ</t>
  </si>
  <si>
    <t>S12R SR00 SR01 ENEBA 2128N08654W 2139N08656W IRDOV L214 LEV DCT</t>
  </si>
  <si>
    <t>S12R T12R6 UN418 UN409 UN419 UN432 2048N08746W 2031N08837W 2012N08910W 1918N09044W 1916N09047W 1916N09048W CME NOPON UJ9 VSA DCT</t>
  </si>
  <si>
    <t>S12R T12R6 UN418 UN409 UN419 2050N09106W 2046N09124W 2042N09201W 2042N09215W UBVOV UT101 UMAVO UT104 LENUL DCT TLC</t>
  </si>
  <si>
    <t>S12R T12R6 UN418 UN409 UN419 2051N08731W 2058N08810W NOTEN UT37 SESNO UJ15E RETOS RETOS1A</t>
  </si>
  <si>
    <t>S12R T12R6 UN415 2052N08636W 2030N08617W 2025N08613W 2017N08603W 2001N08548W OMIRO/N0450F370 UN420 SPP UP530 KAKOL UP530 RNG UQ121 ISVAT ISVA5E</t>
  </si>
  <si>
    <t>CFXWJ</t>
  </si>
  <si>
    <t>S12R SR00 SR01 SR02 SR03 SR04 2108N08648W L45 NOSUG UT27 OMVIP UT45 IRDOV/M079F360 L214 PLNDR/N0463F360 L214 LEV DCT OCOSA/N0457F380 DCT HLC DCT KD66Y DCT KD78W DCT KD90U DCT GGRBI DCT BEVEL DCT VESDO DCT EBGAL EBGAL7</t>
  </si>
  <si>
    <t>HI1027</t>
  </si>
  <si>
    <t>S12R 2102N08652W 2101N08651W CN011 TAKUX DCT MAMBI UL577 KEBET/N0452F370 UL577 CDO UT15 NADAX NADAX1W</t>
  </si>
  <si>
    <t>S12R T12R6 UN415 2054N08638W 2052N08635W 2015N08558W 1955N08531W OMIRO UN420 PELRA DCT SPP DCT SEKMA OSUPA2</t>
  </si>
  <si>
    <t>2005N08545W</t>
  </si>
  <si>
    <t>S12R 2101N08651W 2059N08651W UDGUV UBVOV UT101 UMAVO/N0459F300 UT101 ENAGA ENAGA3A</t>
  </si>
  <si>
    <t>S12R 2101N08651W NC29 NOSUG 2213N08658W 2221N08659W KEHLI A766 KELPP NNCEE2</t>
  </si>
  <si>
    <t>UDGUV2A UDGUV UT78 DURPI DCT NOTEN UT37 ULUMA DCT MTY DCT TASTO/N0449F380 DCT ILAMA UT41 NADIS DCT AVRIL UJ3 TANRI TANRI1B</t>
  </si>
  <si>
    <t>S12R T12R6 UN418 UN409 UN419 UN432 1937N09327W 1937N09328W MEBAS UT112 LARLO LARLO1D</t>
  </si>
  <si>
    <t>1915N09503W</t>
  </si>
  <si>
    <t>NUDAL1A NUDAL UV106 PODON UG765 MAXIM/M081F370 DCT ZFP DCT SUMRS M204 SOORY/M081F380 NATZ REGHI/N0459F380 DCT OZNOH DCT BULOX DCT TABOV DCT TSU DCT OQQAL DCT RANUX/N0465F370 DCT VALEK DCT LUTAX DCT DIK T856 NIVNU T847 TUTOV TUTOV1A</t>
  </si>
  <si>
    <t>SDN03</t>
  </si>
  <si>
    <t>S12R T12R6 UN418 UN409 UN419 2051N08729W 2050N08737W 2049N08752W 2049N09056W 2049N09100W 2042N09126W 2029N09205W RIBET UT101 ENAGA DCT</t>
  </si>
  <si>
    <t>UDGUV2A UDGUV DCT MID DCT 2112N09056W 2114N09102W TMN UT147 SLP</t>
  </si>
  <si>
    <t>XAVVA</t>
  </si>
  <si>
    <t>UDGUV2A UDGUV UT78 DURPI 2108N09036W 2109N09043W TMN DCT MORAS UJ17 QET</t>
  </si>
  <si>
    <t>S12R 2101N08651W T12R6 SL0 2102N08647W ENEBA 2144N08655W 2145N08655W NOSUG KEHLI A766 KLAMS DCT VUH DCT ELA DCT STV DCT JCT DCT PEQ DCT EWM Q180 BXK J4 WLVRN DCT ESTWD HLYWD1</t>
  </si>
  <si>
    <t>S12R T12R6 UN415 2053N08638W 2052N08636W 2034N08621W PELRA UN420 MORLI/N0473F380 DCT TINPA/N0469F390 DCT VAMOS/N0466F400 DCT GYV/N0464F410 DCT VAKUD UL780 TRU/N0468F390 UL780 ISREN UM542 ILMAR/M081F390 UL302 IREMI/M081F390 UL302 ASEPU/M081F410 UL302 ELASA/N0461F410 UL650 GEKAL UT691 LAR UW16 CBA UW24 SNT SNT7U</t>
  </si>
  <si>
    <t>S12R T12R6 2059N08646W F302 TAKUX UM782 OMIRO UN420 SPP UP530 KAKOL/N0450F390 DCT RNG UQ121 ISVAT ISVA5E</t>
  </si>
  <si>
    <t>UDGUV2A UDGUV UT78 VIKMO 2046N09248W 2045N09254W 2023N09404W 2030N09420W VOKIR UT101 UMAVO/N0448F300 UT101 ENAGA ENAGA3A</t>
  </si>
  <si>
    <t>ALSUP1C ALSUP UB881 BTO UZ498 MGA UZ512 TIGIR/N0443F370 UZ512 LIXAS UL203 ARNEL UM542 TAL UV1 ATATU ATATU4</t>
  </si>
  <si>
    <t>WJA2139</t>
  </si>
  <si>
    <t>CGUUL</t>
  </si>
  <si>
    <t>S12R SR00 SR01 SR02 2100N08644W 2105N08642W 2107N08641W 2109N08640W 2131N08640W 2133N08640W 2144N08641W ROTGI 2153N08640W MYDIA/M078F390 M219 CIGAR/N0458F390 DCT KJ87Q DCT KRSTI DCT KT33S DCT PSK DCT WOJOW DCT KC60U DCT OXMAN LINNG3</t>
  </si>
  <si>
    <t>S12R T12R6 UN418 UN409 UN419 2051N08730W 2051N08737W UBVOV DCT UMAVO UT101 ENAGA ENAGA3A</t>
  </si>
  <si>
    <t>UDGUV2A UDGUV UT78 VIKMO 2046N09241W 2046N09249W 2031N09304W 2011N09332W 2003N09401W 2000N09408W VOKIR UT101 UMAVO/N0460F300 UT101 ENAGA ENAGA3A</t>
  </si>
  <si>
    <t>NUDAL1A NUDAL UV106 PODON UG765 EMOVI/N0487F370 UG765 MAXIM DCT VKZ DCT NUCAR A699 LOUIZ/M082F370 A699 SUMRS M204 SOORY/M082F390 DCT 43N050W 46N040W 47N030W 47N020W 47N015W DCT ETIKI UN480 REGHI/N0465F380 DCT AMPOP DCT SIDDI/N0398F270 DCT DAWLY DCT ELRIP DCT OTMET OTMET1G</t>
  </si>
  <si>
    <t>S12R T12R6 UN418 UN409 UN419 UN432 2050N09155W 2050N09200W 2019N09302W 2011N09322W 1955N09406W 2006N09412W 2006N09411W RIBET UT101 ENAGA DCT OTAGO DCT ATUKA ATUKA1B</t>
  </si>
  <si>
    <t>UDGUV2A UDGUV UT78 DURPI 2043N09259W 2054N09345W 2053N09405W 2052N09406W 2051N09416W ENAGA DCT OVAGO UT123 IGSON IGSON1B</t>
  </si>
  <si>
    <t>S12R 2101N08651W 2052N08727W MORAS UJ17 QET</t>
  </si>
  <si>
    <t>S12R SR00 SR01 SR02 SR03 SR04 SR05 ROTGI UM219 MYDIA/M078F370 M219 CULLY/N0458F370 M219 KNOST DCT CAMJO Q99 BLAAN Q69 RICCS DCT OXMAN LINNG3</t>
  </si>
  <si>
    <t>S12R T12R6 UN418 UN409 NAPRI NAPRI1E</t>
  </si>
  <si>
    <t>S12R T12R6 UN418 UN409 UN419 2037N09441W 2036N09450W UMAVO UT101 ENAGA ENAGA3A</t>
  </si>
  <si>
    <t>UDGUV2A UDGUV UT78 DURPI 2059N09354W 2045N09420W 2031N09440W AVIVI UMAVO UT101 ENAGA ENAG3A</t>
  </si>
  <si>
    <t>FORLY</t>
  </si>
  <si>
    <t>S12R T12R6 UN415 UN413 NUDAL UV106 PODON UG765 FRANT UR522 UHA J1 UVA/N0489F340 UR628 TANIA/N0483F370 DCT ZOLLA R628 ZQA M329 GRATX/M082F370 M329 BALTN/M082F390 DCT 35N060W DCT 41N050W DCT 43N040W/M082F410 DCT 44N030W DCT 4430N02500W DCT 45N020W DCT 46N015W DCT SEPAL DCT LAPEX/N0469F380 DCT COQUE/N0471F340 DCT AKEMO UN471 NTS/N0479F280 DCT ANG/N0481F270 DCT DEKJA/N0479F280 UN482 NIMER DCT CAD CAD9W</t>
  </si>
  <si>
    <t>UDGUV2A UDGUV UT78 DURPI 2047N09332W 2048N09340W 2049N09342W 2053N09408W UMAVO UT104 LENUL LENUL3A</t>
  </si>
  <si>
    <t>S12R T12R6 UN418 UN409 2052N08719W NAPRI NAPRI1C</t>
  </si>
  <si>
    <t>S12R T12R6 2100N08649W SR28 2054N08715W UDGUV UJ84 CPE UJ9 VSA UJ5 MTT UJ16 OAX UJ39 CUA DCT MEX</t>
  </si>
  <si>
    <t>UDGUV2A UDGUV UMAVO UT101 ENAGA ENAGA3A</t>
  </si>
  <si>
    <t>GVJAM</t>
  </si>
  <si>
    <t>S12R T12R6 UN415 UN413 2111N08602W 2114N08552W MAXIM Y262 ZFP Y319 BRATZ DCT NUCAR A699 SUMRS/M085F410 M204 SOORY DCT 44N050W DCT 47N040W DCT 48N030W DCT 4930N02000W DCT SOMAX DCT ATSUR DCT LULOX/N0469F410 DCT SIDDI/N0443F410 DCT DAWLY DCT ELRIP DCT OTMET OTMET1H</t>
  </si>
  <si>
    <t>UDGUV2A UDGUV DCT DYSON DCT NUGIN DCT AVALI DCT ENAGA</t>
  </si>
  <si>
    <t>S12R T12R6 UN418 UN409 UN419 UN432 1944N09349W 1943N09356W 1943N09452W OMPAN OMPAN1A</t>
  </si>
  <si>
    <t>HP1828</t>
  </si>
  <si>
    <t>XASSR</t>
  </si>
  <si>
    <t>UDGUV2A UDGUV UT78 MEDOS 2050N09400W 2104N09443W 2103N09512W VOKIR UT101 ENAGA ENAGA3A</t>
  </si>
  <si>
    <t>2103N09459W</t>
  </si>
  <si>
    <t>N980NN</t>
  </si>
  <si>
    <t>S12R T12R6 UN417 UN406 2136N08653W 2156N08656W KEHLI A766 SBI DCT CRIED BEREE3</t>
  </si>
  <si>
    <t>N69806</t>
  </si>
  <si>
    <t>S12R SR00 SR01 SR02 SR03 SR04 2124N08651W 2129N08653W 2133N08654W 2138N08655W 2146N08658W KEHLI A766 KELPP NNCEE2</t>
  </si>
  <si>
    <t>N3762Y</t>
  </si>
  <si>
    <t>S12R SR00 SR01 ROTGI UM219 MYDIA M219 CIGAR DCT CODGR DCT KNOST/N0464F380 DCT PLYER/N0469F390 DCT BULZI/N0468F380 DCT BEORN GNDLF3</t>
  </si>
  <si>
    <t>N37560</t>
  </si>
  <si>
    <t>S12R 2101N08650W T12R6 SL0 OMSUK UM219 ALPUK/N0461F370 UM219 MYDIA M219 CIGAR DCT CODGR DCT KNOST Q109 CAMJO Q99 QUART PHLBO4</t>
  </si>
  <si>
    <t>2103N08652W 2106N08651W 2114N08653W 2119N08654W 2130N08718W 2128N08739W 2119N08808W 2118N08811W 2055N08720W 2040N08718W</t>
  </si>
  <si>
    <t>S12R SR00 SR01 SR02 SR03 SR04 NOSUG 2249N08701W 2255N08701W KEHLI A766 SBI DCT CRIED BEREE3</t>
  </si>
  <si>
    <t>LET5670</t>
  </si>
  <si>
    <t>S12R T12R6 2054N08715W CZ551 UBVOV UT20 PAZ UT104 LENUL DCT</t>
  </si>
  <si>
    <t>CGMJV</t>
  </si>
  <si>
    <t>S12R SR00 SR01 SR02 SR03 2148N08639W LENUK UB646 CANOA Y196 TUNSL Y262 GOPEY Q87 TIRCO/N0467F380 Q87 ZERBO/N0469F370 Q87 VIYAP DCT JROSS Q87 NOWAE DCT BBOBO Q22 RBV DCT LLUND DCT CAM DCT JASDU DCT PBERG CARTR5</t>
  </si>
  <si>
    <t>UDGUV2A UDGUV UBVOV UT101 UMAVO UT104 LENUL LENUL3A</t>
  </si>
  <si>
    <t>S12R T12R6 UN418 UN409 UN419 UN432 PQE/N0329A180 V51 SAXAV V51 TGZ DCT</t>
  </si>
  <si>
    <t>S12R T12R6 UN418 UN409 UN419 UBVOV UT20 TAJIN DCT VITOS VITOS2A</t>
  </si>
  <si>
    <t>S12R 2101N08651W 2052N08728W UBVOV UT101 UMAVO UT104 LENUL DCT TLC</t>
  </si>
  <si>
    <t>S12R T12R6 UN418 UN409 UN419 2055N08914W 2055N08920W NOTEN UT37 SESNO UJ15E RETOS RETOS1A</t>
  </si>
  <si>
    <t>S12R 2101N08651W UN580 2101N08649W 2101N08646W 2102N08646W 2104N08645W 2105N08644W 2107N08644W NOSUG UT27 PISAD L333 HOOCK DCT LBY DCT MEMFS DCT FTZ SHAIN2</t>
  </si>
  <si>
    <t>XAAMG</t>
  </si>
  <si>
    <t>S12R SR00 SR01 SR02 SR03 2147N08641W 2153N08640W LENUK UB646 CANOA Y196 TUNSL Y262 GOPEY Q87 TIRCO/N0466F380 Q87 ZERBO/N0469F370 Q87 VIYAP Q69 RICCS DCT OXMAN LINNG3</t>
  </si>
  <si>
    <t>S12R SR00 SR01 SR02 SR03 SR04 SR05 SR06 SR07 SR08 SR09 SR10 SR11 SR12 2111N08652W UN158 ROTGI UM219 MYDIA/M078F370 M219 KNOST/N0458F370 Q109 CAMJO DCT DANCO DCT OXMAN LINNG3</t>
  </si>
  <si>
    <t>S12R 2100N08650W 2100N08649W SL0 NC011 2100N08646W NC02 SR04 NOSUG UT27 OMVIP DCT KEHLI A766 KELPP BAYYY5</t>
  </si>
  <si>
    <t>UDGUV2A UDGUV DCT MID DCT LIDAM/N0428F300 UT23 TAM UJ14 TMN UT147 AGU UT44 LIVRI MEZC1A</t>
  </si>
  <si>
    <t>N420AN</t>
  </si>
  <si>
    <t>OMSUK2A OMSUK UM219 MYDIA/N0446F370 M219 KNOST Q109 CAMJO Q99 PEETT DCT BBDOL PAATS4</t>
  </si>
  <si>
    <t>S12R 2101N08650W 2100N08649W SL0 2100N08647W 2101N08646W NOSUG UT27 OMVIP UT45 IRDOV L214 LEV/N0455F380 DCT OYSTY J35 SQS/N0453F370 J35 MEM BOOSH3</t>
  </si>
  <si>
    <t>S12R SR00 SR01 SR02 2108N08645W ROTGI UM219 MYDIA M219 CIGAR DCT KNOST DCT CAMJO Q99 BLAAN Q69 RICCS DCT OXMAN LINNG3</t>
  </si>
  <si>
    <t>N77579</t>
  </si>
  <si>
    <t>S12R SR00 SR01 SR02 SR03 SR04 2116N08645W ROTGI UM219 ALPUK/N0459F390 UM219 MYDIA M219 CIGAR M215 KNOST Q109 CAMJO Q99 OGRAE DCT BZNGA DCT DORRN CAVLR7</t>
  </si>
  <si>
    <t>N915AN</t>
  </si>
  <si>
    <t>S12R SR00 SR01 SR02 SR03 SR04 2138N08653W 2142N08654W 2208N08702W KEHLI A766 LAURL/N0460F380 A766 SBI DCT CRIED BEREE3</t>
  </si>
  <si>
    <t>HP9814</t>
  </si>
  <si>
    <t>S12R T12R6 UN415 TAKUX UM782 OMIRO/N0452F370 UN420 PELRA DCT SPP DCT SEKMA OSUPA2</t>
  </si>
  <si>
    <t>S12R T12R6 UN402 2005N08654W 1959N08654W 1958N08657W CTM UG765 TIKIS TIKIS2C</t>
  </si>
  <si>
    <t>S12R T12R6 UN418 2052N08726W MID DCT LIDAM UT23 TAM UJ14 TMN UT147 AGU UT44 MEZCA MEZCA1A</t>
  </si>
  <si>
    <t>S12R 2001N08654W 1935N08659W 1932N08708W 1925N08714W 1919N08714W 1913N08712W 1906N08711W 1857N08708W 1915N08729W 1924N08730W 1928N08727W 1902N08710W 1849N08715W 1856N08715W 1853N08721W 1857N08725W 1901N08731W 1903N08728W 1909N08728W PAULE UN530 HURIN UN523 UN511 UN519 UN514 ELINO 2107N08707W 2107N08659W UN532 RW12L</t>
  </si>
  <si>
    <t>S12R SR00 SR01 SR02 SR03 SR04 2123N08644W NOSUG UT27 OMVIP UT45 ALKIM DCT KEHLI A766 KELPP DCT VUH DCT DBOYS WLEEE7</t>
  </si>
  <si>
    <t>S12R T12R6 UN418 UBVOV UT101 ENAGA</t>
  </si>
  <si>
    <t>S12R T12R6 UN418 UDGUV UT78 VIKMO 2048N09134W UBVOV UT101 UMAVO/N0455F300 UT101 ENAGA ENAGA3A</t>
  </si>
  <si>
    <t>S12R T12R6 UN418 UN409 UN419 2052N08724W 2051N08728W 2054N08835W 2053N08839W NOTEN DCT LIBOX DCT MOV UT3 URKOM UJ54 CJS DCT</t>
  </si>
  <si>
    <t>S12R SR00 SR01 SR02 SR03 SR04 ROTGI UM219 RAKAR MYDIA M219 KNOST DCT CAMJO Q99 TEEEM/N0455F390 Q99 BLAAN Q69 RICCS DCT PSB DCT SYR DCT ART IMPAC4</t>
  </si>
  <si>
    <t>HP1838</t>
  </si>
  <si>
    <t>S12R T12R6 UN415 TAKUX UM782 OMIRO UN420 PELRA/N0446F390 DCT SPP DCT SEKMA OSUPA2</t>
  </si>
  <si>
    <t>S12R T12R6 UN415 TAKUX UM782 OMIRO UN420 BONOS/N0445F390 UN420 PELRA DCT SPP DCT SEKMA OSUPA2</t>
  </si>
  <si>
    <t>N8775Q</t>
  </si>
  <si>
    <t>S12R SR00 SR01 SR02 SR03 SR04 2104N08643W 2106N08642W 2108N08643W NOSUG 2153N08656W 2233N08710W 2242N08716W 2247N08721W 2411N08923W 2432N08952W KELPP A766 SBI DCT LUKKN WLEEE7</t>
  </si>
  <si>
    <t>UDGUV2A UDGUV UT78 XOLRO 2050N09006W UBVOV DCT UMAVO UT101 ENAGA ENAGA3A</t>
  </si>
  <si>
    <t>XAMRS</t>
  </si>
  <si>
    <t>2104N08650W 2105N08647W 2111N08646W 2112N08647W 2103N08715W 2101N08720W NAPRI NAPRI1A</t>
  </si>
  <si>
    <t>N469AN</t>
  </si>
  <si>
    <t>S12R 2100N08649W SR0 NC011 ROTGI UM219 MYDIA M219 KNOST Q109 CAMJO DCT TWINS DCT PONZE BANKR8</t>
  </si>
  <si>
    <t>N53442</t>
  </si>
  <si>
    <t>S12R SR00 SR01 SR02 SR03 SR04 SR05 2102N08646W 2104N08647W 2124N08653W ENEBA NOSUG UT27 OMVIP/N0467F380 UT27 PISAD L333 HRV DCT IZAAC/N0467F390 DCT XESSS DCT MEMFS/N0464F380 DCT FTZ TRTLL6</t>
  </si>
  <si>
    <t>N918AN</t>
  </si>
  <si>
    <t>S12R 2100N08649W NC01 CN04 ROTGI UM219 MYDIA M219 KNOST Q109 CAMJO Q99 PEETT DCT BBDOL PAATS4</t>
  </si>
  <si>
    <t>N869QS</t>
  </si>
  <si>
    <t>S12R SR00 SR01 SR02 2100N08644W 2108N08645W 2110N08645W 2123N08643W 2132N08642W LENUK UB646 CANOA DCT CYY DCT</t>
  </si>
  <si>
    <t>S12R T12R6 UN418 UN409 2052N08719W DURPI DCT NOTEN UT37 SESNO UJ15E MTY UT11 GABLA UJ40 NOVUL NOVUL2C</t>
  </si>
  <si>
    <t>S12R 2100N08650W MOGOP 2059N08645W SR03 ROTGI UM219 MYDIA M219 KNOST DCT PLYER DCT OTK DCT LARZZ JJEDI4</t>
  </si>
  <si>
    <t>N328DN</t>
  </si>
  <si>
    <t>S12R SR00 SR01 SR02 SR03 SR04 ROTGI UM219 MYDIA M219 KNOST Q109 BRUTS Q118 JAMIZ/N0461F360 Q118 THRSR DCT VXV/N0458F370 DCT SPAYD DCT HNN/N0456F370 DCT SUBWY CRAKN2</t>
  </si>
  <si>
    <t>CFBWS</t>
  </si>
  <si>
    <t>S12R 2100N08650W 2058N08646W DEP12 2059N08642W 2100N08641W ROTGI UM219 MYDIA/M078F370 M219 CIGAR DCT KNOST/N0459F370 DCT CAMJO DCT GSO DCT VINSE DCT ART IMPAC4</t>
  </si>
  <si>
    <t>HI1098</t>
  </si>
  <si>
    <t>TAKUX2A TAKUX DCT MAMBI/N0453F370 UL577 TIDAN/N0451F390 UL577 CDO UT15 NADAX NADAX1W</t>
  </si>
  <si>
    <t>S12R 2101N08651W 2059N08651W UDGUV UT78 MEDOS UT20 UBVOV UT101 ENAGA ENAGA3A</t>
  </si>
  <si>
    <t>S12R T12R6 UN418 UN409 MID DCT NOTEN UT37 SESNO UJ15E RETOS RETOS1A</t>
  </si>
  <si>
    <t>N150UW</t>
  </si>
  <si>
    <t>S12R 2101N08650W 2101N08647W 2117N08547W FRANT UG765 MAXIM SNDBR3</t>
  </si>
  <si>
    <t>S12R T12R6 UN418 UN409 2052N08721W 2052N08724W OMATO UJ16 OAX</t>
  </si>
  <si>
    <t>N452WN</t>
  </si>
  <si>
    <t>S12R T12R6 2100N08648W SL02 NUDAL UV106 PODON UG765 MAXIM Y262 GOPEY Q87 TIRCO/N0460F400 Q87 ZERBO/N0458F410 Q87 RAYVO Q113 AARNN DCT THHMP RAVNN9</t>
  </si>
  <si>
    <t>S12R 2101N08651W T12R6 2101N08648W 2101N08647W 2110N08647W ROTGI UM219 MYDIA M219 KNOST Q109 YURCK Q97 SAWED Q108 SIE CAMRN5</t>
  </si>
  <si>
    <t>S12R T12R6 UN415 NUDAL UV106 PODON UG765 MAXIM Y262 LULLS DCT WIGNA DCT FIPES/N0461F380 DCT FERAL BLFRG3</t>
  </si>
  <si>
    <t>S12R 2100N08649W MOGOP 2101N08647W 2107N08648W 2109N08648W NOSUG UT27 OMVIP UT45 IRDOV L214 LEV J35 MCB/N0458F410 J35 MEM/N0464F400 J35 FAM/N0459F410 DCT SPI DCT PHEEB ENDEE8</t>
  </si>
  <si>
    <t>S12R 2100N08649W CN01 2101N08645W 2102N08644W CN08 2114N08648W 2117N08649W 2122N08650W OMVIP UT45 IRDOV L214 LEV/N0465F400 J35 MCB DCT LIT DCT KRTNY MHOMS3</t>
  </si>
  <si>
    <t>S12R 2100N08649W MOGOP 2100N08646W 2101N08645W N11N NOSUG 2213N08658W 2220N08659W 2352N08901W 2432N08953W KELPP NNCEE2</t>
  </si>
  <si>
    <t>N27511</t>
  </si>
  <si>
    <t>S12R 2101N08651W 2100N08651W 2057N08754W 2056N08806W 2057N08907W 2056N08911W DUSAT UM206 LIRPO/N0465F340 UM206 SESNO UJ15E MTY UT11 GABLA/N0458F360 UT11 PPE J93 AXASA DCT ASUTA J93 PDZ DCT COREZ DCT MAKRS DCT SERFR SERFR4</t>
  </si>
  <si>
    <t>S12R T12R6 UN418 2055N08727W UBVOV UT101 ENAGA DCT OTAGO DCT ATUKA ATUKA1B</t>
  </si>
  <si>
    <t>S12R SR00 SR01 SR02 SR03 SR04 ROTGI UM219 MYDIA/M079F350 M219 CULLY/N0468F350 M219 KNOST DCT CAMJO/N0465F370 DCT TEEEM Q109 PANDY DCT FLO DCT RIC DCT BBOBO Q22 RBV DCT LLUND DCT CAM DCT JASDU DCT PBERG CARTR5</t>
  </si>
  <si>
    <t>S12R 2059N08647W 2107N08635W NOSUG 2217N08658W IRDOV L214 PLNDR DCT HRV DCT MHZ/N0453F370 DCT MEM/N0451F380 DCT FTZ TRTLL6</t>
  </si>
  <si>
    <t>S12R T12R6 UN418 UN409 2056N08848W 2056N08854W NOTEN UT37 SESNO UJ15E RETOS RETOS1A</t>
  </si>
  <si>
    <t>S12R T12R6 UN418 MID DCT LIDAM UT23 TAM UJ14 TMN UT147 AGU UT44 LIVRI</t>
  </si>
  <si>
    <t>N882PX</t>
  </si>
  <si>
    <t>KPSP</t>
  </si>
  <si>
    <t>GL5T</t>
  </si>
  <si>
    <t>UDGUV2A UDGUV DCT 2054N08909W 2055N08912W NOTEN UT37 SESNO DCT MTY UT11 PPE J93 ASUTA DCT AMMOR DCT SALTN DCT TRM DCT</t>
  </si>
  <si>
    <t>N980AV</t>
  </si>
  <si>
    <t>TAKUX2A TAKUX UM782 OMIRO/N0445F370 UN420 SPP UP530 KAKOL DCT RNG UQ121 ISVAT ISVA5E</t>
  </si>
  <si>
    <t>S12R T12R6 UN418 UN409 UN419 UN432 2055N08911W 2055N08915W NOTEN UT37 ULUMA DCT MTY UT11 SINLO SINLO1A</t>
  </si>
  <si>
    <t>S12R T12R6 UN418 UN409 UN419 UN432 2049N08740W 2049N08744W UBVOV UT20 TAJIN DCT VITOS VITOS2A</t>
  </si>
  <si>
    <t>N69810</t>
  </si>
  <si>
    <t>S12R 2101N08651W 2101N08649W 2150N08656W 2219N08705W 2235N08710W 2239N08712W 2244N08713W KEHLI A766 KELPP NNCEE2</t>
  </si>
  <si>
    <t>S12R T12R6 UN418 UN409 UN419 2052N08723W 2051N08726W 2052N08744W 2053N08755W LIDAM UT23 TAM UJ14 TMN DCT MORAS UJ17 QET DCT</t>
  </si>
  <si>
    <t>V3HHZ</t>
  </si>
  <si>
    <t>S12R 2100N08652W 2039N08654W MURBU B764 BUKKY BUKKY1A</t>
  </si>
  <si>
    <t>N663FR</t>
  </si>
  <si>
    <t>S12R SR00 SR01 SR02 ROTGI UM219 MYDIA M219 CIGAR M215 KNOST Q109 DEANR/N0444F380 DCT DAWWN DCT BEORN GNDLF3</t>
  </si>
  <si>
    <t>S12R 2101N08651W 2105N08649W NOSUG UT27 OMVIP KEHLI/N0460F360 A766 SBI DCT CRIED BEREE3</t>
  </si>
  <si>
    <t>N400VP</t>
  </si>
  <si>
    <t>S12R SR00 SR01 SR02 SR03 SR04 2130N08651W 2137N08652W NOSUG 2155N08656W 2207N08657W 2210N08658W KEHLI A766 KELPP DCT</t>
  </si>
  <si>
    <t>VOI5901</t>
  </si>
  <si>
    <t>S12R T12R6 UN418 UN409 2052N08720W 2052N08725W MID DCT LIDAM UT23 TAM UJ14 TMN UT147 AGU UT44 LIVRI</t>
  </si>
  <si>
    <t>S12R T12R6 2027N08616W 1909N08420W PELRA UN420 SPP UP530 KAKOL/N0395F230 B689 OPMEL OPME4A</t>
  </si>
  <si>
    <t>S12R T12R6 UN402 UN408 CZM UN431 1957N08655W 1938N08706W 1925N08709W BTO UZ498 MGA UZ512 LIB BARRA3L</t>
  </si>
  <si>
    <t>1850N08708W</t>
  </si>
  <si>
    <t>XCLPU</t>
  </si>
  <si>
    <t>S12R SR00 SR26 SR27 SR28 SR29 2045N08754W 2043N08800W 1841N09138W 1838N09146W 1836N09154W MTT 1748N09510W 1745N09517W CUA DCT MEX</t>
  </si>
  <si>
    <t>1748N09529W</t>
  </si>
  <si>
    <t>S12R SR00 SR01 SR02 ROTGI UM219 MYDIA/M084F370 Y240 SNAKR M219 KNOST/N0491F370 Q109 DEANR DCT CAMJO DCT TEEEM Q109 PANDY DCT SARKY DCT TYI DCT ORF DCT RBV Q419 LAURN Q22 LLUND DCT BIZEX Q75 GREKI DCT JUDDS DCT MARTN DCT CEFOU DCT JANJO DCT 57N050W/M084F370 DCT 58N040W DCT 58N030W DCT 57N020W/M084F390 DCT SUNOT DCT KESIX DCT KUGUR/N0495F390 DCT BELOX L603 DOLAS DCT NAVPI DCT TIVUN DCT ESAMA DCT OSBIT DCT TENLO DCT LAMSI DCT SASAL DCT BABIT DCT RAVAK DCT NISVA DCT DEDIN DCT AYTEK</t>
  </si>
  <si>
    <t>S12R SR00 SR01 SR02 SR03 SR04 NOSUG UT27 OMVIP 2322N08717W 2434N08814W DAGGR L214 LEV DCT MCB/N0460F360 J35 MCGEE DCT IZAAC/N0457F350 DCT GQE/N0456F360 DCT MYERZ DCT HESTN DCT KK60I DCT MNOSO BLUEM5</t>
  </si>
  <si>
    <t>2429N08810W</t>
  </si>
  <si>
    <t>S12R SR00 SR01 SR02 SR03 SR04 SR05 SR06 NOSUG UT27 OMVIP 2317N08713W 2433N08813W DAGGR L214 PLNDR/N0455F320 L214 LEV/N0456F360 DCT ZACHH DCT LIDIC DCT KD84W DCT KU06U DCT YEA/N0431F360 DCT CAMRA IGSOX3</t>
  </si>
  <si>
    <t>S12R T12R6 UN415 TAKUX UM782 OMIRO UN420 SPP DCT AMENT OSUPA2</t>
  </si>
  <si>
    <t>N24514</t>
  </si>
  <si>
    <t>S12R SR00 SR01 SR02 SR03 SR04 SR05 SR06 SR07 SR08 SR09 SR10 SR11 SR12 SR13 SR14 SR15 SR16 NOSUG UT27 OMVIP 2310N08707W 2433N08814W DAGGR L214 PLNDR DCT KH90I DCT KH09G DCT JJANE DCT KF27C DCT ROLLS DCT TOTOE DCT HALEN NIIXX4</t>
  </si>
  <si>
    <t>S12R SR00 SR01 SR02 SR03 NOSUG UT27 OMVIP DCT KEHLI A766 KELPP BAYYY5</t>
  </si>
  <si>
    <t>S12R SR00 SR01 SR02 SR03 ROTGI UM219 ALPUK 2320N08620W 2406N08609W NAVVL M219 KNOST/N0459F370 DCT CAMJO DCT KERLY DCT ACERB DCT JOOEY DCT OXMAN LINNG3</t>
  </si>
  <si>
    <t>N69840</t>
  </si>
  <si>
    <t>S12R T12R6 2052N08726W 2051N08730W 2054N08819W 2054N08827W 2151N09159W DUSAT UM206 LIRPO/N0464F340 UM206 SESNO UJ15E MTY UT11 PPE/N0460F360 J93 AXASA DCT ASUTA DCT AMMOR OLAAA2</t>
  </si>
  <si>
    <t>OMSUK2A OMSUK UM219 RAKAR 2259N08625W 2405N08608W NAVVL M219 CIGAR M215 KNOST DCT CAMJO/N0456F370 DCT LAIRI DCT LARZZ JJEDI4</t>
  </si>
  <si>
    <t>2402N08609W</t>
  </si>
  <si>
    <t>S12R SR00 SR01 SR02 SR03 SR04 SR05 SR06 SR07 SR08 ROTGI UM219 X219 2350N08616W 2405N08614W NAVVL M219 KNOST Q109 TINKK/N0450F370 Q109 DFENC DCT SAWED Q108 SIE CAMRN5</t>
  </si>
  <si>
    <t>OMSUK2A OMSUK UM219 MYDIA M219 KNOST DCT PLYER/N0473F360 DCT LEGGT DCT HEVVN DCT SZW DCT JAGIR SWFFT3</t>
  </si>
  <si>
    <t>S12R UDGUV UT78 MEDOS UT20 UBVOV/N0460F380 UT101 UMAVO/N0450F300 UT101 ENAGA ENAGA3A</t>
  </si>
  <si>
    <t>N632JB</t>
  </si>
  <si>
    <t>S12R SR00 SR01 SR02 SR03 ROTGI UM219 MYDIA M219 CIGAR DCT KNOST DCT CAMJO Q109 TEEEM Q99 POLYY DCT DADDS/N0461F370 Q87 GEARS DCT BBOBO Q22 RBV Q419 JFK ROBUC3</t>
  </si>
  <si>
    <t>S12R SR00 SR01 SR02 SR03 2134N08652W 2141N08654W 2323N08741W IRDOV L214 LEV J35 MCB/N0460F410 J35 MEM BOOSH3</t>
  </si>
  <si>
    <t>S12R SR00 SR01 SR02 SR03 SR04 ROTGI UM219 RAKAR 2302N08624W 2346N08620W 2405N08618W NAVVL M219 KNOST Q109 CAMJO DCT TWINS DCT PONZE BANKR8</t>
  </si>
  <si>
    <t>2404N08618W</t>
  </si>
  <si>
    <t>S12R UDGUV DCT MID DCT LIDAM UT23 TAM UJ14 TMN UT147 SLP UJ40 LIBOL LIBOL1B</t>
  </si>
  <si>
    <t>S12R 2101N08651W CZM G765 CTM</t>
  </si>
  <si>
    <t>S12R T12R6 UN418 UN409 UN419 2051N08731W 2051N08738W NOTEN UT37 SESNO UJ15E RETOS RETOS1B</t>
  </si>
  <si>
    <t>S12R SR00 SR01 SR02 SR03 SR04 2150N08655W 2155N08657W 2204N08701W KEHLI A766 KELPP NNCEE2</t>
  </si>
  <si>
    <t>N910AN</t>
  </si>
  <si>
    <t>S12R SR00 SR01 SR02 SR03 NOSUG 2210N08657W 2218N08658W 2233N08705W 2242N08709W IRDOV L214 LEV/N0447F370 DCT MHZ DCT MEM/N0446F380 J187 FTZ TRTLL6</t>
  </si>
  <si>
    <t>UDGUV2A UDGUV DCT NOTEN UT37 ULUMA DCT MTY UT11 MURDU/N0449F340 UT11 PPE UJ3 TANRI TANRI1B</t>
  </si>
  <si>
    <t>N335QS</t>
  </si>
  <si>
    <t>S12R SR00 SR01 SR02 SR03 2144N08641W 2149N08640W LENUK UB646 CANOA Y196 LULLS DCT KARTR DCT AABER DCT SWAGS DCT</t>
  </si>
  <si>
    <t>UDGUV2A UDGUV UT78 DURPI DCT UBVOV UT101 UMAVO UT169 VITOS VITOS1B</t>
  </si>
  <si>
    <t>N250JC</t>
  </si>
  <si>
    <t>S12R SR00 SR01 SR02 SR03 2101N08644W 2137N08641W 2147N08643W 2153N08645W MYDIA M219 SNAKR Y240 YENNE DCT FAZES DCT JOKRS DCT</t>
  </si>
  <si>
    <t>N316SE</t>
  </si>
  <si>
    <t>S12R SR00 SR01 SR02 SR03 NOSUG UT27 OMVIP UT45 ALKIM DCT KEHLI A766 SBI DCT CRIED BEREE3</t>
  </si>
  <si>
    <t>UDGUV2A UDGUV MID DCT LIDAM DCT TAM UJ14 TMN UT147 SLP UJ40 BJX</t>
  </si>
  <si>
    <t>UDGUV2A UDGUV UJ84 IKLEK UBVOV UT101 UMAVO UT104 LENUL DCT TLC</t>
  </si>
  <si>
    <t>S12R T12R6 2059N08651W 2054N08729W 2054N08732W UBVOV UT101 ENAGA</t>
  </si>
  <si>
    <t>N887DN</t>
  </si>
  <si>
    <t>S12R SR00 SR01 SR02 ROTGI UM219 RAKAR 2300N08621W 2311N08617W 2326N08611W 2336N08606W 2402N08603W NAVVL M219 CIGAR M215 KNOST DCT CAMJO DCT LAIRI DCT LARZZ JJEDI4</t>
  </si>
  <si>
    <t>S12R NUDAL UV106 PODON UG765 MAXIM Y262 TUNSL DCT KUTNE MUNGI1</t>
  </si>
  <si>
    <t>N47WB</t>
  </si>
  <si>
    <t>S12R SR00 SR01 2135N08642W 2141N08639W LENUK UB646 CANOA DCT EYW DCT</t>
  </si>
  <si>
    <t>S12R SR00 SR01 SR02 NOSUG UT27 OMVIP/N0469F360 UT27 PISAD L333 HRV/N0466F380 DCT IZAAC/N0466F370 DCT MEMFS/N0463F380 DCT FTZ SHAIN2</t>
  </si>
  <si>
    <t>S12R T12R6 2058N08649W 2003N08709W URNOS URNOS2</t>
  </si>
  <si>
    <t>1812N08745W</t>
  </si>
  <si>
    <t>N8762Q</t>
  </si>
  <si>
    <t>S12R SR00 SR01 ROTGI UM219 XOPGI 2237N08629W 2400N08603W NAVVL M219 KNOST Q109 CAMJO Q99 OGRAE DCT GOOOB DCT THHMP RAVNN9</t>
  </si>
  <si>
    <t>S12R SR00 SR01 SR02 2130N08642W 2319N08613W NAVVL M219 KNOST Q109 CAMJO DCT TWINS DCT PONZE BANKR8</t>
  </si>
  <si>
    <t>2350N08601W</t>
  </si>
  <si>
    <t>S12R SR00 SR01 SR02 2128N08651W 2130N08651W 2135N08653W IRDOV L214 PLNDR/N0462F380 DCT KH90I DCT KH09G DCT POTEN DCT KF27C/N0441F300 DCT ROLLS DCT TOTOE DCT HALEN NIIXX4</t>
  </si>
  <si>
    <t>S12R SR00 SR01 SR02 SR03 ROTGI UM219 RAKAR 2300N08618W 2400N08600W NAVVL M219 SNAKR/N0465F350 M219 CIGAR M215 KNOST Q109 CAMJO Q99 QUART PHLBO4</t>
  </si>
  <si>
    <t>UDGUV2A UDGUV UT78 MEDOS UT20 UBVOV UT101 UMAVO/N0452F300 UT101 ENAGA ENAGA3A</t>
  </si>
  <si>
    <t>S12R SR00 SR01 SR02 SR03 2101N08644W SR22 2137N08652W IRDOV/M079F360 L214 PLNDR/N0462F360 L214 LEV DCT FSM/N0451F380 DCT CHELI DCT SLN DCT TRYAL DCT OLIIV DCT COUTS DCT EBGAL EBGAL7</t>
  </si>
  <si>
    <t>S12R 2100N08650W MOGOP NC011 CN03 2147N08655W 2153N08656W 2156N08655W KEHLI A766 SBI DCT FUZ J58 SPS DCT HALEN NIIXX4</t>
  </si>
  <si>
    <t>S12R SR00 SR01 2143N08654W 2234N08711W 2249N08715W 2250N08716W 2256N08717W KEHLI/N0455F380 A766 SBI DCT CRIED BEREE3</t>
  </si>
  <si>
    <t>S12R T12R6 UN418 UN409 2053N08718W 2052N08728W 2053N08730W 2056N08741W NOTEN UT37 SESNO UJ15E RETOS RETOS1A</t>
  </si>
  <si>
    <t>S12R 2102N08649W NC29 2145N08641W 2229N08638W 2300N08634W 2330N08631W 2357N08629W NAVVL M219 KNOST Q109 DFENC DCT SAWED Q108 SIE CAMRN5</t>
  </si>
  <si>
    <t>2405N08622W</t>
  </si>
  <si>
    <t>S12R 2100N08650W ALSUP UB881 BTO UZ498 MGA UZ512 LIXAS UL203 ARNEL UM542 TAL UV1 ATATU ATATU4</t>
  </si>
  <si>
    <t>N448AN</t>
  </si>
  <si>
    <t>S12R 2101N08651W 2059N08651W 2057N08818W 2057N08822W PERGO UT37 NOTEN/N0467F320 UT37 SESNO DCT MTY UJ15 MOV/N0466F340 UT3 AGNID DCT CUS/N0470F320 DCT DRRVR PINNG1</t>
  </si>
  <si>
    <t>N927DZ</t>
  </si>
  <si>
    <t>S12R 2101N08651W UN580 2101N08650W 2100N08649W SL0 2101N08647W 2102N08647W NOSUG 2210N08657W 2223N08658W KEHLI A766 KENGS/N0460F360 A766 SBI DCT ACT DCT PNH DCT ALS DCT JNC J12 HELPR JAZZZ1</t>
  </si>
  <si>
    <t>S12R T12R6 UN415 NUDAL UV106 PODON UG765 MAXIM Y262 LULLS Y642 JITGO DCT BAAGR DCT CNNOR/M084F390 M328 ANTIG DCT LAZEY DCT 34N060W DCT 39N050W DCT 45N040W/M084F410 DCT 49N030W DCT 50N025W DCT DINIM/N0487F410 DCT ELSOX DCT LEDGO DCT FONZU DCT ELRIP DCT OTMET OTMET1G</t>
  </si>
  <si>
    <t>S12R T12R6 UN418 UN409 UN419 UN432 2050N08733W 2049N08739W 1911N09049W CME AGAVE UJ9 VSA DCT</t>
  </si>
  <si>
    <t>S12R 2059N08648W 2059N08647W NC011 OMSUK UM219 RAKAR 2302N08620W 2317N08614W 2330N08609W 2351N08600W NAVVL M219 CIGAR M215 KNOST Q109 CAMJO Q99 BLAAN/N0461F370 Q99 OGRAE DCT BZNGA DCT DORRN CAVLR7</t>
  </si>
  <si>
    <t>2351N08601W</t>
  </si>
  <si>
    <t>LET6226</t>
  </si>
  <si>
    <t>XANDY</t>
  </si>
  <si>
    <t>S12R T12R6 UN418 UN409 UN419 2052N08724W 2053N08815W 2053N08819W NOTEN UT37 SESNO UJ15E RETOS DCT MTY</t>
  </si>
  <si>
    <t>S12R T12R6 UN418 UN409 UN419 2051N08729W 2051N08730W 2050N08739W UBVOV UT20 TAJIN DCT VITOS VITOS2A</t>
  </si>
  <si>
    <t>S12R SR00 SR01 SR02 SR03 OMSUK UM219 XOPGI 2244N08628W 2313N08615W 2324N08608W NAVVL M219 KNOST DCT DEANR DCT BRUTS DCT SAV DCT FLO DCT POB/N0492F390 DCT NEAVL DCT NUGGY DCT SPOTZ DCT NIPPY DCT PBERG DCT LATTS DCT ROGSA DCT OMPOG DCT YNA DCT NEEKO/M084F390 NATU SOVED DCT REVNU/N0481F390 DCT GMN DCT BOFUM Q37 MALUD MALUD1M</t>
  </si>
  <si>
    <t>UDGUV2A UDGUV DCT 2049N08753W 2049N08759W NOTEN UT37 SESNO UJ15E RETOS RETOS1A</t>
  </si>
  <si>
    <t>N821NN</t>
  </si>
  <si>
    <t>S12R T12R6 UN415 UN413 2108N08609W 2109N08608W MAXIM SNDBR3</t>
  </si>
  <si>
    <t>N8795L</t>
  </si>
  <si>
    <t>S12R T12R6 2059N08648W 2058N08649W 2050N08733W 2049N08740W NOTEN UT37 SESNO UJ15E MTY UJ15 MOV UT3 URKOM DCT ALIBY DCT SSO J50 ITEMM DCT ECLPS DCT ELLDA RKSTR4</t>
  </si>
  <si>
    <t>S12R T12R6 2055N08650W 2054N08650W UDGUV UT78 DURPI DCT LIDAM UT23 TAM UJ14 TMN/N0403F300 UT147 AGU UT44 MEZCA MEZCA1A</t>
  </si>
  <si>
    <t>S12R T12R6 UN415 2056N08642W B30L4 TAKUX UM782 OMIRO/N0452F370 UN420 SPP/N0449F390 UP530 KAKOL DCT RNG UQ121 ISVAT ISVA5E</t>
  </si>
  <si>
    <t>ENEBA2A ENEBA 2137N08653W 2157N08656W KEHLI A766 SBI DCT CRIED BEREE3</t>
  </si>
  <si>
    <t>S12R SR00 SR01 SR02 SR03 SR04 SR05 SR06 2145N08655W 2206N08659W IRDOV/M078F360 L214 PLNDR/N0458F360 L214 LEV DCT CHARE DCT NOSEW/N0447F380 DCT KD45W DCT BOYET DCT KU69Q DCT KU78O DCT ZATIP DCT PUW DCT METOW GRIZZ1</t>
  </si>
  <si>
    <t>S12R 2054N08715W NAPRI NAPRI1A</t>
  </si>
  <si>
    <t>S12R SR00 SR01 SR02 SR03 2126N08651W 2131N08652W KEHLI A766 KELPP PUCKS4</t>
  </si>
  <si>
    <t>S12R SR00 SR01 SR02 SR03 SR04 SR05 2128N08650W IRDOV/M079F360 L214 PLNDR/N0460F360 L214 LEV DCT PEBBY DCT KF21G DCT OKM DCT KD57A DCT BENNZ DCT KD84U DCT ZERZO DCT COUTS DCT EBGAL EBGAL7</t>
  </si>
  <si>
    <t>CGEKX</t>
  </si>
  <si>
    <t>S12R SR00 SR01 SR02 SR03 SR04 SR05 SR06 NOSUG KEHLI/M079F360 A766 KLAMS/N0464F360 A766 SBI DCT FUZ J58 SPS J168 LAA DCT FQF DCT DVV DCT MBW Q148 WEDAK Q152 SUNED/N0475F260 V298 YKM DCT PAE GRIZZ1</t>
  </si>
  <si>
    <t>N519VL</t>
  </si>
  <si>
    <t>S12R T12R6 2054N08716W 2053N08719W UN432 NOTEN/N0426F320 UT37 SESNO UJ15E RETOS RETO1A</t>
  </si>
  <si>
    <t>S12R SR00 SR01 SR02 SR03 SR04 SR05 SR06 SR07 SR08 SR09 NOSUG 2217N08705W 2220N08709W KEHLI/N0468F380 A766 KELPP NNCEE2</t>
  </si>
  <si>
    <t>CCBFN</t>
  </si>
  <si>
    <t>S12R ALSUP UB881 BTO UZ498 MGA UZ512 LIXAS/N0443F370 UL203 ARNEL UM542 TAL UV1 ATATU ATATU4</t>
  </si>
  <si>
    <t>S12R T12R6 2059N08651W 2052N08725W DURPI DCT NOTEN UT37 ULUMA DCT ONDEV UJ53 REX DCT</t>
  </si>
  <si>
    <t>UDGUV2A UDGUV UT78 DURPI DCT NUBIT DCT RIBET UT101 ENAGA DCT OVAGO UT123 IGSON IGSO1A</t>
  </si>
  <si>
    <t>S12R 2101N08651W 2059N08651W UKOKO UT78 MEDOS DCT UBVOV DCT UMAVO UT101 ENAGA ENAGA3A</t>
  </si>
  <si>
    <t>S12R T12R6 UN418 UN409 UN419 2050N08732W UBVOV UT101 UMAVO/N0450F300 UT101 ENAGA ENAGA3A</t>
  </si>
  <si>
    <t>S12R 2101N08651W MOGOP TAKUX UM782 OMIRO UN420 SPP UP530 KAKOL/N0452F370 DCT RNG UQ121 ISVAT ISVA5E</t>
  </si>
  <si>
    <t>S12R T12R6 UN418 UN409 UN419 2052N08724W MID DCT NOTEN UT37 SESNO UJ15E RETOS RETO1A</t>
  </si>
  <si>
    <t>S12R T12R6 UN418 UN409 2052N08721W UBVOV UT101 RIBET/N0460F360 UT101 UMAVO UT104 LENUL DCT TLC UJ12 MLM</t>
  </si>
  <si>
    <t>NUDAL1A NUDAL UR506 UHA UR628 UVA/N0501F340 UR628 TANIA/N0498F350 R628 MENDL/M082F350 R628 ZQA M329 BOREX/M083F370 M329 BALTN DCT BALOO/M080F370 DCT 36N060W 4030N05000W 42N040W/M080F270 44N030W 48N020W DCT BEDRA/M080F290 DCT NASBA DCT GAPLI/N0468F290 DCT SIDDI DCT DAWLY DCT ELRIP DCT OTMET OTMET1G</t>
  </si>
  <si>
    <t>S12R T12R6 2100N08651W 2058N08651W 2051N08733W LIDAM UT23 TAM UJ14 TMN DCT MORAS UJ17 QET</t>
  </si>
  <si>
    <t>ECNGN</t>
  </si>
  <si>
    <t>S12R T12R6 UN415 UN413 2103N08623W PODON UG765 FRANT UR522 UHA UR628 UVA/N0499F360 UR628 TANIA/M085F370 DCT ZQA DCT MAMML M329 GRATX DCT DUNIG DCT WINGZ DCT 32N060W/M084F390 35N050W 39N040W 42N030W 43N020W/M084F410 DCT ARMED/N0478F410 DCT EPOPO/N0479F400 DCT ADORO L155 ZMR</t>
  </si>
  <si>
    <t>S12R SR00 SR01 SR02 SR03 ROTGI UM219 XOPGI 2224N08633W 2249N08625W 2252N08624W MYDIA/M078F370 M219 NAVVL/M078F390 M219 CULLY/N0456F390 M219 KNOST DCT CAMJO Q99 BLAAN Q69 RICCS DCT OXMAN LINNG3</t>
  </si>
  <si>
    <t>S12R T12R6 UN418 UN409 UN419 UN432 NAPRI NAPRI1A</t>
  </si>
  <si>
    <t>UDGUV2A UDGUV UT78 VIKMO 2040N09230W UMAVO UT101 ENAGA ENAGA3A</t>
  </si>
  <si>
    <t>S12R T12R6 2100N08648W TAKUX UM782 OMIRO UN420 SPP DCT VUNIB DCT SIROT DCT KUBEK DCT RNG DCT ISVAT ISVAT5E</t>
  </si>
  <si>
    <t>S12R T12R6 2100N08651W 2050N08734W 2049N08739W NAPRI NAPRI1A</t>
  </si>
  <si>
    <t>EINEO</t>
  </si>
  <si>
    <t>S12R SR00 SR01 SR02 SR03 SR04 SR05 SR06 SR07 SR08 SR09 2112N08644W IMU ROTGI 2205N08637W 2210N08637W 2251N08617W MYDIA M219 CIGAR DCT JAYJA DCT CRG DCT FEMON DCT PITRW DCT ILM DCT ECG/N0490F370 DCT MANTA DCT GEDIC DCT ACK DCT BRADD N349B JOOPY/M085F370 NATZ ELSOX DCT TAKAS/N0474F370 DCT ALUTA DCT KORER DCT LEMKA DCT BEBIX/N0478F380 DCT VALKU/N0471F370 DCT TIS DCT MEBAK DCT GIPNO DCT BALSI DCT OBIGO DCT ROBEX DCT LAPRI/N0476F390 DCT MOGBO DCT ELB DCT ELKAP ELKAP3A</t>
  </si>
  <si>
    <t>S12R T12R6 UN418 UN409 UN419 UN432 UBVOV UT101 ENAGA ENAG3A</t>
  </si>
  <si>
    <t>S12R T12R6 2058N08652W UN409 UN419 UN432 UDGUV UT78 DURPI DCT UBVOV UT101 UMAVO UT104 LENUL LENUL3A</t>
  </si>
  <si>
    <t>NUDAL1A NUDAL UV106 PODON UG765 MAXIM DCT EYW DCT PBI DCT ADOOR M202 CARPX DCT JAINS/M081F370 DCT BERGH/N0474F390 DCT ACK DCT EBONY N567B TUDEP/M081F390 DCT 52N050W 53N040W 54N030W 54N020W DCT DOGAL/N0467F390 DCT BEXET DCT ERABI DCT TIPUR DCT CML DCT ENJEX DCT ADHAV DCT AGCAT DCT AXNEF DCT ZIPWE DCT OZZIL DCT SAWPE Q63 CPT UL9 BIG L607 KONAN DCT KOK DCT SPI T180 NIVNU/N0394F310 T847 TUTOV TUTOV1A</t>
  </si>
  <si>
    <t>S12R T12R6 UN418 UN409 2055N08705W 2055N08710W 2056N08852W MD605 LIDAM UT23 TAM UJ14 TMN UT147 AGU UT44 MEZCA MEZCA1A</t>
  </si>
  <si>
    <t>S12R T12R6 UN418 UN409 UN419 2051N08731W 2050N08738W NOTEN UT37 SESNO UJ15E RETOS RETOS1A</t>
  </si>
  <si>
    <t>S12R T12R6 UN418 UBVOV UT101 ENAGA ENAG3A</t>
  </si>
  <si>
    <t>UDGUV2A UDGUV 2048N08752W OMPAN OMPAN1A</t>
  </si>
  <si>
    <t>XAAMU</t>
  </si>
  <si>
    <t>S12R T12R6 UN418 2055N08655W 2052N08657W 2052N08819W 2052N08825W 2023N09451W UMAVO/N0448F300 UT101 ENAGA ENAGA3A</t>
  </si>
  <si>
    <t>S12R T12R6 2059N08654W UBVOV DCT UMAVO UT101 ENAGA ENAGA3A</t>
  </si>
  <si>
    <t>S12R T12R6 UN418 UN409 UBVOV UT20 TAJIN DCT VITOS VITOS2A</t>
  </si>
  <si>
    <t>S12R 2101N08651W N15S NUDAL UR506 KALNO VETSI2A</t>
  </si>
  <si>
    <t>S12R 2101N08651W SR0 2016N08607W 2010N08600W PELRA DCT SPP DCT SEKMA OSUPA2</t>
  </si>
  <si>
    <t>S12R T12R6 UN418 NOTEN UT37 SESNO UJ15E RETOS RETOS1A</t>
  </si>
  <si>
    <t>S12R T12R6 UN418 UN409 2055N08700W UKOKO UT78 MEDOS/N0460F360 UT20 UBVOV UT101 UMAVO/N0459F300 UT101 ENAGA ENAGA3A</t>
  </si>
  <si>
    <t>XBRQD</t>
  </si>
  <si>
    <t>UDGUV2A UDGUV UJ84 CZA UT20 PAZ UT104 LENUL DCT TLC</t>
  </si>
  <si>
    <t>S12R T12R6 UN417 2109N08647W 2116N08650W 2129N08652W 2149N08655W 2156N08656W KEHLI A766 SBI DCT CRIED BEREE3</t>
  </si>
  <si>
    <t>N81449</t>
  </si>
  <si>
    <t>S12R SR00 SR01 NOSUG 2213N08658W 2217N08658W KEHLI A766 KELPP LINKK1</t>
  </si>
  <si>
    <t>S12R 2059N08648W 2055N08643W 2116N08639W 2117N08639W 2121N08638W LENUK UB646 CANOA Y196 LULLS Y642 DROWN DCT FOWEE BR49V ZQA</t>
  </si>
  <si>
    <t>S12R 2100N08650W SL0 2115N08648W 2121N08649W 2122N08649W ROTGI UM219 MYDIA M219 KNOST DCT PLYER DCT DAWWN/N0461F380 DCT BEORN GNDLF3</t>
  </si>
  <si>
    <t>S12R T12R6 UN418 UN409 UN419 UN432 2050N08735W 2050N08736W 2050N08740W VIKMO UBVOV UT101 UMAVO/N0459F300 UT101 ENAGA ENAGA3A</t>
  </si>
  <si>
    <t>S12R T12R6 2100N08650W NC01 2036N08625W 2029N08619W MAMBI/N0464F410 UL577 ETBOD/N0461F410 UL577 CDO L577 LRN DCT</t>
  </si>
  <si>
    <t>2016N08521W</t>
  </si>
  <si>
    <t>S12R SR00 SR01 SR02 SR03 SR04 SR05 SR06 2104N08645W 2106N08651W 2110N08650W 2117N08655W ROTGI UM219 RAKAR CIGAR M215 KNOST Q109 DEANR/N0461F370 Q109 CAMJO Q99 QUART PHLBO4</t>
  </si>
  <si>
    <t>S12R T12R6 UN418 UN409 2054N08714W 2054N08717W 2046N09422W 2046N09423W 2046N09430W VOKIR UT101 ENAGA DCT OTAGO DCT ATUKA ATUKA1B</t>
  </si>
  <si>
    <t>2058N08655W 2056N08658W 2052N08703W 2046N08705W</t>
  </si>
  <si>
    <t>2057N08652W UN1PA 2045N08658W XHTD 2030N08650W 2032N08652W 2033N08657W 2028N08656W CZ02 2038N08700W 2039N08705W 2054N08701W</t>
  </si>
  <si>
    <t>UDGUV2A UDGUV UT78 XOLRO 2049N09036W 2049N09040W 2058N09042W 2056N09046W 2102N09049W UBVOV UT101 UMAVO/N0452F300 UT101 ENAGA ENAGA3A</t>
  </si>
  <si>
    <t>S12R SR00 SR01 SR02 SR03 SR04 SR05 SR06 2107N08645W 2112N08650W 2114N08651W OMVIP UT45 ALKIM 2344N08738W 2352N08750W KEHLI A766 SBI DCT CRIED BEREE3</t>
  </si>
  <si>
    <t>UDGUV2A UDGUV DCT MID DCT 2101N08949W 2102N08950W 2113N09013W 2114N09016W 2231N09256W NOTEN UT37 ULUMA/N0439F340 UT37 SESNO UJ15E RETOS RETOS1A</t>
  </si>
  <si>
    <t>S12R T12R6 UN415 UN413 2106N08616W NUDAL UV106 PODON UG765 EMOVI UG765 MAXIM SNDBR3</t>
  </si>
  <si>
    <t>LET5752</t>
  </si>
  <si>
    <t>S12R T12R6 2100N08651W 2058N08657W 2054N08708W UDGUV UJ84 CZA UT20 PAZ UT104 LENUL DCT</t>
  </si>
  <si>
    <t>S12R T12R6 UN418 2056N08659W 2055N08701W UBVOV UT101 UMAVO UT169 VITOS VITOS2A</t>
  </si>
  <si>
    <t>UDGUV2A UDGUV 2048N08747W 2049N08755W DURPI UT78 MEDOS DCT UBVOV UT20 TAJIN DCT VITOS VITOS2A</t>
  </si>
  <si>
    <t>N432FR</t>
  </si>
  <si>
    <t>S12R SR00 SR01 SR02 2100N08644W 2101N08643W 2107N08644W 2110N08644W 2137N08652W 2141N08653W IRDOV L214 DAGGR/N0450F380 L214 LEV DCT MCB J35 SQS/N0443F370 J35 MEM/N0444F380 J187 FTZ TRTLL6</t>
  </si>
  <si>
    <t>UDGUV2A UDGUV DCT 2052N08839W 2053N08845W NOTEN UT37 SESNO UJ15E RETOS RETOS1A</t>
  </si>
  <si>
    <t>CFTJV</t>
  </si>
  <si>
    <t>OMSUK2A OMSUK UM219 MYDIA/M079F370 M219 CULLY/N0468F370 M219 KNOST DCT CAMJO Q99 BLAAN Q69 RICCS DCT OXMAN LINNG3</t>
  </si>
  <si>
    <t>UDGUV2A UDGUV UT78 MEDOS DCT UBVOV/N0451F300 DCT UMAVO UT101 ENAGA ENAGA3A</t>
  </si>
  <si>
    <t>S12R T12R6 UN418 UDGUV DCT MID DCT NOTEN UT37 SESNO UJ15E RETOS RETOS1A</t>
  </si>
  <si>
    <t>S12R SR00 SR01 SR02 SR03 SR04 2132N08651W 2228N08709W 2236N08713W 2240N08716W KEHLI/N0472F340 A766 KELPP PUCKS4</t>
  </si>
  <si>
    <t>XAVUS</t>
  </si>
  <si>
    <t>UDGUV2A UDGUV UBVOV UT20 PAZ UT154 ENAGA DCT OVAGO UT123 ULUVO</t>
  </si>
  <si>
    <t>N906AN</t>
  </si>
  <si>
    <t>S12R SR00 SR01 SR02 SR03 SR04 2128N08650W 2217N08706W 2238N08713W KEHLI A766 KELPP/N0456F360 A766 KENGS/N0450F380 A766 SBI DCT CRIED BEREE3</t>
  </si>
  <si>
    <t>S12R 2101N08651W UN580 2101N08648W 2101N08647W 2102N08646W SR07 NOSUG IRDOV L214 DAGGR/N0453F360 L214 LEV DCT OYSTY J35 SQS/N0450F370 J35 MEM BOOSH3</t>
  </si>
  <si>
    <t>S12R SR00 SR01 SR02 CN021 2100N08643W 2102N08642W 2102N08641W ROTGI UM219 MYDIA M219 NAVVL/N0464F350 M219 KNOST Q109 CAMJO Q99 PEETT DCT BBDOL PAATS4</t>
  </si>
  <si>
    <t>OMSUK2A OMSUK UM219 MYDIA/N0472F350 M219 CIGAR M215 KNOST Q109 EVANZ/N0467F370 Q109 CAMJO Q99 OGRAE DCT BZNGA DCT DORRN CAVLR7</t>
  </si>
  <si>
    <t>S12R SR00 SR01 SR02 SR03 SR04 ROTGI UM219 MYDIA M219 CIGAR DCT KNOST DCT CAMJO Q99 BLAAN Q69 RICCS DCT OXMAN LINNG3</t>
  </si>
  <si>
    <t>S12R T12R6 UN402 CTM UG765 TIKIS TIKIS2C</t>
  </si>
  <si>
    <t>S12R T12R6 UN415 TAKUX UM782 OMIRO UN420 PELRA/N0445F390 DCT SPP DCT SEKMA OSUPA2</t>
  </si>
  <si>
    <t>S12R T12R6 UN418 UN409 UN419 2054N08813W 2054N08819W LIDAM UT23 TAM UJ14 TMN UT147 SLP UJ40 LIBOL LIBOL1A</t>
  </si>
  <si>
    <t>S12R T12R6 UN418 UN409 UN419 2052N08725W 2051N08728W 2052N08751W 2052N08754W TL513 2154N09038W 2231N09222W NOTEN DCT LIBOX DCT MOV UT3 URKOM UJ54 CJS DCT</t>
  </si>
  <si>
    <t>S12R T12R6 UN418 UN409 UN419 2050N08733W 2050N08737W 2051N08753W 2051N08757W 2140N09250W 2149N09453W TMN UT147 AGU UT44 MEZCA MEZCA1A</t>
  </si>
  <si>
    <t>LCLUN CUN 2049N08655W 2044N08658W 2031N08657W 2030N08654W 2033N08654W 2032N08657W MMCZ 2046N08700W</t>
  </si>
  <si>
    <t>2103N08900W 2103N08909W 2102N08920W S3612 NA363 MD401</t>
  </si>
  <si>
    <t>N847NN</t>
  </si>
  <si>
    <t>S12R 2101N08650W SR0 2101N08646W 2103N08645W 2110N08651W 2115N08649W 2136N08653W 2140N08654W 2234N08711W 2238N08713W KEHLI A766 KELPP DCT MUSYL DCT WEEED WLEEE7</t>
  </si>
  <si>
    <t>S12R T12R6 UN418 UN409 UN419 2053N08732W 2055N08738W NOTEN UT37 ULUMA/N0443F320 UT37 SESNO UJ15E RETOS RETOS1A</t>
  </si>
  <si>
    <t>N162EC</t>
  </si>
  <si>
    <t>S12R 2101N08650W 2100N08649W 2102N08648W 2106N08648W UN1SA 2120N08650W ENEBA NOSUG 2154N08700W 2200N08700W PISAD L333 HRV DCT MCB DCT SQS DCT</t>
  </si>
  <si>
    <t>S12R SR00 SR01 SR02 SR03 2101N08644W 2104N08644W 2109N08640W 2110N08640W 2115N08638W 2120N08635W MYDIA M219 KNOST DCT CAMJO Q99 BLAAN Q69 RICCS DCT PSB DCT SYR DCT ART IMPAC4</t>
  </si>
  <si>
    <t>S12R 2059N08652W 2050N08753W 2050N08756W UBVOV UT101 UMAVO/N0461F300 UT101 ENAGA ENAGA3A</t>
  </si>
  <si>
    <t>HP1727</t>
  </si>
  <si>
    <t>S12R T12R6 TAKUX UM782 OMIRO/N0446F390 UN420 PELRA DCT SPP DCT SEKMA OSUPA2</t>
  </si>
  <si>
    <t>S12R T12R6 UN418 UN409 UN419 UN432 UBVOV UT101 UMAVO UT104 LENUL DCT TLC UJ12 MLM</t>
  </si>
  <si>
    <t>S12R 2101N08650W TAKUX UM782 OMIRO UN420 PELRA DCT SPP DCT SEKMA OSUPA2</t>
  </si>
  <si>
    <t>S12R 2101N08650W 2100N08649W 2101N08648W 2103N08648W ENEBA UT27 NOSUG 2209N08657W 2221N08658W KEHLI/N0462F360 A766 KELPP/N0464F380 A766 SBI DCT LUKKN WLEEE7</t>
  </si>
  <si>
    <t>S12R T12R6 UN418 UN409 UN419 2049N08722W 2046N08726W PQE/N0326A180 V51 SAXAV V51 TGZ DCT</t>
  </si>
  <si>
    <t>N461AN</t>
  </si>
  <si>
    <t>S12R 2101N08651W 2100N08649W 2101N08648W ENEBA 2130N08654W 2227N08710W 2236N08714W KEHLI/N0459F340 A766 KELPP/N0456F360 A766 SBI DCT CRIED BEREE3</t>
  </si>
  <si>
    <t>S12R T12R6 UN418 UN409 UN419 2049N08743W 2048N08750W UBVOV UT20 TAJIN DCT VITOS VITOS2A</t>
  </si>
  <si>
    <t>N147AA</t>
  </si>
  <si>
    <t>S12R 2101N08651W UN580 2101N08649W 2102N08648W OMSUK UM219 MYDIA M219 KNOST DCT DEANR DCT BRUTS Q109 CAMJO DCT TWINS DCT PONZE BANKR8</t>
  </si>
  <si>
    <t>S12R SR00 SR01 SR02 SR03 SR04 ENEBA 2134N08654W 2143N08655W IRDOV L214 PLNDR/N0470F340 DCT MEMFS DCT FTZ TRTLL6</t>
  </si>
  <si>
    <t>S12R T12R6 UN418 UN409 UN419 UN432 2050N08734W 2050N08738W DURPI/N0460F360 DCT LIDAM UT23 TAM UJ14 TMN DCT MORAS UJ17 QET</t>
  </si>
  <si>
    <t>N566JB</t>
  </si>
  <si>
    <t>S12R 2101N08651W 2100N08649W SL0 2102N08647W OMSUK UM219 MYDIA/M078F410 M219 KNOST/N0453F410 Q109 CAMJO DCT KERLY DCT FLASK DCT ART IMPAC4</t>
  </si>
  <si>
    <t>S12R 2101N08650W 2101N08649W 2102N08647W 2103N08646W 2111N08643W ROTGI UM219 MYDIA M219 KNOST DCT PLYER DCT DAWWN/N0456F360 DCT STRDR GNDLF3</t>
  </si>
  <si>
    <t>N818AV</t>
  </si>
  <si>
    <t>S12R T12R6 2059N08647W 2049N08633W TAKUX UM782 MEVUB UP406 AKPEK</t>
  </si>
  <si>
    <t>N172US</t>
  </si>
  <si>
    <t>S12R 2102N08652W T12R6 T12L6 2105N08646W 2112N08646W 2113N08646W 2116N08646W ROTGI UM219 MYDIA M219 CULLY/N0462F350 M219 KNOST Q109 CAMJO Q99 PEETT DCT BBDOL PAATS4</t>
  </si>
  <si>
    <t>S12R SR00 SR01 SR02 SR03 SR04 SR05 OMSUK UM219 MYDIA M219 KNOST Q109 BRUTS Q118 JAMIZ/N0465F320 Q118 THRSR DCT VXV/N0460F350 DCT SPAYD DCT HNN/N0458F350 DCT SUBWY CRAKN2</t>
  </si>
  <si>
    <t>S12R T12R6 2058N08652W 2051N08700W 2049N08728W 2049N08731W 2048N08732W 2046N08741W UBVOV UT101 UMAVO/N0450F300 UT101 ENAGA ENAGA3A</t>
  </si>
  <si>
    <t>XBSOL</t>
  </si>
  <si>
    <t>S12R 2101N08651W 2100N08651W 2057N08652W N102S 2045N08657W 2043N08657W CZA UJ9 NAPRI 2045N08908W 2042N08925W SEBEP MD400 MD401 RWY10</t>
  </si>
  <si>
    <t>S12R 2101N08651W 2100N08651W 2053N08652W 2052N08652W UN1PA CZ72 2043N08701W VIBLA 2043N08725W 2045N08736W UBVOV UT101 ENAGA DCT OTAGO DCT ATUKA ATUKA1B</t>
  </si>
  <si>
    <t>S12R 2101N08650W MOGOP 2101N08647W 2102N08647W ENEBA 2133N08654W 2139N08654W ALKIM UT45 IRDOV/N0471F360 L214 PLNDR/N0456F400 L214 LEV J35 MCB/N0453F410 J35 MEM/N0452F400 J35 FAM/N0450F410 DCT SPI DCT PHEEB ENDEE8</t>
  </si>
  <si>
    <t>N655JB</t>
  </si>
  <si>
    <t>N575UW</t>
  </si>
  <si>
    <t>N523DE</t>
  </si>
  <si>
    <t>S12R SR00 SR01 SR02 SR03 SR04 SR05 SR06 SR07 SR08 SR09 B30L5 OMSUK UM219 MYDIA M219 BUUOY/N0464F350 M219 KNOST Q109 YURCK Q97 SAWED Q108 SIE CAMRN5</t>
  </si>
  <si>
    <t>S12R T12R6 2058N08652W 2048N08659W 2044N08705W 2042N08708W 2045N08743W 2045N08744W 2040N08808W 2041N08832W 2043N08841W NOTEN UT37 SESNO UJ15E RETOS RETOS1A</t>
  </si>
  <si>
    <t>N923WN</t>
  </si>
  <si>
    <t>NUDAL1A NUDAL UV106 PODON UG765 MAXIM Y262 ZFP Y319 OHLAA/N0459F410 Y319 JAZZI DCT IDOLS DCT RUKRR DCT THHMP RAVNN9</t>
  </si>
  <si>
    <t>S12R 2100N08651W 2058N08652W 2057N08701W 2053N08720W 2052N08723W OMATO UJ16 OAX</t>
  </si>
  <si>
    <t>S12R 2100N08650W 2100N08647W 2102N08647W ENEBA UT27 NOSUG KEHLI A766 KELPP/N0463F340 A766 SBI DCT KH03E DCT CONRA DCT KF12A DCT KF18Y DCT KA24W DCT KA30U DCT KA36S DCT HASSL Q130 ROCCY Q164 KATTS Q136 RUMPS DCT OAL DCT INYOE DYAMD5</t>
  </si>
  <si>
    <t>CGZQW</t>
  </si>
  <si>
    <t>S12R SR00 OMSUK UM219 MYDIA M219 BUUOY/N0479F330 M219 KNOST/N0465F370 Q109 CAMJO DCT PSK DCT OXMAN LINNG3</t>
  </si>
  <si>
    <t>S12R SR00 SR01 SR02 SR03 SR04 SR05 SR06 SR07 SR08 2106N08645W NOSUG 2155N08656W 2202N08657W ALKIM UT45 IRDOV/N0471F360 L214 PLNDR/N0458F380 L214 LEV J35 MCB DCT LIT DCT KRTNY MHOMS3</t>
  </si>
  <si>
    <t>S12R SR00 SR01 SR02 SR03 ROTGI UM219 MYDIA/M079F350 M219 CULLY/N0466F370 M219 KNOST DCT CAMJO DCT TEEEM Q109 PANDY DCT FLO DCT RIC DCT BBOBO Q22 RBV DCT LLUND DCT CAM DCT JASDU DCT PBERG CARTR5</t>
  </si>
  <si>
    <t>S12R T12R6 UN418 UN409 UN419 2052N08723W 2051N08726W 2049N08739W 2047N08755W MID DCT LIDAM UT23 TAM UJ14 TMN UT147 AGU/N0425F300 UT44 LIVRI MEZCA</t>
  </si>
  <si>
    <t>S12R SR00 2102N08646W NOSUG 2202N08657W 2210N08657W KEHLI A766 KELPP NNCEE2</t>
  </si>
  <si>
    <t>S12R SR00 CN03 OMSUK UM219 ROTGI 2203N08637W 2215N08635W XOPGI UM219 MYDIA/M078F370 M219 KNOST/N0460F370 DCT CAMJO DCT IRQ DCT PSK DCT OXMAN LINNG3</t>
  </si>
  <si>
    <t>S12R T12R6 UN418 2052N08723W 2049N08738W 2047N08756W 2052N08832W 2052N08836W NOTEN UT37 ULUMA/N0445F340 DCT MTY UT11 SINLO SINLO1A</t>
  </si>
  <si>
    <t>N611FR</t>
  </si>
  <si>
    <t>S12R SR00 SR01 SR02 SR03 ROTGI UM219 MYDIA M219 CIGAR M215 KNOST Q109 DEANR/N0445F380 DCT DAWWN DCT BEORN GNDLF3</t>
  </si>
  <si>
    <t>TAKUX2A TAKUX UM782 OMIRO/N0452F390 UN420 PELRA DCT SPP DCT SEKMA OSUPA2</t>
  </si>
  <si>
    <t>S12R SR00 NC02 2128N08651W 2131N08653W 2219N08740W 2346N08906W KEHLI A766 KELPP NNCEE2</t>
  </si>
  <si>
    <t>N819VD</t>
  </si>
  <si>
    <t>S12R T12R6 UN418 UN409 2056N08709W 2054N08722W 2052N08729W UBVOV UT20 PAZ UT154 ENAGA DCT OVAGO UT123 ULUVO DCT</t>
  </si>
  <si>
    <t>S12R SR00 SR01 SR02 SR03 SR04 NOSUG 2157N08656W 2203N08657W KEHLI/N0459F340 A766 KELPP/N0455F360 A766 SBI DCT CRIED BEREE3</t>
  </si>
  <si>
    <t>S12R T12R6 UN402 UN408 CZM UN431 1958N08709W 1952N08713W 1918N08736W LITRA ITRIS UG765 AUR DCT</t>
  </si>
  <si>
    <t>1827N08810W</t>
  </si>
  <si>
    <t>LXJ485</t>
  </si>
  <si>
    <t>N485FX</t>
  </si>
  <si>
    <t>S12R ROTGI UM219 MYDIA M219 KNOST DCT GIPPL Q85 BUMMA DCT BEETN DCT OOD DCT</t>
  </si>
  <si>
    <t>S12R T12R6 UN418 UN409 UN419 2052N08728W 2053N08737W 2050N08753W 2049N08802W 2010N09136W 1916N09501W ALRAD</t>
  </si>
  <si>
    <t>N541QS</t>
  </si>
  <si>
    <t>S12R SR00 SR01 SR02 SR03 SR04 NOSUG 2220N08726W 2242N08730W 2246N08731W KEHLI A766 KLAMS DCT BBURT DCT TKNIQ DCT</t>
  </si>
  <si>
    <t>TCLLI</t>
  </si>
  <si>
    <t>S12R SR00 SR01 SR02 SR03 ROTGI UM219 XOPGI UB646 CANOA DCT EYW DCT VKZ DCT NUCAR A699 SUMRS/M084F370 M204 SOORY/N0493F370 DCT 43N050W/N0488F370 DCT 47N040W/M084F370 DCT 49N030W DCT 50N020W DCT SOMAX/M084F390 DCT ATSUR DCT GAPLI/N0472F390 DCT LIZAD/N0471F390 DCT JSY DCT TURDU DCT TADUP DCT TEPRI UN491 POGZI DCT GELTA DCT LUVAL/N0490F390 DCT BEGAR DCT TRA/N0492F390 DCT GAMSA/N0481F370 DCT GEDSO/N0478F370 DCT GIMIX/N0474F370 DCT AGLIB DCT OBISA DCT NISVA DCT DEDIN DCT AYTEK</t>
  </si>
  <si>
    <t>N561JB</t>
  </si>
  <si>
    <t>V3HZZ</t>
  </si>
  <si>
    <t>S12R 2101N08650W 1946N08720W 1930N08728W ELSON B764 BUKKY BUKKY1A</t>
  </si>
  <si>
    <t>S12R 2101N08650W 2103N08648W NOSUG UT27 PISAD L333 HRV DCT MCB DCT MHZ/N0454F350 DCT IZAAC/N0452F360 DCT MEMFS/N0453F350 DCT STL/N0453F360 DCT IOW DCT MNOSO BLUEM5</t>
  </si>
  <si>
    <t>N311UN</t>
  </si>
  <si>
    <t>S12R SR00 SR01 SR02 SR03 SR04 NOSUG UT27 OMVIP UT45 ALKIM DCT KEHLI/N0471F340 A766 KELPP BAYYY5</t>
  </si>
  <si>
    <t>N599TM</t>
  </si>
  <si>
    <t>S12R 2101N08651W 2103N08648W 2130N08643W 2135N08642W LENUK UB646 CANOA DCT EYW DCT</t>
  </si>
  <si>
    <t>N340DN</t>
  </si>
  <si>
    <t>S12R SR00 SR01 SR02 SR03 SR04 SR05 ROTGI UM219 MYDIA M219 KNOST DCT AMORY Q110 JOKKY/N0456F360 Q110 DAWWN DCT BEORN GNDLF3</t>
  </si>
  <si>
    <t>S12R T12R6 UN418 UN409 UN419 2051N08725W 2051N08735W 2059N08755W 2100N08800W NOTEN/N0425F320 UT37 SESNO UJ15E RETOS RETOS1A</t>
  </si>
  <si>
    <t>N44522</t>
  </si>
  <si>
    <t>S12R SR00 SR01 SR02 SR03 SR04 SR05 SR06 SR07 SR08 SR09 SR10 SR11 NOSUG UT27 OMVIP UT45 IRDOV/N0463F340 L214 PLNDR DCT KH90I DCT SUGGA DCT KF18E DCT KF27C DCT ROLLS DCT TOTOE DCT HALEN NIIXX4</t>
  </si>
  <si>
    <t>S12R SR00 SR01 SR02 SR03 SR04 ROTGI UM219 MYDIA M219 KNOST Q109 HEPAR/N0464F370 Q109 DFENC DCT SAWED Q108 SIE CAMRN5</t>
  </si>
  <si>
    <t>S12R T12R6 UN418 UN409 UN419 UN432 2050N08734W 2049N08738W 2051N08805W 2051N08808W 2057N08830W 2058N08833W 2113N08958W 2113N09000W 2203N09258W 2206N09306W NOTEN REX DCT DLF DCT KOBLE DCT ELP DCT CULTS J104 WLVRN DCT ESTWD HLYWD1</t>
  </si>
  <si>
    <t>S12R SR00 SR01 SR02 SR03 NOSUG UT27 OMVIP UT45 IRDOV/N0470F360 DCT DAGGR/N0464F380 DCT LEV/N0457F390 J31 MEI DCT IGB/N0461F380 DCT KISTS CHSNE3</t>
  </si>
  <si>
    <t>XAVUA</t>
  </si>
  <si>
    <t>S12R T12R6 UN418 UN409 UN419 UN432 2050N08745W 2050N08749W MID DCT NOTEN/N0448F320 UT37 ULUMA/N0448F340 DCT MTY UT11 PPE UJ3 TANRI TANRI1B</t>
  </si>
  <si>
    <t>UDGUV2A UDGUV UT78 MEDOS UT20 UBVOV UT101 UMAVO/N0446F300 UT101 ENAGA ENAGA3A</t>
  </si>
  <si>
    <t>N546UW</t>
  </si>
  <si>
    <t>S12R 2101N08651W 2101N08647W ROTGI UM219 MYDIA M219 KNOST DCT DEANR DCT BRUTS Q109 CAMJO DCT TWINS DCT PONZE BANKR8</t>
  </si>
  <si>
    <t>S12R SR00 SR01 SR02 SR03 SR04 2127N08651W IRDOV L214 DAGGR/N0456F400 L214 LEV J35 MCB/N0453F410 J35 MEM BOOSH3</t>
  </si>
  <si>
    <t>N709JB</t>
  </si>
  <si>
    <t>S12R SR00 SR01 SR02 SR03 SR04 ROTGI UM219 MYDIA M219 CULLY/N0458F370 M219 CIGAR DCT KNOST DCT CAMJO Q109 TEEEM Q99 POLYY DCT DADDS Q87 GEARS DCT BBOBO Q22 RBV Q419 JFK ROBUC3</t>
  </si>
  <si>
    <t>S12R T12R6 UN418 UN409 2051N08719W 2050N08725W 2054N08846W 2055N08852W LIDAM UT23 TAM UJ14 TMN DCT MORAS UJ17 QET DCT</t>
  </si>
  <si>
    <t>S12R SR00 SR01 SR02 SR03 NOSUG 2220N08658W 2237N08700W KEHLI A766 KELPP NNCEE2</t>
  </si>
  <si>
    <t>S12R SR00 SR01 SR02 SR03 SR04 SR05 NOSUG 2212N08657W 2214N08658W 2225N08659W IRDOV L214 DAGGR/N0450F360 L214 LEV/N0450F370 DCT MHZ DCT MEM/N0442F360 J187 FTZ TRTLL6</t>
  </si>
  <si>
    <t>S12R T12R6 UDGUV UT78 DURPI DCT UBVOV UT101 UMAVO UT169 VITOS VITOS1R</t>
  </si>
  <si>
    <t>N953NN</t>
  </si>
  <si>
    <t>S12R SR00 SR01 SR02 SR03 NOSUG 2253N08701W 2256N08701W 2305N08704W 2411N08914W 2432N08953W KELPP A766 SBI DCT CRIED BEREE3</t>
  </si>
  <si>
    <t>S12R T12R6 UN418 2056N08658W 2103N08742W 2104N08747W 2101N08818W MR240 LIDAM UT23 TAM UJ14 TMN UT147 SLP UJ40 LIBOL LIBOL1A</t>
  </si>
  <si>
    <t>S12R T12R6 UN418 UN409 2057N08717W 2058N08730W 2057N08844W 2057N08852W UBVOV UT101 UMAVO UT104 LENUL DCT TLC</t>
  </si>
  <si>
    <t>N813DN</t>
  </si>
  <si>
    <t>S12R SR00 SR01 SR02 SR03 SR04 ROTGI UM219 MYDIA M219 KNOST/N0469F350 DCT AMORY Q110 JOKKY/N0471F340 Q110 DAWWN DCT BEORN GNDLF3</t>
  </si>
  <si>
    <t>S12R T12R6 2055N08707W 2056N08717W 2057N08730W 2055N09010W 2053N09018W 2049N09028W UBVOV UT101 ENAGA ENAGA3B</t>
  </si>
  <si>
    <t>S12R T12R6 UN418 2054N08717W 2055N08731W 2056N08736W UBVOV UT20 TAJIN DCT VITOS VITOS2A</t>
  </si>
  <si>
    <t>S12R SR00 SR01 SR02 SR03 ROTGI UM219 MYDIA M219 CULLY/N0465F390 M219 KNOST Q109 CAMJO Q99 OGRAE DCT GOOOB DCT THHMP RAVNN9</t>
  </si>
  <si>
    <t>S12R SR00 SR01 SR02 SR03 SR04 SR05 SR06 SR07 SR08 SR09 SR10 SR11 2112N08647W ROTGI UM219 MYDIA M219 CIGAR PRICY5</t>
  </si>
  <si>
    <t>S12R T12R6 UN418 2056N08657W 2056N08719W 2057N08725W LIDAM UT23 TAM UJ14 TMN UT147 SLP UJ40 LIBOL LIBOL1B</t>
  </si>
  <si>
    <t>S12R SR00 SR01 SR02 SR03 SR04 SR05 SR06 SR07 SR08 SR09 OMSUK UM219 MYDIA M219 KNOST DCT DEANR DCT BRUTS Q109 CAMJO DCT TWINS DCT PONZE BANKR8</t>
  </si>
  <si>
    <t>S12R T12R6 UN418 UN409 LIDAM UT23 TAM UJ14 TMN UT147 BOPAX BOPAX1B</t>
  </si>
  <si>
    <t>S12R T12R6 DURPI DCT UBVOV UT101 ENAGA DCT OTAGO DCT ATUKA ATUKA1A</t>
  </si>
  <si>
    <t>UDGUV2A UDGUV UT78 MEDOS/N0443F300 DCT UBVOV DCT UMAVO UT101 ENAGA ENAGA3A</t>
  </si>
  <si>
    <t>XAAMO</t>
  </si>
  <si>
    <t>S12R T12R6 UN418 UN409 2055N08705W 2055N08744W UKOKO UT78 MEDOS UT20 UBVOV UT101 UMAVO/N0453F300 UT101 ENAGA ENAGA3A</t>
  </si>
  <si>
    <t>XBPFO</t>
  </si>
  <si>
    <t>2059N08704W</t>
  </si>
  <si>
    <t>N8327A</t>
  </si>
  <si>
    <t>S12R SR00 SR01 SR02 NOSUG KEHLI A766 KELPP/N0461F360 A766 SBI DCT FUZ J58 SPS/N0457F380 DCT HALEN NIIXX4</t>
  </si>
  <si>
    <t>S12R SR00 SR01 SR02 ROTGI UM219 MYDIA M219 KNOST Q109 YURCK/N0458F370 Q109 DFENC DCT SAWED Q108 SIE CAMRN5</t>
  </si>
  <si>
    <t>S12R SR00 SR01 NOSUG IRDOV L214 PLNDR DCT KH90I DCT SUGGA DCT KF18E/N0454F360 DCT KF27C DCT ROLLS DCT TOTOE DCT HALEN NIIXX4</t>
  </si>
  <si>
    <t>S12R SR00 NC02 NOSUG KEHLI A766 SBI DCT CRIED BEREE3</t>
  </si>
  <si>
    <t>ALSUP1C ALSUP UB881 BTO UZ498 MGA UZ512 LIXAS UL203 ARNEL UM542 TAL UV1 ATATU ATATU4</t>
  </si>
  <si>
    <t>N403AN</t>
  </si>
  <si>
    <t>S12R SR00 SR01 NOSUG KEHLI/N0460F340 A766 KELPP DCT LAMMY DCT PSX DCT CSI DCT FST DCT ELP DCT DRRVR PINNG1</t>
  </si>
  <si>
    <t>S12R T12R6 UN418 UN409 UN419 2052N08722W 2051N08728W PQE V51 TGZ</t>
  </si>
  <si>
    <t>S12R 2101N08650W 2100N08649W NC01 2101N08646W CN04 ROTGI UM219 RAKAR/N0467F330 UM219 MYDIA/N0464F350 M219 CIGAR DCT DEANR Q109 CAMJO Q99 OGRAE DCT BZNGA DCT DORRN CAVLR7</t>
  </si>
  <si>
    <t>XBBWA</t>
  </si>
  <si>
    <t>2108N08650W 2109N08648W 2114N08649W VIS1 LCLUN CUN</t>
  </si>
  <si>
    <t>UDGUV2A UDGUV DCT 2052N08836W 2052N08843W 2057N08851W 2059N08854W 2100N08907W NOTEN UT37 SESNO UJ15E RETOS RETOS1A</t>
  </si>
  <si>
    <t>S12R SR00 SR01 SR02 SR03 2107N08646W ROTGI UM219 MYDIA M219 CIGAR M215 KNOST/N0465F350 Q109 CAMJO Q99 QUART PHLBO4</t>
  </si>
  <si>
    <t>S12R SR00 SR01 2132N08652W 2136N08652W IRDOV L214 DAGGR/N0440F380 L214 PLNDR DCT HRV DCT MHZ/N0441F390 DCT MEM/N0437F380 J187 FTZ TRTLL6</t>
  </si>
  <si>
    <t>S12R SR00 SR01 SR02 SR03 SR04 2133N08651W 2139N08652W IRDOV/M079F340 L214 PLNDR/N0467F340 L214 LEV DCT GLOVE DCT KF30E/N0455F360 DCT KYLER DCT KD69Y DCT TRYAL DCT KU03U DCT BEVEL DCT VESDO DCT EBGAL EBGAL7</t>
  </si>
  <si>
    <t>N8773Q</t>
  </si>
  <si>
    <t>UDGUV2A UDGUV 2049N08814W 2049N08820W NOTEN/N0471F340 DCT REX DCT DLF DCT FST J86 ELP DCT RUTER J86 INW DCT HAHAA RKSTR4</t>
  </si>
  <si>
    <t>S12R T12R6 2100N08649W 2059N08647W NUDAL UV106 PODON UG765 MAXIM DCT EADEN DCT VKZ DCT WOLFO DCT SNAGY/M084F370 M203 WILYY/M084F390 DCT KINER M202 JEBBY DCT DOPHN/N0488F410 DCT PORTI DCT 47N050W/M084F410 DCT 49N040W DCT 51N030W DCT 53N020W DCT DOGAL/N0476F410 DCT BEXET DCT REVNU DCT MOLAK DCT TLA Y96 NATEB</t>
  </si>
  <si>
    <t>S12R 2101N08651W CN01 2106N08622W NUDAL UV106 PODON UG765 MAXIM DCT EADEN DCT VKZ DCT WOLFO DCT SNAGY/M084F390 M203 WILYY DCT KINER M202 JEBBY/N0488F410 DCT PORTI DCT 47N050W/M084F410 DCT 49N040W DCT 51N030W DCT 52N020W DCT LIMRI/N0475F410 DCT XETBO DCT LEDGO DCT FONZU DCT ELRIP DCT OTMET OTMET1G</t>
  </si>
  <si>
    <t>N824DN</t>
  </si>
  <si>
    <t>S12R SR00 SR01 SR02 SR03 SR04 SR05 2108N08651W 2134N08654W 2140N08655W 2251N08718W 2256N08720W KEHLI A766 KELPP/N0456F340 A766 SBI DCT ACT DCT PNH/N0454F360 DCT ALS DCT JNC J12 HELPR JAZZZ1</t>
  </si>
  <si>
    <t>S12R T12R6 UN418 UN409 UN419 2051N08731W 2050N08737W CME UJ9 VSA DCT</t>
  </si>
  <si>
    <t>S12R 2100N08650W SL01 TAKUX UM782 OMIRO UN420 PELRA DCT SPP DCT SEKMA OSUPA2</t>
  </si>
  <si>
    <t>S12R T12R6 2100N08649W NC01 2059N08644W NUDAL UV106 PODON UG765 MAXIM SNDBR3</t>
  </si>
  <si>
    <t>S12R T12R6 UDGUV DCT 2054N08911W 2055N08917W NOTEN UT37 SESNO UJ15E RETOS RETOS1A</t>
  </si>
  <si>
    <t>S12R T12R6 UN415 UN440 UN400 PELRA UN420 SPP UP530 KAKOL DCT RNG UQ121 ISVAT ISVA5E</t>
  </si>
  <si>
    <t>2002N08556W</t>
  </si>
  <si>
    <t>S12R SR00 SR01 SR02 ROTGI UM219 MYDIA/M078F370 M219 CIGAR/N0460F370 DCT VAD DCT ACERB DCT KW54U DCT OXMAN LINNG3</t>
  </si>
  <si>
    <t>S12R SR00 SR01 SR02 SR03 2102N08647W 2146N08657W KEHLI A766 KELPP NNCEE2</t>
  </si>
  <si>
    <t>CGNDG</t>
  </si>
  <si>
    <t>S12R NOSUG KEHLI/M078F340 A766 KLAMS/N0454F340 A766 SBI DCT SPS/N0446F360 DCT KK42Y DCT ALPOE DCT LAMON DCT METOW GRIZZ1</t>
  </si>
  <si>
    <t>UDGUV2A UDGUV UT78 VIKMO/N0463F360 UT78 MEDOS UT20 UBVOV UT101 UMAVO/N0462F300 UT101 ENAGA ENAGA3A</t>
  </si>
  <si>
    <t>UDGUV2A UDGUV DCT 2050N08804W 2052N08829W NOTEN UT37 SESNO UJ15E RETOS RETOS1A</t>
  </si>
  <si>
    <t>HI1078</t>
  </si>
  <si>
    <t>S12R T12R6 TAKUX PESTO KETVA MAMBI UL577 NOELL/N0447F410 UL577 CDO UT15 NADAX NADAX1W</t>
  </si>
  <si>
    <t>UDGUV2A UDGUV DCT MID DCT NOTEN/N0443F340 UT37 ULUMA DCT MTY UT11 MURDU/N0446F360 UT11 AVAPA/N0450F380 UT11 PPE UJ3 TANRI TANRI1B</t>
  </si>
  <si>
    <t>S12R SR00 SR01 SR02 SR03 SR04 2123N08651W 2142N08654W NOSUG KEHLI A766 KELPP PUCKS4</t>
  </si>
  <si>
    <t>S12R T12R6 UN418 UN409 2053N08718W 2052N08724W LIDAM UT23 TAM UJ14 TMN UT147 SLP</t>
  </si>
  <si>
    <t>S12R SR00 SR01 SR02 SR03 SR04 NOSUG UT27 PISAD L333 HRV/N0457F380 DCT IZAAC/N0462F370 DCT MEMFS/N0470F340 DCT FTZ SHAIN2</t>
  </si>
  <si>
    <t>N388DA</t>
  </si>
  <si>
    <t>S12R SR00 SR01 NOSUG 2207N08713W KEHLI A766 KLAMS DCT VUH DCT ELA/N0456F360 DCT STV DCT JCT DCT PEQ DCT EWM Q180 SATRN/N0464F380 Q180 BXK J4 WLVRN DCT ESTWD HLYWD1</t>
  </si>
  <si>
    <t>S12R SR00 SR01 SR02 SR03 SR04 SR05 SR06 SR07 SR08 SR09 SR10 SR11 SR12 SR13 SR14 SR15 SR16 2138N08658W 2400N08759W 2435N08814W DAGGR L214 PLNDR/N0458F360 L214 LEV DCT DEBII DCT KF33E DCT RASCL DCT KD75Y DCT RECAP DCT BEVEL DCT VESDO DCT EBGAL EBGAL7</t>
  </si>
  <si>
    <t>S12R T12R6 UN418 UN409 UN419 UN432 2050N08738W 2049N08751W LIDAM UT23 TAM UJ14 TMN DCT MORAS UJ17 QET</t>
  </si>
  <si>
    <t>S12R T12R6 UN415 2048N08637W TAKUX UM782 OMIRO/N0449F370 UN420 SPP UP530 KAKOL/N0451F370 DCT RNG UQ121 ISVAT ISVA5E</t>
  </si>
  <si>
    <t>UDGUV2A UDGUV UT78 DURPI DCT NUBIT DCT RIBET UT101 ENAGA/N0454F340 DCT OVAGO UT123 IGSON IGSON1A</t>
  </si>
  <si>
    <t>DANRK</t>
  </si>
  <si>
    <t>S12R 2101N08651W SR0 NUDAL UV106 PODON UG765 MAXIM/M081F370 DCT ZFP DCT SUMRS DCT JNFOX M203 SELIM/M081F390 DCT 44N050W 48N040W 50N030W 51N020W DCT DINIM/N0457F390 DCT ELSOX DCT EVRIN DCT JETZI DCT AMFUL DCT CAWZE DCT SIRIC P2 DVR UL9 KONAN DCT KOK DCT REMBA DCT SPI T180 NIVNU/N0388F310 T847 TUTOV TUTOV1A</t>
  </si>
  <si>
    <t>OMSUK2A OMSUK UM219 MYDIA/M078F410 M219 KNOST/N0453F410 Q109 CAMJO DCT DANCO DCT OXMAN LINNG3</t>
  </si>
  <si>
    <t>S12R T12R6 UN402 ALSUP UB881 BTO UZ498 MGA/N0449F350 UZ512 LIXAS UL203 ARNEL UM542 TAL UV1 ATATU ATATU4</t>
  </si>
  <si>
    <t>VIV2178</t>
  </si>
  <si>
    <t>UDGUV2A UDGUV DCT 2053N08845W 2053N08851W NOTEN UT37 EBDUB/N0428F300 UT37 SESNO UJ15E RETOS RETOS1A</t>
  </si>
  <si>
    <t>CGKXM</t>
  </si>
  <si>
    <t>S12R SR00 SR01 2100N08644W SR05 ROTGI UM219 MYDIA M219 KNOST Q109 CAMJO DCT PSK DCT PSB J59 SYR DCT ART DEANS4</t>
  </si>
  <si>
    <t>UDGUV2A UDGUV UT78 VIKMO 2045N09306W 2031N09459W UMAVO/N0466F300 UT101 ENAGA ENAGA3A</t>
  </si>
  <si>
    <t>UDGUV2A UDGUV 2049N08807W 2049N08811W NOTEN/N0427F320 UT37 SESNO UJ15E RETOS RETOS1A</t>
  </si>
  <si>
    <t>S12R T12R6 NUDAL UV106 PODON UG765 MAXIM Y262 CANVI/M084F370 Y262 ZFP DCT SUMRS M204 SOORY/M084F390 DCT 44N050W 48N040W 49N030W 50N020W DCT SOMAX DCT ATSUR/M082F390 DCT GAPLI/N0465F390 DCT SIDDI DCT DAWLY DCT ELRIP DCT OTMET OTMET1G</t>
  </si>
  <si>
    <t>S12R 2036N08651W 2029N08650W TIBUT DCT PIRAS BARRA4P</t>
  </si>
  <si>
    <t>1926N08635W</t>
  </si>
  <si>
    <t>NUDAL1A NUDAL UV106 PODON UG765 MAXIM/M083F330 DCT ZFP/M083F350 DCT SUMRS M204 SOORY/M083F370 DCT 44N050W 4730N04000W 49N030W 50N020W DCT SOMAX DCT ATSUR DCT GAPLI/N0473F370 DCT ANNET UM25 UVSUV/N0423F270 UM25 INGOR/N0416F260 UM25 LUKIP LUKIP9W</t>
  </si>
  <si>
    <t>UDGUV2A UDGUV DCT LIDAM UT23 TAM UJ14 TMN DCT MORAS UJ17 QET</t>
  </si>
  <si>
    <t>S12R T12R6 UN415 PODON UG765 MAXIM/M085F390 DCT ZFP DCT SUMRS M204 SOORY/M085F390 DCT 42N050W/M085F410 44N040W 44N030W 44N020W DCT MUDOS/N0479F410 DCT STG DCT DESAT DCT ZMR</t>
  </si>
  <si>
    <t>S12R T12R6 NUDAL UV106 PODON UG765 MAXIM Y262 ZFP DCT VENDS DCT HOOKY DCT SUMRS/M085F370 M204 SOORY/M085F390 DCT 42N050W 43N040W/M085F400 43N030W 41N020W DCT DETOX/N0491F360 DCT OGERO Z409 TLD</t>
  </si>
  <si>
    <t>S12R SR00 SR01 SR02 ROTGI UM219 MYDIA/M079F350 M219 CULLY/N0470F350 M219 CIGAR/N0465F370 M219 KNOST DCT CAMJO Q99 BLAAN Q69 RICCS DCT OXMAN LINNG3</t>
  </si>
  <si>
    <t>NUDAL1A NUDAL UV106 PODON UG765 MAXIM/N0496F390 DCT HAMAK DCT STIFF A699 SUMRS/M085F390 M204 SOORY DCT 43N050W DCT 45N040W DCT 46N030W DCT 46N020W DCT HIDRA/N0483F390 DCT STG DCT DESAT N733 ZMR</t>
  </si>
  <si>
    <t>S12R T12R6 UN415 UN440 2042N08621W OMIRO UN420 BONOS/N0448F390 UN420 SPP DCT VUNIB DCT SIROT DCT KUBEK DCT RNG DCT ISVAT ISVAT5E</t>
  </si>
  <si>
    <t>2004N08548W</t>
  </si>
  <si>
    <t>UDGUV2A UDGUV UT78 MEDOS UT20 UBVOV UT101 UMAVO/N0439F300 UT101 ENAGA ENAGA3A</t>
  </si>
  <si>
    <t>UDGUV2A UDGUV DCT MID DCT 2105N09023W 2108N09047W 2140N09456W TMN UT147 AGU UT44 MEZCA MEZCA1A</t>
  </si>
  <si>
    <t>S12R T12R6 UN415 UN413 2111N08602W 2115N08553W MAXIM Y262 ZFP Y319 BRATZ DCT NUCAR A699 SUMRS/M085F410 M204 SOORY DCT 44N050W DCT 49N040W DCT 52N030W DCT 5230N02000W DCT TOBOR/N0488F410 DCT RILED DCT EVRIN DCT JETZI DCT AMFUL DCT ORZEB P2 SIRIC SIRIC1H</t>
  </si>
  <si>
    <t>XBCFY</t>
  </si>
  <si>
    <t>S12L T12L6 UN418 UN409 UN419 2051N08728W 2051N08738W UBVOV UT20 PAZ UT104 LENUL DCT</t>
  </si>
  <si>
    <t>VIV2182</t>
  </si>
  <si>
    <t>S12R T12R6 2058N08730W NOTEN UT37 SESNO UJ15E RETOS RETOS1A</t>
  </si>
  <si>
    <t>UDGUV2A UDGUV UT78 DURPI 2047N09019W ELURA VITOS VITOS2A</t>
  </si>
  <si>
    <t>S12R T12R6 2059N08651W 2054N08727W UMAVO UT101 ENAGA ENAGA3A</t>
  </si>
  <si>
    <t>S12R T12R6 UN415 2051N08644W TAKUX UM782 OMIRO UN420 PELRA DCT SPP DCT SEKMA OSUPA2</t>
  </si>
  <si>
    <t>S12R T12R6 UN418 UN409 2052N08720W 2052N08737W TAGRO NOTEN UT37 SESNO UJ15E RETOS RETOS1A</t>
  </si>
  <si>
    <t>UDGUV2A UDGUV UT78 MEDOS UT20 UBVOV UT101 VOKIR/N0457F340 UT101 UMAVO/N0457F300 UT101 ENAGA ENAGA3A</t>
  </si>
  <si>
    <t>N357PV</t>
  </si>
  <si>
    <t>S12R T12R6 UN417 UN406 2135N08653W 2141N08654W KEHLI A766 SBI DCT CRIED BEREE3</t>
  </si>
  <si>
    <t>S12R 2058N08725W NOTEN UT37 SESNO DCT MTY UJ32 TRC DCT</t>
  </si>
  <si>
    <t>S12R SR00 SR01 ROTGI UM219 MYDIA M219 NAVVL/N0462F330 M219 CIGAR DCT OCNNR/N0457F380 DCT GOLLM GNDLF3</t>
  </si>
  <si>
    <t>S12R T12R6 UN418 UN409 UN419 2051N08728W UBVOV UT101 UMAVO/N0459F300 UT101 ENAGA ENAGA3A</t>
  </si>
  <si>
    <t>K100</t>
  </si>
  <si>
    <t>S12R SR00 SR01 SR02 SR03 SR04 2148N08655W 2211N08657W KEHLI/N0471F340 A766 KELPP LINKK1</t>
  </si>
  <si>
    <t>S12R 2100N08649W 2110N08642W 2112N08641W 2152N08640W ROTGI UM219 MYDIA/N0465F330 M219 NAVVL/N0464F350 M219 CIGAR DCT DEANR Q109 CAMJO Q99 QUART PHLBO4</t>
  </si>
  <si>
    <t>S12R 2101N08651W UN580 NC01 NC011 CN03 NOSUG UT27 OMVIP UT27 PISAD L333 HOOCK DCT EYEKO DCT FATSO Q105 HRV DCT</t>
  </si>
  <si>
    <t>OMSUK2A OMSUK UM219 MYDIA/M079F370 M219 CULLY/N0461F370 M219 KNOST DCT CAMJO DCT TEEEM Q109 PANDY DCT FLO DCT TYI Q64 KALDA Q108 ZJAAY DCT RADDS DCT SIE DCT JFK DCT LLUND DCT CAM DCT JASDU DCT PBERG CARTR5</t>
  </si>
  <si>
    <t>S12R SR00 SR01 SR02 SR03 NOSUG 2238N08700W 2246N08700W KEHLI/N0437F360 A766 SBI DCT CRIED BEREE3</t>
  </si>
  <si>
    <t>XAVPA</t>
  </si>
  <si>
    <t>S12R T12R6 2059N08651W 2058N08652W 2053N08719W 2047N08805W 2047N08808W UBVOV UT20 PAZ UT104 LENUL DCT</t>
  </si>
  <si>
    <t>S12R T12R6 UN418 UN409 UN419 2051N08731W 2050N08733W 2049N08743W NOTEN UT37 SESNO UJ15E RETOS RETOS1A</t>
  </si>
  <si>
    <t>S12R T12R6 UN418 UN409 UN419 UBVOV UT101 UMAVO UT104 LENUL LENUL3A</t>
  </si>
  <si>
    <t>N250LH</t>
  </si>
  <si>
    <t>S12R 2100N08648W ROTGI UM219 MYDIA M219 CIGAR DCT</t>
  </si>
  <si>
    <t>S12R 2101N08647W T12L7 2137N08653W 2142N08654W 2149N08657W IRDOV L214 LEV DCT MCB J35 SQS/N0444F350 J35 MEM/N0445F360 J187 FTZ TRTLL6</t>
  </si>
  <si>
    <t>2102N08652W UN632 2101N08651W 2059N08652W UDGUV UT78 DURPI DCT NUBIT/N0448F360 DCT RIBET UT101 ENAGA DCT OVAGO UT123 IGSON IGSON1A</t>
  </si>
  <si>
    <t>XBNMS</t>
  </si>
  <si>
    <t>MMJA</t>
  </si>
  <si>
    <t>SW3</t>
  </si>
  <si>
    <t>S12R 2101N08651W 2059N08650W 2050N08651W 2048N08653W 2047N08656W TEFMO CPE UJ24 VER DCT</t>
  </si>
  <si>
    <t>N8769Q</t>
  </si>
  <si>
    <t>S12R SR00 SR01 SR02 NOSUG UT27 OMVIP UT45 IRDOV L214 PLNDR/N0467F360 L214 LEV J35 MCB/N0464F370 J35 MEM BOOSH3</t>
  </si>
  <si>
    <t>S12R T12R6 UN418 UN409 2055N08702W 2055N08704W 2054N08707W UBVOV DCT UMAVO UT101 ENAGA ENAGA3A</t>
  </si>
  <si>
    <t>CGEHY</t>
  </si>
  <si>
    <t>OMSUK2A OMSUK 2150N08640W 2154N08639W 2156N08641W 2159N08645W 2200N08645W 2206N08651W MYDIA/M079F370 M219 CULLY/N0464F370 M219 KNOST DCT CAMJO/N0457F390 Q99 BLAAN Q69 RICCS DCT OXMAN LINNG3</t>
  </si>
  <si>
    <t>XAADU</t>
  </si>
  <si>
    <t>XAMYK</t>
  </si>
  <si>
    <t>UDGUV2A UDGUV UJ84 CZA UT20 PAZ UT154 ENAGA DCT OTAGO DCT ATUKA DCT PBC</t>
  </si>
  <si>
    <t>N808DN</t>
  </si>
  <si>
    <t>S12R SR00 ROTGI UM219 XOPGI 2230N08631W 2231N08631W 2236N08630W 2255N08634W 2302N08635W 2307N08636W MYDIA M219 CIGAR DCT OCNNR/N0454F360 DCT GOLLM GNDLF3</t>
  </si>
  <si>
    <t>N951AA</t>
  </si>
  <si>
    <t>S12R 2100N08649W CN09 2140N08653W 2143N08654W NOSUG 2217N08658W 2223N08658W ALKIM DCT KEHLI A766 KELPP/N0445F360 A766 SBI DCT CRIED BEREE3</t>
  </si>
  <si>
    <t>S12R 2059N08647W 2102N08643W NOSUG 2251N08701W 2304N08703W 2312N08710W IRDOV L214 PLNDR/N0446F380 L214 LEV DCT OYSTY J35 SQS/N0442F370 J35 MEM BOOSH3</t>
  </si>
  <si>
    <t>S12R T12R6 UN418 UN409 UN419 UKOKO UT78 DURPI DCT LIDAM UT23 TAM UJ14 TMN UT147 SLP UJ40 LIBOL LIBOL1A</t>
  </si>
  <si>
    <t>N198UW</t>
  </si>
  <si>
    <t>S12R SR00 SR01 SR02 SR03 SR04 SR05 SR06 OMSUK M219 ROTGI UM219 MYDIA M219 CIGAR DCT KNOST DCT CAMJO Q99 BLAAN Q69 RICCS DCT OXMAN LINNG3</t>
  </si>
  <si>
    <t>HP9926</t>
  </si>
  <si>
    <t>S12R T12R6 UN415 2050N08633W 2048N08629W TAKUX UM782 OMIRO UN420 PELRA DCT SPP DCT SEKMA OSUPA2</t>
  </si>
  <si>
    <t>S12R SR00 SR01 SR02 SR03 SR04 OMSUK UM219 RAKAR/N0478F330 UM219 MYDIA/N0470F350 M219 CIGAR DCT DEANR Q109 CAMJO Q99 OGRAE DCT BZNGA/N0480F250 DCT DORRN CAVLR7</t>
  </si>
  <si>
    <t>N513VL</t>
  </si>
  <si>
    <t>ALSUP1C ALSUP UT32 CTM UG765 TIKIS TIKIS2C</t>
  </si>
  <si>
    <t>XAYAA</t>
  </si>
  <si>
    <t>UDGUV2A UDGUV UT78 MEDOS UT20 UBVOV UT101 ENAGA ENAGA3B</t>
  </si>
  <si>
    <t>N992NN</t>
  </si>
  <si>
    <t>S12R SR00 SR01 SR02 NOSUG UT27 OMVIP UT45 ALKIM DCT KEHLI A766 KELPP DCT MUSYL DCT WEEED WLEEE7</t>
  </si>
  <si>
    <t>XAMAK</t>
  </si>
  <si>
    <t>S12R T12R6 UN418 UN409 UN419 UN432 2050N08743W 2050N08749W UBVOV UT101 UMAVO/N0454F300 UT101 ENAGA ENAGA3A</t>
  </si>
  <si>
    <t>S12R 2101N08650W CN011 TAKUX UM782 OMIRO UN420 PELRA DCT SPP DCT SEKMA OSUPA2</t>
  </si>
  <si>
    <t>S12R SR00 SR01 SR02 SR03 SR04 NOSUG UT27 OMVIP UT45 IRDOV L214 LEV J35 MCB/N0468F350 J35 MEM/N0464F360 J35 FAM/N0462F370 DCT SPI DCT PHEEB ENDEE8</t>
  </si>
  <si>
    <t>S12R T12R6 UN418 UN409 2052N08720W 2052N08724W 2052N08732W 2052N08738W 2052N08751W 2051N08804W LIDAM UT23 TAM DCT</t>
  </si>
  <si>
    <t>S12R T12R6 UN418 UN409 2052N08721W 2052N08724W 2052N08729W 2052N08734W 2052N08741W 2052N08746W NOTEN DCT LIBOX DCT MOV UT3 URKOM UJ54 CJS DCT</t>
  </si>
  <si>
    <t>N842SY</t>
  </si>
  <si>
    <t>S12R SR00 SR01 2059N08646W T12L7 NOSUG UT27 OMVIP UT45 IRDOV L214 LEV/N0455F360 DCT ARG DCT KK63I DCT MNOSO BLUEM5</t>
  </si>
  <si>
    <t>N8322X</t>
  </si>
  <si>
    <t>S12R SR00 SR01 SR02 2104N08642W L40 NOSUG UT27 OMVIP DCT KEHLI/N0460F340 A766 SBI/N0461F360 DCT FUZ J58 SPS DCT HALEN NIIXX4</t>
  </si>
  <si>
    <t>S12R T12R6 UN418 UN409 2053N08719W 2051N08729W PQE/N0374A180 V51 TGZ DCT</t>
  </si>
  <si>
    <t>S12R SR00 SR01 SR02 SR03 NOSUG 2231N08659W 2235N08700W KEHLI/N0466F340 A766 KELPP BAYYY5</t>
  </si>
  <si>
    <t>S12R SR00 SR01 SR02 SR03 2103N08646W NOSUG UT27 OMVIP 2334N08726W 2338N08729W KEHLI/N0460F340 A766 SBI DCT CRIED BEREE3</t>
  </si>
  <si>
    <t>S12R T12R6 UN418 UN409 UN419 2051N08726W 2051N08729W 2050N08848W 2050N08853W LIDAM UT23 TAM UJ14 TMN DCT MORAS UJ17 QET</t>
  </si>
  <si>
    <t>LVBMO</t>
  </si>
  <si>
    <t>S12R T12R6 UN402 UN408 ALSUP UB881 ANIKO/N0289F330 UB881 BTO UZ498 MGA UM328 LIB DCT</t>
  </si>
  <si>
    <t>N914UY</t>
  </si>
  <si>
    <t>S12R 2101N08651W T12R6 2102N08647W OMSUK UM219 MYDIA M219 KNOST DCT DEANR DCT BRUTS Q109 CAMJO DCT TWINS DCT PONZE BANKR8</t>
  </si>
  <si>
    <t>UDGUV2A UDGUV DCT 2052N08838W 2053N08844W NOTEN UT37 SESNO UJ15E RETOS RETOS1A</t>
  </si>
  <si>
    <t>S12R T12R6 UN415 ALYRE TAKUX UM782 OMIRO UN420 PELRA DCT SPP DCT SEKMA OSUPA2</t>
  </si>
  <si>
    <t>S12R T12R6 UN418 UN409 UN419 UN432 2048N08746W 2047N08752W NAPRI NAPRI1A</t>
  </si>
  <si>
    <t>S12R T12R6 2059N08647W N15S SEVKA NUDAL UV106 PODON UG765 MAXIM BHHIA3</t>
  </si>
  <si>
    <t>N996AN</t>
  </si>
  <si>
    <t>S12R SR00 SR01 2100N08644W 2111N08645W ROTGI UM219 MYDIA M219 KNOST Q109 CAMJO Q99 WNGUD/N0455F370 Q99 PEETT DCT BBDOL PAATS4</t>
  </si>
  <si>
    <t>S12R SR00 SR01 SR02 SR03 OMSUK UM219 MYDIA M219 CIGAR DCT OCNNR DCT GOLLM GNDLF3</t>
  </si>
  <si>
    <t>S12R SR00 NC02 ROTGI UM219 MYDIA M219 CIGAR DCT SZW DCT HONID DCT THRSR Q118 VOSTK DCT TORRR LECTR3</t>
  </si>
  <si>
    <t>S12R SR00 SR01 SR02 SR03 SR04 SR05 SR06 SR07 SR08 SR09 2110N08644W ROTGI UM219 MYDIA/M078F370 M219 CIGAR/N0454F370 DCT FLLGG DCT TORQD DCT VIPKE DCT PAYGE DCT PBERG CARTR5</t>
  </si>
  <si>
    <t>S12R 2101N08650W MOGOP SL0 ROTGI UM219 MYDIA/N0468F350 M219 CIGAR DCT DEANR Q109 CAMJO DCT TWINS DCT BURGG DCT HVQ DCT JANYS ROLLN2</t>
  </si>
  <si>
    <t>S12R 2059N08647W CN021 OMSUK M219 ROTGI UM219 MYDIA M219 KNOST Q109 DEANR/N0457F370 Q109 TEEEM Q99 UMBRE Q22 LLUND DCT BIZEX Q133 CAM/N0415F270 Q133 PBERG CARTR5</t>
  </si>
  <si>
    <t>S12R 2100N08650W 2109N08648W ENEBA 2140N08655W 2146N08655W ALKIM UT45 IRDOV L214 PLNDR/N0455F400 L214 LEV J35 MCB/N0452F410 J35 MEM BOOSH3</t>
  </si>
  <si>
    <t>UDGUV2A UDGUV UT78 DURPI 2059N08957W 2059N09005W ENAGA OVAGO UT123 IGSON</t>
  </si>
  <si>
    <t>S12R SR00 SR01 SR02 SR03 SR04 2102N08644W NOSUG UT27 OMVIP/N0473F340 UT27 PISAD L333 HOOCK DCT MEMFS DCT FTZ TRTLL6</t>
  </si>
  <si>
    <t>S12R 2059N08648W 2104N08644W 2105N08644W ROTGI UM219 MYDIA M219 KNOST Q109 RAYVO/N0459F350 Q109 DFENC DCT SAWED Q108 SIE CAMRN5</t>
  </si>
  <si>
    <t>S12R SR00 SR01 SR02 SR03 ROTGI UM219 MYDIA M219 NAVVL/N0456F370 M219 CIGAR RAYZZ3</t>
  </si>
  <si>
    <t>S12R SR00 SR01 SR02 SR03 SR04 SR05 SR06 SR07 SR08 SR09 2109N08648W L34 OMSUK UM219 MYDIA M219 CIGAR DCT SZW DCT LUCKK DCT KAILL DCT MADOL/N0439F340 DCT HCH DCT SWAPP DCT TTH DCT TRICH BENKY6</t>
  </si>
  <si>
    <t>S12R T12R6 TAKUX UM782 OMIRO/N0451F370 UN420 SPP UP530 KAKOL UP530 RNG UQ121 ISVAT ISVA5E</t>
  </si>
  <si>
    <t>XAEHB</t>
  </si>
  <si>
    <t>B412</t>
  </si>
  <si>
    <t>LCLUN CUN 2051N08656W 2047N08657W 2043N08658W 2046N08705W 2052N08707W 2052N08701W 2052N08653W TL518 L22</t>
  </si>
  <si>
    <t>UDGUV2A UDGUV DCT 2056N08927W 2142N09113W 2223N09236W NOTEN UT37 EBDUB/N0464F320 DCT ETMES UJ53 REX DCT DLF/N0459F340 DCT KOBLE DCT ELP DCT PGS/N0434F300 DCT BLD DCT BTY DCT RUSME DYAMD5</t>
  </si>
  <si>
    <t>N62884</t>
  </si>
  <si>
    <t>S12R 2101N08651W 2101N08648W 2103N08648W NOSUG 2226N08659W 2233N08659W 2249N08725W 2253N08730W KEHLI/N0463F340 A766 KELPP NNCEE2</t>
  </si>
  <si>
    <t>CGKQP</t>
  </si>
  <si>
    <t>S12R 2100N08650W SR0 2100N08647W ROTGI UM219 MYDIA M219 KNOST Q109 CAMJO DCT PSK DCT OXMAN LINNG3</t>
  </si>
  <si>
    <t>2046N08659W 2037N08700W CZ40</t>
  </si>
  <si>
    <t>S12R SR00 SR01 SR02 NOSUG 2219N08658W 2226N08659W KEHLI/N0460F340 A766 KELPP DCT SBI DCT ACT DCT ABI DCT TXO/N0460F360 J72 GUP DCT HAHAA RKSTR4</t>
  </si>
  <si>
    <t>S12R SR00 UN621 ROTGI UM219 MYDIA/M079F350 M219 CULLY/N0466F350 M219 KNOST/N0461F370 DCT CAMJO DCT TEEEM Q109 PANDY DCT FLO DCT TYI Q64 KALDA Q108 ZJAAY DCT RADDS DCT SIE DCT JFK DCT LLUND DCT CAM DCT JASDU DCT PBERG CARTR5</t>
  </si>
  <si>
    <t>S12R SR00 SR01 OMSUK UM219 MYDIA M219 BUUOY/N0466F350 M219 KNOST Q109 CAMJO Q99 POLYY DCT DADDS/N0465F370 Q87 GEARS DCT BBOBO Q22 RBV Q419 JFK ROBUC3</t>
  </si>
  <si>
    <t>UDGUV2A UDGUV DCT 2051N08818W 2059N08904W 2117N08931W LIDAM UT23 TAM UJ14 TMN UT147 AGU UT44 MEZCA MEZCA1A</t>
  </si>
  <si>
    <t>S12R MURBU B764 BUKKY BUKKY1A</t>
  </si>
  <si>
    <t>S12R 2101N08650W MOGOP 2102N08647W ENEBA 2133N08654W 2134N08654W 2142N08656W IRDOV L214 PLNDR/N0463F380 L214 LEV J35 MCB/N0455F390 J35 MEM/N0452F400 J35 FAM/N0451F410 DCT SPI DCT PHEEB ENDEE8</t>
  </si>
  <si>
    <t>S12R SR00 2101N08646W OMSUK UM219 MYDIA/M078F370 M219 CIGAR/N0456F370 DCT KJ87Q DCT KRSTI DCT KT33S DCT KEMAN DCT OXMAN LINNG3</t>
  </si>
  <si>
    <t>S12R 2101N08650W CN01 2100N08647W 2108N08647W 2111N08647W 2133N08652W 2200N08656W 2207N08658W 2227N08723W 2231N08725W 2240N08729W 2245N08732W KEHLI/N0466F340 A766 KELPP BAYYY5</t>
  </si>
  <si>
    <t>N45440</t>
  </si>
  <si>
    <t>S12R SR00 2100N08644W SR22 NOSUG 2252N08701W 2258N08703W KEHLI A766 KELPP NNCEE2</t>
  </si>
  <si>
    <t>S12R T12R6 UN415 2054N08639W 2053N08637W TAKUX UM782 OMIRO UN420 SPP UP530 KAKOL/N0451F390 B689 LCE/N0392F230 B689 OPMEL OPME4A</t>
  </si>
  <si>
    <t>S12R SR00 SR01 NC02 NOSUG 2215N08658W 2220N08659W KEHLI/N0460F340 A766 SBI DCT CRIED BEREE3</t>
  </si>
  <si>
    <t>N609FR</t>
  </si>
  <si>
    <t>S12R SR00 SR01 ROTGI UM219 MYDIA M219 CIGAR M215 KNOST Q109 DEANR/N0441F380 DCT DAWWN DCT BEORN HOBTT3</t>
  </si>
  <si>
    <t>UDGUV2A UDGUV DCT 2054N08859W LIDAM UT23 TAM UJ14 TMN DCT MORAS UJ17 QET DCT</t>
  </si>
  <si>
    <t>S12R SR00 SR01 SR02 NOSUG UT27 PISAD/M079F360 L333 HOOCK/N0454F360 L333 HRV DCT HARES DCT EUNIK DCT UFFDA DCT LITNA PEPNO5</t>
  </si>
  <si>
    <t>UDGUV2A UDGUV DCT MID DCT NOTEN UT37 ULUMA/N0451F300 DCT MTY UT11 GRALA/N0453F320 UT11 SINLO SINLO1A</t>
  </si>
  <si>
    <t>S12R T12R6 2100N08648W SL00 SEVKA NUDAL UV106 PODON UG765 MAXIM SNDBR3</t>
  </si>
  <si>
    <t>N856DN</t>
  </si>
  <si>
    <t>S12R SR00 SR01 2139N08653W 2210N08707W IRDOV L214 DAGGR/N0473F320 L214 LEV J31 HRV/N0464F330 DCT MCB/N0464F340 J35 MCGEE DCT IZAAC/N0461F350 DCT XESSS DCT MEMFS DCT VISQA J29 PXV DCT WWODD HANBL3</t>
  </si>
  <si>
    <t>UDGUV2A UDGUV 2056N08928W NOTEN UT37 EBDUB ETMES UJ53 REX/N0460F340 DCT DLF DCT FST DCT EWM/N0460F380 DCT DRRVR PINNG1</t>
  </si>
  <si>
    <t>HP1835</t>
  </si>
  <si>
    <t>S12R T12R6 UN415 UN440 UN400 2023N08610W 1926N08541W PELRA DCT SPP DCT SEKMA OSUPA2</t>
  </si>
  <si>
    <t>S12R T12R6 2100N08648W SEVKA NUDAL UV106 PODON UG765 MAXIM BHHIA3</t>
  </si>
  <si>
    <t>S12R 2100N08649W 2101N08646W NC03 2106N08645W 2108N08644W NOSUG UT27 OMVIP 2321N08716W 2326N08720W KEHLI A766 SBI DCT EIC/N0455F350 DCT FSM/N0456F340 DCT EOS DCT BUM DCT DSM/N0452F350 DCT MNOSO BLUEM5</t>
  </si>
  <si>
    <t>S12R SR00 SR01 SR02 2136N08642W MYDIA M219 CIGAR PRICY5</t>
  </si>
  <si>
    <t>TCLLP</t>
  </si>
  <si>
    <t>S12R SR00 SR01 SR02 SR03 ROTGI UM219 XOPGI UB646 CANOA DCT EYW DCT FLL DCT PBI DCT ADOOR M202 CARPX Y323 WEAKK Y494 WHOOS/M084F350 Y494 HOBOH Y488 WEBBB/N0488F350 DCT LACKS DCT DOVEY/M084F360 NATY 50N020W/M082F360 NATY ATSUR/M083F370 DCT RATKA/N0486F370 DCT LARLA DCT GANTO/N0483F370 DCT JSY DCT TURDU DCT TADUP DCT TEPRI DCT POGZI DCT GELTA DCT LUVAL/N0478F370 DCT BEGAR DCT TRA/N0478F370 DCT GAMSA/N0476F370 DCT GEDSO/N0478F370 DCT VEKEN DCT DEGUM/N0476F370 DCT GORPA DCT AGLIB DCT NISVA DCT DEDIN DCT AYTEK</t>
  </si>
  <si>
    <t>N14515</t>
  </si>
  <si>
    <t>S12R SR00 SR01 SR02 NOSUG 2256N08701W 2300N08702W 2314N08703W 2325N08704W KEHLI A766 KLAMS/N0457F340 A766 SBI DCT KF09E DCT KF21C DCT SPS DCT HALEN NIIXX4</t>
  </si>
  <si>
    <t>S12R SR00 SR35 2050N08728W 2026N08835W GOTAS VER UT61 TAM DCT CVM UJ15E RETOS DCT</t>
  </si>
  <si>
    <t>S12R SR00 SR01 ROTGI UM219 MYDIA M219 CIGAR/N0462F370 M219 KNOST Q109 DFENC DCT SAWED Q108 SIE CAMRN5</t>
  </si>
  <si>
    <t>S12R T12R6 UN418 UN409 UN419 2052N08725W 2055N08908W 2055N08912W NOTEN/N0414F300 UT37 SESNO UJ15E RETOS RETOS1A</t>
  </si>
  <si>
    <t>S12R SR00 SR01 ROTGI UM219 MYDIA M219 CIGAR DCT SZW DCT DAWWN/N0451F320 DCT BEORN GNDLF3</t>
  </si>
  <si>
    <t>UDGUV2A UDGUV DCT 2054N08905W NOTEN UT37 AVRAV/N0466F320 UT37 SESNO DCT MTY UT11 MURDU/N0459F340 UT11 AVAPA/N0455F360 UT11 PPE J93 ASUTA DCT AMMOR OLAAA2</t>
  </si>
  <si>
    <t>S12R SR00 SR01 NOSUG 2221N08658W 2229N08659W ALKIM UT45 IRDOV/N0466F340 L214 LEV/N0456F380 J35 MCB DCT LIT DCT KRTNY MHOMS3</t>
  </si>
  <si>
    <t>UDGUV2A UDGUV UT78 DURPI DCT NOTEN/N0454F300 UT37 ULUMA DCT MTY/N0445F320 DCT TASTO/N0445F340 DCT ILAMA UT41 NADIS DCT AVRIL UJ3 TANRI TANRI1B</t>
  </si>
  <si>
    <t>S12R 2100N08649W CN02 OMSUK UM219 MYDIA M219 CIGAR/N0455F370 DCT KNOST DCT CAMJO Q109 TEEEM Q99 POLYY DCT DADDS/N0459F350 Q87 GEARS DCT BBOBO Q22 RBV Q419 JFK ROBUC3</t>
  </si>
  <si>
    <t>N190UW</t>
  </si>
  <si>
    <t>S12R SR00 SR01 SR02 NOSUG 2214N08658W 2224N08659W KEHLI/N0466F340 A766 SBI DCT LUKKN WLEEE7</t>
  </si>
  <si>
    <t>S12R SR00 SR01 SR02 SR03 SR04 NOSUG 2158N08656W 2205N08657W 2212N08658W KEHLI/N0471F320 A766 KENGS/N0466F340 A766 SBI DCT FUZ J58 SPS DCT HALEN NIIXX4</t>
  </si>
  <si>
    <t>UDGUV2A UDGUV 2049N08755W 2049N08802W LIDAM UT23 TAM UJ14 TMN UT147 SLP UJ40 LIBOL LIBOL1A</t>
  </si>
  <si>
    <t>S12R SR00 SR01 SR02 2143N08654W 2156N08658W 2205N08701W 2220N08706W KEHLI/N0465F340 A766 KELPP NNCEE2</t>
  </si>
  <si>
    <t>N303UE</t>
  </si>
  <si>
    <t>S12R SR00 SR01 SR02 SR03 ROTGI UM219 MYDIA M219 CIGAR DCT SZW DCT LUCKK DCT KAILL DCT MADOL/N0445F340 DCT HCH DCT SWAPP DCT TTH DCT TRICH BENKY6</t>
  </si>
  <si>
    <t>S12R 2101N08650W 2100N08649W 2101N08646W NOSUG 2213N08657W KEHLI/N0461F340 A766 SBI DCT CRIED BEREE3</t>
  </si>
  <si>
    <t>UDGUV2A UDGUV UT78 DURPI 2046N09420W 2046N09426W UMAVO UT104 LENUL LENUL2B</t>
  </si>
  <si>
    <t>UDGUV2A UDGUV UT78 MEDOS UT20 UBVOV UT101 UMAVO UT169 VITOS VITOS2A</t>
  </si>
  <si>
    <t>S12R SR00 2119N08649W PISAD L333 HRV</t>
  </si>
  <si>
    <t>S12R 2101N08650W MOGOP NUDAL UV106 PODON UG765 MAXIM DCT EADEN DCT VKZ DCT WOLFO DCT SNAGY/M084F390 M203 SELIM DCT 40N060W DCT 44N050W DCT 48N040W/M084F410 DCT 50N030W DCT 52N025W DCT VENER DCT KOKIB DCT NIBOG/N0497F410 DCT BRUCE BRUCE1G</t>
  </si>
  <si>
    <t>UDGUV2A UDGUV UT78 DURPI/N0453F340 DCT UBVOV UT101 ENAGA ENAGA3A</t>
  </si>
  <si>
    <t>UDGUV2A UDGUV DCT 2052N08843W 2053N08845W 2054N08848W 2057N08910W 2058N08915W 2058N08917W 2104N08954W 2116N09127W 2141N09500W TMN UT147 AGU UT44 MEZCA MEZCA1A</t>
  </si>
  <si>
    <t>N924DZ</t>
  </si>
  <si>
    <t>S12R SR00 2100N08644W 2102N08643W SR22 2123N08642W 2132N08641W 2147N08634W 2223N08619W MYDIA M219 CIGAR DCT SZW DCT DAWWN/N0460F320 DCT BEORN GNDLF3</t>
  </si>
  <si>
    <t>S12R SR00 SR01 SR02 SR03 SR04 SR05 2124N08646W ROTGI UM219 MYDIA M219 CIGAR PRICY5</t>
  </si>
  <si>
    <t>S12R SR00 SR01 SR02 SR03 2101N08644W 2120N08646W ROTGI UM219 MYDIA M219 KNOST DCT NICKI DCT MGR/N0450F380 DCT JOHNN/N0449F390 Q118 THRSR DCT NOTWO DCT HUCHH DCT VXV JAKIE7</t>
  </si>
  <si>
    <t>S12R 2100N08649W 2100N08648W 2100N08643W 2103N08641W L42 2125N08646W 2128N08646W 2132N08648W 2135N08648W 2148N08647W 2235N08637W MYDIA M219 KNOST DCT DEANR DCT BRUTS Q109 CAMJO DCT TWINS DCT PONZE BANKR8</t>
  </si>
  <si>
    <t>S12R SR00 SR01 SR02 SR03 SR04 SR05 SR06 SR07 SR08 SR09 SR10 SR11 SR12 SR17 SR18 MYDIA M219 CIGAR DCT CAMJO Q99 OGRAE DCT GOOOB DCT THHMP RAVNN9</t>
  </si>
  <si>
    <t>S12R SR00 SR01 SR02 SR03 SR04 SR05 SR06 SR07 SR08 SR09 SR10 SR11 SR12 2108N08649W ALKIM UT45 IRDOV L214 LEV DCT LSU DCT LITTR DCT SGF DCT DSM J25 JORDY/N0448F330 J25 MCW DCT OOPEE BLUEM5</t>
  </si>
  <si>
    <t>S12R T12R6 UN402 UN408 2037N08653W 2033N08654W AMIDA/N0449F380 UG521 SAP UH225 NAGEL H225 ATUMA UH225 CAT DCT</t>
  </si>
  <si>
    <t>S12R 2101N08650W 2100N08649W 2102N08647W 2104N08647W NOSUG UT27 PISAD/N0471F340 L333 HOOCK DCT MEMFS DCT FTZ TRTLL6</t>
  </si>
  <si>
    <t>S12R SR00 SR01 2059N08646W 2106N08644W 2108N08643W 2108N08644W NOSUG 2157N08656W 2205N08657W ALKIM UT45 IRDOV/N0465F340 L214 PLNDR DCT KH87I DCT VELCO DCT KF15E DCT FERET DCT KK36A DCT TOTOE DCT HALEN NIIXX4</t>
  </si>
  <si>
    <t>S12R 2100N08649W MOGOP 2101N08646W 2106N08644W ROTGI UM219 ALPUK/N0466F350 UM219 MYDIA M219 CIGAR DCT DEANR Q109 CAMJO Q99 QUART PHLBO4</t>
  </si>
  <si>
    <t>S12R SR00 SR01 SR02 SR03 SR04 SR05 SR06 SR07 SR08 2106N08646W NOSUG 2220N08658W 2224N08659W 2234N08700W 2254N08712W 2300N08716W KEHLI/N0453F320 A766 KENGS/N0461F340 A766 SBI DCT CRIED BEREE3</t>
  </si>
  <si>
    <t>ALSUP1C UB881 LANDA/N0454F330 UB881 BTO UZ498 MGA UZ512 LIXAS/N0449F350 UL203 ARNEL UM542 TAL UV1 ATATU ATATU4</t>
  </si>
  <si>
    <t>S12R SR00 SR01 SR02 ROTGI UM219 MYDIA M219 CIGAR/N0462F390 DCT CAMJO Q99 OGRAE DCT GOOOB DCT THHMP RAVNN9</t>
  </si>
  <si>
    <t>N973JT</t>
  </si>
  <si>
    <t>S12R SR00 SR01 SR02 SR03 SR04 2102N08644W OMSUK UM219 MYDIA M219 KNOST/N0459F350 Q109 DFENC DCT SAWED Q108 SIE CAMRN5</t>
  </si>
  <si>
    <t>S12R SR00 SR01 2056N08639W 2128N08648W 2258N08718W 2306N08722W KEHLI A766 KELPP DCT LAMMY DCT PALMS DCT CSI/N0463F320 J138 FST/N0462F340 DCT HUP DCT ELP/N0460F380 DCT DRRVR PINNG1</t>
  </si>
  <si>
    <t>S12R SR00 SR01 SR02 SR03 SR04 ROTGI UM219 MYDIA/N0469F350 M219 CIGAR DCT DEANR Q109 CAMJO Q99 OGRAE DCT BZNGA/N0483F250 DCT DORRN CAVLR7</t>
  </si>
  <si>
    <t>S12R SR00 SR01 SR02 SR03 SR04 2135N08652W KEHLI/N0477F320 A766 KELPP BAYYY5</t>
  </si>
  <si>
    <t>S12R 2101N08650W 2120N08616W FRANT UG765 MAXIM DCT EADEN DCT VKZ DCT WOLFO DCT SNAGY/M084F390 M203 SELIM DCT 40N060W DCT 44N050W DCT 48N040W/M084F410 DCT 50N030W DCT 52N020W DCT TOBOR/N0491F410 DCT RILED DCT BOFUM Q37 MALUD MALUD1M</t>
  </si>
  <si>
    <t>LCLUN CUN 2050N08656W 2043N08703W 2044N08655W 2048N08659W 2047N08652W 2048N08702W 2046N08654W 2052N08656W</t>
  </si>
  <si>
    <t>N865NN</t>
  </si>
  <si>
    <t>CGWSQ</t>
  </si>
  <si>
    <t>S12R SR00 SR01 SR02 SR03 NOSUG UT27 PISAD/M076F360 L333 HOOCK/N0441F360 L333 HRV DCT KLAWW DCT RASCL/N0440F400 DCT KD60A DCT RODIE DCT LNCER DCT COUTS DCT EBGAL EBGAL7</t>
  </si>
  <si>
    <t>HP1827</t>
  </si>
  <si>
    <t>S12R T12R6 UN415 TAKUX UM782 OMIRO/N0446F370 UN420 SPP UP530 KAKOL UP530 RNG UQ121 ISVAT ISVA5E</t>
  </si>
  <si>
    <t>S12R SR00 SR01 SR02 SR03 2126N08651W 2134N08651W IRDOV L214 LEV DCT</t>
  </si>
  <si>
    <t>ENEBA2A ENEBA 2129N08655W 2200N08704W KEHLI A766 SBI DCT ACT DCT PNH/N0460F340 DCT ALS DCT JNC J12 HELPR JAZZZ1</t>
  </si>
  <si>
    <t>S12R SR00 SR01 SR02 SR03 SR04 SR05 SR06 2117N08650W 2128N08658W 2129N08659W 2136N08702W KEHLI/M074F300 A766 KELPP/M073F300 A766 KLAMS/N0441F300 A766 SBI DCT DONIE DCT KF12E/N0455F340 DCT HEATR DCT KD51W DCT SOLAR DCT KU75Q DCT DBS DCT BAXGO DCT KS06K DCT METOW GRIZZ1</t>
  </si>
  <si>
    <t>S12R T12R6 2054N08713W UN419 CME UJ9 VSA DCT</t>
  </si>
  <si>
    <t>ENEBA2A ENEBA UT27 OMVIP UT45 IRDOV/N0466F340 DCT DAGGR DCT LEV/N0454F390 J31 MEI DCT IGB/N0453F400 DCT KISTS CHSNE3</t>
  </si>
  <si>
    <t>S12R T12R6 UN418 UN409 UN419 UN432 2053N08805W 2053N08810W NOTEN UT37 ULUMA/N0444F300 UT37 SESNO UJ15E RETOS RETOS1A</t>
  </si>
  <si>
    <t>S12R SR00 SR01 SR02 SR03 SR04 ROTGI UM219 MYDIA M219 KNOST Q109 CAMJO DCT PSK DCT OXMAN LINNG3</t>
  </si>
  <si>
    <t>S12R SR00 SR01 ENEBA UT27 PISAD/M078F340 L333 HOOCK/N0458F340 L333 HRV DCT KF15G DCT ZEMMA/N0455F360 DCT KK39A DCT KD48Y DCT SELLS DCT KU72S DCT LAMON DCT METOW GRIZZ1</t>
  </si>
  <si>
    <t>S12R SR00 SR01 SR02 SR03 SR04 2148N08655W 2155N08657W IRDOV/M078F340 L214 PLNDR/N0459F340 L214 LEV DCT TEKBE DCT KF21E DCT ZEMMA DCT KK42A/N0449F360 DCT WEEDS DCT AKO DCT KD81U DCT KU03S DCT COUTS DCT EBGAL EBGAL7</t>
  </si>
  <si>
    <t>S12R SR00 SR01 SR02 SR03 2101N08644W 2107N08643W VIS2 NOSUG 2159N08656W 2236N08709W 2244N08712W KEHLI A766 KELPP NNCEE2</t>
  </si>
  <si>
    <t>CGEPG</t>
  </si>
  <si>
    <t>S12R SR00 SR01 SR02 SR03 SR04 SR05 NOSUG 2241N08700W 2248N08701W KEHLI/M079F360 A766 KLAMS/N0463F360 A766 SBI DCT ADM DCT GCK DCT GLD DCT KD69U DCT KU81Q DCT DBS J52 DOXIE DCT METOW GRIZZ1</t>
  </si>
  <si>
    <t>S12R UDGUV UT78 XOLRO/N0465F360 UT78 MEDOS UT20 UBVOV UT101 UMAVO/N0459F300 UT101 ENAGA ENAGA3A</t>
  </si>
  <si>
    <t>UDGUV2A UDGUV UT78 DURPI DCT UBVOV UT101 ENAGA DCT OTAGO DCT ATUKA ATUKA1A</t>
  </si>
  <si>
    <t>S12R SR00 SR01 SR02 SR03 SR04 SR05 SR06 NOSUG 2246N08700W 2247N08701W 2252N08702W KEHLI A766 KELPP DCT VUH DCT MOLLR QERVO3</t>
  </si>
  <si>
    <t>S12R UDGUV DCT 2102N09006W 2102N09007W 2105N09023W 2136N09254W 2136N09255W 2149N09501W TMN UT147 SLP</t>
  </si>
  <si>
    <t>S12R SR00 SR01 SR02 SR03 2100N08644W 2151N08656W 2218N08658W 2225N08658W KEHLI/N0477F300 A766 KLAMS DCT VUH DCT ELA DCT STV DCT JCT/N0469F320 DCT PEQ DCT EWM/N0464F360 Q180 SATRN/N0464F380 Q180 BXK J4 WLVRN DCT ESTWD HLYWD1</t>
  </si>
  <si>
    <t>S12R T12R6 UN418 UN409 UN419 UN432</t>
  </si>
  <si>
    <t>S12R T12R6 UN415 2055N08640W TAKUX UM782 OMIRO/N0453F370 UN420 BONOS/N0451F390 UN420 SPP UP530 KAKOL/N0450F390 DCT RNG UQ121 ISVAT ISVA5E</t>
  </si>
  <si>
    <t>S12R T12R6 UN418 UN409 UN419 UBVOV UT101 UMAVO/N0450F300 UT101 ENAGA ENAGA3A</t>
  </si>
  <si>
    <t>S12R T12R6 UN418 UN409 2052N08720W OMPAN OMPAN1A</t>
  </si>
  <si>
    <t>S12R T12R6 UN415 UN413 2108N08611W IMOLO MAXIM DCT EADEN DCT VKZ DCT WOLFO DCT SNAGY/M084F390 M203 SELIM DCT 40N060W DCT 44N050W DCT 48N040W/M084F410 DCT 50N030W DCT 52N020W DCT TOBOR/N0447F410 DCT RILED DCT PELIG DCT LIFFY UL975 WAL M16 DOLAS L603 LAMSO</t>
  </si>
  <si>
    <t>CCBFU</t>
  </si>
  <si>
    <t>S12R T12R6 2059N08650W N12S ALSUP UB881 BTO UZ498 MGA UZ512 LIXAS/N0442F370 UL203 ARNEL UM542 TAL UV1 ATATU ATATU4</t>
  </si>
  <si>
    <t>FHNET</t>
  </si>
  <si>
    <t>NUDAL1A NUDAL UV106 PODON UG765 FRANT UR522 UHA J1 UVA/N0493F400 UR628 TANIA/N0492F410 DCT ZOLLA DCT ZFP Y319 COACH Y494 WHOOS/M085F410 Y494 VIRST M201 DRYED DCT 42N060W DCT 44N050W DCT 46N040W DCT 48N030W DCT 49N020W DCT BEDRA DCT NASBA/M084F410 DCT TAKAS/N0485F410 DCT ALUTA DCT DEGEX/N0370F270 DCT KORER UN482 DEKJA/N0378F280 UN482 NIMER DCT CAD CAD9W</t>
  </si>
  <si>
    <t>N357TY</t>
  </si>
  <si>
    <t>S12R SR00 SR01 SR02 SR03 SR04 2149N08655W 2158N08657W KEHLI A766 KELPP DCT ANKRR DCT PSX DCT CSI/N0433F320 J138 SHUCK/N0454F360 J138 FST J86 FIGMO DCT WOBUG DCT KA18Q DCT TAGGS DCT GABBL HLYWD1</t>
  </si>
  <si>
    <t>S12R T12R6 UN418 2058N08655W 2058N08700W 2058N08704W 2054N08732W LIDAM/N0453F340 UT23 TAM UJ14 TMN UT147 AGU UT44 MEZCA MEZCA1B</t>
  </si>
  <si>
    <t>CFLBG</t>
  </si>
  <si>
    <t>S12R SR00 SR01 SR02 2118N08646W 2119N08646W 2127N08649W 2129N08646W 2138N08645W 2243N08623W MYDIA M219 CIGAR/N0452F390 M219 KNOST Q109 CAMJO DCT RIELE DCT BLAAN Q69 EMCET/N0449F410 Q69 RICCS DCT OXMAN LINNG3</t>
  </si>
  <si>
    <t>WJA2137</t>
  </si>
  <si>
    <t>S12R SR00 SR01 SR02 SR03 SR04 2102N08644W ROTGI UM219 MYDIA/M078F390 M219 CIGAR/N0455F390 DCT WORXS DCT KI45S DCT KI48S DCT OXMAN LINNG3</t>
  </si>
  <si>
    <t>UDGUV2A UDGUV UT78 UKOKO 2050N08858W NOTEN UT37 SESNO UJ15E RETOS RETOS1A</t>
  </si>
  <si>
    <t>S12R SR00 SR01 SR02 SR03 SR04 SR05 SR06 2104N08644W ROTGI UM219 MYDIA M219 KNOST Q109 CAMJO DCT PSK DCT PSB J59 SYR DCT ART DEANS4</t>
  </si>
  <si>
    <t>UDGUV2A UDGUV DCT 2053N08845W 2053N08846W 2054N08901W NOTEN UT37 SESNO UJ15E RETOS RETOS1A</t>
  </si>
  <si>
    <t>S12R T12R6 UN402 UN408 CZM 2025N08652W TIBUT DCT PIRAS BARRA3P</t>
  </si>
  <si>
    <t>1924N08637W</t>
  </si>
  <si>
    <t>NUDAL1A NUDAL UR506 UHA UR628 TANIA M328 JERRE/M085F400 M328 RAJAY DCT GRATX M329 BALTN/M085F410 DCT BALOO DCT 36N060W DCT 40N050W DCT 43N040W DCT 46N030W/M085F430 DCT 4730N02000W DCT 48N015W DCT ETIKI DCT REGHI/N0486F430 DCT OZNOH DCT BULOX DCT TABOV/N0428F370 DCT RESMI DCT TEPRI DCT POGZI DCT GELTA DCT MANAG DCT PEVIT DCT BLM</t>
  </si>
  <si>
    <t>XALIC</t>
  </si>
  <si>
    <t>S12R T12R6 UN418 UN409 UN419 UN432 2050N08737W NAPRI NAPRI1A</t>
  </si>
  <si>
    <t>S12R T12R6 UN415 UN413 NUDAL UV106 PODON/N0484F370 UG765 MAXIM Y262 CANVI/M082F370 Y262 ZFP DCT SUMRS M204 SOORY/M081F380 NATZ NASBA/M081F370 DCT GAPLI/N0464F370 DCT SIDDI/N0396F270 DCT DAWLY DCT ELRIP DCT OTMET OTMET1G</t>
  </si>
  <si>
    <t>CGFWX</t>
  </si>
  <si>
    <t>S12R SR00 SR01 SR02 SR03 SR04 SR05 SR06 SR07 SR08 SR09 SR10 2111N08645W 2129N08639W ROTGI UM219 MYDIA/M080F330 M219 CULLY/N0473F330 M219 KNOST/N0469F350 DCT CAMJO Q99 BLAAN Q69 RICCS DCT OXMAN LINNG3</t>
  </si>
  <si>
    <t>EIN142</t>
  </si>
  <si>
    <t>EIDUO</t>
  </si>
  <si>
    <t>S12R T12R6 UN415 UN413 NUDAL UV106 PODON UG765 MAXIM DCT EYW DCT PBI/M080F390 DCT SNAGY DCT ONGOT DCT DRYED M201 CARAC/N0454F390 DCT JOOPY/M078F390 NATV 51N040W/M077F390 NATV 52N030W/M075F390 NATV MALOT/N0433F390 NATV GISTI/N0320F210 DCT OSGAR OSGAR4L</t>
  </si>
  <si>
    <t>S12R T12R6 UN415 UN413 2059N08629W 2100N08627W NUDAL UV106 PODON UG765 MAXIM Y262 LULLS Y642 GRATX/M085F390 M329 BALTN DCT NUMBR DCT 33N060W 38N050W 41N040W 42N030W 42N020W DCT DETOX/N0493F360 DCT OGERO Z409 TLD</t>
  </si>
  <si>
    <t>S12R 2101N08650W N14S TAKUX UM782 OMIRO UN420 SPP DCT VUNIB DCT SIROT DCT KUBEK DCT RNG DCT ISVAT ISVAT5E</t>
  </si>
  <si>
    <t>UDGUV2A UDGUV UT78 DURPI DCT UBVOV/N0447F340 UT101 ENAGA ENAGA3A</t>
  </si>
  <si>
    <t>S12L T12L6 UN415 2059N08643W 2101N08639W 2101N08638W CZ434 MAXIM/M082F370 DCT ZFP DCT SUMRS M204 FLUPS DCT NOSID DCT SOORY/M082F390 DCT 43N050W 46N040W 48N030W 49N020W DCT BEDRA DCT NASBA/M082F410 DCT GAPLI/N0473F410 DCT SIDDI DCT DAWLY DCT GIBSO L620 SAM M140 DVR UL9 KONAN DCT KOK UL607 REMBA/N0456F370 UL607 SPI T180 NIVNU/N0388F290 T847 TUTOV TUTOV1A</t>
  </si>
  <si>
    <t>S12L T12L6 UN418 UN409 UN419 2051N08726W NOTEN UT37 ULUMA/N0452F340 UT37 SESNO UJ15E RETOS RETOS1A</t>
  </si>
  <si>
    <t>S12L T12L6 UN418 UBVOV/N0456F360 UT101 UMAVO/N0459F300 UT101 ENAGA ENAGA3A</t>
  </si>
  <si>
    <t>S12L T12L6 UN418 2058N08659W OMPAN OMPAN1A</t>
  </si>
  <si>
    <t>S12L T12L6 UN418 UBVOV UT20 TAJIN DCT VITOS VITOS2A</t>
  </si>
  <si>
    <t>XAVHZ</t>
  </si>
  <si>
    <t>S12L T12L6 2102N08648W CN07 MYDIA Y240 MARCI DCT</t>
  </si>
  <si>
    <t>S12L T12L6 UN418 UBVOV DCT UMAVO UT101 ENAGA ENAGA3A</t>
  </si>
  <si>
    <t>S12L T12L6 MOGOP NUDAL UR506 KALNO VETSI2A</t>
  </si>
  <si>
    <t>S12L 2100N08651W 2057N08652W 2059N08706W UBVOV UT101 UMAVO/N0457F300 UT101 ENAGA ENAGA3A</t>
  </si>
  <si>
    <t>S12L T12L6 UN412 UN414 MYDIA M219 CIGAR/N0460F390 M219 KNOST DCT CAMJO Q99 BLAAN Q69 EMCET/N0457F410 Q69 RICCS DCT OXMAN LINNG3</t>
  </si>
  <si>
    <t>S12L T12L6 UN418 UN409 2055N08734W 2054N08741W NOTEN UT37 SESNO UJ15E RETOS RETOS1A</t>
  </si>
  <si>
    <t>S12L 2101N08650W 2059N08646W UN415 UN400 ALYRE TAKUX UM782 OMIRO/N0444F370 UN420 PELRA DCT SPP DCT SEKMA OSUPA2</t>
  </si>
  <si>
    <t>N306NY</t>
  </si>
  <si>
    <t>S12L T12L6 UN417 UN406 2213N08727W KEHLI A766 KLAMS/N0403F280 A766 SBI DCT CRIED BEREE3</t>
  </si>
  <si>
    <t>S12L 2101N08650W 2103N08648W ROTGI UM219 MYDIA M219 CULLY/N0474F330 M219 CIGAR/N0467F350 DCT DEANR Q109 CAMJO Q99 QUART PHLBO4</t>
  </si>
  <si>
    <t>N37434</t>
  </si>
  <si>
    <t>S12L 2102N08649W NOSUG 2248N08701W 2249N08701W 2253N08701W KEHLI A766 KELPP NNCEE2</t>
  </si>
  <si>
    <t>AMX509</t>
  </si>
  <si>
    <t>S12R T12R6 UN418 UN409 UN419 UN432 2050N08736W UBVOV UT101 UMAVO/N0459F300 UT101 ENAGA ENAGA3A</t>
  </si>
  <si>
    <t>N3750D</t>
  </si>
  <si>
    <t>S12R SR00 SR01 SR02 ROTGI UM219 MYDIA M219 SNAKR/N0473F310 M219 KNOST/N0467F350 DCT AMORY Q110 JOKKY/N0468F360 Q110 DAWWN DCT BEORN GNDLF3</t>
  </si>
  <si>
    <t>S12R 2100N08651W 2059N08652W CZA UJ9 NAPRI NAPRI1A</t>
  </si>
  <si>
    <t>S12R SR00 SR01 SR02 SR03 ROTGI UM219 MYDIA/M080F350 M219 CULLY/N0470F350 M219 KNOST DCT CAMJO DCT TEEEM Q109 PANDY DCT FLO DCT TYI Q64 KALDA Q108 ZJAAY DCT RADDS DCT SIE DCT JFK DCT LLUND DCT CAM DCT JASDU DCT PBERG CARTR5</t>
  </si>
  <si>
    <t>S12R 2101N08650W 2101N08648W 2103N08647W ENEBA 2148N08655W 2150N08656W 2218N08711W KEHLI A766 KELPP/N0446F320 A766 SBI DCT CRIED BEREE3</t>
  </si>
  <si>
    <t>2059N08656W 2059N08657W 2058N08659W 2101N08703W 2104N08702W VIS1 LCLUN CUN</t>
  </si>
  <si>
    <t>S12R 2100N08649W MOGOP 2101N08647W 2116N08646W 2117N08647W ROTGI UM219 MYDIA/M079F410 M219 CIGAR/N0451F410 DCT VAD DCT PSK DCT KC57U DCT OXMAN LINNG3</t>
  </si>
  <si>
    <t>S12R SR00 SR01 SR02 SR03 SR04 SR05 2103N08646W ROTGI UM219 MYDIA/M079F330 M219 CULLY/N0471F330 M219 CIGAR/N0466F350 M219 KNOST DCT CAMJO/N0463F370 Q99 BLAAN Q69 RICCS DCT OXMAN LINNG3</t>
  </si>
  <si>
    <t>S12R T12R6 UN418 UN409 UN419 2050N09130W 2048N09257W UBVOV DCT UMAVO UT101 ENAGA ENAGA3A</t>
  </si>
  <si>
    <t>UDGUV2A UDGUV UT78 XOLRO 2049N09048W 2049N09049W UBVOV TAJIN DCT VITOS VITOS2A</t>
  </si>
  <si>
    <t>UDGUV2A UDGUV UJ84 CZA 2042N09010W UBVOV UT101 UMAVO UT169 VITOS VITOS2A</t>
  </si>
  <si>
    <t>S12R T12R6 2059N08651W 2052N08724W 2051N08729W ALRUN MD801 SEBEP MD400 MD401 RWY10</t>
  </si>
  <si>
    <t>S12R T12R6 UN418 UN409 UN419 2052N08723W 2051N08726W 2048N08729W 2041N08735W 2039N08737W 2036N08741W 2035N08754W UBVOV UT101 UMAVO UT104 LENUL DCT TLC</t>
  </si>
  <si>
    <t>CGUBF</t>
  </si>
  <si>
    <t>S12R SR00 SR01 SR02 SR03 SR04 SR05 SR06 SR07 2125N08646W 2128N08646W MYDIA M219 CIGAR DCT HEPAR Q99 BLAAN Q69 RICCS DCT OXMAN LINNG3</t>
  </si>
  <si>
    <t>UDGUV2A UDGUV UT78 DURPI 2136N09256W TMN/N0447F360 UT147 AGU UT44 MEZCA MEZCA1B</t>
  </si>
  <si>
    <t>S12R SR00 SR01 SR02 SR03 SR04 SR05 SR06 2103N08644W ENEBA UT27 NOSUG IRDOV L214 DAGGR/N0451F320 L214 LEV DCT MCB J35 SQS/N0445F330 J35 MEM/N0445F340 J187 FTZ TRTLL6</t>
  </si>
  <si>
    <t>S12R T12R6 UN415 2055N08639W 2053N08636W PELRA DCT SPP DCT SEKMA OSUPA2</t>
  </si>
  <si>
    <t>AAL1601</t>
  </si>
  <si>
    <t>N200NV</t>
  </si>
  <si>
    <t>S12R 2059N08648W 2102N08645W NOSUG KEHLI A766 LAURL/N0409F280 A766 SBI DCT CRIED BEREE3</t>
  </si>
  <si>
    <t>S30L T30L6 UN710 UN704 2057N08720W UBVOV UT20 TAJIN DCT VITOS VITOS2A</t>
  </si>
  <si>
    <t>S30L L0 2106N08658W T30R8 ROTGI UM219 MYDIA M219 CIGAR/N0460F350 M219 KNOST Q109 CAMJO Q99 PEETT DCT BBDOL PAATS4</t>
  </si>
  <si>
    <t>UDGUV1F UDGUV DCT 2054N08854W LIDAM UT23 TAM UJ14 TMN UT147 SLP UJ40 LIBOL LIBOL1A</t>
  </si>
  <si>
    <t>N164WS</t>
  </si>
  <si>
    <t>S30L 2103N08655W T30L7 2059N08657W SR36 DUPIX 2033N08729W 2034N08732W CPE UJ24 VER</t>
  </si>
  <si>
    <t>N615FR</t>
  </si>
  <si>
    <t>S30L 2104N08655W N00 NOSUG 2206N08657W IRDOV L214 DAGGR/N0450F320 L214 LEV DCT OYSTY J35 SQS/N0444F330 J35 MEM BOOSH3</t>
  </si>
  <si>
    <t>LET5930</t>
  </si>
  <si>
    <t>UDGUV1F UDGUV 2045N08800W UBVOV UT20 PAZ UT104 LENUL DCT</t>
  </si>
  <si>
    <t>CFKWJ</t>
  </si>
  <si>
    <t>S30L L0 L00 L28 ROTGI UM219 MYDIA/M078F350 M219 CIGAR/N0454F350 DCT CMIKE DCT SINDE DCT QUARM DCT IPTOS Q921 AGLUK PESAC5</t>
  </si>
  <si>
    <t>S30L T30L6 UN712 UN703 UN706 CZM UN430 2003N08652W 1938N08648W 1928N08642W 1853N08622W TUMEK DCT TIBUT DCT PIRAS BARRA3P</t>
  </si>
  <si>
    <t>1922N08638W</t>
  </si>
  <si>
    <t>S30L T30L6 2105N08656W NOTOM 2208N08709W 2214N08712W 2225N08720W OTOMO KEHLI A766 KELPP DCT MUSYL DCT WEEED WLEEE7</t>
  </si>
  <si>
    <t>S30L T30L6 UN712 2054N08657W OMIRO UN420 PELRA DCT SPP DCT SEKMA OSUPA2</t>
  </si>
  <si>
    <t>UAL1081</t>
  </si>
  <si>
    <t>S30L T30L6 2105N08657W L28 2117N08700W 2149N08656W 2218N08652W 2219N08658W 2225N08659W KEHLI A766 KELPP NNCEE2</t>
  </si>
  <si>
    <t>N17402</t>
  </si>
  <si>
    <t>S30L 2104N08656W 2108N08658W 2112N08658W ROTGI UM219 MYDIA M219 CULLY/N0473F330 M219 CIGAR/N0468F350 DCT DEANR Q109 CAMJO Q99 OGRAE DCT BZNGA DCT DORRN CAVLR7</t>
  </si>
  <si>
    <t>S30L T30L6 UN710 UN704 UN711 2053N08731W 2050N08741W UBVOV UT101 UMAVO/N0451F300 UT101 ENAGA ENAGA3A</t>
  </si>
  <si>
    <t>XAFLY</t>
  </si>
  <si>
    <t>UDGUV1F UDGUV UBVOV UT20 PAZ UT104 LENUL DCT</t>
  </si>
  <si>
    <t>S30L T30L6 UN710 UN704 UN711 2052N08734W 2051N08738W 2054N08843W 2054N08847W LIDAM UT23 TAM UJ14 TMN UT147 AGU UT44 MEZCA MEZCA1A</t>
  </si>
  <si>
    <t>S30L T30L6 UN712 UN703 2047N08657W 2045N08657W TAKUX UM782 OMIRO UN420 PELRA DCT SPP DCT SEKMA OSUPA2</t>
  </si>
  <si>
    <t>S30L T30L6 UN710 UN704 UN711 2052N08736W 2051N08740W 2054N08850W 2054N08852W NOTEN UT37 SESNO UJ15E RETOS RETOS1A</t>
  </si>
  <si>
    <t>UDGUV1F UDGUV 2037N08755W PQE/N0378A180 V51 TGZ DCT</t>
  </si>
  <si>
    <t>TSC651</t>
  </si>
  <si>
    <t>S30L L0 L00 L28 L29 OMSUK M219 ROTGI 2202N08638W MYDIA M219 CIGAR/N0452F350 M219 KNOST Q109 HEPAR/N0454F370 Q109 YURCK Q97 PAACK DCT JAMIE Q133 CAM DCT GUBID OMVAR2</t>
  </si>
  <si>
    <t>S30L 2104N08656W UN532 2146N08656W ALKIM DCT KEHLI A766 SBI DCT CRIED BEREE3</t>
  </si>
  <si>
    <t>N12HC</t>
  </si>
  <si>
    <t>LA4</t>
  </si>
  <si>
    <t>1951N08709W 1935N08712W 1934N08712W 1830N08725W</t>
  </si>
  <si>
    <t>1833N08724W</t>
  </si>
  <si>
    <t>S30L T30L6 UN710 UN704 UN711 2053N08732W 2051N08736W 2054N08849W 2055N08854W NOTEN DCT LIBOX DCT MOV UT3 URKOM UJ54 CJS DCT</t>
  </si>
  <si>
    <t>UDGUV1F UDGUV UT78 DURPI 2104N08942W S3602 2225N09236W NOTEN UT37 SESNO UJ15E MTY UT11 GABLA UJ40 NOVUL NOVUL2C</t>
  </si>
  <si>
    <t>FLE2611</t>
  </si>
  <si>
    <t>CFFFX</t>
  </si>
  <si>
    <t>S30L L0 OMSUK UM219 MYDIA M219 KNOST Q109 CAMJO DCT RIELE DCT BLAAN Q69 RICCS DCT OXMAN LINNG3</t>
  </si>
  <si>
    <t>N479QS</t>
  </si>
  <si>
    <t>S30L L0 L00 L28 L29 OMSUK UM219 MYDIA M219 CIGAR DCT HILIS DCT</t>
  </si>
  <si>
    <t>N852SY</t>
  </si>
  <si>
    <t>S30L T30L6 UN705 UN709 UN701 2138N08658W 2139N08658W 2144N08657W OMVIP UT45 IRDOV L214 LEV DCT ARG DCT KK63I DCT MNOSO BLUEM5</t>
  </si>
  <si>
    <t>S30L L0 L00 L28 L29 OMSUK 2134N08644W 2135N08644W 2140N08646W 2141N08646W 2144N08645W ROTGI XOPGI UM219 MYDIA M219 CIGAR/N0458F390 DCT CAMJO Q99 OGRAE DCT GOOOB DCT THHMP RAVNN9</t>
  </si>
  <si>
    <t>S30L T30L6 2105N08657W CUNW NOSUG UT27 PISAD L333 HOOCK/N0465F340 DCT MEMFS/N0453F360 DCT FTZ TRTLL6</t>
  </si>
  <si>
    <t>POE796</t>
  </si>
  <si>
    <t>S30L L0 L00 L28 L29 OMSUK UM219 MYDIA M219 KNOST Q109 DEANR/N0464F390 Q109 TEEEM Q99 BLAAN Q69 RICCS DCT MGW DCT ETG DCT ART DEANS4</t>
  </si>
  <si>
    <t>N741QS</t>
  </si>
  <si>
    <t>KSUA</t>
  </si>
  <si>
    <t>S30L L0 L00 L28 L29 L30 L31 OMSUK UM219 XOPGI UB646 CANOA DCT EADEN DCT SHEDS DCT</t>
  </si>
  <si>
    <t>N323SG</t>
  </si>
  <si>
    <t>S30L L0 L00 L28 L29 OMSUK 2149N08641W 2152N08641W 2155N08642W 2200N08643W MYDIA M219 CIGAR/N0456F370 M219 KNOST Q109 CAMJO Q99 OGRAE/N0453F390 Q99 PEETT DCT BBDOL PAATS4</t>
  </si>
  <si>
    <t>S30L L0 L00 L28 2110N08657W ROTGI UM219 MYDIA M219 CIGAR DCT SZW DCT DAWWN/N0462F340 DCT BEORN GNDLF3</t>
  </si>
  <si>
    <t>CGUBT</t>
  </si>
  <si>
    <t>OMSUK2C OMSUK M219 ROTGI UM219 MYDIA M219 CIGAR DCT HEPAR Q99 BLAAN Q69 RICCS DCT PSB DCT SYR DCT ART IMPAC4</t>
  </si>
  <si>
    <t>N794JB</t>
  </si>
  <si>
    <t>S30L 2105N08657W CN13 NUDAL UV106 PODON UG765 MAXIM BHHIA3</t>
  </si>
  <si>
    <t>S30L 2104N08655W L00 2151N08656W 2205N08657W OMVIP DCT KEHLI A766 KELPP BAYYY5</t>
  </si>
  <si>
    <t>S30L T30L6 UN710 UN704 2054N08733W OMPAN DCT</t>
  </si>
  <si>
    <t>S30L T30L6 2105N08657W CUNW NOSUG UT27 OMVIP DCT IRDOV L214 LEV/N0476F330 J31 MEI DCT IGB/N0469F340 DCT KISTS CHSNE3</t>
  </si>
  <si>
    <t>N508AY</t>
  </si>
  <si>
    <t>S30L L0 L00 ROTGI UM219 MYDIA M219 CULLY/N0463F330 M219 CIGAR/N0465F350 M219 KNOST DCT DEANR DCT BRUTS Q109 CAMJO DCT TWINS DCT PONZE BANKR8</t>
  </si>
  <si>
    <t>XADRC</t>
  </si>
  <si>
    <t>S30L T30L6 UN710 UN704 2100N08711W 2100N08712W 2059N08712W 2059N08714W UKOKO UT78 MEDOS UT20 UBVOV UT101 UMAVO/N0451F300 UT101 ENAGA ENAGA3A</t>
  </si>
  <si>
    <t>UDGUV1F UDGUV DCT 2055N08805W 2055N08808W 2055N08814W MID NOTEN UT37 SESNO DCT MTY UT11 MURDU/N0460F340 UT11 AVAPA/N0451F360 UT11 PPE J93 AXASA DCT ASUTA J93 PDZ DCT COREZ DCT MAKRS DCT SERFR SERFR4</t>
  </si>
  <si>
    <t>S30L T30L6 UDGUV UT78 DURPI DCT UBVOV UT101 ENAGA DCT OTAGO DCT ATUKA ATUKA1B</t>
  </si>
  <si>
    <t>N144AN</t>
  </si>
  <si>
    <t>S30L 2103N08654W 2104N08656W T30L6 2109N08654W L44 NUDAL UV106 PODON UG765 MAXIM SNDBR3</t>
  </si>
  <si>
    <t>S30L L0 ROTGI UM219 MYDIA M219 KNOST Q109 DFENC DCT SAWED Q108 SIE CAMRN5</t>
  </si>
  <si>
    <t>S30L T30L6 UN712 UN703 UN706 CZM 2028N08648W OMIRO UN420 SPP/N0448F390 UP530 KAKOL UP530 REMUK DCT OPMEL OPME4A</t>
  </si>
  <si>
    <t>1954N08607W</t>
  </si>
  <si>
    <t>CGZQE</t>
  </si>
  <si>
    <t>S30L L0 OMSUK UM219 MYDIA Y240 SNAKR M219 KNOST Q109 TEEEM Q99 BLAAN Q69 RICCS DCT OXMAN LINNG3</t>
  </si>
  <si>
    <t>UDGUV1F UDGUV UT78 DURPI DCT LIDAM UT23 TAM UJ14 TMN/N0451F360 UT147 AGU UT44 MEZCA MEZCA1A</t>
  </si>
  <si>
    <t>N138AN</t>
  </si>
  <si>
    <t>S30L L0 L00 L28 OMSUK UM219 MYDIA M219 CIGAR/N0448F340 DCT DRABK/N0453F350 DCT LGC DCT GQO/N0445F360 DCT IIU DCT DECEE/N0440F370 DCT BONNT VEECK5</t>
  </si>
  <si>
    <t>CCBBH</t>
  </si>
  <si>
    <t>S30L T30L6 UN712 UN703 2049N08657W 2036N08647W 2018N08632W 2011N08639W ANIKO UB881 BTO UZ498 MGA UZ512 LIXAS UL203 ATENO UM542 ISREN UL780 SORTA/N0477F390 UL780 SULNA UT315 TOY UL302 SIMOK SIMOK7B</t>
  </si>
  <si>
    <t>LXJ405</t>
  </si>
  <si>
    <t>N405FX</t>
  </si>
  <si>
    <t>S30L T30L6 2152N08656W 2251N08716W 2257N08717W KEHLI A766 LAURL DCT BBURT DCT</t>
  </si>
  <si>
    <t>UDGUV1F UDGUV DCT MID DCT NOTEN UT37 SESNO UJ15E RETOS RETOS1A</t>
  </si>
  <si>
    <t>S30L T30L6 2145N08656W 2255N08718W 2259N08719W KEHLI A766 SBI DCT KF12E DCT WALTO/N0451F360 DCT KK36A DCT TOTOE DCT HALEN NIIXX4</t>
  </si>
  <si>
    <t>ALSUP1F UT32 ALSUP 1937N08659W 1932N08703W TIKIS TIKIS2C</t>
  </si>
  <si>
    <t>N595JB</t>
  </si>
  <si>
    <t>S30L L0 L00 L28 L29 L30 2111N08655W ROTGI UM219 MYDIA M219 CIGAR RAYZZ3</t>
  </si>
  <si>
    <t>S30L T30L6 UDGUV UJ84 CZA DCT OMATO UJ16 OAX</t>
  </si>
  <si>
    <t>N302DN</t>
  </si>
  <si>
    <t>S30L T30L6 2106N08658W L28 2111N08659W NOSUG UT27 PISAD L333 TRESR/N0463F340 L333 HRV DCT MEI/N0457F350 DCT BWG DCT RID DCT TORRR HANBL3</t>
  </si>
  <si>
    <t>S30L L0 L00 2115N08653W ROTGI UM219 MYDIA M219 SNAKR/N0469F350 M219 CIGAR DCT DEANR Q109 CAMJO Q99 QUART PHLBO4</t>
  </si>
  <si>
    <t>UDGUV1F UDGUV DCT 2052N08843W 2053N08847W NOTEN UT37 SESNO UJ15E RETOS RETOS1A</t>
  </si>
  <si>
    <t>HK5273</t>
  </si>
  <si>
    <t>S30L T30L6 UN712 UN703 2045N08656W 2043N08656W CZ72 TAKUX UM782 OMIRO/N0450F370 UN420 SPP UP530 KAKOL DCT RNG UQ121 ISVAT ISVA5E</t>
  </si>
  <si>
    <t>S30L T30L6 UN710 UN704 UN711 2051N08739W 2050N08743W 2057N08813W 2058N08820W 2059N08820W 2101N08824W NOTEN UT37 AVRAV DCT PLAYA DCT MFE DCT DLF DCT FST/N0463F360 DCT EWM DCT DRRVR PINNG1</t>
  </si>
  <si>
    <t>UDGUV1F UDGUV DCT MID DCT NOTEN UT37 ULUMA DCT MTY UT11 SINLO SINLO1A</t>
  </si>
  <si>
    <t>CGWUX</t>
  </si>
  <si>
    <t>S30L T30L6 2105N08657W N000 2109N08658W 2144N08656W ALKIM UT45 IRDOV/M078F400 L214 PLNDR/N0451F400 L214 LEV DCT PEBBY DCT DEBII DCT KF33E DCT LIDIC DCT LBF DCT KD90W DCT KU12U DCT YEA/N0428F400 DCT CAMRA IGSOX3</t>
  </si>
  <si>
    <t>S30L 2101N08655W MURBU B764 BUKKY BUKKY1A</t>
  </si>
  <si>
    <t>ACA1403</t>
  </si>
  <si>
    <t>CFIVX</t>
  </si>
  <si>
    <t>S30L L0 L00 ROTGI 2217N08634W 2230N08624W MYDIA/M085F390 M219 CULLY/N0493F390 M219 KNOST DCT CAMJO DCT TEEEM Q99 POLYY DCT OGRAE DCT AUDII DCT FAK DCT RBV DCT LLUND DCT CAM DCT JASDU DCT PBERG CARTR5</t>
  </si>
  <si>
    <t>S30L 2104N08656W LL01 2148N08656W 2315N08724W KEHLI A766 KELPP NNCEE2</t>
  </si>
  <si>
    <t>NOSUG2F UT27 OMVIP UT45 ALKIM DCT KEHLI/N0462F340 A766 SBI DCT CRIED BEREE3</t>
  </si>
  <si>
    <t>S30L T30L6 UN710 UN704 UN711 2052N08734W 2051N08739W UBVOV UT20 TAJIN DCT VITOS VITOS2A</t>
  </si>
  <si>
    <t>FLE2617</t>
  </si>
  <si>
    <t>S30L L0 L00 L28 2141N08644W 2157N08647W MYDIA M219 KNOST Q109 CAMJO DCT RIELE DCT BLAAN Q69 RICCS DCT OXMAN LINNG3</t>
  </si>
  <si>
    <t>N8714Q</t>
  </si>
  <si>
    <t>UDGUV1F UDGUV 2048N08748W 2048N08754W IPSEV L207 VUH DCT LUKKN WLEEE7</t>
  </si>
  <si>
    <t>UDGUV1F UDGUV DCT 2050N08801W 2050N08806W LIDAM UT23 TAM UJ14 TMN DCT MORAS UJ17 QET DCT</t>
  </si>
  <si>
    <t>S30L T30L6 UN710 UN704 UN711 2052N08734W 2052N08738W 2050N08741W UDGUV PQE V51 TGZ</t>
  </si>
  <si>
    <t>ACA1373</t>
  </si>
  <si>
    <t>CFKAU</t>
  </si>
  <si>
    <t>S30L L0 ROTGI UM219 MYDIA/M085F350 M219 CULLY/N0503F350 M219 KNOST DCT CAMJO/N0496F370 Q99 BLAAN Q69 RICCS DCT OXMAN LINNG3</t>
  </si>
  <si>
    <t>AMX531</t>
  </si>
  <si>
    <t>UDGUV1F UDGUV UT78 MEDOS UT20 UBVOV UT101 UMAVO/N0458F300 UT101 ENAGA ENAGA3A</t>
  </si>
  <si>
    <t>S30L L0 ROTGI UM219 MYDIA/M079F370 M219 CIGAR/N0458F370 DCT CMIKE DCT SPA DCT KEMAN DCT OXMAN LINNG3</t>
  </si>
  <si>
    <t>N488WN</t>
  </si>
  <si>
    <t>S30L L0 2108N08655W T30R7 2112N08618W 2113N08610W PODON UG765 MAXIM Y262 LINEY DCT KUTNE MUNGI1</t>
  </si>
  <si>
    <t>N883NN</t>
  </si>
  <si>
    <t>S30L L0 L00 L28 L35 NUDAL UV106 PODON UG765 MAXIM SNDBR3</t>
  </si>
  <si>
    <t>UAL1423</t>
  </si>
  <si>
    <t>S30L T30L6 2106N08658W CUNW NOSUG UT27 PISAD L333 HOOCK/N0465F340 DCT MEMFS/N0453F360 DCT FTZ TRTLL6</t>
  </si>
  <si>
    <t>NOSUG2F UT27 NOSUG 2158N08656W 2231N08707W 2238N08710W KEHLI A766 SBI DCT EIC/N0454F330 DCT RZC/N0452F340 DCT SGF/N0451F350 DCT ROEZZ DCT MNOSO BLUEM5</t>
  </si>
  <si>
    <t>S30L T30L6 UN712 UN703 AVSEB UM782 OMIRO UN420 PELRA DCT SPP/N0428F350 DCT SEKMA OSUPA2</t>
  </si>
  <si>
    <t>LPE2455</t>
  </si>
  <si>
    <t>ALSUP1F ALSUP UB881 BTO UZ498 MGA UZ512 LIXAS UL203 EKEDA/N0443F370 UL203 ARNEL UM542 TAL UV1 ATATU ATATU4</t>
  </si>
  <si>
    <t>S30L L0 L00 2109N08655W 2109N08653W L45 IMOLO UR506 NUDAL UV106 PODON UG765 MAXIM BHHIA3</t>
  </si>
  <si>
    <t>N337FR</t>
  </si>
  <si>
    <t>S30L 2103N08654W T30L6 2142N08643W 2228N08643W 2300N08635W MYDIA M219 CIGAR M215 KNOST Q109 DEANR/N0450F380 DCT DAWWN DCT BEORN GNDLF3</t>
  </si>
  <si>
    <t>S30L T30L6 2107N08659W 2112N08705W 2114N08705W NOSUG UT27 OMVIP UT45 IRDOV L214 LEV J35 MCB/N0453F410 J35 MEM BOOSH3</t>
  </si>
  <si>
    <t>S30L L0 ROTGI UM219 MYDIA M219 CIGAR DCT SZW DCT DAWWN/N0454F340 DCT BEORN GNDLF3</t>
  </si>
  <si>
    <t>S30L T30L6 2105N08657W CUNW NOSUG UT27 OMVIP UT45 IRDOV L214 DAGGR/N0473F320 L214 LEV J35 MCB DCT LIT/N0464F360 DCT KRTNY MHOMS3</t>
  </si>
  <si>
    <t>UDGUV1F UDGUV UT78 UKOKO NOTEN UT37 ULUMA DCT MTY/N0455F340 DCT TASTO/N0451F360 DCT ILAMA UT41 NADIS DCT AVRIL UJ3 TANRI TANRI1B</t>
  </si>
  <si>
    <t>N14544</t>
  </si>
  <si>
    <t>NOSUG2F UT27 OMVIP UT45 ALKIM DCT KEHLI A766 KENGS/N0455F360 A766 SBI DCT KF12E DCT ZUMKI DCT KK36A DCT TOTOE DCT HALEN NIIXX4</t>
  </si>
  <si>
    <t>UDGUV1F UDGUV 2049N08754W 2049N08758W NOTEN UT37 SESNO UJ15E RETOS RETOS1A</t>
  </si>
  <si>
    <t>S30L T30L6 UN705 2113N08656W 2142N08656W 2158N08704W 2203N08709W 2219N08726W 2236N08754W KEHLI A766 KELPP BAYYY5</t>
  </si>
  <si>
    <t>LET7982</t>
  </si>
  <si>
    <t>XAMBC</t>
  </si>
  <si>
    <t>UDGUV1F UDGUV UJ84 CZA UT20 PAZ UT104 LENUL DCT</t>
  </si>
  <si>
    <t>UDGUV1F UDGUV UT78 XOLRO 2049N09025W 2049N09031W UBVOV UT101 UMAVO/N0454F300 UT101 ENAGA ENAGA3A</t>
  </si>
  <si>
    <t>UDGUV1F UDGUV 2049N08756W 2050N08800W PERGO UT23 ISARO 2123N09030W DUSAT UM206 NABDA DCT REX DCT DLF DCT KOBLE/N0455F360 DCT ELP DCT WOBUG Q180 BXK J4 WLVRN DCT ESTWD HLYWD1</t>
  </si>
  <si>
    <t>UDGUV1F UDGUV DCT MID DCT TMN UT147 SLP UJ40 LIBOL LIBOL1B</t>
  </si>
  <si>
    <t>TCLLV</t>
  </si>
  <si>
    <t>S30L 2104N08655W T30L6 2118N08654W 2119N08654W ROTGI UM219 XOPGI UB646 CANOA DCT EYW DCT FLL DCT PBI DCT ADOOR M203 SNAGY/M084F350 M203 PADRK M326 ALOBI/M084F370 DCT ENAPI DCT BALOO DCT 35N060W/N0482F370 DCT 37N050W DCT 39N040W/M084F390 DCT 4230N03000W DCT 45N020W DCT 46N015W DCT BUNAV UN536 TIVLU/N0477F390 DCT GALOF/N0480F390 DCT PECNO DCT VALKU DCT TIS DCT MEBAK DCT GIPNO DCT BALSI DCT OBIGO DCT ROBEX/N0480F390 DCT LAPRI DCT MOGBO/N0482F390 DCT TORTO DCT BAJUN DCT NISVA L614 DEDIN DCT AYTEK</t>
  </si>
  <si>
    <t>UAL2737</t>
  </si>
  <si>
    <t>S30L 2104N08655W N1S NOSUG UT27 PISAD L333 HOOCK DCT MEMFS DCT FTZ TRTLL6</t>
  </si>
  <si>
    <t>S30L L0 2106N08657W 2108N08659W ROTGI UM219 MYDIA M219 KNOST DCT DEANR DCT BRUTS Q109 CAMJO DCT TWINS DCT PONZE BANKR8</t>
  </si>
  <si>
    <t>S30L L0 ROTGI UM219 MYDIA M219 CIGAR DCT KNOST/N0459F350 DCT CAMJO Q109 TEEEM Q99 POLYY DCT DADDS Q87 GEARS DCT BBOBO Q22 RBV Q419 JFK ROBUC3</t>
  </si>
  <si>
    <t>UDGUV1F UDGUV DCT 2049N08801W PERGO UT23 TAM UJ46 CDR UJ6 DGO</t>
  </si>
  <si>
    <t>S30L T30L6 NOSUG IRDOV L214 LEV J35 MCB/N0455F390 J35 MEM/N0452F400 J35 FAM/N0452F410 DCT SPI DCT PHEEB ENDEE8</t>
  </si>
  <si>
    <t>S30L T30L6 NOSUG 2233N08659W 2238N08700W IRDOV L214 LEV DCT DOOMS DCT LIT/N0442F370 DCT FTZ TRTLL6</t>
  </si>
  <si>
    <t>XFL539</t>
  </si>
  <si>
    <t>N820RK</t>
  </si>
  <si>
    <t>S30L L0 L00 L28 L29 L30 OMSUK UM219 RAKAR CIGAR DCT LEGGT DCT TAY DCT GURGE DCT RDU DCT GOOOB DCT RIC DCT COLIN DCT HYTRA DCT CANNY DCT ESSSO DCT OOD DCT SKITL DCT WACKI DCT MAZIE DCT REGLE DCT SBJ</t>
  </si>
  <si>
    <t>UDGUV1F UDGUV UT78 MEDOS DCT UBVOV DCT UMAVO UT101 ENAGA ENAGA3A</t>
  </si>
  <si>
    <t>S30L T30L6 UN712 UN703 2039N08656W TAKUX MAMBI/N0454F390 UL577 CDO UT15 NADAX NADAX1W</t>
  </si>
  <si>
    <t>UDGUV1F UDGUV UT78 DURPI DCT LIDAM UT23 TAM UJ14 TMN UT147 SLP UJ40 LIBOL LIBOL1A</t>
  </si>
  <si>
    <t>S30L T30L6 NOSUG IRDOV/M078F400 L214 PLNDR/N0450F400 L214 LEV DCT DOOMS DCT KM24I DCT SGF DCT KK57G DCT SSWAN DCT LITNA PEPNO5</t>
  </si>
  <si>
    <t>UDGUV1F UDGUV 2048N08746W 2047N08754W UBVOV UT101 UMAVO UT169 VITOS VITOS1R</t>
  </si>
  <si>
    <t>UDGUV1F UDGUV UT78 DURPI DCT UBVOV UT20 PAZ UT104 LENUL LENUL3A</t>
  </si>
  <si>
    <t>WJA9459</t>
  </si>
  <si>
    <t>CGSWJ</t>
  </si>
  <si>
    <t>S30L L0 L00 L28 L29 UN707 ROTGI UM219 MYDIA/M079F410 M219 CIGAR/N0452F410 DCT SPA DCT HOXIE DCT ART IMPAC4</t>
  </si>
  <si>
    <t>VOI6601</t>
  </si>
  <si>
    <t>UDGUV1F UDGUV UT78 DURPI DCT NUBIT DCT RIBET UT101 ENAGA DCT OVAGO UT123 IGSON IGSON1A</t>
  </si>
  <si>
    <t>S30L L0 L00 L28 L29 L30 ROTGI UM219 MYDIA M219 CIGAR DCT CAMJO Q99 OGRAE DCT GOOOB DCT THHMP RAVNN9</t>
  </si>
  <si>
    <t>OMSUK2C OMSUK UM219 MYDIA M219 CIGAR DCT SZW DCT DAWWN/N0466F340 DCT BEORN GNDLF3</t>
  </si>
  <si>
    <t>N568UW</t>
  </si>
  <si>
    <t>S30L L0 L00 L28 L29 L30 ROTGI UM219 MYDIA M219 CIGAR/N0464F330 M219 KNOST DCT DEANR/N0462F350 DCT BRUTS Q109 CAMJO DCT TWINS DCT PONZE BANKR8</t>
  </si>
  <si>
    <t>UDGUV1F UDGUV UT78 MEDOS UT20 UBVOV UT101 ENAGA ENAGA3A</t>
  </si>
  <si>
    <t>WJA2303</t>
  </si>
  <si>
    <t>S30L T30L6 UN702 NOSUG IRDOV/M079F360 L214 PLNDR/N0459F360 L214 LEV DCT PEBBY DCT OCOSA DCT WMICO DCT LBF DCT KD90W DCT KU12U DCT YEA/N0436F360 DCT CAMRA IGSOX3</t>
  </si>
  <si>
    <t>AMX539</t>
  </si>
  <si>
    <t>UDGUV1F UDGUV UT78 MEDOS UT20 UBVOV UT101 UMAVO/N0449F300 UT101 ENAGA ENAGA3A</t>
  </si>
  <si>
    <t>N7SE</t>
  </si>
  <si>
    <t>KICT</t>
  </si>
  <si>
    <t>S30L T30L6 2127N08656W 2130N08656W 2219N08710W 2225N08712W KEHLI A766 SBI DCT ARMOR DCT CADYN DCT HUSKA DCT</t>
  </si>
  <si>
    <t>UAL1134</t>
  </si>
  <si>
    <t>S30L T30L6 UN705 2146N08656W 2154N08656W KEHLI/N0465F340 A766 SBI DCT KF12E DCT TELLS DCT KK36A DCT TOTOE DCT HALEN NIIXX4</t>
  </si>
  <si>
    <t>N793JB</t>
  </si>
  <si>
    <t>S30L L0 L00 L28 L29 L30 L31 L32 IMOLO UR506 NUDAL UV106 PODON UG765 MAXIM Y262 TUNSL DCT KUTNE MUNGI1</t>
  </si>
  <si>
    <t>UDGUV1F UDGUV UT78 DURPI DCT UBVOV UT101 ENAGA DCT OTAGO DCT ATUKA ATUKA1B</t>
  </si>
  <si>
    <t>UAL1019</t>
  </si>
  <si>
    <t>S30L T30L6 2142N08656W 2146N08655W KEHLI A766 KELPP NNCEE2</t>
  </si>
  <si>
    <t>S30L L0 L00 L28 L29 L30 ROTGI UM219 MYDIA M219 CIGAR/N0453F350 M219 KNOST Q109 HEPAR/N0453F370 Q109 DFENC DCT SAWED Q108 SIE CAMRN5</t>
  </si>
  <si>
    <t>S30L T30L6 NOSUG 2208N08657W 2324N08726W 2328N08727W KEHLI A766 KLAMS/N0409F280 A766 SBI DCT CRIED BEREE3</t>
  </si>
  <si>
    <t>N37464</t>
  </si>
  <si>
    <t>S30L L0 L00 L28 L29 ROTGI UM219 ALPUK/N0475F330 UM219 MYDIA M219 CIGAR/N0468F350 DCT KR78Q DCT RILEE DCT DEANR Q109 CAMJO Q99 OGRAE DCT BZNGA DCT DORRN CAVLR7</t>
  </si>
  <si>
    <t>S30L L0 L00 L28 L29 OMSUK UM219 MYDIA M219 CIGAR/N0460F350 M219 KNOST Q109 DFENC DCT SAWED Q108 SIE CAMRN5</t>
  </si>
  <si>
    <t>N443AA</t>
  </si>
  <si>
    <t>S30L T30L6 UN710 UN704 UN711 2052N08735W NOTEN UT37 AVRAV/N0408F260 DCT REX/N0442F260 UJ13 CAMUI UJ2 MOV/N0400F260 UT3 AGNID DCT CUS DCT DRRVR PINNG1</t>
  </si>
  <si>
    <t>S30L T30L6 2104N08656W CUNW NOSUG 2215N08658W 2303N08717W 2315N08722W KEHLI A766 KELPP/N0462F360 DCT SBI DCT ACT DCT ABI DCT TXO J72 GUP DCT HAHAA RKSTR4</t>
  </si>
  <si>
    <t>UAL1712</t>
  </si>
  <si>
    <t>N37523</t>
  </si>
  <si>
    <t>S30L L0 L00 L28 L29 ROTGI UM219 MYDIA M219 CIGAR/N0474F330 DCT DEANR Q109 CAMJO/N0467F350 Q99 QUART PHLBO4</t>
  </si>
  <si>
    <t>S30L T30L6 UN712 ALSUP UB881 BTO UZ498 MGA UZ512 LIXAS UL203 ARNEL UM542 TAL UV1 ATATU ATATU4</t>
  </si>
  <si>
    <t>S30L 2104N08655W N000 2143N08656W 2145N08656W NOSUG KEHLI/N0460F300 A766 SBI DCT ACT/N0453F340 DCT PNH/N0447F360 DCT ALS DCT JNC J12 HELPR JAZZZ1</t>
  </si>
  <si>
    <t>S30L T30L6 UN710 UN704 UN711 2054N08729W 2055N08733W 2057N08745W 2112N08918W LCL4 2118N08955W 2118N09003W 2147N09503W TMN UT147 AGU UT44 LIVRI</t>
  </si>
  <si>
    <t>S30L L0 L00 2108N08656W NUDAL UV106 PODON UG765 MAXIM SNDBR3</t>
  </si>
  <si>
    <t>XBBUM</t>
  </si>
  <si>
    <t>S30L T30L6 UN705 2140N08656W 2159N08657W 2209N08722W 2214N08727W KEHLI/N0468F340 A766 SBI/N0459F360 DCT FUZ J58 SPS DCT HALEN NIIXX4</t>
  </si>
  <si>
    <t>S30L T30L6 UN710 UN704 UN711 2052N08735W 2054N08838W 2056N08843W NOTEN UT37 SESNO UJ15E RETOS RETOS1A</t>
  </si>
  <si>
    <t>S30L L0 L00 N2N T30R7 DUGNI UR506 NUDAL UV106 PODON UG765 MAXIM SNDBR3</t>
  </si>
  <si>
    <t>S30L 2104N08655W L00 2139N08657W 2149N08702W KEHLI/M079F360 A766 KLAMS/N0456F360 A766 SBI DCT DONIE DCT KF12E DCT MAVVS DCT KF27C DCT KK42A DCT SAABR DCT KU03S DCT COUTS DCT EBGAL EBGAL7</t>
  </si>
  <si>
    <t>S30L T30L6 UN710 UN704 UN711 2052N08734W 2054N08903W 2055N08908W NOTEN UT37 SESNO UJ15E RETOS RETOS1A</t>
  </si>
  <si>
    <t>UDGUV1F UDGUV UT78 MEDOS DCT UBVOV UT20 TAJIN DCT VITOS VITOS2A</t>
  </si>
  <si>
    <t>N927AN</t>
  </si>
  <si>
    <t>S30L T30L6 2106N08658W LL01 NOSUG 2211N08657W ALKIM/N0451F380 DCT 2428N08918W 2506N08957W KELPP/N0375F260 A766 SBI DCT CRIED BEREE3</t>
  </si>
  <si>
    <t>UAL1277</t>
  </si>
  <si>
    <t>S30L T30L6 UN710 UN704 UN711 COFRE REX/N0465F340 DCT DLF DCT KOBLE/N0453F360 DCT ELP DCT WOBUG Q180 BXK J4 WLVRN DCT ESTWD HLYWD1</t>
  </si>
  <si>
    <t>2301N09458W</t>
  </si>
  <si>
    <t>AMX543</t>
  </si>
  <si>
    <t>UDGUV1F UDGUV UT78 MEDOS UT20 UBVOV UT101 UMAVO/N0456F300 UT101 ENAGA ENAGA3A</t>
  </si>
  <si>
    <t>UDGUV1F UDGUV UJ84 CPE UJ9 JOTAS 1913N09111W 1913N09112W CME NOPON UJ9 VSA DCT</t>
  </si>
  <si>
    <t>XBPWJ</t>
  </si>
  <si>
    <t>2153N08603W 2208N08539W CANOA DCT</t>
  </si>
  <si>
    <t>2155N08559W</t>
  </si>
  <si>
    <t>S30L T30L6 UN712 UN703 LIDEK 2033N08631W PELRA/N0427F330 DCT SPP DCT SEKMA OSUPA2</t>
  </si>
  <si>
    <t>S30L T30L6 UN712 UN703 LIDEK AVSEB DELVI UM782 MEVUB UP406 AKPEK/N0442F330 DCT RNG DCT ISVAT ISVA5E</t>
  </si>
  <si>
    <t>S30L T30L6 UN705 NOSUG 2233N08659W 2242N08701W KEHLI A766 KELPP BAYYY5</t>
  </si>
  <si>
    <t>UAL1118</t>
  </si>
  <si>
    <t>S30L T30L6 UN710 UN704 UN711 2051N08737W PERGO UT37 EBDUB DCT ETMES UJ53 REX/N0465F340 DCT DLF DCT KOBLE DCT ELP/N0452F360 DCT PGS DCT BLD DCT BTY DCT RUSME DYAMD5</t>
  </si>
  <si>
    <t>S30L L0 L00 L28 L29 L30 L31 L32 L33 L34 L35 L36 UN700 IMOLO UR506 NUDAL UV106 PODON UG765 MAXIM DCT EYW DCT PBI A699 SUMRS/M084F390 M204 LUNKR/M084F410 M204 SOORY DCT 42N050W DCT 45N040W DCT 48N030W DCT 50N020W DCT ADARA/N0474F410 DCT LEKVA DCT DEXEN UY124 DOLOP DOLOP1B</t>
  </si>
  <si>
    <t>CGVWA</t>
  </si>
  <si>
    <t>S30L T30L6 2141N08657W 2146N08656W IRDOV/M077F360 L214 PLNDR/N0446F360 L214 LEV DCT TEKBE DCT KF24E/N0445F380 DCT GCK DCT MBW DCT VAANE DCT KS09K DCT ZOOMR DCT METOW GRIZZ1</t>
  </si>
  <si>
    <t>S30L L0 L00 L28 UN608 IMOLO UR506 NUDAL UV106 PODON UG765 MAXIM DCT EYW DCT PBI A699 SUMRS/M084F390 M204 LUNKR/M084F410 M204 SOORY DCT 42N050W DCT 45N040W DCT 48N030W DCT 50N020W DCT ADARA/N0474F410 DCT LEKVA DCT DUB DCT BOFUM Q37 MALUD MALUD1M</t>
  </si>
  <si>
    <t>WJA2207</t>
  </si>
  <si>
    <t>CGCWJ</t>
  </si>
  <si>
    <t>S30L 2137N08656W 2146N08656W IRDOV/M076F360 L214 PLNDR/N0441F360 L214 LEV DCT ZACHH/N0439F380 DCT KK36E DCT RASCL DCT TRYAL DCT OLIIV DCT COUTS DCT EBGAL EBGAL7</t>
  </si>
  <si>
    <t>S30L T30L6 NOSUG UT27 OMVIP KEHLI A766 KELPP/N0422F280 NNCEE2</t>
  </si>
  <si>
    <t>UDGUV1F UDGUV 2049N08800W 2049N08807W NOTEN UT37 ULUMA DCT MTY DCT TASTO DCT ILAMA UT41 ELURO/N0440F380 UT41 NADIS DCT AVRIL UJ3 TANRI TANRI1B</t>
  </si>
  <si>
    <t>ROU2103</t>
  </si>
  <si>
    <t>S30L T30L6 2128N08701W 2142N08707W 2151N08656W 2152N08656W 2156N08655W 2235N08710W 2241N08713W KEHLI/M078F360 A766 KLAMS/N0456F360 A766 SBI DCT FUZ DCT SPS J168 LAA DCT FQF/N0452F380 DCT CKW/N0454F400 DCT DBS J52 DOXIE DCT METOW GRIZZ1</t>
  </si>
  <si>
    <t>NOSUG2F NOSUG 2242N08700W 2249N08701W KEHLI/M080F380 A766 KLAMS/N0458F380 A766 SBI DCT CQY DCT CHARE DCT KK45Y DCT DANDD DCT KD66U DCT DNW DCT METOW GRIZZ1</t>
  </si>
  <si>
    <t>S30L T30L6 UN710 UN704 UN711 2053N08732W 2051N08739W LIDAM UT23 TAM UJ14 TMN UT147 BOPAX BOPAX1B</t>
  </si>
  <si>
    <t>S30L T30L6 UN710 UN704 UN711 2050N08740W UDGUV GOTAS UJ24 VER UT111 MEBAS UT112 LARLO LARLO1D</t>
  </si>
  <si>
    <t>CFSNU</t>
  </si>
  <si>
    <t>S30L L0 L00 L28 ROTGI UM219 MYDIA/M079F370 M219 CULLY/N0465F370 M219 KNOST DCT CAMJO DCT TEEEM Q99 POLYY DCT OGRAE DCT AUDII DCT FAK DCT RBV DCT LLUND DCT CAM DCT JASDU DCT PBERG CARTR5</t>
  </si>
  <si>
    <t>S30L L0 L00 L28 ROTGI UM219 MYDIA M219 KNOST Q109 CAMJO DCT PSK/N0461F390 DCT OXMAN LINNG3</t>
  </si>
  <si>
    <t>S30L L0 L00 L28 L29 L30 L31 L32 L33 IMOLO UR506 NUDAL UR506 UHA UR628 UVA/N0489F360 UR628 TANIA/M083F370 M328 BAAGR DCT BROOM DCT KANUX M327 JIMAC DCT QINCY DCT 3730N06000W 4030N05000W/M083F390 43N040W 44N030W 47N020W 47N015W DCT ETIKI UN480 REGHI/N0468F380 DCT AMPOP DCT SIDDI/N0415F270 DCT DAWLY DCT ELRIP DCT OTMET OTMET1G</t>
  </si>
  <si>
    <t>VOI109</t>
  </si>
  <si>
    <t>S30L T30L6 UKOKO UT78 DURPI DCT UBVOV UT101 ENAGA ENAGA3A</t>
  </si>
  <si>
    <t>UDGUV1F UDGUV UT78 UKOKO 2049N08820W 2049N08822W 2049N08828W 2228N09226W NOTEN UT37 ULUMA DCT ONDEV UJ53 REX DCT</t>
  </si>
  <si>
    <t>DUGNI2C DUGNI UR506 UHA UR628 UVA/N0481F360 UR628 TANIA/M081F370 M328 BAAGR DCT BROOM DCT 2900N07415W DCT KANUX DCT BEXUM M204 SOORY/M081F380 NATZ 42N050W/M081F400 NATZ 45N040W/M081F400 NATZ REGHI/N0461F400 DCT AMPOP DCT SIDDI/N0458F390 DCT DAWLY DCT GIBSO L620 SAM M140 DVR UL9 KONAN UL607 REMBA/N0445F370 UL607 SPI T180 NIVNU/N0383F290 T847 TUTOV TUTOV1A</t>
  </si>
  <si>
    <t>TSC427</t>
  </si>
  <si>
    <t>CGOIX</t>
  </si>
  <si>
    <t>S30L L0 L00 L28 L29 ROTGI UM219 MYDIA M219 CIGAR DCT KNOST DCT CAMJO Q99 BLAAN Q69 RICCS DCT OXMAN LINNG3</t>
  </si>
  <si>
    <t>TSC939</t>
  </si>
  <si>
    <t>CGOIP</t>
  </si>
  <si>
    <t>S30L L0 L00 L28 L29 L30 ROTGI UM219 MYDIA M219 CIGAR/N0455F390 M219 KNOST DCT CAMJO Q99 BLAAN Q69 RICCS DCT PSB DCT SYR DCT ART IMPAC4</t>
  </si>
  <si>
    <t>WJA2411</t>
  </si>
  <si>
    <t>S30L T30L6 2106N08658W L28 NOSUG UT27 OMVIP UT45 IRDOV/M078F400 L214 PLNDR/N0449F400 L214 LEV DCT MAYJI DCT KP63C DCT HUTEP DCT MMUDY DCT MERSU DCT GORAK GORAK2</t>
  </si>
  <si>
    <t>WJA2171</t>
  </si>
  <si>
    <t>CYLW</t>
  </si>
  <si>
    <t>CGWSJ</t>
  </si>
  <si>
    <t>S30L T30L6 UN705 UN709 2118N08701W 2125N08704W 2127N08702W 2130N08702W NOSUG 2237N08712W KEHLI/M078F380 A766 KLAMS/N0450F380 A766 SBI DCT ADM/N0445F400 DCT KK45A DCT KD60Y DCT SAABR DCT KU03S DCT ZERZO DCT GTF DCT KU21M DCT YXC NORIP5</t>
  </si>
  <si>
    <t>UDGUV1F UDGUV UT78 UKOKO 2049N08841W 2050N08846W NOTEN UT37 SESNO UJ15E RETOS RETOS1A</t>
  </si>
  <si>
    <t>UDGUV1F UDGUV UT78 MEDOS UT20 UBVOV UT101 UMAVO/N0454F300 UT101 ENAGA ENAGA3A</t>
  </si>
  <si>
    <t>OCN975</t>
  </si>
  <si>
    <t>DAIKF</t>
  </si>
  <si>
    <t>S30L L0 L00 L28 L29 IMOLO UR506 NUDAL UV106 PODON UG765 MAXIM Y262 CANVI/M081F370 Y262 ZFP/N0474F370 Y319 BRATZ DCT NUCAR A699 LOUIZ/M081F370 A699 SUMRS DCT JNFOX DCT MUNEY M202 JEBBY/M081F390 M202 LOMPI/N0464F390 DCT NANSO DCT PORTI/M081F390 NATW ATSUR DCT ARKIL/N0451F390 DCT OXLOW DCT KONAN UL607 SPI T180 NIVNU T847 TUTOV TUTOV1A</t>
  </si>
  <si>
    <t>WJA2713</t>
  </si>
  <si>
    <t>S30L L0 L00 L28 L29 L30 ROTGI UM219 MYDIA/M078F370 M219 CIGAR/N0457F370 DCT KJ90Q DCT WORXS DCT KI45S DCT OXMAN LINNG3</t>
  </si>
  <si>
    <t>ROU1829</t>
  </si>
  <si>
    <t>NOSUG2F NOSUG UT27 OMVIP UT45 IRDOV/M079F380 L214 PLNDR/N0455F380 L214 LEV DCT AEX DCT TXK DCT TUL/N0445F400 DCT KK45E DCT KK60E DCT FSD DCT ABR DCT MOT Q971 DURUR DCT REFEX Q819 CAMRA IGSOX3</t>
  </si>
  <si>
    <t>S30L L0 L00 L28 L29 L30 L31 2116N08653W ROTGI UM219 MYDIA/M080F370 M219 CULLY/N0465F370 M219 KNOST DCT CAMJO Q99 BLAAN Q69 RICCS DCT OXMAN LINNG3</t>
  </si>
  <si>
    <t>S30L L0 L00 L28 L29 L30 NUDAL UV106 PODON UG765 MAXIM DCT EYW DCT PBI A699 SUMRS/M081F350 M327 JIMAC DCT RNGRS/M081F370 DCT 36N060W 37N050W 38N040W/M081F390 39N030W 40N020W DCT ERPES/N0464F390 DCT LAZET</t>
  </si>
  <si>
    <t>AMX561</t>
  </si>
  <si>
    <t>XAMAT</t>
  </si>
  <si>
    <t>UDGUV1F UDGUV UT78 MEDOS/N0447F340 UT20 UBVOV UT101 UMAVO/N0447F300 UT101 ENAGA ENAGA3A</t>
  </si>
  <si>
    <t>WJA2555</t>
  </si>
  <si>
    <t>S30L 2105N08656W 2115N08654W ROTGI UM219 MYDIA/M078F370 M219 KNOST/N0452F370 Q109 CAMJO DCT DANCO DCT OXMAN LINNG3</t>
  </si>
  <si>
    <t>GVEVE</t>
  </si>
  <si>
    <t>S30L 2104N08656W OMSUK UM219 ROTGI 2207N08637W 2214N08636W LENUK UB646 KERVU/N0490F390 UB646 CANOA DCT EYW DCT VKZ DCT NUCAR A699 SUMRS/M085F390 M204 SOORY/M085F410 DCT 4130N05000W DCT 4330N04000W DCT 45N030W DCT 4630N02000W DCT 48N015W DCT OMOKO DCT GUNSO/M084F410 DCT GAPLI/N0477F410 DCT SIDDI DCT DAWLY DCT ELRIP DCT OTMET OTMET1H</t>
  </si>
  <si>
    <t>AMX563</t>
  </si>
  <si>
    <t>S30L TAKUX UM782 OMIRO UN420 SPP DCT VUNIB DCT SIROT DCT KUBEK DCT RNG DCT ISVAT ISVAT5E</t>
  </si>
  <si>
    <t>UDGUV1F UDGUV 2049N08816W 2049N08823W 2047N08845W 2008N09500W IKLOK UT123 IGSON IGSON1A</t>
  </si>
  <si>
    <t>30R</t>
  </si>
  <si>
    <t>UDGUV1E UDGUV UT78 MEDOS DCT UBVOV UT20 TAJIN DCT VITOS VITOS2A</t>
  </si>
  <si>
    <t>UDGUV1E UDGUV UT78 DURPI DCT UBVOV UT101 ENAGA ENAGA3A</t>
  </si>
  <si>
    <t>S30R 2104N08654W OMSUK UM219 MYDIA/M082F370 M219 SNAKR DCT MGNTY/N0479F370 DCT CARRA DCT SNNTA DCT SKARP Q101 HYPAL DCT LINND/N0478F390 DCT DOVEY/M082F390 DCT CARAC/N0469F390 DCT 44N050W/M082F390 DCT 43N040W DCT 4030N03000W DCT 40N020W DCT ERPES/N0473F390 DCT LAZET</t>
  </si>
  <si>
    <t>NUDAL1E NUDAL UV106 PODON UG765 MAXIM/M085F390 DCT ZFP DCT SUMRS M204 LUNKR DCT 38N060W 4030N05000W/M085F410 4130N04000W 42N030W 4230N02000W DCT ARMED/N0484F410 DCT EPOPO/N0481F380 DCT ADORO L155 ZMR</t>
  </si>
  <si>
    <t>UDGUV1E UDGUV DCT 2100N08916W 2141N09454W TMN UT147 AGU UT44 MEZCA MEZCA1A</t>
  </si>
  <si>
    <t>UDGUV1E UDGUV DCT 2105N08813W NOTEN UT37 SESNO UJ15E RETOS RETOS1A</t>
  </si>
  <si>
    <t>UDGUV1E UDGUV UT78 MEDOS DCT UBVOV DCT UMAVO UT101 ENAGA ENAGA3A</t>
  </si>
  <si>
    <t>S30R T30R6 UN710 2117N08839W 2122N08852W NOTEN UT37 SESNO UJ15E RETOS RETOS1A</t>
  </si>
  <si>
    <t>S30R T30R6 2104N08656W OMPAN OMPAN1A</t>
  </si>
  <si>
    <t>UDGUV1E UDGUV UT78 XOLRO 2052N09046W UBVOV UT20 TAJIN DCT VITOS VITOS2A</t>
  </si>
  <si>
    <t>UDGUV1E UDGUV UT78 MEDOS UT20 UBVOV UT101 UMAVO/N0460F300 UT101 ENAGA ENAGA3A</t>
  </si>
  <si>
    <t>S30R N00 N000 LL01 2105N08659W N61S MURBU B764 ELSON/N0150A025 VFR</t>
  </si>
  <si>
    <t>NUDAL1E NUDAL UR506 KALNO VETSI2A</t>
  </si>
  <si>
    <t>S30R T30R6 2105N08656W 2115N08716W 2109N08801W NOTEN UT37 SESNO UJ15E RETOS RETOS1A</t>
  </si>
  <si>
    <t>UDGUV1E UDGUV UT78 MEDOS UT20 UBVOV UT101 UMAVO/N0462F300 UT101 ENAGA ENAGA3A</t>
  </si>
  <si>
    <t>ROTGI2E ROTGI UM219 MYDIA/M080F350 M219 CULLY/N0469F350 M219 KNOST DCT CAMJO Q99 BLAAN Q69 RICCS DCT OXMAN LINNG3</t>
  </si>
  <si>
    <t>S30R T30R6 BONOS UN420 PELRA DCT SPP DCT SEKMA OSUPA2</t>
  </si>
  <si>
    <t>2000N08600W</t>
  </si>
  <si>
    <t>LIDEK2D LIDEK 2042N08653W 2025N08655W CZ019 MARID CTM</t>
  </si>
  <si>
    <t>N924AN</t>
  </si>
  <si>
    <t>S30R T30R6 2105N08655W N000 2115N08657W 2128N08700W 2138N08701W 2148N08701W KEHLI A766 SBI DCT CRIED BEREE3</t>
  </si>
  <si>
    <t>S30R 2104N08654W ROTGI UM219 MYDIA M219 CIGAR M215 KNOST Q109 CAMJO Q99 TEEEM/N0466F350 Q99 QUART PHLBO4</t>
  </si>
  <si>
    <t>S30R 2103N08653W T30R6 2141N08656W 2203N08657W 2215N08658W KEHLI A766 KELPP NNCEE2</t>
  </si>
  <si>
    <t>N3735D</t>
  </si>
  <si>
    <t>S30L L0 ROTGI UM219 MYDIA M219 KNOST DCT AMORY Q110 JOKKY/N0470F340 Q110 DAWWN DCT BEORN GNDLF3</t>
  </si>
  <si>
    <t>S30R T30R6 UN710 UN704 UN711 2055N08726W 2054N08731W UBVOV UT101 ENAGA DCT OTAGO DCT ATUKA ATUKA1B</t>
  </si>
  <si>
    <t>S30L T30L6 UN710 UN704 UN711 2049N08745W 2048N08750W UBVOV UT101 UMAVO/N0459F300 UT101 ENAGA ENAGA3A</t>
  </si>
  <si>
    <t>FLE2811</t>
  </si>
  <si>
    <t>CFFBC</t>
  </si>
  <si>
    <t>S30L T30L6 2109N08656W 2109N08655W 2146N08658W 2152N08658W 2235N08712W 2241N08714W KEHLI A766 SBI DCT ADM DCT MMB DCT SELLS DCT DVV DCT ALPOE DCT CKW DCT JAC DCT DOXIE DCT METOW GRIZZ1</t>
  </si>
  <si>
    <t>S30L 2103N08654W OMSUK UM219 RAKAR/N0470F350 UM219 MYDIA/M080F350 M219 CULLY/N0469F350 M219 KNOST DCT CAMJO DCT TEEEM Q99 POLYY DCT OGRAE DCT AUDII DCT FAK DCT RBV DCT LLUND DCT CAM DCT JASDU DCT PBERG CARTR5</t>
  </si>
  <si>
    <t>S30L 2103N08654W T30L7 2100N08707W DURPI UT78 MEDOS UT20 UBVOV UT101 UMAVO/N0460F300 UT101 ENAGA ENAGA3A</t>
  </si>
  <si>
    <t>S30L 2103N08654W 2044N08728W 2043N08729W 2042N08732W 2040N08755W UBVOV UT20 PAZ DCT VITOS DCT</t>
  </si>
  <si>
    <t>LN322PR</t>
  </si>
  <si>
    <t>N322PR</t>
  </si>
  <si>
    <t>S30L L0 2133N08648W LENUK UB646 CANOA DCT BHHIA DCT</t>
  </si>
  <si>
    <t>S12R 2101N08651W 2101N08647W NOSUG 2302N08813W KEHLI A766 KELPP/N0449F340 A766 SBI DCT CRIED BEREE3</t>
  </si>
  <si>
    <t>S12R T12R6 UN418 UN409 UN419 UN432 2051N08734W 2053N08847W 2054N08900W NOTEN UT37 SESNO UJ15E RETOS RETOS1A</t>
  </si>
  <si>
    <t>S12R T12R6 UN418 UN409 UN419 2051N08732W UBVOV UT101 UMAVO UT104 LENUL LENUL3A</t>
  </si>
  <si>
    <t>WJA2131</t>
  </si>
  <si>
    <t>CGDMP</t>
  </si>
  <si>
    <t>S12R SR00 SR01 SR02 SR03 SR04 SR05 OMSUK UM219 MYDIA/M077F410 M219 SNAKR/M078F410 M219 CIGAR/M076F410 M219 KNOST/N0442F410 Q109 CAMJO DCT DANCO DCT OXMAN LINNG3</t>
  </si>
  <si>
    <t>S12R 2100N08649W SR03 OMSUK UM219 MYDIA/M080F350 M219 CULLY/N0468F350 M219 KNOST DCT CAMJO Q99 BLAAN Q69 RICCS DCT OXMAN LINNG3</t>
  </si>
  <si>
    <t>S12R 2101N08651W SL0 2102N08646W OMSUK UM219 MYDIA M219 CIGAR DCT KNOST DCT CAMJO Q99 BLAAN Q69 RICCS DCT PSB DCT SYR Q844 REEDO/N0420F370 Q844 IKLAX DCT VERTI DCT SINRO PESAC5</t>
  </si>
  <si>
    <t>N443QS</t>
  </si>
  <si>
    <t>S12R 2101N08650W T12L6 2102N08648W ENEBA UT27 NOSUG 2203N08657W 2206N08657W 2211N08657W KEHLI A766 KELPP DCT KLAMS DCT BBRUT DCT</t>
  </si>
  <si>
    <t>S12R T12R6 UN418 UN409 2052N08721W 2051N08725W UBVOV UT20 PAZ UT154 ENAGA DCT OVAGO UT123 ULUVO</t>
  </si>
  <si>
    <t>S12R T12R6 UN418 2055N08655W 2054N08700W UKOKO UT78 MEDOS DCT UBVOV DCT UMAVO UT101 ENAGA ENAGA3A</t>
  </si>
  <si>
    <t>S12R SR00 SR01 SR02 SR03 SR04 2137N08653W 2144N08655W IRDOV L214 LEV/N0448F340 DCT MCB J35 SQS/N0445F350 J35 MEM/N0443F340 J187 FTZ TRTLL6</t>
  </si>
  <si>
    <t>CGPTS</t>
  </si>
  <si>
    <t>S12R SR00 SR01 SR02 2113N08650W 2122N08652W NOSUG UT27 PISAD L333 HRV/N0461F410 J31 MEI DCT IIU DCT DQN DCT ROD J43 CRL DCT QWERI NUBER6</t>
  </si>
  <si>
    <t>S12R T12R6 UN418 UN409 UN419 UN432 2050N08734W NOTEN UT37 SESNO UJ15E RETOS RETOS1A</t>
  </si>
  <si>
    <t>XAZAM</t>
  </si>
  <si>
    <t>N346PR</t>
  </si>
  <si>
    <t>S12R SR00 SR01 SR02 SR03 SR04 SR05 SR06 2103N08645W 2146N08655W 2225N08719W 2229N08722W KEHLI A766 SBI DCT CRIED BEREE3</t>
  </si>
  <si>
    <t>N8786Q</t>
  </si>
  <si>
    <t>ENEBA2A ENEBA UT27 NOSUG 2206N08657W 2217N08703W 2221N08705W KEHLI A766 KELPP BAYYY5</t>
  </si>
  <si>
    <t>N931AM</t>
  </si>
  <si>
    <t>S12R SR00 SR01 SR02 SR03 2115N08648W XOPGI UM219 MYDIA M219 NAVVL/N0460F350 M219 KNOST Q109 CAMJO Q99 PEETT DCT BBDOL PAATS4</t>
  </si>
  <si>
    <t>S12R SR00 SR01 SR02 SR03 SR04 SR05 2102N08644W ENEBA UT27 NOSUG 2206N08657W 2213N08658W IRDOV L214 LEV DCT OYSTY J35 SQS/N0443F350 J35 MEM BOOSH3</t>
  </si>
  <si>
    <t>UDGUV2A UDGUV DCT LIDAM UT23 TAM UJ14 TMN UT147 SLP UJ40 LIBOL LIBOL1A</t>
  </si>
  <si>
    <t>HP1857</t>
  </si>
  <si>
    <t>S12R T12R6 2059N08647W ALYRE TAKUX UM782 OMIRO/N0442F370 UN420 PELRA DCT SPP DCT SEKMA OSUPA2</t>
  </si>
  <si>
    <t>S12R T12R6 UN418 UN409 MID DCT NOTEN DCT LIBOX DCT MOV UT3 URKOM UJ54 CJS DCT</t>
  </si>
  <si>
    <t>S12R T12R6 2100N08650W 2058N08652W DURPI UT78 XOLRO/N0452F380 UT78 MEDOS DCT UBVOV UT20 TAJIN DCT VITOS VITOS2A</t>
  </si>
  <si>
    <t>N17401</t>
  </si>
  <si>
    <t>ENEBA2A ENEBA 2131N08654W 2225N08710W 2237N08714W KEHLI A766 KELPP/N0441F300 NNCEE2</t>
  </si>
  <si>
    <t>ENEBA2A ENEBA UT27 NOSUG 2225N08659W 2246N08701W KEHLI A766 KLAMS/N0466F340 A766 SBI DCT LUKKN WLEEE7</t>
  </si>
  <si>
    <t>S12R 2101N08651W 2058N08652W DURPI UT78 MEDOS UT20 UBVOV UT101 UMAVO/N0448F300 UT101 ENAGA ENAGA3A</t>
  </si>
  <si>
    <t>N826NN</t>
  </si>
  <si>
    <t>ENEBA2A ENEBA 2132N08654W 2135N08655W 2225N08710W 2231N08712W KEHLI A766 KELPP DCT VUH DCT DBOYS WLEEE7</t>
  </si>
  <si>
    <t>S12R 2101N08651W 2058N08652W 2057N08913W 2057N08914W 2057N08918W NOTEN UT37 SESNO UJ15E RETOS RETOS1A</t>
  </si>
  <si>
    <t>S12R 2101N08650W CN17 TAKUX UM782 OMIRO/N0451F370 UN420 PELRA DCT SPP DCT SEKMA OSUPA2</t>
  </si>
  <si>
    <t>S12R 2100N08649W SR0 2101N08647W ROTGI UM219 MYDIA M219 CIGAR/N0468F350 M215 KNOST Q109 CAMJO Q99 BLAAN/N0460F370 Q99 OGRAE DCT BZNGA DCT DORRN CAVLR7</t>
  </si>
  <si>
    <t>S12R T12R6 UN418 UN409 UN419 2052N08722W TAGRO PQE/N0380A180 V51 TGZ DCT</t>
  </si>
  <si>
    <t>N343RY</t>
  </si>
  <si>
    <t>S12R SR00 SR01 SR02 2059N08645W 2104N08643W 2106N08642W NOSUG 2309N08722W 2312N08724W 2402N08857W 2432N08952W KELPP A766 SBI DCT CRIED BEREE3</t>
  </si>
  <si>
    <t>2429N08946W</t>
  </si>
  <si>
    <t>UDGUV2A UDGUV DCT MID DCT LIDAM UT23 TAM UJ14 TMN DCT MORAS UJ17 QET</t>
  </si>
  <si>
    <t>S12R SR00 SR01 SR02 SR03 SR04 2102N08644W 2105N08644W NOSUG UT27 PISAD L333 HRV DCT MCB/N0456F350 DCT MEMFS/N0452F360 DCT FTZ SHAIN2</t>
  </si>
  <si>
    <t>S12R SR00 SR01 SR02 SR03 SR04 SR05 SR06 SR07 SR08 2135N08652W 2138N08652W IRDOV/M077F340 L214 PLNDR/N0455F340 L214 LEV/N0452F350 DCT JAAAE DCT HICKI DCT QWERI NUBER6</t>
  </si>
  <si>
    <t>S12R 2100N08649W NC01 ROTGI UM219 MYDIA M219 KNOST DCT DEANR DCT BRUTS Q109 CAMJO DCT TWINS DCT PONZE BANKR8</t>
  </si>
  <si>
    <t>UDGUV2A UDGUV UT78 MEDOS UT20 UBVOV UT101 UMAVO/N0449F300 UT101 ENAGA ENAGA3A</t>
  </si>
  <si>
    <t>N333DX</t>
  </si>
  <si>
    <t>S12R 2101N08650W SL0 NOSUG UT27 PISAD L333 HRV DCT MERDN DCT KM21M DCT DEVAC DCT PXV DCT WWODD LECTR3</t>
  </si>
  <si>
    <t>N14536</t>
  </si>
  <si>
    <t>S12R SR00 2134N08652W 2136N08653W IRDOV/N0460F320 L214 PLNDR DCT KH90I DCT KH09G DCT JJANE/N0453F340 DCT KF27C DCT ROLLS DCT TOTOE DCT HALEN NIIXX4</t>
  </si>
  <si>
    <t>S12R T12R6 UN415 2055N08640W UN619 TAKUX UM782 OMIRO/N0454F370 UN420 SPP/N0453F390 UP530 KAKOL/N0452F390 DCT RNG UQ121 ISVAT ISVA5E</t>
  </si>
  <si>
    <t>S12R SR00 SR01 SR02 SR03 SR04 SR05 SR06 SR07 ROTGI UM219 MYDIA M219 CIGAR/N0459F350 M219 KNOST Q109 CAMJO Q99 PEETT DCT BBDOL PAATS4</t>
  </si>
  <si>
    <t>N356DN</t>
  </si>
  <si>
    <t>OMSUK2A OMSUK UM219 MYDIA M219 KNOST DCT AMORY Q110 JOKKY/N0449F300 Q110 DAWWN DCT BEORN GNDLF3</t>
  </si>
  <si>
    <t>CGUBD</t>
  </si>
  <si>
    <t>OMSUK2A OMSUK M219 ROTGI UM219 MYDIA M219 KNOST DCT CAMJO Q99 BLAAN Q69 RICCS DCT PSB DCT SYR DCT ART IMPAC4</t>
  </si>
  <si>
    <t>N154UW</t>
  </si>
  <si>
    <t>S12R SEVKA NUDAL UV106 PODON UG765 MAXIM SNDBR3</t>
  </si>
  <si>
    <t>UDGUV2A UDGUV DCT 2049N08756W 2050N08805W NOTEN UT37 SESNO UJ15E RETOS RETOS1A</t>
  </si>
  <si>
    <t>S12R SR00 SR01 SR02 SR03 SR04 SR05 SR06 SR07 SR08 SR09 ROTGI UM219 MYDIA M219 KNOST Q109 TEEEM/N0457F350 Q109 YURCK Q97 SAWED Q108 SIE CAMRN5</t>
  </si>
  <si>
    <t>S12R SR00 SR01 SR02 SR03 SR04 SR05 SR06 SR07 SR08 SR09 SR10 UN406 NOSUG 2153N08656W 2233N08709W 2238N08711W KEHLI A766 SBI DCT IAH DCT CWK DCT LLO DCT INK/N0456F340 DCT EWM/N0452F360 DCT PGS DCT BLD DCT BTY DCT RUSME DYAMD5</t>
  </si>
  <si>
    <t>N7848A</t>
  </si>
  <si>
    <t>NUDAL1A NUDAL UV106 PODON UG765 FRANT/N0457F390 UG765 MAXIM Y262 ZFP Y319 JAZZI DCT IDOLS/N0457F410 DCT RUKRR DCT THHMP RAVNN9</t>
  </si>
  <si>
    <t>UDGUV2A UDGUV DCT MID DCT 2139N09310W 2141N09319W TMN UT147 AGU UT44 LIVRI MEZCA</t>
  </si>
  <si>
    <t>XBPTV</t>
  </si>
  <si>
    <t>UDGUV2A UDGUV 2047N09021W 2023N09346W ELVED UT104 LENUL DCT</t>
  </si>
  <si>
    <t>S12R SR00 SR01 SR02 SR03 SR04 SR05 SR06 SR07 SR08 SR09 ROTGI UM219 MYDIA M219 KNOST DCT PLYER/N0454F340 DCT KAILL/N0452F360 DCT SWAPP DCT TTH DCT TRICH BENKY6</t>
  </si>
  <si>
    <t>S12R SR00 SR01 SR02 SR03 SR04 SR05 SR06 SR07 SR08 SR09 NOSUG 2233N08705W 2315N08723W ALKIM IRDOV L214 LEV/N0463F360 J35 MCB DCT LIT/N0452F380 DCT KRTNY MHOMS3</t>
  </si>
  <si>
    <t>N779JB</t>
  </si>
  <si>
    <t>S12R SR00 SR01 SR02 SR03 SR04 SR05 SR06 SR07 SR08 ROTGI UM219 MYDIA M219 CIGAR RAYZZ3</t>
  </si>
  <si>
    <t>S12R SR00 SR01 SR02 SR03 SR04 SR05 SR06 SR07 SR08 SR09 2128N08651W ALKIM UT45 IRDOV L214 LEV J35 MCB/N0453F390 J35 MEM/N0450F400 J35 FAM/N0448F410 DCT SPI DCT PHEEB ENDEE8</t>
  </si>
  <si>
    <t>CGKQY</t>
  </si>
  <si>
    <t>S12R SR00 SR01 SR02 ROTGI UM219 MYDIA M219 NAVVL/N0468F370 M219 KNOST Q109 CAMJO DCT PSK DCT OXMAN LINNG3</t>
  </si>
  <si>
    <t>S12R SR00 SR01 SR02 SR03 SR04 SR05 SR06 SR07 SR08 SR09 SR10 2111N08645W OMSUK UM219 MYDIA M219 CULLY/N0464F350 M219 CIGAR M215 KNOST Q109 CAMJO Q99 QUART PHLBO4</t>
  </si>
  <si>
    <t>VJA504</t>
  </si>
  <si>
    <t>N504VJ</t>
  </si>
  <si>
    <t>S12R SR00 SR01 SR02 SR03 SR04 SR05 OMSUK UM219 MYDIA Y240 SHAQQ DCT MARCI DCT</t>
  </si>
  <si>
    <t>S12R T12R6 UN402 UN408 CZM UN431 TIKIS TIKIS2C</t>
  </si>
  <si>
    <t>CFCTK</t>
  </si>
  <si>
    <t>S12R SR00 SR01 SR02 2105N08647W N8N 2109N08648W OMVIP UT45 IRDOV/M078F400 L214 PLNDR/N0452F400 L214 LEV DCT HARES DCT KM27I DCT EUNIK DCT SSWAN DCT LITNA PEPNO5</t>
  </si>
  <si>
    <t>S12R T12R6 UN415 UN440 UN400 2035N08616W TAKUX UM782 MEVUB UP406 AKPEK AKPE4C</t>
  </si>
  <si>
    <t>UDGUV2A UDGUV DCT 2051N08827W 2052N08829W PERGO NOTEN UT37 SESNO UJ15E RETOS RETOS1A</t>
  </si>
  <si>
    <t>S12R T12R6 UN418 UN409 UN419 UN432 2049N08741W LIDAM UT23 TAM UJ14 TMN DCT MORAS UJ17 QET DCT</t>
  </si>
  <si>
    <t>UDGUV2A UDGUV DCT 2052N08833W 2052N08837W NOTEN UT37 ULUMA DCT MTY UT11 SINLO SINLO1A</t>
  </si>
  <si>
    <t>UDGUV2A UDGUV 1956N08852W 1946N08907W 1845N09028W PQE V51 TGZ</t>
  </si>
  <si>
    <t>LCLUN CUN 2049N08659W 2046N08658W 2046N08657W 2046N08659W 2046N08656W 2046N08702W 2047N08657W</t>
  </si>
  <si>
    <t>S12R T12R6 UN418 UN409 UN419 UN432 2050N08737W UBVOV UT20 PAZ UT154 ENAGA DCT OTAGO DCT ATUKA DCT PBC</t>
  </si>
  <si>
    <t>S12R 2101N08650W MOGOP 2100N08647W 2106N08646W NC24 NOSUG UT27 OMVIP KEHLI A766 KELPP NNCEE2</t>
  </si>
  <si>
    <t>S12R T12R6 UN418 UN409 UN419 UN432 2050N08739W 2028N08837W 2026N08840W 2021N08844W 2008N08850W 1959N08854W OMATO UJ16 OAX</t>
  </si>
  <si>
    <t>CGWSO</t>
  </si>
  <si>
    <t>S12R 2100N08649W MOGOP NC01 NOSUG UT27 OMVIP UT45 IRDOV/M077F400 L214 PLNDR/N0444F400 L214 LEV/N0438F390 DCT BNA DCT QWERI NUBER6</t>
  </si>
  <si>
    <t>S12R SR00 SR01 SR02 ROTGI UM219 ALPUK 2341N08615W 2406N08608W 2508N08531W NAVVL/N0468F370 M219 KNOST Q109 CAMJO DCT PSK/N0457F390 DCT PSB J59 SYR DCT ART DEANS4</t>
  </si>
  <si>
    <t>XAMAO</t>
  </si>
  <si>
    <t>UDGUV2A UDGUV UT78 UKOKO 2050N08908W 2043N08928W 2035N08943W 2032N08949W 2027N09001W UBVOV UT101 UMAVO/N0452F300 UT101 ENAGA ENAGA3A</t>
  </si>
  <si>
    <t>S12R SR00 SR01 SR02 SR03 SR04 SR05 SR06 SR07 NOSUG 2222N08658W 2232N08658W KEHLI A766 KENGS/N0460F340 A766 SBI DCT CRIED BEREE3</t>
  </si>
  <si>
    <t>S12R T12R6 UN418 UN409 2052N08709W 2050N08729W 1950N09315W 1935N09404W 1918N09502W ALRAD OMPAN1A</t>
  </si>
  <si>
    <t>CFNNQ</t>
  </si>
  <si>
    <t>S12R 2101N08650W 2100N08649W 2101N08647W ROTGI 2209N08636W 2231N08635W 2237N08635W 2315N08623W 2406N08608W NAVVL M219 CULLY/N0486F390 M219 KNOST DCT CAMJO DCT TEEEM Q109 PANDY DCT FLO DCT RIC DCT BBOBO Q22 LLUND DCT CAM DCT JASDU DCT PBERG CARTR5</t>
  </si>
  <si>
    <t>N14507</t>
  </si>
  <si>
    <t>S12R SR00 NC011 ENEBA UT27 NOSUG 2301N08702W 2421N08709W CCUDA/N0461F340 L333 HRV DCT IZAAC/N0452F330 DCT MEMFS/N0450F320 DCT FTZ SHAIN2</t>
  </si>
  <si>
    <t>2416N08709W</t>
  </si>
  <si>
    <t>N677FR</t>
  </si>
  <si>
    <t>S12R SR00 SR01 SR02 SR03 ROTGI UM219 XOPGI 2243N08628W 2405N08608W NAVVL M219 CIGAR M215 KNOST Q109 DEANR/N0446F320 DCT DAWWN DCT BEORN GNDLF3</t>
  </si>
  <si>
    <t>N652JB</t>
  </si>
  <si>
    <t>S12R 2101N08651W 2100N08650W MURBU B764 BUKKY BUKKY1B</t>
  </si>
  <si>
    <t>S12R 2101N08648W 2102N08646W ENEBA UT27 PISAD L333 HRV DCT MCB DCT MHZ/N0455F350 DCT IZAAC/N0452F340 DCT MEMFS/N0453F350 DCT KIMEL/N0452F340 J35 FAM J151 STL/N0450F340 DCT IOW DCT MNOSO BLUEM5</t>
  </si>
  <si>
    <t>HP9918</t>
  </si>
  <si>
    <t>S12R T12R6 UN415 ALYRE TAKUX UM782 OMIRO/N0452F350 UN420 PELRA DCT SPP DCT SEKMA OSUPA2</t>
  </si>
  <si>
    <t>S12R SR00 SR01 SR02 SR03 SR04 SR05 SR06 SR07 NOSUG UT27 PISAD/N0464F340 L333 HRV/N0455F360 DCT IZAAC/N0455F350 DCT XESSS DCT MEMFS/N0452F360 DCT FTZ SHAIN2</t>
  </si>
  <si>
    <t>S12R SR00 SR01 ROTGI UM219 ALPUK 2339N08615W 2406N08608W NAVVL M219 CULLY/N0493F370 M219 KNOST DCT CAMJO Q99 BLAAN Q69 RICCS DCT OXMAN LINNG3</t>
  </si>
  <si>
    <t>S12R T12R6 2100N08649W N15S 2102N08636W 2103N08632W PODON UG765 MAXIM Y262 LINEY DCT KUTNE MUNGI1</t>
  </si>
  <si>
    <t>S12R SR00 SR01 SR02 SR03 SR04 ROTGI 2201N08638W 2240N08642W 2245N08642W MYDIA M219 KNOST DCT AMORY Q110 JOKKY/N0455F340 Q110 DAWWN DCT BEORN GNDLF3</t>
  </si>
  <si>
    <t>N24537</t>
  </si>
  <si>
    <t>S12R SR00 NC02 ENEBA UT27 OMVIP UT45 ALKIM/N0460F300 UT45 IRDOV/N0460F320 L214 PLNDR/N0460F340 DCT KH03I DCT COVEX DCT KF21E DCT ADM DCT MMB DCT TOTOE DCT HALEN NIIXX4</t>
  </si>
  <si>
    <t>S12R T12R6 UN418 2056N08654W 2045N08704W UDGUV DCT 2052N08837W NOTEN UT37 SESNO DCT MTY UT11 MURDU/N0460F340 UT11 RUDLO/N0457F360 UT11 PPE J93 ASUTA DCT AMMOR OLAAA2</t>
  </si>
  <si>
    <t>ROU2101</t>
  </si>
  <si>
    <t>CFSEQ</t>
  </si>
  <si>
    <t>S12R 2100N08650W CN01 2100N08647W 2142N08641W 2213N08642W 2220N08642W MYDIA/M080F370 M219 CULLY/N0466F370 M219 CIGAR M215 KNOST DCT CAMJO DCT TEEEM Q99 BLAAN Q69 RYCKI DCT ESL DCT PSB DCT SLT DCT ART DCT REEDO Q844 IKLAX DCT VERTI DCT SINRO PESAC5</t>
  </si>
  <si>
    <t>S12R T12R6 UN418 UN409 UN419 2051N08728W 2117N09009W 2119N09019W 2121N09039W 2134N09243W 2142N09414W 2146N09500W TMN UT147 SLP UJ40 LIBOL LIBOL1B</t>
  </si>
  <si>
    <t>S12R T12R6 UN415 2046N08636W 2045N08634W ALYRE TAKUX UM782 OMIRO/N0447F350 UN420 TBG UM674 TCO/N0442F370 UM674 ATATU ATATU4</t>
  </si>
  <si>
    <t>S12R T12R6 UN418 UN409 2055N08704W 2051N08722W UBVOV UT101 ENAGA ENAGA3A</t>
  </si>
  <si>
    <t>N580JB</t>
  </si>
  <si>
    <t>S12R SR00 SR01 SR02 SR03 SR04 SR05 ROTGI UM219 MYDIA M219 KNOST Q109 CAMJO/N0460F350 Q109 PANDY/N0452F370 Q109 DFENC DCT SAWED Q108 SIE CAMRN5</t>
  </si>
  <si>
    <t>S12R T12R6 UN418 UN409 2053N08716W 2043N08803W 2043N08807W UBVOV UT20 PAZ UT104 LENUL DCT</t>
  </si>
  <si>
    <t>WJA2413</t>
  </si>
  <si>
    <t>S12R SR00 2059N08646W 2100N08644W SR21 2132N08651W ALKIM UT45 IRDOV/M078F400 L214 PLNDR/N0451F400 L214 LEV DCT KF15I DCT RZC DCT DOSOA DCT LNK DCT MOT DCT GORAK GORAK2</t>
  </si>
  <si>
    <t>S12R SR00 SR01 ENEBA UT27 NOSUG 2153N08656W ALKIM UT45 IRDOV DCT DAGGR DCT LEV/N0470F350 J31 MEI DCT IGB/N0463F360 DCT KISTS CHSNE3</t>
  </si>
  <si>
    <t>S12R SR00 SR01 NC02 ENEBA UT27 NOSUG KEHLI A766 KELPP PUCKS4</t>
  </si>
  <si>
    <t>N995JL</t>
  </si>
  <si>
    <t>S12R SR00 SR01 OMSUK UM219 MYDIA M219 CULLY/N0459F350 M219 CIGAR DCT KNOST DCT CAMJO Q109 TEEEM Q99 POLYY DCT DADDS Q87 GEARS DCT BBOBO Q22 RBV Q419 JFK ROBUC3</t>
  </si>
  <si>
    <t>S12R T12R6 2057N08653W 2043N08708W UDGUV UT78 DURPI UBVOV UT101 UMAVO/N0460F300 UT101 ENAGA ENAGA3A</t>
  </si>
  <si>
    <t>N549UW</t>
  </si>
  <si>
    <t>S12R 2101N08650W SR0 2100N08647W OMSUK UM219 MYDIA M219 KNOST DCT DEANR DCT BRUTS Q109 CAMJO DCT TWINS DCT PONZE BANKR8</t>
  </si>
  <si>
    <t>S12R SR00 SR01 SR02 SR03 SR04 SR05 SR06 NOSUG UT27 OMVIP UT45 IRDOV L214 PLNDR/N0467F340 L214 LEV J35 MCB/N0453F410 J35 MEM BOOSH3</t>
  </si>
  <si>
    <t>S12R SR00 SR01 SR02 SR03 NOSUG UT27 OMVIP UT45 IRDOV L214 PLNDR DCT HRV DCT MHZ/N0439F370 DCT MEM/N0440F380 J187 FTZ TRTLL6</t>
  </si>
  <si>
    <t>S12R SR00 SR01 SR02 ROTGI UM219 MYDIA/M084F370 Y240 SNAKR M219 KNOST/N0488F370 Q109 DEANR DCT CAMJO DCT TEEEM Q99 BLAAN Q69 EMCET Q103 SLOJO Q75 GVE DCT EMI DCT LVZ DCT ALB DCT RANGY DCT MIILS N641A RIKAL DCT 53N050W/M083F370 DCT 54N040W DCT 54N030W DCT 53N020W/M081F370 DCT MALOT/N0479F370 DCT GISTI DCT BAKUR/N0495F390 DCT OKSAW DCT KONAN UL607 KOK DCT REMBA DCT LIRSU DCT LALMI DCT ABTAL DCT RIDAR DCT GOMIG DCT GOLVA DCT IDABO DCT NISVA DCT DEDIN DCT AYTEK</t>
  </si>
  <si>
    <t>N909AN</t>
  </si>
  <si>
    <t>S12R SR00 SR01 SR02 NOSUG OMVIP ALKIM KEHLI A766 SBI DCT CRIED BEREE3</t>
  </si>
  <si>
    <t>S12R SR00 SR01 SR02 2142N08654W 2202N08700W IRDOV/M078F380 L214 PLNDR/N0454F380 L214 LEV DCT KF21G DCT OKM/N0446F400 DCT KK54C DCT KD69A DCT SCOFY DCT KIXCO DCT KU18U DCT YEA DCT CAMRA IGSOX3</t>
  </si>
  <si>
    <t>S12R SR00 SR01 SR02 ROTGI UM219 ALPUK 2346N08613W 2406N08608W NAVVL M219 CIGAR DCT KNOST/N0455F370 DCT CAMJO DCT IRQ DCT PSK DCT ART IMPAC4</t>
  </si>
  <si>
    <t>OMSUK2A OMSUK 2129N08645W 2137N08647W 2140N08649W 2143N08647W 2331N08617W 2405N08608W NAVVL M219 KNOST DCT AMORY Q110 JOKKY/N0462F320 Q110 DAWWN DCT BEORN GNDLF3</t>
  </si>
  <si>
    <t>UDGUV2A UDGUV UT78 DURPI DCT UBVOV UT20 PAZ UT104 LENUL LENUL3A</t>
  </si>
  <si>
    <t>UDGUV2A UDGUV UT78 DURPI DCT UBVOV UT101 ENAGA ENAGA3B</t>
  </si>
  <si>
    <t>S12R SR00 SR01 SR02 ROTGI UM219 ALPUK 2319N08620W 2406N08607W NAVVL M219 CIGAR PRICY5</t>
  </si>
  <si>
    <t>UDGUV2A UDGUV UT78 VIKMO/N0462F360 UT78 MEDOS UT20 UBVOV/N0461F340 UT101 UMAVO/N0464F300 UT101 ENAGA ENAGA3A</t>
  </si>
  <si>
    <t>N173US</t>
  </si>
  <si>
    <t>S12R SR00 SR01 SR02 ROTGI 2208N08636W 2213N08634W 2223N08628W 2239N08616W 2241N08615W 2246N08613W 2250N08613W 2305N08612W MYDIA M219 KNOST DCT DEANR DCT BRUTS Q109 CAMJO DCT TWINS DCT PONZE BANKR8</t>
  </si>
  <si>
    <t>S12R T12R6 UN418 UN409 UN419 2052N08725W 2051N08729W MID DCT LIDAM/N0453F380 UT23 TAM UJ14 TMN UT147 AGU UT44 MEZCA MEZCA1A</t>
  </si>
  <si>
    <t>S12R SR00 SR01 SR02 NOSUG 2212N08657W 2229N08659W 2230N08659W 2231N08659W 2239N08702W IRDOV/N0463F340 L214 PLNDR DCT KH03I/N0454F360 DCT SAMMS DCT KF21E DCT LIONS DCT KK39A DCT TOTOE DCT HALEN NIIXX4</t>
  </si>
  <si>
    <t>UDGUV2A UDGUV DCT MID DCT LIDAM UT23 TAM UJ14 TMN UT147 SLP UJ40 LIBOL LIBOL1A</t>
  </si>
  <si>
    <t>N8306H</t>
  </si>
  <si>
    <t>S12R SR00 SR01 ROTGI UM219 MYDIA M219 CIGAR/N0461F370 M219 KNOST Q109 CAMJO Q99 BWAGS/N0450F390 Q99 OGRAE DCT GOOOB DCT THHMP RAVNN9</t>
  </si>
  <si>
    <t>S12R SR00 SR01 SR02 SR03 ROTGI UM219 RAKAR/N0470F330 UM219 MYDIA M219 CULLY/N0466F350 M219 CIGAR M215 KNOST Q109 CAMJO Q99 OGRAE DCT BZNGA DCT DORRN CAVLR7</t>
  </si>
  <si>
    <t>N905JB</t>
  </si>
  <si>
    <t>S12R SR00 SR01 SR02 SR03 SR04 SR05 SR06 SR07 OMSUK UM219 MYDIA M219 KNOST Q109 HEPAR/N0460F350 Q109 DFENC DCT SAWED Q108 SIE CAMRN5</t>
  </si>
  <si>
    <t>S12R SR00 SR01 SR02 SR03 SR04 SR05 ENEBA 2136N08654W 2146N08655W KEHLI A766 SBI DCT CRIED BEREE3</t>
  </si>
  <si>
    <t>S12R SR00 SR01 SR02 SR03 SR04 OMSUK UM219 MYDIA/N0465F350 M219 CIGAR M215 KNOST Q109 CAMJO Q99 QUART PHLBO4</t>
  </si>
  <si>
    <t>N69829</t>
  </si>
  <si>
    <t>S12R SR00 SR01 SR02 SR03 SR04 ENEBA 2146N08655W 2157N08655W KEHLI A766 KELPP NNCEE2</t>
  </si>
  <si>
    <t>CCBFR</t>
  </si>
  <si>
    <t>S12R T12R6 2058N08645W ALYRE TAKUX UM782 OMIRO/N0446F350 UN420 TBG UM674 TCO/N0442F370 UM674 ATATU ATATU4</t>
  </si>
  <si>
    <t>S12R SR00 SR01 SR02 SR03 SR04 ENEBA 2128N08654W 2139N08656W KEHLI/M078F380 A766 KLAMS/N0455F380 A766 SBI DCT CQY DCT KF30A DCT KA39Y/N0445F400 DCT DONTE DCT CKW DCT KU81Q DCT DLN DCT METOW GRIZZ1</t>
  </si>
  <si>
    <t>N934DZ</t>
  </si>
  <si>
    <t>ENEBA2A ENEBA 2130N08654W 2207N08704W 2225N08712W 2233N08731W KEHLI A766 SBI DCT CRIED J33 DONIE DCT CQY/N0455F340 DCT ADM DCT CRUSR DCT MMB DCT HALEN DCT LAA DCT BRK DCT EKR PITTT2</t>
  </si>
  <si>
    <t>N955AN</t>
  </si>
  <si>
    <t>UDGUV2A UDGUV UBVOV DCT UMAVO UT101 ENAGA ENAGA3A</t>
  </si>
  <si>
    <t>UDGUV2A UDGUV DCT 2053N08851W 2053N08900W NOTEN UT37 SESNO UJ15E RETOS RETOS1A</t>
  </si>
  <si>
    <t>UDGUV2A UDGUV DCT LIDAM UT23 TAM UJ14 TMN UT147 AGU UT44 LIVRI MEZCA</t>
  </si>
  <si>
    <t>S12R SR00 SR01 SR02 SR03 SR04 ENEBA 2134N08654W 2157N08656W 2216N08705W 2221N08711W KEHLI A766 KELPP/N0465F340 A766 KENGS/N0441F280 A766 KLAMS/N0459F320 A766 SBI/N0460F340 DCT KH06E DCT KF12C DCT TRUSS DCT KF21Y DCT CNX/N0449F360 DCT KA27S DCT SJN DCT HIPPI DCT GABBL HLYWD1</t>
  </si>
  <si>
    <t>UDGUV2A UDGUV UT78 UKOKO 2050N08846W 2050N08854W NOTEN UT37 ULUMA DCT MTY/N0450F340 DCT TASTO DCT ILAMA UT41 NADIS DCT AVRIL UJ3 TANRI TANRI1B</t>
  </si>
  <si>
    <t>S12R T12R6 2057N08652W 2052N08654W 2045N08745W 2045N08748W 2044N08755W 1953N08929W 1914N09044W 1858N09114W NOPON UJ9 VSA DCT</t>
  </si>
  <si>
    <t>CGWJU</t>
  </si>
  <si>
    <t>S12R SR00 SR01 SR02 SR03 SR04 2111N08649W 2126N08651W IRDOV/M078F400 L214 PLNDR/N0452F400 L214 LEV DCT PEBBY DCT KF30E DCT RASCL DCT KD60A DCT LBF DCT KD75Y DCT ANJLA DCT BEVEL DCT VESDO DCT EBGAL EBGAL7</t>
  </si>
  <si>
    <t>N742AV</t>
  </si>
  <si>
    <t>S12R 2100N08650W TAKUX UM782 OMIRO/N0449F370 UN420 SPP/N0448F390 UP530 KAKOL DCT RNG UQ121 ISVAT ISVA5E</t>
  </si>
  <si>
    <t>S12R 2101N08648W 2102N08648W NOSUG UT27 OMVIP UT45 ALKIM DCT KEHLI A766 SBI DCT CRIED BEREE3</t>
  </si>
  <si>
    <t>S12R 2101N08650W 2100N08650W NUDAL UV106 PODON UG765 MAXIM DCT EADEN DCT VKZ DCT WOLFO DCT SNAGY/M084F390 M203 WILYY DCT KINER/M084F410 DCT DRYED M201 NOVOK/N0486F410 DCT GRAYY DCT PERLU DCT JOOPY DCT 49N050W/M084F410 DCT 52N040W DCT 53N030W DCT 53N020W DCT MALOT/N0494F410 DCT GISTI DCT MOMIN DCT DUB DCT BOFUM Q37 MALUD MALUD1M</t>
  </si>
  <si>
    <t>CGMKS</t>
  </si>
  <si>
    <t>S12R SR00 L48 2131N08649W 2138N08651W IRDOV/M085F400 L214 PLNDR/N0491F400 L214 LEV DCT RRNET DCT KLAWW DCT KD63A DCT KD78Y DCT VKING DCT KU09U DCT BEVEL DCT VESDO DCT EBGAL EBGAL7</t>
  </si>
  <si>
    <t>UDGUV2A UDGUV 2049N08756W 2049N08803W UBVOV UT101 UMAVO UT169 VITOS</t>
  </si>
  <si>
    <t>S12R 2101N08651W 2100N08652W UDGUV UBVOV UT20 TAJIN DCT VITOS VITOS2A</t>
  </si>
  <si>
    <t>N7723E</t>
  </si>
  <si>
    <t>S12R SR00 SR01 SR02 SR03 SR04 NOSUG KEHLI A766 KELPP BAYYY5</t>
  </si>
  <si>
    <t>S12R SR00 SR01 SR02 NOSUG 2202N08657W 2205N08657W KEHLI/M078F380 A766 KLAMS/N0454F380 A766 SBI DCT ADM DCT IRW DCT IFI DCT KK45A DCT GLD DCT SNY DCT KD78U DCT DDY DCT KU90Q DCT HIA DCT METOW GRIZZ1</t>
  </si>
  <si>
    <t>S12R T12R6 2100N08650W 2109N08604W 2110N08602W PODON UG765 MAXIM DCT EADEN DCT VKZ DCT WOLFO DCT SNAGY/M084F390 M203 WILYY DCT KINER/M084F410 DCT DRYED M201 CARAC/N0486F410 DCT NICSO DCT 48N050W/M084F410 DCT 50N040W DCT 51N030W DCT 51N020W DCT DINIM/N0494F410 DCT ELSOX/M083F410 DCT ARKIL/N0476F410 DCT SIDDI DCT DAWLY DCT ELRIP DCT OTMET OTMET1G</t>
  </si>
  <si>
    <t>S12R T12R6 UN418 UN409 2055N08701W 2055N08711W 2056N08843W EPNAS NOTEN/N0466F340 UT37 EBDUB MTY CUU UT412 ASUTA J93 JLI ADZ AVE MAKRS SERFR SERFR4</t>
  </si>
  <si>
    <t>S12R T12R6 UN418 UN409 UN419 UN432 2049N08744W 2049N08752W NOTEN UT37 ULUMA DCT MTY UT11 PPE UJ3 TANRI TANRI1B</t>
  </si>
  <si>
    <t>N8765Q</t>
  </si>
  <si>
    <t>UDGUV2A UDGUV 2048N08749W 2048N08754W NOTEN DCT REX/N0477F320 DCT DLF DCT FST J86 ELP DCT RUTER J86 INW DCT HAHAA RKSTR4</t>
  </si>
  <si>
    <t>S12R SR00 SR01 SR02 SR03 SR04 NOSUG 2156N08656W 2205N08657W KEHLI A766 KELPP/N0483F300 A766 SBI DCT FUZ/N0475F320 J58 SPS DCT HALEN NIIXX4</t>
  </si>
  <si>
    <t>UDGUV2A UDGUV UBVOV UT101 UMAVO/N0449F300 UT101 ENAGA ENAGA3A</t>
  </si>
  <si>
    <t>S12R T12R6 UN418 UN409 UN419 2052N08722W 2052N08726W 2054N08827W 2054N08831W 2140N09259W 2141N09301W 2149N09501W TMN UT147 SLP</t>
  </si>
  <si>
    <t>UDGUV2A UDGUV UT78 UKOKO 2050N08849W UBVOV UT101 UMAVO/N0462F300 UT101 ENAGA ENAGA3A</t>
  </si>
  <si>
    <t>N962AV</t>
  </si>
  <si>
    <t>TAKUX2A TAKUX UM782 OMIRO/N0450F390 UN420 SPP UP530 KAKOL DCT RNG UQ121 ISVAT ISVA5E</t>
  </si>
  <si>
    <t>CGEJN</t>
  </si>
  <si>
    <t>S12R SR00 SR01 SR02 OMSUK UM219 MYDIA/M080F390 M219 CULLY/N0462F390 M219 KNOST DCT CAMJO DCT TEEEM Q109 PANDY DCT FLO DCT RIC DCT BBOBO Q22 RBV DCT LLUND DCT CAM DCT JASDU DCT PBERG CARTR5</t>
  </si>
  <si>
    <t>UDGUV2A UDGUV DCT MID DCT 2139N09311W 2147N09501W TMN DCT MORAS UJ17 QET</t>
  </si>
  <si>
    <t>UDGUV2A UDGUV UBVOV UT101 ENAGA DCT OTAGO DCT ATUKA ATUKA1A</t>
  </si>
  <si>
    <t>N3757D</t>
  </si>
  <si>
    <t>S12R T12R6 UN418 UN409 UN419 2052N08724W 2051N08728W MID 2059N08939W 2101N08940W S287 NOTEN UT37 SESNO UJ15E MTY UT11 RUDLO/N0459F360 UJ38 CUU DCT TUS DCT GBN J104 WLVRN DCT ESTWD HLYWD1</t>
  </si>
  <si>
    <t>N37508</t>
  </si>
  <si>
    <t>S12R SR00 SR01 SR02 SR03 SR04 SR05 SR06 SR07 SR08 SR09 ENEBA UT27 OMVIP UT45 ALKIM DCT KEHLI A766 KELPP NNCEE2</t>
  </si>
  <si>
    <t>DAIKI</t>
  </si>
  <si>
    <t>NUDAL1A NUDAL UV106 PODON UG765 EMOVI/N0473F370 UG765 MAXIM Y262 CANVI/M080F370 Y262 ZFP/N0469F370 Y319 BRATZ DCT NUCAR A699 LOUIZ/M080F370 A699 SUMRS DCT JNFOX DCT MUNEY/M080F390 M202 LOMPI DCT PORTI DCT 47N050W 50N040W/M080F370 50N030W 49N020W DCT BEDRA/M080F390 DCT NASBA DCT GAPLI/N0458F390 DCT SIDDI DCT DAWLY DCT GIBSO L620 SAM M140 DVR UL9 KONAN DCT KOK UL607 REMBA/N0438F370 UL607 SPI T180 NIVNU T847 TUTOV TUTOV1A</t>
  </si>
  <si>
    <t>S12R 2100N08649W SL0 2101N08646W CN09 ENEBA UT27 NOSUG 2215N08658W 2218N08658W 2220N08658W OMVIP IRDOV/M078F380 L214 PLNDR/N0456F380 L214 LEV DCT IMPCO/N0448F400 DCT GCK DCT WEEDS DCT BOY DCT GEG DCT METOW GRIZZ1</t>
  </si>
  <si>
    <t>UDGUV2A UDGUV UBVOV UT101 ENAGA ENAGA3A</t>
  </si>
  <si>
    <t>NUDAL1A NUDAL UV106 PODON UG765 MAXIM Y262 TUNSL/N0484F370 Y262 CANVI/M082F370 Y262 ZFP DCT SUMRS M204 SOORY DCT 43N050W 46N040W 4730N03000W/M082F390 48N020W 48N015W DCT OMOKO DCT GUNSO DCT GAPLI/N0462F370 DCT SIDDI/N0392F270 DCT DAWLY DCT ELRIP DCT OTMET OTMET1G</t>
  </si>
  <si>
    <t>S12R T12R6 UN402 UN408 CZM 2022N08655W UN430 ANIKO BTO UZ498 MGA UZ512 RADIM/N0443F370 UZ512 LIXAS UL203 ARNEL UM542 TAL UV1 ATATU ATATU4</t>
  </si>
  <si>
    <t>UDGUV2A UDGUV UT78 MEDOS UT20 UBVOV UT101 UMAVO/N0473F300 UT101 ENAGA ENAGA3A</t>
  </si>
  <si>
    <t>S12R T12R6 UN418 UN409 UN419 2051N08730W 2055N08744W NOTEN UT37 SESNO UJ15E RETOS RETOS1A</t>
  </si>
  <si>
    <t>XAVUL</t>
  </si>
  <si>
    <t>S12R T12R6 CN011 2108N08643W 2110N08642W 2112N08643W 2111N08648W SR16 2057N08824W NUBIT DCT RIBET UT101 ENAGA DCT OVAGO UT123 IGSON IGSON1A</t>
  </si>
  <si>
    <t>AVA5055</t>
  </si>
  <si>
    <t>N937AV</t>
  </si>
  <si>
    <t>S12R 2101N08651W MOGOP 2052N08641W 2048N08638W PELRA UN420 SPP UP530 KAKOL DCT RNG UQ121 ISVAT ISVA5E</t>
  </si>
  <si>
    <t>S12R SR00 ROTGI UM219 MYDIA M219 SNAKR DCT KNOST DCT CAMJO Q99 BLAAN Q69 RICCS DCT OXMAN LINNG3</t>
  </si>
  <si>
    <t>XAMFN</t>
  </si>
  <si>
    <t>UDGUV2A UDGUV UT78 MEDOS UT20 UBVOV UT101 UMAVO/N0452F300 UT101 ENAGA</t>
  </si>
  <si>
    <t>WJA2361</t>
  </si>
  <si>
    <t>CGWSY</t>
  </si>
  <si>
    <t>S12R 2101N08650W MOGOP 2101N08647W NOSUG UT27 OMVIP UT45 IRDOV/M078F400 L214 PLNDR/N0453F400 L214 LEV DCT KF15I DCT LOOSE DCT KSANG DCT VIVID DCT KU18W DCT CAREN CAREN4</t>
  </si>
  <si>
    <t>UDGUV2A UDGUV 2047N08753W 2046N08757W UBVOV UT20 PAZ UT104 LENUL DCT</t>
  </si>
  <si>
    <t>CGOIE</t>
  </si>
  <si>
    <t>S12R SR00 SR01 ROTGI UM219 MYDIA M219 SNAKR DCT KNOST DCT CAMJO Q99 HEPAR/N0448F370 Q99 BLAAN Q69 RICCS DCT PSB DCT SYR DCT ART IMPAC4</t>
  </si>
  <si>
    <t>S12R SR00 SR01 SR02 ROTGI UM219 MYDIA/M078F410 M219 CIGAR/N0452F410 DCT KT12Q DCT ATUME DCT QWERI NUBER6</t>
  </si>
  <si>
    <t>LET6549</t>
  </si>
  <si>
    <t>S12R T12R6 UN418 UN409 2052N08719W PERGO UT37 SESNO UJ15E RETOS DCT</t>
  </si>
  <si>
    <t>S12R T12R6 UN402 UN408 CZM TIBUT DCT PIRAS BARRA4P</t>
  </si>
  <si>
    <t>1923N08638W</t>
  </si>
  <si>
    <t>S12R SR00 VOBED DCT 2133N09139W 2135N09156W 2135N09157W 2148N09459W TMN DCT MORAS UJ17 QET</t>
  </si>
  <si>
    <t>S12R T12R6 2100N08651W 2059N08650W 2052N08745W UBVOV DCT UMAVO UT101 ENAGA ENAGA3A</t>
  </si>
  <si>
    <t>S12R T12R6 2100N08648W NUDAL UV106 PODON UG765 MAXIM DCT CYAAA DCT SUMRS/M085F410 M204 SOORY DCT 4230N05000W DCT 46N040W DCT 48N030W DCT 4830N02500W DCT 4830N02000W DCT 4830N01500W/M084F410 DCT 48N010W DCT ETIKI DCT REGHI/N0480F410 DCT KORER/N0382F270 UN482 DEKJA/N0384F280 UN482 NIMER DCT CAD CAD9W</t>
  </si>
  <si>
    <t>S12R T12R6 UN418 UN409 UN419 2051N08728W NAPRI NAPRI1A</t>
  </si>
  <si>
    <t>FGSQX</t>
  </si>
  <si>
    <t>NUDAL1A NUDAL UV106 PODON UG765 MAXIM Y262 TUNSL/N0492F350 Y262 CANVI/M083F350 Y262 ZFP DCT SUMRS M204 FLUPS DCT NOSID DCT SOORY DCT 43N050W/M083F370 4630N04000W 4830N03000W 49N020W DCT BEDRA DCT NASBA DCT GAPLI/N0484F370 DCT ANNET UM25 UVSUV/N0425F270 UM25 INGOR/N0420F260 UM25 LUKIP LUKIP9W</t>
  </si>
  <si>
    <t>S12R T12R6 UN415 2056N08642W TAKUX UM782 OMIRO UN420 SPP DCT VUNIB DCT SIROT DCT KUBEK DCT RNG DCT ISVAT ISVAT5E</t>
  </si>
  <si>
    <t>WJA2307</t>
  </si>
  <si>
    <t>S12R SR00 SR01 SR02 SR03 NOSUG IRDOV/M078F400 L214 PLNDR/N0452F400 L214 LEV DCT KF21G DCT OKM DCT LBF DCT KD78Y DCT VKING DCT KU15U DCT GGW DCT YEA DCT CAMRA IGSOX3</t>
  </si>
  <si>
    <t>S12R 2100N08651W UDGUV UT78 XOLRO/N0452F380 UT78 MEDOS DCT UBVOV DCT UMAVO UT101 ENAGA ENAGA3A</t>
  </si>
  <si>
    <t>UDGUV2B UDGUV NAPRI</t>
  </si>
  <si>
    <t>UDGUV2B UDGUV UT78 DURPI 2049N09048W 2020N09501W ELVED UT104 LENUL LENUL3A</t>
  </si>
  <si>
    <t>S12L 2058N08652W UN418 UN409 UN419 UN432 UDGUV UT78 XOLRO 2049N09033W 2049N09043W 2048N09054W 2026N09459W UMAVO UT101 ENAGA ENAGA3A</t>
  </si>
  <si>
    <t>CFWIJ</t>
  </si>
  <si>
    <t>S12L 2104N08648W UN417 UN406 NOSUG UT27 OMVIP UT45 IRDOV/M078F400 L214 PLNDR/N0451F400 L214 LEV DCT PEBBY DCT OCOSA DCT WMICO DCT KD54A DCT BFF DCT BIL DCT YXC NORIP5</t>
  </si>
  <si>
    <t>TSC923</t>
  </si>
  <si>
    <t>S12L T12L6 2102N08648W 2102N08644W 2107N08637W MYDIA M219 SNAKR DCT KNOST DCT CAMJO Q99 BLAAN Q69 RICCS DCT PSB DCT SYR DCT ART DEANS4</t>
  </si>
  <si>
    <t>S12L 2101N08650W 2108N08635W 2107N08628W 2106N08619W 2106N08616W 2113N08549W MAXIM/M081F390 DCT ZFP DCT SUMRS DCT PADRK M203 LSIER DCT DRYED M201 CARAC/N0466F390 DCT ELSIR/M080F400 DCT 50N050W 51N040W 51N030W 50N020W DCT SOMAX DCT ATSUR/M081F410 DCT LULOX/N0471F410 DCT SIDDI DCT DAWLY DCT GIBSO L620 SAM M140 DVR UL9 KONAN DCT KOK DCT REMBA DCT SPI T180 NIVNU/N0389F310 T847 TUTOV TUTOV1A</t>
  </si>
  <si>
    <t>2120N08541W</t>
  </si>
  <si>
    <t>ECMII</t>
  </si>
  <si>
    <t>S12L 2101N08650W 2057N08646W 2054N08638W 2054N08631W 2123N08530W MAXIM Y262 LULLS Y642 JITGO/M080F350 Y642 GRATX/M081F370 M329 BALTN DCT BALOO DCT 3830N05000W DCT 40N040W/M080F390 DCT 4130N03000W DCT 41N020W DCT DETOX/N0458F390 DCT OGERO/N0461F380 Z409 ROLDO DCT RUKER Z409 TLD</t>
  </si>
  <si>
    <t>2115N08538W</t>
  </si>
  <si>
    <t>ROTGI2B ROTGI UM219 MYDIA M219 SNAKR DCT MGNTY DCT CARRA DCT SNNTA/N0489F390 DCT SKARP DCT HYPAL DCT LINND DCT DOVEY/M085F390 DCT CARAC DCT NICSO DCT 48N050W 49N040W/M085F410 49N030W 47N020W DCT HIDRA/N0488F410 DCT STG DCT DESAT/N0488F400 N733 ZMR</t>
  </si>
  <si>
    <t>S12L 2100N08650W 2051N08733W 2119N09026W 2121N09035W 2145N09457W TMN UT147 AGU UT44 MEZCA MEZCA1A</t>
  </si>
  <si>
    <t>S12L 2101N08650W TAKUX UM782 OMIRO UN420 BONOS/N0470F390 UN420 MORLI/N0467F400 DCT TINPA/N0469F390 DCT UGUPI UL780 GYV/N0463F410 DCT VAKUD UL780 ISREN UM542 ILMAR/M081F410 UL302 IREMI/M081F410 UL302 ELASA/N0467F410 UL650 GEKAL UT691 LAR UW16 CBA UW24 SNT</t>
  </si>
  <si>
    <t>S12L 2102N08648W NC29 2105N08648W SR17 2102N09039W ELURA UMAVO UT101 ENAGA ENAGA3A</t>
  </si>
  <si>
    <t>S12L 2100N08655W NOTEN ULUMA UT37 SESNO UJ15E RETOS RETOS1A</t>
  </si>
  <si>
    <t>S12L T12L6 UN418 2057N08747W TL513 2049N09007W UMAVO/N0460F300 UT101 ENAGA ENAGA3A</t>
  </si>
  <si>
    <t>S12L T12L6 UN418 2059N08658W 2059N08704W 2057N08922W KUKUL 2031N09442W UMAVO UT101 ENAGA ENAGA3A</t>
  </si>
  <si>
    <t>S12L T12L6 2103N08645W 2105N08644W LENUK UB646 CANOA Y196 TUNSL Y262 GOPEY Q87 TIRCO/N0467F380 Q87 ZERBO/N0468F370 Q87 VIYAP Q69 OLBEC/N0462F390 Q69 RICCS Q103 EMNEM DCT OXMAN LINNG3</t>
  </si>
  <si>
    <t>S12L T12L6 SL0 2102N08645W 2108N08630W NUDAL UR506 KALNO VETSI2A</t>
  </si>
  <si>
    <t>S12L T12L6 UN418 UN409 2055N08700W 2054N08703W 2055N08752W TL513 NOTEN UT37 SESNO DCT MTY UJ32 TRC DCT</t>
  </si>
  <si>
    <t>NOSUG2B NOSUG UT27 OMVIP UT45 ALKIM DCT KEHLI/M079F400 A766 KLAMS/N0456F400 A766 SBI DCT FUZ DCT SPS DCT BGD DCT CHE DCT DBS J52 DOXIE DCT METOW GRIZZ1</t>
  </si>
  <si>
    <t>S12L T12L6 UN418 2057N08737W 2057N08745W NOTEN UT37 SESNO UJ15E RETOS RETOS1A</t>
  </si>
  <si>
    <t>S12L UDGUV UT78 MEDOS UT20 UBVOV UT101 UMAVO/N0459F300 UT101 ENAGA ENAGA3A</t>
  </si>
  <si>
    <t>S12L TAKUX UM782 OMIRO UN420 PELRA DCT SPP DCT SEKMA OSUPA2</t>
  </si>
  <si>
    <t>S12L ROTGI UM219 MYDIA/N0459F370 M219 CIGAR DCT CODGR/N0457F360 DCT KNOST/N0460F370 Q109 CAMJO Q99 WNGUD/N0450F390 Q99 QUART PHLBO4</t>
  </si>
  <si>
    <t>N316PF</t>
  </si>
  <si>
    <t>NOSUG2B NOSUG UT27 OMVIP UT45 ALKIM DCT KEHLI A766 SBI DCT CRIED BEREE3</t>
  </si>
  <si>
    <t>ENEBA2B ENEBA UT27 OMVIP UT45 ALKIM DCT KEHLI A766 KELPP NNCEE2</t>
  </si>
  <si>
    <t>S12R 2100N08650W NC02 ROTGI UM219 MYDIA M219 KNOST DCT AMORY Q110 JOKKY/N0465F340 Q110 DAWWN DCT BEORN GNDLF3</t>
  </si>
  <si>
    <t>S12R T12R6 UN418 DURPI UT78 MEDOS UT20 UBVOV UT101 UMAVO/N0460F300 UT101 ENAGA ENAGA3A</t>
  </si>
  <si>
    <t>CFLKJ</t>
  </si>
  <si>
    <t>ENEBA2A ENEBA UT27 NOSUG 2214N08658W 2221N08700W IRDOV L214 LEV DCT LSU DCT EIC DCT GLOVE DCT IDUXE DCT DDC DCT AKO DCT CYS DCT KUOCA DCT KUBLG DCT WEDAK DCT KUGTE DCT ZOOMR DCT METOW GRIZZ1</t>
  </si>
  <si>
    <t>UDGUV2A UDGUV UT78 MEDOS UT20 UBVOV/N0457F360 UT101 UMAVO/N0456F300 UT101 ENAGA ENAGA3A</t>
  </si>
  <si>
    <t>S12R T12R6 2056N08741W 2055N08748W 2111N08828W NOTEN UT37 SESNO UJ15E RETOS RETOS1A</t>
  </si>
  <si>
    <t>2100N08653W CZ69 2026N08718W</t>
  </si>
  <si>
    <t>CGXRW</t>
  </si>
  <si>
    <t>S12R SR00 SR01 SR02 SR03 SR04 2138N08641W 2143N08641W MYDIA/M076F410 M219 KNOST/N0438F410 DCT CAMJO DCT KERLY DCT ACERB DCT SINDE DCT OXMAN LINNG3</t>
  </si>
  <si>
    <t>OMSUK2A OMSUK UM219 MYDIA/M078F350 M219 CULLY/N0458F350 M219 KNOST DCT CAMJO Q99 BLAAN Q69 RICCS DCT OXMAN LINNG3</t>
  </si>
  <si>
    <t>UDGUV2A UDGUV UBVOV UT101 UMAVO UT169 VITOS VITOS2A</t>
  </si>
  <si>
    <t>WJA2773</t>
  </si>
  <si>
    <t>S12R SR00 SR01 SR02 SR03 SR04 SR05 SR06 2134N08652W 2141N08653W IRDOV/M078F380 L214 PLNDR/N0455F380 L214 LEV/N0454F390 DCT KM18M DCT EWO DCT QWERI NUBER6</t>
  </si>
  <si>
    <t>S12R T12R6 2101N08646W SR22 CN11 2100N08710W 2059N08713W 2052N08713W 2048N08715W 2045N08716W UBVOV UT101 ENAGA ENAGA3B</t>
  </si>
  <si>
    <t>S12R T12R6 UN418 2054N08735W 2054N08739W NUBIT DCT RIBET UT101 ENAGA DCT OVAGO UT123 IKLOK/N0452F380 UT123 IGSON IGSON1A</t>
  </si>
  <si>
    <t>S12R 2100N08650W 2100N08648W 2101N08647W 2102N08647W 2104N08647W NOSUG UT27 PISAD L333 HOOCK DCT REECO/N0446F360 DCT MEMFS DCT FTZ TRTLL6</t>
  </si>
  <si>
    <t>S12R SR00 CN03 ENEBA 2132N08654W 2137N08655W KEHLI A766 KELPP PUCKS4</t>
  </si>
  <si>
    <t>S12R 2100N08649W SR0 2100N08644W SR04 ROTGI UM219 MYDIA/M078F410 M219 KNOST/N0452F410 DCT CAMJO DCT GSO DCT OXMAN LINNG3</t>
  </si>
  <si>
    <t>N964AN</t>
  </si>
  <si>
    <t>S12R SR00 2100N08644W SR04 ENEBA UT27 NOSUG KEHLI A766 SBI DCT CRIED BEREE3</t>
  </si>
  <si>
    <t>UDGUV2A UDGUV UT78 UKOKO 2049N08816W UBVOV UT20 TAJIN DCT VITOS VITOS2A</t>
  </si>
  <si>
    <t>S12R SR00 SR01 SR02 SR03 SR04 SR05 NOSUG UT27 PISAD L333 HRV/N0455F410 J31 MEI DCT IIU DCT DQN DCT ROD J43 CRL DCT QWERI NUBER6</t>
  </si>
  <si>
    <t>S12R T12R6 UN418 2056N08656W 2051N08707W MID DCT NOTEN DCT LIBOX DCT MOV UT3 URKOM UJ54 CJS DCT</t>
  </si>
  <si>
    <t>S12R 2100N08651W 2058N08652W 2057N08851W 2057N08906W NOTEN UT37 SESNO UJ15E RETOS DCT</t>
  </si>
  <si>
    <t>UDGUV2A UDGUV UJ84 CZA UT20 MEDOS 2045N09359W 2045N09400W OVAGO UT123 ULUVO DCT GDL UJ14 PVR</t>
  </si>
  <si>
    <t>S12R T12R6 UN418 UN409 2056N08701W UDGUV UT78 UKOKO LIDAM UT23 TAM DCT</t>
  </si>
  <si>
    <t>HP1850</t>
  </si>
  <si>
    <t>S12R 2101N08651W TAKUX UM782 OMIRO/N0441F370 UN420 PELRA DCT SPP DCT SEKMA OSUPA2</t>
  </si>
  <si>
    <t>S12R T12R6 UN418 UN409 UN419 2051N08726W 2051N08731W LIDAM UT23 TAM UJ14 TMN UT147 AGU UT44 MEZCA MEZCA1A</t>
  </si>
  <si>
    <t>S12R 2100N08647W 2101N08646W T12L7 2105N08646W N8N NOSUG KEHLI A766 KELPP NNCEE2</t>
  </si>
  <si>
    <t>S12R 2101N08652W SL0 TAKUX UM782 OMIRO/N0454F370 UN420 PELRA/N0452F390 DCT SPP DCT SEKMA OSUPA2</t>
  </si>
  <si>
    <t>XACCN</t>
  </si>
  <si>
    <t>S12R T12R6 UN418 UN409 2055N08703W 2050N08715W DURPI UT78 XOLRO 2049N09057W MEDOS UT20 UBVOV UT101 UMAVO/N0450F300 UT101 ENAGA ENAGA3A</t>
  </si>
  <si>
    <t>S12R 2101N08651W T12R6 2101N08648W 2102N08647W NC29 ROTGI UM219 MYDIA M219 NAVVL/N0461F350 M219 CIGAR M215 KNOST Q109 CAMJO Q99 OGRAE DCT BZNGA DCT DORRN CAVLR7</t>
  </si>
  <si>
    <t>S12R T12R6 UN415 2057N08642W TAKUX UM782 OMIRO UN420 BONOS/N0458F370 UN420 PELRA DCT SPP DCT SEKMA OSUPA2</t>
  </si>
  <si>
    <t>S12R SR00 SR01 SR02 SR03 2134N08652W 2140N08654W KEHLI A766 SBI DCT CRIED BEREE3</t>
  </si>
  <si>
    <t>S12R SR00 SR01 SR02 SR03 SR04 SR05 SR06 SR07 SR08 SR09 2117N08643W 2121N08643W ROTGI UM219 MYDIA M219 KNOST DCT DEANR DCT BRUTS Q109 CAMJO DCT TWINS DCT PONZE BANKR8</t>
  </si>
  <si>
    <t>S12R 2100N08648W 2108N08644W 2109N08643W 2110N08643W 2146N08654W ALKIM/N0466F340 UT45 IRDOV L214 DAGGR/N0458F360 L214 PLNDR DCT MEMFS DCT FTZ SHAIN2</t>
  </si>
  <si>
    <t>S12R 2059N08647W SR04 ROTGI UM219 MYDIA M219 KNOST Q109 CAMJO DCT PSK DCT PSB/N0455F390 J59 SYR DCT ART DEANS4</t>
  </si>
  <si>
    <t>S12R T12R6 2059N08647W N16S NUDAL UV106 PODON UG765 MAXIM BHHIA3</t>
  </si>
  <si>
    <t>S12R T12R6 UN418 UN409 UN419 UBVOV UT101 UMAVO/N0448F300 UT101 ENAGA ENAGA3A</t>
  </si>
  <si>
    <t>S12R T12R6 UN418 UN409 2053N08716W 2054N08801W NOTEN UT37 SESNO UJ15E RETOS RETOS1A</t>
  </si>
  <si>
    <t>S12R SR00 SR01 SR02 2138N08642W 2248N08640W 2257N08639W MYDIA M219 KNOST Q109 CAMJO Q99 PEETT DCT BBDOL PAATS4</t>
  </si>
  <si>
    <t>S12R 2101N08651W CN02 ALYRE TAKUX UM782 MEVUB UP406 AKPEK AKPE4C</t>
  </si>
  <si>
    <t>CGUBO</t>
  </si>
  <si>
    <t>S12R 2101N08651W 2100N08649W 2141N08642W 2234N08641W 2239N08641W MYDIA M219 KNOST DCT CAMJO Q99 BLAAN Q69 RICCS DCT PSB DCT SYR DCT ART IMPAC4</t>
  </si>
  <si>
    <t>S12R T12R6 2100N08649W SR01 TAKUX DCT MAMBI UL577 ITMAD/N0456F390 UL577 CDO UT15 NADAX NADAX1W</t>
  </si>
  <si>
    <t>S12R SR00 SR01 SR02 SR03 ROTGI UM219 MYDIA M219 KNOST DCT AMORY Q110 JOKKY/N0452F320 Q110 DAWWN DCT BEORN GNDLF3</t>
  </si>
  <si>
    <t>S12R 2101N08651W MOGOP NC29 NOSUG 2209N08657W 2214N08658W IRDOV L214 PLNDR DCT KH90I DCT FXU DCT KF12G/N0451F360 DCT TASEY DCT KK36C DCT KK45A DCT GCK DCT KIISS CLASH5</t>
  </si>
  <si>
    <t>S12R 2100N08649W NC011 ROTGI UM219 MYDIA/N0442F390 M219 KNOST Q109 CAMJO DCT PSK/N0434F410 DCT OXMAN LINNG3</t>
  </si>
  <si>
    <t>UDGUV2A UDGUV DCT MID DCT 2159N09154W 2210N09218W 2312N09443W SESNO UJ15E RETOS RETOS1A</t>
  </si>
  <si>
    <t>2312N09443W</t>
  </si>
  <si>
    <t>S12R 2100N08649W 2101N08647W ENEBA 2141N08655W 2324N08728W 2330N08730W KEHLI A766 KELPP/N0462F340 A766 SBI DCT KH06E DCT GAINS DCT KF21A DCT TXO DCT RSK DCT HASSL Q130 ROCCY Q164 KATTS Q136 RUMPS DCT OAL DCT INYOE DYAMD5</t>
  </si>
  <si>
    <t>UDGUV2A UDGUV UT78 DURPI 2049N08958W XOLRO VOKIR UMAVO UT101 ENAGA DCT OVAGO UT123 IGSON IGSON1A</t>
  </si>
  <si>
    <t>N8315C</t>
  </si>
  <si>
    <t>S12R 2100N08650W 2101N08646W N102N 2142N08653W 2146N08654W IRDOV L214 LEV J35 MCB DCT LIT DCT KRTNY MHOMS3</t>
  </si>
  <si>
    <t>N871HK</t>
  </si>
  <si>
    <t>S12R 2100N08649W 2104N08647W L36 ENEBA UT27 NOSUG 2236N08700W 2245N08700W KEHLI A766 KELPP PUCKS4</t>
  </si>
  <si>
    <t>N919US</t>
  </si>
  <si>
    <t>S12R 2100N08648W CN01 ROTGI UM219 RAKAR/N0457F310 UM219 MYDIA/N0466F330 M219 NAVVL/N0465F350 M219 CIGAR M215 KNOST Q109 CAMJO Q99 QUART PHLBO4</t>
  </si>
  <si>
    <t>S12R 2100N08650W 2058N08650W 2037N08651W CTM UG765 TIKIS TIKIS2C</t>
  </si>
  <si>
    <t>S12R 2059N08647W 2103N08643W 2106N08642W ROTGI UM219 MYDIA M219 KNOST Q109 DFENC DCT SAWED Q108 SIE CAMRN5</t>
  </si>
  <si>
    <t>2101N08652W 2049N08654W 2043N08700W 2044N08705W 2050N08702W 2048N08657W 2045N08659W 2046N08705W CUN</t>
  </si>
  <si>
    <t>S12R T12R6 TAKUX UM782 OMIRO/N0453F370 UN420 SPP UP530 KAKOL DCT RNG UQ121 ISVAT ISVA5E</t>
  </si>
  <si>
    <t>UDGUV2A UDGUV DCT MID DCT 2129N09222W 2141N09420W TARBI UJ17 QET DCT</t>
  </si>
  <si>
    <t>CCDBN</t>
  </si>
  <si>
    <t>UDGUV2A UDGUV DCT 2100N08920W NOTEN UT37 ULUMA DCT MTY UT11 SINLO SINLO1A</t>
  </si>
  <si>
    <t>S12R 2101N08650W CN01 2101N08646W ROTGI UM219 MYDIA M219 KNOST Q109 HEPAR/N0455F370 Q109 DFENC DCT SAWED Q108 SIE CAMRN5</t>
  </si>
  <si>
    <t>S12R T12R6 UN418 UN409 UN419 UN432 UBVOV UT101 UMAVO/N0450F300 UT101 ENAGA ENAGA3A</t>
  </si>
  <si>
    <t>S12R 2101N08651W MOGOP CN04 2139N08653W 2144N08655W 2244N08714W 2251N08717W KEHLI A766 SBI DCT CRIED BEREE3</t>
  </si>
  <si>
    <t>S12R SR00 2059N08646W NC03 2132N08652W 2231N08710W 2236N08713W KEHLI A766 KELPP NNCEE2</t>
  </si>
  <si>
    <t>CGOCD</t>
  </si>
  <si>
    <t>S12R SR00 SR01 SR02 SR03 2101N08644W NOSUG 2203N08657W 2207N08657W 2231N08706W 2236N08708W IRDOV/M077F380 L214 PLNDR/N0443F380 L214 LEV/N0446F390 DCT HRV DCT CLOUT DCT FYLLS DCT QWERI NUBER6</t>
  </si>
  <si>
    <t>N14531</t>
  </si>
  <si>
    <t>S12R SR00 SR01 SR02 SR03 SR04 SR05 SR06 SR07 NOSUG 2156N08656W 2201N08656W 2211N08700W 2214N08702W IRDOV/N0460F340 L214 PLNDR/N0452F360 DCT MEMFS DCT FTZ SHAIN2</t>
  </si>
  <si>
    <t>S12R UDGUV UT78 MEDOS DCT UBVOV UT20 TAJIN DCT VITOS VITOS2A</t>
  </si>
  <si>
    <t>S12R 2052N08718W PQE V51 TGZ</t>
  </si>
  <si>
    <t>S12R 2101N08650W 2100N08649W SL0 OMSUK UM219 MYDIA/M081F350 M219 CULLY/N0479F350 M219 KNOST DCT CAMJO DCT TEEEM Q99 POLYY DCT OGRAE DCT AUDII DCT FAK DCT RBV DCT LLUND DCT CAM DCT JASDU DCT PBERG CARTR5</t>
  </si>
  <si>
    <t>HP9906</t>
  </si>
  <si>
    <t>LIDEK2A LIDEK 2045N08653W 2044N08653W MURBU B764 BUKKY BUKKY1B</t>
  </si>
  <si>
    <t>S12R 2101N08651W SL00 NUDAL UV106 PODON UG765 MAXIM BHHIA3</t>
  </si>
  <si>
    <t>S12R 2101N08651W MOGOP NC011 2101N08646W NOSUG UT27 OMVIP UT45 IRDOV L214 LEV J35 MCB/N0464F370 J35 MEM BOOSH3</t>
  </si>
  <si>
    <t>N14549</t>
  </si>
  <si>
    <t>S12R 2059N08648W NC011 NOSUG UT27 OMVIP UT45 ALKIM/N0461F320 DCT KEHLI/N0459F340 A766 SBI DCT KF12E DCT GUUCH DCT KF27C DCT ROLLS DCT TOTOE DCT HALEN NIIXX4</t>
  </si>
  <si>
    <t>S12R T12R6 2059N08651W 2046N08744W PQE/N0380A180 V51 TGZ DCT</t>
  </si>
  <si>
    <t>S12R SR00 SR01 2105N08644W 2115N08650W 2117N08651W ROTGI UM219 MYDIA M219 KNOST DCT AMORY Q110 JOKKY/N0454F340 Q110 DAWWN DCT BEORN GNDLF3</t>
  </si>
  <si>
    <t>S12R T12R6 2100N08651W 2059N08651W 2052N08729W 2051N08812W 2051N08819W NOTEN UT37 SESNO UJ15E RETOS RETOS1A</t>
  </si>
  <si>
    <t>N37507</t>
  </si>
  <si>
    <t>UDGUV2A UDGUV 2051N08816W 2112N08956W DUSAT UM206 NABDA/N0459F360 DCT REX DCT DLF DCT KOBLE DCT ELP DCT PXR DCT BXK J4 WLVRN DCT ESTWD HLYWD1</t>
  </si>
  <si>
    <t>UDGUV2A UDGUV DCT 2049N08800W NOTEN UT37 ULUMA DCT MTY UT11 PPE UJ3 TANRI TANRI1B</t>
  </si>
  <si>
    <t>S12R SR00 SR01 SR02 SR03 SR04 2102N08644W 2108N08642W XOPGI UM219 MYDIA M219 KNOST DCT PLYER/N0450F340 DCT JOHNN DCT KAILL/N0445F350 Q118 GLAZR DCT HEVAN/N0437F340 Q118 BONNT VEECK5</t>
  </si>
  <si>
    <t>UDGUV2A UDGUV UT78 MEDOS UT20 UBVOV UT101 VOKIR/N0460F340 UT101 UMAVO/N0459F300 UT101 ENAGA ENAGA3A</t>
  </si>
  <si>
    <t>S12R 2101N08651W MOGOP NC01 ROTGI UM219 MYDIA M219 KNOST Q109 CAMJO Q99 OGRAE DCT GOOOB DCT THHMP RAVNN9</t>
  </si>
  <si>
    <t>TCLLA</t>
  </si>
  <si>
    <t>S12R 2100N08649W SL0 2103N08644W 2108N08652W L44 ROTGI 2208N08635W LENUK UB646 CANOA DCT EYW DCT VKZ DCT NUCAR A699 LOUIZ/N0488F370 A699 SUMRS/M084F370 M204 SOORY/N0483F370 DCT 42N050W DCT 46N040W/M083F390 DCT 47N030W DCT 49N020W DCT KOGAD DCT BIMGO DCT RATKA/N0481F390 DCT LARLA DCT GANTO/N0481F390 DCT JSY DCT ARSUK DCT RESMI DCT TEPRI DCT POGZI DCT GELTA DCT LUVAL/N0483F390 DCT MIRGU DCT BEGAR DCT TRA/N0484F390 DCT GAMSA/N0482F390 DCT UMVEG DCT GIMIX DCT AGLIB DCT NISVA DCT DEDIN DCT AYTEK</t>
  </si>
  <si>
    <t>N195UW</t>
  </si>
  <si>
    <t>OMSUK2A OMSUK UM219 MYDIA M219 KNOST DCT DEANR DCT BRUTS Q109 CAMJO DCT TWINS DCT PONZE BANKR8</t>
  </si>
  <si>
    <t>N338RS</t>
  </si>
  <si>
    <t>S12R 2100N08650W NC01 2102N08646W 2113N08643W ROTGI UM219 MYDIA M219 CIGAR PRICY5</t>
  </si>
  <si>
    <t>S12R 2100N08649W NC01 ENEBA 2131N08654W 2136N08654W IRDOV L214 PLNDR DCT HRV DCT MCB/N0437F370 DCT MEM/N0438F380 DCT FTZ SHAIN2</t>
  </si>
  <si>
    <t>S12R T12R6 UN418 UN409 UN419 MEDOS UT20 UBVOV UT101 UMAVO UT169 VITOS VITOS1R</t>
  </si>
  <si>
    <t>N810NN</t>
  </si>
  <si>
    <t>S12R 2100N08649W SR0 NC01 2102N08647W 2104N08647W 2105N08647W 2114N08646W 2138N08653W 2213N08705W 2214N08705W 2221N08706W KEHLI A766 SBI DCT CRIED BEREE3</t>
  </si>
  <si>
    <t>WJA9489</t>
  </si>
  <si>
    <t>S12R SR00 SR01 SR02 SR03 OMSUK UM219 MYDIA/M077F410 M219 CIGAR DCT KNOST/N0448F410 DCT CAMJO DCT IRQ DCT PSK DCT JOSSY DCT ART IMPAC4</t>
  </si>
  <si>
    <t>S12R T12R6 UN418 UN409 UN419 UBVOV UT101 UMAVO UT104 LENUL DCT TLC</t>
  </si>
  <si>
    <t>S12R 2059N08648W NC01 NC02 ENEBA 2133N08654W IRDOV L214 LEV J35 MCB/N0462F350 J35 MEM/N0457F360 J35 FAM/N0454F370 DCT SPI DCT PHEEB ENDEE8</t>
  </si>
  <si>
    <t>XAVAO</t>
  </si>
  <si>
    <t>VJT904</t>
  </si>
  <si>
    <t>9HVJY</t>
  </si>
  <si>
    <t>S12R 2101N08651W T12R6 2102N08648W 2104N08648W 2126N08653W 2136N08654W 2146N08656W KEHLI A766 KELPP DCT SHLLL DCT</t>
  </si>
  <si>
    <t>UDGUV2A UDGUV UT78 MEDOS 2044N09432W UBVOV UT101 ENAGA ENAGA3A</t>
  </si>
  <si>
    <t>S12R 2101N08651W T12R6 MOGOP CN02 2058N08645W SR02 SR03 OMSUK UM219 MYDIA M219 CIGAR PRICY5</t>
  </si>
  <si>
    <t>N8736J</t>
  </si>
  <si>
    <t>S12R 2100N08649W SR0 SL00 2101N08646W 2124N08653W 2127N08654W 2145N08655W KEHLI A766 SBI DCT FUZ/N0462F360 J58 SPS DCT HALEN NIIXX4</t>
  </si>
  <si>
    <t>N836DN</t>
  </si>
  <si>
    <t>S12R SR00 SR01 SR02 SR03 SR04 2102N08643W 2110N08640W ROTGI UM219 MYDIA M219 KNOST DCT AMORY Q110 JOKKY/N0463F340 Q110 DAWWN DCT BEORN GNDLF3</t>
  </si>
  <si>
    <t>UDGUV2A UDGUV UT78 MEDOS UT20 UBVOV UT101 UMAVO/N0450F300 UT101 ENAGA ENAGA3A</t>
  </si>
  <si>
    <t>S12R 2101N08651W 2100N08649W 2101N08647W NC29 ENEBA UT27 OMVIP UT45 ALKIM/N0466F340 UT45 IRDOV L214 DAGGR/N0458F360 L214 PLNDR DCT KH03I DCT TURNN DCT KF12G DCT PRX DCT KK36C DCT GCK DCT KIISS CLASH5</t>
  </si>
  <si>
    <t>S12R 2102N08652W T12R6 2100N08648W NC011 NC02 OMSUK UM219 MYDIA M219 KNOST DCT DEANR DCT BRUTS Q109 CAMJO DCT TWINS DCT PONZE BANKR8</t>
  </si>
  <si>
    <t>N68842</t>
  </si>
  <si>
    <t>S12R 2101N08651W 2100N08649W 2100N08648W SL0 2101N08647W ENEBA UT27 NOSUG 2233N08659W KEHLI A766 KELPP NNCEE2</t>
  </si>
  <si>
    <t>S12R 2100N08648W CN01 SL00 2100N08646W 2124N08653W KEHLI A766 SBI DCT LUKKN WLEEE7</t>
  </si>
  <si>
    <t>S12R 2100N08649W 2059N08647W CN021 2100N08645W OMSUK UM219 MYDIA/M082F350 M219 CULLY/N0480F350 M219 KNOST/N0479F350 DCT CAMJO Q99 BLAAN Q69 RICCS DCT OXMAN LINNG3</t>
  </si>
  <si>
    <t>S12R 2101N08651W T12R6 2101N08648W 2102N08648W OMSUK UM219 RAKAR/N0459F330 UM219 MYDIA M219 NAVVL/N0460F350 M219 CIGAR M215 KNOST Q109 PANDY DCT FLO DCT FAY DCT RDU DCT BZNGA DCT DORRN CAVLR7</t>
  </si>
  <si>
    <t>N642FR</t>
  </si>
  <si>
    <t>S12R SR00 SR01 2135N08652W IRDOV L214 DAGGR/N0458F360 L214 LEV DCT OYSTY J35 SQS/N0454F350 J35 MEM BOOSH3</t>
  </si>
  <si>
    <t>CCBFT</t>
  </si>
  <si>
    <t>S12R T12R6 UN415 2057N08643W B30L4 TAKUX UM782 OMIRO UN420 TBG UL780 BUXOS/N0443F370 UL780 TRU UV1 ATATU ATATU4</t>
  </si>
  <si>
    <t>CFQGG</t>
  </si>
  <si>
    <t>S12R SR00 2142N08654W KEHLI/M078F360 A766 KLAMS/N0449F360 A766 SBI DCT FUZ DCT HEATR/N0447F380 DCT GUILT DCT PIH DCT ODESS DCT METOW GRIZZ1</t>
  </si>
  <si>
    <t>2055N08656W 2041N08709W PCE1 CZ75 2044N08658W 2047N08704W 2042N08708W VIBLA CUN</t>
  </si>
  <si>
    <t>S12R SR00 ROTGI UM219 ALPUK/N0463F350 UM219 MYDIA M219 CIGAR M215 KNOST Q109 CAMJO Q99 QUART PHLBO4</t>
  </si>
  <si>
    <t>S12R SR00 SR01 2114N08648W 2142N08654W KEHLI A766 KENGS/N0457F340 A766 SBI DCT ACT DCT PNH DCT ALS DCT JNC/N0445F360 J12 HELPR JAZZZ1</t>
  </si>
  <si>
    <t>S12R SR00 NOSUG 2223N08659W 2226N08703W 2230N08709W 2234N08714W KEHLI A766 KELPP PUCKS4</t>
  </si>
  <si>
    <t>S12R T12R6 UN418 UN409 UN419 2051N08726W 2052N08756W 2056N08806W 2124N08928W NOTEN UT37 SESNO UJ15E RETOS RETOS1A</t>
  </si>
  <si>
    <t>S12R T12R6 UN418 UN409 2045N08727W 2052N08730W DURPI DCT NUBIT DCT RIBET UT101 ENAGA DCT OVAGO UT123 IGSON IGSON1B</t>
  </si>
  <si>
    <t>S12R T12R6 UN418 UN409 UN419 2051N08729W 2053N08804W 2055N08809W NOTEN UT37 SESNO UJ15E RETOS RETOS1A</t>
  </si>
  <si>
    <t>UDGUV2A UDGUV DUSAT UM206 NABDA DCT REX DCT DLF DCT KOBLE DCT ELP DCT WOBUG DCT PXR DCT BXK J4 WLVRN DCT ESTWD HLYWD1</t>
  </si>
  <si>
    <t>HP1824</t>
  </si>
  <si>
    <t>S12R T12R6 MOGOP TAKUX UM782 OMIRO UN420 PELRA DCT SPP DCT SEKMA OSUPA2</t>
  </si>
  <si>
    <t>N454AV</t>
  </si>
  <si>
    <t>S12R T12R6 UN415 2048N08634W TAKUX UM782 OMIRO UN420 SPP UP530 KAKOL DCT RNG UQ121 ISVAT ISVA5E</t>
  </si>
  <si>
    <t>N759AM</t>
  </si>
  <si>
    <t>UDGUV2A UDGUV UT78 UKOKO 2051N08906W 2042N08947W VIKMO UT78 MEDOS UT20 UBVOV UT101 UMAVO/N0468F300 UT101 ENAGA ENAGA3A</t>
  </si>
  <si>
    <t>ENEBA2A ENEBA 2128N08654W IRDOV/M085F380 L214 PLNDR/N0490F380 L214 LEV DCT KF18I DCT DHART DCT KM36G DCT KSANG/N0480F400 DCT KP66C DCT MOTLY DCT KU12U DCT BEVEL DCT VESDO DCT EBGAL EBGAL7</t>
  </si>
  <si>
    <t>KLM690</t>
  </si>
  <si>
    <t>PHBHP</t>
  </si>
  <si>
    <t>NUDAL1A NUDAL UV106 PODON UG765 MAXIM DCT EYW DCT PBI/M084F390 DCT SNAGY M203 SELIM DCT 44N050W/M084F410 48N040W 51N030W 53N020W DCT MALOT/N0482F410 DCT GISTI DCT DAP DCT LIFFY UL975 WAL M16 MCT/N0461F390 M16 DOLAS L603 LAMSO</t>
  </si>
  <si>
    <t>S12R T12R6 2058N08652W 2050N08658W UDGUV DCT 2054N08840W 2055N08847W NOTEN UT37 SESNO UJ15E RETOS RETOS1A</t>
  </si>
  <si>
    <t>S12R SR00 SR01 SR02 SR03 SR04 SR05 SR06 ENEBA 2130N08654W KEHLI/N0460F360 A766 SBI DCT KH03E DCT ROOOF DCT KF15A DCT MANIC DCT KA27U DCT ZUN DCT KL33O/N0450F380 DCT CUTRO J86 PGS DCT BLD DCT BTY DCT RUSME DYAMD5</t>
  </si>
  <si>
    <t>CFSOC</t>
  </si>
  <si>
    <t>S12R SR00 SR01 SR02 SR03 SR04 ENEBA 2132N08654W 2145N08657W IRDOV/M078F380 L214 PLNDR/N0455F380 L214 LEV DCT AEX DCT EIC DCT MLC DCT PER DCT HLC DCT BFF DCT KD84U DCT GTF J569 YXC DCT 4930N12000W DCT BOOTH CANUC7</t>
  </si>
  <si>
    <t>NUDAL1A NUDAL UV106 PODON UG765 MAXIM DCT EADEN DCT PHK DCT CRANS DCT LENDS M202 ADOOR M203 SNAGY/M084F390 M203 JNFOX DCT SOORY DCT 41N050W DCT 45N040W DCT 48N030W DCT 49N025W DCT KOGAD DCT BIMGO DCT GAPLI/N0466F390 DCT SIDDI DCT DAWLY DCT ELRIP DCT OTMET OTMET1G</t>
  </si>
  <si>
    <t>S12R SR00 SR01 SR02 SR03 SR04 2109N08651W 2111N08654W ENEBA UT27 NOSUG 2156N08656W 2201N08657W KEHLI A766 KELPP NNCEE2</t>
  </si>
  <si>
    <t>NUDAL1A NUDAL UV106 PODON UG765 MAXIM DCT EADEN DCT PHK DCT CRANS DCT LENDS M202 ADOOR M203 SNAGY/M084F390 M203 JNFOX DCT SOORY DCT 43N050W/M084F410 DCT 47N040W DCT 51N030W DCT 53N020W DCT NEBIN/N0478F410 DCT OLGON DCT INKUR DCT BOFUM Q37 MALUD MALUD1M</t>
  </si>
  <si>
    <t>XAVLH</t>
  </si>
  <si>
    <t>UDGUV2A UDGUV UT78 VIKMO USBER DCT PTJ UJ65 GADET MLM</t>
  </si>
  <si>
    <t>S12R 2101N08650W TAKUX UM782 OMIRO/N0452F390 UN420 SPP UP530 KAKOL DCT RNG UQ121 ISVAT ISVA5E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</si>
</sst>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hh:mm:ss"/>
    <numFmt numFmtId="165" formatCode="00&quot;:00&quot;"/>
    <numFmt numFmtId="166" formatCode="dd/mm/yyyy\ hh:mm:ss"/>
  </numFmts>
  <fonts count="26"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b/>
      <sz val="12"/>
      <color rgb="FFFFFFFF"/>
      <name val="Aptos Narrow"/>
      <family val="2"/>
      <scheme val="minor"/>
    </font>
    <font>
      <b/>
      <sz val="18"/>
      <color rgb="FFFFFFFF"/>
      <name val="Aptos Narrow"/>
      <family val="2"/>
      <scheme val="minor"/>
    </font>
    <font>
      <i/>
      <sz val="10"/>
      <color rgb="FF666666"/>
      <name val="Aptos Narrow"/>
      <family val="2"/>
      <scheme val="minor"/>
    </font>
    <font>
      <b/>
      <sz val="12"/>
      <color rgb="FF17365D"/>
      <name val="Aptos Narrow"/>
      <family val="2"/>
      <scheme val="minor"/>
    </font>
    <font>
      <sz val="12"/>
      <color theme="1"/>
      <name val="Aptos"/>
    </font>
    <font>
      <sz val="10"/>
      <color theme="1"/>
      <name val="Calibri"/>
      <family val="2"/>
    </font>
    <font>
      <b/>
      <sz val="16"/>
      <color rgb="FFFFFFFF"/>
      <name val="Aptos Narrow"/>
      <family val="2"/>
      <scheme val="minor"/>
    </font>
    <font>
      <sz val="10"/>
      <color theme="1"/>
      <name val="Aptos"/>
    </font>
  </fonts>
  <fills count="38">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4E78"/>
        <bgColor indexed="64"/>
      </patternFill>
    </fill>
    <fill>
      <patternFill patternType="solid">
        <fgColor rgb="FF17365D"/>
        <bgColor indexed="64"/>
      </patternFill>
    </fill>
    <fill>
      <patternFill patternType="solid">
        <fgColor rgb="FF4472C4"/>
        <bgColor indexed="64"/>
      </patternFill>
    </fill>
    <fill>
      <patternFill patternType="solid">
        <fgColor rgb="FFD9EAF7"/>
        <bgColor indexed="64"/>
      </patternFill>
    </fill>
    <fill>
      <patternFill patternType="solid">
        <fgColor rgb="FFE2F0D9"/>
        <bgColor indexed="64"/>
      </patternFill>
    </fill>
  </fills>
  <borders count="19">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A6A6A6"/>
      </left>
      <right style="thin">
        <color rgb="FFD9D9D9"/>
      </right>
      <top style="thin">
        <color rgb="FFA6A6A6"/>
      </top>
      <bottom style="thin">
        <color rgb="FFD9D9D9"/>
      </bottom>
      <diagonal/>
    </border>
    <border>
      <left style="thin">
        <color rgb="FFD9D9D9"/>
      </left>
      <right style="thin">
        <color rgb="FFD9D9D9"/>
      </right>
      <top style="thin">
        <color rgb="FFA6A6A6"/>
      </top>
      <bottom style="thin">
        <color rgb="FFD9D9D9"/>
      </bottom>
      <diagonal/>
    </border>
    <border>
      <left style="thin">
        <color rgb="FFD9D9D9"/>
      </left>
      <right style="thin">
        <color rgb="FFA6A6A6"/>
      </right>
      <top style="thin">
        <color rgb="FFA6A6A6"/>
      </top>
      <bottom style="thin">
        <color rgb="FFD9D9D9"/>
      </bottom>
      <diagonal/>
    </border>
    <border>
      <left style="thin">
        <color rgb="FFA6A6A6"/>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rgb="FFA6A6A6"/>
      </right>
      <top style="thin">
        <color rgb="FFD9D9D9"/>
      </top>
      <bottom style="thin">
        <color rgb="FFD9D9D9"/>
      </bottom>
      <diagonal/>
    </border>
    <border>
      <left style="thin">
        <color rgb="FFA6A6A6"/>
      </left>
      <right style="thin">
        <color rgb="FFD9D9D9"/>
      </right>
      <top style="thin">
        <color rgb="FFD9D9D9"/>
      </top>
      <bottom style="thin">
        <color rgb="FFA6A6A6"/>
      </bottom>
      <diagonal/>
    </border>
    <border>
      <left style="thin">
        <color rgb="FFD9D9D9"/>
      </left>
      <right style="thin">
        <color rgb="FFD9D9D9"/>
      </right>
      <top style="thin">
        <color rgb="FFD9D9D9"/>
      </top>
      <bottom style="thin">
        <color rgb="FFA6A6A6"/>
      </bottom>
      <diagonal/>
    </border>
    <border>
      <left style="thin">
        <color rgb="FFD9D9D9"/>
      </left>
      <right style="thin">
        <color rgb="FFA6A6A6"/>
      </right>
      <top style="thin">
        <color rgb="FFD9D9D9"/>
      </top>
      <bottom style="thin">
        <color rgb="FFA6A6A6"/>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8">
    <xf numFmtId="0" fontId="0" fillId="0" borderId="0" xfId="0"/>
    <xf numFmtId="0" fontId="18" fillId="33" borderId="0" xfId="0" applyFont="1" applyFill="1" applyAlignment="1">
      <alignment horizontal="center"/>
    </xf>
    <xf numFmtId="164" fontId="0" fillId="0" borderId="0" xfId="0" applyNumberFormat="1"/>
    <xf numFmtId="1" fontId="0" fillId="0" borderId="0" xfId="0" applyNumberFormat="1"/>
    <xf numFmtId="0" fontId="21" fillId="36" borderId="10" xfId="0" applyFont="1" applyFill="1" applyBorder="1" applyAlignment="1">
      <alignment horizontal="center"/>
    </xf>
    <xf numFmtId="0" fontId="21" fillId="36" borderId="11" xfId="0" applyFont="1" applyFill="1" applyBorder="1" applyAlignment="1">
      <alignment horizontal="center"/>
    </xf>
    <xf numFmtId="0" fontId="21" fillId="36" borderId="12" xfId="0" applyFont="1" applyFill="1" applyBorder="1" applyAlignment="1">
      <alignment horizontal="center"/>
    </xf>
    <xf numFmtId="165" fontId="0" fillId="0" borderId="13" xfId="0" applyNumberFormat="1" applyBorder="1" applyAlignment="1">
      <alignment horizontal="center"/>
    </xf>
    <xf numFmtId="3" fontId="0" fillId="0" borderId="14" xfId="0" applyNumberFormat="1" applyBorder="1" applyAlignment="1">
      <alignment horizontal="right"/>
    </xf>
    <xf numFmtId="3" fontId="16" fillId="37" borderId="15" xfId="0" applyNumberFormat="1" applyFont="1" applyFill="1" applyBorder="1" applyAlignment="1">
      <alignment horizontal="right"/>
    </xf>
    <xf numFmtId="165" fontId="0" fillId="0" borderId="16" xfId="0" applyNumberFormat="1" applyBorder="1" applyAlignment="1">
      <alignment horizontal="center"/>
    </xf>
    <xf numFmtId="3" fontId="0" fillId="0" borderId="17" xfId="0" applyNumberFormat="1" applyBorder="1" applyAlignment="1">
      <alignment horizontal="right"/>
    </xf>
    <xf numFmtId="3" fontId="16" fillId="37" borderId="18" xfId="0" applyNumberFormat="1" applyFont="1" applyFill="1" applyBorder="1" applyAlignment="1">
      <alignment horizontal="right"/>
    </xf>
    <xf numFmtId="0" fontId="22" fillId="0" borderId="0" xfId="0" applyFont="1"/>
    <xf numFmtId="164" fontId="22" fillId="0" borderId="0" xfId="0" applyNumberFormat="1" applyFont="1"/>
    <xf numFmtId="1" fontId="22" fillId="0" borderId="0" xfId="0" applyNumberFormat="1" applyFont="1"/>
    <xf numFmtId="0" fontId="23" fillId="0" borderId="0" xfId="0" applyFont="1"/>
    <xf numFmtId="164" fontId="23" fillId="0" borderId="0" xfId="0" applyNumberFormat="1" applyFont="1"/>
    <xf numFmtId="0" fontId="25" fillId="0" borderId="0" xfId="0" applyFont="1"/>
    <xf numFmtId="166" fontId="25" fillId="0" borderId="0" xfId="0" applyNumberFormat="1" applyFont="1"/>
    <xf numFmtId="0" fontId="0" fillId="0" borderId="0" xfId="0" applyAlignment="1">
      <alignment vertical="center"/>
    </xf>
    <xf numFmtId="164" fontId="0" fillId="0" borderId="0" xfId="0" applyNumberFormat="1" applyAlignment="1">
      <alignment vertical="center"/>
    </xf>
    <xf numFmtId="1" fontId="0" fillId="0" borderId="0" xfId="0" applyNumberFormat="1" applyAlignment="1">
      <alignment vertical="center"/>
    </xf>
    <xf numFmtId="0" fontId="18" fillId="35" borderId="0" xfId="0" applyFont="1" applyFill="1"/>
    <xf numFmtId="0" fontId="24" fillId="34" borderId="0" xfId="0" applyFont="1" applyFill="1" applyAlignment="1">
      <alignment horizontal="center" vertical="center" wrapText="1"/>
    </xf>
    <xf numFmtId="0" fontId="19" fillId="34" borderId="0" xfId="0" applyFont="1" applyFill="1" applyAlignment="1">
      <alignment horizontal="center"/>
    </xf>
    <xf numFmtId="0" fontId="20" fillId="0" borderId="0" xfId="0" applyFont="1" applyAlignment="1">
      <alignment horizontal="center" wrapText="1"/>
    </xf>
    <xf numFmtId="0" fontId="18" fillId="34" borderId="0" xfId="0" applyFont="1" applyFill="1" applyAlignment="1">
      <alignment horizontal="center" vertical="center" wrapText="1"/>
    </xf>
  </cellXfs>
  <cellStyles count="42">
    <cellStyle name="20% - Énfasis1" xfId="19" builtinId="30" customBuiltin="1"/>
    <cellStyle name="20% - Énfasis2" xfId="23" builtinId="34" customBuiltin="1"/>
    <cellStyle name="20% - Énfasis3" xfId="27" builtinId="38" customBuiltin="1"/>
    <cellStyle name="20% - Énfasis4" xfId="31" builtinId="42" customBuiltin="1"/>
    <cellStyle name="20% - Énfasis5" xfId="35" builtinId="46" customBuiltin="1"/>
    <cellStyle name="20% - Énfasis6" xfId="39" builtinId="50" customBuiltin="1"/>
    <cellStyle name="40% - Énfasis1" xfId="20" builtinId="31" customBuiltin="1"/>
    <cellStyle name="40% - Énfasis2" xfId="24" builtinId="35" customBuiltin="1"/>
    <cellStyle name="40% - Énfasis3" xfId="28" builtinId="39" customBuiltin="1"/>
    <cellStyle name="40% - Énfasis4" xfId="32" builtinId="43" customBuiltin="1"/>
    <cellStyle name="40% - Énfasis5" xfId="36" builtinId="47" customBuiltin="1"/>
    <cellStyle name="40% - Énfasis6" xfId="40" builtinId="51" customBuiltin="1"/>
    <cellStyle name="60% - Énfasis1" xfId="21" builtinId="32" customBuiltin="1"/>
    <cellStyle name="60% - Énfasis2" xfId="25" builtinId="36" customBuiltin="1"/>
    <cellStyle name="60% - Énfasis3" xfId="29" builtinId="40" customBuiltin="1"/>
    <cellStyle name="60% - Énfasis4" xfId="33" builtinId="44" customBuiltin="1"/>
    <cellStyle name="60% - Énfasis5" xfId="37" builtinId="48" customBuiltin="1"/>
    <cellStyle name="60% - Énfasis6" xfId="41" builtinId="52" customBuiltin="1"/>
    <cellStyle name="Bueno" xfId="6" builtinId="26" customBuiltin="1"/>
    <cellStyle name="Cálculo" xfId="11" builtinId="22" customBuiltin="1"/>
    <cellStyle name="Celda de comprobación" xfId="13" builtinId="23" customBuiltin="1"/>
    <cellStyle name="Celda vinculada" xfId="12" builtinId="24" customBuiltin="1"/>
    <cellStyle name="Encabezado 1" xfId="2" builtinId="16" customBuiltin="1"/>
    <cellStyle name="Encabezado 4" xfId="5" builtinId="19" customBuiltin="1"/>
    <cellStyle name="Énfasis1" xfId="18" builtinId="29" customBuiltin="1"/>
    <cellStyle name="Énfasis2" xfId="22" builtinId="33" customBuiltin="1"/>
    <cellStyle name="Énfasis3" xfId="26" builtinId="37" customBuiltin="1"/>
    <cellStyle name="Énfasis4" xfId="30" builtinId="41" customBuiltin="1"/>
    <cellStyle name="Énfasis5" xfId="34" builtinId="45" customBuiltin="1"/>
    <cellStyle name="Énfasis6" xfId="38" builtinId="49" customBuiltin="1"/>
    <cellStyle name="Entrada" xfId="9" builtinId="20" customBuiltin="1"/>
    <cellStyle name="Incorrecto" xfId="7" builtinId="27" customBuiltin="1"/>
    <cellStyle name="Neutral" xfId="8" builtinId="28" customBuiltin="1"/>
    <cellStyle name="Normal" xfId="0" builtinId="0"/>
    <cellStyle name="Notas" xfId="15" builtinId="10" customBuiltin="1"/>
    <cellStyle name="Salida" xfId="10" builtinId="21" customBuiltin="1"/>
    <cellStyle name="Texto de advertencia" xfId="14" builtinId="11" customBuiltin="1"/>
    <cellStyle name="Texto explicativo" xfId="16" builtinId="53" customBuiltin="1"/>
    <cellStyle name="Título" xfId="1" builtinId="15" customBuiltin="1"/>
    <cellStyle name="Título 2" xfId="3" builtinId="17" customBuiltin="1"/>
    <cellStyle name="Título 3" xfId="4" builtinId="18" customBuiltin="1"/>
    <cellStyle name="Total" xfId="17" builtinId="25" customBuiltin="1"/>
  </cellStyles>
  <dxfs count="594">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numFmt numFmtId="164" formatCode="yyyy\-mm\-dd\ hh:mm:ss"/>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bottom"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 formatCode="0"/>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numFmt numFmtId="164" formatCode="yyyy\-mm\-dd\ hh:mm:ss"/>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bottom" textRotation="0" wrapText="0" indent="0" justifyLastLine="0" shrinkToFit="0" readingOrder="0"/>
    </dxf>
    <dxf>
      <font>
        <b/>
        <i val="0"/>
        <strike val="0"/>
        <condense val="0"/>
        <extend val="0"/>
        <outline val="0"/>
        <shadow val="0"/>
        <u val="none"/>
        <vertAlign val="baseline"/>
        <sz val="12"/>
        <color rgb="FFFFFFFF"/>
        <name val="Aptos Narrow"/>
        <family val="2"/>
        <scheme val="minor"/>
      </font>
      <fill>
        <patternFill patternType="solid">
          <fgColor indexed="64"/>
          <bgColor rgb="FF1F4E78"/>
        </patternFill>
      </fill>
      <alignment horizontal="center" vertical="bottom" textRotation="0" wrapText="0" indent="0" justifyLastLine="0" shrinkToFit="0" readingOrder="0"/>
    </dxf>
  </dxfs>
  <tableStyles count="0" defaultTableStyle="TableStyleMedium2" defaultPivotStyle="PivotStyleLight16"/>
  <colors>
    <mruColors>
      <color rgb="FF5B9BD5"/>
      <color rgb="FFD86ECC"/>
      <color rgb="FF2644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1.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2.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3.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4.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5.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6.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7.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8.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49.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0.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1.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'2026-10-01'!$B$227:$B$235</c:f>
              <c:numCache>
                <c:formatCode>#,##0</c:formatCode>
                <c:ptCount val="9"/>
                <c:pt idx="0">
                  <c:v>2</c:v>
                </c:pt>
                <c:pt idx="1">
                  <c:v>0</c:v>
                </c:pt>
                <c:pt idx="2">
                  <c:v>2</c:v>
                </c:pt>
                <c:pt idx="3">
                  <c:v>0</c:v>
                </c:pt>
                <c:pt idx="4">
                  <c:v>1</c:v>
                </c:pt>
                <c:pt idx="5">
                  <c:v>0</c:v>
                </c:pt>
                <c:pt idx="6">
                  <c:v>1</c:v>
                </c:pt>
                <c:pt idx="7">
                  <c:v>2</c:v>
                </c:pt>
                <c:pt idx="8">
                  <c:v>0</c:v>
                </c:pt>
              </c:numCache>
            </c:numRef>
          </c:val>
          <c:extLst>
            <c:ext xmlns:c16="http://schemas.microsoft.com/office/drawing/2014/chart" uri="{C3380CC4-5D6E-409C-BE32-E72D297353CC}">
              <c16:uniqueId val="{00000000-AD1D-FB4C-96F7-1DC159BB26AC}"/>
            </c:ext>
          </c:extLst>
        </c:ser>
        <c:ser>
          <c:idx val="1"/>
          <c:order val="1"/>
          <c:tx>
            <c:strRef>
              <c:f>'2026-10-01'!$C$226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'2026-10-01'!$C$227:$C$235</c:f>
              <c:numCache>
                <c:formatCode>#,##0</c:formatCode>
                <c:ptCount val="9"/>
                <c:pt idx="0">
                  <c:v>0</c:v>
                </c:pt>
                <c:pt idx="1">
                  <c:v>0</c:v>
                </c:pt>
                <c:pt idx="2">
                  <c:v>2</c:v>
                </c:pt>
                <c:pt idx="3">
                  <c:v>2</c:v>
                </c:pt>
                <c:pt idx="4">
                  <c:v>4</c:v>
                </c:pt>
                <c:pt idx="5">
                  <c:v>7</c:v>
                </c:pt>
                <c:pt idx="6">
                  <c:v>4</c:v>
                </c:pt>
                <c:pt idx="7">
                  <c:v>2</c:v>
                </c:pt>
                <c:pt idx="8">
                  <c:v>2</c:v>
                </c:pt>
              </c:numCache>
            </c:numRef>
          </c:val>
          <c:extLst>
            <c:ext xmlns:c16="http://schemas.microsoft.com/office/drawing/2014/chart" uri="{C3380CC4-5D6E-409C-BE32-E72D297353CC}">
              <c16:uniqueId val="{00000001-AD1D-FB4C-96F7-1DC159BB26AC}"/>
            </c:ext>
          </c:extLst>
        </c:ser>
        <c:ser>
          <c:idx val="2"/>
          <c:order val="2"/>
          <c:tx>
            <c:strRef>
              <c:f>'2026-10-01'!$D$226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D1D-FB4C-96F7-1DC159BB26AC}"/>
            </c:ext>
          </c:extLst>
        </c:ser>
        <c:ser>
          <c:idx val="3"/>
          <c:order val="3"/>
          <c:tx>
            <c:strRef>
              <c:f>'2026-10-01'!$E$226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'2026-10-01'!$E$227:$E$235</c:f>
              <c:numCache>
                <c:formatCode>#,##0</c:formatCode>
                <c:ptCount val="9"/>
                <c:pt idx="0">
                  <c:v>0</c:v>
                </c:pt>
                <c:pt idx="1">
                  <c:v>0</c:v>
                </c:pt>
                <c:pt idx="2">
                  <c:v>1</c:v>
                </c:pt>
                <c:pt idx="3">
                  <c:v>0</c:v>
                </c:pt>
                <c:pt idx="4">
                  <c:v>1</c:v>
                </c:pt>
                <c:pt idx="5">
                  <c:v>1</c:v>
                </c:pt>
                <c:pt idx="6">
                  <c:v>1</c:v>
                </c:pt>
                <c:pt idx="7">
                  <c:v>3</c:v>
                </c:pt>
                <c:pt idx="8">
                  <c:v>3</c:v>
                </c:pt>
              </c:numCache>
            </c:numRef>
          </c:val>
          <c:extLst>
            <c:ext xmlns:c16="http://schemas.microsoft.com/office/drawing/2014/chart" uri="{C3380CC4-5D6E-409C-BE32-E72D297353CC}">
              <c16:uniqueId val="{00000003-AD1D-FB4C-96F7-1DC159BB26AC}"/>
            </c:ext>
          </c:extLst>
        </c:ser>
        <c:ser>
          <c:idx val="4"/>
          <c:order val="4"/>
          <c:tx>
            <c:strRef>
              <c:f>'2026-10-01'!$F$226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'2026-10-01'!$F$227:$F$235</c:f>
              <c:numCache>
                <c:formatCode>#,##0</c:formatCode>
                <c:ptCount val="9"/>
                <c:pt idx="0">
                  <c:v>0</c:v>
                </c:pt>
                <c:pt idx="1">
                  <c:v>2</c:v>
                </c:pt>
                <c:pt idx="2">
                  <c:v>2</c:v>
                </c:pt>
                <c:pt idx="3">
                  <c:v>4</c:v>
                </c:pt>
                <c:pt idx="4">
                  <c:v>7</c:v>
                </c:pt>
                <c:pt idx="5">
                  <c:v>4</c:v>
                </c:pt>
                <c:pt idx="6">
                  <c:v>4</c:v>
                </c:pt>
                <c:pt idx="7">
                  <c:v>5</c:v>
                </c:pt>
                <c:pt idx="8">
                  <c:v>2</c:v>
                </c:pt>
              </c:numCache>
            </c:numRef>
          </c:val>
          <c:extLst>
            <c:ext xmlns:c16="http://schemas.microsoft.com/office/drawing/2014/chart" uri="{C3380CC4-5D6E-409C-BE32-E72D297353CC}">
              <c16:uniqueId val="{00000004-AD1D-FB4C-96F7-1DC159BB26AC}"/>
            </c:ext>
          </c:extLst>
        </c:ser>
        <c:ser>
          <c:idx val="5"/>
          <c:order val="5"/>
          <c:tx>
            <c:strRef>
              <c:f>'2026-10-01'!$G$226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'2026-10-01'!$G$227:$G$235</c:f>
              <c:numCache>
                <c:formatCode>#,##0</c:formatCode>
                <c:ptCount val="9"/>
                <c:pt idx="0">
                  <c:v>0</c:v>
                </c:pt>
                <c:pt idx="1">
                  <c:v>0</c:v>
                </c:pt>
                <c:pt idx="2">
                  <c:v>2</c:v>
                </c:pt>
                <c:pt idx="3">
                  <c:v>2</c:v>
                </c:pt>
                <c:pt idx="4">
                  <c:v>2</c:v>
                </c:pt>
                <c:pt idx="5">
                  <c:v>1</c:v>
                </c:pt>
                <c:pt idx="6">
                  <c:v>0</c:v>
                </c:pt>
                <c:pt idx="7">
                  <c:v>2</c:v>
                </c:pt>
                <c:pt idx="8">
                  <c:v>0</c:v>
                </c:pt>
              </c:numCache>
            </c:numRef>
          </c:val>
          <c:extLst>
            <c:ext xmlns:c16="http://schemas.microsoft.com/office/drawing/2014/chart" uri="{C3380CC4-5D6E-409C-BE32-E72D297353CC}">
              <c16:uniqueId val="{00000005-AD1D-FB4C-96F7-1DC159BB26AC}"/>
            </c:ext>
          </c:extLst>
        </c:ser>
        <c:ser>
          <c:idx val="6"/>
          <c:order val="6"/>
          <c:tx>
            <c:strRef>
              <c:f>'2026-10-01'!$H$226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'2026-10-01'!$H$227:$H$235</c:f>
              <c:numCache>
                <c:formatCode>#,##0</c:formatCode>
                <c:ptCount val="9"/>
                <c:pt idx="0">
                  <c:v>1</c:v>
                </c:pt>
                <c:pt idx="1">
                  <c:v>8</c:v>
                </c:pt>
                <c:pt idx="2">
                  <c:v>8</c:v>
                </c:pt>
                <c:pt idx="3">
                  <c:v>6</c:v>
                </c:pt>
                <c:pt idx="4">
                  <c:v>5</c:v>
                </c:pt>
                <c:pt idx="5">
                  <c:v>10</c:v>
                </c:pt>
                <c:pt idx="6">
                  <c:v>6</c:v>
                </c:pt>
                <c:pt idx="7">
                  <c:v>9</c:v>
                </c:pt>
                <c:pt idx="8">
                  <c:v>7</c:v>
                </c:pt>
              </c:numCache>
            </c:numRef>
          </c:val>
          <c:extLst>
            <c:ext xmlns:c16="http://schemas.microsoft.com/office/drawing/2014/chart" uri="{C3380CC4-5D6E-409C-BE32-E72D297353CC}">
              <c16:uniqueId val="{00000006-AD1D-FB4C-96F7-1DC159BB26A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'2026-10-01'!$B$262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'2026-10-01'!$B$263:$B$272</c:f>
              <c:numCache>
                <c:formatCode>#,##0</c:formatCode>
                <c:ptCount val="10"/>
                <c:pt idx="0">
                  <c:v>1</c:v>
                </c:pt>
                <c:pt idx="1">
                  <c:v>8</c:v>
                </c:pt>
                <c:pt idx="2">
                  <c:v>8</c:v>
                </c:pt>
                <c:pt idx="3">
                  <c:v>6</c:v>
                </c:pt>
                <c:pt idx="4">
                  <c:v>5</c:v>
                </c:pt>
                <c:pt idx="5">
                  <c:v>10</c:v>
                </c:pt>
                <c:pt idx="6">
                  <c:v>6</c:v>
                </c:pt>
                <c:pt idx="7">
                  <c:v>9</c:v>
                </c:pt>
                <c:pt idx="8">
                  <c:v>7</c:v>
                </c:pt>
                <c:pt idx="9">
                  <c:v>3</c:v>
                </c:pt>
              </c:numCache>
            </c:numRef>
          </c:val>
          <c:extLst>
            <c:ext xmlns:c16="http://schemas.microsoft.com/office/drawing/2014/chart" uri="{C3380CC4-5D6E-409C-BE32-E72D297353CC}">
              <c16:uniqueId val="{00000000-6CED-E94B-9756-B6D6137B183B}"/>
            </c:ext>
          </c:extLst>
        </c:ser>
        <c:ser>
          <c:idx val="1"/>
          <c:order val="1"/>
          <c:tx>
            <c:strRef>
              <c:f>'2026-10-01'!$C$262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'2026-10-01'!$C$263:$C$272</c:f>
              <c:numCache>
                <c:formatCode>#,##0</c:formatCode>
                <c:ptCount val="10"/>
                <c:pt idx="0">
                  <c:v>0</c:v>
                </c:pt>
                <c:pt idx="1">
                  <c:v>2</c:v>
                </c:pt>
                <c:pt idx="2">
                  <c:v>5</c:v>
                </c:pt>
                <c:pt idx="3">
                  <c:v>6</c:v>
                </c:pt>
                <c:pt idx="4">
                  <c:v>12</c:v>
                </c:pt>
                <c:pt idx="5">
                  <c:v>12</c:v>
                </c:pt>
                <c:pt idx="6">
                  <c:v>9</c:v>
                </c:pt>
                <c:pt idx="7">
                  <c:v>10</c:v>
                </c:pt>
                <c:pt idx="8">
                  <c:v>7</c:v>
                </c:pt>
                <c:pt idx="9">
                  <c:v>0</c:v>
                </c:pt>
              </c:numCache>
            </c:numRef>
          </c:val>
          <c:extLst>
            <c:ext xmlns:c16="http://schemas.microsoft.com/office/drawing/2014/chart" uri="{C3380CC4-5D6E-409C-BE32-E72D297353CC}">
              <c16:uniqueId val="{00000001-6CED-E94B-9756-B6D6137B183B}"/>
            </c:ext>
          </c:extLst>
        </c:ser>
        <c:ser>
          <c:idx val="2"/>
          <c:order val="2"/>
          <c:tx>
            <c:strRef>
              <c:f>'2026-10-01'!$D$262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'2026-10-01'!$A$263:$A$272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'2026-10-01'!$D$263:$D$272</c:f>
              <c:numCache>
                <c:formatCode>#,##0</c:formatCode>
                <c:ptCount val="10"/>
                <c:pt idx="0">
                  <c:v>2</c:v>
                </c:pt>
                <c:pt idx="1">
                  <c:v>0</c:v>
                </c:pt>
                <c:pt idx="2">
                  <c:v>4</c:v>
                </c:pt>
                <c:pt idx="3">
                  <c:v>2</c:v>
                </c:pt>
                <c:pt idx="4">
                  <c:v>3</c:v>
                </c:pt>
                <c:pt idx="5">
                  <c:v>1</c:v>
                </c:pt>
                <c:pt idx="6">
                  <c:v>1</c:v>
                </c:pt>
                <c:pt idx="7">
                  <c:v>4</c:v>
                </c:pt>
                <c:pt idx="8">
                  <c:v>0</c:v>
                </c:pt>
                <c:pt idx="9">
                  <c:v>1</c:v>
                </c:pt>
              </c:numCache>
            </c:numRef>
          </c:val>
          <c:extLst>
            <c:ext xmlns:c16="http://schemas.microsoft.com/office/drawing/2014/chart" uri="{C3380CC4-5D6E-409C-BE32-E72D297353CC}">
              <c16:uniqueId val="{00000002-6CED-E94B-9756-B6D6137B183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'2026-10-02'!$B$227:$B$235</c:f>
              <c:numCache>
                <c:formatCode>#,##0</c:formatCode>
                <c:ptCount val="9"/>
                <c:pt idx="0">
                  <c:v>0</c:v>
                </c:pt>
                <c:pt idx="1">
                  <c:v>1</c:v>
                </c:pt>
                <c:pt idx="2">
                  <c:v>2</c:v>
                </c:pt>
                <c:pt idx="3">
                  <c:v>0</c:v>
                </c:pt>
                <c:pt idx="4">
                  <c:v>2</c:v>
                </c:pt>
                <c:pt idx="5">
                  <c:v>0</c:v>
                </c:pt>
                <c:pt idx="6">
                  <c:v>0</c:v>
                </c:pt>
                <c:pt idx="7">
                  <c:v>0</c:v>
                </c:pt>
                <c:pt idx="8">
                  <c:v>0</c:v>
                </c:pt>
              </c:numCache>
            </c:numRef>
          </c:val>
          <c:extLst>
            <c:ext xmlns:c16="http://schemas.microsoft.com/office/drawing/2014/chart" uri="{C3380CC4-5D6E-409C-BE32-E72D297353CC}">
              <c16:uniqueId val="{00000000-AE74-BA49-891A-BB6C60B24CC3}"/>
            </c:ext>
          </c:extLst>
        </c:ser>
        <c:ser>
          <c:idx val="1"/>
          <c:order val="1"/>
          <c:tx>
            <c:strRef>
              <c:f>'2026-10-02'!$C$226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'2026-10-02'!$C$227:$C$235</c:f>
              <c:numCache>
                <c:formatCode>#,##0</c:formatCode>
                <c:ptCount val="9"/>
                <c:pt idx="0">
                  <c:v>0</c:v>
                </c:pt>
                <c:pt idx="1">
                  <c:v>1</c:v>
                </c:pt>
                <c:pt idx="2">
                  <c:v>2</c:v>
                </c:pt>
                <c:pt idx="3">
                  <c:v>4</c:v>
                </c:pt>
                <c:pt idx="4">
                  <c:v>2</c:v>
                </c:pt>
                <c:pt idx="5">
                  <c:v>5</c:v>
                </c:pt>
                <c:pt idx="6">
                  <c:v>6</c:v>
                </c:pt>
                <c:pt idx="7">
                  <c:v>1</c:v>
                </c:pt>
                <c:pt idx="8">
                  <c:v>2</c:v>
                </c:pt>
              </c:numCache>
            </c:numRef>
          </c:val>
          <c:extLst>
            <c:ext xmlns:c16="http://schemas.microsoft.com/office/drawing/2014/chart" uri="{C3380CC4-5D6E-409C-BE32-E72D297353CC}">
              <c16:uniqueId val="{00000001-AE74-BA49-891A-BB6C60B24CC3}"/>
            </c:ext>
          </c:extLst>
        </c:ser>
        <c:ser>
          <c:idx val="2"/>
          <c:order val="2"/>
          <c:tx>
            <c:strRef>
              <c:f>'2026-10-02'!$D$226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AE74-BA49-891A-BB6C60B24CC3}"/>
            </c:ext>
          </c:extLst>
        </c:ser>
        <c:ser>
          <c:idx val="3"/>
          <c:order val="3"/>
          <c:tx>
            <c:strRef>
              <c:f>'2026-10-02'!$E$226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'2026-10-02'!$E$227:$E$235</c:f>
              <c:numCache>
                <c:formatCode>#,##0</c:formatCode>
                <c:ptCount val="9"/>
                <c:pt idx="0">
                  <c:v>1</c:v>
                </c:pt>
                <c:pt idx="1">
                  <c:v>0</c:v>
                </c:pt>
                <c:pt idx="2">
                  <c:v>1</c:v>
                </c:pt>
                <c:pt idx="3">
                  <c:v>1</c:v>
                </c:pt>
                <c:pt idx="4">
                  <c:v>0</c:v>
                </c:pt>
                <c:pt idx="5">
                  <c:v>1</c:v>
                </c:pt>
                <c:pt idx="6">
                  <c:v>2</c:v>
                </c:pt>
                <c:pt idx="7">
                  <c:v>2</c:v>
                </c:pt>
                <c:pt idx="8">
                  <c:v>0</c:v>
                </c:pt>
              </c:numCache>
            </c:numRef>
          </c:val>
          <c:extLst>
            <c:ext xmlns:c16="http://schemas.microsoft.com/office/drawing/2014/chart" uri="{C3380CC4-5D6E-409C-BE32-E72D297353CC}">
              <c16:uniqueId val="{00000003-AE74-BA49-891A-BB6C60B24CC3}"/>
            </c:ext>
          </c:extLst>
        </c:ser>
        <c:ser>
          <c:idx val="4"/>
          <c:order val="4"/>
          <c:tx>
            <c:strRef>
              <c:f>'2026-10-02'!$F$226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'2026-10-02'!$F$227:$F$235</c:f>
              <c:numCache>
                <c:formatCode>#,##0</c:formatCode>
                <c:ptCount val="9"/>
                <c:pt idx="0">
                  <c:v>0</c:v>
                </c:pt>
                <c:pt idx="1">
                  <c:v>0</c:v>
                </c:pt>
                <c:pt idx="2">
                  <c:v>4</c:v>
                </c:pt>
                <c:pt idx="3">
                  <c:v>2</c:v>
                </c:pt>
                <c:pt idx="4">
                  <c:v>8</c:v>
                </c:pt>
                <c:pt idx="5">
                  <c:v>2</c:v>
                </c:pt>
                <c:pt idx="6">
                  <c:v>2</c:v>
                </c:pt>
                <c:pt idx="7">
                  <c:v>6</c:v>
                </c:pt>
                <c:pt idx="8">
                  <c:v>2</c:v>
                </c:pt>
              </c:numCache>
            </c:numRef>
          </c:val>
          <c:extLst>
            <c:ext xmlns:c16="http://schemas.microsoft.com/office/drawing/2014/chart" uri="{C3380CC4-5D6E-409C-BE32-E72D297353CC}">
              <c16:uniqueId val="{00000004-AE74-BA49-891A-BB6C60B24CC3}"/>
            </c:ext>
          </c:extLst>
        </c:ser>
        <c:ser>
          <c:idx val="5"/>
          <c:order val="5"/>
          <c:tx>
            <c:strRef>
              <c:f>'2026-10-02'!$G$226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'2026-10-02'!$G$227:$G$235</c:f>
              <c:numCache>
                <c:formatCode>#,##0</c:formatCode>
                <c:ptCount val="9"/>
                <c:pt idx="0">
                  <c:v>0</c:v>
                </c:pt>
                <c:pt idx="1">
                  <c:v>0</c:v>
                </c:pt>
                <c:pt idx="2">
                  <c:v>2</c:v>
                </c:pt>
                <c:pt idx="3">
                  <c:v>2</c:v>
                </c:pt>
                <c:pt idx="4">
                  <c:v>1</c:v>
                </c:pt>
                <c:pt idx="5">
                  <c:v>1</c:v>
                </c:pt>
                <c:pt idx="6">
                  <c:v>0</c:v>
                </c:pt>
                <c:pt idx="7">
                  <c:v>0</c:v>
                </c:pt>
                <c:pt idx="8">
                  <c:v>3</c:v>
                </c:pt>
              </c:numCache>
            </c:numRef>
          </c:val>
          <c:extLst>
            <c:ext xmlns:c16="http://schemas.microsoft.com/office/drawing/2014/chart" uri="{C3380CC4-5D6E-409C-BE32-E72D297353CC}">
              <c16:uniqueId val="{00000005-AE74-BA49-891A-BB6C60B24CC3}"/>
            </c:ext>
          </c:extLst>
        </c:ser>
        <c:ser>
          <c:idx val="6"/>
          <c:order val="6"/>
          <c:tx>
            <c:strRef>
              <c:f>'2026-10-02'!$H$226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'2026-10-02'!$H$227:$H$235</c:f>
              <c:numCache>
                <c:formatCode>#,##0</c:formatCode>
                <c:ptCount val="9"/>
                <c:pt idx="0">
                  <c:v>3</c:v>
                </c:pt>
                <c:pt idx="1">
                  <c:v>8</c:v>
                </c:pt>
                <c:pt idx="2">
                  <c:v>10</c:v>
                </c:pt>
                <c:pt idx="3">
                  <c:v>4</c:v>
                </c:pt>
                <c:pt idx="4">
                  <c:v>8</c:v>
                </c:pt>
                <c:pt idx="5">
                  <c:v>5</c:v>
                </c:pt>
                <c:pt idx="6">
                  <c:v>9</c:v>
                </c:pt>
                <c:pt idx="7">
                  <c:v>10</c:v>
                </c:pt>
                <c:pt idx="8">
                  <c:v>7</c:v>
                </c:pt>
              </c:numCache>
            </c:numRef>
          </c:val>
          <c:extLst>
            <c:ext xmlns:c16="http://schemas.microsoft.com/office/drawing/2014/chart" uri="{C3380CC4-5D6E-409C-BE32-E72D297353CC}">
              <c16:uniqueId val="{00000006-AE74-BA49-891A-BB6C60B24CC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'2026-10-02'!$B$263:$B$272</c:f>
              <c:numCache>
                <c:formatCode>#,##0</c:formatCode>
                <c:ptCount val="10"/>
                <c:pt idx="0">
                  <c:v>3</c:v>
                </c:pt>
                <c:pt idx="1">
                  <c:v>8</c:v>
                </c:pt>
                <c:pt idx="2">
                  <c:v>10</c:v>
                </c:pt>
                <c:pt idx="3">
                  <c:v>4</c:v>
                </c:pt>
                <c:pt idx="4">
                  <c:v>8</c:v>
                </c:pt>
                <c:pt idx="5">
                  <c:v>5</c:v>
                </c:pt>
                <c:pt idx="6">
                  <c:v>9</c:v>
                </c:pt>
                <c:pt idx="7">
                  <c:v>10</c:v>
                </c:pt>
                <c:pt idx="8">
                  <c:v>7</c:v>
                </c:pt>
                <c:pt idx="9">
                  <c:v>8</c:v>
                </c:pt>
              </c:numCache>
            </c:numRef>
          </c:val>
          <c:extLst>
            <c:ext xmlns:c16="http://schemas.microsoft.com/office/drawing/2014/chart" uri="{C3380CC4-5D6E-409C-BE32-E72D297353CC}">
              <c16:uniqueId val="{00000000-0684-CF4D-ADF2-4FEAB336F101}"/>
            </c:ext>
          </c:extLst>
        </c:ser>
        <c:ser>
          <c:idx val="1"/>
          <c:order val="1"/>
          <c:tx>
            <c:strRef>
              <c:f>'2026-10-02'!$C$262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'2026-10-02'!$C$263:$C$272</c:f>
              <c:numCache>
                <c:formatCode>#,##0</c:formatCode>
                <c:ptCount val="10"/>
                <c:pt idx="0">
                  <c:v>1</c:v>
                </c:pt>
                <c:pt idx="1">
                  <c:v>1</c:v>
                </c:pt>
                <c:pt idx="2">
                  <c:v>7</c:v>
                </c:pt>
                <c:pt idx="3">
                  <c:v>7</c:v>
                </c:pt>
                <c:pt idx="4">
                  <c:v>10</c:v>
                </c:pt>
                <c:pt idx="5">
                  <c:v>8</c:v>
                </c:pt>
                <c:pt idx="6">
                  <c:v>10</c:v>
                </c:pt>
                <c:pt idx="7">
                  <c:v>9</c:v>
                </c:pt>
                <c:pt idx="8">
                  <c:v>4</c:v>
                </c:pt>
                <c:pt idx="9">
                  <c:v>1</c:v>
                </c:pt>
              </c:numCache>
            </c:numRef>
          </c:val>
          <c:extLst>
            <c:ext xmlns:c16="http://schemas.microsoft.com/office/drawing/2014/chart" uri="{C3380CC4-5D6E-409C-BE32-E72D297353CC}">
              <c16:uniqueId val="{00000001-0684-CF4D-ADF2-4FEAB336F101}"/>
            </c:ext>
          </c:extLst>
        </c:ser>
        <c:ser>
          <c:idx val="2"/>
          <c:order val="2"/>
          <c:tx>
            <c:strRef>
              <c:f>'2026-10-02'!$D$262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'2026-10-02'!$D$263:$D$272</c:f>
              <c:numCache>
                <c:formatCode>#,##0</c:formatCode>
                <c:ptCount val="10"/>
                <c:pt idx="0">
                  <c:v>0</c:v>
                </c:pt>
                <c:pt idx="1">
                  <c:v>1</c:v>
                </c:pt>
                <c:pt idx="2">
                  <c:v>4</c:v>
                </c:pt>
                <c:pt idx="3">
                  <c:v>2</c:v>
                </c:pt>
                <c:pt idx="4">
                  <c:v>3</c:v>
                </c:pt>
                <c:pt idx="5">
                  <c:v>1</c:v>
                </c:pt>
                <c:pt idx="6">
                  <c:v>0</c:v>
                </c:pt>
                <c:pt idx="7">
                  <c:v>0</c:v>
                </c:pt>
                <c:pt idx="8">
                  <c:v>3</c:v>
                </c:pt>
                <c:pt idx="9">
                  <c:v>1</c:v>
                </c:pt>
              </c:numCache>
            </c:numRef>
          </c:val>
          <c:extLst>
            <c:ext xmlns:c16="http://schemas.microsoft.com/office/drawing/2014/chart" uri="{C3380CC4-5D6E-409C-BE32-E72D297353CC}">
              <c16:uniqueId val="{00000002-0684-CF4D-ADF2-4FEAB336F1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5FB2-3E49-BECE-7B3098FB91AE}"/>
            </c:ext>
          </c:extLst>
        </c:ser>
        <c:ser>
          <c:idx val="1"/>
          <c:order val="1"/>
          <c:tx>
            <c:strRef>
              <c:f>'2026-10-03'!$C$226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'2026-10-03'!$C$227:$C$235</c:f>
              <c:numCache>
                <c:formatCode>#,##0</c:formatCode>
                <c:ptCount val="9"/>
                <c:pt idx="0">
                  <c:v>0</c:v>
                </c:pt>
                <c:pt idx="1">
                  <c:v>1</c:v>
                </c:pt>
                <c:pt idx="2">
                  <c:v>1</c:v>
                </c:pt>
                <c:pt idx="3">
                  <c:v>7</c:v>
                </c:pt>
                <c:pt idx="4">
                  <c:v>3</c:v>
                </c:pt>
                <c:pt idx="5">
                  <c:v>6</c:v>
                </c:pt>
                <c:pt idx="6">
                  <c:v>4</c:v>
                </c:pt>
                <c:pt idx="7">
                  <c:v>2</c:v>
                </c:pt>
                <c:pt idx="8">
                  <c:v>5</c:v>
                </c:pt>
              </c:numCache>
            </c:numRef>
          </c:val>
          <c:extLst>
            <c:ext xmlns:c16="http://schemas.microsoft.com/office/drawing/2014/chart" uri="{C3380CC4-5D6E-409C-BE32-E72D297353CC}">
              <c16:uniqueId val="{00000001-5FB2-3E49-BECE-7B3098FB91AE}"/>
            </c:ext>
          </c:extLst>
        </c:ser>
        <c:ser>
          <c:idx val="2"/>
          <c:order val="2"/>
          <c:tx>
            <c:strRef>
              <c:f>'2026-10-03'!$D$226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B2-3E49-BECE-7B3098FB91AE}"/>
            </c:ext>
          </c:extLst>
        </c:ser>
        <c:ser>
          <c:idx val="3"/>
          <c:order val="3"/>
          <c:tx>
            <c:strRef>
              <c:f>'2026-10-03'!$E$226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'2026-10-03'!$E$227:$E$235</c:f>
              <c:numCache>
                <c:formatCode>#,##0</c:formatCode>
                <c:ptCount val="9"/>
                <c:pt idx="0">
                  <c:v>0</c:v>
                </c:pt>
                <c:pt idx="1">
                  <c:v>0</c:v>
                </c:pt>
                <c:pt idx="2">
                  <c:v>0</c:v>
                </c:pt>
                <c:pt idx="3">
                  <c:v>1</c:v>
                </c:pt>
                <c:pt idx="4">
                  <c:v>0</c:v>
                </c:pt>
                <c:pt idx="5">
                  <c:v>2</c:v>
                </c:pt>
                <c:pt idx="6">
                  <c:v>2</c:v>
                </c:pt>
                <c:pt idx="7">
                  <c:v>2</c:v>
                </c:pt>
                <c:pt idx="8">
                  <c:v>0</c:v>
                </c:pt>
              </c:numCache>
            </c:numRef>
          </c:val>
          <c:extLst>
            <c:ext xmlns:c16="http://schemas.microsoft.com/office/drawing/2014/chart" uri="{C3380CC4-5D6E-409C-BE32-E72D297353CC}">
              <c16:uniqueId val="{00000003-5FB2-3E49-BECE-7B3098FB91AE}"/>
            </c:ext>
          </c:extLst>
        </c:ser>
        <c:ser>
          <c:idx val="4"/>
          <c:order val="4"/>
          <c:tx>
            <c:strRef>
              <c:f>'2026-10-03'!$F$226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'2026-10-03'!$F$227:$F$235</c:f>
              <c:numCache>
                <c:formatCode>#,##0</c:formatCode>
                <c:ptCount val="9"/>
                <c:pt idx="0">
                  <c:v>0</c:v>
                </c:pt>
                <c:pt idx="1">
                  <c:v>0</c:v>
                </c:pt>
                <c:pt idx="2">
                  <c:v>5</c:v>
                </c:pt>
                <c:pt idx="3">
                  <c:v>3</c:v>
                </c:pt>
                <c:pt idx="4">
                  <c:v>7</c:v>
                </c:pt>
                <c:pt idx="5">
                  <c:v>8</c:v>
                </c:pt>
                <c:pt idx="6">
                  <c:v>3</c:v>
                </c:pt>
                <c:pt idx="7">
                  <c:v>5</c:v>
                </c:pt>
                <c:pt idx="8">
                  <c:v>5</c:v>
                </c:pt>
              </c:numCache>
            </c:numRef>
          </c:val>
          <c:extLst>
            <c:ext xmlns:c16="http://schemas.microsoft.com/office/drawing/2014/chart" uri="{C3380CC4-5D6E-409C-BE32-E72D297353CC}">
              <c16:uniqueId val="{00000004-5FB2-3E49-BECE-7B3098FB91AE}"/>
            </c:ext>
          </c:extLst>
        </c:ser>
        <c:ser>
          <c:idx val="5"/>
          <c:order val="5"/>
          <c:tx>
            <c:strRef>
              <c:f>'2026-10-03'!$G$226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'2026-10-03'!$G$227:$G$235</c:f>
              <c:numCache>
                <c:formatCode>#,##0</c:formatCode>
                <c:ptCount val="9"/>
                <c:pt idx="0">
                  <c:v>0</c:v>
                </c:pt>
                <c:pt idx="1">
                  <c:v>0</c:v>
                </c:pt>
                <c:pt idx="2">
                  <c:v>3</c:v>
                </c:pt>
                <c:pt idx="3">
                  <c:v>1</c:v>
                </c:pt>
                <c:pt idx="4">
                  <c:v>2</c:v>
                </c:pt>
                <c:pt idx="5">
                  <c:v>1</c:v>
                </c:pt>
                <c:pt idx="6">
                  <c:v>0</c:v>
                </c:pt>
                <c:pt idx="7">
                  <c:v>2</c:v>
                </c:pt>
                <c:pt idx="8">
                  <c:v>0</c:v>
                </c:pt>
              </c:numCache>
            </c:numRef>
          </c:val>
          <c:extLst>
            <c:ext xmlns:c16="http://schemas.microsoft.com/office/drawing/2014/chart" uri="{C3380CC4-5D6E-409C-BE32-E72D297353CC}">
              <c16:uniqueId val="{00000005-5FB2-3E49-BECE-7B3098FB91AE}"/>
            </c:ext>
          </c:extLst>
        </c:ser>
        <c:ser>
          <c:idx val="6"/>
          <c:order val="6"/>
          <c:tx>
            <c:strRef>
              <c:f>'2026-10-03'!$H$226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'2026-10-03'!$H$227:$H$235</c:f>
              <c:numCache>
                <c:formatCode>#,##0</c:formatCode>
                <c:ptCount val="9"/>
                <c:pt idx="0">
                  <c:v>1</c:v>
                </c:pt>
                <c:pt idx="1">
                  <c:v>8</c:v>
                </c:pt>
                <c:pt idx="2">
                  <c:v>11</c:v>
                </c:pt>
                <c:pt idx="3">
                  <c:v>6</c:v>
                </c:pt>
                <c:pt idx="4">
                  <c:v>9</c:v>
                </c:pt>
                <c:pt idx="5">
                  <c:v>8</c:v>
                </c:pt>
                <c:pt idx="6">
                  <c:v>7</c:v>
                </c:pt>
                <c:pt idx="7">
                  <c:v>3</c:v>
                </c:pt>
                <c:pt idx="8">
                  <c:v>5</c:v>
                </c:pt>
              </c:numCache>
            </c:numRef>
          </c:val>
          <c:extLst>
            <c:ext xmlns:c16="http://schemas.microsoft.com/office/drawing/2014/chart" uri="{C3380CC4-5D6E-409C-BE32-E72D297353CC}">
              <c16:uniqueId val="{00000006-5FB2-3E49-BECE-7B3098FB91A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'2026-10-03'!$B$262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'2026-10-03'!$B$263:$B$272</c:f>
              <c:numCache>
                <c:formatCode>#,##0</c:formatCode>
                <c:ptCount val="10"/>
                <c:pt idx="0">
                  <c:v>1</c:v>
                </c:pt>
                <c:pt idx="1">
                  <c:v>8</c:v>
                </c:pt>
                <c:pt idx="2">
                  <c:v>11</c:v>
                </c:pt>
                <c:pt idx="3">
                  <c:v>6</c:v>
                </c:pt>
                <c:pt idx="4">
                  <c:v>9</c:v>
                </c:pt>
                <c:pt idx="5">
                  <c:v>8</c:v>
                </c:pt>
                <c:pt idx="6">
                  <c:v>7</c:v>
                </c:pt>
                <c:pt idx="7">
                  <c:v>3</c:v>
                </c:pt>
                <c:pt idx="8">
                  <c:v>5</c:v>
                </c:pt>
                <c:pt idx="9">
                  <c:v>2</c:v>
                </c:pt>
              </c:numCache>
            </c:numRef>
          </c:val>
          <c:extLst>
            <c:ext xmlns:c16="http://schemas.microsoft.com/office/drawing/2014/chart" uri="{C3380CC4-5D6E-409C-BE32-E72D297353CC}">
              <c16:uniqueId val="{00000000-0B65-2D4A-825B-D67640D47EDE}"/>
            </c:ext>
          </c:extLst>
        </c:ser>
        <c:ser>
          <c:idx val="1"/>
          <c:order val="1"/>
          <c:tx>
            <c:strRef>
              <c:f>'2026-10-03'!$C$262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'2026-10-03'!$C$263:$C$272</c:f>
              <c:numCache>
                <c:formatCode>#,##0</c:formatCode>
                <c:ptCount val="10"/>
                <c:pt idx="0">
                  <c:v>0</c:v>
                </c:pt>
                <c:pt idx="1">
                  <c:v>1</c:v>
                </c:pt>
                <c:pt idx="2">
                  <c:v>6</c:v>
                </c:pt>
                <c:pt idx="3">
                  <c:v>11</c:v>
                </c:pt>
                <c:pt idx="4">
                  <c:v>10</c:v>
                </c:pt>
                <c:pt idx="5">
                  <c:v>16</c:v>
                </c:pt>
                <c:pt idx="6">
                  <c:v>9</c:v>
                </c:pt>
                <c:pt idx="7">
                  <c:v>9</c:v>
                </c:pt>
                <c:pt idx="8">
                  <c:v>10</c:v>
                </c:pt>
                <c:pt idx="9">
                  <c:v>0</c:v>
                </c:pt>
              </c:numCache>
            </c:numRef>
          </c:val>
          <c:extLst>
            <c:ext xmlns:c16="http://schemas.microsoft.com/office/drawing/2014/chart" uri="{C3380CC4-5D6E-409C-BE32-E72D297353CC}">
              <c16:uniqueId val="{00000001-0B65-2D4A-825B-D67640D47EDE}"/>
            </c:ext>
          </c:extLst>
        </c:ser>
        <c:ser>
          <c:idx val="2"/>
          <c:order val="2"/>
          <c:tx>
            <c:strRef>
              <c:f>'2026-10-03'!$D$262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'2026-10-03'!$A$263:$A$272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'2026-10-03'!$D$263:$D$272</c:f>
              <c:numCache>
                <c:formatCode>#,##0</c:formatCode>
                <c:ptCount val="10"/>
                <c:pt idx="0">
                  <c:v>0</c:v>
                </c:pt>
                <c:pt idx="1">
                  <c:v>0</c:v>
                </c:pt>
                <c:pt idx="2">
                  <c:v>4</c:v>
                </c:pt>
                <c:pt idx="3">
                  <c:v>1</c:v>
                </c:pt>
                <c:pt idx="4">
                  <c:v>2</c:v>
                </c:pt>
                <c:pt idx="5">
                  <c:v>2</c:v>
                </c:pt>
                <c:pt idx="6">
                  <c:v>1</c:v>
                </c:pt>
                <c:pt idx="7">
                  <c:v>3</c:v>
                </c:pt>
                <c:pt idx="8">
                  <c:v>0</c:v>
                </c:pt>
                <c:pt idx="9">
                  <c:v>2</c:v>
                </c:pt>
              </c:numCache>
            </c:numRef>
          </c:val>
          <c:extLst>
            <c:ext xmlns:c16="http://schemas.microsoft.com/office/drawing/2014/chart" uri="{C3380CC4-5D6E-409C-BE32-E72D297353CC}">
              <c16:uniqueId val="{00000002-0B65-2D4A-825B-D67640D47ED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'2026-10-04'!$B$227:$B$235</c:f>
              <c:numCache>
                <c:formatCode>#,##0</c:formatCode>
                <c:ptCount val="9"/>
                <c:pt idx="0">
                  <c:v>0</c:v>
                </c:pt>
                <c:pt idx="1">
                  <c:v>0</c:v>
                </c:pt>
                <c:pt idx="2">
                  <c:v>2</c:v>
                </c:pt>
                <c:pt idx="3">
                  <c:v>1</c:v>
                </c:pt>
                <c:pt idx="4">
                  <c:v>1</c:v>
                </c:pt>
                <c:pt idx="5">
                  <c:v>2</c:v>
                </c:pt>
                <c:pt idx="6">
                  <c:v>0</c:v>
                </c:pt>
                <c:pt idx="7">
                  <c:v>1</c:v>
                </c:pt>
                <c:pt idx="8">
                  <c:v>0</c:v>
                </c:pt>
              </c:numCache>
            </c:numRef>
          </c:val>
          <c:extLst>
            <c:ext xmlns:c16="http://schemas.microsoft.com/office/drawing/2014/chart" uri="{C3380CC4-5D6E-409C-BE32-E72D297353CC}">
              <c16:uniqueId val="{00000000-5FC4-A145-A633-1810DE367829}"/>
            </c:ext>
          </c:extLst>
        </c:ser>
        <c:ser>
          <c:idx val="1"/>
          <c:order val="1"/>
          <c:tx>
            <c:strRef>
              <c:f>'2026-10-04'!$C$226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'2026-10-04'!$C$227:$C$235</c:f>
              <c:numCache>
                <c:formatCode>#,##0</c:formatCode>
                <c:ptCount val="9"/>
                <c:pt idx="0">
                  <c:v>1</c:v>
                </c:pt>
                <c:pt idx="1">
                  <c:v>0</c:v>
                </c:pt>
                <c:pt idx="2">
                  <c:v>2</c:v>
                </c:pt>
                <c:pt idx="3">
                  <c:v>4</c:v>
                </c:pt>
                <c:pt idx="4">
                  <c:v>4</c:v>
                </c:pt>
                <c:pt idx="5">
                  <c:v>5</c:v>
                </c:pt>
                <c:pt idx="6">
                  <c:v>5</c:v>
                </c:pt>
                <c:pt idx="7">
                  <c:v>3</c:v>
                </c:pt>
                <c:pt idx="8">
                  <c:v>3</c:v>
                </c:pt>
              </c:numCache>
            </c:numRef>
          </c:val>
          <c:extLst>
            <c:ext xmlns:c16="http://schemas.microsoft.com/office/drawing/2014/chart" uri="{C3380CC4-5D6E-409C-BE32-E72D297353CC}">
              <c16:uniqueId val="{00000001-5FC4-A145-A633-1810DE367829}"/>
            </c:ext>
          </c:extLst>
        </c:ser>
        <c:ser>
          <c:idx val="2"/>
          <c:order val="2"/>
          <c:tx>
            <c:strRef>
              <c:f>'2026-10-04'!$D$226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FC4-A145-A633-1810DE367829}"/>
            </c:ext>
          </c:extLst>
        </c:ser>
        <c:ser>
          <c:idx val="3"/>
          <c:order val="3"/>
          <c:tx>
            <c:strRef>
              <c:f>'2026-10-04'!$E$226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'2026-10-04'!$E$227:$E$235</c:f>
              <c:numCache>
                <c:formatCode>#,##0</c:formatCode>
                <c:ptCount val="9"/>
                <c:pt idx="0">
                  <c:v>0</c:v>
                </c:pt>
                <c:pt idx="1">
                  <c:v>0</c:v>
                </c:pt>
                <c:pt idx="2">
                  <c:v>0</c:v>
                </c:pt>
                <c:pt idx="3">
                  <c:v>1</c:v>
                </c:pt>
                <c:pt idx="4">
                  <c:v>0</c:v>
                </c:pt>
                <c:pt idx="5">
                  <c:v>2</c:v>
                </c:pt>
                <c:pt idx="6">
                  <c:v>1</c:v>
                </c:pt>
                <c:pt idx="7">
                  <c:v>4</c:v>
                </c:pt>
                <c:pt idx="8">
                  <c:v>1</c:v>
                </c:pt>
              </c:numCache>
            </c:numRef>
          </c:val>
          <c:extLst>
            <c:ext xmlns:c16="http://schemas.microsoft.com/office/drawing/2014/chart" uri="{C3380CC4-5D6E-409C-BE32-E72D297353CC}">
              <c16:uniqueId val="{00000003-5FC4-A145-A633-1810DE367829}"/>
            </c:ext>
          </c:extLst>
        </c:ser>
        <c:ser>
          <c:idx val="4"/>
          <c:order val="4"/>
          <c:tx>
            <c:strRef>
              <c:f>'2026-10-04'!$F$226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'2026-10-04'!$F$227:$F$235</c:f>
              <c:numCache>
                <c:formatCode>#,##0</c:formatCode>
                <c:ptCount val="9"/>
                <c:pt idx="0">
                  <c:v>1</c:v>
                </c:pt>
                <c:pt idx="1">
                  <c:v>0</c:v>
                </c:pt>
                <c:pt idx="2">
                  <c:v>4</c:v>
                </c:pt>
                <c:pt idx="3">
                  <c:v>3</c:v>
                </c:pt>
                <c:pt idx="4">
                  <c:v>5</c:v>
                </c:pt>
                <c:pt idx="5">
                  <c:v>7</c:v>
                </c:pt>
                <c:pt idx="6">
                  <c:v>2</c:v>
                </c:pt>
                <c:pt idx="7">
                  <c:v>7</c:v>
                </c:pt>
                <c:pt idx="8">
                  <c:v>0</c:v>
                </c:pt>
              </c:numCache>
            </c:numRef>
          </c:val>
          <c:extLst>
            <c:ext xmlns:c16="http://schemas.microsoft.com/office/drawing/2014/chart" uri="{C3380CC4-5D6E-409C-BE32-E72D297353CC}">
              <c16:uniqueId val="{00000004-5FC4-A145-A633-1810DE367829}"/>
            </c:ext>
          </c:extLst>
        </c:ser>
        <c:ser>
          <c:idx val="5"/>
          <c:order val="5"/>
          <c:tx>
            <c:strRef>
              <c:f>'2026-10-04'!$G$226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'2026-10-04'!$G$227:$G$235</c:f>
              <c:numCache>
                <c:formatCode>#,##0</c:formatCode>
                <c:ptCount val="9"/>
                <c:pt idx="0">
                  <c:v>0</c:v>
                </c:pt>
                <c:pt idx="1">
                  <c:v>0</c:v>
                </c:pt>
                <c:pt idx="2">
                  <c:v>3</c:v>
                </c:pt>
                <c:pt idx="3">
                  <c:v>1</c:v>
                </c:pt>
                <c:pt idx="4">
                  <c:v>1</c:v>
                </c:pt>
                <c:pt idx="5">
                  <c:v>2</c:v>
                </c:pt>
                <c:pt idx="6">
                  <c:v>0</c:v>
                </c:pt>
                <c:pt idx="7">
                  <c:v>2</c:v>
                </c:pt>
                <c:pt idx="8">
                  <c:v>1</c:v>
                </c:pt>
              </c:numCache>
            </c:numRef>
          </c:val>
          <c:extLst>
            <c:ext xmlns:c16="http://schemas.microsoft.com/office/drawing/2014/chart" uri="{C3380CC4-5D6E-409C-BE32-E72D297353CC}">
              <c16:uniqueId val="{00000005-5FC4-A145-A633-1810DE367829}"/>
            </c:ext>
          </c:extLst>
        </c:ser>
        <c:ser>
          <c:idx val="6"/>
          <c:order val="6"/>
          <c:tx>
            <c:strRef>
              <c:f>'2026-10-04'!$H$226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'2026-10-04'!$H$227:$H$235</c:f>
              <c:numCache>
                <c:formatCode>#,##0</c:formatCode>
                <c:ptCount val="9"/>
                <c:pt idx="0">
                  <c:v>2</c:v>
                </c:pt>
                <c:pt idx="1">
                  <c:v>7</c:v>
                </c:pt>
                <c:pt idx="2">
                  <c:v>6</c:v>
                </c:pt>
                <c:pt idx="3">
                  <c:v>4</c:v>
                </c:pt>
                <c:pt idx="4">
                  <c:v>12</c:v>
                </c:pt>
                <c:pt idx="5">
                  <c:v>7</c:v>
                </c:pt>
                <c:pt idx="6">
                  <c:v>9</c:v>
                </c:pt>
                <c:pt idx="7">
                  <c:v>9</c:v>
                </c:pt>
                <c:pt idx="8">
                  <c:v>4</c:v>
                </c:pt>
              </c:numCache>
            </c:numRef>
          </c:val>
          <c:extLst>
            <c:ext xmlns:c16="http://schemas.microsoft.com/office/drawing/2014/chart" uri="{C3380CC4-5D6E-409C-BE32-E72D297353CC}">
              <c16:uniqueId val="{00000006-5FC4-A145-A633-1810DE367829}"/>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'2026-10-04'!$B$262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'2026-10-04'!$B$263:$B$272</c:f>
              <c:numCache>
                <c:formatCode>#,##0</c:formatCode>
                <c:ptCount val="10"/>
                <c:pt idx="0">
                  <c:v>2</c:v>
                </c:pt>
                <c:pt idx="1">
                  <c:v>7</c:v>
                </c:pt>
                <c:pt idx="2">
                  <c:v>6</c:v>
                </c:pt>
                <c:pt idx="3">
                  <c:v>4</c:v>
                </c:pt>
                <c:pt idx="4">
                  <c:v>12</c:v>
                </c:pt>
                <c:pt idx="5">
                  <c:v>7</c:v>
                </c:pt>
                <c:pt idx="6">
                  <c:v>9</c:v>
                </c:pt>
                <c:pt idx="7">
                  <c:v>9</c:v>
                </c:pt>
                <c:pt idx="8">
                  <c:v>4</c:v>
                </c:pt>
                <c:pt idx="9">
                  <c:v>0</c:v>
                </c:pt>
              </c:numCache>
            </c:numRef>
          </c:val>
          <c:extLst>
            <c:ext xmlns:c16="http://schemas.microsoft.com/office/drawing/2014/chart" uri="{C3380CC4-5D6E-409C-BE32-E72D297353CC}">
              <c16:uniqueId val="{00000000-C587-3548-B991-558CA1D5EA37}"/>
            </c:ext>
          </c:extLst>
        </c:ser>
        <c:ser>
          <c:idx val="1"/>
          <c:order val="1"/>
          <c:tx>
            <c:strRef>
              <c:f>'2026-10-04'!$C$262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'2026-10-04'!$C$263:$C$272</c:f>
              <c:numCache>
                <c:formatCode>#,##0</c:formatCode>
                <c:ptCount val="10"/>
                <c:pt idx="0">
                  <c:v>2</c:v>
                </c:pt>
                <c:pt idx="1">
                  <c:v>0</c:v>
                </c:pt>
                <c:pt idx="2">
                  <c:v>6</c:v>
                </c:pt>
                <c:pt idx="3">
                  <c:v>8</c:v>
                </c:pt>
                <c:pt idx="4">
                  <c:v>9</c:v>
                </c:pt>
                <c:pt idx="5">
                  <c:v>14</c:v>
                </c:pt>
                <c:pt idx="6">
                  <c:v>8</c:v>
                </c:pt>
                <c:pt idx="7">
                  <c:v>14</c:v>
                </c:pt>
                <c:pt idx="8">
                  <c:v>4</c:v>
                </c:pt>
                <c:pt idx="9">
                  <c:v>0</c:v>
                </c:pt>
              </c:numCache>
            </c:numRef>
          </c:val>
          <c:extLst>
            <c:ext xmlns:c16="http://schemas.microsoft.com/office/drawing/2014/chart" uri="{C3380CC4-5D6E-409C-BE32-E72D297353CC}">
              <c16:uniqueId val="{00000001-C587-3548-B991-558CA1D5EA37}"/>
            </c:ext>
          </c:extLst>
        </c:ser>
        <c:ser>
          <c:idx val="2"/>
          <c:order val="2"/>
          <c:tx>
            <c:strRef>
              <c:f>'2026-10-04'!$D$262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'2026-10-04'!$A$263:$A$272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'2026-10-04'!$D$263:$D$272</c:f>
              <c:numCache>
                <c:formatCode>#,##0</c:formatCode>
                <c:ptCount val="10"/>
                <c:pt idx="0">
                  <c:v>0</c:v>
                </c:pt>
                <c:pt idx="1">
                  <c:v>0</c:v>
                </c:pt>
                <c:pt idx="2">
                  <c:v>5</c:v>
                </c:pt>
                <c:pt idx="3">
                  <c:v>2</c:v>
                </c:pt>
                <c:pt idx="4">
                  <c:v>2</c:v>
                </c:pt>
                <c:pt idx="5">
                  <c:v>4</c:v>
                </c:pt>
                <c:pt idx="6">
                  <c:v>0</c:v>
                </c:pt>
                <c:pt idx="7">
                  <c:v>3</c:v>
                </c:pt>
                <c:pt idx="8">
                  <c:v>1</c:v>
                </c:pt>
                <c:pt idx="9">
                  <c:v>1</c:v>
                </c:pt>
              </c:numCache>
            </c:numRef>
          </c:val>
          <c:extLst>
            <c:ext xmlns:c16="http://schemas.microsoft.com/office/drawing/2014/chart" uri="{C3380CC4-5D6E-409C-BE32-E72D297353CC}">
              <c16:uniqueId val="{00000002-C587-3548-B991-558CA1D5EA3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'2026-10-05'!$B$227:$B$235</c:f>
              <c:numCache>
                <c:formatCode>#,##0</c:formatCode>
                <c:ptCount val="9"/>
                <c:pt idx="0">
                  <c:v>1</c:v>
                </c:pt>
                <c:pt idx="1">
                  <c:v>0</c:v>
                </c:pt>
                <c:pt idx="2">
                  <c:v>1</c:v>
                </c:pt>
                <c:pt idx="3">
                  <c:v>0</c:v>
                </c:pt>
                <c:pt idx="4">
                  <c:v>1</c:v>
                </c:pt>
                <c:pt idx="5">
                  <c:v>1</c:v>
                </c:pt>
                <c:pt idx="6">
                  <c:v>0</c:v>
                </c:pt>
                <c:pt idx="7">
                  <c:v>1</c:v>
                </c:pt>
                <c:pt idx="8">
                  <c:v>1</c:v>
                </c:pt>
              </c:numCache>
            </c:numRef>
          </c:val>
          <c:extLst>
            <c:ext xmlns:c16="http://schemas.microsoft.com/office/drawing/2014/chart" uri="{C3380CC4-5D6E-409C-BE32-E72D297353CC}">
              <c16:uniqueId val="{00000000-E05A-EF41-81C5-758A6469D717}"/>
            </c:ext>
          </c:extLst>
        </c:ser>
        <c:ser>
          <c:idx val="1"/>
          <c:order val="1"/>
          <c:tx>
            <c:strRef>
              <c:f>'2026-10-05'!$C$226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'2026-10-05'!$C$227:$C$235</c:f>
              <c:numCache>
                <c:formatCode>#,##0</c:formatCode>
                <c:ptCount val="9"/>
                <c:pt idx="0">
                  <c:v>0</c:v>
                </c:pt>
                <c:pt idx="1">
                  <c:v>0</c:v>
                </c:pt>
                <c:pt idx="2">
                  <c:v>3</c:v>
                </c:pt>
                <c:pt idx="3">
                  <c:v>3</c:v>
                </c:pt>
                <c:pt idx="4">
                  <c:v>3</c:v>
                </c:pt>
                <c:pt idx="5">
                  <c:v>10</c:v>
                </c:pt>
                <c:pt idx="6">
                  <c:v>3</c:v>
                </c:pt>
                <c:pt idx="7">
                  <c:v>2</c:v>
                </c:pt>
                <c:pt idx="8">
                  <c:v>2</c:v>
                </c:pt>
              </c:numCache>
            </c:numRef>
          </c:val>
          <c:extLst>
            <c:ext xmlns:c16="http://schemas.microsoft.com/office/drawing/2014/chart" uri="{C3380CC4-5D6E-409C-BE32-E72D297353CC}">
              <c16:uniqueId val="{00000001-E05A-EF41-81C5-758A6469D717}"/>
            </c:ext>
          </c:extLst>
        </c:ser>
        <c:ser>
          <c:idx val="2"/>
          <c:order val="2"/>
          <c:tx>
            <c:strRef>
              <c:f>'2026-10-05'!$D$226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05A-EF41-81C5-758A6469D717}"/>
            </c:ext>
          </c:extLst>
        </c:ser>
        <c:ser>
          <c:idx val="3"/>
          <c:order val="3"/>
          <c:tx>
            <c:strRef>
              <c:f>'2026-10-05'!$E$226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'2026-10-05'!$E$227:$E$235</c:f>
              <c:numCache>
                <c:formatCode>#,##0</c:formatCode>
                <c:ptCount val="9"/>
                <c:pt idx="0">
                  <c:v>0</c:v>
                </c:pt>
                <c:pt idx="1">
                  <c:v>0</c:v>
                </c:pt>
                <c:pt idx="2">
                  <c:v>0</c:v>
                </c:pt>
                <c:pt idx="3">
                  <c:v>0</c:v>
                </c:pt>
                <c:pt idx="4">
                  <c:v>0</c:v>
                </c:pt>
                <c:pt idx="5">
                  <c:v>3</c:v>
                </c:pt>
                <c:pt idx="6">
                  <c:v>2</c:v>
                </c:pt>
                <c:pt idx="7">
                  <c:v>2</c:v>
                </c:pt>
                <c:pt idx="8">
                  <c:v>2</c:v>
                </c:pt>
              </c:numCache>
            </c:numRef>
          </c:val>
          <c:extLst>
            <c:ext xmlns:c16="http://schemas.microsoft.com/office/drawing/2014/chart" uri="{C3380CC4-5D6E-409C-BE32-E72D297353CC}">
              <c16:uniqueId val="{00000003-E05A-EF41-81C5-758A6469D717}"/>
            </c:ext>
          </c:extLst>
        </c:ser>
        <c:ser>
          <c:idx val="4"/>
          <c:order val="4"/>
          <c:tx>
            <c:strRef>
              <c:f>'2026-10-05'!$F$226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'2026-10-05'!$F$227:$F$235</c:f>
              <c:numCache>
                <c:formatCode>#,##0</c:formatCode>
                <c:ptCount val="9"/>
                <c:pt idx="0">
                  <c:v>1</c:v>
                </c:pt>
                <c:pt idx="1">
                  <c:v>1</c:v>
                </c:pt>
                <c:pt idx="2">
                  <c:v>2</c:v>
                </c:pt>
                <c:pt idx="3">
                  <c:v>3</c:v>
                </c:pt>
                <c:pt idx="4">
                  <c:v>10</c:v>
                </c:pt>
                <c:pt idx="5">
                  <c:v>4</c:v>
                </c:pt>
                <c:pt idx="6">
                  <c:v>3</c:v>
                </c:pt>
                <c:pt idx="7">
                  <c:v>5</c:v>
                </c:pt>
                <c:pt idx="8">
                  <c:v>0</c:v>
                </c:pt>
              </c:numCache>
            </c:numRef>
          </c:val>
          <c:extLst>
            <c:ext xmlns:c16="http://schemas.microsoft.com/office/drawing/2014/chart" uri="{C3380CC4-5D6E-409C-BE32-E72D297353CC}">
              <c16:uniqueId val="{00000004-E05A-EF41-81C5-758A6469D717}"/>
            </c:ext>
          </c:extLst>
        </c:ser>
        <c:ser>
          <c:idx val="5"/>
          <c:order val="5"/>
          <c:tx>
            <c:strRef>
              <c:f>'2026-10-05'!$G$226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E05A-EF41-81C5-758A6469D717}"/>
            </c:ext>
          </c:extLst>
        </c:ser>
        <c:ser>
          <c:idx val="6"/>
          <c:order val="6"/>
          <c:tx>
            <c:strRef>
              <c:f>'2026-10-05'!$H$226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'2026-10-05'!$H$227:$H$235</c:f>
              <c:numCache>
                <c:formatCode>#,##0</c:formatCode>
                <c:ptCount val="9"/>
                <c:pt idx="0">
                  <c:v>2</c:v>
                </c:pt>
                <c:pt idx="1">
                  <c:v>8</c:v>
                </c:pt>
                <c:pt idx="2">
                  <c:v>9</c:v>
                </c:pt>
                <c:pt idx="3">
                  <c:v>4</c:v>
                </c:pt>
                <c:pt idx="4">
                  <c:v>8</c:v>
                </c:pt>
                <c:pt idx="5">
                  <c:v>7</c:v>
                </c:pt>
                <c:pt idx="6">
                  <c:v>9</c:v>
                </c:pt>
                <c:pt idx="7">
                  <c:v>7</c:v>
                </c:pt>
                <c:pt idx="8">
                  <c:v>4</c:v>
                </c:pt>
              </c:numCache>
            </c:numRef>
          </c:val>
          <c:extLst>
            <c:ext xmlns:c16="http://schemas.microsoft.com/office/drawing/2014/chart" uri="{C3380CC4-5D6E-409C-BE32-E72D297353CC}">
              <c16:uniqueId val="{00000006-E05A-EF41-81C5-758A6469D717}"/>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'2026-10-05'!$B$262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'2026-10-05'!$B$263:$B$272</c:f>
              <c:numCache>
                <c:formatCode>#,##0</c:formatCode>
                <c:ptCount val="10"/>
                <c:pt idx="0">
                  <c:v>2</c:v>
                </c:pt>
                <c:pt idx="1">
                  <c:v>8</c:v>
                </c:pt>
                <c:pt idx="2">
                  <c:v>9</c:v>
                </c:pt>
                <c:pt idx="3">
                  <c:v>4</c:v>
                </c:pt>
                <c:pt idx="4">
                  <c:v>8</c:v>
                </c:pt>
                <c:pt idx="5">
                  <c:v>7</c:v>
                </c:pt>
                <c:pt idx="6">
                  <c:v>9</c:v>
                </c:pt>
                <c:pt idx="7">
                  <c:v>7</c:v>
                </c:pt>
                <c:pt idx="8">
                  <c:v>4</c:v>
                </c:pt>
                <c:pt idx="9">
                  <c:v>3</c:v>
                </c:pt>
              </c:numCache>
            </c:numRef>
          </c:val>
          <c:extLst>
            <c:ext xmlns:c16="http://schemas.microsoft.com/office/drawing/2014/chart" uri="{C3380CC4-5D6E-409C-BE32-E72D297353CC}">
              <c16:uniqueId val="{00000000-2667-414B-A881-AC93C9A5A79E}"/>
            </c:ext>
          </c:extLst>
        </c:ser>
        <c:ser>
          <c:idx val="1"/>
          <c:order val="1"/>
          <c:tx>
            <c:strRef>
              <c:f>'2026-10-05'!$C$262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'2026-10-05'!$C$263:$C$272</c:f>
              <c:numCache>
                <c:formatCode>#,##0</c:formatCode>
                <c:ptCount val="10"/>
                <c:pt idx="0">
                  <c:v>1</c:v>
                </c:pt>
                <c:pt idx="1">
                  <c:v>1</c:v>
                </c:pt>
                <c:pt idx="2">
                  <c:v>5</c:v>
                </c:pt>
                <c:pt idx="3">
                  <c:v>6</c:v>
                </c:pt>
                <c:pt idx="4">
                  <c:v>13</c:v>
                </c:pt>
                <c:pt idx="5">
                  <c:v>17</c:v>
                </c:pt>
                <c:pt idx="6">
                  <c:v>8</c:v>
                </c:pt>
                <c:pt idx="7">
                  <c:v>9</c:v>
                </c:pt>
                <c:pt idx="8">
                  <c:v>4</c:v>
                </c:pt>
                <c:pt idx="9">
                  <c:v>0</c:v>
                </c:pt>
              </c:numCache>
            </c:numRef>
          </c:val>
          <c:extLst>
            <c:ext xmlns:c16="http://schemas.microsoft.com/office/drawing/2014/chart" uri="{C3380CC4-5D6E-409C-BE32-E72D297353CC}">
              <c16:uniqueId val="{00000001-2667-414B-A881-AC93C9A5A79E}"/>
            </c:ext>
          </c:extLst>
        </c:ser>
        <c:ser>
          <c:idx val="2"/>
          <c:order val="2"/>
          <c:tx>
            <c:strRef>
              <c:f>'2026-10-05'!$D$262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'2026-10-05'!$A$263:$A$272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'2026-10-05'!$D$263:$D$272</c:f>
              <c:numCache>
                <c:formatCode>#,##0</c:formatCode>
                <c:ptCount val="10"/>
                <c:pt idx="0">
                  <c:v>1</c:v>
                </c:pt>
                <c:pt idx="1">
                  <c:v>0</c:v>
                </c:pt>
                <c:pt idx="2">
                  <c:v>3</c:v>
                </c:pt>
                <c:pt idx="3">
                  <c:v>1</c:v>
                </c:pt>
                <c:pt idx="4">
                  <c:v>2</c:v>
                </c:pt>
                <c:pt idx="5">
                  <c:v>2</c:v>
                </c:pt>
                <c:pt idx="6">
                  <c:v>0</c:v>
                </c:pt>
                <c:pt idx="7">
                  <c:v>2</c:v>
                </c:pt>
                <c:pt idx="8">
                  <c:v>3</c:v>
                </c:pt>
                <c:pt idx="9">
                  <c:v>2</c:v>
                </c:pt>
              </c:numCache>
            </c:numRef>
          </c:val>
          <c:extLst>
            <c:ext xmlns:c16="http://schemas.microsoft.com/office/drawing/2014/chart" uri="{C3380CC4-5D6E-409C-BE32-E72D297353CC}">
              <c16:uniqueId val="{00000002-2667-414B-A881-AC93C9A5A79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2215-CB4C-8611-98B183DF3B5F}"/>
            </c:ext>
          </c:extLst>
        </c:ser>
        <c:ser>
          <c:idx val="1"/>
          <c:order val="1"/>
          <c:tx>
            <c:strRef>
              <c:f>'2026-10-06'!$C$226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'2026-10-06'!$C$227:$C$235</c:f>
              <c:numCache>
                <c:formatCode>#,##0</c:formatCode>
                <c:ptCount val="9"/>
                <c:pt idx="0">
                  <c:v>1</c:v>
                </c:pt>
                <c:pt idx="1">
                  <c:v>1</c:v>
                </c:pt>
                <c:pt idx="2">
                  <c:v>2</c:v>
                </c:pt>
                <c:pt idx="3">
                  <c:v>5</c:v>
                </c:pt>
                <c:pt idx="4">
                  <c:v>4</c:v>
                </c:pt>
                <c:pt idx="5">
                  <c:v>4</c:v>
                </c:pt>
                <c:pt idx="6">
                  <c:v>5</c:v>
                </c:pt>
                <c:pt idx="7">
                  <c:v>1</c:v>
                </c:pt>
                <c:pt idx="8">
                  <c:v>1</c:v>
                </c:pt>
              </c:numCache>
            </c:numRef>
          </c:val>
          <c:extLst>
            <c:ext xmlns:c16="http://schemas.microsoft.com/office/drawing/2014/chart" uri="{C3380CC4-5D6E-409C-BE32-E72D297353CC}">
              <c16:uniqueId val="{00000001-2215-CB4C-8611-98B183DF3B5F}"/>
            </c:ext>
          </c:extLst>
        </c:ser>
        <c:ser>
          <c:idx val="2"/>
          <c:order val="2"/>
          <c:tx>
            <c:strRef>
              <c:f>'2026-10-06'!$D$226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215-CB4C-8611-98B183DF3B5F}"/>
            </c:ext>
          </c:extLst>
        </c:ser>
        <c:ser>
          <c:idx val="3"/>
          <c:order val="3"/>
          <c:tx>
            <c:strRef>
              <c:f>'2026-10-06'!$E$226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'2026-10-06'!$E$227:$E$235</c:f>
              <c:numCache>
                <c:formatCode>#,##0</c:formatCode>
                <c:ptCount val="9"/>
                <c:pt idx="0">
                  <c:v>0</c:v>
                </c:pt>
                <c:pt idx="1">
                  <c:v>0</c:v>
                </c:pt>
                <c:pt idx="2">
                  <c:v>1</c:v>
                </c:pt>
                <c:pt idx="3">
                  <c:v>0</c:v>
                </c:pt>
                <c:pt idx="4">
                  <c:v>2</c:v>
                </c:pt>
                <c:pt idx="5">
                  <c:v>2</c:v>
                </c:pt>
                <c:pt idx="6">
                  <c:v>1</c:v>
                </c:pt>
                <c:pt idx="7">
                  <c:v>3</c:v>
                </c:pt>
                <c:pt idx="8">
                  <c:v>1</c:v>
                </c:pt>
              </c:numCache>
            </c:numRef>
          </c:val>
          <c:extLst>
            <c:ext xmlns:c16="http://schemas.microsoft.com/office/drawing/2014/chart" uri="{C3380CC4-5D6E-409C-BE32-E72D297353CC}">
              <c16:uniqueId val="{00000003-2215-CB4C-8611-98B183DF3B5F}"/>
            </c:ext>
          </c:extLst>
        </c:ser>
        <c:ser>
          <c:idx val="4"/>
          <c:order val="4"/>
          <c:tx>
            <c:strRef>
              <c:f>'2026-10-06'!$F$226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'2026-10-06'!$F$227:$F$235</c:f>
              <c:numCache>
                <c:formatCode>#,##0</c:formatCode>
                <c:ptCount val="9"/>
                <c:pt idx="0">
                  <c:v>0</c:v>
                </c:pt>
                <c:pt idx="1">
                  <c:v>1</c:v>
                </c:pt>
                <c:pt idx="2">
                  <c:v>3</c:v>
                </c:pt>
                <c:pt idx="3">
                  <c:v>2</c:v>
                </c:pt>
                <c:pt idx="4">
                  <c:v>5</c:v>
                </c:pt>
                <c:pt idx="5">
                  <c:v>6</c:v>
                </c:pt>
                <c:pt idx="6">
                  <c:v>2</c:v>
                </c:pt>
                <c:pt idx="7">
                  <c:v>3</c:v>
                </c:pt>
                <c:pt idx="8">
                  <c:v>1</c:v>
                </c:pt>
              </c:numCache>
            </c:numRef>
          </c:val>
          <c:extLst>
            <c:ext xmlns:c16="http://schemas.microsoft.com/office/drawing/2014/chart" uri="{C3380CC4-5D6E-409C-BE32-E72D297353CC}">
              <c16:uniqueId val="{00000004-2215-CB4C-8611-98B183DF3B5F}"/>
            </c:ext>
          </c:extLst>
        </c:ser>
        <c:ser>
          <c:idx val="5"/>
          <c:order val="5"/>
          <c:tx>
            <c:strRef>
              <c:f>'2026-10-06'!$G$226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'2026-10-06'!$G$227:$G$235</c:f>
              <c:numCache>
                <c:formatCode>#,##0</c:formatCode>
                <c:ptCount val="9"/>
                <c:pt idx="0">
                  <c:v>0</c:v>
                </c:pt>
                <c:pt idx="1">
                  <c:v>0</c:v>
                </c:pt>
                <c:pt idx="2">
                  <c:v>3</c:v>
                </c:pt>
                <c:pt idx="3">
                  <c:v>1</c:v>
                </c:pt>
                <c:pt idx="4">
                  <c:v>2</c:v>
                </c:pt>
                <c:pt idx="5">
                  <c:v>1</c:v>
                </c:pt>
                <c:pt idx="6">
                  <c:v>0</c:v>
                </c:pt>
                <c:pt idx="7">
                  <c:v>0</c:v>
                </c:pt>
                <c:pt idx="8">
                  <c:v>2</c:v>
                </c:pt>
              </c:numCache>
            </c:numRef>
          </c:val>
          <c:extLst>
            <c:ext xmlns:c16="http://schemas.microsoft.com/office/drawing/2014/chart" uri="{C3380CC4-5D6E-409C-BE32-E72D297353CC}">
              <c16:uniqueId val="{00000005-2215-CB4C-8611-98B183DF3B5F}"/>
            </c:ext>
          </c:extLst>
        </c:ser>
        <c:ser>
          <c:idx val="6"/>
          <c:order val="6"/>
          <c:tx>
            <c:strRef>
              <c:f>'2026-10-06'!$H$226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'2026-10-06'!$H$227:$H$235</c:f>
              <c:numCache>
                <c:formatCode>#,##0</c:formatCode>
                <c:ptCount val="9"/>
                <c:pt idx="0">
                  <c:v>1</c:v>
                </c:pt>
                <c:pt idx="1">
                  <c:v>7</c:v>
                </c:pt>
                <c:pt idx="2">
                  <c:v>9</c:v>
                </c:pt>
                <c:pt idx="3">
                  <c:v>4</c:v>
                </c:pt>
                <c:pt idx="4">
                  <c:v>6</c:v>
                </c:pt>
                <c:pt idx="5">
                  <c:v>9</c:v>
                </c:pt>
                <c:pt idx="6">
                  <c:v>9</c:v>
                </c:pt>
                <c:pt idx="7">
                  <c:v>5</c:v>
                </c:pt>
                <c:pt idx="8">
                  <c:v>3</c:v>
                </c:pt>
              </c:numCache>
            </c:numRef>
          </c:val>
          <c:extLst>
            <c:ext xmlns:c16="http://schemas.microsoft.com/office/drawing/2014/chart" uri="{C3380CC4-5D6E-409C-BE32-E72D297353CC}">
              <c16:uniqueId val="{00000006-2215-CB4C-8611-98B183DF3B5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'2026-10-06'!$B$262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'2026-10-06'!$B$263:$B$272</c:f>
              <c:numCache>
                <c:formatCode>#,##0</c:formatCode>
                <c:ptCount val="10"/>
                <c:pt idx="0">
                  <c:v>1</c:v>
                </c:pt>
                <c:pt idx="1">
                  <c:v>7</c:v>
                </c:pt>
                <c:pt idx="2">
                  <c:v>9</c:v>
                </c:pt>
                <c:pt idx="3">
                  <c:v>4</c:v>
                </c:pt>
                <c:pt idx="4">
                  <c:v>6</c:v>
                </c:pt>
                <c:pt idx="5">
                  <c:v>9</c:v>
                </c:pt>
                <c:pt idx="6">
                  <c:v>9</c:v>
                </c:pt>
                <c:pt idx="7">
                  <c:v>5</c:v>
                </c:pt>
                <c:pt idx="8">
                  <c:v>3</c:v>
                </c:pt>
                <c:pt idx="9">
                  <c:v>0</c:v>
                </c:pt>
              </c:numCache>
            </c:numRef>
          </c:val>
          <c:extLst>
            <c:ext xmlns:c16="http://schemas.microsoft.com/office/drawing/2014/chart" uri="{C3380CC4-5D6E-409C-BE32-E72D297353CC}">
              <c16:uniqueId val="{00000000-B4CD-7D4B-BC3B-E5627C933EA8}"/>
            </c:ext>
          </c:extLst>
        </c:ser>
        <c:ser>
          <c:idx val="1"/>
          <c:order val="1"/>
          <c:tx>
            <c:strRef>
              <c:f>'2026-10-06'!$C$262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'2026-10-06'!$C$263:$C$272</c:f>
              <c:numCache>
                <c:formatCode>#,##0</c:formatCode>
                <c:ptCount val="10"/>
                <c:pt idx="0">
                  <c:v>1</c:v>
                </c:pt>
                <c:pt idx="1">
                  <c:v>2</c:v>
                </c:pt>
                <c:pt idx="2">
                  <c:v>6</c:v>
                </c:pt>
                <c:pt idx="3">
                  <c:v>7</c:v>
                </c:pt>
                <c:pt idx="4">
                  <c:v>11</c:v>
                </c:pt>
                <c:pt idx="5">
                  <c:v>12</c:v>
                </c:pt>
                <c:pt idx="6">
                  <c:v>8</c:v>
                </c:pt>
                <c:pt idx="7">
                  <c:v>7</c:v>
                </c:pt>
                <c:pt idx="8">
                  <c:v>3</c:v>
                </c:pt>
                <c:pt idx="9">
                  <c:v>0</c:v>
                </c:pt>
              </c:numCache>
            </c:numRef>
          </c:val>
          <c:extLst>
            <c:ext xmlns:c16="http://schemas.microsoft.com/office/drawing/2014/chart" uri="{C3380CC4-5D6E-409C-BE32-E72D297353CC}">
              <c16:uniqueId val="{00000001-B4CD-7D4B-BC3B-E5627C933EA8}"/>
            </c:ext>
          </c:extLst>
        </c:ser>
        <c:ser>
          <c:idx val="2"/>
          <c:order val="2"/>
          <c:tx>
            <c:strRef>
              <c:f>'2026-10-06'!$D$262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'2026-10-06'!$A$263:$A$272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'2026-10-06'!$D$263:$D$272</c:f>
              <c:numCache>
                <c:formatCode>#,##0</c:formatCode>
                <c:ptCount val="10"/>
                <c:pt idx="0">
                  <c:v>0</c:v>
                </c:pt>
                <c:pt idx="1">
                  <c:v>0</c:v>
                </c:pt>
                <c:pt idx="2">
                  <c:v>4</c:v>
                </c:pt>
                <c:pt idx="3">
                  <c:v>1</c:v>
                </c:pt>
                <c:pt idx="4">
                  <c:v>2</c:v>
                </c:pt>
                <c:pt idx="5">
                  <c:v>2</c:v>
                </c:pt>
                <c:pt idx="6">
                  <c:v>1</c:v>
                </c:pt>
                <c:pt idx="7">
                  <c:v>1</c:v>
                </c:pt>
                <c:pt idx="8">
                  <c:v>2</c:v>
                </c:pt>
                <c:pt idx="9">
                  <c:v>0</c:v>
                </c:pt>
              </c:numCache>
            </c:numRef>
          </c:val>
          <c:extLst>
            <c:ext xmlns:c16="http://schemas.microsoft.com/office/drawing/2014/chart" uri="{C3380CC4-5D6E-409C-BE32-E72D297353CC}">
              <c16:uniqueId val="{00000002-B4CD-7D4B-BC3B-E5627C933EA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'2026-10-07'!$B$227:$B$235</c:f>
              <c:numCache>
                <c:formatCode>#,##0</c:formatCode>
                <c:ptCount val="9"/>
                <c:pt idx="0">
                  <c:v>0</c:v>
                </c:pt>
                <c:pt idx="1">
                  <c:v>0</c:v>
                </c:pt>
                <c:pt idx="2">
                  <c:v>1</c:v>
                </c:pt>
                <c:pt idx="3">
                  <c:v>0</c:v>
                </c:pt>
                <c:pt idx="4">
                  <c:v>0</c:v>
                </c:pt>
                <c:pt idx="5">
                  <c:v>2</c:v>
                </c:pt>
                <c:pt idx="6">
                  <c:v>0</c:v>
                </c:pt>
                <c:pt idx="7">
                  <c:v>1</c:v>
                </c:pt>
                <c:pt idx="8">
                  <c:v>1</c:v>
                </c:pt>
              </c:numCache>
            </c:numRef>
          </c:val>
          <c:extLst>
            <c:ext xmlns:c16="http://schemas.microsoft.com/office/drawing/2014/chart" uri="{C3380CC4-5D6E-409C-BE32-E72D297353CC}">
              <c16:uniqueId val="{00000000-F98F-C94F-9F54-E7521A88F87D}"/>
            </c:ext>
          </c:extLst>
        </c:ser>
        <c:ser>
          <c:idx val="1"/>
          <c:order val="1"/>
          <c:tx>
            <c:strRef>
              <c:f>'2026-10-07'!$C$226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'2026-10-07'!$C$227:$C$235</c:f>
              <c:numCache>
                <c:formatCode>#,##0</c:formatCode>
                <c:ptCount val="9"/>
                <c:pt idx="0">
                  <c:v>0</c:v>
                </c:pt>
                <c:pt idx="1">
                  <c:v>0</c:v>
                </c:pt>
                <c:pt idx="2">
                  <c:v>1</c:v>
                </c:pt>
                <c:pt idx="3">
                  <c:v>4</c:v>
                </c:pt>
                <c:pt idx="4">
                  <c:v>5</c:v>
                </c:pt>
                <c:pt idx="5">
                  <c:v>5</c:v>
                </c:pt>
                <c:pt idx="6">
                  <c:v>4</c:v>
                </c:pt>
                <c:pt idx="7">
                  <c:v>2</c:v>
                </c:pt>
                <c:pt idx="8">
                  <c:v>3</c:v>
                </c:pt>
              </c:numCache>
            </c:numRef>
          </c:val>
          <c:extLst>
            <c:ext xmlns:c16="http://schemas.microsoft.com/office/drawing/2014/chart" uri="{C3380CC4-5D6E-409C-BE32-E72D297353CC}">
              <c16:uniqueId val="{00000001-F98F-C94F-9F54-E7521A88F87D}"/>
            </c:ext>
          </c:extLst>
        </c:ser>
        <c:ser>
          <c:idx val="2"/>
          <c:order val="2"/>
          <c:tx>
            <c:strRef>
              <c:f>'2026-10-07'!$D$226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98F-C94F-9F54-E7521A88F87D}"/>
            </c:ext>
          </c:extLst>
        </c:ser>
        <c:ser>
          <c:idx val="3"/>
          <c:order val="3"/>
          <c:tx>
            <c:strRef>
              <c:f>'2026-10-07'!$E$226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'2026-10-07'!$E$227:$E$235</c:f>
              <c:numCache>
                <c:formatCode>#,##0</c:formatCode>
                <c:ptCount val="9"/>
                <c:pt idx="0">
                  <c:v>1</c:v>
                </c:pt>
                <c:pt idx="1">
                  <c:v>0</c:v>
                </c:pt>
                <c:pt idx="2">
                  <c:v>1</c:v>
                </c:pt>
                <c:pt idx="3">
                  <c:v>0</c:v>
                </c:pt>
                <c:pt idx="4">
                  <c:v>0</c:v>
                </c:pt>
                <c:pt idx="5">
                  <c:v>3</c:v>
                </c:pt>
                <c:pt idx="6">
                  <c:v>2</c:v>
                </c:pt>
                <c:pt idx="7">
                  <c:v>2</c:v>
                </c:pt>
                <c:pt idx="8">
                  <c:v>0</c:v>
                </c:pt>
              </c:numCache>
            </c:numRef>
          </c:val>
          <c:extLst>
            <c:ext xmlns:c16="http://schemas.microsoft.com/office/drawing/2014/chart" uri="{C3380CC4-5D6E-409C-BE32-E72D297353CC}">
              <c16:uniqueId val="{00000003-F98F-C94F-9F54-E7521A88F87D}"/>
            </c:ext>
          </c:extLst>
        </c:ser>
        <c:ser>
          <c:idx val="4"/>
          <c:order val="4"/>
          <c:tx>
            <c:strRef>
              <c:f>'2026-10-07'!$F$226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'2026-10-07'!$F$227:$F$235</c:f>
              <c:numCache>
                <c:formatCode>#,##0</c:formatCode>
                <c:ptCount val="9"/>
                <c:pt idx="0">
                  <c:v>0</c:v>
                </c:pt>
                <c:pt idx="1">
                  <c:v>2</c:v>
                </c:pt>
                <c:pt idx="2">
                  <c:v>3</c:v>
                </c:pt>
                <c:pt idx="3">
                  <c:v>2</c:v>
                </c:pt>
                <c:pt idx="4">
                  <c:v>5</c:v>
                </c:pt>
                <c:pt idx="5">
                  <c:v>4</c:v>
                </c:pt>
                <c:pt idx="6">
                  <c:v>4</c:v>
                </c:pt>
                <c:pt idx="7">
                  <c:v>2</c:v>
                </c:pt>
                <c:pt idx="8">
                  <c:v>0</c:v>
                </c:pt>
              </c:numCache>
            </c:numRef>
          </c:val>
          <c:extLst>
            <c:ext xmlns:c16="http://schemas.microsoft.com/office/drawing/2014/chart" uri="{C3380CC4-5D6E-409C-BE32-E72D297353CC}">
              <c16:uniqueId val="{00000004-F98F-C94F-9F54-E7521A88F87D}"/>
            </c:ext>
          </c:extLst>
        </c:ser>
        <c:ser>
          <c:idx val="5"/>
          <c:order val="5"/>
          <c:tx>
            <c:strRef>
              <c:f>'2026-10-07'!$G$226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'2026-10-07'!$G$227:$G$235</c:f>
              <c:numCache>
                <c:formatCode>#,##0</c:formatCode>
                <c:ptCount val="9"/>
                <c:pt idx="0">
                  <c:v>0</c:v>
                </c:pt>
                <c:pt idx="1">
                  <c:v>0</c:v>
                </c:pt>
                <c:pt idx="2">
                  <c:v>1</c:v>
                </c:pt>
                <c:pt idx="3">
                  <c:v>1</c:v>
                </c:pt>
                <c:pt idx="4">
                  <c:v>2</c:v>
                </c:pt>
                <c:pt idx="5">
                  <c:v>1</c:v>
                </c:pt>
                <c:pt idx="6">
                  <c:v>0</c:v>
                </c:pt>
                <c:pt idx="7">
                  <c:v>2</c:v>
                </c:pt>
                <c:pt idx="8">
                  <c:v>1</c:v>
                </c:pt>
              </c:numCache>
            </c:numRef>
          </c:val>
          <c:extLst>
            <c:ext xmlns:c16="http://schemas.microsoft.com/office/drawing/2014/chart" uri="{C3380CC4-5D6E-409C-BE32-E72D297353CC}">
              <c16:uniqueId val="{00000005-F98F-C94F-9F54-E7521A88F87D}"/>
            </c:ext>
          </c:extLst>
        </c:ser>
        <c:ser>
          <c:idx val="6"/>
          <c:order val="6"/>
          <c:tx>
            <c:strRef>
              <c:f>'2026-10-07'!$H$226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'2026-10-07'!$H$227:$H$235</c:f>
              <c:numCache>
                <c:formatCode>#,##0</c:formatCode>
                <c:ptCount val="9"/>
                <c:pt idx="0">
                  <c:v>1</c:v>
                </c:pt>
                <c:pt idx="1">
                  <c:v>8</c:v>
                </c:pt>
                <c:pt idx="2">
                  <c:v>6</c:v>
                </c:pt>
                <c:pt idx="3">
                  <c:v>4</c:v>
                </c:pt>
                <c:pt idx="4">
                  <c:v>7</c:v>
                </c:pt>
                <c:pt idx="5">
                  <c:v>7</c:v>
                </c:pt>
                <c:pt idx="6">
                  <c:v>10</c:v>
                </c:pt>
                <c:pt idx="7">
                  <c:v>9</c:v>
                </c:pt>
                <c:pt idx="8">
                  <c:v>3</c:v>
                </c:pt>
              </c:numCache>
            </c:numRef>
          </c:val>
          <c:extLst>
            <c:ext xmlns:c16="http://schemas.microsoft.com/office/drawing/2014/chart" uri="{C3380CC4-5D6E-409C-BE32-E72D297353CC}">
              <c16:uniqueId val="{00000006-F98F-C94F-9F54-E7521A88F87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'2026-10-07'!$B$262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'2026-10-07'!$B$263:$B$272</c:f>
              <c:numCache>
                <c:formatCode>#,##0</c:formatCode>
                <c:ptCount val="10"/>
                <c:pt idx="0">
                  <c:v>1</c:v>
                </c:pt>
                <c:pt idx="1">
                  <c:v>8</c:v>
                </c:pt>
                <c:pt idx="2">
                  <c:v>6</c:v>
                </c:pt>
                <c:pt idx="3">
                  <c:v>4</c:v>
                </c:pt>
                <c:pt idx="4">
                  <c:v>7</c:v>
                </c:pt>
                <c:pt idx="5">
                  <c:v>7</c:v>
                </c:pt>
                <c:pt idx="6">
                  <c:v>10</c:v>
                </c:pt>
                <c:pt idx="7">
                  <c:v>9</c:v>
                </c:pt>
                <c:pt idx="8">
                  <c:v>3</c:v>
                </c:pt>
                <c:pt idx="9">
                  <c:v>4</c:v>
                </c:pt>
              </c:numCache>
            </c:numRef>
          </c:val>
          <c:extLst>
            <c:ext xmlns:c16="http://schemas.microsoft.com/office/drawing/2014/chart" uri="{C3380CC4-5D6E-409C-BE32-E72D297353CC}">
              <c16:uniqueId val="{00000000-82F8-A346-9A70-9FEEBB516068}"/>
            </c:ext>
          </c:extLst>
        </c:ser>
        <c:ser>
          <c:idx val="1"/>
          <c:order val="1"/>
          <c:tx>
            <c:strRef>
              <c:f>'2026-10-07'!$C$262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'2026-10-07'!$C$263:$C$272</c:f>
              <c:numCache>
                <c:formatCode>#,##0</c:formatCode>
                <c:ptCount val="10"/>
                <c:pt idx="0">
                  <c:v>1</c:v>
                </c:pt>
                <c:pt idx="1">
                  <c:v>2</c:v>
                </c:pt>
                <c:pt idx="2">
                  <c:v>5</c:v>
                </c:pt>
                <c:pt idx="3">
                  <c:v>6</c:v>
                </c:pt>
                <c:pt idx="4">
                  <c:v>10</c:v>
                </c:pt>
                <c:pt idx="5">
                  <c:v>12</c:v>
                </c:pt>
                <c:pt idx="6">
                  <c:v>10</c:v>
                </c:pt>
                <c:pt idx="7">
                  <c:v>6</c:v>
                </c:pt>
                <c:pt idx="8">
                  <c:v>3</c:v>
                </c:pt>
                <c:pt idx="9">
                  <c:v>2</c:v>
                </c:pt>
              </c:numCache>
            </c:numRef>
          </c:val>
          <c:extLst>
            <c:ext xmlns:c16="http://schemas.microsoft.com/office/drawing/2014/chart" uri="{C3380CC4-5D6E-409C-BE32-E72D297353CC}">
              <c16:uniqueId val="{00000001-82F8-A346-9A70-9FEEBB516068}"/>
            </c:ext>
          </c:extLst>
        </c:ser>
        <c:ser>
          <c:idx val="2"/>
          <c:order val="2"/>
          <c:tx>
            <c:strRef>
              <c:f>'2026-10-07'!$D$262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'2026-10-07'!$A$263:$A$272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'2026-10-07'!$D$263:$D$272</c:f>
              <c:numCache>
                <c:formatCode>#,##0</c:formatCode>
                <c:ptCount val="10"/>
                <c:pt idx="0">
                  <c:v>0</c:v>
                </c:pt>
                <c:pt idx="1">
                  <c:v>0</c:v>
                </c:pt>
                <c:pt idx="2">
                  <c:v>2</c:v>
                </c:pt>
                <c:pt idx="3">
                  <c:v>1</c:v>
                </c:pt>
                <c:pt idx="4">
                  <c:v>2</c:v>
                </c:pt>
                <c:pt idx="5">
                  <c:v>3</c:v>
                </c:pt>
                <c:pt idx="6">
                  <c:v>0</c:v>
                </c:pt>
                <c:pt idx="7">
                  <c:v>3</c:v>
                </c:pt>
                <c:pt idx="8">
                  <c:v>2</c:v>
                </c:pt>
                <c:pt idx="9">
                  <c:v>1</c:v>
                </c:pt>
              </c:numCache>
            </c:numRef>
          </c:val>
          <c:extLst>
            <c:ext xmlns:c16="http://schemas.microsoft.com/office/drawing/2014/chart" uri="{C3380CC4-5D6E-409C-BE32-E72D297353CC}">
              <c16:uniqueId val="{00000002-82F8-A346-9A70-9FEEBB51606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'2026-10-08'!$B$227:$B$235</c:f>
              <c:numCache>
                <c:formatCode>#,##0</c:formatCode>
                <c:ptCount val="9"/>
                <c:pt idx="0">
                  <c:v>0</c:v>
                </c:pt>
                <c:pt idx="1">
                  <c:v>1</c:v>
                </c:pt>
                <c:pt idx="2">
                  <c:v>2</c:v>
                </c:pt>
                <c:pt idx="3">
                  <c:v>0</c:v>
                </c:pt>
                <c:pt idx="4">
                  <c:v>1</c:v>
                </c:pt>
                <c:pt idx="5">
                  <c:v>0</c:v>
                </c:pt>
                <c:pt idx="6">
                  <c:v>0</c:v>
                </c:pt>
                <c:pt idx="7">
                  <c:v>2</c:v>
                </c:pt>
                <c:pt idx="8">
                  <c:v>0</c:v>
                </c:pt>
              </c:numCache>
            </c:numRef>
          </c:val>
          <c:extLst>
            <c:ext xmlns:c16="http://schemas.microsoft.com/office/drawing/2014/chart" uri="{C3380CC4-5D6E-409C-BE32-E72D297353CC}">
              <c16:uniqueId val="{00000000-34E1-8940-BB97-9612F33EF4B0}"/>
            </c:ext>
          </c:extLst>
        </c:ser>
        <c:ser>
          <c:idx val="1"/>
          <c:order val="1"/>
          <c:tx>
            <c:strRef>
              <c:f>'2026-10-08'!$C$226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'2026-10-08'!$C$227:$C$235</c:f>
              <c:numCache>
                <c:formatCode>#,##0</c:formatCode>
                <c:ptCount val="9"/>
                <c:pt idx="0">
                  <c:v>0</c:v>
                </c:pt>
                <c:pt idx="1">
                  <c:v>2</c:v>
                </c:pt>
                <c:pt idx="2">
                  <c:v>4</c:v>
                </c:pt>
                <c:pt idx="3">
                  <c:v>4</c:v>
                </c:pt>
                <c:pt idx="4">
                  <c:v>6</c:v>
                </c:pt>
                <c:pt idx="5">
                  <c:v>5</c:v>
                </c:pt>
                <c:pt idx="6">
                  <c:v>6</c:v>
                </c:pt>
                <c:pt idx="7">
                  <c:v>2</c:v>
                </c:pt>
                <c:pt idx="8">
                  <c:v>3</c:v>
                </c:pt>
              </c:numCache>
            </c:numRef>
          </c:val>
          <c:extLst>
            <c:ext xmlns:c16="http://schemas.microsoft.com/office/drawing/2014/chart" uri="{C3380CC4-5D6E-409C-BE32-E72D297353CC}">
              <c16:uniqueId val="{00000001-34E1-8940-BB97-9612F33EF4B0}"/>
            </c:ext>
          </c:extLst>
        </c:ser>
        <c:ser>
          <c:idx val="2"/>
          <c:order val="2"/>
          <c:tx>
            <c:strRef>
              <c:f>'2026-10-08'!$D$226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4E1-8940-BB97-9612F33EF4B0}"/>
            </c:ext>
          </c:extLst>
        </c:ser>
        <c:ser>
          <c:idx val="3"/>
          <c:order val="3"/>
          <c:tx>
            <c:strRef>
              <c:f>'2026-10-08'!$E$226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'2026-10-08'!$E$227:$E$235</c:f>
              <c:numCache>
                <c:formatCode>#,##0</c:formatCode>
                <c:ptCount val="9"/>
                <c:pt idx="0">
                  <c:v>0</c:v>
                </c:pt>
                <c:pt idx="1">
                  <c:v>2</c:v>
                </c:pt>
                <c:pt idx="2">
                  <c:v>0</c:v>
                </c:pt>
                <c:pt idx="3">
                  <c:v>2</c:v>
                </c:pt>
                <c:pt idx="4">
                  <c:v>1</c:v>
                </c:pt>
                <c:pt idx="5">
                  <c:v>3</c:v>
                </c:pt>
                <c:pt idx="6">
                  <c:v>0</c:v>
                </c:pt>
                <c:pt idx="7">
                  <c:v>4</c:v>
                </c:pt>
                <c:pt idx="8">
                  <c:v>0</c:v>
                </c:pt>
              </c:numCache>
            </c:numRef>
          </c:val>
          <c:extLst>
            <c:ext xmlns:c16="http://schemas.microsoft.com/office/drawing/2014/chart" uri="{C3380CC4-5D6E-409C-BE32-E72D297353CC}">
              <c16:uniqueId val="{00000003-34E1-8940-BB97-9612F33EF4B0}"/>
            </c:ext>
          </c:extLst>
        </c:ser>
        <c:ser>
          <c:idx val="4"/>
          <c:order val="4"/>
          <c:tx>
            <c:strRef>
              <c:f>'2026-10-08'!$F$226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'2026-10-08'!$F$227:$F$235</c:f>
              <c:numCache>
                <c:formatCode>#,##0</c:formatCode>
                <c:ptCount val="9"/>
                <c:pt idx="0">
                  <c:v>1</c:v>
                </c:pt>
                <c:pt idx="1">
                  <c:v>0</c:v>
                </c:pt>
                <c:pt idx="2">
                  <c:v>3</c:v>
                </c:pt>
                <c:pt idx="3">
                  <c:v>5</c:v>
                </c:pt>
                <c:pt idx="4">
                  <c:v>7</c:v>
                </c:pt>
                <c:pt idx="5">
                  <c:v>4</c:v>
                </c:pt>
                <c:pt idx="6">
                  <c:v>1</c:v>
                </c:pt>
                <c:pt idx="7">
                  <c:v>8</c:v>
                </c:pt>
                <c:pt idx="8">
                  <c:v>2</c:v>
                </c:pt>
              </c:numCache>
            </c:numRef>
          </c:val>
          <c:extLst>
            <c:ext xmlns:c16="http://schemas.microsoft.com/office/drawing/2014/chart" uri="{C3380CC4-5D6E-409C-BE32-E72D297353CC}">
              <c16:uniqueId val="{00000004-34E1-8940-BB97-9612F33EF4B0}"/>
            </c:ext>
          </c:extLst>
        </c:ser>
        <c:ser>
          <c:idx val="5"/>
          <c:order val="5"/>
          <c:tx>
            <c:strRef>
              <c:f>'2026-10-08'!$G$226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'2026-10-08'!$G$227:$G$235</c:f>
              <c:numCache>
                <c:formatCode>#,##0</c:formatCode>
                <c:ptCount val="9"/>
                <c:pt idx="0">
                  <c:v>0</c:v>
                </c:pt>
                <c:pt idx="1">
                  <c:v>0</c:v>
                </c:pt>
                <c:pt idx="2">
                  <c:v>1</c:v>
                </c:pt>
                <c:pt idx="3">
                  <c:v>3</c:v>
                </c:pt>
                <c:pt idx="4">
                  <c:v>2</c:v>
                </c:pt>
                <c:pt idx="5">
                  <c:v>1</c:v>
                </c:pt>
                <c:pt idx="6">
                  <c:v>0</c:v>
                </c:pt>
                <c:pt idx="7">
                  <c:v>0</c:v>
                </c:pt>
                <c:pt idx="8">
                  <c:v>2</c:v>
                </c:pt>
              </c:numCache>
            </c:numRef>
          </c:val>
          <c:extLst>
            <c:ext xmlns:c16="http://schemas.microsoft.com/office/drawing/2014/chart" uri="{C3380CC4-5D6E-409C-BE32-E72D297353CC}">
              <c16:uniqueId val="{00000005-34E1-8940-BB97-9612F33EF4B0}"/>
            </c:ext>
          </c:extLst>
        </c:ser>
        <c:ser>
          <c:idx val="6"/>
          <c:order val="6"/>
          <c:tx>
            <c:strRef>
              <c:f>'2026-10-08'!$H$226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'2026-10-08'!$H$227:$H$235</c:f>
              <c:numCache>
                <c:formatCode>#,##0</c:formatCode>
                <c:ptCount val="9"/>
                <c:pt idx="0">
                  <c:v>1</c:v>
                </c:pt>
                <c:pt idx="1">
                  <c:v>7</c:v>
                </c:pt>
                <c:pt idx="2">
                  <c:v>9</c:v>
                </c:pt>
                <c:pt idx="3">
                  <c:v>6</c:v>
                </c:pt>
                <c:pt idx="4">
                  <c:v>5</c:v>
                </c:pt>
                <c:pt idx="5">
                  <c:v>8</c:v>
                </c:pt>
                <c:pt idx="6">
                  <c:v>6</c:v>
                </c:pt>
                <c:pt idx="7">
                  <c:v>11</c:v>
                </c:pt>
                <c:pt idx="8">
                  <c:v>3</c:v>
                </c:pt>
              </c:numCache>
            </c:numRef>
          </c:val>
          <c:extLst>
            <c:ext xmlns:c16="http://schemas.microsoft.com/office/drawing/2014/chart" uri="{C3380CC4-5D6E-409C-BE32-E72D297353CC}">
              <c16:uniqueId val="{00000006-34E1-8940-BB97-9612F33EF4B0}"/>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'2026-10-08'!$B$264:$B$273</c:f>
              <c:numCache>
                <c:formatCode>#,##0</c:formatCode>
                <c:ptCount val="10"/>
                <c:pt idx="0">
                  <c:v>1</c:v>
                </c:pt>
                <c:pt idx="1">
                  <c:v>7</c:v>
                </c:pt>
                <c:pt idx="2">
                  <c:v>9</c:v>
                </c:pt>
                <c:pt idx="3">
                  <c:v>6</c:v>
                </c:pt>
                <c:pt idx="4">
                  <c:v>5</c:v>
                </c:pt>
                <c:pt idx="5">
                  <c:v>8</c:v>
                </c:pt>
                <c:pt idx="6">
                  <c:v>6</c:v>
                </c:pt>
                <c:pt idx="7">
                  <c:v>11</c:v>
                </c:pt>
                <c:pt idx="8">
                  <c:v>3</c:v>
                </c:pt>
                <c:pt idx="9">
                  <c:v>0</c:v>
                </c:pt>
              </c:numCache>
            </c:numRef>
          </c:val>
          <c:extLst>
            <c:ext xmlns:c16="http://schemas.microsoft.com/office/drawing/2014/chart" uri="{C3380CC4-5D6E-409C-BE32-E72D297353CC}">
              <c16:uniqueId val="{00000000-C945-B844-8D84-60B9FE891744}"/>
            </c:ext>
          </c:extLst>
        </c:ser>
        <c:ser>
          <c:idx val="1"/>
          <c:order val="1"/>
          <c:tx>
            <c:strRef>
              <c:f>'2026-10-08'!$C$263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'2026-10-08'!$C$264:$C$273</c:f>
              <c:numCache>
                <c:formatCode>#,##0</c:formatCode>
                <c:ptCount val="10"/>
                <c:pt idx="0">
                  <c:v>1</c:v>
                </c:pt>
                <c:pt idx="1">
                  <c:v>4</c:v>
                </c:pt>
                <c:pt idx="2">
                  <c:v>7</c:v>
                </c:pt>
                <c:pt idx="3">
                  <c:v>11</c:v>
                </c:pt>
                <c:pt idx="4">
                  <c:v>14</c:v>
                </c:pt>
                <c:pt idx="5">
                  <c:v>12</c:v>
                </c:pt>
                <c:pt idx="6">
                  <c:v>7</c:v>
                </c:pt>
                <c:pt idx="7">
                  <c:v>14</c:v>
                </c:pt>
                <c:pt idx="8">
                  <c:v>5</c:v>
                </c:pt>
                <c:pt idx="9">
                  <c:v>0</c:v>
                </c:pt>
              </c:numCache>
            </c:numRef>
          </c:val>
          <c:extLst>
            <c:ext xmlns:c16="http://schemas.microsoft.com/office/drawing/2014/chart" uri="{C3380CC4-5D6E-409C-BE32-E72D297353CC}">
              <c16:uniqueId val="{00000001-C945-B844-8D84-60B9FE891744}"/>
            </c:ext>
          </c:extLst>
        </c:ser>
        <c:ser>
          <c:idx val="2"/>
          <c:order val="2"/>
          <c:tx>
            <c:strRef>
              <c:f>'2026-10-08'!$D$263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'2026-10-08'!$D$264:$D$273</c:f>
              <c:numCache>
                <c:formatCode>#,##0</c:formatCode>
                <c:ptCount val="10"/>
                <c:pt idx="0">
                  <c:v>0</c:v>
                </c:pt>
                <c:pt idx="1">
                  <c:v>1</c:v>
                </c:pt>
                <c:pt idx="2">
                  <c:v>3</c:v>
                </c:pt>
                <c:pt idx="3">
                  <c:v>3</c:v>
                </c:pt>
                <c:pt idx="4">
                  <c:v>3</c:v>
                </c:pt>
                <c:pt idx="5">
                  <c:v>1</c:v>
                </c:pt>
                <c:pt idx="6">
                  <c:v>0</c:v>
                </c:pt>
                <c:pt idx="7">
                  <c:v>2</c:v>
                </c:pt>
                <c:pt idx="8">
                  <c:v>2</c:v>
                </c:pt>
                <c:pt idx="9">
                  <c:v>1</c:v>
                </c:pt>
              </c:numCache>
            </c:numRef>
          </c:val>
          <c:extLst>
            <c:ext xmlns:c16="http://schemas.microsoft.com/office/drawing/2014/chart" uri="{C3380CC4-5D6E-409C-BE32-E72D297353CC}">
              <c16:uniqueId val="{00000002-C945-B844-8D84-60B9FE89174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'2026-10-09'!$B$227:$B$235</c:f>
              <c:numCache>
                <c:formatCode>#,##0</c:formatCode>
                <c:ptCount val="9"/>
                <c:pt idx="0">
                  <c:v>1</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1058-1C4C-8A18-804FAF3678FF}"/>
            </c:ext>
          </c:extLst>
        </c:ser>
        <c:ser>
          <c:idx val="1"/>
          <c:order val="1"/>
          <c:tx>
            <c:strRef>
              <c:f>'2026-10-09'!$C$226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'2026-10-09'!$C$227:$C$235</c:f>
              <c:numCache>
                <c:formatCode>#,##0</c:formatCode>
                <c:ptCount val="9"/>
                <c:pt idx="0">
                  <c:v>0</c:v>
                </c:pt>
                <c:pt idx="1">
                  <c:v>3</c:v>
                </c:pt>
                <c:pt idx="2">
                  <c:v>3</c:v>
                </c:pt>
                <c:pt idx="3">
                  <c:v>4</c:v>
                </c:pt>
                <c:pt idx="4">
                  <c:v>3</c:v>
                </c:pt>
                <c:pt idx="5">
                  <c:v>5</c:v>
                </c:pt>
                <c:pt idx="6">
                  <c:v>6</c:v>
                </c:pt>
                <c:pt idx="7">
                  <c:v>4</c:v>
                </c:pt>
                <c:pt idx="8">
                  <c:v>2</c:v>
                </c:pt>
              </c:numCache>
            </c:numRef>
          </c:val>
          <c:extLst>
            <c:ext xmlns:c16="http://schemas.microsoft.com/office/drawing/2014/chart" uri="{C3380CC4-5D6E-409C-BE32-E72D297353CC}">
              <c16:uniqueId val="{00000001-1058-1C4C-8A18-804FAF3678FF}"/>
            </c:ext>
          </c:extLst>
        </c:ser>
        <c:ser>
          <c:idx val="2"/>
          <c:order val="2"/>
          <c:tx>
            <c:strRef>
              <c:f>'2026-10-09'!$D$226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1058-1C4C-8A18-804FAF3678FF}"/>
            </c:ext>
          </c:extLst>
        </c:ser>
        <c:ser>
          <c:idx val="3"/>
          <c:order val="3"/>
          <c:tx>
            <c:strRef>
              <c:f>'2026-10-09'!$E$226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'2026-10-09'!$E$227:$E$235</c:f>
              <c:numCache>
                <c:formatCode>#,##0</c:formatCode>
                <c:ptCount val="9"/>
                <c:pt idx="0">
                  <c:v>0</c:v>
                </c:pt>
                <c:pt idx="1">
                  <c:v>0</c:v>
                </c:pt>
                <c:pt idx="2">
                  <c:v>1</c:v>
                </c:pt>
                <c:pt idx="3">
                  <c:v>1</c:v>
                </c:pt>
                <c:pt idx="4">
                  <c:v>1</c:v>
                </c:pt>
                <c:pt idx="5">
                  <c:v>4</c:v>
                </c:pt>
                <c:pt idx="6">
                  <c:v>0</c:v>
                </c:pt>
                <c:pt idx="7">
                  <c:v>2</c:v>
                </c:pt>
                <c:pt idx="8">
                  <c:v>1</c:v>
                </c:pt>
              </c:numCache>
            </c:numRef>
          </c:val>
          <c:extLst>
            <c:ext xmlns:c16="http://schemas.microsoft.com/office/drawing/2014/chart" uri="{C3380CC4-5D6E-409C-BE32-E72D297353CC}">
              <c16:uniqueId val="{00000003-1058-1C4C-8A18-804FAF3678FF}"/>
            </c:ext>
          </c:extLst>
        </c:ser>
        <c:ser>
          <c:idx val="4"/>
          <c:order val="4"/>
          <c:tx>
            <c:strRef>
              <c:f>'2026-10-09'!$F$226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'2026-10-09'!$F$227:$F$235</c:f>
              <c:numCache>
                <c:formatCode>#,##0</c:formatCode>
                <c:ptCount val="9"/>
                <c:pt idx="0">
                  <c:v>0</c:v>
                </c:pt>
                <c:pt idx="1">
                  <c:v>0</c:v>
                </c:pt>
                <c:pt idx="2">
                  <c:v>3</c:v>
                </c:pt>
                <c:pt idx="3">
                  <c:v>1</c:v>
                </c:pt>
                <c:pt idx="4">
                  <c:v>10</c:v>
                </c:pt>
                <c:pt idx="5">
                  <c:v>3</c:v>
                </c:pt>
                <c:pt idx="6">
                  <c:v>2</c:v>
                </c:pt>
                <c:pt idx="7">
                  <c:v>5</c:v>
                </c:pt>
                <c:pt idx="8">
                  <c:v>3</c:v>
                </c:pt>
              </c:numCache>
            </c:numRef>
          </c:val>
          <c:extLst>
            <c:ext xmlns:c16="http://schemas.microsoft.com/office/drawing/2014/chart" uri="{C3380CC4-5D6E-409C-BE32-E72D297353CC}">
              <c16:uniqueId val="{00000004-1058-1C4C-8A18-804FAF3678FF}"/>
            </c:ext>
          </c:extLst>
        </c:ser>
        <c:ser>
          <c:idx val="5"/>
          <c:order val="5"/>
          <c:tx>
            <c:strRef>
              <c:f>'2026-10-09'!$G$226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'2026-10-09'!$G$227:$G$235</c:f>
              <c:numCache>
                <c:formatCode>#,##0</c:formatCode>
                <c:ptCount val="9"/>
                <c:pt idx="0">
                  <c:v>1</c:v>
                </c:pt>
                <c:pt idx="1">
                  <c:v>0</c:v>
                </c:pt>
                <c:pt idx="2">
                  <c:v>2</c:v>
                </c:pt>
                <c:pt idx="3">
                  <c:v>1</c:v>
                </c:pt>
                <c:pt idx="4">
                  <c:v>2</c:v>
                </c:pt>
                <c:pt idx="5">
                  <c:v>0</c:v>
                </c:pt>
                <c:pt idx="6">
                  <c:v>0</c:v>
                </c:pt>
                <c:pt idx="7">
                  <c:v>0</c:v>
                </c:pt>
                <c:pt idx="8">
                  <c:v>1</c:v>
                </c:pt>
              </c:numCache>
            </c:numRef>
          </c:val>
          <c:extLst>
            <c:ext xmlns:c16="http://schemas.microsoft.com/office/drawing/2014/chart" uri="{C3380CC4-5D6E-409C-BE32-E72D297353CC}">
              <c16:uniqueId val="{00000005-1058-1C4C-8A18-804FAF3678FF}"/>
            </c:ext>
          </c:extLst>
        </c:ser>
        <c:ser>
          <c:idx val="6"/>
          <c:order val="6"/>
          <c:tx>
            <c:strRef>
              <c:f>'2026-10-09'!$H$226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'2026-10-09'!$H$227:$H$235</c:f>
              <c:numCache>
                <c:formatCode>#,##0</c:formatCode>
                <c:ptCount val="9"/>
                <c:pt idx="0">
                  <c:v>1</c:v>
                </c:pt>
                <c:pt idx="1">
                  <c:v>7</c:v>
                </c:pt>
                <c:pt idx="2">
                  <c:v>12</c:v>
                </c:pt>
                <c:pt idx="3">
                  <c:v>5</c:v>
                </c:pt>
                <c:pt idx="4">
                  <c:v>6</c:v>
                </c:pt>
                <c:pt idx="5">
                  <c:v>10</c:v>
                </c:pt>
                <c:pt idx="6">
                  <c:v>7</c:v>
                </c:pt>
                <c:pt idx="7">
                  <c:v>12</c:v>
                </c:pt>
                <c:pt idx="8">
                  <c:v>4</c:v>
                </c:pt>
              </c:numCache>
            </c:numRef>
          </c:val>
          <c:extLst>
            <c:ext xmlns:c16="http://schemas.microsoft.com/office/drawing/2014/chart" uri="{C3380CC4-5D6E-409C-BE32-E72D297353CC}">
              <c16:uniqueId val="{00000006-1058-1C4C-8A18-804FAF3678FF}"/>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'2026-10-09'!$B$263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'2026-10-09'!$B$264:$B$273</c:f>
              <c:numCache>
                <c:formatCode>#,##0</c:formatCode>
                <c:ptCount val="10"/>
                <c:pt idx="0">
                  <c:v>1</c:v>
                </c:pt>
                <c:pt idx="1">
                  <c:v>7</c:v>
                </c:pt>
                <c:pt idx="2">
                  <c:v>12</c:v>
                </c:pt>
                <c:pt idx="3">
                  <c:v>5</c:v>
                </c:pt>
                <c:pt idx="4">
                  <c:v>6</c:v>
                </c:pt>
                <c:pt idx="5">
                  <c:v>10</c:v>
                </c:pt>
                <c:pt idx="6">
                  <c:v>7</c:v>
                </c:pt>
                <c:pt idx="7">
                  <c:v>12</c:v>
                </c:pt>
                <c:pt idx="8">
                  <c:v>4</c:v>
                </c:pt>
                <c:pt idx="9">
                  <c:v>3</c:v>
                </c:pt>
              </c:numCache>
            </c:numRef>
          </c:val>
          <c:extLst>
            <c:ext xmlns:c16="http://schemas.microsoft.com/office/drawing/2014/chart" uri="{C3380CC4-5D6E-409C-BE32-E72D297353CC}">
              <c16:uniqueId val="{00000000-62AD-BC44-8B7D-C9A7AF8F5766}"/>
            </c:ext>
          </c:extLst>
        </c:ser>
        <c:ser>
          <c:idx val="1"/>
          <c:order val="1"/>
          <c:tx>
            <c:strRef>
              <c:f>'2026-10-09'!$C$263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'2026-10-09'!$C$264:$C$273</c:f>
              <c:numCache>
                <c:formatCode>#,##0</c:formatCode>
                <c:ptCount val="10"/>
                <c:pt idx="0">
                  <c:v>0</c:v>
                </c:pt>
                <c:pt idx="1">
                  <c:v>3</c:v>
                </c:pt>
                <c:pt idx="2">
                  <c:v>7</c:v>
                </c:pt>
                <c:pt idx="3">
                  <c:v>6</c:v>
                </c:pt>
                <c:pt idx="4">
                  <c:v>14</c:v>
                </c:pt>
                <c:pt idx="5">
                  <c:v>12</c:v>
                </c:pt>
                <c:pt idx="6">
                  <c:v>8</c:v>
                </c:pt>
                <c:pt idx="7">
                  <c:v>11</c:v>
                </c:pt>
                <c:pt idx="8">
                  <c:v>6</c:v>
                </c:pt>
                <c:pt idx="9">
                  <c:v>1</c:v>
                </c:pt>
              </c:numCache>
            </c:numRef>
          </c:val>
          <c:extLst>
            <c:ext xmlns:c16="http://schemas.microsoft.com/office/drawing/2014/chart" uri="{C3380CC4-5D6E-409C-BE32-E72D297353CC}">
              <c16:uniqueId val="{00000001-62AD-BC44-8B7D-C9A7AF8F5766}"/>
            </c:ext>
          </c:extLst>
        </c:ser>
        <c:ser>
          <c:idx val="2"/>
          <c:order val="2"/>
          <c:tx>
            <c:strRef>
              <c:f>'2026-10-09'!$D$263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'2026-10-09'!$A$264:$A$273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'2026-10-09'!$D$264:$D$273</c:f>
              <c:numCache>
                <c:formatCode>#,##0</c:formatCode>
                <c:ptCount val="10"/>
                <c:pt idx="0">
                  <c:v>2</c:v>
                </c:pt>
                <c:pt idx="1">
                  <c:v>1</c:v>
                </c:pt>
                <c:pt idx="2">
                  <c:v>3</c:v>
                </c:pt>
                <c:pt idx="3">
                  <c:v>1</c:v>
                </c:pt>
                <c:pt idx="4">
                  <c:v>2</c:v>
                </c:pt>
                <c:pt idx="5">
                  <c:v>2</c:v>
                </c:pt>
                <c:pt idx="6">
                  <c:v>0</c:v>
                </c:pt>
                <c:pt idx="7">
                  <c:v>1</c:v>
                </c:pt>
                <c:pt idx="8">
                  <c:v>1</c:v>
                </c:pt>
                <c:pt idx="9">
                  <c:v>1</c:v>
                </c:pt>
              </c:numCache>
            </c:numRef>
          </c:val>
          <c:extLst>
            <c:ext xmlns:c16="http://schemas.microsoft.com/office/drawing/2014/chart" uri="{C3380CC4-5D6E-409C-BE32-E72D297353CC}">
              <c16:uniqueId val="{00000002-62AD-BC44-8B7D-C9A7AF8F5766}"/>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'2026-10-10'!$B$227:$B$235</c:f>
              <c:numCache>
                <c:formatCode>#,##0</c:formatCode>
                <c:ptCount val="9"/>
                <c:pt idx="0">
                  <c:v>0</c:v>
                </c:pt>
                <c:pt idx="1">
                  <c:v>1</c:v>
                </c:pt>
                <c:pt idx="2">
                  <c:v>1</c:v>
                </c:pt>
                <c:pt idx="3">
                  <c:v>1</c:v>
                </c:pt>
                <c:pt idx="4">
                  <c:v>2</c:v>
                </c:pt>
                <c:pt idx="5">
                  <c:v>0</c:v>
                </c:pt>
                <c:pt idx="6">
                  <c:v>1</c:v>
                </c:pt>
                <c:pt idx="7">
                  <c:v>2</c:v>
                </c:pt>
                <c:pt idx="8">
                  <c:v>0</c:v>
                </c:pt>
              </c:numCache>
            </c:numRef>
          </c:val>
          <c:extLst>
            <c:ext xmlns:c16="http://schemas.microsoft.com/office/drawing/2014/chart" uri="{C3380CC4-5D6E-409C-BE32-E72D297353CC}">
              <c16:uniqueId val="{00000000-334E-4D4E-88C8-47A8A059E4BD}"/>
            </c:ext>
          </c:extLst>
        </c:ser>
        <c:ser>
          <c:idx val="1"/>
          <c:order val="1"/>
          <c:tx>
            <c:strRef>
              <c:f>'2026-10-10'!$C$226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'2026-10-10'!$C$227:$C$235</c:f>
              <c:numCache>
                <c:formatCode>#,##0</c:formatCode>
                <c:ptCount val="9"/>
                <c:pt idx="0">
                  <c:v>0</c:v>
                </c:pt>
                <c:pt idx="1">
                  <c:v>2</c:v>
                </c:pt>
                <c:pt idx="2">
                  <c:v>5</c:v>
                </c:pt>
                <c:pt idx="3">
                  <c:v>5</c:v>
                </c:pt>
                <c:pt idx="4">
                  <c:v>7</c:v>
                </c:pt>
                <c:pt idx="5">
                  <c:v>4</c:v>
                </c:pt>
                <c:pt idx="6">
                  <c:v>7</c:v>
                </c:pt>
                <c:pt idx="7">
                  <c:v>6</c:v>
                </c:pt>
                <c:pt idx="8">
                  <c:v>4</c:v>
                </c:pt>
              </c:numCache>
            </c:numRef>
          </c:val>
          <c:extLst>
            <c:ext xmlns:c16="http://schemas.microsoft.com/office/drawing/2014/chart" uri="{C3380CC4-5D6E-409C-BE32-E72D297353CC}">
              <c16:uniqueId val="{00000001-334E-4D4E-88C8-47A8A059E4BD}"/>
            </c:ext>
          </c:extLst>
        </c:ser>
        <c:ser>
          <c:idx val="2"/>
          <c:order val="2"/>
          <c:tx>
            <c:strRef>
              <c:f>'2026-10-10'!$D$226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334E-4D4E-88C8-47A8A059E4BD}"/>
            </c:ext>
          </c:extLst>
        </c:ser>
        <c:ser>
          <c:idx val="3"/>
          <c:order val="3"/>
          <c:tx>
            <c:strRef>
              <c:f>'2026-10-10'!$E$226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'2026-10-10'!$E$227:$E$235</c:f>
              <c:numCache>
                <c:formatCode>#,##0</c:formatCode>
                <c:ptCount val="9"/>
                <c:pt idx="0">
                  <c:v>1</c:v>
                </c:pt>
                <c:pt idx="1">
                  <c:v>0</c:v>
                </c:pt>
                <c:pt idx="2">
                  <c:v>0</c:v>
                </c:pt>
                <c:pt idx="3">
                  <c:v>2</c:v>
                </c:pt>
                <c:pt idx="4">
                  <c:v>1</c:v>
                </c:pt>
                <c:pt idx="5">
                  <c:v>3</c:v>
                </c:pt>
                <c:pt idx="6">
                  <c:v>1</c:v>
                </c:pt>
                <c:pt idx="7">
                  <c:v>1</c:v>
                </c:pt>
                <c:pt idx="8">
                  <c:v>1</c:v>
                </c:pt>
              </c:numCache>
            </c:numRef>
          </c:val>
          <c:extLst>
            <c:ext xmlns:c16="http://schemas.microsoft.com/office/drawing/2014/chart" uri="{C3380CC4-5D6E-409C-BE32-E72D297353CC}">
              <c16:uniqueId val="{00000003-334E-4D4E-88C8-47A8A059E4BD}"/>
            </c:ext>
          </c:extLst>
        </c:ser>
        <c:ser>
          <c:idx val="4"/>
          <c:order val="4"/>
          <c:tx>
            <c:strRef>
              <c:f>'2026-10-10'!$F$226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'2026-10-10'!$F$227:$F$235</c:f>
              <c:numCache>
                <c:formatCode>#,##0</c:formatCode>
                <c:ptCount val="9"/>
                <c:pt idx="0">
                  <c:v>0</c:v>
                </c:pt>
                <c:pt idx="1">
                  <c:v>1</c:v>
                </c:pt>
                <c:pt idx="2">
                  <c:v>4</c:v>
                </c:pt>
                <c:pt idx="3">
                  <c:v>4</c:v>
                </c:pt>
                <c:pt idx="4">
                  <c:v>9</c:v>
                </c:pt>
                <c:pt idx="5">
                  <c:v>7</c:v>
                </c:pt>
                <c:pt idx="6">
                  <c:v>2</c:v>
                </c:pt>
                <c:pt idx="7">
                  <c:v>7</c:v>
                </c:pt>
                <c:pt idx="8">
                  <c:v>5</c:v>
                </c:pt>
              </c:numCache>
            </c:numRef>
          </c:val>
          <c:extLst>
            <c:ext xmlns:c16="http://schemas.microsoft.com/office/drawing/2014/chart" uri="{C3380CC4-5D6E-409C-BE32-E72D297353CC}">
              <c16:uniqueId val="{00000004-334E-4D4E-88C8-47A8A059E4BD}"/>
            </c:ext>
          </c:extLst>
        </c:ser>
        <c:ser>
          <c:idx val="5"/>
          <c:order val="5"/>
          <c:tx>
            <c:strRef>
              <c:f>'2026-10-10'!$G$226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'2026-10-10'!$G$227:$G$235</c:f>
              <c:numCache>
                <c:formatCode>#,##0</c:formatCode>
                <c:ptCount val="9"/>
                <c:pt idx="0">
                  <c:v>0</c:v>
                </c:pt>
                <c:pt idx="1">
                  <c:v>0</c:v>
                </c:pt>
                <c:pt idx="2">
                  <c:v>0</c:v>
                </c:pt>
                <c:pt idx="3">
                  <c:v>2</c:v>
                </c:pt>
                <c:pt idx="4">
                  <c:v>2</c:v>
                </c:pt>
                <c:pt idx="5">
                  <c:v>0</c:v>
                </c:pt>
                <c:pt idx="6">
                  <c:v>1</c:v>
                </c:pt>
                <c:pt idx="7">
                  <c:v>1</c:v>
                </c:pt>
                <c:pt idx="8">
                  <c:v>1</c:v>
                </c:pt>
              </c:numCache>
            </c:numRef>
          </c:val>
          <c:extLst>
            <c:ext xmlns:c16="http://schemas.microsoft.com/office/drawing/2014/chart" uri="{C3380CC4-5D6E-409C-BE32-E72D297353CC}">
              <c16:uniqueId val="{00000005-334E-4D4E-88C8-47A8A059E4BD}"/>
            </c:ext>
          </c:extLst>
        </c:ser>
        <c:ser>
          <c:idx val="6"/>
          <c:order val="6"/>
          <c:tx>
            <c:strRef>
              <c:f>'2026-10-10'!$H$226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'2026-10-10'!$H$227:$H$235</c:f>
              <c:numCache>
                <c:formatCode>#,##0</c:formatCode>
                <c:ptCount val="9"/>
                <c:pt idx="0">
                  <c:v>1</c:v>
                </c:pt>
                <c:pt idx="1">
                  <c:v>8</c:v>
                </c:pt>
                <c:pt idx="2">
                  <c:v>8</c:v>
                </c:pt>
                <c:pt idx="3">
                  <c:v>6</c:v>
                </c:pt>
                <c:pt idx="4">
                  <c:v>9</c:v>
                </c:pt>
                <c:pt idx="5">
                  <c:v>10</c:v>
                </c:pt>
                <c:pt idx="6">
                  <c:v>4</c:v>
                </c:pt>
                <c:pt idx="7">
                  <c:v>2</c:v>
                </c:pt>
                <c:pt idx="8">
                  <c:v>5</c:v>
                </c:pt>
              </c:numCache>
            </c:numRef>
          </c:val>
          <c:extLst>
            <c:ext xmlns:c16="http://schemas.microsoft.com/office/drawing/2014/chart" uri="{C3380CC4-5D6E-409C-BE32-E72D297353CC}">
              <c16:uniqueId val="{00000006-334E-4D4E-88C8-47A8A059E4B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'2026-10-10'!$B$264:$B$273</c:f>
              <c:numCache>
                <c:formatCode>#,##0</c:formatCode>
                <c:ptCount val="10"/>
                <c:pt idx="0">
                  <c:v>1</c:v>
                </c:pt>
                <c:pt idx="1">
                  <c:v>8</c:v>
                </c:pt>
                <c:pt idx="2">
                  <c:v>8</c:v>
                </c:pt>
                <c:pt idx="3">
                  <c:v>6</c:v>
                </c:pt>
                <c:pt idx="4">
                  <c:v>9</c:v>
                </c:pt>
                <c:pt idx="5">
                  <c:v>10</c:v>
                </c:pt>
                <c:pt idx="6">
                  <c:v>4</c:v>
                </c:pt>
                <c:pt idx="7">
                  <c:v>2</c:v>
                </c:pt>
                <c:pt idx="8">
                  <c:v>5</c:v>
                </c:pt>
                <c:pt idx="9">
                  <c:v>5</c:v>
                </c:pt>
              </c:numCache>
            </c:numRef>
          </c:val>
          <c:extLst>
            <c:ext xmlns:c16="http://schemas.microsoft.com/office/drawing/2014/chart" uri="{C3380CC4-5D6E-409C-BE32-E72D297353CC}">
              <c16:uniqueId val="{00000000-6194-024B-BCAB-05893AF47C4F}"/>
            </c:ext>
          </c:extLst>
        </c:ser>
        <c:ser>
          <c:idx val="1"/>
          <c:order val="1"/>
          <c:tx>
            <c:strRef>
              <c:f>'2026-10-10'!$C$263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'2026-10-10'!$C$264:$C$273</c:f>
              <c:numCache>
                <c:formatCode>#,##0</c:formatCode>
                <c:ptCount val="10"/>
                <c:pt idx="0">
                  <c:v>1</c:v>
                </c:pt>
                <c:pt idx="1">
                  <c:v>3</c:v>
                </c:pt>
                <c:pt idx="2">
                  <c:v>9</c:v>
                </c:pt>
                <c:pt idx="3">
                  <c:v>11</c:v>
                </c:pt>
                <c:pt idx="4">
                  <c:v>17</c:v>
                </c:pt>
                <c:pt idx="5">
                  <c:v>14</c:v>
                </c:pt>
                <c:pt idx="6">
                  <c:v>10</c:v>
                </c:pt>
                <c:pt idx="7">
                  <c:v>14</c:v>
                </c:pt>
                <c:pt idx="8">
                  <c:v>10</c:v>
                </c:pt>
                <c:pt idx="9">
                  <c:v>1</c:v>
                </c:pt>
              </c:numCache>
            </c:numRef>
          </c:val>
          <c:extLst>
            <c:ext xmlns:c16="http://schemas.microsoft.com/office/drawing/2014/chart" uri="{C3380CC4-5D6E-409C-BE32-E72D297353CC}">
              <c16:uniqueId val="{00000001-6194-024B-BCAB-05893AF47C4F}"/>
            </c:ext>
          </c:extLst>
        </c:ser>
        <c:ser>
          <c:idx val="2"/>
          <c:order val="2"/>
          <c:tx>
            <c:strRef>
              <c:f>'2026-10-10'!$D$263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'2026-10-10'!$D$264:$D$273</c:f>
              <c:numCache>
                <c:formatCode>#,##0</c:formatCode>
                <c:ptCount val="10"/>
                <c:pt idx="0">
                  <c:v>0</c:v>
                </c:pt>
                <c:pt idx="1">
                  <c:v>1</c:v>
                </c:pt>
                <c:pt idx="2">
                  <c:v>1</c:v>
                </c:pt>
                <c:pt idx="3">
                  <c:v>3</c:v>
                </c:pt>
                <c:pt idx="4">
                  <c:v>4</c:v>
                </c:pt>
                <c:pt idx="5">
                  <c:v>0</c:v>
                </c:pt>
                <c:pt idx="6">
                  <c:v>2</c:v>
                </c:pt>
                <c:pt idx="7">
                  <c:v>3</c:v>
                </c:pt>
                <c:pt idx="8">
                  <c:v>1</c:v>
                </c:pt>
                <c:pt idx="9">
                  <c:v>1</c:v>
                </c:pt>
              </c:numCache>
            </c:numRef>
          </c:val>
          <c:extLst>
            <c:ext xmlns:c16="http://schemas.microsoft.com/office/drawing/2014/chart" uri="{C3380CC4-5D6E-409C-BE32-E72D297353CC}">
              <c16:uniqueId val="{00000002-6194-024B-BCAB-05893AF47C4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B2EB-BC40-A3D8-EF4D7C7A931B}"/>
            </c:ext>
          </c:extLst>
        </c:ser>
        <c:ser>
          <c:idx val="1"/>
          <c:order val="1"/>
          <c:tx>
            <c:strRef>
              <c:f>'2026-10-11'!$C$226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'2026-10-11'!$C$227:$C$235</c:f>
              <c:numCache>
                <c:formatCode>#,##0</c:formatCode>
                <c:ptCount val="9"/>
                <c:pt idx="0">
                  <c:v>0</c:v>
                </c:pt>
                <c:pt idx="1">
                  <c:v>2</c:v>
                </c:pt>
                <c:pt idx="2">
                  <c:v>4</c:v>
                </c:pt>
                <c:pt idx="3">
                  <c:v>4</c:v>
                </c:pt>
                <c:pt idx="4">
                  <c:v>6</c:v>
                </c:pt>
                <c:pt idx="5">
                  <c:v>8</c:v>
                </c:pt>
                <c:pt idx="6">
                  <c:v>4</c:v>
                </c:pt>
                <c:pt idx="7">
                  <c:v>3</c:v>
                </c:pt>
                <c:pt idx="8">
                  <c:v>4</c:v>
                </c:pt>
              </c:numCache>
            </c:numRef>
          </c:val>
          <c:extLst>
            <c:ext xmlns:c16="http://schemas.microsoft.com/office/drawing/2014/chart" uri="{C3380CC4-5D6E-409C-BE32-E72D297353CC}">
              <c16:uniqueId val="{00000001-B2EB-BC40-A3D8-EF4D7C7A931B}"/>
            </c:ext>
          </c:extLst>
        </c:ser>
        <c:ser>
          <c:idx val="2"/>
          <c:order val="2"/>
          <c:tx>
            <c:strRef>
              <c:f>'2026-10-11'!$D$226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2EB-BC40-A3D8-EF4D7C7A931B}"/>
            </c:ext>
          </c:extLst>
        </c:ser>
        <c:ser>
          <c:idx val="3"/>
          <c:order val="3"/>
          <c:tx>
            <c:strRef>
              <c:f>'2026-10-11'!$E$226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'2026-10-11'!$E$227:$E$235</c:f>
              <c:numCache>
                <c:formatCode>#,##0</c:formatCode>
                <c:ptCount val="9"/>
                <c:pt idx="0">
                  <c:v>0</c:v>
                </c:pt>
                <c:pt idx="1">
                  <c:v>0</c:v>
                </c:pt>
                <c:pt idx="2">
                  <c:v>0</c:v>
                </c:pt>
                <c:pt idx="3">
                  <c:v>2</c:v>
                </c:pt>
                <c:pt idx="4">
                  <c:v>1</c:v>
                </c:pt>
                <c:pt idx="5">
                  <c:v>3</c:v>
                </c:pt>
                <c:pt idx="6">
                  <c:v>0</c:v>
                </c:pt>
                <c:pt idx="7">
                  <c:v>3</c:v>
                </c:pt>
                <c:pt idx="8">
                  <c:v>2</c:v>
                </c:pt>
              </c:numCache>
            </c:numRef>
          </c:val>
          <c:extLst>
            <c:ext xmlns:c16="http://schemas.microsoft.com/office/drawing/2014/chart" uri="{C3380CC4-5D6E-409C-BE32-E72D297353CC}">
              <c16:uniqueId val="{00000003-B2EB-BC40-A3D8-EF4D7C7A931B}"/>
            </c:ext>
          </c:extLst>
        </c:ser>
        <c:ser>
          <c:idx val="4"/>
          <c:order val="4"/>
          <c:tx>
            <c:strRef>
              <c:f>'2026-10-11'!$F$226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'2026-10-11'!$F$227:$F$235</c:f>
              <c:numCache>
                <c:formatCode>#,##0</c:formatCode>
                <c:ptCount val="9"/>
                <c:pt idx="0">
                  <c:v>0</c:v>
                </c:pt>
                <c:pt idx="1">
                  <c:v>0</c:v>
                </c:pt>
                <c:pt idx="2">
                  <c:v>3</c:v>
                </c:pt>
                <c:pt idx="3">
                  <c:v>4</c:v>
                </c:pt>
                <c:pt idx="4">
                  <c:v>5</c:v>
                </c:pt>
                <c:pt idx="5">
                  <c:v>5</c:v>
                </c:pt>
                <c:pt idx="6">
                  <c:v>4</c:v>
                </c:pt>
                <c:pt idx="7">
                  <c:v>7</c:v>
                </c:pt>
                <c:pt idx="8">
                  <c:v>0</c:v>
                </c:pt>
              </c:numCache>
            </c:numRef>
          </c:val>
          <c:extLst>
            <c:ext xmlns:c16="http://schemas.microsoft.com/office/drawing/2014/chart" uri="{C3380CC4-5D6E-409C-BE32-E72D297353CC}">
              <c16:uniqueId val="{00000004-B2EB-BC40-A3D8-EF4D7C7A931B}"/>
            </c:ext>
          </c:extLst>
        </c:ser>
        <c:ser>
          <c:idx val="5"/>
          <c:order val="5"/>
          <c:tx>
            <c:strRef>
              <c:f>'2026-10-11'!$G$226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'2026-10-11'!$G$227:$G$235</c:f>
              <c:numCache>
                <c:formatCode>#,##0</c:formatCode>
                <c:ptCount val="9"/>
                <c:pt idx="0">
                  <c:v>0</c:v>
                </c:pt>
                <c:pt idx="1">
                  <c:v>0</c:v>
                </c:pt>
                <c:pt idx="2">
                  <c:v>3</c:v>
                </c:pt>
                <c:pt idx="3">
                  <c:v>1</c:v>
                </c:pt>
                <c:pt idx="4">
                  <c:v>1</c:v>
                </c:pt>
                <c:pt idx="5">
                  <c:v>0</c:v>
                </c:pt>
                <c:pt idx="6">
                  <c:v>1</c:v>
                </c:pt>
                <c:pt idx="7">
                  <c:v>1</c:v>
                </c:pt>
                <c:pt idx="8">
                  <c:v>2</c:v>
                </c:pt>
              </c:numCache>
            </c:numRef>
          </c:val>
          <c:extLst>
            <c:ext xmlns:c16="http://schemas.microsoft.com/office/drawing/2014/chart" uri="{C3380CC4-5D6E-409C-BE32-E72D297353CC}">
              <c16:uniqueId val="{00000005-B2EB-BC40-A3D8-EF4D7C7A931B}"/>
            </c:ext>
          </c:extLst>
        </c:ser>
        <c:ser>
          <c:idx val="6"/>
          <c:order val="6"/>
          <c:tx>
            <c:strRef>
              <c:f>'2026-10-11'!$H$226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'2026-10-11'!$H$227:$H$235</c:f>
              <c:numCache>
                <c:formatCode>#,##0</c:formatCode>
                <c:ptCount val="9"/>
                <c:pt idx="0">
                  <c:v>4</c:v>
                </c:pt>
                <c:pt idx="1">
                  <c:v>6</c:v>
                </c:pt>
                <c:pt idx="2">
                  <c:v>9</c:v>
                </c:pt>
                <c:pt idx="3">
                  <c:v>6</c:v>
                </c:pt>
                <c:pt idx="4">
                  <c:v>4</c:v>
                </c:pt>
                <c:pt idx="5">
                  <c:v>9</c:v>
                </c:pt>
                <c:pt idx="6">
                  <c:v>9</c:v>
                </c:pt>
                <c:pt idx="7">
                  <c:v>8</c:v>
                </c:pt>
                <c:pt idx="8">
                  <c:v>6</c:v>
                </c:pt>
              </c:numCache>
            </c:numRef>
          </c:val>
          <c:extLst>
            <c:ext xmlns:c16="http://schemas.microsoft.com/office/drawing/2014/chart" uri="{C3380CC4-5D6E-409C-BE32-E72D297353CC}">
              <c16:uniqueId val="{00000006-B2EB-BC40-A3D8-EF4D7C7A931B}"/>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'2026-10-11'!$B$264:$B$273</c:f>
              <c:numCache>
                <c:formatCode>#,##0</c:formatCode>
                <c:ptCount val="10"/>
                <c:pt idx="0">
                  <c:v>4</c:v>
                </c:pt>
                <c:pt idx="1">
                  <c:v>6</c:v>
                </c:pt>
                <c:pt idx="2">
                  <c:v>9</c:v>
                </c:pt>
                <c:pt idx="3">
                  <c:v>6</c:v>
                </c:pt>
                <c:pt idx="4">
                  <c:v>4</c:v>
                </c:pt>
                <c:pt idx="5">
                  <c:v>9</c:v>
                </c:pt>
                <c:pt idx="6">
                  <c:v>9</c:v>
                </c:pt>
                <c:pt idx="7">
                  <c:v>8</c:v>
                </c:pt>
                <c:pt idx="8">
                  <c:v>6</c:v>
                </c:pt>
                <c:pt idx="9">
                  <c:v>1</c:v>
                </c:pt>
              </c:numCache>
            </c:numRef>
          </c:val>
          <c:extLst>
            <c:ext xmlns:c16="http://schemas.microsoft.com/office/drawing/2014/chart" uri="{C3380CC4-5D6E-409C-BE32-E72D297353CC}">
              <c16:uniqueId val="{00000000-3D45-3243-BA5E-70AF667228C7}"/>
            </c:ext>
          </c:extLst>
        </c:ser>
        <c:ser>
          <c:idx val="1"/>
          <c:order val="1"/>
          <c:tx>
            <c:strRef>
              <c:f>'2026-10-11'!$C$263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'2026-10-11'!$C$264:$C$273</c:f>
              <c:numCache>
                <c:formatCode>#,##0</c:formatCode>
                <c:ptCount val="10"/>
                <c:pt idx="0">
                  <c:v>0</c:v>
                </c:pt>
                <c:pt idx="1">
                  <c:v>2</c:v>
                </c:pt>
                <c:pt idx="2">
                  <c:v>7</c:v>
                </c:pt>
                <c:pt idx="3">
                  <c:v>10</c:v>
                </c:pt>
                <c:pt idx="4">
                  <c:v>12</c:v>
                </c:pt>
                <c:pt idx="5">
                  <c:v>16</c:v>
                </c:pt>
                <c:pt idx="6">
                  <c:v>8</c:v>
                </c:pt>
                <c:pt idx="7">
                  <c:v>13</c:v>
                </c:pt>
                <c:pt idx="8">
                  <c:v>6</c:v>
                </c:pt>
                <c:pt idx="9">
                  <c:v>1</c:v>
                </c:pt>
              </c:numCache>
            </c:numRef>
          </c:val>
          <c:extLst>
            <c:ext xmlns:c16="http://schemas.microsoft.com/office/drawing/2014/chart" uri="{C3380CC4-5D6E-409C-BE32-E72D297353CC}">
              <c16:uniqueId val="{00000001-3D45-3243-BA5E-70AF667228C7}"/>
            </c:ext>
          </c:extLst>
        </c:ser>
        <c:ser>
          <c:idx val="2"/>
          <c:order val="2"/>
          <c:tx>
            <c:strRef>
              <c:f>'2026-10-11'!$D$263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'2026-10-11'!$D$264:$D$273</c:f>
              <c:numCache>
                <c:formatCode>#,##0</c:formatCode>
                <c:ptCount val="10"/>
                <c:pt idx="0">
                  <c:v>0</c:v>
                </c:pt>
                <c:pt idx="1">
                  <c:v>0</c:v>
                </c:pt>
                <c:pt idx="2">
                  <c:v>5</c:v>
                </c:pt>
                <c:pt idx="3">
                  <c:v>2</c:v>
                </c:pt>
                <c:pt idx="4">
                  <c:v>1</c:v>
                </c:pt>
                <c:pt idx="5">
                  <c:v>2</c:v>
                </c:pt>
                <c:pt idx="6">
                  <c:v>1</c:v>
                </c:pt>
                <c:pt idx="7">
                  <c:v>2</c:v>
                </c:pt>
                <c:pt idx="8">
                  <c:v>2</c:v>
                </c:pt>
                <c:pt idx="9">
                  <c:v>1</c:v>
                </c:pt>
              </c:numCache>
            </c:numRef>
          </c:val>
          <c:extLst>
            <c:ext xmlns:c16="http://schemas.microsoft.com/office/drawing/2014/chart" uri="{C3380CC4-5D6E-409C-BE32-E72D297353CC}">
              <c16:uniqueId val="{00000002-3D45-3243-BA5E-70AF667228C7}"/>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'2026-10-12'!$B$225</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'2026-10-12'!$B$226:$B$234</c:f>
              <c:numCache>
                <c:formatCode>#,##0</c:formatCode>
                <c:ptCount val="9"/>
                <c:pt idx="0">
                  <c:v>0</c:v>
                </c:pt>
                <c:pt idx="1">
                  <c:v>0</c:v>
                </c:pt>
                <c:pt idx="2">
                  <c:v>2</c:v>
                </c:pt>
                <c:pt idx="3">
                  <c:v>0</c:v>
                </c:pt>
                <c:pt idx="4">
                  <c:v>0</c:v>
                </c:pt>
                <c:pt idx="5">
                  <c:v>2</c:v>
                </c:pt>
                <c:pt idx="6">
                  <c:v>0</c:v>
                </c:pt>
                <c:pt idx="7">
                  <c:v>1</c:v>
                </c:pt>
                <c:pt idx="8">
                  <c:v>1</c:v>
                </c:pt>
              </c:numCache>
            </c:numRef>
          </c:val>
          <c:extLst>
            <c:ext xmlns:c16="http://schemas.microsoft.com/office/drawing/2014/chart" uri="{C3380CC4-5D6E-409C-BE32-E72D297353CC}">
              <c16:uniqueId val="{00000000-696F-DB48-91A7-47A88D497005}"/>
            </c:ext>
          </c:extLst>
        </c:ser>
        <c:ser>
          <c:idx val="1"/>
          <c:order val="1"/>
          <c:tx>
            <c:strRef>
              <c:f>'2026-10-12'!$C$225</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'2026-10-12'!$C$226:$C$234</c:f>
              <c:numCache>
                <c:formatCode>#,##0</c:formatCode>
                <c:ptCount val="9"/>
                <c:pt idx="0">
                  <c:v>0</c:v>
                </c:pt>
                <c:pt idx="1">
                  <c:v>2</c:v>
                </c:pt>
                <c:pt idx="2">
                  <c:v>4</c:v>
                </c:pt>
                <c:pt idx="3">
                  <c:v>4</c:v>
                </c:pt>
                <c:pt idx="4">
                  <c:v>5</c:v>
                </c:pt>
                <c:pt idx="5">
                  <c:v>4</c:v>
                </c:pt>
                <c:pt idx="6">
                  <c:v>7</c:v>
                </c:pt>
                <c:pt idx="7">
                  <c:v>2</c:v>
                </c:pt>
                <c:pt idx="8">
                  <c:v>3</c:v>
                </c:pt>
              </c:numCache>
            </c:numRef>
          </c:val>
          <c:extLst>
            <c:ext xmlns:c16="http://schemas.microsoft.com/office/drawing/2014/chart" uri="{C3380CC4-5D6E-409C-BE32-E72D297353CC}">
              <c16:uniqueId val="{00000001-696F-DB48-91A7-47A88D497005}"/>
            </c:ext>
          </c:extLst>
        </c:ser>
        <c:ser>
          <c:idx val="2"/>
          <c:order val="2"/>
          <c:tx>
            <c:strRef>
              <c:f>'2026-10-12'!$D$225</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'2026-10-12'!$D$226:$D$234</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96F-DB48-91A7-47A88D497005}"/>
            </c:ext>
          </c:extLst>
        </c:ser>
        <c:ser>
          <c:idx val="3"/>
          <c:order val="3"/>
          <c:tx>
            <c:strRef>
              <c:f>'2026-10-12'!$E$225</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'2026-10-12'!$E$226:$E$234</c:f>
              <c:numCache>
                <c:formatCode>#,##0</c:formatCode>
                <c:ptCount val="9"/>
                <c:pt idx="0">
                  <c:v>1</c:v>
                </c:pt>
                <c:pt idx="1">
                  <c:v>2</c:v>
                </c:pt>
                <c:pt idx="2">
                  <c:v>0</c:v>
                </c:pt>
                <c:pt idx="3">
                  <c:v>1</c:v>
                </c:pt>
                <c:pt idx="4">
                  <c:v>1</c:v>
                </c:pt>
                <c:pt idx="5">
                  <c:v>3</c:v>
                </c:pt>
                <c:pt idx="6">
                  <c:v>0</c:v>
                </c:pt>
                <c:pt idx="7">
                  <c:v>3</c:v>
                </c:pt>
                <c:pt idx="8">
                  <c:v>1</c:v>
                </c:pt>
              </c:numCache>
            </c:numRef>
          </c:val>
          <c:extLst>
            <c:ext xmlns:c16="http://schemas.microsoft.com/office/drawing/2014/chart" uri="{C3380CC4-5D6E-409C-BE32-E72D297353CC}">
              <c16:uniqueId val="{00000003-696F-DB48-91A7-47A88D497005}"/>
            </c:ext>
          </c:extLst>
        </c:ser>
        <c:ser>
          <c:idx val="4"/>
          <c:order val="4"/>
          <c:tx>
            <c:strRef>
              <c:f>'2026-10-12'!$F$225</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'2026-10-12'!$F$226:$F$234</c:f>
              <c:numCache>
                <c:formatCode>#,##0</c:formatCode>
                <c:ptCount val="9"/>
                <c:pt idx="0">
                  <c:v>0</c:v>
                </c:pt>
                <c:pt idx="1">
                  <c:v>0</c:v>
                </c:pt>
                <c:pt idx="2">
                  <c:v>4</c:v>
                </c:pt>
                <c:pt idx="3">
                  <c:v>4</c:v>
                </c:pt>
                <c:pt idx="4">
                  <c:v>9</c:v>
                </c:pt>
                <c:pt idx="5">
                  <c:v>6</c:v>
                </c:pt>
                <c:pt idx="6">
                  <c:v>3</c:v>
                </c:pt>
                <c:pt idx="7">
                  <c:v>3</c:v>
                </c:pt>
                <c:pt idx="8">
                  <c:v>2</c:v>
                </c:pt>
              </c:numCache>
            </c:numRef>
          </c:val>
          <c:extLst>
            <c:ext xmlns:c16="http://schemas.microsoft.com/office/drawing/2014/chart" uri="{C3380CC4-5D6E-409C-BE32-E72D297353CC}">
              <c16:uniqueId val="{00000004-696F-DB48-91A7-47A88D497005}"/>
            </c:ext>
          </c:extLst>
        </c:ser>
        <c:ser>
          <c:idx val="5"/>
          <c:order val="5"/>
          <c:tx>
            <c:strRef>
              <c:f>'2026-10-12'!$G$225</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'2026-10-12'!$G$226:$G$234</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96F-DB48-91A7-47A88D497005}"/>
            </c:ext>
          </c:extLst>
        </c:ser>
        <c:ser>
          <c:idx val="6"/>
          <c:order val="6"/>
          <c:tx>
            <c:strRef>
              <c:f>'2026-10-12'!$H$225</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'2026-10-12'!$A$226:$A$234</c:f>
              <c:numCache>
                <c:formatCode>00":00"</c:formatCode>
                <c:ptCount val="9"/>
                <c:pt idx="0">
                  <c:v>14</c:v>
                </c:pt>
                <c:pt idx="1">
                  <c:v>15</c:v>
                </c:pt>
                <c:pt idx="2">
                  <c:v>16</c:v>
                </c:pt>
                <c:pt idx="3">
                  <c:v>17</c:v>
                </c:pt>
                <c:pt idx="4">
                  <c:v>18</c:v>
                </c:pt>
                <c:pt idx="5">
                  <c:v>19</c:v>
                </c:pt>
                <c:pt idx="6">
                  <c:v>20</c:v>
                </c:pt>
                <c:pt idx="7">
                  <c:v>21</c:v>
                </c:pt>
                <c:pt idx="8">
                  <c:v>22</c:v>
                </c:pt>
              </c:numCache>
            </c:numRef>
          </c:cat>
          <c:val>
            <c:numRef>
              <c:f>'2026-10-12'!$H$226:$H$234</c:f>
              <c:numCache>
                <c:formatCode>#,##0</c:formatCode>
                <c:ptCount val="9"/>
                <c:pt idx="0">
                  <c:v>1</c:v>
                </c:pt>
                <c:pt idx="1">
                  <c:v>9</c:v>
                </c:pt>
                <c:pt idx="2">
                  <c:v>12</c:v>
                </c:pt>
                <c:pt idx="3">
                  <c:v>5</c:v>
                </c:pt>
                <c:pt idx="4">
                  <c:v>6</c:v>
                </c:pt>
                <c:pt idx="5">
                  <c:v>14</c:v>
                </c:pt>
                <c:pt idx="6">
                  <c:v>10</c:v>
                </c:pt>
                <c:pt idx="7">
                  <c:v>7</c:v>
                </c:pt>
                <c:pt idx="8">
                  <c:v>4</c:v>
                </c:pt>
              </c:numCache>
            </c:numRef>
          </c:val>
          <c:extLst>
            <c:ext xmlns:c16="http://schemas.microsoft.com/office/drawing/2014/chart" uri="{C3380CC4-5D6E-409C-BE32-E72D297353CC}">
              <c16:uniqueId val="{00000006-696F-DB48-91A7-47A88D49700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'2026-10-12'!$B$262</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'2026-10-12'!$B$263:$B$272</c:f>
              <c:numCache>
                <c:formatCode>#,##0</c:formatCode>
                <c:ptCount val="10"/>
                <c:pt idx="0">
                  <c:v>1</c:v>
                </c:pt>
                <c:pt idx="1">
                  <c:v>9</c:v>
                </c:pt>
                <c:pt idx="2">
                  <c:v>12</c:v>
                </c:pt>
                <c:pt idx="3">
                  <c:v>5</c:v>
                </c:pt>
                <c:pt idx="4">
                  <c:v>6</c:v>
                </c:pt>
                <c:pt idx="5">
                  <c:v>14</c:v>
                </c:pt>
                <c:pt idx="6">
                  <c:v>10</c:v>
                </c:pt>
                <c:pt idx="7">
                  <c:v>7</c:v>
                </c:pt>
                <c:pt idx="8">
                  <c:v>4</c:v>
                </c:pt>
                <c:pt idx="9">
                  <c:v>4</c:v>
                </c:pt>
              </c:numCache>
            </c:numRef>
          </c:val>
          <c:extLst>
            <c:ext xmlns:c16="http://schemas.microsoft.com/office/drawing/2014/chart" uri="{C3380CC4-5D6E-409C-BE32-E72D297353CC}">
              <c16:uniqueId val="{00000000-2FBF-1846-BD5F-FA8DB163236F}"/>
            </c:ext>
          </c:extLst>
        </c:ser>
        <c:ser>
          <c:idx val="1"/>
          <c:order val="1"/>
          <c:tx>
            <c:strRef>
              <c:f>'2026-10-12'!$C$262</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'2026-10-12'!$C$263:$C$272</c:f>
              <c:numCache>
                <c:formatCode>#,##0</c:formatCode>
                <c:ptCount val="10"/>
                <c:pt idx="0">
                  <c:v>1</c:v>
                </c:pt>
                <c:pt idx="1">
                  <c:v>4</c:v>
                </c:pt>
                <c:pt idx="2">
                  <c:v>8</c:v>
                </c:pt>
                <c:pt idx="3">
                  <c:v>9</c:v>
                </c:pt>
                <c:pt idx="4">
                  <c:v>15</c:v>
                </c:pt>
                <c:pt idx="5">
                  <c:v>13</c:v>
                </c:pt>
                <c:pt idx="6">
                  <c:v>10</c:v>
                </c:pt>
                <c:pt idx="7">
                  <c:v>8</c:v>
                </c:pt>
                <c:pt idx="8">
                  <c:v>6</c:v>
                </c:pt>
                <c:pt idx="9">
                  <c:v>0</c:v>
                </c:pt>
              </c:numCache>
            </c:numRef>
          </c:val>
          <c:extLst>
            <c:ext xmlns:c16="http://schemas.microsoft.com/office/drawing/2014/chart" uri="{C3380CC4-5D6E-409C-BE32-E72D297353CC}">
              <c16:uniqueId val="{00000001-2FBF-1846-BD5F-FA8DB163236F}"/>
            </c:ext>
          </c:extLst>
        </c:ser>
        <c:ser>
          <c:idx val="2"/>
          <c:order val="2"/>
          <c:tx>
            <c:strRef>
              <c:f>'2026-10-12'!$D$262</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'2026-10-12'!$A$263:$A$272</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'2026-10-12'!$D$263:$D$272</c:f>
              <c:numCache>
                <c:formatCode>#,##0</c:formatCode>
                <c:ptCount val="10"/>
                <c:pt idx="0">
                  <c:v>0</c:v>
                </c:pt>
                <c:pt idx="1">
                  <c:v>0</c:v>
                </c:pt>
                <c:pt idx="2">
                  <c:v>3</c:v>
                </c:pt>
                <c:pt idx="3">
                  <c:v>2</c:v>
                </c:pt>
                <c:pt idx="4">
                  <c:v>2</c:v>
                </c:pt>
                <c:pt idx="5">
                  <c:v>3</c:v>
                </c:pt>
                <c:pt idx="6">
                  <c:v>0</c:v>
                </c:pt>
                <c:pt idx="7">
                  <c:v>2</c:v>
                </c:pt>
                <c:pt idx="8">
                  <c:v>2</c:v>
                </c:pt>
                <c:pt idx="9">
                  <c:v>3</c:v>
                </c:pt>
              </c:numCache>
            </c:numRef>
          </c:val>
          <c:extLst>
            <c:ext xmlns:c16="http://schemas.microsoft.com/office/drawing/2014/chart" uri="{C3380CC4-5D6E-409C-BE32-E72D297353CC}">
              <c16:uniqueId val="{00000002-2FBF-1846-BD5F-FA8DB163236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'2026-10-13'!$B$227:$B$235</c:f>
              <c:numCache>
                <c:formatCode>#,##0</c:formatCode>
                <c:ptCount val="9"/>
                <c:pt idx="0">
                  <c:v>0</c:v>
                </c:pt>
                <c:pt idx="1">
                  <c:v>0</c:v>
                </c:pt>
                <c:pt idx="2">
                  <c:v>1</c:v>
                </c:pt>
                <c:pt idx="3">
                  <c:v>0</c:v>
                </c:pt>
                <c:pt idx="4">
                  <c:v>1</c:v>
                </c:pt>
                <c:pt idx="5">
                  <c:v>1</c:v>
                </c:pt>
                <c:pt idx="6">
                  <c:v>1</c:v>
                </c:pt>
                <c:pt idx="7">
                  <c:v>1</c:v>
                </c:pt>
                <c:pt idx="8">
                  <c:v>0</c:v>
                </c:pt>
              </c:numCache>
            </c:numRef>
          </c:val>
          <c:extLst>
            <c:ext xmlns:c16="http://schemas.microsoft.com/office/drawing/2014/chart" uri="{C3380CC4-5D6E-409C-BE32-E72D297353CC}">
              <c16:uniqueId val="{00000000-534D-9C48-A7C2-BFCC34F99F2C}"/>
            </c:ext>
          </c:extLst>
        </c:ser>
        <c:ser>
          <c:idx val="1"/>
          <c:order val="1"/>
          <c:tx>
            <c:strRef>
              <c:f>'2026-10-13'!$C$226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'2026-10-13'!$C$227:$C$235</c:f>
              <c:numCache>
                <c:formatCode>#,##0</c:formatCode>
                <c:ptCount val="9"/>
                <c:pt idx="0">
                  <c:v>0</c:v>
                </c:pt>
                <c:pt idx="1">
                  <c:v>1</c:v>
                </c:pt>
                <c:pt idx="2">
                  <c:v>2</c:v>
                </c:pt>
                <c:pt idx="3">
                  <c:v>4</c:v>
                </c:pt>
                <c:pt idx="4">
                  <c:v>7</c:v>
                </c:pt>
                <c:pt idx="5">
                  <c:v>2</c:v>
                </c:pt>
                <c:pt idx="6">
                  <c:v>4</c:v>
                </c:pt>
                <c:pt idx="7">
                  <c:v>1</c:v>
                </c:pt>
                <c:pt idx="8">
                  <c:v>1</c:v>
                </c:pt>
              </c:numCache>
            </c:numRef>
          </c:val>
          <c:extLst>
            <c:ext xmlns:c16="http://schemas.microsoft.com/office/drawing/2014/chart" uri="{C3380CC4-5D6E-409C-BE32-E72D297353CC}">
              <c16:uniqueId val="{00000001-534D-9C48-A7C2-BFCC34F99F2C}"/>
            </c:ext>
          </c:extLst>
        </c:ser>
        <c:ser>
          <c:idx val="2"/>
          <c:order val="2"/>
          <c:tx>
            <c:strRef>
              <c:f>'2026-10-13'!$D$226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534D-9C48-A7C2-BFCC34F99F2C}"/>
            </c:ext>
          </c:extLst>
        </c:ser>
        <c:ser>
          <c:idx val="3"/>
          <c:order val="3"/>
          <c:tx>
            <c:strRef>
              <c:f>'2026-10-13'!$E$226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'2026-10-13'!$E$227:$E$235</c:f>
              <c:numCache>
                <c:formatCode>#,##0</c:formatCode>
                <c:ptCount val="9"/>
                <c:pt idx="0">
                  <c:v>0</c:v>
                </c:pt>
                <c:pt idx="1">
                  <c:v>0</c:v>
                </c:pt>
                <c:pt idx="2">
                  <c:v>0</c:v>
                </c:pt>
                <c:pt idx="3">
                  <c:v>2</c:v>
                </c:pt>
                <c:pt idx="4">
                  <c:v>0</c:v>
                </c:pt>
                <c:pt idx="5">
                  <c:v>3</c:v>
                </c:pt>
                <c:pt idx="6">
                  <c:v>1</c:v>
                </c:pt>
                <c:pt idx="7">
                  <c:v>3</c:v>
                </c:pt>
                <c:pt idx="8">
                  <c:v>0</c:v>
                </c:pt>
              </c:numCache>
            </c:numRef>
          </c:val>
          <c:extLst>
            <c:ext xmlns:c16="http://schemas.microsoft.com/office/drawing/2014/chart" uri="{C3380CC4-5D6E-409C-BE32-E72D297353CC}">
              <c16:uniqueId val="{00000003-534D-9C48-A7C2-BFCC34F99F2C}"/>
            </c:ext>
          </c:extLst>
        </c:ser>
        <c:ser>
          <c:idx val="4"/>
          <c:order val="4"/>
          <c:tx>
            <c:strRef>
              <c:f>'2026-10-13'!$F$226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'2026-10-13'!$F$227:$F$235</c:f>
              <c:numCache>
                <c:formatCode>#,##0</c:formatCode>
                <c:ptCount val="9"/>
                <c:pt idx="0">
                  <c:v>0</c:v>
                </c:pt>
                <c:pt idx="1">
                  <c:v>1</c:v>
                </c:pt>
                <c:pt idx="2">
                  <c:v>3</c:v>
                </c:pt>
                <c:pt idx="3">
                  <c:v>1</c:v>
                </c:pt>
                <c:pt idx="4">
                  <c:v>8</c:v>
                </c:pt>
                <c:pt idx="5">
                  <c:v>2</c:v>
                </c:pt>
                <c:pt idx="6">
                  <c:v>5</c:v>
                </c:pt>
                <c:pt idx="7">
                  <c:v>2</c:v>
                </c:pt>
                <c:pt idx="8">
                  <c:v>0</c:v>
                </c:pt>
              </c:numCache>
            </c:numRef>
          </c:val>
          <c:extLst>
            <c:ext xmlns:c16="http://schemas.microsoft.com/office/drawing/2014/chart" uri="{C3380CC4-5D6E-409C-BE32-E72D297353CC}">
              <c16:uniqueId val="{00000004-534D-9C48-A7C2-BFCC34F99F2C}"/>
            </c:ext>
          </c:extLst>
        </c:ser>
        <c:ser>
          <c:idx val="5"/>
          <c:order val="5"/>
          <c:tx>
            <c:strRef>
              <c:f>'2026-10-13'!$G$226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'2026-10-13'!$G$227:$G$235</c:f>
              <c:numCache>
                <c:formatCode>#,##0</c:formatCode>
                <c:ptCount val="9"/>
                <c:pt idx="0">
                  <c:v>0</c:v>
                </c:pt>
                <c:pt idx="1">
                  <c:v>0</c:v>
                </c:pt>
                <c:pt idx="2">
                  <c:v>4</c:v>
                </c:pt>
                <c:pt idx="3">
                  <c:v>1</c:v>
                </c:pt>
                <c:pt idx="4">
                  <c:v>1</c:v>
                </c:pt>
                <c:pt idx="5">
                  <c:v>1</c:v>
                </c:pt>
                <c:pt idx="6">
                  <c:v>0</c:v>
                </c:pt>
                <c:pt idx="7">
                  <c:v>1</c:v>
                </c:pt>
                <c:pt idx="8">
                  <c:v>1</c:v>
                </c:pt>
              </c:numCache>
            </c:numRef>
          </c:val>
          <c:extLst>
            <c:ext xmlns:c16="http://schemas.microsoft.com/office/drawing/2014/chart" uri="{C3380CC4-5D6E-409C-BE32-E72D297353CC}">
              <c16:uniqueId val="{00000005-534D-9C48-A7C2-BFCC34F99F2C}"/>
            </c:ext>
          </c:extLst>
        </c:ser>
        <c:ser>
          <c:idx val="6"/>
          <c:order val="6"/>
          <c:tx>
            <c:strRef>
              <c:f>'2026-10-13'!$H$226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'2026-10-13'!$H$227:$H$235</c:f>
              <c:numCache>
                <c:formatCode>#,##0</c:formatCode>
                <c:ptCount val="9"/>
                <c:pt idx="0">
                  <c:v>1</c:v>
                </c:pt>
                <c:pt idx="1">
                  <c:v>6</c:v>
                </c:pt>
                <c:pt idx="2">
                  <c:v>6</c:v>
                </c:pt>
                <c:pt idx="3">
                  <c:v>5</c:v>
                </c:pt>
                <c:pt idx="4">
                  <c:v>5</c:v>
                </c:pt>
                <c:pt idx="5">
                  <c:v>8</c:v>
                </c:pt>
                <c:pt idx="6">
                  <c:v>5</c:v>
                </c:pt>
                <c:pt idx="7">
                  <c:v>9</c:v>
                </c:pt>
                <c:pt idx="8">
                  <c:v>7</c:v>
                </c:pt>
              </c:numCache>
            </c:numRef>
          </c:val>
          <c:extLst>
            <c:ext xmlns:c16="http://schemas.microsoft.com/office/drawing/2014/chart" uri="{C3380CC4-5D6E-409C-BE32-E72D297353CC}">
              <c16:uniqueId val="{00000006-534D-9C48-A7C2-BFCC34F99F2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'2026-10-13'!$B$263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'2026-10-13'!$B$264:$B$273</c:f>
              <c:numCache>
                <c:formatCode>#,##0</c:formatCode>
                <c:ptCount val="10"/>
                <c:pt idx="0">
                  <c:v>1</c:v>
                </c:pt>
                <c:pt idx="1">
                  <c:v>6</c:v>
                </c:pt>
                <c:pt idx="2">
                  <c:v>6</c:v>
                </c:pt>
                <c:pt idx="3">
                  <c:v>5</c:v>
                </c:pt>
                <c:pt idx="4">
                  <c:v>5</c:v>
                </c:pt>
                <c:pt idx="5">
                  <c:v>8</c:v>
                </c:pt>
                <c:pt idx="6">
                  <c:v>5</c:v>
                </c:pt>
                <c:pt idx="7">
                  <c:v>9</c:v>
                </c:pt>
                <c:pt idx="8">
                  <c:v>7</c:v>
                </c:pt>
                <c:pt idx="9">
                  <c:v>4</c:v>
                </c:pt>
              </c:numCache>
            </c:numRef>
          </c:val>
          <c:extLst>
            <c:ext xmlns:c16="http://schemas.microsoft.com/office/drawing/2014/chart" uri="{C3380CC4-5D6E-409C-BE32-E72D297353CC}">
              <c16:uniqueId val="{00000000-C551-1443-9376-215D418D5448}"/>
            </c:ext>
          </c:extLst>
        </c:ser>
        <c:ser>
          <c:idx val="1"/>
          <c:order val="1"/>
          <c:tx>
            <c:strRef>
              <c:f>'2026-10-13'!$C$263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'2026-10-13'!$C$264:$C$273</c:f>
              <c:numCache>
                <c:formatCode>#,##0</c:formatCode>
                <c:ptCount val="10"/>
                <c:pt idx="0">
                  <c:v>0</c:v>
                </c:pt>
                <c:pt idx="1">
                  <c:v>2</c:v>
                </c:pt>
                <c:pt idx="2">
                  <c:v>5</c:v>
                </c:pt>
                <c:pt idx="3">
                  <c:v>7</c:v>
                </c:pt>
                <c:pt idx="4">
                  <c:v>15</c:v>
                </c:pt>
                <c:pt idx="5">
                  <c:v>7</c:v>
                </c:pt>
                <c:pt idx="6">
                  <c:v>10</c:v>
                </c:pt>
                <c:pt idx="7">
                  <c:v>6</c:v>
                </c:pt>
                <c:pt idx="8">
                  <c:v>1</c:v>
                </c:pt>
                <c:pt idx="9">
                  <c:v>3</c:v>
                </c:pt>
              </c:numCache>
            </c:numRef>
          </c:val>
          <c:extLst>
            <c:ext xmlns:c16="http://schemas.microsoft.com/office/drawing/2014/chart" uri="{C3380CC4-5D6E-409C-BE32-E72D297353CC}">
              <c16:uniqueId val="{00000001-C551-1443-9376-215D418D5448}"/>
            </c:ext>
          </c:extLst>
        </c:ser>
        <c:ser>
          <c:idx val="2"/>
          <c:order val="2"/>
          <c:tx>
            <c:strRef>
              <c:f>'2026-10-13'!$D$263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'2026-10-13'!$A$264:$A$273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'2026-10-13'!$D$264:$D$273</c:f>
              <c:numCache>
                <c:formatCode>#,##0</c:formatCode>
                <c:ptCount val="10"/>
                <c:pt idx="0">
                  <c:v>0</c:v>
                </c:pt>
                <c:pt idx="1">
                  <c:v>0</c:v>
                </c:pt>
                <c:pt idx="2">
                  <c:v>5</c:v>
                </c:pt>
                <c:pt idx="3">
                  <c:v>1</c:v>
                </c:pt>
                <c:pt idx="4">
                  <c:v>2</c:v>
                </c:pt>
                <c:pt idx="5">
                  <c:v>2</c:v>
                </c:pt>
                <c:pt idx="6">
                  <c:v>1</c:v>
                </c:pt>
                <c:pt idx="7">
                  <c:v>2</c:v>
                </c:pt>
                <c:pt idx="8">
                  <c:v>1</c:v>
                </c:pt>
                <c:pt idx="9">
                  <c:v>1</c:v>
                </c:pt>
              </c:numCache>
            </c:numRef>
          </c:val>
          <c:extLst>
            <c:ext xmlns:c16="http://schemas.microsoft.com/office/drawing/2014/chart" uri="{C3380CC4-5D6E-409C-BE32-E72D297353CC}">
              <c16:uniqueId val="{00000002-C551-1443-9376-215D418D5448}"/>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'2026-10-14'!$B$227:$B$235</c:f>
              <c:numCache>
                <c:formatCode>#,##0</c:formatCode>
                <c:ptCount val="9"/>
                <c:pt idx="0">
                  <c:v>1</c:v>
                </c:pt>
                <c:pt idx="1">
                  <c:v>0</c:v>
                </c:pt>
                <c:pt idx="2">
                  <c:v>2</c:v>
                </c:pt>
                <c:pt idx="3">
                  <c:v>0</c:v>
                </c:pt>
                <c:pt idx="4">
                  <c:v>0</c:v>
                </c:pt>
                <c:pt idx="5">
                  <c:v>2</c:v>
                </c:pt>
                <c:pt idx="6">
                  <c:v>0</c:v>
                </c:pt>
                <c:pt idx="7">
                  <c:v>1</c:v>
                </c:pt>
                <c:pt idx="8">
                  <c:v>0</c:v>
                </c:pt>
              </c:numCache>
            </c:numRef>
          </c:val>
          <c:extLst>
            <c:ext xmlns:c16="http://schemas.microsoft.com/office/drawing/2014/chart" uri="{C3380CC4-5D6E-409C-BE32-E72D297353CC}">
              <c16:uniqueId val="{00000000-0B12-6442-962E-82C2A1F910F3}"/>
            </c:ext>
          </c:extLst>
        </c:ser>
        <c:ser>
          <c:idx val="1"/>
          <c:order val="1"/>
          <c:tx>
            <c:strRef>
              <c:f>'2026-10-14'!$C$226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'2026-10-14'!$C$227:$C$235</c:f>
              <c:numCache>
                <c:formatCode>#,##0</c:formatCode>
                <c:ptCount val="9"/>
                <c:pt idx="0">
                  <c:v>0</c:v>
                </c:pt>
                <c:pt idx="1">
                  <c:v>0</c:v>
                </c:pt>
                <c:pt idx="2">
                  <c:v>5</c:v>
                </c:pt>
                <c:pt idx="3">
                  <c:v>6</c:v>
                </c:pt>
                <c:pt idx="4">
                  <c:v>4</c:v>
                </c:pt>
                <c:pt idx="5">
                  <c:v>7</c:v>
                </c:pt>
                <c:pt idx="6">
                  <c:v>3</c:v>
                </c:pt>
                <c:pt idx="7">
                  <c:v>3</c:v>
                </c:pt>
                <c:pt idx="8">
                  <c:v>2</c:v>
                </c:pt>
              </c:numCache>
            </c:numRef>
          </c:val>
          <c:extLst>
            <c:ext xmlns:c16="http://schemas.microsoft.com/office/drawing/2014/chart" uri="{C3380CC4-5D6E-409C-BE32-E72D297353CC}">
              <c16:uniqueId val="{00000001-0B12-6442-962E-82C2A1F910F3}"/>
            </c:ext>
          </c:extLst>
        </c:ser>
        <c:ser>
          <c:idx val="2"/>
          <c:order val="2"/>
          <c:tx>
            <c:strRef>
              <c:f>'2026-10-14'!$D$226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B12-6442-962E-82C2A1F910F3}"/>
            </c:ext>
          </c:extLst>
        </c:ser>
        <c:ser>
          <c:idx val="3"/>
          <c:order val="3"/>
          <c:tx>
            <c:strRef>
              <c:f>'2026-10-14'!$E$226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'2026-10-14'!$E$227:$E$235</c:f>
              <c:numCache>
                <c:formatCode>#,##0</c:formatCode>
                <c:ptCount val="9"/>
                <c:pt idx="0">
                  <c:v>0</c:v>
                </c:pt>
                <c:pt idx="1">
                  <c:v>1</c:v>
                </c:pt>
                <c:pt idx="2">
                  <c:v>0</c:v>
                </c:pt>
                <c:pt idx="3">
                  <c:v>2</c:v>
                </c:pt>
                <c:pt idx="4">
                  <c:v>0</c:v>
                </c:pt>
                <c:pt idx="5">
                  <c:v>3</c:v>
                </c:pt>
                <c:pt idx="6">
                  <c:v>0</c:v>
                </c:pt>
                <c:pt idx="7">
                  <c:v>3</c:v>
                </c:pt>
                <c:pt idx="8">
                  <c:v>1</c:v>
                </c:pt>
              </c:numCache>
            </c:numRef>
          </c:val>
          <c:extLst>
            <c:ext xmlns:c16="http://schemas.microsoft.com/office/drawing/2014/chart" uri="{C3380CC4-5D6E-409C-BE32-E72D297353CC}">
              <c16:uniqueId val="{00000003-0B12-6442-962E-82C2A1F910F3}"/>
            </c:ext>
          </c:extLst>
        </c:ser>
        <c:ser>
          <c:idx val="4"/>
          <c:order val="4"/>
          <c:tx>
            <c:strRef>
              <c:f>'2026-10-14'!$F$226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'2026-10-14'!$F$227:$F$235</c:f>
              <c:numCache>
                <c:formatCode>#,##0</c:formatCode>
                <c:ptCount val="9"/>
                <c:pt idx="0">
                  <c:v>1</c:v>
                </c:pt>
                <c:pt idx="1">
                  <c:v>2</c:v>
                </c:pt>
                <c:pt idx="2">
                  <c:v>2</c:v>
                </c:pt>
                <c:pt idx="3">
                  <c:v>3</c:v>
                </c:pt>
                <c:pt idx="4">
                  <c:v>5</c:v>
                </c:pt>
                <c:pt idx="5">
                  <c:v>4</c:v>
                </c:pt>
                <c:pt idx="6">
                  <c:v>2</c:v>
                </c:pt>
                <c:pt idx="7">
                  <c:v>3</c:v>
                </c:pt>
                <c:pt idx="8">
                  <c:v>1</c:v>
                </c:pt>
              </c:numCache>
            </c:numRef>
          </c:val>
          <c:extLst>
            <c:ext xmlns:c16="http://schemas.microsoft.com/office/drawing/2014/chart" uri="{C3380CC4-5D6E-409C-BE32-E72D297353CC}">
              <c16:uniqueId val="{00000004-0B12-6442-962E-82C2A1F910F3}"/>
            </c:ext>
          </c:extLst>
        </c:ser>
        <c:ser>
          <c:idx val="5"/>
          <c:order val="5"/>
          <c:tx>
            <c:strRef>
              <c:f>'2026-10-14'!$G$226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'2026-10-14'!$G$227:$G$235</c:f>
              <c:numCache>
                <c:formatCode>#,##0</c:formatCode>
                <c:ptCount val="9"/>
                <c:pt idx="0">
                  <c:v>0</c:v>
                </c:pt>
                <c:pt idx="1">
                  <c:v>0</c:v>
                </c:pt>
                <c:pt idx="2">
                  <c:v>2</c:v>
                </c:pt>
                <c:pt idx="3">
                  <c:v>1</c:v>
                </c:pt>
                <c:pt idx="4">
                  <c:v>1</c:v>
                </c:pt>
                <c:pt idx="5">
                  <c:v>1</c:v>
                </c:pt>
                <c:pt idx="6">
                  <c:v>0</c:v>
                </c:pt>
                <c:pt idx="7">
                  <c:v>1</c:v>
                </c:pt>
                <c:pt idx="8">
                  <c:v>2</c:v>
                </c:pt>
              </c:numCache>
            </c:numRef>
          </c:val>
          <c:extLst>
            <c:ext xmlns:c16="http://schemas.microsoft.com/office/drawing/2014/chart" uri="{C3380CC4-5D6E-409C-BE32-E72D297353CC}">
              <c16:uniqueId val="{00000005-0B12-6442-962E-82C2A1F910F3}"/>
            </c:ext>
          </c:extLst>
        </c:ser>
        <c:ser>
          <c:idx val="6"/>
          <c:order val="6"/>
          <c:tx>
            <c:strRef>
              <c:f>'2026-10-14'!$H$226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'2026-10-14'!$H$227:$H$235</c:f>
              <c:numCache>
                <c:formatCode>#,##0</c:formatCode>
                <c:ptCount val="9"/>
                <c:pt idx="0">
                  <c:v>2</c:v>
                </c:pt>
                <c:pt idx="1">
                  <c:v>7</c:v>
                </c:pt>
                <c:pt idx="2">
                  <c:v>7</c:v>
                </c:pt>
                <c:pt idx="3">
                  <c:v>5</c:v>
                </c:pt>
                <c:pt idx="4">
                  <c:v>7</c:v>
                </c:pt>
                <c:pt idx="5">
                  <c:v>7</c:v>
                </c:pt>
                <c:pt idx="6">
                  <c:v>11</c:v>
                </c:pt>
                <c:pt idx="7">
                  <c:v>7</c:v>
                </c:pt>
                <c:pt idx="8">
                  <c:v>4</c:v>
                </c:pt>
              </c:numCache>
            </c:numRef>
          </c:val>
          <c:extLst>
            <c:ext xmlns:c16="http://schemas.microsoft.com/office/drawing/2014/chart" uri="{C3380CC4-5D6E-409C-BE32-E72D297353CC}">
              <c16:uniqueId val="{00000006-0B12-6442-962E-82C2A1F910F3}"/>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'2026-10-14'!$B$264:$B$273</c:f>
              <c:numCache>
                <c:formatCode>#,##0</c:formatCode>
                <c:ptCount val="10"/>
                <c:pt idx="0">
                  <c:v>2</c:v>
                </c:pt>
                <c:pt idx="1">
                  <c:v>7</c:v>
                </c:pt>
                <c:pt idx="2">
                  <c:v>7</c:v>
                </c:pt>
                <c:pt idx="3">
                  <c:v>5</c:v>
                </c:pt>
                <c:pt idx="4">
                  <c:v>7</c:v>
                </c:pt>
                <c:pt idx="5">
                  <c:v>7</c:v>
                </c:pt>
                <c:pt idx="6">
                  <c:v>11</c:v>
                </c:pt>
                <c:pt idx="7">
                  <c:v>7</c:v>
                </c:pt>
                <c:pt idx="8">
                  <c:v>4</c:v>
                </c:pt>
                <c:pt idx="9">
                  <c:v>0</c:v>
                </c:pt>
              </c:numCache>
            </c:numRef>
          </c:val>
          <c:extLst>
            <c:ext xmlns:c16="http://schemas.microsoft.com/office/drawing/2014/chart" uri="{C3380CC4-5D6E-409C-BE32-E72D297353CC}">
              <c16:uniqueId val="{00000000-DAD6-B145-8132-BCDD4F4A6D01}"/>
            </c:ext>
          </c:extLst>
        </c:ser>
        <c:ser>
          <c:idx val="1"/>
          <c:order val="1"/>
          <c:tx>
            <c:strRef>
              <c:f>'2026-10-14'!$C$263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'2026-10-14'!$C$264:$C$273</c:f>
              <c:numCache>
                <c:formatCode>#,##0</c:formatCode>
                <c:ptCount val="10"/>
                <c:pt idx="0">
                  <c:v>1</c:v>
                </c:pt>
                <c:pt idx="1">
                  <c:v>3</c:v>
                </c:pt>
                <c:pt idx="2">
                  <c:v>7</c:v>
                </c:pt>
                <c:pt idx="3">
                  <c:v>11</c:v>
                </c:pt>
                <c:pt idx="4">
                  <c:v>9</c:v>
                </c:pt>
                <c:pt idx="5">
                  <c:v>14</c:v>
                </c:pt>
                <c:pt idx="6">
                  <c:v>5</c:v>
                </c:pt>
                <c:pt idx="7">
                  <c:v>9</c:v>
                </c:pt>
                <c:pt idx="8">
                  <c:v>4</c:v>
                </c:pt>
                <c:pt idx="9">
                  <c:v>0</c:v>
                </c:pt>
              </c:numCache>
            </c:numRef>
          </c:val>
          <c:extLst>
            <c:ext xmlns:c16="http://schemas.microsoft.com/office/drawing/2014/chart" uri="{C3380CC4-5D6E-409C-BE32-E72D297353CC}">
              <c16:uniqueId val="{00000001-DAD6-B145-8132-BCDD4F4A6D01}"/>
            </c:ext>
          </c:extLst>
        </c:ser>
        <c:ser>
          <c:idx val="2"/>
          <c:order val="2"/>
          <c:tx>
            <c:strRef>
              <c:f>'2026-10-14'!$D$263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'2026-10-14'!$D$264:$D$273</c:f>
              <c:numCache>
                <c:formatCode>#,##0</c:formatCode>
                <c:ptCount val="10"/>
                <c:pt idx="0">
                  <c:v>1</c:v>
                </c:pt>
                <c:pt idx="1">
                  <c:v>0</c:v>
                </c:pt>
                <c:pt idx="2">
                  <c:v>4</c:v>
                </c:pt>
                <c:pt idx="3">
                  <c:v>1</c:v>
                </c:pt>
                <c:pt idx="4">
                  <c:v>1</c:v>
                </c:pt>
                <c:pt idx="5">
                  <c:v>3</c:v>
                </c:pt>
                <c:pt idx="6">
                  <c:v>0</c:v>
                </c:pt>
                <c:pt idx="7">
                  <c:v>2</c:v>
                </c:pt>
                <c:pt idx="8">
                  <c:v>2</c:v>
                </c:pt>
                <c:pt idx="9">
                  <c:v>2</c:v>
                </c:pt>
              </c:numCache>
            </c:numRef>
          </c:val>
          <c:extLst>
            <c:ext xmlns:c16="http://schemas.microsoft.com/office/drawing/2014/chart" uri="{C3380CC4-5D6E-409C-BE32-E72D297353CC}">
              <c16:uniqueId val="{00000002-DAD6-B145-8132-BCDD4F4A6D01}"/>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'2026-10-15'!$B$227:$B$235</c:f>
              <c:numCache>
                <c:formatCode>#,##0</c:formatCode>
                <c:ptCount val="9"/>
                <c:pt idx="0">
                  <c:v>1</c:v>
                </c:pt>
                <c:pt idx="1">
                  <c:v>0</c:v>
                </c:pt>
                <c:pt idx="2">
                  <c:v>3</c:v>
                </c:pt>
                <c:pt idx="3">
                  <c:v>0</c:v>
                </c:pt>
                <c:pt idx="4">
                  <c:v>1</c:v>
                </c:pt>
                <c:pt idx="5">
                  <c:v>0</c:v>
                </c:pt>
                <c:pt idx="6">
                  <c:v>0</c:v>
                </c:pt>
                <c:pt idx="7">
                  <c:v>2</c:v>
                </c:pt>
                <c:pt idx="8">
                  <c:v>0</c:v>
                </c:pt>
              </c:numCache>
            </c:numRef>
          </c:val>
          <c:extLst>
            <c:ext xmlns:c16="http://schemas.microsoft.com/office/drawing/2014/chart" uri="{C3380CC4-5D6E-409C-BE32-E72D297353CC}">
              <c16:uniqueId val="{00000000-CE20-414E-8167-3A98444E925E}"/>
            </c:ext>
          </c:extLst>
        </c:ser>
        <c:ser>
          <c:idx val="1"/>
          <c:order val="1"/>
          <c:tx>
            <c:strRef>
              <c:f>'2026-10-15'!$C$226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'2026-10-15'!$C$227:$C$235</c:f>
              <c:numCache>
                <c:formatCode>#,##0</c:formatCode>
                <c:ptCount val="9"/>
                <c:pt idx="0">
                  <c:v>0</c:v>
                </c:pt>
                <c:pt idx="1">
                  <c:v>2</c:v>
                </c:pt>
                <c:pt idx="2">
                  <c:v>4</c:v>
                </c:pt>
                <c:pt idx="3">
                  <c:v>3</c:v>
                </c:pt>
                <c:pt idx="4">
                  <c:v>5</c:v>
                </c:pt>
                <c:pt idx="5">
                  <c:v>5</c:v>
                </c:pt>
                <c:pt idx="6">
                  <c:v>6</c:v>
                </c:pt>
                <c:pt idx="7">
                  <c:v>3</c:v>
                </c:pt>
                <c:pt idx="8">
                  <c:v>1</c:v>
                </c:pt>
              </c:numCache>
            </c:numRef>
          </c:val>
          <c:extLst>
            <c:ext xmlns:c16="http://schemas.microsoft.com/office/drawing/2014/chart" uri="{C3380CC4-5D6E-409C-BE32-E72D297353CC}">
              <c16:uniqueId val="{00000001-CE20-414E-8167-3A98444E925E}"/>
            </c:ext>
          </c:extLst>
        </c:ser>
        <c:ser>
          <c:idx val="2"/>
          <c:order val="2"/>
          <c:tx>
            <c:strRef>
              <c:f>'2026-10-15'!$D$226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E20-414E-8167-3A98444E925E}"/>
            </c:ext>
          </c:extLst>
        </c:ser>
        <c:ser>
          <c:idx val="3"/>
          <c:order val="3"/>
          <c:tx>
            <c:strRef>
              <c:f>'2026-10-15'!$E$226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'2026-10-15'!$E$227:$E$235</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CE20-414E-8167-3A98444E925E}"/>
            </c:ext>
          </c:extLst>
        </c:ser>
        <c:ser>
          <c:idx val="4"/>
          <c:order val="4"/>
          <c:tx>
            <c:strRef>
              <c:f>'2026-10-15'!$F$226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'2026-10-15'!$F$227:$F$235</c:f>
              <c:numCache>
                <c:formatCode>#,##0</c:formatCode>
                <c:ptCount val="9"/>
                <c:pt idx="0">
                  <c:v>0</c:v>
                </c:pt>
                <c:pt idx="1">
                  <c:v>0</c:v>
                </c:pt>
                <c:pt idx="2">
                  <c:v>4</c:v>
                </c:pt>
                <c:pt idx="3">
                  <c:v>5</c:v>
                </c:pt>
                <c:pt idx="4">
                  <c:v>8</c:v>
                </c:pt>
                <c:pt idx="5">
                  <c:v>2</c:v>
                </c:pt>
                <c:pt idx="6">
                  <c:v>5</c:v>
                </c:pt>
                <c:pt idx="7">
                  <c:v>6</c:v>
                </c:pt>
                <c:pt idx="8">
                  <c:v>2</c:v>
                </c:pt>
              </c:numCache>
            </c:numRef>
          </c:val>
          <c:extLst>
            <c:ext xmlns:c16="http://schemas.microsoft.com/office/drawing/2014/chart" uri="{C3380CC4-5D6E-409C-BE32-E72D297353CC}">
              <c16:uniqueId val="{00000004-CE20-414E-8167-3A98444E925E}"/>
            </c:ext>
          </c:extLst>
        </c:ser>
        <c:ser>
          <c:idx val="5"/>
          <c:order val="5"/>
          <c:tx>
            <c:strRef>
              <c:f>'2026-10-15'!$G$226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'2026-10-15'!$G$227:$G$235</c:f>
              <c:numCache>
                <c:formatCode>#,##0</c:formatCode>
                <c:ptCount val="9"/>
                <c:pt idx="0">
                  <c:v>0</c:v>
                </c:pt>
                <c:pt idx="1">
                  <c:v>0</c:v>
                </c:pt>
                <c:pt idx="2">
                  <c:v>2</c:v>
                </c:pt>
                <c:pt idx="3">
                  <c:v>4</c:v>
                </c:pt>
                <c:pt idx="4">
                  <c:v>1</c:v>
                </c:pt>
                <c:pt idx="5">
                  <c:v>0</c:v>
                </c:pt>
                <c:pt idx="6">
                  <c:v>1</c:v>
                </c:pt>
                <c:pt idx="7">
                  <c:v>0</c:v>
                </c:pt>
                <c:pt idx="8">
                  <c:v>1</c:v>
                </c:pt>
              </c:numCache>
            </c:numRef>
          </c:val>
          <c:extLst>
            <c:ext xmlns:c16="http://schemas.microsoft.com/office/drawing/2014/chart" uri="{C3380CC4-5D6E-409C-BE32-E72D297353CC}">
              <c16:uniqueId val="{00000005-CE20-414E-8167-3A98444E925E}"/>
            </c:ext>
          </c:extLst>
        </c:ser>
        <c:ser>
          <c:idx val="6"/>
          <c:order val="6"/>
          <c:tx>
            <c:strRef>
              <c:f>'2026-10-15'!$H$226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'2026-10-15'!$H$227:$H$235</c:f>
              <c:numCache>
                <c:formatCode>#,##0</c:formatCode>
                <c:ptCount val="9"/>
                <c:pt idx="0">
                  <c:v>1</c:v>
                </c:pt>
                <c:pt idx="1">
                  <c:v>8</c:v>
                </c:pt>
                <c:pt idx="2">
                  <c:v>8</c:v>
                </c:pt>
                <c:pt idx="3">
                  <c:v>1</c:v>
                </c:pt>
                <c:pt idx="4">
                  <c:v>8</c:v>
                </c:pt>
                <c:pt idx="5">
                  <c:v>7</c:v>
                </c:pt>
                <c:pt idx="6">
                  <c:v>11</c:v>
                </c:pt>
                <c:pt idx="7">
                  <c:v>6</c:v>
                </c:pt>
                <c:pt idx="8">
                  <c:v>5</c:v>
                </c:pt>
              </c:numCache>
            </c:numRef>
          </c:val>
          <c:extLst>
            <c:ext xmlns:c16="http://schemas.microsoft.com/office/drawing/2014/chart" uri="{C3380CC4-5D6E-409C-BE32-E72D297353CC}">
              <c16:uniqueId val="{00000006-CE20-414E-8167-3A98444E925E}"/>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'2026-10-15'!$B$264:$B$273</c:f>
              <c:numCache>
                <c:formatCode>#,##0</c:formatCode>
                <c:ptCount val="10"/>
                <c:pt idx="0">
                  <c:v>1</c:v>
                </c:pt>
                <c:pt idx="1">
                  <c:v>8</c:v>
                </c:pt>
                <c:pt idx="2">
                  <c:v>8</c:v>
                </c:pt>
                <c:pt idx="3">
                  <c:v>1</c:v>
                </c:pt>
                <c:pt idx="4">
                  <c:v>8</c:v>
                </c:pt>
                <c:pt idx="5">
                  <c:v>7</c:v>
                </c:pt>
                <c:pt idx="6">
                  <c:v>11</c:v>
                </c:pt>
                <c:pt idx="7">
                  <c:v>6</c:v>
                </c:pt>
                <c:pt idx="8">
                  <c:v>5</c:v>
                </c:pt>
                <c:pt idx="9">
                  <c:v>6</c:v>
                </c:pt>
              </c:numCache>
            </c:numRef>
          </c:val>
          <c:extLst>
            <c:ext xmlns:c16="http://schemas.microsoft.com/office/drawing/2014/chart" uri="{C3380CC4-5D6E-409C-BE32-E72D297353CC}">
              <c16:uniqueId val="{00000000-3D6C-1F45-BAD6-FB2DB86C336E}"/>
            </c:ext>
          </c:extLst>
        </c:ser>
        <c:ser>
          <c:idx val="1"/>
          <c:order val="1"/>
          <c:tx>
            <c:strRef>
              <c:f>'2026-10-15'!$C$263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'2026-10-15'!$C$264:$C$273</c:f>
              <c:numCache>
                <c:formatCode>#,##0</c:formatCode>
                <c:ptCount val="10"/>
                <c:pt idx="0">
                  <c:v>0</c:v>
                </c:pt>
                <c:pt idx="1">
                  <c:v>3</c:v>
                </c:pt>
                <c:pt idx="2">
                  <c:v>8</c:v>
                </c:pt>
                <c:pt idx="3">
                  <c:v>9</c:v>
                </c:pt>
                <c:pt idx="4">
                  <c:v>14</c:v>
                </c:pt>
                <c:pt idx="5">
                  <c:v>11</c:v>
                </c:pt>
                <c:pt idx="6">
                  <c:v>11</c:v>
                </c:pt>
                <c:pt idx="7">
                  <c:v>12</c:v>
                </c:pt>
                <c:pt idx="8">
                  <c:v>3</c:v>
                </c:pt>
                <c:pt idx="9">
                  <c:v>1</c:v>
                </c:pt>
              </c:numCache>
            </c:numRef>
          </c:val>
          <c:extLst>
            <c:ext xmlns:c16="http://schemas.microsoft.com/office/drawing/2014/chart" uri="{C3380CC4-5D6E-409C-BE32-E72D297353CC}">
              <c16:uniqueId val="{00000001-3D6C-1F45-BAD6-FB2DB86C336E}"/>
            </c:ext>
          </c:extLst>
        </c:ser>
        <c:ser>
          <c:idx val="2"/>
          <c:order val="2"/>
          <c:tx>
            <c:strRef>
              <c:f>'2026-10-15'!$D$263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'2026-10-15'!$D$264:$D$273</c:f>
              <c:numCache>
                <c:formatCode>#,##0</c:formatCode>
                <c:ptCount val="10"/>
                <c:pt idx="0">
                  <c:v>1</c:v>
                </c:pt>
                <c:pt idx="1">
                  <c:v>0</c:v>
                </c:pt>
                <c:pt idx="2">
                  <c:v>5</c:v>
                </c:pt>
                <c:pt idx="3">
                  <c:v>4</c:v>
                </c:pt>
                <c:pt idx="4">
                  <c:v>2</c:v>
                </c:pt>
                <c:pt idx="5">
                  <c:v>0</c:v>
                </c:pt>
                <c:pt idx="6">
                  <c:v>1</c:v>
                </c:pt>
                <c:pt idx="7">
                  <c:v>2</c:v>
                </c:pt>
                <c:pt idx="8">
                  <c:v>1</c:v>
                </c:pt>
                <c:pt idx="9">
                  <c:v>1</c:v>
                </c:pt>
              </c:numCache>
            </c:numRef>
          </c:val>
          <c:extLst>
            <c:ext xmlns:c16="http://schemas.microsoft.com/office/drawing/2014/chart" uri="{C3380CC4-5D6E-409C-BE32-E72D297353CC}">
              <c16:uniqueId val="{00000002-3D6C-1F45-BAD6-FB2DB86C336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'2026-10-16'!$B$227:$B$235</c:f>
              <c:numCache>
                <c:formatCode>#,##0</c:formatCode>
                <c:ptCount val="9"/>
                <c:pt idx="0">
                  <c:v>0</c:v>
                </c:pt>
                <c:pt idx="1">
                  <c:v>0</c:v>
                </c:pt>
                <c:pt idx="2">
                  <c:v>0</c:v>
                </c:pt>
                <c:pt idx="3">
                  <c:v>1</c:v>
                </c:pt>
                <c:pt idx="4">
                  <c:v>1</c:v>
                </c:pt>
                <c:pt idx="5">
                  <c:v>1</c:v>
                </c:pt>
                <c:pt idx="6">
                  <c:v>1</c:v>
                </c:pt>
                <c:pt idx="7">
                  <c:v>1</c:v>
                </c:pt>
                <c:pt idx="8">
                  <c:v>0</c:v>
                </c:pt>
              </c:numCache>
            </c:numRef>
          </c:val>
          <c:extLst>
            <c:ext xmlns:c16="http://schemas.microsoft.com/office/drawing/2014/chart" uri="{C3380CC4-5D6E-409C-BE32-E72D297353CC}">
              <c16:uniqueId val="{00000000-66DF-F14B-836E-A6AD6808B2F4}"/>
            </c:ext>
          </c:extLst>
        </c:ser>
        <c:ser>
          <c:idx val="1"/>
          <c:order val="1"/>
          <c:tx>
            <c:strRef>
              <c:f>'2026-10-16'!$C$226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'2026-10-16'!$C$227:$C$235</c:f>
              <c:numCache>
                <c:formatCode>#,##0</c:formatCode>
                <c:ptCount val="9"/>
                <c:pt idx="0">
                  <c:v>0</c:v>
                </c:pt>
                <c:pt idx="1">
                  <c:v>3</c:v>
                </c:pt>
                <c:pt idx="2">
                  <c:v>4</c:v>
                </c:pt>
                <c:pt idx="3">
                  <c:v>5</c:v>
                </c:pt>
                <c:pt idx="4">
                  <c:v>3</c:v>
                </c:pt>
                <c:pt idx="5">
                  <c:v>7</c:v>
                </c:pt>
                <c:pt idx="6">
                  <c:v>5</c:v>
                </c:pt>
                <c:pt idx="7">
                  <c:v>2</c:v>
                </c:pt>
                <c:pt idx="8">
                  <c:v>3</c:v>
                </c:pt>
              </c:numCache>
            </c:numRef>
          </c:val>
          <c:extLst>
            <c:ext xmlns:c16="http://schemas.microsoft.com/office/drawing/2014/chart" uri="{C3380CC4-5D6E-409C-BE32-E72D297353CC}">
              <c16:uniqueId val="{00000001-66DF-F14B-836E-A6AD6808B2F4}"/>
            </c:ext>
          </c:extLst>
        </c:ser>
        <c:ser>
          <c:idx val="2"/>
          <c:order val="2"/>
          <c:tx>
            <c:strRef>
              <c:f>'2026-10-16'!$D$226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6DF-F14B-836E-A6AD6808B2F4}"/>
            </c:ext>
          </c:extLst>
        </c:ser>
        <c:ser>
          <c:idx val="3"/>
          <c:order val="3"/>
          <c:tx>
            <c:strRef>
              <c:f>'2026-10-16'!$E$226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'2026-10-16'!$E$227:$E$235</c:f>
              <c:numCache>
                <c:formatCode>#,##0</c:formatCode>
                <c:ptCount val="9"/>
                <c:pt idx="0">
                  <c:v>0</c:v>
                </c:pt>
                <c:pt idx="1">
                  <c:v>0</c:v>
                </c:pt>
                <c:pt idx="2">
                  <c:v>2</c:v>
                </c:pt>
                <c:pt idx="3">
                  <c:v>1</c:v>
                </c:pt>
                <c:pt idx="4">
                  <c:v>0</c:v>
                </c:pt>
                <c:pt idx="5">
                  <c:v>3</c:v>
                </c:pt>
                <c:pt idx="6">
                  <c:v>2</c:v>
                </c:pt>
                <c:pt idx="7">
                  <c:v>3</c:v>
                </c:pt>
                <c:pt idx="8">
                  <c:v>0</c:v>
                </c:pt>
              </c:numCache>
            </c:numRef>
          </c:val>
          <c:extLst>
            <c:ext xmlns:c16="http://schemas.microsoft.com/office/drawing/2014/chart" uri="{C3380CC4-5D6E-409C-BE32-E72D297353CC}">
              <c16:uniqueId val="{00000003-66DF-F14B-836E-A6AD6808B2F4}"/>
            </c:ext>
          </c:extLst>
        </c:ser>
        <c:ser>
          <c:idx val="4"/>
          <c:order val="4"/>
          <c:tx>
            <c:strRef>
              <c:f>'2026-10-16'!$F$226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'2026-10-16'!$F$227:$F$235</c:f>
              <c:numCache>
                <c:formatCode>#,##0</c:formatCode>
                <c:ptCount val="9"/>
                <c:pt idx="0">
                  <c:v>0</c:v>
                </c:pt>
                <c:pt idx="1">
                  <c:v>1</c:v>
                </c:pt>
                <c:pt idx="2">
                  <c:v>0</c:v>
                </c:pt>
                <c:pt idx="3">
                  <c:v>5</c:v>
                </c:pt>
                <c:pt idx="4">
                  <c:v>6</c:v>
                </c:pt>
                <c:pt idx="5">
                  <c:v>5</c:v>
                </c:pt>
                <c:pt idx="6">
                  <c:v>4</c:v>
                </c:pt>
                <c:pt idx="7">
                  <c:v>5</c:v>
                </c:pt>
                <c:pt idx="8">
                  <c:v>3</c:v>
                </c:pt>
              </c:numCache>
            </c:numRef>
          </c:val>
          <c:extLst>
            <c:ext xmlns:c16="http://schemas.microsoft.com/office/drawing/2014/chart" uri="{C3380CC4-5D6E-409C-BE32-E72D297353CC}">
              <c16:uniqueId val="{00000004-66DF-F14B-836E-A6AD6808B2F4}"/>
            </c:ext>
          </c:extLst>
        </c:ser>
        <c:ser>
          <c:idx val="5"/>
          <c:order val="5"/>
          <c:tx>
            <c:strRef>
              <c:f>'2026-10-16'!$G$226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'2026-10-16'!$G$227:$G$235</c:f>
              <c:numCache>
                <c:formatCode>#,##0</c:formatCode>
                <c:ptCount val="9"/>
                <c:pt idx="0">
                  <c:v>0</c:v>
                </c:pt>
                <c:pt idx="1">
                  <c:v>0</c:v>
                </c:pt>
                <c:pt idx="2">
                  <c:v>1</c:v>
                </c:pt>
                <c:pt idx="3">
                  <c:v>2</c:v>
                </c:pt>
                <c:pt idx="4">
                  <c:v>2</c:v>
                </c:pt>
                <c:pt idx="5">
                  <c:v>1</c:v>
                </c:pt>
                <c:pt idx="6">
                  <c:v>0</c:v>
                </c:pt>
                <c:pt idx="7">
                  <c:v>1</c:v>
                </c:pt>
                <c:pt idx="8">
                  <c:v>1</c:v>
                </c:pt>
              </c:numCache>
            </c:numRef>
          </c:val>
          <c:extLst>
            <c:ext xmlns:c16="http://schemas.microsoft.com/office/drawing/2014/chart" uri="{C3380CC4-5D6E-409C-BE32-E72D297353CC}">
              <c16:uniqueId val="{00000005-66DF-F14B-836E-A6AD6808B2F4}"/>
            </c:ext>
          </c:extLst>
        </c:ser>
        <c:ser>
          <c:idx val="6"/>
          <c:order val="6"/>
          <c:tx>
            <c:strRef>
              <c:f>'2026-10-16'!$H$226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'2026-10-16'!$H$227:$H$235</c:f>
              <c:numCache>
                <c:formatCode>#,##0</c:formatCode>
                <c:ptCount val="9"/>
                <c:pt idx="0">
                  <c:v>2</c:v>
                </c:pt>
                <c:pt idx="1">
                  <c:v>3</c:v>
                </c:pt>
                <c:pt idx="2">
                  <c:v>10</c:v>
                </c:pt>
                <c:pt idx="3">
                  <c:v>7</c:v>
                </c:pt>
                <c:pt idx="4">
                  <c:v>6</c:v>
                </c:pt>
                <c:pt idx="5">
                  <c:v>13</c:v>
                </c:pt>
                <c:pt idx="6">
                  <c:v>10</c:v>
                </c:pt>
                <c:pt idx="7">
                  <c:v>5</c:v>
                </c:pt>
                <c:pt idx="8">
                  <c:v>8</c:v>
                </c:pt>
              </c:numCache>
            </c:numRef>
          </c:val>
          <c:extLst>
            <c:ext xmlns:c16="http://schemas.microsoft.com/office/drawing/2014/chart" uri="{C3380CC4-5D6E-409C-BE32-E72D297353CC}">
              <c16:uniqueId val="{00000006-66DF-F14B-836E-A6AD6808B2F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'2026-10-16'!$B$263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'2026-10-16'!$B$264:$B$273</c:f>
              <c:numCache>
                <c:formatCode>#,##0</c:formatCode>
                <c:ptCount val="10"/>
                <c:pt idx="0">
                  <c:v>2</c:v>
                </c:pt>
                <c:pt idx="1">
                  <c:v>3</c:v>
                </c:pt>
                <c:pt idx="2">
                  <c:v>10</c:v>
                </c:pt>
                <c:pt idx="3">
                  <c:v>7</c:v>
                </c:pt>
                <c:pt idx="4">
                  <c:v>6</c:v>
                </c:pt>
                <c:pt idx="5">
                  <c:v>13</c:v>
                </c:pt>
                <c:pt idx="6">
                  <c:v>10</c:v>
                </c:pt>
                <c:pt idx="7">
                  <c:v>5</c:v>
                </c:pt>
                <c:pt idx="8">
                  <c:v>8</c:v>
                </c:pt>
                <c:pt idx="9">
                  <c:v>3</c:v>
                </c:pt>
              </c:numCache>
            </c:numRef>
          </c:val>
          <c:extLst>
            <c:ext xmlns:c16="http://schemas.microsoft.com/office/drawing/2014/chart" uri="{C3380CC4-5D6E-409C-BE32-E72D297353CC}">
              <c16:uniqueId val="{00000000-BBD2-3B4C-866C-19528E75063D}"/>
            </c:ext>
          </c:extLst>
        </c:ser>
        <c:ser>
          <c:idx val="1"/>
          <c:order val="1"/>
          <c:tx>
            <c:strRef>
              <c:f>'2026-10-16'!$C$263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'2026-10-16'!$C$264:$C$273</c:f>
              <c:numCache>
                <c:formatCode>#,##0</c:formatCode>
                <c:ptCount val="10"/>
                <c:pt idx="0">
                  <c:v>0</c:v>
                </c:pt>
                <c:pt idx="1">
                  <c:v>4</c:v>
                </c:pt>
                <c:pt idx="2">
                  <c:v>6</c:v>
                </c:pt>
                <c:pt idx="3">
                  <c:v>11</c:v>
                </c:pt>
                <c:pt idx="4">
                  <c:v>9</c:v>
                </c:pt>
                <c:pt idx="5">
                  <c:v>15</c:v>
                </c:pt>
                <c:pt idx="6">
                  <c:v>11</c:v>
                </c:pt>
                <c:pt idx="7">
                  <c:v>10</c:v>
                </c:pt>
                <c:pt idx="8">
                  <c:v>6</c:v>
                </c:pt>
                <c:pt idx="9">
                  <c:v>0</c:v>
                </c:pt>
              </c:numCache>
            </c:numRef>
          </c:val>
          <c:extLst>
            <c:ext xmlns:c16="http://schemas.microsoft.com/office/drawing/2014/chart" uri="{C3380CC4-5D6E-409C-BE32-E72D297353CC}">
              <c16:uniqueId val="{00000001-BBD2-3B4C-866C-19528E75063D}"/>
            </c:ext>
          </c:extLst>
        </c:ser>
        <c:ser>
          <c:idx val="2"/>
          <c:order val="2"/>
          <c:tx>
            <c:strRef>
              <c:f>'2026-10-16'!$D$263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'2026-10-16'!$D$264:$D$273</c:f>
              <c:numCache>
                <c:formatCode>#,##0</c:formatCode>
                <c:ptCount val="10"/>
                <c:pt idx="0">
                  <c:v>0</c:v>
                </c:pt>
                <c:pt idx="1">
                  <c:v>0</c:v>
                </c:pt>
                <c:pt idx="2">
                  <c:v>1</c:v>
                </c:pt>
                <c:pt idx="3">
                  <c:v>3</c:v>
                </c:pt>
                <c:pt idx="4">
                  <c:v>3</c:v>
                </c:pt>
                <c:pt idx="5">
                  <c:v>2</c:v>
                </c:pt>
                <c:pt idx="6">
                  <c:v>1</c:v>
                </c:pt>
                <c:pt idx="7">
                  <c:v>2</c:v>
                </c:pt>
                <c:pt idx="8">
                  <c:v>1</c:v>
                </c:pt>
                <c:pt idx="9">
                  <c:v>2</c:v>
                </c:pt>
              </c:numCache>
            </c:numRef>
          </c:val>
          <c:extLst>
            <c:ext xmlns:c16="http://schemas.microsoft.com/office/drawing/2014/chart" uri="{C3380CC4-5D6E-409C-BE32-E72D297353CC}">
              <c16:uniqueId val="{00000002-BBD2-3B4C-866C-19528E75063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'2026-10-17'!$B$227:$B$235</c:f>
              <c:numCache>
                <c:formatCode>#,##0</c:formatCode>
                <c:ptCount val="9"/>
                <c:pt idx="0">
                  <c:v>0</c:v>
                </c:pt>
                <c:pt idx="1">
                  <c:v>0</c:v>
                </c:pt>
                <c:pt idx="2">
                  <c:v>1</c:v>
                </c:pt>
                <c:pt idx="3">
                  <c:v>0</c:v>
                </c:pt>
                <c:pt idx="4">
                  <c:v>0</c:v>
                </c:pt>
                <c:pt idx="5">
                  <c:v>1</c:v>
                </c:pt>
                <c:pt idx="6">
                  <c:v>1</c:v>
                </c:pt>
                <c:pt idx="7">
                  <c:v>1</c:v>
                </c:pt>
                <c:pt idx="8">
                  <c:v>0</c:v>
                </c:pt>
              </c:numCache>
            </c:numRef>
          </c:val>
          <c:extLst>
            <c:ext xmlns:c16="http://schemas.microsoft.com/office/drawing/2014/chart" uri="{C3380CC4-5D6E-409C-BE32-E72D297353CC}">
              <c16:uniqueId val="{00000000-0E81-A443-A492-5CA421D541E1}"/>
            </c:ext>
          </c:extLst>
        </c:ser>
        <c:ser>
          <c:idx val="1"/>
          <c:order val="1"/>
          <c:tx>
            <c:strRef>
              <c:f>'2026-10-17'!$C$226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'2026-10-17'!$C$227:$C$235</c:f>
              <c:numCache>
                <c:formatCode>#,##0</c:formatCode>
                <c:ptCount val="9"/>
                <c:pt idx="0">
                  <c:v>0</c:v>
                </c:pt>
                <c:pt idx="1">
                  <c:v>3</c:v>
                </c:pt>
                <c:pt idx="2">
                  <c:v>3</c:v>
                </c:pt>
                <c:pt idx="3">
                  <c:v>8</c:v>
                </c:pt>
                <c:pt idx="4">
                  <c:v>3</c:v>
                </c:pt>
                <c:pt idx="5">
                  <c:v>7</c:v>
                </c:pt>
                <c:pt idx="6">
                  <c:v>7</c:v>
                </c:pt>
                <c:pt idx="7">
                  <c:v>5</c:v>
                </c:pt>
                <c:pt idx="8">
                  <c:v>2</c:v>
                </c:pt>
              </c:numCache>
            </c:numRef>
          </c:val>
          <c:extLst>
            <c:ext xmlns:c16="http://schemas.microsoft.com/office/drawing/2014/chart" uri="{C3380CC4-5D6E-409C-BE32-E72D297353CC}">
              <c16:uniqueId val="{00000001-0E81-A443-A492-5CA421D541E1}"/>
            </c:ext>
          </c:extLst>
        </c:ser>
        <c:ser>
          <c:idx val="2"/>
          <c:order val="2"/>
          <c:tx>
            <c:strRef>
              <c:f>'2026-10-17'!$D$226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0E81-A443-A492-5CA421D541E1}"/>
            </c:ext>
          </c:extLst>
        </c:ser>
        <c:ser>
          <c:idx val="3"/>
          <c:order val="3"/>
          <c:tx>
            <c:strRef>
              <c:f>'2026-10-17'!$E$226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'2026-10-17'!$E$227:$E$235</c:f>
              <c:numCache>
                <c:formatCode>#,##0</c:formatCode>
                <c:ptCount val="9"/>
                <c:pt idx="0">
                  <c:v>0</c:v>
                </c:pt>
                <c:pt idx="1">
                  <c:v>0</c:v>
                </c:pt>
                <c:pt idx="2">
                  <c:v>0</c:v>
                </c:pt>
                <c:pt idx="3">
                  <c:v>1</c:v>
                </c:pt>
                <c:pt idx="4">
                  <c:v>1</c:v>
                </c:pt>
                <c:pt idx="5">
                  <c:v>3</c:v>
                </c:pt>
                <c:pt idx="6">
                  <c:v>1</c:v>
                </c:pt>
                <c:pt idx="7">
                  <c:v>1</c:v>
                </c:pt>
                <c:pt idx="8">
                  <c:v>0</c:v>
                </c:pt>
              </c:numCache>
            </c:numRef>
          </c:val>
          <c:extLst>
            <c:ext xmlns:c16="http://schemas.microsoft.com/office/drawing/2014/chart" uri="{C3380CC4-5D6E-409C-BE32-E72D297353CC}">
              <c16:uniqueId val="{00000003-0E81-A443-A492-5CA421D541E1}"/>
            </c:ext>
          </c:extLst>
        </c:ser>
        <c:ser>
          <c:idx val="4"/>
          <c:order val="4"/>
          <c:tx>
            <c:strRef>
              <c:f>'2026-10-17'!$F$226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'2026-10-17'!$F$227:$F$235</c:f>
              <c:numCache>
                <c:formatCode>#,##0</c:formatCode>
                <c:ptCount val="9"/>
                <c:pt idx="0">
                  <c:v>1</c:v>
                </c:pt>
                <c:pt idx="1">
                  <c:v>1</c:v>
                </c:pt>
                <c:pt idx="2">
                  <c:v>5</c:v>
                </c:pt>
                <c:pt idx="3">
                  <c:v>3</c:v>
                </c:pt>
                <c:pt idx="4">
                  <c:v>9</c:v>
                </c:pt>
                <c:pt idx="5">
                  <c:v>6</c:v>
                </c:pt>
                <c:pt idx="6">
                  <c:v>4</c:v>
                </c:pt>
                <c:pt idx="7">
                  <c:v>8</c:v>
                </c:pt>
                <c:pt idx="8">
                  <c:v>4</c:v>
                </c:pt>
              </c:numCache>
            </c:numRef>
          </c:val>
          <c:extLst>
            <c:ext xmlns:c16="http://schemas.microsoft.com/office/drawing/2014/chart" uri="{C3380CC4-5D6E-409C-BE32-E72D297353CC}">
              <c16:uniqueId val="{00000004-0E81-A443-A492-5CA421D541E1}"/>
            </c:ext>
          </c:extLst>
        </c:ser>
        <c:ser>
          <c:idx val="5"/>
          <c:order val="5"/>
          <c:tx>
            <c:strRef>
              <c:f>'2026-10-17'!$G$226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'2026-10-17'!$G$227:$G$235</c:f>
              <c:numCache>
                <c:formatCode>#,##0</c:formatCode>
                <c:ptCount val="9"/>
                <c:pt idx="0">
                  <c:v>0</c:v>
                </c:pt>
                <c:pt idx="1">
                  <c:v>0</c:v>
                </c:pt>
                <c:pt idx="2">
                  <c:v>1</c:v>
                </c:pt>
                <c:pt idx="3">
                  <c:v>3</c:v>
                </c:pt>
                <c:pt idx="4">
                  <c:v>0</c:v>
                </c:pt>
                <c:pt idx="5">
                  <c:v>2</c:v>
                </c:pt>
                <c:pt idx="6">
                  <c:v>0</c:v>
                </c:pt>
                <c:pt idx="7">
                  <c:v>1</c:v>
                </c:pt>
                <c:pt idx="8">
                  <c:v>0</c:v>
                </c:pt>
              </c:numCache>
            </c:numRef>
          </c:val>
          <c:extLst>
            <c:ext xmlns:c16="http://schemas.microsoft.com/office/drawing/2014/chart" uri="{C3380CC4-5D6E-409C-BE32-E72D297353CC}">
              <c16:uniqueId val="{00000005-0E81-A443-A492-5CA421D541E1}"/>
            </c:ext>
          </c:extLst>
        </c:ser>
        <c:ser>
          <c:idx val="6"/>
          <c:order val="6"/>
          <c:tx>
            <c:strRef>
              <c:f>'2026-10-17'!$H$226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'2026-10-17'!$H$227:$H$235</c:f>
              <c:numCache>
                <c:formatCode>#,##0</c:formatCode>
                <c:ptCount val="9"/>
                <c:pt idx="0">
                  <c:v>1</c:v>
                </c:pt>
                <c:pt idx="1">
                  <c:v>8</c:v>
                </c:pt>
                <c:pt idx="2">
                  <c:v>9</c:v>
                </c:pt>
                <c:pt idx="3">
                  <c:v>7</c:v>
                </c:pt>
                <c:pt idx="4">
                  <c:v>10</c:v>
                </c:pt>
                <c:pt idx="5">
                  <c:v>8</c:v>
                </c:pt>
                <c:pt idx="6">
                  <c:v>5</c:v>
                </c:pt>
                <c:pt idx="7">
                  <c:v>5</c:v>
                </c:pt>
                <c:pt idx="8">
                  <c:v>4</c:v>
                </c:pt>
              </c:numCache>
            </c:numRef>
          </c:val>
          <c:extLst>
            <c:ext xmlns:c16="http://schemas.microsoft.com/office/drawing/2014/chart" uri="{C3380CC4-5D6E-409C-BE32-E72D297353CC}">
              <c16:uniqueId val="{00000006-0E81-A443-A492-5CA421D541E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'2026-10-17'!$B$263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'2026-10-17'!$B$264:$B$273</c:f>
              <c:numCache>
                <c:formatCode>#,##0</c:formatCode>
                <c:ptCount val="10"/>
                <c:pt idx="0">
                  <c:v>1</c:v>
                </c:pt>
                <c:pt idx="1">
                  <c:v>8</c:v>
                </c:pt>
                <c:pt idx="2">
                  <c:v>9</c:v>
                </c:pt>
                <c:pt idx="3">
                  <c:v>7</c:v>
                </c:pt>
                <c:pt idx="4">
                  <c:v>10</c:v>
                </c:pt>
                <c:pt idx="5">
                  <c:v>8</c:v>
                </c:pt>
                <c:pt idx="6">
                  <c:v>5</c:v>
                </c:pt>
                <c:pt idx="7">
                  <c:v>5</c:v>
                </c:pt>
                <c:pt idx="8">
                  <c:v>4</c:v>
                </c:pt>
                <c:pt idx="9">
                  <c:v>4</c:v>
                </c:pt>
              </c:numCache>
            </c:numRef>
          </c:val>
          <c:extLst>
            <c:ext xmlns:c16="http://schemas.microsoft.com/office/drawing/2014/chart" uri="{C3380CC4-5D6E-409C-BE32-E72D297353CC}">
              <c16:uniqueId val="{00000000-E012-D54E-9D55-7A772502D425}"/>
            </c:ext>
          </c:extLst>
        </c:ser>
        <c:ser>
          <c:idx val="1"/>
          <c:order val="1"/>
          <c:tx>
            <c:strRef>
              <c:f>'2026-10-17'!$C$263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'2026-10-17'!$C$264:$C$273</c:f>
              <c:numCache>
                <c:formatCode>#,##0</c:formatCode>
                <c:ptCount val="10"/>
                <c:pt idx="0">
                  <c:v>1</c:v>
                </c:pt>
                <c:pt idx="1">
                  <c:v>4</c:v>
                </c:pt>
                <c:pt idx="2">
                  <c:v>8</c:v>
                </c:pt>
                <c:pt idx="3">
                  <c:v>12</c:v>
                </c:pt>
                <c:pt idx="4">
                  <c:v>13</c:v>
                </c:pt>
                <c:pt idx="5">
                  <c:v>16</c:v>
                </c:pt>
                <c:pt idx="6">
                  <c:v>12</c:v>
                </c:pt>
                <c:pt idx="7">
                  <c:v>14</c:v>
                </c:pt>
                <c:pt idx="8">
                  <c:v>6</c:v>
                </c:pt>
                <c:pt idx="9">
                  <c:v>5</c:v>
                </c:pt>
              </c:numCache>
            </c:numRef>
          </c:val>
          <c:extLst>
            <c:ext xmlns:c16="http://schemas.microsoft.com/office/drawing/2014/chart" uri="{C3380CC4-5D6E-409C-BE32-E72D297353CC}">
              <c16:uniqueId val="{00000001-E012-D54E-9D55-7A772502D425}"/>
            </c:ext>
          </c:extLst>
        </c:ser>
        <c:ser>
          <c:idx val="2"/>
          <c:order val="2"/>
          <c:tx>
            <c:strRef>
              <c:f>'2026-10-17'!$D$263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'2026-10-17'!$D$264:$D$273</c:f>
              <c:numCache>
                <c:formatCode>#,##0</c:formatCode>
                <c:ptCount val="10"/>
                <c:pt idx="0">
                  <c:v>0</c:v>
                </c:pt>
                <c:pt idx="1">
                  <c:v>0</c:v>
                </c:pt>
                <c:pt idx="2">
                  <c:v>2</c:v>
                </c:pt>
                <c:pt idx="3">
                  <c:v>3</c:v>
                </c:pt>
                <c:pt idx="4">
                  <c:v>0</c:v>
                </c:pt>
                <c:pt idx="5">
                  <c:v>3</c:v>
                </c:pt>
                <c:pt idx="6">
                  <c:v>1</c:v>
                </c:pt>
                <c:pt idx="7">
                  <c:v>2</c:v>
                </c:pt>
                <c:pt idx="8">
                  <c:v>0</c:v>
                </c:pt>
                <c:pt idx="9">
                  <c:v>1</c:v>
                </c:pt>
              </c:numCache>
            </c:numRef>
          </c:val>
          <c:extLst>
            <c:ext xmlns:c16="http://schemas.microsoft.com/office/drawing/2014/chart" uri="{C3380CC4-5D6E-409C-BE32-E72D297353CC}">
              <c16:uniqueId val="{00000002-E012-D54E-9D55-7A772502D42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'2026-10-18'!$B$227:$B$235</c:f>
              <c:numCache>
                <c:formatCode>#,##0</c:formatCode>
                <c:ptCount val="9"/>
                <c:pt idx="0">
                  <c:v>0</c:v>
                </c:pt>
                <c:pt idx="1">
                  <c:v>0</c:v>
                </c:pt>
                <c:pt idx="2">
                  <c:v>2</c:v>
                </c:pt>
                <c:pt idx="3">
                  <c:v>1</c:v>
                </c:pt>
                <c:pt idx="4">
                  <c:v>0</c:v>
                </c:pt>
                <c:pt idx="5">
                  <c:v>2</c:v>
                </c:pt>
                <c:pt idx="6">
                  <c:v>0</c:v>
                </c:pt>
                <c:pt idx="7">
                  <c:v>1</c:v>
                </c:pt>
                <c:pt idx="8">
                  <c:v>0</c:v>
                </c:pt>
              </c:numCache>
            </c:numRef>
          </c:val>
          <c:extLst>
            <c:ext xmlns:c16="http://schemas.microsoft.com/office/drawing/2014/chart" uri="{C3380CC4-5D6E-409C-BE32-E72D297353CC}">
              <c16:uniqueId val="{00000000-7EAD-7245-B097-3F0391AF8CCD}"/>
            </c:ext>
          </c:extLst>
        </c:ser>
        <c:ser>
          <c:idx val="1"/>
          <c:order val="1"/>
          <c:tx>
            <c:strRef>
              <c:f>'2026-10-18'!$C$226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'2026-10-18'!$C$227:$C$235</c:f>
              <c:numCache>
                <c:formatCode>#,##0</c:formatCode>
                <c:ptCount val="9"/>
                <c:pt idx="0">
                  <c:v>1</c:v>
                </c:pt>
                <c:pt idx="1">
                  <c:v>1</c:v>
                </c:pt>
                <c:pt idx="2">
                  <c:v>3</c:v>
                </c:pt>
                <c:pt idx="3">
                  <c:v>6</c:v>
                </c:pt>
                <c:pt idx="4">
                  <c:v>4</c:v>
                </c:pt>
                <c:pt idx="5">
                  <c:v>6</c:v>
                </c:pt>
                <c:pt idx="6">
                  <c:v>5</c:v>
                </c:pt>
                <c:pt idx="7">
                  <c:v>2</c:v>
                </c:pt>
                <c:pt idx="8">
                  <c:v>3</c:v>
                </c:pt>
              </c:numCache>
            </c:numRef>
          </c:val>
          <c:extLst>
            <c:ext xmlns:c16="http://schemas.microsoft.com/office/drawing/2014/chart" uri="{C3380CC4-5D6E-409C-BE32-E72D297353CC}">
              <c16:uniqueId val="{00000001-7EAD-7245-B097-3F0391AF8CCD}"/>
            </c:ext>
          </c:extLst>
        </c:ser>
        <c:ser>
          <c:idx val="2"/>
          <c:order val="2"/>
          <c:tx>
            <c:strRef>
              <c:f>'2026-10-18'!$D$226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7EAD-7245-B097-3F0391AF8CCD}"/>
            </c:ext>
          </c:extLst>
        </c:ser>
        <c:ser>
          <c:idx val="3"/>
          <c:order val="3"/>
          <c:tx>
            <c:strRef>
              <c:f>'2026-10-18'!$E$226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'2026-10-18'!$E$227:$E$235</c:f>
              <c:numCache>
                <c:formatCode>#,##0</c:formatCode>
                <c:ptCount val="9"/>
                <c:pt idx="0">
                  <c:v>0</c:v>
                </c:pt>
                <c:pt idx="1">
                  <c:v>0</c:v>
                </c:pt>
                <c:pt idx="2">
                  <c:v>0</c:v>
                </c:pt>
                <c:pt idx="3">
                  <c:v>1</c:v>
                </c:pt>
                <c:pt idx="4">
                  <c:v>1</c:v>
                </c:pt>
                <c:pt idx="5">
                  <c:v>2</c:v>
                </c:pt>
                <c:pt idx="6">
                  <c:v>0</c:v>
                </c:pt>
                <c:pt idx="7">
                  <c:v>2</c:v>
                </c:pt>
                <c:pt idx="8">
                  <c:v>2</c:v>
                </c:pt>
              </c:numCache>
            </c:numRef>
          </c:val>
          <c:extLst>
            <c:ext xmlns:c16="http://schemas.microsoft.com/office/drawing/2014/chart" uri="{C3380CC4-5D6E-409C-BE32-E72D297353CC}">
              <c16:uniqueId val="{00000003-7EAD-7245-B097-3F0391AF8CCD}"/>
            </c:ext>
          </c:extLst>
        </c:ser>
        <c:ser>
          <c:idx val="4"/>
          <c:order val="4"/>
          <c:tx>
            <c:strRef>
              <c:f>'2026-10-18'!$F$226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'2026-10-18'!$F$227:$F$235</c:f>
              <c:numCache>
                <c:formatCode>#,##0</c:formatCode>
                <c:ptCount val="9"/>
                <c:pt idx="0">
                  <c:v>0</c:v>
                </c:pt>
                <c:pt idx="1">
                  <c:v>0</c:v>
                </c:pt>
                <c:pt idx="2">
                  <c:v>4</c:v>
                </c:pt>
                <c:pt idx="3">
                  <c:v>4</c:v>
                </c:pt>
                <c:pt idx="4">
                  <c:v>7</c:v>
                </c:pt>
                <c:pt idx="5">
                  <c:v>5</c:v>
                </c:pt>
                <c:pt idx="6">
                  <c:v>4</c:v>
                </c:pt>
                <c:pt idx="7">
                  <c:v>4</c:v>
                </c:pt>
                <c:pt idx="8">
                  <c:v>3</c:v>
                </c:pt>
              </c:numCache>
            </c:numRef>
          </c:val>
          <c:extLst>
            <c:ext xmlns:c16="http://schemas.microsoft.com/office/drawing/2014/chart" uri="{C3380CC4-5D6E-409C-BE32-E72D297353CC}">
              <c16:uniqueId val="{00000004-7EAD-7245-B097-3F0391AF8CCD}"/>
            </c:ext>
          </c:extLst>
        </c:ser>
        <c:ser>
          <c:idx val="5"/>
          <c:order val="5"/>
          <c:tx>
            <c:strRef>
              <c:f>'2026-10-18'!$G$226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'2026-10-18'!$G$227:$G$235</c:f>
              <c:numCache>
                <c:formatCode>#,##0</c:formatCode>
                <c:ptCount val="9"/>
                <c:pt idx="0">
                  <c:v>0</c:v>
                </c:pt>
                <c:pt idx="1">
                  <c:v>0</c:v>
                </c:pt>
                <c:pt idx="2">
                  <c:v>4</c:v>
                </c:pt>
                <c:pt idx="3">
                  <c:v>1</c:v>
                </c:pt>
                <c:pt idx="4">
                  <c:v>1</c:v>
                </c:pt>
                <c:pt idx="5">
                  <c:v>2</c:v>
                </c:pt>
                <c:pt idx="6">
                  <c:v>1</c:v>
                </c:pt>
                <c:pt idx="7">
                  <c:v>1</c:v>
                </c:pt>
                <c:pt idx="8">
                  <c:v>1</c:v>
                </c:pt>
              </c:numCache>
            </c:numRef>
          </c:val>
          <c:extLst>
            <c:ext xmlns:c16="http://schemas.microsoft.com/office/drawing/2014/chart" uri="{C3380CC4-5D6E-409C-BE32-E72D297353CC}">
              <c16:uniqueId val="{00000005-7EAD-7245-B097-3F0391AF8CCD}"/>
            </c:ext>
          </c:extLst>
        </c:ser>
        <c:ser>
          <c:idx val="6"/>
          <c:order val="6"/>
          <c:tx>
            <c:strRef>
              <c:f>'2026-10-18'!$H$226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'2026-10-18'!$H$227:$H$235</c:f>
              <c:numCache>
                <c:formatCode>#,##0</c:formatCode>
                <c:ptCount val="9"/>
                <c:pt idx="0">
                  <c:v>2</c:v>
                </c:pt>
                <c:pt idx="1">
                  <c:v>7</c:v>
                </c:pt>
                <c:pt idx="2">
                  <c:v>7</c:v>
                </c:pt>
                <c:pt idx="3">
                  <c:v>7</c:v>
                </c:pt>
                <c:pt idx="4">
                  <c:v>12</c:v>
                </c:pt>
                <c:pt idx="5">
                  <c:v>12</c:v>
                </c:pt>
                <c:pt idx="6">
                  <c:v>8</c:v>
                </c:pt>
                <c:pt idx="7">
                  <c:v>7</c:v>
                </c:pt>
                <c:pt idx="8">
                  <c:v>5</c:v>
                </c:pt>
              </c:numCache>
            </c:numRef>
          </c:val>
          <c:extLst>
            <c:ext xmlns:c16="http://schemas.microsoft.com/office/drawing/2014/chart" uri="{C3380CC4-5D6E-409C-BE32-E72D297353CC}">
              <c16:uniqueId val="{00000006-7EAD-7245-B097-3F0391AF8CC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'2026-10-18'!$B$263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'2026-10-18'!$B$264:$B$273</c:f>
              <c:numCache>
                <c:formatCode>#,##0</c:formatCode>
                <c:ptCount val="10"/>
                <c:pt idx="0">
                  <c:v>2</c:v>
                </c:pt>
                <c:pt idx="1">
                  <c:v>7</c:v>
                </c:pt>
                <c:pt idx="2">
                  <c:v>7</c:v>
                </c:pt>
                <c:pt idx="3">
                  <c:v>7</c:v>
                </c:pt>
                <c:pt idx="4">
                  <c:v>12</c:v>
                </c:pt>
                <c:pt idx="5">
                  <c:v>12</c:v>
                </c:pt>
                <c:pt idx="6">
                  <c:v>8</c:v>
                </c:pt>
                <c:pt idx="7">
                  <c:v>7</c:v>
                </c:pt>
                <c:pt idx="8">
                  <c:v>5</c:v>
                </c:pt>
                <c:pt idx="9">
                  <c:v>0</c:v>
                </c:pt>
              </c:numCache>
            </c:numRef>
          </c:val>
          <c:extLst>
            <c:ext xmlns:c16="http://schemas.microsoft.com/office/drawing/2014/chart" uri="{C3380CC4-5D6E-409C-BE32-E72D297353CC}">
              <c16:uniqueId val="{00000000-3EC7-6F4E-8A95-A71E6590B34E}"/>
            </c:ext>
          </c:extLst>
        </c:ser>
        <c:ser>
          <c:idx val="1"/>
          <c:order val="1"/>
          <c:tx>
            <c:strRef>
              <c:f>'2026-10-18'!$C$263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'2026-10-18'!$C$264:$C$273</c:f>
              <c:numCache>
                <c:formatCode>#,##0</c:formatCode>
                <c:ptCount val="10"/>
                <c:pt idx="0">
                  <c:v>1</c:v>
                </c:pt>
                <c:pt idx="1">
                  <c:v>1</c:v>
                </c:pt>
                <c:pt idx="2">
                  <c:v>7</c:v>
                </c:pt>
                <c:pt idx="3">
                  <c:v>11</c:v>
                </c:pt>
                <c:pt idx="4">
                  <c:v>12</c:v>
                </c:pt>
                <c:pt idx="5">
                  <c:v>13</c:v>
                </c:pt>
                <c:pt idx="6">
                  <c:v>9</c:v>
                </c:pt>
                <c:pt idx="7">
                  <c:v>8</c:v>
                </c:pt>
                <c:pt idx="8">
                  <c:v>8</c:v>
                </c:pt>
                <c:pt idx="9">
                  <c:v>3</c:v>
                </c:pt>
              </c:numCache>
            </c:numRef>
          </c:val>
          <c:extLst>
            <c:ext xmlns:c16="http://schemas.microsoft.com/office/drawing/2014/chart" uri="{C3380CC4-5D6E-409C-BE32-E72D297353CC}">
              <c16:uniqueId val="{00000001-3EC7-6F4E-8A95-A71E6590B34E}"/>
            </c:ext>
          </c:extLst>
        </c:ser>
        <c:ser>
          <c:idx val="2"/>
          <c:order val="2"/>
          <c:tx>
            <c:strRef>
              <c:f>'2026-10-18'!$D$263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'2026-10-18'!$A$264:$A$273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'2026-10-18'!$D$264:$D$273</c:f>
              <c:numCache>
                <c:formatCode>#,##0</c:formatCode>
                <c:ptCount val="10"/>
                <c:pt idx="0">
                  <c:v>0</c:v>
                </c:pt>
                <c:pt idx="1">
                  <c:v>0</c:v>
                </c:pt>
                <c:pt idx="2">
                  <c:v>6</c:v>
                </c:pt>
                <c:pt idx="3">
                  <c:v>2</c:v>
                </c:pt>
                <c:pt idx="4">
                  <c:v>1</c:v>
                </c:pt>
                <c:pt idx="5">
                  <c:v>4</c:v>
                </c:pt>
                <c:pt idx="6">
                  <c:v>1</c:v>
                </c:pt>
                <c:pt idx="7">
                  <c:v>2</c:v>
                </c:pt>
                <c:pt idx="8">
                  <c:v>1</c:v>
                </c:pt>
                <c:pt idx="9">
                  <c:v>1</c:v>
                </c:pt>
              </c:numCache>
            </c:numRef>
          </c:val>
          <c:extLst>
            <c:ext xmlns:c16="http://schemas.microsoft.com/office/drawing/2014/chart" uri="{C3380CC4-5D6E-409C-BE32-E72D297353CC}">
              <c16:uniqueId val="{00000002-3EC7-6F4E-8A95-A71E6590B34E}"/>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'2026-10-19'!$B$227:$B$235</c:f>
              <c:numCache>
                <c:formatCode>#,##0</c:formatCode>
                <c:ptCount val="9"/>
                <c:pt idx="0">
                  <c:v>0</c:v>
                </c:pt>
                <c:pt idx="1">
                  <c:v>0</c:v>
                </c:pt>
                <c:pt idx="2">
                  <c:v>1</c:v>
                </c:pt>
                <c:pt idx="3">
                  <c:v>0</c:v>
                </c:pt>
                <c:pt idx="4">
                  <c:v>1</c:v>
                </c:pt>
                <c:pt idx="5">
                  <c:v>2</c:v>
                </c:pt>
                <c:pt idx="6">
                  <c:v>0</c:v>
                </c:pt>
                <c:pt idx="7">
                  <c:v>1</c:v>
                </c:pt>
                <c:pt idx="8">
                  <c:v>0</c:v>
                </c:pt>
              </c:numCache>
            </c:numRef>
          </c:val>
          <c:extLst>
            <c:ext xmlns:c16="http://schemas.microsoft.com/office/drawing/2014/chart" uri="{C3380CC4-5D6E-409C-BE32-E72D297353CC}">
              <c16:uniqueId val="{00000000-FD5E-304D-A79A-B172D4327E48}"/>
            </c:ext>
          </c:extLst>
        </c:ser>
        <c:ser>
          <c:idx val="1"/>
          <c:order val="1"/>
          <c:tx>
            <c:strRef>
              <c:f>'2026-10-19'!$C$226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'2026-10-19'!$C$227:$C$235</c:f>
              <c:numCache>
                <c:formatCode>#,##0</c:formatCode>
                <c:ptCount val="9"/>
                <c:pt idx="0">
                  <c:v>1</c:v>
                </c:pt>
                <c:pt idx="1">
                  <c:v>1</c:v>
                </c:pt>
                <c:pt idx="2">
                  <c:v>4</c:v>
                </c:pt>
                <c:pt idx="3">
                  <c:v>3</c:v>
                </c:pt>
                <c:pt idx="4">
                  <c:v>4</c:v>
                </c:pt>
                <c:pt idx="5">
                  <c:v>7</c:v>
                </c:pt>
                <c:pt idx="6">
                  <c:v>5</c:v>
                </c:pt>
                <c:pt idx="7">
                  <c:v>2</c:v>
                </c:pt>
                <c:pt idx="8">
                  <c:v>3</c:v>
                </c:pt>
              </c:numCache>
            </c:numRef>
          </c:val>
          <c:extLst>
            <c:ext xmlns:c16="http://schemas.microsoft.com/office/drawing/2014/chart" uri="{C3380CC4-5D6E-409C-BE32-E72D297353CC}">
              <c16:uniqueId val="{00000001-FD5E-304D-A79A-B172D4327E48}"/>
            </c:ext>
          </c:extLst>
        </c:ser>
        <c:ser>
          <c:idx val="2"/>
          <c:order val="2"/>
          <c:tx>
            <c:strRef>
              <c:f>'2026-10-19'!$D$226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FD5E-304D-A79A-B172D4327E48}"/>
            </c:ext>
          </c:extLst>
        </c:ser>
        <c:ser>
          <c:idx val="3"/>
          <c:order val="3"/>
          <c:tx>
            <c:strRef>
              <c:f>'2026-10-19'!$E$226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'2026-10-19'!$E$227:$E$235</c:f>
              <c:numCache>
                <c:formatCode>#,##0</c:formatCode>
                <c:ptCount val="9"/>
                <c:pt idx="0">
                  <c:v>0</c:v>
                </c:pt>
                <c:pt idx="1">
                  <c:v>0</c:v>
                </c:pt>
                <c:pt idx="2">
                  <c:v>1</c:v>
                </c:pt>
                <c:pt idx="3">
                  <c:v>1</c:v>
                </c:pt>
                <c:pt idx="4">
                  <c:v>1</c:v>
                </c:pt>
                <c:pt idx="5">
                  <c:v>3</c:v>
                </c:pt>
                <c:pt idx="6">
                  <c:v>0</c:v>
                </c:pt>
                <c:pt idx="7">
                  <c:v>3</c:v>
                </c:pt>
                <c:pt idx="8">
                  <c:v>1</c:v>
                </c:pt>
              </c:numCache>
            </c:numRef>
          </c:val>
          <c:extLst>
            <c:ext xmlns:c16="http://schemas.microsoft.com/office/drawing/2014/chart" uri="{C3380CC4-5D6E-409C-BE32-E72D297353CC}">
              <c16:uniqueId val="{00000003-FD5E-304D-A79A-B172D4327E48}"/>
            </c:ext>
          </c:extLst>
        </c:ser>
        <c:ser>
          <c:idx val="4"/>
          <c:order val="4"/>
          <c:tx>
            <c:strRef>
              <c:f>'2026-10-19'!$F$226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'2026-10-19'!$F$227:$F$235</c:f>
              <c:numCache>
                <c:formatCode>#,##0</c:formatCode>
                <c:ptCount val="9"/>
                <c:pt idx="0">
                  <c:v>0</c:v>
                </c:pt>
                <c:pt idx="1">
                  <c:v>2</c:v>
                </c:pt>
                <c:pt idx="2">
                  <c:v>3</c:v>
                </c:pt>
                <c:pt idx="3">
                  <c:v>0</c:v>
                </c:pt>
                <c:pt idx="4">
                  <c:v>10</c:v>
                </c:pt>
                <c:pt idx="5">
                  <c:v>2</c:v>
                </c:pt>
                <c:pt idx="6">
                  <c:v>5</c:v>
                </c:pt>
                <c:pt idx="7">
                  <c:v>4</c:v>
                </c:pt>
                <c:pt idx="8">
                  <c:v>1</c:v>
                </c:pt>
              </c:numCache>
            </c:numRef>
          </c:val>
          <c:extLst>
            <c:ext xmlns:c16="http://schemas.microsoft.com/office/drawing/2014/chart" uri="{C3380CC4-5D6E-409C-BE32-E72D297353CC}">
              <c16:uniqueId val="{00000004-FD5E-304D-A79A-B172D4327E48}"/>
            </c:ext>
          </c:extLst>
        </c:ser>
        <c:ser>
          <c:idx val="5"/>
          <c:order val="5"/>
          <c:tx>
            <c:strRef>
              <c:f>'2026-10-19'!$G$226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'2026-10-19'!$G$227:$G$235</c:f>
              <c:numCache>
                <c:formatCode>#,##0</c:formatCode>
                <c:ptCount val="9"/>
                <c:pt idx="0">
                  <c:v>0</c:v>
                </c:pt>
                <c:pt idx="1">
                  <c:v>0</c:v>
                </c:pt>
                <c:pt idx="2">
                  <c:v>2</c:v>
                </c:pt>
                <c:pt idx="3">
                  <c:v>0</c:v>
                </c:pt>
                <c:pt idx="4">
                  <c:v>2</c:v>
                </c:pt>
                <c:pt idx="5">
                  <c:v>1</c:v>
                </c:pt>
                <c:pt idx="6">
                  <c:v>0</c:v>
                </c:pt>
                <c:pt idx="7">
                  <c:v>1</c:v>
                </c:pt>
                <c:pt idx="8">
                  <c:v>1</c:v>
                </c:pt>
              </c:numCache>
            </c:numRef>
          </c:val>
          <c:extLst>
            <c:ext xmlns:c16="http://schemas.microsoft.com/office/drawing/2014/chart" uri="{C3380CC4-5D6E-409C-BE32-E72D297353CC}">
              <c16:uniqueId val="{00000005-FD5E-304D-A79A-B172D4327E48}"/>
            </c:ext>
          </c:extLst>
        </c:ser>
        <c:ser>
          <c:idx val="6"/>
          <c:order val="6"/>
          <c:tx>
            <c:strRef>
              <c:f>'2026-10-19'!$H$226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'2026-10-19'!$H$227:$H$235</c:f>
              <c:numCache>
                <c:formatCode>#,##0</c:formatCode>
                <c:ptCount val="9"/>
                <c:pt idx="0">
                  <c:v>2</c:v>
                </c:pt>
                <c:pt idx="1">
                  <c:v>8</c:v>
                </c:pt>
                <c:pt idx="2">
                  <c:v>8</c:v>
                </c:pt>
                <c:pt idx="3">
                  <c:v>4</c:v>
                </c:pt>
                <c:pt idx="4">
                  <c:v>8</c:v>
                </c:pt>
                <c:pt idx="5">
                  <c:v>8</c:v>
                </c:pt>
                <c:pt idx="6">
                  <c:v>9</c:v>
                </c:pt>
                <c:pt idx="7">
                  <c:v>11</c:v>
                </c:pt>
                <c:pt idx="8">
                  <c:v>2</c:v>
                </c:pt>
              </c:numCache>
            </c:numRef>
          </c:val>
          <c:extLst>
            <c:ext xmlns:c16="http://schemas.microsoft.com/office/drawing/2014/chart" uri="{C3380CC4-5D6E-409C-BE32-E72D297353CC}">
              <c16:uniqueId val="{00000006-FD5E-304D-A79A-B172D4327E48}"/>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'2026-10-19'!$B$263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'2026-10-19'!$B$264:$B$273</c:f>
              <c:numCache>
                <c:formatCode>#,##0</c:formatCode>
                <c:ptCount val="10"/>
                <c:pt idx="0">
                  <c:v>2</c:v>
                </c:pt>
                <c:pt idx="1">
                  <c:v>8</c:v>
                </c:pt>
                <c:pt idx="2">
                  <c:v>8</c:v>
                </c:pt>
                <c:pt idx="3">
                  <c:v>4</c:v>
                </c:pt>
                <c:pt idx="4">
                  <c:v>8</c:v>
                </c:pt>
                <c:pt idx="5">
                  <c:v>8</c:v>
                </c:pt>
                <c:pt idx="6">
                  <c:v>9</c:v>
                </c:pt>
                <c:pt idx="7">
                  <c:v>11</c:v>
                </c:pt>
                <c:pt idx="8">
                  <c:v>2</c:v>
                </c:pt>
                <c:pt idx="9">
                  <c:v>3</c:v>
                </c:pt>
              </c:numCache>
            </c:numRef>
          </c:val>
          <c:extLst>
            <c:ext xmlns:c16="http://schemas.microsoft.com/office/drawing/2014/chart" uri="{C3380CC4-5D6E-409C-BE32-E72D297353CC}">
              <c16:uniqueId val="{00000000-D5B0-8746-A08C-04E60295133F}"/>
            </c:ext>
          </c:extLst>
        </c:ser>
        <c:ser>
          <c:idx val="1"/>
          <c:order val="1"/>
          <c:tx>
            <c:strRef>
              <c:f>'2026-10-19'!$C$263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'2026-10-19'!$C$264:$C$273</c:f>
              <c:numCache>
                <c:formatCode>#,##0</c:formatCode>
                <c:ptCount val="10"/>
                <c:pt idx="0">
                  <c:v>1</c:v>
                </c:pt>
                <c:pt idx="1">
                  <c:v>3</c:v>
                </c:pt>
                <c:pt idx="2">
                  <c:v>8</c:v>
                </c:pt>
                <c:pt idx="3">
                  <c:v>4</c:v>
                </c:pt>
                <c:pt idx="4">
                  <c:v>15</c:v>
                </c:pt>
                <c:pt idx="5">
                  <c:v>12</c:v>
                </c:pt>
                <c:pt idx="6">
                  <c:v>10</c:v>
                </c:pt>
                <c:pt idx="7">
                  <c:v>9</c:v>
                </c:pt>
                <c:pt idx="8">
                  <c:v>5</c:v>
                </c:pt>
                <c:pt idx="9">
                  <c:v>0</c:v>
                </c:pt>
              </c:numCache>
            </c:numRef>
          </c:val>
          <c:extLst>
            <c:ext xmlns:c16="http://schemas.microsoft.com/office/drawing/2014/chart" uri="{C3380CC4-5D6E-409C-BE32-E72D297353CC}">
              <c16:uniqueId val="{00000001-D5B0-8746-A08C-04E60295133F}"/>
            </c:ext>
          </c:extLst>
        </c:ser>
        <c:ser>
          <c:idx val="2"/>
          <c:order val="2"/>
          <c:tx>
            <c:strRef>
              <c:f>'2026-10-19'!$D$263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'2026-10-19'!$A$264:$A$273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'2026-10-19'!$D$264:$D$273</c:f>
              <c:numCache>
                <c:formatCode>#,##0</c:formatCode>
                <c:ptCount val="10"/>
                <c:pt idx="0">
                  <c:v>0</c:v>
                </c:pt>
                <c:pt idx="1">
                  <c:v>0</c:v>
                </c:pt>
                <c:pt idx="2">
                  <c:v>3</c:v>
                </c:pt>
                <c:pt idx="3">
                  <c:v>0</c:v>
                </c:pt>
                <c:pt idx="4">
                  <c:v>3</c:v>
                </c:pt>
                <c:pt idx="5">
                  <c:v>3</c:v>
                </c:pt>
                <c:pt idx="6">
                  <c:v>0</c:v>
                </c:pt>
                <c:pt idx="7">
                  <c:v>2</c:v>
                </c:pt>
                <c:pt idx="8">
                  <c:v>1</c:v>
                </c:pt>
                <c:pt idx="9">
                  <c:v>2</c:v>
                </c:pt>
              </c:numCache>
            </c:numRef>
          </c:val>
          <c:extLst>
            <c:ext xmlns:c16="http://schemas.microsoft.com/office/drawing/2014/chart" uri="{C3380CC4-5D6E-409C-BE32-E72D297353CC}">
              <c16:uniqueId val="{00000002-D5B0-8746-A08C-04E60295133F}"/>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'2026-10-20'!$B$227:$B$235</c:f>
              <c:numCache>
                <c:formatCode>#,##0</c:formatCode>
                <c:ptCount val="9"/>
                <c:pt idx="0">
                  <c:v>0</c:v>
                </c:pt>
                <c:pt idx="1">
                  <c:v>0</c:v>
                </c:pt>
                <c:pt idx="2">
                  <c:v>2</c:v>
                </c:pt>
                <c:pt idx="3">
                  <c:v>0</c:v>
                </c:pt>
                <c:pt idx="4">
                  <c:v>1</c:v>
                </c:pt>
                <c:pt idx="5">
                  <c:v>2</c:v>
                </c:pt>
                <c:pt idx="6">
                  <c:v>1</c:v>
                </c:pt>
                <c:pt idx="7">
                  <c:v>0</c:v>
                </c:pt>
                <c:pt idx="8">
                  <c:v>1</c:v>
                </c:pt>
              </c:numCache>
            </c:numRef>
          </c:val>
          <c:extLst>
            <c:ext xmlns:c16="http://schemas.microsoft.com/office/drawing/2014/chart" uri="{C3380CC4-5D6E-409C-BE32-E72D297353CC}">
              <c16:uniqueId val="{00000000-E5F0-D341-BEFE-B51F682D19D4}"/>
            </c:ext>
          </c:extLst>
        </c:ser>
        <c:ser>
          <c:idx val="1"/>
          <c:order val="1"/>
          <c:tx>
            <c:strRef>
              <c:f>'2026-10-20'!$C$226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'2026-10-20'!$C$227:$C$235</c:f>
              <c:numCache>
                <c:formatCode>#,##0</c:formatCode>
                <c:ptCount val="9"/>
                <c:pt idx="0">
                  <c:v>0</c:v>
                </c:pt>
                <c:pt idx="1">
                  <c:v>1</c:v>
                </c:pt>
                <c:pt idx="2">
                  <c:v>4</c:v>
                </c:pt>
                <c:pt idx="3">
                  <c:v>2</c:v>
                </c:pt>
                <c:pt idx="4">
                  <c:v>6</c:v>
                </c:pt>
                <c:pt idx="5">
                  <c:v>2</c:v>
                </c:pt>
                <c:pt idx="6">
                  <c:v>6</c:v>
                </c:pt>
                <c:pt idx="7">
                  <c:v>1</c:v>
                </c:pt>
                <c:pt idx="8">
                  <c:v>1</c:v>
                </c:pt>
              </c:numCache>
            </c:numRef>
          </c:val>
          <c:extLst>
            <c:ext xmlns:c16="http://schemas.microsoft.com/office/drawing/2014/chart" uri="{C3380CC4-5D6E-409C-BE32-E72D297353CC}">
              <c16:uniqueId val="{00000001-E5F0-D341-BEFE-B51F682D19D4}"/>
            </c:ext>
          </c:extLst>
        </c:ser>
        <c:ser>
          <c:idx val="2"/>
          <c:order val="2"/>
          <c:tx>
            <c:strRef>
              <c:f>'2026-10-20'!$D$226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E5F0-D341-BEFE-B51F682D19D4}"/>
            </c:ext>
          </c:extLst>
        </c:ser>
        <c:ser>
          <c:idx val="3"/>
          <c:order val="3"/>
          <c:tx>
            <c:strRef>
              <c:f>'2026-10-20'!$E$226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'2026-10-20'!$E$227:$E$235</c:f>
              <c:numCache>
                <c:formatCode>#,##0</c:formatCode>
                <c:ptCount val="9"/>
                <c:pt idx="0">
                  <c:v>0</c:v>
                </c:pt>
                <c:pt idx="1">
                  <c:v>1</c:v>
                </c:pt>
                <c:pt idx="2">
                  <c:v>0</c:v>
                </c:pt>
                <c:pt idx="3">
                  <c:v>2</c:v>
                </c:pt>
                <c:pt idx="4">
                  <c:v>0</c:v>
                </c:pt>
                <c:pt idx="5">
                  <c:v>3</c:v>
                </c:pt>
                <c:pt idx="6">
                  <c:v>0</c:v>
                </c:pt>
                <c:pt idx="7">
                  <c:v>3</c:v>
                </c:pt>
                <c:pt idx="8">
                  <c:v>0</c:v>
                </c:pt>
              </c:numCache>
            </c:numRef>
          </c:val>
          <c:extLst>
            <c:ext xmlns:c16="http://schemas.microsoft.com/office/drawing/2014/chart" uri="{C3380CC4-5D6E-409C-BE32-E72D297353CC}">
              <c16:uniqueId val="{00000003-E5F0-D341-BEFE-B51F682D19D4}"/>
            </c:ext>
          </c:extLst>
        </c:ser>
        <c:ser>
          <c:idx val="4"/>
          <c:order val="4"/>
          <c:tx>
            <c:strRef>
              <c:f>'2026-10-20'!$F$226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'2026-10-20'!$F$227:$F$235</c:f>
              <c:numCache>
                <c:formatCode>#,##0</c:formatCode>
                <c:ptCount val="9"/>
                <c:pt idx="0">
                  <c:v>0</c:v>
                </c:pt>
                <c:pt idx="1">
                  <c:v>2</c:v>
                </c:pt>
                <c:pt idx="2">
                  <c:v>4</c:v>
                </c:pt>
                <c:pt idx="3">
                  <c:v>0</c:v>
                </c:pt>
                <c:pt idx="4">
                  <c:v>7</c:v>
                </c:pt>
                <c:pt idx="5">
                  <c:v>4</c:v>
                </c:pt>
                <c:pt idx="6">
                  <c:v>2</c:v>
                </c:pt>
                <c:pt idx="7">
                  <c:v>4</c:v>
                </c:pt>
                <c:pt idx="8">
                  <c:v>1</c:v>
                </c:pt>
              </c:numCache>
            </c:numRef>
          </c:val>
          <c:extLst>
            <c:ext xmlns:c16="http://schemas.microsoft.com/office/drawing/2014/chart" uri="{C3380CC4-5D6E-409C-BE32-E72D297353CC}">
              <c16:uniqueId val="{00000004-E5F0-D341-BEFE-B51F682D19D4}"/>
            </c:ext>
          </c:extLst>
        </c:ser>
        <c:ser>
          <c:idx val="5"/>
          <c:order val="5"/>
          <c:tx>
            <c:strRef>
              <c:f>'2026-10-20'!$G$226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'2026-10-20'!$G$227:$G$235</c:f>
              <c:numCache>
                <c:formatCode>#,##0</c:formatCode>
                <c:ptCount val="9"/>
                <c:pt idx="0">
                  <c:v>0</c:v>
                </c:pt>
                <c:pt idx="1">
                  <c:v>0</c:v>
                </c:pt>
                <c:pt idx="2">
                  <c:v>3</c:v>
                </c:pt>
                <c:pt idx="3">
                  <c:v>0</c:v>
                </c:pt>
                <c:pt idx="4">
                  <c:v>2</c:v>
                </c:pt>
                <c:pt idx="5">
                  <c:v>1</c:v>
                </c:pt>
                <c:pt idx="6">
                  <c:v>0</c:v>
                </c:pt>
                <c:pt idx="7">
                  <c:v>1</c:v>
                </c:pt>
                <c:pt idx="8">
                  <c:v>0</c:v>
                </c:pt>
              </c:numCache>
            </c:numRef>
          </c:val>
          <c:extLst>
            <c:ext xmlns:c16="http://schemas.microsoft.com/office/drawing/2014/chart" uri="{C3380CC4-5D6E-409C-BE32-E72D297353CC}">
              <c16:uniqueId val="{00000005-E5F0-D341-BEFE-B51F682D19D4}"/>
            </c:ext>
          </c:extLst>
        </c:ser>
        <c:ser>
          <c:idx val="6"/>
          <c:order val="6"/>
          <c:tx>
            <c:strRef>
              <c:f>'2026-10-20'!$H$226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'2026-10-20'!$H$227:$H$235</c:f>
              <c:numCache>
                <c:formatCode>#,##0</c:formatCode>
                <c:ptCount val="9"/>
                <c:pt idx="0">
                  <c:v>1</c:v>
                </c:pt>
                <c:pt idx="1">
                  <c:v>5</c:v>
                </c:pt>
                <c:pt idx="2">
                  <c:v>9</c:v>
                </c:pt>
                <c:pt idx="3">
                  <c:v>4</c:v>
                </c:pt>
                <c:pt idx="4">
                  <c:v>4</c:v>
                </c:pt>
                <c:pt idx="5">
                  <c:v>8</c:v>
                </c:pt>
                <c:pt idx="6">
                  <c:v>9</c:v>
                </c:pt>
                <c:pt idx="7">
                  <c:v>6</c:v>
                </c:pt>
                <c:pt idx="8">
                  <c:v>6</c:v>
                </c:pt>
              </c:numCache>
            </c:numRef>
          </c:val>
          <c:extLst>
            <c:ext xmlns:c16="http://schemas.microsoft.com/office/drawing/2014/chart" uri="{C3380CC4-5D6E-409C-BE32-E72D297353CC}">
              <c16:uniqueId val="{00000006-E5F0-D341-BEFE-B51F682D19D4}"/>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'2026-10-20'!$B$263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'2026-10-20'!$B$264:$B$273</c:f>
              <c:numCache>
                <c:formatCode>#,##0</c:formatCode>
                <c:ptCount val="10"/>
                <c:pt idx="0">
                  <c:v>1</c:v>
                </c:pt>
                <c:pt idx="1">
                  <c:v>5</c:v>
                </c:pt>
                <c:pt idx="2">
                  <c:v>9</c:v>
                </c:pt>
                <c:pt idx="3">
                  <c:v>4</c:v>
                </c:pt>
                <c:pt idx="4">
                  <c:v>4</c:v>
                </c:pt>
                <c:pt idx="5">
                  <c:v>8</c:v>
                </c:pt>
                <c:pt idx="6">
                  <c:v>9</c:v>
                </c:pt>
                <c:pt idx="7">
                  <c:v>6</c:v>
                </c:pt>
                <c:pt idx="8">
                  <c:v>6</c:v>
                </c:pt>
                <c:pt idx="9">
                  <c:v>2</c:v>
                </c:pt>
              </c:numCache>
            </c:numRef>
          </c:val>
          <c:extLst>
            <c:ext xmlns:c16="http://schemas.microsoft.com/office/drawing/2014/chart" uri="{C3380CC4-5D6E-409C-BE32-E72D297353CC}">
              <c16:uniqueId val="{00000000-F538-1749-BA03-529DD272956A}"/>
            </c:ext>
          </c:extLst>
        </c:ser>
        <c:ser>
          <c:idx val="1"/>
          <c:order val="1"/>
          <c:tx>
            <c:strRef>
              <c:f>'2026-10-20'!$C$263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'2026-10-20'!$C$264:$C$273</c:f>
              <c:numCache>
                <c:formatCode>#,##0</c:formatCode>
                <c:ptCount val="10"/>
                <c:pt idx="0">
                  <c:v>0</c:v>
                </c:pt>
                <c:pt idx="1">
                  <c:v>4</c:v>
                </c:pt>
                <c:pt idx="2">
                  <c:v>8</c:v>
                </c:pt>
                <c:pt idx="3">
                  <c:v>4</c:v>
                </c:pt>
                <c:pt idx="4">
                  <c:v>13</c:v>
                </c:pt>
                <c:pt idx="5">
                  <c:v>9</c:v>
                </c:pt>
                <c:pt idx="6">
                  <c:v>8</c:v>
                </c:pt>
                <c:pt idx="7">
                  <c:v>8</c:v>
                </c:pt>
                <c:pt idx="8">
                  <c:v>2</c:v>
                </c:pt>
                <c:pt idx="9">
                  <c:v>1</c:v>
                </c:pt>
              </c:numCache>
            </c:numRef>
          </c:val>
          <c:extLst>
            <c:ext xmlns:c16="http://schemas.microsoft.com/office/drawing/2014/chart" uri="{C3380CC4-5D6E-409C-BE32-E72D297353CC}">
              <c16:uniqueId val="{00000001-F538-1749-BA03-529DD272956A}"/>
            </c:ext>
          </c:extLst>
        </c:ser>
        <c:ser>
          <c:idx val="2"/>
          <c:order val="2"/>
          <c:tx>
            <c:strRef>
              <c:f>'2026-10-20'!$D$263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'2026-10-20'!$A$264:$A$273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'2026-10-20'!$D$264:$D$273</c:f>
              <c:numCache>
                <c:formatCode>#,##0</c:formatCode>
                <c:ptCount val="10"/>
                <c:pt idx="0">
                  <c:v>0</c:v>
                </c:pt>
                <c:pt idx="1">
                  <c:v>0</c:v>
                </c:pt>
                <c:pt idx="2">
                  <c:v>5</c:v>
                </c:pt>
                <c:pt idx="3">
                  <c:v>0</c:v>
                </c:pt>
                <c:pt idx="4">
                  <c:v>3</c:v>
                </c:pt>
                <c:pt idx="5">
                  <c:v>3</c:v>
                </c:pt>
                <c:pt idx="6">
                  <c:v>1</c:v>
                </c:pt>
                <c:pt idx="7">
                  <c:v>1</c:v>
                </c:pt>
                <c:pt idx="8">
                  <c:v>1</c:v>
                </c:pt>
                <c:pt idx="9">
                  <c:v>1</c:v>
                </c:pt>
              </c:numCache>
            </c:numRef>
          </c:val>
          <c:extLst>
            <c:ext xmlns:c16="http://schemas.microsoft.com/office/drawing/2014/chart" uri="{C3380CC4-5D6E-409C-BE32-E72D297353CC}">
              <c16:uniqueId val="{00000002-F538-1749-BA03-529DD272956A}"/>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'2026-10-21'!$B$227:$B$235</c:f>
              <c:numCache>
                <c:formatCode>#,##0</c:formatCode>
                <c:ptCount val="9"/>
                <c:pt idx="0">
                  <c:v>0</c:v>
                </c:pt>
                <c:pt idx="1">
                  <c:v>1</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D80B-E343-B897-7CA98EB26561}"/>
            </c:ext>
          </c:extLst>
        </c:ser>
        <c:ser>
          <c:idx val="1"/>
          <c:order val="1"/>
          <c:tx>
            <c:strRef>
              <c:f>'2026-10-21'!$C$226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'2026-10-21'!$C$227:$C$235</c:f>
              <c:numCache>
                <c:formatCode>#,##0</c:formatCode>
                <c:ptCount val="9"/>
                <c:pt idx="0">
                  <c:v>0</c:v>
                </c:pt>
                <c:pt idx="1">
                  <c:v>1</c:v>
                </c:pt>
                <c:pt idx="2">
                  <c:v>3</c:v>
                </c:pt>
                <c:pt idx="3">
                  <c:v>4</c:v>
                </c:pt>
                <c:pt idx="4">
                  <c:v>6</c:v>
                </c:pt>
                <c:pt idx="5">
                  <c:v>3</c:v>
                </c:pt>
                <c:pt idx="6">
                  <c:v>4</c:v>
                </c:pt>
                <c:pt idx="7">
                  <c:v>3</c:v>
                </c:pt>
                <c:pt idx="8">
                  <c:v>1</c:v>
                </c:pt>
              </c:numCache>
            </c:numRef>
          </c:val>
          <c:extLst>
            <c:ext xmlns:c16="http://schemas.microsoft.com/office/drawing/2014/chart" uri="{C3380CC4-5D6E-409C-BE32-E72D297353CC}">
              <c16:uniqueId val="{00000001-D80B-E343-B897-7CA98EB26561}"/>
            </c:ext>
          </c:extLst>
        </c:ser>
        <c:ser>
          <c:idx val="2"/>
          <c:order val="2"/>
          <c:tx>
            <c:strRef>
              <c:f>'2026-10-21'!$D$226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D80B-E343-B897-7CA98EB26561}"/>
            </c:ext>
          </c:extLst>
        </c:ser>
        <c:ser>
          <c:idx val="3"/>
          <c:order val="3"/>
          <c:tx>
            <c:strRef>
              <c:f>'2026-10-21'!$E$226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'2026-10-21'!$E$227:$E$235</c:f>
              <c:numCache>
                <c:formatCode>#,##0</c:formatCode>
                <c:ptCount val="9"/>
                <c:pt idx="0">
                  <c:v>0</c:v>
                </c:pt>
                <c:pt idx="1">
                  <c:v>1</c:v>
                </c:pt>
                <c:pt idx="2">
                  <c:v>0</c:v>
                </c:pt>
                <c:pt idx="3">
                  <c:v>1</c:v>
                </c:pt>
                <c:pt idx="4">
                  <c:v>1</c:v>
                </c:pt>
                <c:pt idx="5">
                  <c:v>4</c:v>
                </c:pt>
                <c:pt idx="6">
                  <c:v>0</c:v>
                </c:pt>
                <c:pt idx="7">
                  <c:v>3</c:v>
                </c:pt>
                <c:pt idx="8">
                  <c:v>1</c:v>
                </c:pt>
              </c:numCache>
            </c:numRef>
          </c:val>
          <c:extLst>
            <c:ext xmlns:c16="http://schemas.microsoft.com/office/drawing/2014/chart" uri="{C3380CC4-5D6E-409C-BE32-E72D297353CC}">
              <c16:uniqueId val="{00000003-D80B-E343-B897-7CA98EB26561}"/>
            </c:ext>
          </c:extLst>
        </c:ser>
        <c:ser>
          <c:idx val="4"/>
          <c:order val="4"/>
          <c:tx>
            <c:strRef>
              <c:f>'2026-10-21'!$F$226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'2026-10-21'!$F$227:$F$235</c:f>
              <c:numCache>
                <c:formatCode>#,##0</c:formatCode>
                <c:ptCount val="9"/>
                <c:pt idx="0">
                  <c:v>0</c:v>
                </c:pt>
                <c:pt idx="1">
                  <c:v>2</c:v>
                </c:pt>
                <c:pt idx="2">
                  <c:v>3</c:v>
                </c:pt>
                <c:pt idx="3">
                  <c:v>2</c:v>
                </c:pt>
                <c:pt idx="4">
                  <c:v>6</c:v>
                </c:pt>
                <c:pt idx="5">
                  <c:v>4</c:v>
                </c:pt>
                <c:pt idx="6">
                  <c:v>5</c:v>
                </c:pt>
                <c:pt idx="7">
                  <c:v>1</c:v>
                </c:pt>
                <c:pt idx="8">
                  <c:v>1</c:v>
                </c:pt>
              </c:numCache>
            </c:numRef>
          </c:val>
          <c:extLst>
            <c:ext xmlns:c16="http://schemas.microsoft.com/office/drawing/2014/chart" uri="{C3380CC4-5D6E-409C-BE32-E72D297353CC}">
              <c16:uniqueId val="{00000004-D80B-E343-B897-7CA98EB26561}"/>
            </c:ext>
          </c:extLst>
        </c:ser>
        <c:ser>
          <c:idx val="5"/>
          <c:order val="5"/>
          <c:tx>
            <c:strRef>
              <c:f>'2026-10-21'!$G$226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'2026-10-21'!$G$227:$G$235</c:f>
              <c:numCache>
                <c:formatCode>#,##0</c:formatCode>
                <c:ptCount val="9"/>
                <c:pt idx="0">
                  <c:v>0</c:v>
                </c:pt>
                <c:pt idx="1">
                  <c:v>0</c:v>
                </c:pt>
                <c:pt idx="2">
                  <c:v>2</c:v>
                </c:pt>
                <c:pt idx="3">
                  <c:v>0</c:v>
                </c:pt>
                <c:pt idx="4">
                  <c:v>1</c:v>
                </c:pt>
                <c:pt idx="5">
                  <c:v>2</c:v>
                </c:pt>
                <c:pt idx="6">
                  <c:v>0</c:v>
                </c:pt>
                <c:pt idx="7">
                  <c:v>1</c:v>
                </c:pt>
                <c:pt idx="8">
                  <c:v>3</c:v>
                </c:pt>
              </c:numCache>
            </c:numRef>
          </c:val>
          <c:extLst>
            <c:ext xmlns:c16="http://schemas.microsoft.com/office/drawing/2014/chart" uri="{C3380CC4-5D6E-409C-BE32-E72D297353CC}">
              <c16:uniqueId val="{00000005-D80B-E343-B897-7CA98EB26561}"/>
            </c:ext>
          </c:extLst>
        </c:ser>
        <c:ser>
          <c:idx val="6"/>
          <c:order val="6"/>
          <c:tx>
            <c:strRef>
              <c:f>'2026-10-21'!$H$226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'2026-10-21'!$H$227:$H$235</c:f>
              <c:numCache>
                <c:formatCode>#,##0</c:formatCode>
                <c:ptCount val="9"/>
                <c:pt idx="0">
                  <c:v>1</c:v>
                </c:pt>
                <c:pt idx="1">
                  <c:v>7</c:v>
                </c:pt>
                <c:pt idx="2">
                  <c:v>5</c:v>
                </c:pt>
                <c:pt idx="3">
                  <c:v>7</c:v>
                </c:pt>
                <c:pt idx="4">
                  <c:v>7</c:v>
                </c:pt>
                <c:pt idx="5">
                  <c:v>6</c:v>
                </c:pt>
                <c:pt idx="6">
                  <c:v>9</c:v>
                </c:pt>
                <c:pt idx="7">
                  <c:v>6</c:v>
                </c:pt>
                <c:pt idx="8">
                  <c:v>8</c:v>
                </c:pt>
              </c:numCache>
            </c:numRef>
          </c:val>
          <c:extLst>
            <c:ext xmlns:c16="http://schemas.microsoft.com/office/drawing/2014/chart" uri="{C3380CC4-5D6E-409C-BE32-E72D297353CC}">
              <c16:uniqueId val="{00000006-D80B-E343-B897-7CA98EB2656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'2026-10-21'!$B$263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'2026-10-21'!$B$264:$B$273</c:f>
              <c:numCache>
                <c:formatCode>#,##0</c:formatCode>
                <c:ptCount val="10"/>
                <c:pt idx="0">
                  <c:v>1</c:v>
                </c:pt>
                <c:pt idx="1">
                  <c:v>7</c:v>
                </c:pt>
                <c:pt idx="2">
                  <c:v>5</c:v>
                </c:pt>
                <c:pt idx="3">
                  <c:v>7</c:v>
                </c:pt>
                <c:pt idx="4">
                  <c:v>7</c:v>
                </c:pt>
                <c:pt idx="5">
                  <c:v>6</c:v>
                </c:pt>
                <c:pt idx="6">
                  <c:v>9</c:v>
                </c:pt>
                <c:pt idx="7">
                  <c:v>6</c:v>
                </c:pt>
                <c:pt idx="8">
                  <c:v>8</c:v>
                </c:pt>
                <c:pt idx="9">
                  <c:v>3</c:v>
                </c:pt>
              </c:numCache>
            </c:numRef>
          </c:val>
          <c:extLst>
            <c:ext xmlns:c16="http://schemas.microsoft.com/office/drawing/2014/chart" uri="{C3380CC4-5D6E-409C-BE32-E72D297353CC}">
              <c16:uniqueId val="{00000000-D918-0946-AE67-7BDB586A2E6B}"/>
            </c:ext>
          </c:extLst>
        </c:ser>
        <c:ser>
          <c:idx val="1"/>
          <c:order val="1"/>
          <c:tx>
            <c:strRef>
              <c:f>'2026-10-21'!$C$263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'2026-10-21'!$C$264:$C$273</c:f>
              <c:numCache>
                <c:formatCode>#,##0</c:formatCode>
                <c:ptCount val="10"/>
                <c:pt idx="0">
                  <c:v>0</c:v>
                </c:pt>
                <c:pt idx="1">
                  <c:v>4</c:v>
                </c:pt>
                <c:pt idx="2">
                  <c:v>6</c:v>
                </c:pt>
                <c:pt idx="3">
                  <c:v>7</c:v>
                </c:pt>
                <c:pt idx="4">
                  <c:v>13</c:v>
                </c:pt>
                <c:pt idx="5">
                  <c:v>11</c:v>
                </c:pt>
                <c:pt idx="6">
                  <c:v>9</c:v>
                </c:pt>
                <c:pt idx="7">
                  <c:v>7</c:v>
                </c:pt>
                <c:pt idx="8">
                  <c:v>3</c:v>
                </c:pt>
                <c:pt idx="9">
                  <c:v>0</c:v>
                </c:pt>
              </c:numCache>
            </c:numRef>
          </c:val>
          <c:extLst>
            <c:ext xmlns:c16="http://schemas.microsoft.com/office/drawing/2014/chart" uri="{C3380CC4-5D6E-409C-BE32-E72D297353CC}">
              <c16:uniqueId val="{00000001-D918-0946-AE67-7BDB586A2E6B}"/>
            </c:ext>
          </c:extLst>
        </c:ser>
        <c:ser>
          <c:idx val="2"/>
          <c:order val="2"/>
          <c:tx>
            <c:strRef>
              <c:f>'2026-10-21'!$D$263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'2026-10-21'!$A$264:$A$273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'2026-10-21'!$D$264:$D$273</c:f>
              <c:numCache>
                <c:formatCode>#,##0</c:formatCode>
                <c:ptCount val="10"/>
                <c:pt idx="0">
                  <c:v>0</c:v>
                </c:pt>
                <c:pt idx="1">
                  <c:v>1</c:v>
                </c:pt>
                <c:pt idx="2">
                  <c:v>3</c:v>
                </c:pt>
                <c:pt idx="3">
                  <c:v>0</c:v>
                </c:pt>
                <c:pt idx="4">
                  <c:v>1</c:v>
                </c:pt>
                <c:pt idx="5">
                  <c:v>4</c:v>
                </c:pt>
                <c:pt idx="6">
                  <c:v>0</c:v>
                </c:pt>
                <c:pt idx="7">
                  <c:v>2</c:v>
                </c:pt>
                <c:pt idx="8">
                  <c:v>3</c:v>
                </c:pt>
                <c:pt idx="9">
                  <c:v>2</c:v>
                </c:pt>
              </c:numCache>
            </c:numRef>
          </c:val>
          <c:extLst>
            <c:ext xmlns:c16="http://schemas.microsoft.com/office/drawing/2014/chart" uri="{C3380CC4-5D6E-409C-BE32-E72D297353CC}">
              <c16:uniqueId val="{00000002-D918-0946-AE67-7BDB586A2E6B}"/>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'2026-10-22'!$B$227:$B$235</c:f>
              <c:numCache>
                <c:formatCode>#,##0</c:formatCode>
                <c:ptCount val="9"/>
                <c:pt idx="0">
                  <c:v>1</c:v>
                </c:pt>
                <c:pt idx="1">
                  <c:v>2</c:v>
                </c:pt>
                <c:pt idx="2">
                  <c:v>1</c:v>
                </c:pt>
                <c:pt idx="3">
                  <c:v>0</c:v>
                </c:pt>
                <c:pt idx="4">
                  <c:v>1</c:v>
                </c:pt>
                <c:pt idx="5">
                  <c:v>3</c:v>
                </c:pt>
                <c:pt idx="6">
                  <c:v>1</c:v>
                </c:pt>
                <c:pt idx="7">
                  <c:v>2</c:v>
                </c:pt>
                <c:pt idx="8">
                  <c:v>0</c:v>
                </c:pt>
              </c:numCache>
            </c:numRef>
          </c:val>
          <c:extLst>
            <c:ext xmlns:c16="http://schemas.microsoft.com/office/drawing/2014/chart" uri="{C3380CC4-5D6E-409C-BE32-E72D297353CC}">
              <c16:uniqueId val="{00000000-2C0C-494D-9A43-16EDEAF336B5}"/>
            </c:ext>
          </c:extLst>
        </c:ser>
        <c:ser>
          <c:idx val="1"/>
          <c:order val="1"/>
          <c:tx>
            <c:strRef>
              <c:f>'2026-10-22'!$C$226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'2026-10-22'!$C$227:$C$235</c:f>
              <c:numCache>
                <c:formatCode>#,##0</c:formatCode>
                <c:ptCount val="9"/>
                <c:pt idx="0">
                  <c:v>1</c:v>
                </c:pt>
                <c:pt idx="1">
                  <c:v>2</c:v>
                </c:pt>
                <c:pt idx="2">
                  <c:v>3</c:v>
                </c:pt>
                <c:pt idx="3">
                  <c:v>3</c:v>
                </c:pt>
                <c:pt idx="4">
                  <c:v>6</c:v>
                </c:pt>
                <c:pt idx="5">
                  <c:v>5</c:v>
                </c:pt>
                <c:pt idx="6">
                  <c:v>5</c:v>
                </c:pt>
                <c:pt idx="7">
                  <c:v>2</c:v>
                </c:pt>
                <c:pt idx="8">
                  <c:v>3</c:v>
                </c:pt>
              </c:numCache>
            </c:numRef>
          </c:val>
          <c:extLst>
            <c:ext xmlns:c16="http://schemas.microsoft.com/office/drawing/2014/chart" uri="{C3380CC4-5D6E-409C-BE32-E72D297353CC}">
              <c16:uniqueId val="{00000001-2C0C-494D-9A43-16EDEAF336B5}"/>
            </c:ext>
          </c:extLst>
        </c:ser>
        <c:ser>
          <c:idx val="2"/>
          <c:order val="2"/>
          <c:tx>
            <c:strRef>
              <c:f>'2026-10-22'!$D$226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2C0C-494D-9A43-16EDEAF336B5}"/>
            </c:ext>
          </c:extLst>
        </c:ser>
        <c:ser>
          <c:idx val="3"/>
          <c:order val="3"/>
          <c:tx>
            <c:strRef>
              <c:f>'2026-10-22'!$E$226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'2026-10-22'!$E$227:$E$235</c:f>
              <c:numCache>
                <c:formatCode>#,##0</c:formatCode>
                <c:ptCount val="9"/>
                <c:pt idx="0">
                  <c:v>0</c:v>
                </c:pt>
                <c:pt idx="1">
                  <c:v>1</c:v>
                </c:pt>
                <c:pt idx="2">
                  <c:v>0</c:v>
                </c:pt>
                <c:pt idx="3">
                  <c:v>2</c:v>
                </c:pt>
                <c:pt idx="4">
                  <c:v>1</c:v>
                </c:pt>
                <c:pt idx="5">
                  <c:v>3</c:v>
                </c:pt>
                <c:pt idx="6">
                  <c:v>1</c:v>
                </c:pt>
                <c:pt idx="7">
                  <c:v>3</c:v>
                </c:pt>
                <c:pt idx="8">
                  <c:v>0</c:v>
                </c:pt>
              </c:numCache>
            </c:numRef>
          </c:val>
          <c:extLst>
            <c:ext xmlns:c16="http://schemas.microsoft.com/office/drawing/2014/chart" uri="{C3380CC4-5D6E-409C-BE32-E72D297353CC}">
              <c16:uniqueId val="{00000003-2C0C-494D-9A43-16EDEAF336B5}"/>
            </c:ext>
          </c:extLst>
        </c:ser>
        <c:ser>
          <c:idx val="4"/>
          <c:order val="4"/>
          <c:tx>
            <c:strRef>
              <c:f>'2026-10-22'!$F$226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'2026-10-22'!$F$227:$F$235</c:f>
              <c:numCache>
                <c:formatCode>#,##0</c:formatCode>
                <c:ptCount val="9"/>
                <c:pt idx="0">
                  <c:v>0</c:v>
                </c:pt>
                <c:pt idx="1">
                  <c:v>3</c:v>
                </c:pt>
                <c:pt idx="2">
                  <c:v>3</c:v>
                </c:pt>
                <c:pt idx="3">
                  <c:v>3</c:v>
                </c:pt>
                <c:pt idx="4">
                  <c:v>7</c:v>
                </c:pt>
                <c:pt idx="5">
                  <c:v>5</c:v>
                </c:pt>
                <c:pt idx="6">
                  <c:v>6</c:v>
                </c:pt>
                <c:pt idx="7">
                  <c:v>4</c:v>
                </c:pt>
                <c:pt idx="8">
                  <c:v>3</c:v>
                </c:pt>
              </c:numCache>
            </c:numRef>
          </c:val>
          <c:extLst>
            <c:ext xmlns:c16="http://schemas.microsoft.com/office/drawing/2014/chart" uri="{C3380CC4-5D6E-409C-BE32-E72D297353CC}">
              <c16:uniqueId val="{00000004-2C0C-494D-9A43-16EDEAF336B5}"/>
            </c:ext>
          </c:extLst>
        </c:ser>
        <c:ser>
          <c:idx val="5"/>
          <c:order val="5"/>
          <c:tx>
            <c:strRef>
              <c:f>'2026-10-22'!$G$226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'2026-10-22'!$G$227:$G$235</c:f>
              <c:numCache>
                <c:formatCode>#,##0</c:formatCode>
                <c:ptCount val="9"/>
                <c:pt idx="0">
                  <c:v>0</c:v>
                </c:pt>
                <c:pt idx="1">
                  <c:v>0</c:v>
                </c:pt>
                <c:pt idx="2">
                  <c:v>3</c:v>
                </c:pt>
                <c:pt idx="3">
                  <c:v>1</c:v>
                </c:pt>
                <c:pt idx="4">
                  <c:v>1</c:v>
                </c:pt>
                <c:pt idx="5">
                  <c:v>2</c:v>
                </c:pt>
                <c:pt idx="6">
                  <c:v>0</c:v>
                </c:pt>
                <c:pt idx="7">
                  <c:v>2</c:v>
                </c:pt>
                <c:pt idx="8">
                  <c:v>0</c:v>
                </c:pt>
              </c:numCache>
            </c:numRef>
          </c:val>
          <c:extLst>
            <c:ext xmlns:c16="http://schemas.microsoft.com/office/drawing/2014/chart" uri="{C3380CC4-5D6E-409C-BE32-E72D297353CC}">
              <c16:uniqueId val="{00000005-2C0C-494D-9A43-16EDEAF336B5}"/>
            </c:ext>
          </c:extLst>
        </c:ser>
        <c:ser>
          <c:idx val="6"/>
          <c:order val="6"/>
          <c:tx>
            <c:strRef>
              <c:f>'2026-10-22'!$H$226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'2026-10-22'!$H$227:$H$235</c:f>
              <c:numCache>
                <c:formatCode>#,##0</c:formatCode>
                <c:ptCount val="9"/>
                <c:pt idx="0">
                  <c:v>1</c:v>
                </c:pt>
                <c:pt idx="1">
                  <c:v>7</c:v>
                </c:pt>
                <c:pt idx="2">
                  <c:v>7</c:v>
                </c:pt>
                <c:pt idx="3">
                  <c:v>6</c:v>
                </c:pt>
                <c:pt idx="4">
                  <c:v>9</c:v>
                </c:pt>
                <c:pt idx="5">
                  <c:v>6</c:v>
                </c:pt>
                <c:pt idx="6">
                  <c:v>8</c:v>
                </c:pt>
                <c:pt idx="7">
                  <c:v>10</c:v>
                </c:pt>
                <c:pt idx="8">
                  <c:v>3</c:v>
                </c:pt>
              </c:numCache>
            </c:numRef>
          </c:val>
          <c:extLst>
            <c:ext xmlns:c16="http://schemas.microsoft.com/office/drawing/2014/chart" uri="{C3380CC4-5D6E-409C-BE32-E72D297353CC}">
              <c16:uniqueId val="{00000006-2C0C-494D-9A43-16EDEAF336B5}"/>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'2026-10-22'!$B$263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'2026-10-22'!$B$264:$B$273</c:f>
              <c:numCache>
                <c:formatCode>#,##0</c:formatCode>
                <c:ptCount val="10"/>
                <c:pt idx="0">
                  <c:v>1</c:v>
                </c:pt>
                <c:pt idx="1">
                  <c:v>7</c:v>
                </c:pt>
                <c:pt idx="2">
                  <c:v>7</c:v>
                </c:pt>
                <c:pt idx="3">
                  <c:v>6</c:v>
                </c:pt>
                <c:pt idx="4">
                  <c:v>9</c:v>
                </c:pt>
                <c:pt idx="5">
                  <c:v>6</c:v>
                </c:pt>
                <c:pt idx="6">
                  <c:v>8</c:v>
                </c:pt>
                <c:pt idx="7">
                  <c:v>10</c:v>
                </c:pt>
                <c:pt idx="8">
                  <c:v>3</c:v>
                </c:pt>
                <c:pt idx="9">
                  <c:v>0</c:v>
                </c:pt>
              </c:numCache>
            </c:numRef>
          </c:val>
          <c:extLst>
            <c:ext xmlns:c16="http://schemas.microsoft.com/office/drawing/2014/chart" uri="{C3380CC4-5D6E-409C-BE32-E72D297353CC}">
              <c16:uniqueId val="{00000000-5563-8746-AB90-98C7E5530A10}"/>
            </c:ext>
          </c:extLst>
        </c:ser>
        <c:ser>
          <c:idx val="1"/>
          <c:order val="1"/>
          <c:tx>
            <c:strRef>
              <c:f>'2026-10-22'!$C$263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'2026-10-22'!$C$264:$C$273</c:f>
              <c:numCache>
                <c:formatCode>#,##0</c:formatCode>
                <c:ptCount val="10"/>
                <c:pt idx="0">
                  <c:v>1</c:v>
                </c:pt>
                <c:pt idx="1">
                  <c:v>6</c:v>
                </c:pt>
                <c:pt idx="2">
                  <c:v>6</c:v>
                </c:pt>
                <c:pt idx="3">
                  <c:v>8</c:v>
                </c:pt>
                <c:pt idx="4">
                  <c:v>14</c:v>
                </c:pt>
                <c:pt idx="5">
                  <c:v>13</c:v>
                </c:pt>
                <c:pt idx="6">
                  <c:v>12</c:v>
                </c:pt>
                <c:pt idx="7">
                  <c:v>9</c:v>
                </c:pt>
                <c:pt idx="8">
                  <c:v>6</c:v>
                </c:pt>
                <c:pt idx="9">
                  <c:v>0</c:v>
                </c:pt>
              </c:numCache>
            </c:numRef>
          </c:val>
          <c:extLst>
            <c:ext xmlns:c16="http://schemas.microsoft.com/office/drawing/2014/chart" uri="{C3380CC4-5D6E-409C-BE32-E72D297353CC}">
              <c16:uniqueId val="{00000001-5563-8746-AB90-98C7E5530A10}"/>
            </c:ext>
          </c:extLst>
        </c:ser>
        <c:ser>
          <c:idx val="2"/>
          <c:order val="2"/>
          <c:tx>
            <c:strRef>
              <c:f>'2026-10-22'!$D$263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'2026-10-22'!$A$264:$A$273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'2026-10-22'!$D$264:$D$273</c:f>
              <c:numCache>
                <c:formatCode>#,##0</c:formatCode>
                <c:ptCount val="10"/>
                <c:pt idx="0">
                  <c:v>1</c:v>
                </c:pt>
                <c:pt idx="1">
                  <c:v>2</c:v>
                </c:pt>
                <c:pt idx="2">
                  <c:v>4</c:v>
                </c:pt>
                <c:pt idx="3">
                  <c:v>1</c:v>
                </c:pt>
                <c:pt idx="4">
                  <c:v>2</c:v>
                </c:pt>
                <c:pt idx="5">
                  <c:v>5</c:v>
                </c:pt>
                <c:pt idx="6">
                  <c:v>1</c:v>
                </c:pt>
                <c:pt idx="7">
                  <c:v>4</c:v>
                </c:pt>
                <c:pt idx="8">
                  <c:v>0</c:v>
                </c:pt>
                <c:pt idx="9">
                  <c:v>0</c:v>
                </c:pt>
              </c:numCache>
            </c:numRef>
          </c:val>
          <c:extLst>
            <c:ext xmlns:c16="http://schemas.microsoft.com/office/drawing/2014/chart" uri="{C3380CC4-5D6E-409C-BE32-E72D297353CC}">
              <c16:uniqueId val="{00000002-5563-8746-AB90-98C7E5530A1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'2026-10-23'!$B$640</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'2026-10-23'!$B$641:$B$649</c:f>
              <c:numCache>
                <c:formatCode>#,##0</c:formatCode>
                <c:ptCount val="9"/>
                <c:pt idx="0">
                  <c:v>0</c:v>
                </c:pt>
                <c:pt idx="1">
                  <c:v>0</c:v>
                </c:pt>
                <c:pt idx="2">
                  <c:v>1</c:v>
                </c:pt>
                <c:pt idx="3">
                  <c:v>0</c:v>
                </c:pt>
                <c:pt idx="4">
                  <c:v>0</c:v>
                </c:pt>
                <c:pt idx="5">
                  <c:v>2</c:v>
                </c:pt>
                <c:pt idx="6">
                  <c:v>0</c:v>
                </c:pt>
                <c:pt idx="7">
                  <c:v>1</c:v>
                </c:pt>
                <c:pt idx="8">
                  <c:v>0</c:v>
                </c:pt>
              </c:numCache>
            </c:numRef>
          </c:val>
          <c:extLst>
            <c:ext xmlns:c16="http://schemas.microsoft.com/office/drawing/2014/chart" uri="{C3380CC4-5D6E-409C-BE32-E72D297353CC}">
              <c16:uniqueId val="{00000000-82FA-214C-BAA1-22B9209BB3F1}"/>
            </c:ext>
          </c:extLst>
        </c:ser>
        <c:ser>
          <c:idx val="1"/>
          <c:order val="1"/>
          <c:tx>
            <c:strRef>
              <c:f>'2026-10-23'!$C$640</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'2026-10-23'!$C$641:$C$649</c:f>
              <c:numCache>
                <c:formatCode>#,##0</c:formatCode>
                <c:ptCount val="9"/>
                <c:pt idx="0">
                  <c:v>1</c:v>
                </c:pt>
                <c:pt idx="1">
                  <c:v>1</c:v>
                </c:pt>
                <c:pt idx="2">
                  <c:v>5</c:v>
                </c:pt>
                <c:pt idx="3">
                  <c:v>4</c:v>
                </c:pt>
                <c:pt idx="4">
                  <c:v>2</c:v>
                </c:pt>
                <c:pt idx="5">
                  <c:v>10</c:v>
                </c:pt>
                <c:pt idx="6">
                  <c:v>3</c:v>
                </c:pt>
                <c:pt idx="7">
                  <c:v>3</c:v>
                </c:pt>
                <c:pt idx="8">
                  <c:v>3</c:v>
                </c:pt>
              </c:numCache>
            </c:numRef>
          </c:val>
          <c:extLst>
            <c:ext xmlns:c16="http://schemas.microsoft.com/office/drawing/2014/chart" uri="{C3380CC4-5D6E-409C-BE32-E72D297353CC}">
              <c16:uniqueId val="{00000001-82FA-214C-BAA1-22B9209BB3F1}"/>
            </c:ext>
          </c:extLst>
        </c:ser>
        <c:ser>
          <c:idx val="2"/>
          <c:order val="2"/>
          <c:tx>
            <c:strRef>
              <c:f>'2026-10-23'!$D$640</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'2026-10-23'!$D$641:$D$649</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82FA-214C-BAA1-22B9209BB3F1}"/>
            </c:ext>
          </c:extLst>
        </c:ser>
        <c:ser>
          <c:idx val="3"/>
          <c:order val="3"/>
          <c:tx>
            <c:strRef>
              <c:f>'2026-10-23'!$E$640</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'2026-10-23'!$E$641:$E$649</c:f>
              <c:numCache>
                <c:formatCode>#,##0</c:formatCode>
                <c:ptCount val="9"/>
                <c:pt idx="0">
                  <c:v>0</c:v>
                </c:pt>
                <c:pt idx="1">
                  <c:v>1</c:v>
                </c:pt>
                <c:pt idx="2">
                  <c:v>0</c:v>
                </c:pt>
                <c:pt idx="3">
                  <c:v>1</c:v>
                </c:pt>
                <c:pt idx="4">
                  <c:v>1</c:v>
                </c:pt>
                <c:pt idx="5">
                  <c:v>4</c:v>
                </c:pt>
                <c:pt idx="6">
                  <c:v>0</c:v>
                </c:pt>
                <c:pt idx="7">
                  <c:v>3</c:v>
                </c:pt>
                <c:pt idx="8">
                  <c:v>0</c:v>
                </c:pt>
              </c:numCache>
            </c:numRef>
          </c:val>
          <c:extLst>
            <c:ext xmlns:c16="http://schemas.microsoft.com/office/drawing/2014/chart" uri="{C3380CC4-5D6E-409C-BE32-E72D297353CC}">
              <c16:uniqueId val="{00000003-82FA-214C-BAA1-22B9209BB3F1}"/>
            </c:ext>
          </c:extLst>
        </c:ser>
        <c:ser>
          <c:idx val="4"/>
          <c:order val="4"/>
          <c:tx>
            <c:strRef>
              <c:f>'2026-10-23'!$F$640</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'2026-10-23'!$F$641:$F$649</c:f>
              <c:numCache>
                <c:formatCode>#,##0</c:formatCode>
                <c:ptCount val="9"/>
                <c:pt idx="0">
                  <c:v>1</c:v>
                </c:pt>
                <c:pt idx="1">
                  <c:v>1</c:v>
                </c:pt>
                <c:pt idx="2">
                  <c:v>3</c:v>
                </c:pt>
                <c:pt idx="3">
                  <c:v>4</c:v>
                </c:pt>
                <c:pt idx="4">
                  <c:v>7</c:v>
                </c:pt>
                <c:pt idx="5">
                  <c:v>4</c:v>
                </c:pt>
                <c:pt idx="6">
                  <c:v>3</c:v>
                </c:pt>
                <c:pt idx="7">
                  <c:v>5</c:v>
                </c:pt>
                <c:pt idx="8">
                  <c:v>2</c:v>
                </c:pt>
              </c:numCache>
            </c:numRef>
          </c:val>
          <c:extLst>
            <c:ext xmlns:c16="http://schemas.microsoft.com/office/drawing/2014/chart" uri="{C3380CC4-5D6E-409C-BE32-E72D297353CC}">
              <c16:uniqueId val="{00000004-82FA-214C-BAA1-22B9209BB3F1}"/>
            </c:ext>
          </c:extLst>
        </c:ser>
        <c:ser>
          <c:idx val="5"/>
          <c:order val="5"/>
          <c:tx>
            <c:strRef>
              <c:f>'2026-10-23'!$G$640</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'2026-10-23'!$G$641:$G$649</c:f>
              <c:numCache>
                <c:formatCode>#,##0</c:formatCode>
                <c:ptCount val="9"/>
                <c:pt idx="0">
                  <c:v>0</c:v>
                </c:pt>
                <c:pt idx="1">
                  <c:v>0</c:v>
                </c:pt>
                <c:pt idx="2">
                  <c:v>2</c:v>
                </c:pt>
                <c:pt idx="3">
                  <c:v>2</c:v>
                </c:pt>
                <c:pt idx="4">
                  <c:v>2</c:v>
                </c:pt>
                <c:pt idx="5">
                  <c:v>0</c:v>
                </c:pt>
                <c:pt idx="6">
                  <c:v>0</c:v>
                </c:pt>
                <c:pt idx="7">
                  <c:v>1</c:v>
                </c:pt>
                <c:pt idx="8">
                  <c:v>2</c:v>
                </c:pt>
              </c:numCache>
            </c:numRef>
          </c:val>
          <c:extLst>
            <c:ext xmlns:c16="http://schemas.microsoft.com/office/drawing/2014/chart" uri="{C3380CC4-5D6E-409C-BE32-E72D297353CC}">
              <c16:uniqueId val="{00000005-82FA-214C-BAA1-22B9209BB3F1}"/>
            </c:ext>
          </c:extLst>
        </c:ser>
        <c:ser>
          <c:idx val="6"/>
          <c:order val="6"/>
          <c:tx>
            <c:strRef>
              <c:f>'2026-10-23'!$H$640</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'2026-10-23'!$A$641:$A$649</c:f>
              <c:numCache>
                <c:formatCode>00":00"</c:formatCode>
                <c:ptCount val="9"/>
                <c:pt idx="0">
                  <c:v>14</c:v>
                </c:pt>
                <c:pt idx="1">
                  <c:v>15</c:v>
                </c:pt>
                <c:pt idx="2">
                  <c:v>16</c:v>
                </c:pt>
                <c:pt idx="3">
                  <c:v>17</c:v>
                </c:pt>
                <c:pt idx="4">
                  <c:v>18</c:v>
                </c:pt>
                <c:pt idx="5">
                  <c:v>19</c:v>
                </c:pt>
                <c:pt idx="6">
                  <c:v>20</c:v>
                </c:pt>
                <c:pt idx="7">
                  <c:v>21</c:v>
                </c:pt>
                <c:pt idx="8">
                  <c:v>22</c:v>
                </c:pt>
              </c:numCache>
            </c:numRef>
          </c:cat>
          <c:val>
            <c:numRef>
              <c:f>'2026-10-23'!$H$641:$H$649</c:f>
              <c:numCache>
                <c:formatCode>#,##0</c:formatCode>
                <c:ptCount val="9"/>
                <c:pt idx="0">
                  <c:v>2</c:v>
                </c:pt>
                <c:pt idx="1">
                  <c:v>7</c:v>
                </c:pt>
                <c:pt idx="2">
                  <c:v>11</c:v>
                </c:pt>
                <c:pt idx="3">
                  <c:v>7</c:v>
                </c:pt>
                <c:pt idx="4">
                  <c:v>6</c:v>
                </c:pt>
                <c:pt idx="5">
                  <c:v>8</c:v>
                </c:pt>
                <c:pt idx="6">
                  <c:v>9</c:v>
                </c:pt>
                <c:pt idx="7">
                  <c:v>9</c:v>
                </c:pt>
                <c:pt idx="8">
                  <c:v>7</c:v>
                </c:pt>
              </c:numCache>
            </c:numRef>
          </c:val>
          <c:extLst>
            <c:ext xmlns:c16="http://schemas.microsoft.com/office/drawing/2014/chart" uri="{C3380CC4-5D6E-409C-BE32-E72D297353CC}">
              <c16:uniqueId val="{00000006-82FA-214C-BAA1-22B9209BB3F1}"/>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'2026-10-23'!$B$677</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'2026-10-23'!$B$678:$B$687</c:f>
              <c:numCache>
                <c:formatCode>#,##0</c:formatCode>
                <c:ptCount val="10"/>
                <c:pt idx="0">
                  <c:v>2</c:v>
                </c:pt>
                <c:pt idx="1">
                  <c:v>7</c:v>
                </c:pt>
                <c:pt idx="2">
                  <c:v>11</c:v>
                </c:pt>
                <c:pt idx="3">
                  <c:v>7</c:v>
                </c:pt>
                <c:pt idx="4">
                  <c:v>6</c:v>
                </c:pt>
                <c:pt idx="5">
                  <c:v>8</c:v>
                </c:pt>
                <c:pt idx="6">
                  <c:v>9</c:v>
                </c:pt>
                <c:pt idx="7">
                  <c:v>9</c:v>
                </c:pt>
                <c:pt idx="8">
                  <c:v>7</c:v>
                </c:pt>
                <c:pt idx="9">
                  <c:v>3</c:v>
                </c:pt>
              </c:numCache>
            </c:numRef>
          </c:val>
          <c:extLst>
            <c:ext xmlns:c16="http://schemas.microsoft.com/office/drawing/2014/chart" uri="{C3380CC4-5D6E-409C-BE32-E72D297353CC}">
              <c16:uniqueId val="{00000000-37CA-914B-ACB0-D5E3FFC0C524}"/>
            </c:ext>
          </c:extLst>
        </c:ser>
        <c:ser>
          <c:idx val="1"/>
          <c:order val="1"/>
          <c:tx>
            <c:strRef>
              <c:f>'2026-10-23'!$C$677</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'2026-10-23'!$C$678:$C$687</c:f>
              <c:numCache>
                <c:formatCode>#,##0</c:formatCode>
                <c:ptCount val="10"/>
                <c:pt idx="0">
                  <c:v>2</c:v>
                </c:pt>
                <c:pt idx="1">
                  <c:v>3</c:v>
                </c:pt>
                <c:pt idx="2">
                  <c:v>8</c:v>
                </c:pt>
                <c:pt idx="3">
                  <c:v>9</c:v>
                </c:pt>
                <c:pt idx="4">
                  <c:v>10</c:v>
                </c:pt>
                <c:pt idx="5">
                  <c:v>18</c:v>
                </c:pt>
                <c:pt idx="6">
                  <c:v>6</c:v>
                </c:pt>
                <c:pt idx="7">
                  <c:v>11</c:v>
                </c:pt>
                <c:pt idx="8">
                  <c:v>5</c:v>
                </c:pt>
                <c:pt idx="9">
                  <c:v>1</c:v>
                </c:pt>
              </c:numCache>
            </c:numRef>
          </c:val>
          <c:extLst>
            <c:ext xmlns:c16="http://schemas.microsoft.com/office/drawing/2014/chart" uri="{C3380CC4-5D6E-409C-BE32-E72D297353CC}">
              <c16:uniqueId val="{00000001-37CA-914B-ACB0-D5E3FFC0C524}"/>
            </c:ext>
          </c:extLst>
        </c:ser>
        <c:ser>
          <c:idx val="2"/>
          <c:order val="2"/>
          <c:tx>
            <c:strRef>
              <c:f>'2026-10-23'!$D$677</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'2026-10-23'!$A$678:$A$687</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'2026-10-23'!$D$678:$D$687</c:f>
              <c:numCache>
                <c:formatCode>#,##0</c:formatCode>
                <c:ptCount val="10"/>
                <c:pt idx="0">
                  <c:v>0</c:v>
                </c:pt>
                <c:pt idx="1">
                  <c:v>0</c:v>
                </c:pt>
                <c:pt idx="2">
                  <c:v>3</c:v>
                </c:pt>
                <c:pt idx="3">
                  <c:v>2</c:v>
                </c:pt>
                <c:pt idx="4">
                  <c:v>2</c:v>
                </c:pt>
                <c:pt idx="5">
                  <c:v>2</c:v>
                </c:pt>
                <c:pt idx="6">
                  <c:v>0</c:v>
                </c:pt>
                <c:pt idx="7">
                  <c:v>2</c:v>
                </c:pt>
                <c:pt idx="8">
                  <c:v>2</c:v>
                </c:pt>
                <c:pt idx="9">
                  <c:v>1</c:v>
                </c:pt>
              </c:numCache>
            </c:numRef>
          </c:val>
          <c:extLst>
            <c:ext xmlns:c16="http://schemas.microsoft.com/office/drawing/2014/chart" uri="{C3380CC4-5D6E-409C-BE32-E72D297353CC}">
              <c16:uniqueId val="{00000002-37CA-914B-ACB0-D5E3FFC0C524}"/>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'2026-10-24'!$B$226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'2026-10-24'!$B$227:$B$235</c:f>
              <c:numCache>
                <c:formatCode>#,##0</c:formatCode>
                <c:ptCount val="9"/>
                <c:pt idx="0">
                  <c:v>0</c:v>
                </c:pt>
                <c:pt idx="1">
                  <c:v>0</c:v>
                </c:pt>
                <c:pt idx="2">
                  <c:v>1</c:v>
                </c:pt>
                <c:pt idx="3">
                  <c:v>1</c:v>
                </c:pt>
                <c:pt idx="4">
                  <c:v>1</c:v>
                </c:pt>
                <c:pt idx="5">
                  <c:v>0</c:v>
                </c:pt>
                <c:pt idx="6">
                  <c:v>1</c:v>
                </c:pt>
                <c:pt idx="7">
                  <c:v>1</c:v>
                </c:pt>
                <c:pt idx="8">
                  <c:v>0</c:v>
                </c:pt>
              </c:numCache>
            </c:numRef>
          </c:val>
          <c:extLst>
            <c:ext xmlns:c16="http://schemas.microsoft.com/office/drawing/2014/chart" uri="{C3380CC4-5D6E-409C-BE32-E72D297353CC}">
              <c16:uniqueId val="{00000000-B769-A642-89E0-02ECB3EB3EDC}"/>
            </c:ext>
          </c:extLst>
        </c:ser>
        <c:ser>
          <c:idx val="1"/>
          <c:order val="1"/>
          <c:tx>
            <c:strRef>
              <c:f>'2026-10-24'!$C$226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'2026-10-24'!$C$227:$C$235</c:f>
              <c:numCache>
                <c:formatCode>#,##0</c:formatCode>
                <c:ptCount val="9"/>
                <c:pt idx="0">
                  <c:v>2</c:v>
                </c:pt>
                <c:pt idx="1">
                  <c:v>1</c:v>
                </c:pt>
                <c:pt idx="2">
                  <c:v>6</c:v>
                </c:pt>
                <c:pt idx="3">
                  <c:v>5</c:v>
                </c:pt>
                <c:pt idx="4">
                  <c:v>7</c:v>
                </c:pt>
                <c:pt idx="5">
                  <c:v>6</c:v>
                </c:pt>
                <c:pt idx="6">
                  <c:v>5</c:v>
                </c:pt>
                <c:pt idx="7">
                  <c:v>4</c:v>
                </c:pt>
                <c:pt idx="8">
                  <c:v>3</c:v>
                </c:pt>
              </c:numCache>
            </c:numRef>
          </c:val>
          <c:extLst>
            <c:ext xmlns:c16="http://schemas.microsoft.com/office/drawing/2014/chart" uri="{C3380CC4-5D6E-409C-BE32-E72D297353CC}">
              <c16:uniqueId val="{00000001-B769-A642-89E0-02ECB3EB3EDC}"/>
            </c:ext>
          </c:extLst>
        </c:ser>
        <c:ser>
          <c:idx val="2"/>
          <c:order val="2"/>
          <c:tx>
            <c:strRef>
              <c:f>'2026-10-24'!$D$226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B769-A642-89E0-02ECB3EB3EDC}"/>
            </c:ext>
          </c:extLst>
        </c:ser>
        <c:ser>
          <c:idx val="3"/>
          <c:order val="3"/>
          <c:tx>
            <c:strRef>
              <c:f>'2026-10-24'!$E$226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'2026-10-24'!$E$227:$E$235</c:f>
              <c:numCache>
                <c:formatCode>#,##0</c:formatCode>
                <c:ptCount val="9"/>
                <c:pt idx="0">
                  <c:v>0</c:v>
                </c:pt>
                <c:pt idx="1">
                  <c:v>0</c:v>
                </c:pt>
                <c:pt idx="2">
                  <c:v>0</c:v>
                </c:pt>
                <c:pt idx="3">
                  <c:v>1</c:v>
                </c:pt>
                <c:pt idx="4">
                  <c:v>1</c:v>
                </c:pt>
                <c:pt idx="5">
                  <c:v>3</c:v>
                </c:pt>
                <c:pt idx="6">
                  <c:v>1</c:v>
                </c:pt>
                <c:pt idx="7">
                  <c:v>2</c:v>
                </c:pt>
                <c:pt idx="8">
                  <c:v>0</c:v>
                </c:pt>
              </c:numCache>
            </c:numRef>
          </c:val>
          <c:extLst>
            <c:ext xmlns:c16="http://schemas.microsoft.com/office/drawing/2014/chart" uri="{C3380CC4-5D6E-409C-BE32-E72D297353CC}">
              <c16:uniqueId val="{00000003-B769-A642-89E0-02ECB3EB3EDC}"/>
            </c:ext>
          </c:extLst>
        </c:ser>
        <c:ser>
          <c:idx val="4"/>
          <c:order val="4"/>
          <c:tx>
            <c:strRef>
              <c:f>'2026-10-24'!$F$226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'2026-10-24'!$F$227:$F$235</c:f>
              <c:numCache>
                <c:formatCode>#,##0</c:formatCode>
                <c:ptCount val="9"/>
                <c:pt idx="0">
                  <c:v>1</c:v>
                </c:pt>
                <c:pt idx="1">
                  <c:v>1</c:v>
                </c:pt>
                <c:pt idx="2">
                  <c:v>4</c:v>
                </c:pt>
                <c:pt idx="3">
                  <c:v>4</c:v>
                </c:pt>
                <c:pt idx="4">
                  <c:v>8</c:v>
                </c:pt>
                <c:pt idx="5">
                  <c:v>7</c:v>
                </c:pt>
                <c:pt idx="6">
                  <c:v>5</c:v>
                </c:pt>
                <c:pt idx="7">
                  <c:v>4</c:v>
                </c:pt>
                <c:pt idx="8">
                  <c:v>6</c:v>
                </c:pt>
              </c:numCache>
            </c:numRef>
          </c:val>
          <c:extLst>
            <c:ext xmlns:c16="http://schemas.microsoft.com/office/drawing/2014/chart" uri="{C3380CC4-5D6E-409C-BE32-E72D297353CC}">
              <c16:uniqueId val="{00000004-B769-A642-89E0-02ECB3EB3EDC}"/>
            </c:ext>
          </c:extLst>
        </c:ser>
        <c:ser>
          <c:idx val="5"/>
          <c:order val="5"/>
          <c:tx>
            <c:strRef>
              <c:f>'2026-10-24'!$G$226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'2026-10-24'!$G$227:$G$235</c:f>
              <c:numCache>
                <c:formatCode>#,##0</c:formatCode>
                <c:ptCount val="9"/>
                <c:pt idx="0">
                  <c:v>0</c:v>
                </c:pt>
                <c:pt idx="1">
                  <c:v>0</c:v>
                </c:pt>
                <c:pt idx="2">
                  <c:v>2</c:v>
                </c:pt>
                <c:pt idx="3">
                  <c:v>1</c:v>
                </c:pt>
                <c:pt idx="4">
                  <c:v>2</c:v>
                </c:pt>
                <c:pt idx="5">
                  <c:v>1</c:v>
                </c:pt>
                <c:pt idx="6">
                  <c:v>0</c:v>
                </c:pt>
                <c:pt idx="7">
                  <c:v>2</c:v>
                </c:pt>
                <c:pt idx="8">
                  <c:v>0</c:v>
                </c:pt>
              </c:numCache>
            </c:numRef>
          </c:val>
          <c:extLst>
            <c:ext xmlns:c16="http://schemas.microsoft.com/office/drawing/2014/chart" uri="{C3380CC4-5D6E-409C-BE32-E72D297353CC}">
              <c16:uniqueId val="{00000005-B769-A642-89E0-02ECB3EB3EDC}"/>
            </c:ext>
          </c:extLst>
        </c:ser>
        <c:ser>
          <c:idx val="6"/>
          <c:order val="6"/>
          <c:tx>
            <c:strRef>
              <c:f>'2026-10-24'!$H$226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'2026-10-24'!$H$227:$H$235</c:f>
              <c:numCache>
                <c:formatCode>#,##0</c:formatCode>
                <c:ptCount val="9"/>
                <c:pt idx="0">
                  <c:v>1</c:v>
                </c:pt>
                <c:pt idx="1">
                  <c:v>7</c:v>
                </c:pt>
                <c:pt idx="2">
                  <c:v>11</c:v>
                </c:pt>
                <c:pt idx="3">
                  <c:v>8</c:v>
                </c:pt>
                <c:pt idx="4">
                  <c:v>7</c:v>
                </c:pt>
                <c:pt idx="5">
                  <c:v>11</c:v>
                </c:pt>
                <c:pt idx="6">
                  <c:v>6</c:v>
                </c:pt>
                <c:pt idx="7">
                  <c:v>2</c:v>
                </c:pt>
                <c:pt idx="8">
                  <c:v>5</c:v>
                </c:pt>
              </c:numCache>
            </c:numRef>
          </c:val>
          <c:extLst>
            <c:ext xmlns:c16="http://schemas.microsoft.com/office/drawing/2014/chart" uri="{C3380CC4-5D6E-409C-BE32-E72D297353CC}">
              <c16:uniqueId val="{00000006-B769-A642-89E0-02ECB3EB3ED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'2026-10-24'!$B$263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'2026-10-24'!$B$264:$B$273</c:f>
              <c:numCache>
                <c:formatCode>#,##0</c:formatCode>
                <c:ptCount val="10"/>
                <c:pt idx="0">
                  <c:v>1</c:v>
                </c:pt>
                <c:pt idx="1">
                  <c:v>7</c:v>
                </c:pt>
                <c:pt idx="2">
                  <c:v>11</c:v>
                </c:pt>
                <c:pt idx="3">
                  <c:v>8</c:v>
                </c:pt>
                <c:pt idx="4">
                  <c:v>7</c:v>
                </c:pt>
                <c:pt idx="5">
                  <c:v>11</c:v>
                </c:pt>
                <c:pt idx="6">
                  <c:v>6</c:v>
                </c:pt>
                <c:pt idx="7">
                  <c:v>2</c:v>
                </c:pt>
                <c:pt idx="8">
                  <c:v>5</c:v>
                </c:pt>
                <c:pt idx="9">
                  <c:v>5</c:v>
                </c:pt>
              </c:numCache>
            </c:numRef>
          </c:val>
          <c:extLst>
            <c:ext xmlns:c16="http://schemas.microsoft.com/office/drawing/2014/chart" uri="{C3380CC4-5D6E-409C-BE32-E72D297353CC}">
              <c16:uniqueId val="{00000000-DD93-5347-A8B6-3F776630EC95}"/>
            </c:ext>
          </c:extLst>
        </c:ser>
        <c:ser>
          <c:idx val="1"/>
          <c:order val="1"/>
          <c:tx>
            <c:strRef>
              <c:f>'2026-10-24'!$C$263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'2026-10-24'!$C$264:$C$273</c:f>
              <c:numCache>
                <c:formatCode>#,##0</c:formatCode>
                <c:ptCount val="10"/>
                <c:pt idx="0">
                  <c:v>3</c:v>
                </c:pt>
                <c:pt idx="1">
                  <c:v>2</c:v>
                </c:pt>
                <c:pt idx="2">
                  <c:v>10</c:v>
                </c:pt>
                <c:pt idx="3">
                  <c:v>10</c:v>
                </c:pt>
                <c:pt idx="4">
                  <c:v>16</c:v>
                </c:pt>
                <c:pt idx="5">
                  <c:v>16</c:v>
                </c:pt>
                <c:pt idx="6">
                  <c:v>11</c:v>
                </c:pt>
                <c:pt idx="7">
                  <c:v>10</c:v>
                </c:pt>
                <c:pt idx="8">
                  <c:v>9</c:v>
                </c:pt>
                <c:pt idx="9">
                  <c:v>1</c:v>
                </c:pt>
              </c:numCache>
            </c:numRef>
          </c:val>
          <c:extLst>
            <c:ext xmlns:c16="http://schemas.microsoft.com/office/drawing/2014/chart" uri="{C3380CC4-5D6E-409C-BE32-E72D297353CC}">
              <c16:uniqueId val="{00000001-DD93-5347-A8B6-3F776630EC95}"/>
            </c:ext>
          </c:extLst>
        </c:ser>
        <c:ser>
          <c:idx val="2"/>
          <c:order val="2"/>
          <c:tx>
            <c:strRef>
              <c:f>'2026-10-24'!$D$263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'2026-10-24'!$A$264:$A$273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'2026-10-24'!$D$264:$D$273</c:f>
              <c:numCache>
                <c:formatCode>#,##0</c:formatCode>
                <c:ptCount val="10"/>
                <c:pt idx="0">
                  <c:v>0</c:v>
                </c:pt>
                <c:pt idx="1">
                  <c:v>0</c:v>
                </c:pt>
                <c:pt idx="2">
                  <c:v>3</c:v>
                </c:pt>
                <c:pt idx="3">
                  <c:v>2</c:v>
                </c:pt>
                <c:pt idx="4">
                  <c:v>3</c:v>
                </c:pt>
                <c:pt idx="5">
                  <c:v>1</c:v>
                </c:pt>
                <c:pt idx="6">
                  <c:v>1</c:v>
                </c:pt>
                <c:pt idx="7">
                  <c:v>3</c:v>
                </c:pt>
                <c:pt idx="8">
                  <c:v>0</c:v>
                </c:pt>
                <c:pt idx="9">
                  <c:v>1</c:v>
                </c:pt>
              </c:numCache>
            </c:numRef>
          </c:val>
          <c:extLst>
            <c:ext xmlns:c16="http://schemas.microsoft.com/office/drawing/2014/chart" uri="{C3380CC4-5D6E-409C-BE32-E72D297353CC}">
              <c16:uniqueId val="{00000002-DD93-5347-A8B6-3F776630EC95}"/>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'2026-10-25'!$B$226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'2026-10-25'!$B$227:$B$235</c:f>
              <c:numCache>
                <c:formatCode>#,##0</c:formatCode>
                <c:ptCount val="9"/>
                <c:pt idx="0">
                  <c:v>0</c:v>
                </c:pt>
                <c:pt idx="1">
                  <c:v>0</c:v>
                </c:pt>
                <c:pt idx="2">
                  <c:v>3</c:v>
                </c:pt>
                <c:pt idx="3">
                  <c:v>1</c:v>
                </c:pt>
                <c:pt idx="4">
                  <c:v>5</c:v>
                </c:pt>
                <c:pt idx="5">
                  <c:v>2</c:v>
                </c:pt>
                <c:pt idx="6">
                  <c:v>1</c:v>
                </c:pt>
                <c:pt idx="7">
                  <c:v>1</c:v>
                </c:pt>
                <c:pt idx="8">
                  <c:v>2</c:v>
                </c:pt>
              </c:numCache>
            </c:numRef>
          </c:val>
          <c:extLst>
            <c:ext xmlns:c16="http://schemas.microsoft.com/office/drawing/2014/chart" uri="{C3380CC4-5D6E-409C-BE32-E72D297353CC}">
              <c16:uniqueId val="{00000000-C2F6-2C48-82ED-3E553A3E819D}"/>
            </c:ext>
          </c:extLst>
        </c:ser>
        <c:ser>
          <c:idx val="1"/>
          <c:order val="1"/>
          <c:tx>
            <c:strRef>
              <c:f>'2026-10-25'!$C$226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'2026-10-25'!$C$227:$C$235</c:f>
              <c:numCache>
                <c:formatCode>#,##0</c:formatCode>
                <c:ptCount val="9"/>
                <c:pt idx="0">
                  <c:v>1</c:v>
                </c:pt>
                <c:pt idx="1">
                  <c:v>0</c:v>
                </c:pt>
                <c:pt idx="2">
                  <c:v>2</c:v>
                </c:pt>
                <c:pt idx="3">
                  <c:v>0</c:v>
                </c:pt>
                <c:pt idx="4">
                  <c:v>0</c:v>
                </c:pt>
                <c:pt idx="5">
                  <c:v>0</c:v>
                </c:pt>
                <c:pt idx="6">
                  <c:v>1</c:v>
                </c:pt>
                <c:pt idx="7">
                  <c:v>0</c:v>
                </c:pt>
                <c:pt idx="8">
                  <c:v>0</c:v>
                </c:pt>
              </c:numCache>
            </c:numRef>
          </c:val>
          <c:extLst>
            <c:ext xmlns:c16="http://schemas.microsoft.com/office/drawing/2014/chart" uri="{C3380CC4-5D6E-409C-BE32-E72D297353CC}">
              <c16:uniqueId val="{00000001-C2F6-2C48-82ED-3E553A3E819D}"/>
            </c:ext>
          </c:extLst>
        </c:ser>
        <c:ser>
          <c:idx val="2"/>
          <c:order val="2"/>
          <c:tx>
            <c:strRef>
              <c:f>'2026-10-25'!$D$226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2F6-2C48-82ED-3E553A3E819D}"/>
            </c:ext>
          </c:extLst>
        </c:ser>
        <c:ser>
          <c:idx val="3"/>
          <c:order val="3"/>
          <c:tx>
            <c:strRef>
              <c:f>'2026-10-25'!$E$226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'2026-10-25'!$E$227:$E$235</c:f>
              <c:numCache>
                <c:formatCode>#,##0</c:formatCode>
                <c:ptCount val="9"/>
                <c:pt idx="0">
                  <c:v>0</c:v>
                </c:pt>
                <c:pt idx="1">
                  <c:v>0</c:v>
                </c:pt>
                <c:pt idx="2">
                  <c:v>0</c:v>
                </c:pt>
                <c:pt idx="3">
                  <c:v>1</c:v>
                </c:pt>
                <c:pt idx="4">
                  <c:v>1</c:v>
                </c:pt>
                <c:pt idx="5">
                  <c:v>3</c:v>
                </c:pt>
                <c:pt idx="6">
                  <c:v>1</c:v>
                </c:pt>
                <c:pt idx="7">
                  <c:v>2</c:v>
                </c:pt>
                <c:pt idx="8">
                  <c:v>2</c:v>
                </c:pt>
              </c:numCache>
            </c:numRef>
          </c:val>
          <c:extLst>
            <c:ext xmlns:c16="http://schemas.microsoft.com/office/drawing/2014/chart" uri="{C3380CC4-5D6E-409C-BE32-E72D297353CC}">
              <c16:uniqueId val="{00000003-C2F6-2C48-82ED-3E553A3E819D}"/>
            </c:ext>
          </c:extLst>
        </c:ser>
        <c:ser>
          <c:idx val="4"/>
          <c:order val="4"/>
          <c:tx>
            <c:strRef>
              <c:f>'2026-10-25'!$F$226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'2026-10-25'!$F$227:$F$235</c:f>
              <c:numCache>
                <c:formatCode>#,##0</c:formatCode>
                <c:ptCount val="9"/>
                <c:pt idx="0">
                  <c:v>1</c:v>
                </c:pt>
                <c:pt idx="1">
                  <c:v>2</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4-C2F6-2C48-82ED-3E553A3E819D}"/>
            </c:ext>
          </c:extLst>
        </c:ser>
        <c:ser>
          <c:idx val="5"/>
          <c:order val="5"/>
          <c:tx>
            <c:strRef>
              <c:f>'2026-10-25'!$G$226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'2026-10-25'!$G$227:$G$235</c:f>
              <c:numCache>
                <c:formatCode>#,##0</c:formatCode>
                <c:ptCount val="9"/>
                <c:pt idx="0">
                  <c:v>0</c:v>
                </c:pt>
                <c:pt idx="1">
                  <c:v>0</c:v>
                </c:pt>
                <c:pt idx="2">
                  <c:v>1</c:v>
                </c:pt>
                <c:pt idx="3">
                  <c:v>0</c:v>
                </c:pt>
                <c:pt idx="4">
                  <c:v>0</c:v>
                </c:pt>
                <c:pt idx="5">
                  <c:v>0</c:v>
                </c:pt>
                <c:pt idx="6">
                  <c:v>0</c:v>
                </c:pt>
                <c:pt idx="7">
                  <c:v>0</c:v>
                </c:pt>
                <c:pt idx="8">
                  <c:v>0</c:v>
                </c:pt>
              </c:numCache>
            </c:numRef>
          </c:val>
          <c:extLst>
            <c:ext xmlns:c16="http://schemas.microsoft.com/office/drawing/2014/chart" uri="{C3380CC4-5D6E-409C-BE32-E72D297353CC}">
              <c16:uniqueId val="{00000005-C2F6-2C48-82ED-3E553A3E819D}"/>
            </c:ext>
          </c:extLst>
        </c:ser>
        <c:ser>
          <c:idx val="6"/>
          <c:order val="6"/>
          <c:tx>
            <c:strRef>
              <c:f>'2026-10-25'!$H$226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'2026-10-25'!$H$227:$H$235</c:f>
              <c:numCache>
                <c:formatCode>#,##0</c:formatCode>
                <c:ptCount val="9"/>
                <c:pt idx="0">
                  <c:v>2</c:v>
                </c:pt>
                <c:pt idx="1">
                  <c:v>7</c:v>
                </c:pt>
                <c:pt idx="2">
                  <c:v>11</c:v>
                </c:pt>
                <c:pt idx="3">
                  <c:v>6</c:v>
                </c:pt>
                <c:pt idx="4">
                  <c:v>8</c:v>
                </c:pt>
                <c:pt idx="5">
                  <c:v>11</c:v>
                </c:pt>
                <c:pt idx="6">
                  <c:v>10</c:v>
                </c:pt>
                <c:pt idx="7">
                  <c:v>8</c:v>
                </c:pt>
                <c:pt idx="8">
                  <c:v>5</c:v>
                </c:pt>
              </c:numCache>
            </c:numRef>
          </c:val>
          <c:extLst>
            <c:ext xmlns:c16="http://schemas.microsoft.com/office/drawing/2014/chart" uri="{C3380CC4-5D6E-409C-BE32-E72D297353CC}">
              <c16:uniqueId val="{00000006-C2F6-2C48-82ED-3E553A3E819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'2026-10-25'!$B$263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'2026-10-25'!$B$264:$B$273</c:f>
              <c:numCache>
                <c:formatCode>#,##0</c:formatCode>
                <c:ptCount val="10"/>
                <c:pt idx="0">
                  <c:v>2</c:v>
                </c:pt>
                <c:pt idx="1">
                  <c:v>7</c:v>
                </c:pt>
                <c:pt idx="2">
                  <c:v>11</c:v>
                </c:pt>
                <c:pt idx="3">
                  <c:v>6</c:v>
                </c:pt>
                <c:pt idx="4">
                  <c:v>8</c:v>
                </c:pt>
                <c:pt idx="5">
                  <c:v>11</c:v>
                </c:pt>
                <c:pt idx="6">
                  <c:v>10</c:v>
                </c:pt>
                <c:pt idx="7">
                  <c:v>8</c:v>
                </c:pt>
                <c:pt idx="8">
                  <c:v>5</c:v>
                </c:pt>
                <c:pt idx="9">
                  <c:v>0</c:v>
                </c:pt>
              </c:numCache>
            </c:numRef>
          </c:val>
          <c:extLst>
            <c:ext xmlns:c16="http://schemas.microsoft.com/office/drawing/2014/chart" uri="{C3380CC4-5D6E-409C-BE32-E72D297353CC}">
              <c16:uniqueId val="{00000000-BE7E-CB43-9A73-B1976255FB2D}"/>
            </c:ext>
          </c:extLst>
        </c:ser>
        <c:ser>
          <c:idx val="1"/>
          <c:order val="1"/>
          <c:tx>
            <c:strRef>
              <c:f>'2026-10-25'!$C$263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'2026-10-25'!$C$264:$C$273</c:f>
              <c:numCache>
                <c:formatCode>#,##0</c:formatCode>
                <c:ptCount val="10"/>
                <c:pt idx="0">
                  <c:v>2</c:v>
                </c:pt>
                <c:pt idx="1">
                  <c:v>2</c:v>
                </c:pt>
                <c:pt idx="2">
                  <c:v>8</c:v>
                </c:pt>
                <c:pt idx="3">
                  <c:v>16</c:v>
                </c:pt>
                <c:pt idx="4">
                  <c:v>14</c:v>
                </c:pt>
                <c:pt idx="5">
                  <c:v>16</c:v>
                </c:pt>
                <c:pt idx="6">
                  <c:v>13</c:v>
                </c:pt>
                <c:pt idx="7">
                  <c:v>10</c:v>
                </c:pt>
                <c:pt idx="8">
                  <c:v>9</c:v>
                </c:pt>
                <c:pt idx="9">
                  <c:v>2</c:v>
                </c:pt>
              </c:numCache>
            </c:numRef>
          </c:val>
          <c:extLst>
            <c:ext xmlns:c16="http://schemas.microsoft.com/office/drawing/2014/chart" uri="{C3380CC4-5D6E-409C-BE32-E72D297353CC}">
              <c16:uniqueId val="{00000001-BE7E-CB43-9A73-B1976255FB2D}"/>
            </c:ext>
          </c:extLst>
        </c:ser>
        <c:ser>
          <c:idx val="2"/>
          <c:order val="2"/>
          <c:tx>
            <c:strRef>
              <c:f>'2026-10-25'!$D$263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'2026-10-25'!$A$264:$A$273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'2026-10-25'!$D$264:$D$273</c:f>
              <c:numCache>
                <c:formatCode>#,##0</c:formatCode>
                <c:ptCount val="10"/>
                <c:pt idx="0">
                  <c:v>0</c:v>
                </c:pt>
                <c:pt idx="1">
                  <c:v>0</c:v>
                </c:pt>
                <c:pt idx="2">
                  <c:v>4</c:v>
                </c:pt>
                <c:pt idx="3">
                  <c:v>1</c:v>
                </c:pt>
                <c:pt idx="4">
                  <c:v>5</c:v>
                </c:pt>
                <c:pt idx="5">
                  <c:v>2</c:v>
                </c:pt>
                <c:pt idx="6">
                  <c:v>1</c:v>
                </c:pt>
                <c:pt idx="7">
                  <c:v>1</c:v>
                </c:pt>
                <c:pt idx="8">
                  <c:v>2</c:v>
                </c:pt>
                <c:pt idx="9">
                  <c:v>0</c:v>
                </c:pt>
              </c:numCache>
            </c:numRef>
          </c:val>
          <c:extLst>
            <c:ext xmlns:c16="http://schemas.microsoft.com/office/drawing/2014/chart" uri="{C3380CC4-5D6E-409C-BE32-E72D297353CC}">
              <c16:uniqueId val="{00000002-BE7E-CB43-9A73-B1976255FB2D}"/>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'2026-10-26'!$B$226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'2026-10-26'!$B$227:$B$235</c:f>
              <c:numCache>
                <c:formatCode>#,##0</c:formatCode>
                <c:ptCount val="9"/>
                <c:pt idx="0">
                  <c:v>1</c:v>
                </c:pt>
                <c:pt idx="1">
                  <c:v>0</c:v>
                </c:pt>
                <c:pt idx="2">
                  <c:v>0</c:v>
                </c:pt>
                <c:pt idx="3">
                  <c:v>0</c:v>
                </c:pt>
                <c:pt idx="4">
                  <c:v>2</c:v>
                </c:pt>
                <c:pt idx="5">
                  <c:v>2</c:v>
                </c:pt>
                <c:pt idx="6">
                  <c:v>0</c:v>
                </c:pt>
                <c:pt idx="7">
                  <c:v>1</c:v>
                </c:pt>
                <c:pt idx="8">
                  <c:v>0</c:v>
                </c:pt>
              </c:numCache>
            </c:numRef>
          </c:val>
          <c:extLst>
            <c:ext xmlns:c16="http://schemas.microsoft.com/office/drawing/2014/chart" uri="{C3380CC4-5D6E-409C-BE32-E72D297353CC}">
              <c16:uniqueId val="{00000000-CD4F-9843-8259-681ED2BA9A8C}"/>
            </c:ext>
          </c:extLst>
        </c:ser>
        <c:ser>
          <c:idx val="1"/>
          <c:order val="1"/>
          <c:tx>
            <c:strRef>
              <c:f>'2026-10-26'!$C$226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'2026-10-26'!$C$227:$C$235</c:f>
              <c:numCache>
                <c:formatCode>#,##0</c:formatCode>
                <c:ptCount val="9"/>
                <c:pt idx="0">
                  <c:v>0</c:v>
                </c:pt>
                <c:pt idx="1">
                  <c:v>3</c:v>
                </c:pt>
                <c:pt idx="2">
                  <c:v>5</c:v>
                </c:pt>
                <c:pt idx="3">
                  <c:v>4</c:v>
                </c:pt>
                <c:pt idx="4">
                  <c:v>1</c:v>
                </c:pt>
                <c:pt idx="5">
                  <c:v>9</c:v>
                </c:pt>
                <c:pt idx="6">
                  <c:v>4</c:v>
                </c:pt>
                <c:pt idx="7">
                  <c:v>2</c:v>
                </c:pt>
                <c:pt idx="8">
                  <c:v>2</c:v>
                </c:pt>
              </c:numCache>
            </c:numRef>
          </c:val>
          <c:extLst>
            <c:ext xmlns:c16="http://schemas.microsoft.com/office/drawing/2014/chart" uri="{C3380CC4-5D6E-409C-BE32-E72D297353CC}">
              <c16:uniqueId val="{00000001-CD4F-9843-8259-681ED2BA9A8C}"/>
            </c:ext>
          </c:extLst>
        </c:ser>
        <c:ser>
          <c:idx val="2"/>
          <c:order val="2"/>
          <c:tx>
            <c:strRef>
              <c:f>'2026-10-26'!$D$226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CD4F-9843-8259-681ED2BA9A8C}"/>
            </c:ext>
          </c:extLst>
        </c:ser>
        <c:ser>
          <c:idx val="3"/>
          <c:order val="3"/>
          <c:tx>
            <c:strRef>
              <c:f>'2026-10-26'!$E$226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'2026-10-26'!$E$227:$E$235</c:f>
              <c:numCache>
                <c:formatCode>#,##0</c:formatCode>
                <c:ptCount val="9"/>
                <c:pt idx="0">
                  <c:v>1</c:v>
                </c:pt>
                <c:pt idx="1">
                  <c:v>0</c:v>
                </c:pt>
                <c:pt idx="2">
                  <c:v>0</c:v>
                </c:pt>
                <c:pt idx="3">
                  <c:v>2</c:v>
                </c:pt>
                <c:pt idx="4">
                  <c:v>1</c:v>
                </c:pt>
                <c:pt idx="5">
                  <c:v>2</c:v>
                </c:pt>
                <c:pt idx="6">
                  <c:v>1</c:v>
                </c:pt>
                <c:pt idx="7">
                  <c:v>1</c:v>
                </c:pt>
                <c:pt idx="8">
                  <c:v>2</c:v>
                </c:pt>
              </c:numCache>
            </c:numRef>
          </c:val>
          <c:extLst>
            <c:ext xmlns:c16="http://schemas.microsoft.com/office/drawing/2014/chart" uri="{C3380CC4-5D6E-409C-BE32-E72D297353CC}">
              <c16:uniqueId val="{00000003-CD4F-9843-8259-681ED2BA9A8C}"/>
            </c:ext>
          </c:extLst>
        </c:ser>
        <c:ser>
          <c:idx val="4"/>
          <c:order val="4"/>
          <c:tx>
            <c:strRef>
              <c:f>'2026-10-26'!$F$226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'2026-10-26'!$F$227:$F$235</c:f>
              <c:numCache>
                <c:formatCode>#,##0</c:formatCode>
                <c:ptCount val="9"/>
                <c:pt idx="0">
                  <c:v>0</c:v>
                </c:pt>
                <c:pt idx="1">
                  <c:v>3</c:v>
                </c:pt>
                <c:pt idx="2">
                  <c:v>1</c:v>
                </c:pt>
                <c:pt idx="3">
                  <c:v>6</c:v>
                </c:pt>
                <c:pt idx="4">
                  <c:v>7</c:v>
                </c:pt>
                <c:pt idx="5">
                  <c:v>10</c:v>
                </c:pt>
                <c:pt idx="6">
                  <c:v>5</c:v>
                </c:pt>
                <c:pt idx="7">
                  <c:v>6</c:v>
                </c:pt>
                <c:pt idx="8">
                  <c:v>2</c:v>
                </c:pt>
              </c:numCache>
            </c:numRef>
          </c:val>
          <c:extLst>
            <c:ext xmlns:c16="http://schemas.microsoft.com/office/drawing/2014/chart" uri="{C3380CC4-5D6E-409C-BE32-E72D297353CC}">
              <c16:uniqueId val="{00000004-CD4F-9843-8259-681ED2BA9A8C}"/>
            </c:ext>
          </c:extLst>
        </c:ser>
        <c:ser>
          <c:idx val="5"/>
          <c:order val="5"/>
          <c:tx>
            <c:strRef>
              <c:f>'2026-10-26'!$G$226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'2026-10-26'!$G$227:$G$235</c:f>
              <c:numCache>
                <c:formatCode>#,##0</c:formatCode>
                <c:ptCount val="9"/>
                <c:pt idx="0">
                  <c:v>0</c:v>
                </c:pt>
                <c:pt idx="1">
                  <c:v>0</c:v>
                </c:pt>
                <c:pt idx="2">
                  <c:v>2</c:v>
                </c:pt>
                <c:pt idx="3">
                  <c:v>1</c:v>
                </c:pt>
                <c:pt idx="4">
                  <c:v>1</c:v>
                </c:pt>
                <c:pt idx="5">
                  <c:v>1</c:v>
                </c:pt>
                <c:pt idx="6">
                  <c:v>0</c:v>
                </c:pt>
                <c:pt idx="7">
                  <c:v>2</c:v>
                </c:pt>
                <c:pt idx="8">
                  <c:v>0</c:v>
                </c:pt>
              </c:numCache>
            </c:numRef>
          </c:val>
          <c:extLst>
            <c:ext xmlns:c16="http://schemas.microsoft.com/office/drawing/2014/chart" uri="{C3380CC4-5D6E-409C-BE32-E72D297353CC}">
              <c16:uniqueId val="{00000005-CD4F-9843-8259-681ED2BA9A8C}"/>
            </c:ext>
          </c:extLst>
        </c:ser>
        <c:ser>
          <c:idx val="6"/>
          <c:order val="6"/>
          <c:tx>
            <c:strRef>
              <c:f>'2026-10-26'!$H$226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'2026-10-26'!$H$227:$H$235</c:f>
              <c:numCache>
                <c:formatCode>#,##0</c:formatCode>
                <c:ptCount val="9"/>
                <c:pt idx="0">
                  <c:v>2</c:v>
                </c:pt>
                <c:pt idx="1">
                  <c:v>5</c:v>
                </c:pt>
                <c:pt idx="2">
                  <c:v>9</c:v>
                </c:pt>
                <c:pt idx="3">
                  <c:v>5</c:v>
                </c:pt>
                <c:pt idx="4">
                  <c:v>9</c:v>
                </c:pt>
                <c:pt idx="5">
                  <c:v>10</c:v>
                </c:pt>
                <c:pt idx="6">
                  <c:v>7</c:v>
                </c:pt>
                <c:pt idx="7">
                  <c:v>6</c:v>
                </c:pt>
                <c:pt idx="8">
                  <c:v>8</c:v>
                </c:pt>
              </c:numCache>
            </c:numRef>
          </c:val>
          <c:extLst>
            <c:ext xmlns:c16="http://schemas.microsoft.com/office/drawing/2014/chart" uri="{C3380CC4-5D6E-409C-BE32-E72D297353CC}">
              <c16:uniqueId val="{00000006-CD4F-9843-8259-681ED2BA9A8C}"/>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'2026-10-26'!$B$263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'2026-10-26'!$B$264:$B$273</c:f>
              <c:numCache>
                <c:formatCode>#,##0</c:formatCode>
                <c:ptCount val="10"/>
                <c:pt idx="0">
                  <c:v>2</c:v>
                </c:pt>
                <c:pt idx="1">
                  <c:v>5</c:v>
                </c:pt>
                <c:pt idx="2">
                  <c:v>9</c:v>
                </c:pt>
                <c:pt idx="3">
                  <c:v>5</c:v>
                </c:pt>
                <c:pt idx="4">
                  <c:v>9</c:v>
                </c:pt>
                <c:pt idx="5">
                  <c:v>10</c:v>
                </c:pt>
                <c:pt idx="6">
                  <c:v>7</c:v>
                </c:pt>
                <c:pt idx="7">
                  <c:v>6</c:v>
                </c:pt>
                <c:pt idx="8">
                  <c:v>8</c:v>
                </c:pt>
                <c:pt idx="9">
                  <c:v>5</c:v>
                </c:pt>
              </c:numCache>
            </c:numRef>
          </c:val>
          <c:extLst>
            <c:ext xmlns:c16="http://schemas.microsoft.com/office/drawing/2014/chart" uri="{C3380CC4-5D6E-409C-BE32-E72D297353CC}">
              <c16:uniqueId val="{00000000-A296-7944-A113-56F540B2E2C0}"/>
            </c:ext>
          </c:extLst>
        </c:ser>
        <c:ser>
          <c:idx val="1"/>
          <c:order val="1"/>
          <c:tx>
            <c:strRef>
              <c:f>'2026-10-26'!$C$263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'2026-10-26'!$C$264:$C$273</c:f>
              <c:numCache>
                <c:formatCode>#,##0</c:formatCode>
                <c:ptCount val="10"/>
                <c:pt idx="0">
                  <c:v>3</c:v>
                </c:pt>
                <c:pt idx="1">
                  <c:v>6</c:v>
                </c:pt>
                <c:pt idx="2">
                  <c:v>6</c:v>
                </c:pt>
                <c:pt idx="3">
                  <c:v>12</c:v>
                </c:pt>
                <c:pt idx="4">
                  <c:v>9</c:v>
                </c:pt>
                <c:pt idx="5">
                  <c:v>21</c:v>
                </c:pt>
                <c:pt idx="6">
                  <c:v>10</c:v>
                </c:pt>
                <c:pt idx="7">
                  <c:v>9</c:v>
                </c:pt>
                <c:pt idx="8">
                  <c:v>6</c:v>
                </c:pt>
                <c:pt idx="9">
                  <c:v>4</c:v>
                </c:pt>
              </c:numCache>
            </c:numRef>
          </c:val>
          <c:extLst>
            <c:ext xmlns:c16="http://schemas.microsoft.com/office/drawing/2014/chart" uri="{C3380CC4-5D6E-409C-BE32-E72D297353CC}">
              <c16:uniqueId val="{00000001-A296-7944-A113-56F540B2E2C0}"/>
            </c:ext>
          </c:extLst>
        </c:ser>
        <c:ser>
          <c:idx val="2"/>
          <c:order val="2"/>
          <c:tx>
            <c:strRef>
              <c:f>'2026-10-26'!$D$263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'2026-10-26'!$A$264:$A$273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'2026-10-26'!$D$264:$D$273</c:f>
              <c:numCache>
                <c:formatCode>#,##0</c:formatCode>
                <c:ptCount val="10"/>
                <c:pt idx="0">
                  <c:v>1</c:v>
                </c:pt>
                <c:pt idx="1">
                  <c:v>0</c:v>
                </c:pt>
                <c:pt idx="2">
                  <c:v>2</c:v>
                </c:pt>
                <c:pt idx="3">
                  <c:v>1</c:v>
                </c:pt>
                <c:pt idx="4">
                  <c:v>3</c:v>
                </c:pt>
                <c:pt idx="5">
                  <c:v>3</c:v>
                </c:pt>
                <c:pt idx="6">
                  <c:v>0</c:v>
                </c:pt>
                <c:pt idx="7">
                  <c:v>3</c:v>
                </c:pt>
                <c:pt idx="8">
                  <c:v>0</c:v>
                </c:pt>
                <c:pt idx="9">
                  <c:v>1</c:v>
                </c:pt>
              </c:numCache>
            </c:numRef>
          </c:val>
          <c:extLst>
            <c:ext xmlns:c16="http://schemas.microsoft.com/office/drawing/2014/chart" uri="{C3380CC4-5D6E-409C-BE32-E72D297353CC}">
              <c16:uniqueId val="{00000002-A296-7944-A113-56F540B2E2C0}"/>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'2026-10-27'!$B$226</c:f>
              <c:strCache>
                <c:ptCount val="1"/>
                <c:pt idx="0">
                  <c:v>CZM</c:v>
                </c:pt>
              </c:strCache>
            </c:strRef>
          </c:tx>
          <c:spPr>
            <a:solidFill>
              <a:srgbClr val="70AD4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'2026-10-27'!$B$227:$B$235</c:f>
              <c:numCache>
                <c:formatCode>#,##0</c:formatCode>
                <c:ptCount val="9"/>
                <c:pt idx="0">
                  <c:v>1</c:v>
                </c:pt>
                <c:pt idx="1">
                  <c:v>0</c:v>
                </c:pt>
                <c:pt idx="2">
                  <c:v>0</c:v>
                </c:pt>
                <c:pt idx="3">
                  <c:v>0</c:v>
                </c:pt>
                <c:pt idx="4">
                  <c:v>2</c:v>
                </c:pt>
                <c:pt idx="5">
                  <c:v>1</c:v>
                </c:pt>
                <c:pt idx="6">
                  <c:v>0</c:v>
                </c:pt>
                <c:pt idx="7">
                  <c:v>1</c:v>
                </c:pt>
                <c:pt idx="8">
                  <c:v>0</c:v>
                </c:pt>
              </c:numCache>
            </c:numRef>
          </c:val>
          <c:extLst>
            <c:ext xmlns:c16="http://schemas.microsoft.com/office/drawing/2014/chart" uri="{C3380CC4-5D6E-409C-BE32-E72D297353CC}">
              <c16:uniqueId val="{00000000-67EC-2742-B352-08963200910D}"/>
            </c:ext>
          </c:extLst>
        </c:ser>
        <c:ser>
          <c:idx val="1"/>
          <c:order val="1"/>
          <c:tx>
            <c:strRef>
              <c:f>'2026-10-27'!$C$226</c:f>
              <c:strCache>
                <c:ptCount val="1"/>
                <c:pt idx="0">
                  <c:v>ENEBA</c:v>
                </c:pt>
              </c:strCache>
            </c:strRef>
          </c:tx>
          <c:spPr>
            <a:solidFill>
              <a:srgbClr val="ED7D3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'2026-10-27'!$C$227:$C$235</c:f>
              <c:numCache>
                <c:formatCode>#,##0</c:formatCode>
                <c:ptCount val="9"/>
                <c:pt idx="0">
                  <c:v>0</c:v>
                </c:pt>
                <c:pt idx="1">
                  <c:v>2</c:v>
                </c:pt>
                <c:pt idx="2">
                  <c:v>2</c:v>
                </c:pt>
                <c:pt idx="3">
                  <c:v>4</c:v>
                </c:pt>
                <c:pt idx="4">
                  <c:v>3</c:v>
                </c:pt>
                <c:pt idx="5">
                  <c:v>5</c:v>
                </c:pt>
                <c:pt idx="6">
                  <c:v>4</c:v>
                </c:pt>
                <c:pt idx="7">
                  <c:v>2</c:v>
                </c:pt>
                <c:pt idx="8">
                  <c:v>1</c:v>
                </c:pt>
              </c:numCache>
            </c:numRef>
          </c:val>
          <c:extLst>
            <c:ext xmlns:c16="http://schemas.microsoft.com/office/drawing/2014/chart" uri="{C3380CC4-5D6E-409C-BE32-E72D297353CC}">
              <c16:uniqueId val="{00000001-67EC-2742-B352-08963200910D}"/>
            </c:ext>
          </c:extLst>
        </c:ser>
        <c:ser>
          <c:idx val="2"/>
          <c:order val="2"/>
          <c:tx>
            <c:strRef>
              <c:f>'2026-10-27'!$D$226</c:f>
              <c:strCache>
                <c:ptCount val="1"/>
                <c:pt idx="0">
                  <c:v>HECAT</c:v>
                </c:pt>
              </c:strCache>
            </c:strRef>
          </c:tx>
          <c:spPr>
            <a:solidFill>
              <a:srgbClr val="A5A5A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'2026-10-27'!$D$227:$D$235</c:f>
              <c:numCache>
                <c:formatCode>#,##0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2-67EC-2742-B352-08963200910D}"/>
            </c:ext>
          </c:extLst>
        </c:ser>
        <c:ser>
          <c:idx val="3"/>
          <c:order val="3"/>
          <c:tx>
            <c:strRef>
              <c:f>'2026-10-27'!$E$226</c:f>
              <c:strCache>
                <c:ptCount val="1"/>
                <c:pt idx="0">
                  <c:v>NUDAL</c:v>
                </c:pt>
              </c:strCache>
            </c:strRef>
          </c:tx>
          <c:spPr>
            <a:solidFill>
              <a:srgbClr val="FFC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'2026-10-27'!$E$227:$E$235</c:f>
              <c:numCache>
                <c:formatCode>#,##0</c:formatCode>
                <c:ptCount val="9"/>
                <c:pt idx="0">
                  <c:v>0</c:v>
                </c:pt>
                <c:pt idx="1">
                  <c:v>1</c:v>
                </c:pt>
                <c:pt idx="2">
                  <c:v>0</c:v>
                </c:pt>
                <c:pt idx="3">
                  <c:v>1</c:v>
                </c:pt>
                <c:pt idx="4">
                  <c:v>1</c:v>
                </c:pt>
                <c:pt idx="5">
                  <c:v>3</c:v>
                </c:pt>
                <c:pt idx="6">
                  <c:v>0</c:v>
                </c:pt>
                <c:pt idx="7">
                  <c:v>1</c:v>
                </c:pt>
                <c:pt idx="8">
                  <c:v>3</c:v>
                </c:pt>
              </c:numCache>
            </c:numRef>
          </c:val>
          <c:extLst>
            <c:ext xmlns:c16="http://schemas.microsoft.com/office/drawing/2014/chart" uri="{C3380CC4-5D6E-409C-BE32-E72D297353CC}">
              <c16:uniqueId val="{00000003-67EC-2742-B352-08963200910D}"/>
            </c:ext>
          </c:extLst>
        </c:ser>
        <c:ser>
          <c:idx val="4"/>
          <c:order val="4"/>
          <c:tx>
            <c:strRef>
              <c:f>'2026-10-27'!$F$226</c:f>
              <c:strCache>
                <c:ptCount val="1"/>
                <c:pt idx="0">
                  <c:v>OMSUK</c:v>
                </c:pt>
              </c:strCache>
            </c:strRef>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'2026-10-27'!$F$227:$F$235</c:f>
              <c:numCache>
                <c:formatCode>#,##0</c:formatCode>
                <c:ptCount val="9"/>
                <c:pt idx="0">
                  <c:v>1</c:v>
                </c:pt>
                <c:pt idx="1">
                  <c:v>3</c:v>
                </c:pt>
                <c:pt idx="2">
                  <c:v>3</c:v>
                </c:pt>
                <c:pt idx="3">
                  <c:v>4</c:v>
                </c:pt>
                <c:pt idx="4">
                  <c:v>5</c:v>
                </c:pt>
                <c:pt idx="5">
                  <c:v>4</c:v>
                </c:pt>
                <c:pt idx="6">
                  <c:v>5</c:v>
                </c:pt>
                <c:pt idx="7">
                  <c:v>5</c:v>
                </c:pt>
                <c:pt idx="8">
                  <c:v>1</c:v>
                </c:pt>
              </c:numCache>
            </c:numRef>
          </c:val>
          <c:extLst>
            <c:ext xmlns:c16="http://schemas.microsoft.com/office/drawing/2014/chart" uri="{C3380CC4-5D6E-409C-BE32-E72D297353CC}">
              <c16:uniqueId val="{00000004-67EC-2742-B352-08963200910D}"/>
            </c:ext>
          </c:extLst>
        </c:ser>
        <c:ser>
          <c:idx val="5"/>
          <c:order val="5"/>
          <c:tx>
            <c:strRef>
              <c:f>'2026-10-27'!$G$226</c:f>
              <c:strCache>
                <c:ptCount val="1"/>
                <c:pt idx="0">
                  <c:v>TAKUX</c:v>
                </c:pt>
              </c:strCache>
            </c:strRef>
          </c:tx>
          <c:spPr>
            <a:solidFill>
              <a:srgbClr val="5B9BD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'2026-10-27'!$G$227:$G$235</c:f>
              <c:numCache>
                <c:formatCode>#,##0</c:formatCode>
                <c:ptCount val="9"/>
                <c:pt idx="0">
                  <c:v>0</c:v>
                </c:pt>
                <c:pt idx="1">
                  <c:v>0</c:v>
                </c:pt>
                <c:pt idx="2">
                  <c:v>2</c:v>
                </c:pt>
                <c:pt idx="3">
                  <c:v>3</c:v>
                </c:pt>
                <c:pt idx="4">
                  <c:v>1</c:v>
                </c:pt>
                <c:pt idx="5">
                  <c:v>1</c:v>
                </c:pt>
                <c:pt idx="6">
                  <c:v>0</c:v>
                </c:pt>
                <c:pt idx="7">
                  <c:v>2</c:v>
                </c:pt>
                <c:pt idx="8">
                  <c:v>0</c:v>
                </c:pt>
              </c:numCache>
            </c:numRef>
          </c:val>
          <c:extLst>
            <c:ext xmlns:c16="http://schemas.microsoft.com/office/drawing/2014/chart" uri="{C3380CC4-5D6E-409C-BE32-E72D297353CC}">
              <c16:uniqueId val="{00000005-67EC-2742-B352-08963200910D}"/>
            </c:ext>
          </c:extLst>
        </c:ser>
        <c:ser>
          <c:idx val="6"/>
          <c:order val="6"/>
          <c:tx>
            <c:strRef>
              <c:f>'2026-10-27'!$H$226</c:f>
              <c:strCache>
                <c:ptCount val="1"/>
                <c:pt idx="0">
                  <c:v>UDGUV</c:v>
                </c:pt>
              </c:strCache>
            </c:strRef>
          </c:tx>
          <c:spPr>
            <a:solidFill>
              <a:srgbClr val="264478"/>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'2026-10-27'!$A$227:$A$235</c:f>
              <c:numCache>
                <c:formatCode>00":00"</c:formatCode>
                <c:ptCount val="9"/>
                <c:pt idx="0">
                  <c:v>14</c:v>
                </c:pt>
                <c:pt idx="1">
                  <c:v>15</c:v>
                </c:pt>
                <c:pt idx="2">
                  <c:v>16</c:v>
                </c:pt>
                <c:pt idx="3">
                  <c:v>17</c:v>
                </c:pt>
                <c:pt idx="4">
                  <c:v>18</c:v>
                </c:pt>
                <c:pt idx="5">
                  <c:v>19</c:v>
                </c:pt>
                <c:pt idx="6">
                  <c:v>20</c:v>
                </c:pt>
                <c:pt idx="7">
                  <c:v>21</c:v>
                </c:pt>
                <c:pt idx="8">
                  <c:v>22</c:v>
                </c:pt>
              </c:numCache>
            </c:numRef>
          </c:cat>
          <c:val>
            <c:numRef>
              <c:f>'2026-10-27'!$H$227:$H$235</c:f>
              <c:numCache>
                <c:formatCode>#,##0</c:formatCode>
                <c:ptCount val="9"/>
                <c:pt idx="0">
                  <c:v>1</c:v>
                </c:pt>
                <c:pt idx="1">
                  <c:v>7</c:v>
                </c:pt>
                <c:pt idx="2">
                  <c:v>7</c:v>
                </c:pt>
                <c:pt idx="3">
                  <c:v>4</c:v>
                </c:pt>
                <c:pt idx="4">
                  <c:v>6</c:v>
                </c:pt>
                <c:pt idx="5">
                  <c:v>9</c:v>
                </c:pt>
                <c:pt idx="6">
                  <c:v>10</c:v>
                </c:pt>
                <c:pt idx="7">
                  <c:v>6</c:v>
                </c:pt>
                <c:pt idx="8">
                  <c:v>3</c:v>
                </c:pt>
              </c:numCache>
            </c:numRef>
          </c:val>
          <c:extLst>
            <c:ext xmlns:c16="http://schemas.microsoft.com/office/drawing/2014/chart" uri="{C3380CC4-5D6E-409C-BE32-E72D297353CC}">
              <c16:uniqueId val="{00000006-67EC-2742-B352-08963200910D}"/>
            </c:ext>
          </c:extLst>
        </c:ser>
        <c:dLbls>
          <c:showLegendKey val="0"/>
          <c:showVal val="0"/>
          <c:showCatName val="0"/>
          <c:showSerName val="0"/>
          <c:showPercent val="0"/>
          <c:showBubbleSize val="0"/>
        </c:dLbls>
        <c:gapWidth val="219"/>
        <c:overlap val="-27"/>
        <c:axId val="757660095"/>
        <c:axId val="757648447"/>
      </c:barChart>
      <c:catAx>
        <c:axId val="757660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48447"/>
        <c:crosses val="autoZero"/>
        <c:auto val="1"/>
        <c:lblAlgn val="ctr"/>
        <c:lblOffset val="100"/>
        <c:noMultiLvlLbl val="0"/>
      </c:catAx>
      <c:valAx>
        <c:axId val="75764844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s-MX" sz="1200"/>
                  <a:t>Number of Flights</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66009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'2026-10-27'!$B$263</c:f>
              <c:strCache>
                <c:ptCount val="1"/>
                <c:pt idx="0">
                  <c:v>Sector 2</c:v>
                </c:pt>
              </c:strCache>
            </c:strRef>
          </c:tx>
          <c:spPr>
            <a:solidFill>
              <a:srgbClr val="264478"/>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'2026-10-27'!$B$264:$B$273</c:f>
              <c:numCache>
                <c:formatCode>#,##0</c:formatCode>
                <c:ptCount val="10"/>
                <c:pt idx="0">
                  <c:v>1</c:v>
                </c:pt>
                <c:pt idx="1">
                  <c:v>7</c:v>
                </c:pt>
                <c:pt idx="2">
                  <c:v>7</c:v>
                </c:pt>
                <c:pt idx="3">
                  <c:v>4</c:v>
                </c:pt>
                <c:pt idx="4">
                  <c:v>6</c:v>
                </c:pt>
                <c:pt idx="5">
                  <c:v>9</c:v>
                </c:pt>
                <c:pt idx="6">
                  <c:v>10</c:v>
                </c:pt>
                <c:pt idx="7">
                  <c:v>6</c:v>
                </c:pt>
                <c:pt idx="8">
                  <c:v>3</c:v>
                </c:pt>
                <c:pt idx="9">
                  <c:v>0</c:v>
                </c:pt>
              </c:numCache>
            </c:numRef>
          </c:val>
          <c:extLst>
            <c:ext xmlns:c16="http://schemas.microsoft.com/office/drawing/2014/chart" uri="{C3380CC4-5D6E-409C-BE32-E72D297353CC}">
              <c16:uniqueId val="{00000000-19B7-0148-A5A1-E070B3A41D82}"/>
            </c:ext>
          </c:extLst>
        </c:ser>
        <c:ser>
          <c:idx val="1"/>
          <c:order val="1"/>
          <c:tx>
            <c:strRef>
              <c:f>'2026-10-27'!$C$263</c:f>
              <c:strCache>
                <c:ptCount val="1"/>
                <c:pt idx="0">
                  <c:v>Sector 3</c:v>
                </c:pt>
              </c:strCache>
            </c:strRef>
          </c:tx>
          <c:spPr>
            <a:solidFill>
              <a:srgbClr val="D86ECC"/>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'2026-10-27'!$C$264:$C$273</c:f>
              <c:numCache>
                <c:formatCode>#,##0</c:formatCode>
                <c:ptCount val="10"/>
                <c:pt idx="0">
                  <c:v>1</c:v>
                </c:pt>
                <c:pt idx="1">
                  <c:v>6</c:v>
                </c:pt>
                <c:pt idx="2">
                  <c:v>5</c:v>
                </c:pt>
                <c:pt idx="3">
                  <c:v>9</c:v>
                </c:pt>
                <c:pt idx="4">
                  <c:v>9</c:v>
                </c:pt>
                <c:pt idx="5">
                  <c:v>12</c:v>
                </c:pt>
                <c:pt idx="6">
                  <c:v>9</c:v>
                </c:pt>
                <c:pt idx="7">
                  <c:v>8</c:v>
                </c:pt>
                <c:pt idx="8">
                  <c:v>5</c:v>
                </c:pt>
                <c:pt idx="9">
                  <c:v>0</c:v>
                </c:pt>
              </c:numCache>
            </c:numRef>
          </c:val>
          <c:extLst>
            <c:ext xmlns:c16="http://schemas.microsoft.com/office/drawing/2014/chart" uri="{C3380CC4-5D6E-409C-BE32-E72D297353CC}">
              <c16:uniqueId val="{00000001-19B7-0148-A5A1-E070B3A41D82}"/>
            </c:ext>
          </c:extLst>
        </c:ser>
        <c:ser>
          <c:idx val="2"/>
          <c:order val="2"/>
          <c:tx>
            <c:strRef>
              <c:f>'2026-10-27'!$D$263</c:f>
              <c:strCache>
                <c:ptCount val="1"/>
                <c:pt idx="0">
                  <c:v>Sector 7</c:v>
                </c:pt>
              </c:strCache>
            </c:strRef>
          </c:tx>
          <c:spPr>
            <a:solidFill>
              <a:srgbClr val="5B9BD5"/>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tx1">
                        <a:lumMod val="75000"/>
                        <a:lumOff val="25000"/>
                      </a:schemeClr>
                    </a:solidFill>
                    <a:latin typeface="+mn-lt"/>
                    <a:ea typeface="+mn-ea"/>
                    <a:cs typeface="+mn-cs"/>
                  </a:defRPr>
                </a:pPr>
                <a:endParaRPr lang="es-MX"/>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'2026-10-27'!$A$264:$A$273</c:f>
              <c:numCache>
                <c:formatCode>00":00"</c:formatCode>
                <c:ptCount val="10"/>
                <c:pt idx="0">
                  <c:v>14</c:v>
                </c:pt>
                <c:pt idx="1">
                  <c:v>15</c:v>
                </c:pt>
                <c:pt idx="2">
                  <c:v>16</c:v>
                </c:pt>
                <c:pt idx="3">
                  <c:v>17</c:v>
                </c:pt>
                <c:pt idx="4">
                  <c:v>18</c:v>
                </c:pt>
                <c:pt idx="5">
                  <c:v>19</c:v>
                </c:pt>
                <c:pt idx="6">
                  <c:v>20</c:v>
                </c:pt>
                <c:pt idx="7">
                  <c:v>21</c:v>
                </c:pt>
                <c:pt idx="8">
                  <c:v>22</c:v>
                </c:pt>
                <c:pt idx="9">
                  <c:v>23</c:v>
                </c:pt>
              </c:numCache>
            </c:numRef>
          </c:cat>
          <c:val>
            <c:numRef>
              <c:f>'2026-10-27'!$D$264:$D$273</c:f>
              <c:numCache>
                <c:formatCode>#,##0</c:formatCode>
                <c:ptCount val="10"/>
                <c:pt idx="0">
                  <c:v>1</c:v>
                </c:pt>
                <c:pt idx="1">
                  <c:v>0</c:v>
                </c:pt>
                <c:pt idx="2">
                  <c:v>2</c:v>
                </c:pt>
                <c:pt idx="3">
                  <c:v>3</c:v>
                </c:pt>
                <c:pt idx="4">
                  <c:v>3</c:v>
                </c:pt>
                <c:pt idx="5">
                  <c:v>2</c:v>
                </c:pt>
                <c:pt idx="6">
                  <c:v>0</c:v>
                </c:pt>
                <c:pt idx="7">
                  <c:v>3</c:v>
                </c:pt>
                <c:pt idx="8">
                  <c:v>0</c:v>
                </c:pt>
                <c:pt idx="9">
                  <c:v>1</c:v>
                </c:pt>
              </c:numCache>
            </c:numRef>
          </c:val>
          <c:extLst>
            <c:ext xmlns:c16="http://schemas.microsoft.com/office/drawing/2014/chart" uri="{C3380CC4-5D6E-409C-BE32-E72D297353CC}">
              <c16:uniqueId val="{00000002-19B7-0148-A5A1-E070B3A41D82}"/>
            </c:ext>
          </c:extLst>
        </c:ser>
        <c:dLbls>
          <c:showLegendKey val="0"/>
          <c:showVal val="0"/>
          <c:showCatName val="0"/>
          <c:showSerName val="0"/>
          <c:showPercent val="0"/>
          <c:showBubbleSize val="0"/>
        </c:dLbls>
        <c:gapWidth val="219"/>
        <c:overlap val="-27"/>
        <c:axId val="757122815"/>
        <c:axId val="757127295"/>
      </c:barChart>
      <c:catAx>
        <c:axId val="75712281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UTC Hour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0&quot;:00&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7295"/>
        <c:crosses val="autoZero"/>
        <c:auto val="1"/>
        <c:lblAlgn val="ctr"/>
        <c:lblOffset val="100"/>
        <c:noMultiLvlLbl val="0"/>
      </c:catAx>
      <c:valAx>
        <c:axId val="757127295"/>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s-MX"/>
                  <a:t>Number of Flights</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s-MX"/>
          </a:p>
        </c:txPr>
        <c:crossAx val="757122815"/>
        <c:crosses val="autoZero"/>
        <c:crossBetween val="between"/>
        <c:majorUnit val="5"/>
      </c:valAx>
      <c:spPr>
        <a:noFill/>
        <a:ln>
          <a:noFill/>
        </a:ln>
        <a:effectLst/>
      </c:spPr>
    </c:plotArea>
    <c:legend>
      <c:legendPos val="b"/>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s-MX"/>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2" Type="http://schemas.openxmlformats.org/officeDocument/2006/relationships/chart" Target="../charts/chart14.xml"/><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2" Type="http://schemas.openxmlformats.org/officeDocument/2006/relationships/chart" Target="../charts/chart16.xml"/><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2" Type="http://schemas.openxmlformats.org/officeDocument/2006/relationships/chart" Target="../charts/chart18.xml"/><Relationship Id="rId1" Type="http://schemas.openxmlformats.org/officeDocument/2006/relationships/chart" Target="../charts/chart17.xml"/></Relationships>
</file>

<file path=xl/drawings/_rels/drawing10.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11.xml.rels><?xml version="1.0" encoding="UTF-8" standalone="yes"?>
<Relationships xmlns="http://schemas.openxmlformats.org/package/2006/relationships"><Relationship Id="rId2" Type="http://schemas.openxmlformats.org/officeDocument/2006/relationships/chart" Target="../charts/chart22.xml"/><Relationship Id="rId1" Type="http://schemas.openxmlformats.org/officeDocument/2006/relationships/chart" Target="../charts/chart21.xml"/></Relationships>
</file>

<file path=xl/drawings/_rels/drawing12.xml.rels><?xml version="1.0" encoding="UTF-8" standalone="yes"?>
<Relationships xmlns="http://schemas.openxmlformats.org/package/2006/relationships"><Relationship Id="rId2" Type="http://schemas.openxmlformats.org/officeDocument/2006/relationships/chart" Target="../charts/chart24.xml"/><Relationship Id="rId1" Type="http://schemas.openxmlformats.org/officeDocument/2006/relationships/chart" Target="../charts/chart23.xml"/></Relationships>
</file>

<file path=xl/drawings/_rels/drawing13.xml.rels><?xml version="1.0" encoding="UTF-8" standalone="yes"?>
<Relationships xmlns="http://schemas.openxmlformats.org/package/2006/relationships"><Relationship Id="rId2" Type="http://schemas.openxmlformats.org/officeDocument/2006/relationships/chart" Target="../charts/chart26.xml"/><Relationship Id="rId1" Type="http://schemas.openxmlformats.org/officeDocument/2006/relationships/chart" Target="../charts/chart25.xml"/></Relationships>
</file>

<file path=xl/drawings/_rels/drawing14.xml.rels><?xml version="1.0" encoding="UTF-8" standalone="yes"?>
<Relationships xmlns="http://schemas.openxmlformats.org/package/2006/relationships"><Relationship Id="rId2" Type="http://schemas.openxmlformats.org/officeDocument/2006/relationships/chart" Target="../charts/chart28.xml"/><Relationship Id="rId1" Type="http://schemas.openxmlformats.org/officeDocument/2006/relationships/chart" Target="../charts/chart27.xml"/></Relationships>
</file>

<file path=xl/drawings/_rels/drawing15.xml.rels><?xml version="1.0" encoding="UTF-8" standalone="yes"?>
<Relationships xmlns="http://schemas.openxmlformats.org/package/2006/relationships"><Relationship Id="rId2" Type="http://schemas.openxmlformats.org/officeDocument/2006/relationships/chart" Target="../charts/chart30.xml"/><Relationship Id="rId1" Type="http://schemas.openxmlformats.org/officeDocument/2006/relationships/chart" Target="../charts/chart29.xml"/></Relationships>
</file>

<file path=xl/drawings/_rels/drawing16.xml.rels><?xml version="1.0" encoding="UTF-8" standalone="yes"?>
<Relationships xmlns="http://schemas.openxmlformats.org/package/2006/relationships"><Relationship Id="rId2" Type="http://schemas.openxmlformats.org/officeDocument/2006/relationships/chart" Target="../charts/chart32.xml"/><Relationship Id="rId1" Type="http://schemas.openxmlformats.org/officeDocument/2006/relationships/chart" Target="../charts/chart31.xml"/></Relationships>
</file>

<file path=xl/drawings/_rels/drawing17.xml.rels><?xml version="1.0" encoding="UTF-8" standalone="yes"?>
<Relationships xmlns="http://schemas.openxmlformats.org/package/2006/relationships"><Relationship Id="rId2" Type="http://schemas.openxmlformats.org/officeDocument/2006/relationships/chart" Target="../charts/chart34.xml"/><Relationship Id="rId1" Type="http://schemas.openxmlformats.org/officeDocument/2006/relationships/chart" Target="../charts/chart33.xml"/></Relationships>
</file>

<file path=xl/drawings/_rels/drawing18.xml.rels><?xml version="1.0" encoding="UTF-8" standalone="yes"?>
<Relationships xmlns="http://schemas.openxmlformats.org/package/2006/relationships"><Relationship Id="rId2" Type="http://schemas.openxmlformats.org/officeDocument/2006/relationships/chart" Target="../charts/chart36.xml"/><Relationship Id="rId1" Type="http://schemas.openxmlformats.org/officeDocument/2006/relationships/chart" Target="../charts/chart35.xml"/></Relationships>
</file>

<file path=xl/drawings/_rels/drawing19.xml.rels><?xml version="1.0" encoding="UTF-8" standalone="yes"?>
<Relationships xmlns="http://schemas.openxmlformats.org/package/2006/relationships"><Relationship Id="rId2" Type="http://schemas.openxmlformats.org/officeDocument/2006/relationships/chart" Target="../charts/chart38.xml"/><Relationship Id="rId1" Type="http://schemas.openxmlformats.org/officeDocument/2006/relationships/chart" Target="../charts/chart37.xml"/></Relationships>
</file>

<file path=xl/drawings/_rels/drawing20.xml.rels><?xml version="1.0" encoding="UTF-8" standalone="yes"?>
<Relationships xmlns="http://schemas.openxmlformats.org/package/2006/relationships"><Relationship Id="rId2" Type="http://schemas.openxmlformats.org/officeDocument/2006/relationships/chart" Target="../charts/chart40.xml"/><Relationship Id="rId1" Type="http://schemas.openxmlformats.org/officeDocument/2006/relationships/chart" Target="../charts/chart39.xml"/></Relationships>
</file>

<file path=xl/drawings/_rels/drawing21.xml.rels><?xml version="1.0" encoding="UTF-8" standalone="yes"?>
<Relationships xmlns="http://schemas.openxmlformats.org/package/2006/relationships"><Relationship Id="rId2" Type="http://schemas.openxmlformats.org/officeDocument/2006/relationships/chart" Target="../charts/chart42.xml"/><Relationship Id="rId1" Type="http://schemas.openxmlformats.org/officeDocument/2006/relationships/chart" Target="../charts/chart41.xml"/></Relationships>
</file>

<file path=xl/drawings/_rels/drawing22.xml.rels><?xml version="1.0" encoding="UTF-8" standalone="yes"?>
<Relationships xmlns="http://schemas.openxmlformats.org/package/2006/relationships"><Relationship Id="rId2" Type="http://schemas.openxmlformats.org/officeDocument/2006/relationships/chart" Target="../charts/chart44.xml"/><Relationship Id="rId1" Type="http://schemas.openxmlformats.org/officeDocument/2006/relationships/chart" Target="../charts/chart43.xml"/></Relationships>
</file>

<file path=xl/drawings/_rels/drawing23.xml.rels><?xml version="1.0" encoding="UTF-8" standalone="yes"?>
<Relationships xmlns="http://schemas.openxmlformats.org/package/2006/relationships"><Relationship Id="rId2" Type="http://schemas.openxmlformats.org/officeDocument/2006/relationships/chart" Target="../charts/chart46.xml"/><Relationship Id="rId1" Type="http://schemas.openxmlformats.org/officeDocument/2006/relationships/chart" Target="../charts/chart45.xml"/></Relationships>
</file>

<file path=xl/drawings/_rels/drawing24.xml.rels><?xml version="1.0" encoding="UTF-8" standalone="yes"?>
<Relationships xmlns="http://schemas.openxmlformats.org/package/2006/relationships"><Relationship Id="rId2" Type="http://schemas.openxmlformats.org/officeDocument/2006/relationships/chart" Target="../charts/chart48.xml"/><Relationship Id="rId1" Type="http://schemas.openxmlformats.org/officeDocument/2006/relationships/chart" Target="../charts/chart47.xml"/></Relationships>
</file>

<file path=xl/drawings/_rels/drawing25.xml.rels><?xml version="1.0" encoding="UTF-8" standalone="yes"?>
<Relationships xmlns="http://schemas.openxmlformats.org/package/2006/relationships"><Relationship Id="rId2" Type="http://schemas.openxmlformats.org/officeDocument/2006/relationships/chart" Target="../charts/chart50.xml"/><Relationship Id="rId1" Type="http://schemas.openxmlformats.org/officeDocument/2006/relationships/chart" Target="../charts/chart49.xml"/></Relationships>
</file>

<file path=xl/drawings/_rels/drawing26.xml.rels><?xml version="1.0" encoding="UTF-8" standalone="yes"?>
<Relationships xmlns="http://schemas.openxmlformats.org/package/2006/relationships"><Relationship Id="rId2" Type="http://schemas.openxmlformats.org/officeDocument/2006/relationships/chart" Target="../charts/chart52.xml"/><Relationship Id="rId1" Type="http://schemas.openxmlformats.org/officeDocument/2006/relationships/chart" Target="../charts/chart51.xml"/></Relationships>
</file>

<file path=xl/drawings/_rels/drawing27.xml.rels><?xml version="1.0" encoding="UTF-8" standalone="yes"?>
<Relationships xmlns="http://schemas.openxmlformats.org/package/2006/relationships"><Relationship Id="rId2" Type="http://schemas.openxmlformats.org/officeDocument/2006/relationships/chart" Target="../charts/chart54.xml"/><Relationship Id="rId1" Type="http://schemas.openxmlformats.org/officeDocument/2006/relationships/chart" Target="../charts/chart53.xml"/></Relationships>
</file>

<file path=xl/drawings/drawing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5DE7521-C581-D84B-8847-BC666ECB3A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AE8CDEE3-3EEB-4846-9992-94FA0EA10D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7EFABD-BA07-F148-9D17-8A1BAADF67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1C3808A-A565-9543-B271-5E1DEAA075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5D4C77C-1F9D-1E4B-A6FE-AE93A4CF617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F8AA644-6433-6340-AF41-1F816DB859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27AE4AE-E921-EA48-824F-552E1BB3F4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62E95765-49AF-7446-8AD9-08AA61A09DF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C38C9465-17D9-D149-8FE6-E1734DA5CEE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7DD59A69-B1BC-F447-ACB7-3622E40DE7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619ABFD6-347C-064A-BC52-49E507503A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CFE345E-8098-C845-A3C0-3A350DBD72A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6D0217-A904-7049-94F2-3AA00FC15D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90BCEE9D-3827-9549-91B7-3D23B439FB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8F127946-C07D-3D4B-BC2B-A28C6D0C1B0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4581B-D520-1840-A9CA-EC9F2A7365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7044C5C-2D44-9C47-94EC-80F9044A05B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150CD0-BD80-8B41-BAD2-B780CE4985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C8CA01D-6314-574D-B80C-7B69C17DD4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8BBCB58-2CA1-F540-B630-F7FDA33F08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3D7E53B-8CC7-DB4D-BE5A-DF87B1F0ED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85E23D50-B641-FE47-8B1D-7A4B8C1ED8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236</xdr:row>
      <xdr:rowOff>0</xdr:rowOff>
    </xdr:from>
    <xdr:to>
      <xdr:col>9</xdr:col>
      <xdr:colOff>0</xdr:colOff>
      <xdr:row>256</xdr:row>
      <xdr:rowOff>0</xdr:rowOff>
    </xdr:to>
    <xdr:graphicFrame macro="">
      <xdr:nvGraphicFramePr>
        <xdr:cNvPr id="2" name="Graphic 1: Departures by Hour and SID">
          <a:extLst>
            <a:ext uri="{FF2B5EF4-FFF2-40B4-BE49-F238E27FC236}">
              <a16:creationId xmlns:a16="http://schemas.microsoft.com/office/drawing/2014/main" id="{C944E34E-08A5-0249-B9C7-5F55FEC8D55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274</xdr:row>
      <xdr:rowOff>0</xdr:rowOff>
    </xdr:from>
    <xdr:to>
      <xdr:col>9</xdr:col>
      <xdr:colOff>0</xdr:colOff>
      <xdr:row>294</xdr:row>
      <xdr:rowOff>0</xdr:rowOff>
    </xdr:to>
    <xdr:graphicFrame macro="">
      <xdr:nvGraphicFramePr>
        <xdr:cNvPr id="3" name="Graphic 2: Departures by Hour and Sector">
          <a:extLst>
            <a:ext uri="{FF2B5EF4-FFF2-40B4-BE49-F238E27FC236}">
              <a16:creationId xmlns:a16="http://schemas.microsoft.com/office/drawing/2014/main" id="{4B146EBD-4E3B-4C4E-AEFA-43AEF4EBA8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AE54658D-15AB-B545-9F64-297D2823221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BF2C5BD1-A949-EE4A-8FD1-53808102D6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91FD29D0-2889-4A4A-8FCD-BAA8B0049E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12D225D8-39C3-7A4F-9419-7A7814055B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13812403-3C76-834B-B585-09EC2F2ABB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2525C2F-0EB3-B643-92F8-0A6644A1527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2D53857-4B30-3044-86E7-08B3115A4B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51D39265-5C3E-354A-92C2-684B06DF5C6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808B4A9-049C-6A4E-BBE8-D66BF3D2C9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6156573E-164C-094F-8E32-C31B6D5C6C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5E27ABB6-504D-CA4B-9708-4605096B60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99157F60-7F31-3E4A-B888-49B81A6FB73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4EC2C6B7-191C-AC4B-A2D6-E5DBEA8AE1A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DD7F7316-C874-864C-9B52-EE904BFCFBE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36C5664D-3984-A749-ABA6-19E6DFEC6C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29565F98-73B2-E74B-8EB3-EF9998C5D1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D6E23AF7-E626-D946-923F-15F4AB8F22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C04D579F-7808-964F-9743-C09B720EBE2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0115CD66-8AFB-5C48-9C60-3CE7F8BFF3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B2D57B4-F2D0-FE45-8938-A12D6ADC6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651</xdr:row>
      <xdr:rowOff>0</xdr:rowOff>
    </xdr:from>
    <xdr:to>
      <xdr:col>9</xdr:col>
      <xdr:colOff>0</xdr:colOff>
      <xdr:row>671</xdr:row>
      <xdr:rowOff>0</xdr:rowOff>
    </xdr:to>
    <xdr:graphicFrame macro="">
      <xdr:nvGraphicFramePr>
        <xdr:cNvPr id="2" name="Graphic 1: Departures by Hour and SID">
          <a:extLst>
            <a:ext uri="{FF2B5EF4-FFF2-40B4-BE49-F238E27FC236}">
              <a16:creationId xmlns:a16="http://schemas.microsoft.com/office/drawing/2014/main" id="{A69A334B-8150-5B48-B243-ED9462B284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689</xdr:row>
      <xdr:rowOff>0</xdr:rowOff>
    </xdr:from>
    <xdr:to>
      <xdr:col>9</xdr:col>
      <xdr:colOff>0</xdr:colOff>
      <xdr:row>709</xdr:row>
      <xdr:rowOff>0</xdr:rowOff>
    </xdr:to>
    <xdr:graphicFrame macro="">
      <xdr:nvGraphicFramePr>
        <xdr:cNvPr id="3" name="Graphic 2: Departures by Hour and Sector">
          <a:extLst>
            <a:ext uri="{FF2B5EF4-FFF2-40B4-BE49-F238E27FC236}">
              <a16:creationId xmlns:a16="http://schemas.microsoft.com/office/drawing/2014/main" id="{E4840DEE-1B2C-6140-9AEE-A5B52B6D38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B4057955-AF4F-1241-A1D9-5913FB76A8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FA01697-BE5E-A642-8BE4-02212C07D9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FD066C00-1EC1-9046-ADCF-79FBAC586F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4FFFF2BB-58CF-EA4F-AE20-1B6636B56FA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24BA37EC-ADBA-A44E-B174-A67AE73C50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83C24F4F-7F75-784C-B0A9-DD29A572A4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237</xdr:row>
      <xdr:rowOff>0</xdr:rowOff>
    </xdr:from>
    <xdr:to>
      <xdr:col>9</xdr:col>
      <xdr:colOff>0</xdr:colOff>
      <xdr:row>257</xdr:row>
      <xdr:rowOff>0</xdr:rowOff>
    </xdr:to>
    <xdr:graphicFrame macro="">
      <xdr:nvGraphicFramePr>
        <xdr:cNvPr id="2" name="Graphic 1: Departures by Hour and SID">
          <a:extLst>
            <a:ext uri="{FF2B5EF4-FFF2-40B4-BE49-F238E27FC236}">
              <a16:creationId xmlns:a16="http://schemas.microsoft.com/office/drawing/2014/main" id="{B9B68A3A-D01F-294D-84ED-E1E42D0734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275</xdr:row>
      <xdr:rowOff>0</xdr:rowOff>
    </xdr:from>
    <xdr:to>
      <xdr:col>9</xdr:col>
      <xdr:colOff>0</xdr:colOff>
      <xdr:row>295</xdr:row>
      <xdr:rowOff>0</xdr:rowOff>
    </xdr:to>
    <xdr:graphicFrame macro="">
      <xdr:nvGraphicFramePr>
        <xdr:cNvPr id="3" name="Graphic 2: Departures by Hour and Sector">
          <a:extLst>
            <a:ext uri="{FF2B5EF4-FFF2-40B4-BE49-F238E27FC236}">
              <a16:creationId xmlns:a16="http://schemas.microsoft.com/office/drawing/2014/main" id="{034F454B-95B2-474C-A240-F735CD8C5D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CAF4510D-943D-E548-AFFC-CFAF34F8B683}" name="Tabla42" displayName="Tabla42" ref="A1:E255" totalsRowShown="0">
  <autoFilter ref="A1:E255" xr:uid="{D5062528-1500-E94C-97D3-C8A343119A1E}"/>
  <tableColumns count="5">
    <tableColumn id="1" xr3:uid="{CD1B4D2D-C365-584B-8E5C-9988102407B0}" name="ADEP"/>
    <tableColumn id="2" xr3:uid="{15A91F1D-089F-544A-86F4-DF93C7A1CBD3}" name="SID 12R"/>
    <tableColumn id="7" xr3:uid="{247DECD8-8E8D-C74D-AAEA-6F7A39A0687E}" name="SID 30L">
      <calculatedColumnFormula array="1">_xlfn.SWITCH(Tabla42[[#This Row],[SID 12R]],"UDGUV","UDGUV","OMSUK","ROTGI","ENEBA","NOSUG","NUDAL","NUDAL","TAKUX","CZM","HECAT","CZM","CZM","CZM","")</calculatedColumnFormula>
    </tableColumn>
    <tableColumn id="3" xr3:uid="{194E71CE-FBBB-7C49-8EDD-3D502B1E5867}" name="Sector">
      <calculatedColumnFormula array="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calculatedColumnFormula>
    </tableColumn>
    <tableColumn id="4" xr3:uid="{138FA27E-D4B6-3C44-AD17-A7FE1B2D37C6}" name="ACC_Adyacente"/>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177C8EB2-DB53-0240-A614-375B59F9A0B0}" name="Tabla134567181920212223242589101112131415161726272829303133" displayName="Tabla134567181920212223242589101112131415161726272829303133" ref="A1:T220" totalsRowShown="0" headerRowDxfId="571" dataDxfId="570">
  <autoFilter ref="A1:T220" xr:uid="{FCBB0081-F5A0-9F4A-8223-2324497988BF}"/>
  <tableColumns count="20">
    <tableColumn id="1" xr3:uid="{B060F92C-15BC-DA42-8690-F0D3A73F99D5}" name="callsign" dataDxfId="569"/>
    <tableColumn id="2" xr3:uid="{EF172D71-47C9-794E-8ED8-C2A2ED0F648E}" name="adep" dataDxfId="568"/>
    <tableColumn id="3" xr3:uid="{061D14DF-389F-9B4B-A564-329132223E4C}" name="ades" dataDxfId="567"/>
    <tableColumn id="4" xr3:uid="{35BDD106-46C5-B644-9E45-80F85DDF18B7}" name="aircraft_type" dataDxfId="566"/>
    <tableColumn id="5" xr3:uid="{679C978C-1BA1-6140-8DE4-67D40A21D512}" name="aircraft_registration" dataDxfId="565"/>
    <tableColumn id="6" xr3:uid="{F8F20A7B-A4FD-4C43-8C51-6A59AFE08646}" name="atd" dataDxfId="564"/>
    <tableColumn id="7" xr3:uid="{053F3384-E3FC-8D47-B981-1B00A52E8CEF}" name="dep_runway" dataDxfId="563"/>
    <tableColumn id="8" xr3:uid="{B4C491B1-77B4-1A4C-8D6F-ADA21CFAE5B9}" name="route" dataDxfId="562"/>
    <tableColumn id="9" xr3:uid="{D51F86A0-A25F-4A49-8BB5-C67C64F58CEF}" name="rfl" dataDxfId="561"/>
    <tableColumn id="10" xr3:uid="{90764D6C-C184-F442-BA54-9BBA781F9203}" name="flight_rule" dataDxfId="560"/>
    <tableColumn id="11" xr3:uid="{EA2E2F26-F0B3-BC41-8D51-1C510D6DF423}" name="flight_type" dataDxfId="559"/>
    <tableColumn id="12" xr3:uid="{1B4B48D8-9237-5B43-86C6-DE7BDD923CC1}" name="distance_flown_in_fir" dataDxfId="558"/>
    <tableColumn id="13" xr3:uid="{1E8D849F-907A-1D46-B19F-D682B1F93870}" name="exit_point" dataDxfId="557"/>
    <tableColumn id="14" xr3:uid="{0A55C285-A0DB-8D4F-A4CE-DEE21387A91C}" name="exit_hour" dataDxfId="556"/>
    <tableColumn id="15" xr3:uid="{705FB907-5902-E34E-BF34-AF9F89DECB98}" name="exit_level" dataDxfId="555"/>
    <tableColumn id="16" xr3:uid="{E3A79C85-6753-CB45-86CF-2FE994F8C805}" name="wtc" dataDxfId="554"/>
    <tableColumn id="17" xr3:uid="{C8E45E00-B9BD-6C4F-8A75-7E75F5B73094}" name="nfl" dataDxfId="553"/>
    <tableColumn id="18" xr3:uid="{C29A665F-A23E-A340-A7E5-B82227C7F679}" name="SID_resuelto" dataDxfId="552">
      <calculatedColumnFormula>IF(OR(G2="12R",G2="12L"),_xlfn.XLOOKUP(C2,DB!$A$2:$A$255,DB!$B$2:$B$255,""),IF(OR(G2="30L",G2="30R"),_xlfn.XLOOKUP(C2,DB!$A$2:$A$255,DB!$C$2:$C$255,""),""))</calculatedColumnFormula>
    </tableColumn>
    <tableColumn id="19" xr3:uid="{CB62C1D0-485F-2B47-B126-82AAD81DAE05}" name="Hora_UTC" dataDxfId="551">
      <calculatedColumnFormula>HOUR(F2)</calculatedColumnFormula>
    </tableColumn>
    <tableColumn id="20" xr3:uid="{4ED6AD7C-B5CF-214A-BD60-A0EDF10B64BD}" name="Sector_resuelto" dataDxfId="550">
      <calculatedColumnFormula>_xlfn.XLOOKUP(C2,DB!$A$2:$A$255,DB!$D$2:$D$255,"")</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023FDFD-3FAA-3644-B0BE-51EE3051841A}" name="Tabla13456718192021222324258910111213141516172627282930313334" displayName="Tabla13456718192021222324258910111213141516172627282930313334" ref="A1:T220" totalsRowShown="0" headerRowDxfId="549" dataDxfId="548">
  <autoFilter ref="A1:T220" xr:uid="{FCBB0081-F5A0-9F4A-8223-2324497988BF}"/>
  <tableColumns count="20">
    <tableColumn id="1" xr3:uid="{4551FFE1-3F08-274F-A89D-4F30D134F624}" name="callsign" dataDxfId="547"/>
    <tableColumn id="2" xr3:uid="{D0C09BBA-68BF-3D44-A65C-5E01C6112827}" name="adep" dataDxfId="546"/>
    <tableColumn id="3" xr3:uid="{CE4383D9-809C-9C45-9F02-2BDADDFA3615}" name="ades" dataDxfId="545"/>
    <tableColumn id="4" xr3:uid="{2F90A8D8-7249-D248-9CA1-978266428430}" name="aircraft_type" dataDxfId="544"/>
    <tableColumn id="5" xr3:uid="{B0F22B9B-00E8-6B43-A615-3A8A48A14D52}" name="aircraft_registration" dataDxfId="543"/>
    <tableColumn id="6" xr3:uid="{DAA5803B-2402-8F4E-8E86-0D968F1E92AB}" name="atd" dataDxfId="542"/>
    <tableColumn id="7" xr3:uid="{B5248620-B703-174D-9029-BDDD27A6353C}" name="dep_runway" dataDxfId="541"/>
    <tableColumn id="8" xr3:uid="{BD58E45F-3905-9D4E-ACA3-A93A329ED89D}" name="route" dataDxfId="540"/>
    <tableColumn id="9" xr3:uid="{DC5B2B6B-4224-B941-BD8F-1EBEB2E8D9B7}" name="rfl" dataDxfId="539"/>
    <tableColumn id="10" xr3:uid="{99E1C93F-E57A-F74B-A631-505FC6063C1A}" name="flight_rule" dataDxfId="538"/>
    <tableColumn id="11" xr3:uid="{D032580D-1BDE-2744-AA01-9A1AF45C36F1}" name="flight_type" dataDxfId="537"/>
    <tableColumn id="12" xr3:uid="{678F9C4C-A682-9B47-8A2D-7F781031C54A}" name="distance_flown_in_fir" dataDxfId="536"/>
    <tableColumn id="13" xr3:uid="{C0CB3399-0462-7441-8174-82080FD26E4F}" name="exit_point" dataDxfId="535"/>
    <tableColumn id="14" xr3:uid="{97D2C8D2-D3CD-6A43-B58C-33BE72404E45}" name="exit_hour" dataDxfId="534"/>
    <tableColumn id="15" xr3:uid="{42CC8819-EAA5-5845-AC8C-7F1ACA8B8119}" name="exit_level" dataDxfId="533"/>
    <tableColumn id="16" xr3:uid="{EC0BD6B4-E98C-0643-9073-A8B24D25AD59}" name="wtc" dataDxfId="532"/>
    <tableColumn id="17" xr3:uid="{980A022E-DD70-344F-AC7B-A195D19F30E4}" name="nfl" dataDxfId="531"/>
    <tableColumn id="18" xr3:uid="{A20FFC16-22E8-3B43-993D-7F234F0DB893}" name="SID_resuelto" dataDxfId="530">
      <calculatedColumnFormula>IF(OR(G2="12R",G2="12L"),_xlfn.XLOOKUP(C2,DB!$A$2:$A$255,DB!$B$2:$B$255,""),IF(OR(G2="30L",G2="30R"),_xlfn.XLOOKUP(C2,DB!$A$2:$A$255,DB!$C$2:$C$255,""),""))</calculatedColumnFormula>
    </tableColumn>
    <tableColumn id="19" xr3:uid="{A28E0CD1-F600-DF4F-ABF3-D27CF5D01DFC}" name="Hora_UTC" dataDxfId="529">
      <calculatedColumnFormula>HOUR(F2)</calculatedColumnFormula>
    </tableColumn>
    <tableColumn id="20" xr3:uid="{9A072DEE-83BC-D647-A539-0A49D4EA48FA}" name="Sector_resuelto" dataDxfId="528">
      <calculatedColumnFormula>_xlfn.XLOOKUP(C2,DB!$A$2:$A$255,DB!$D$2:$D$255,"")</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2DC2C26-1B8E-3548-9D3D-69BFEDEDE900}" name="Tabla1345671819202122232425891011121314151617262728293031333435" displayName="Tabla1345671819202122232425891011121314151617262728293031333435" ref="A1:T220" totalsRowShown="0" headerRowDxfId="527" dataDxfId="526">
  <autoFilter ref="A1:T220" xr:uid="{FCBB0081-F5A0-9F4A-8223-2324497988BF}"/>
  <tableColumns count="20">
    <tableColumn id="1" xr3:uid="{8C23E937-6579-604D-9060-67CFB3455793}" name="callsign" dataDxfId="525"/>
    <tableColumn id="2" xr3:uid="{8D886C37-1CBC-034B-BA2A-AABBF0EBD104}" name="adep" dataDxfId="524"/>
    <tableColumn id="3" xr3:uid="{EFE6DC8A-475A-E642-A2AF-973CC82E41BB}" name="ades" dataDxfId="523"/>
    <tableColumn id="4" xr3:uid="{F979C392-F5FB-EC40-86AE-25F397A3C19E}" name="aircraft_type" dataDxfId="522"/>
    <tableColumn id="5" xr3:uid="{F1768026-598B-3F4A-A32B-1DA22FC24368}" name="aircraft_registration" dataDxfId="521"/>
    <tableColumn id="6" xr3:uid="{DF51B528-FA4F-4342-939A-BBBE41905729}" name="atd" dataDxfId="520"/>
    <tableColumn id="7" xr3:uid="{638FD867-E10B-C441-92C6-52705602566C}" name="dep_runway" dataDxfId="519"/>
    <tableColumn id="8" xr3:uid="{E7E8AB77-4A71-E140-B308-197D675D200E}" name="route" dataDxfId="518"/>
    <tableColumn id="9" xr3:uid="{B06F537F-CEB1-D742-ADC6-E36D7CB120E4}" name="rfl" dataDxfId="517"/>
    <tableColumn id="10" xr3:uid="{333BCC28-BCF0-2543-9E6D-280A2C152B8E}" name="flight_rule" dataDxfId="516"/>
    <tableColumn id="11" xr3:uid="{CEB41CFD-46A8-3B46-ACFE-96B535A3AAD9}" name="flight_type" dataDxfId="515"/>
    <tableColumn id="12" xr3:uid="{B005F102-8D70-1448-807D-091627CA36B1}" name="distance_flown_in_fir" dataDxfId="514"/>
    <tableColumn id="13" xr3:uid="{DA98D453-23F6-6542-BD76-438BD2AD157A}" name="exit_point" dataDxfId="513"/>
    <tableColumn id="14" xr3:uid="{DB56B05C-9467-D44F-A253-FEE5F22C071A}" name="exit_hour" dataDxfId="512"/>
    <tableColumn id="15" xr3:uid="{58733875-1934-E04C-8A1E-4E8B4BA27420}" name="exit_level" dataDxfId="511"/>
    <tableColumn id="16" xr3:uid="{FD725ABE-49D7-8849-9CC9-E905B0823071}" name="wtc" dataDxfId="510"/>
    <tableColumn id="17" xr3:uid="{3B3A7C59-231F-BE4D-8A3E-F0AF41BA8BF3}" name="nfl" dataDxfId="509"/>
    <tableColumn id="18" xr3:uid="{9D68D2A6-EED1-0342-83EF-8E51ADD3402E}" name="SID_resuelto" dataDxfId="508">
      <calculatedColumnFormula>IF(OR(G2="12R",G2="12L"),_xlfn.XLOOKUP(C2,DB!$A$2:$A$255,DB!$B$2:$B$255,""),IF(OR(G2="30L",G2="30R"),_xlfn.XLOOKUP(C2,DB!$A$2:$A$255,DB!$C$2:$C$255,""),""))</calculatedColumnFormula>
    </tableColumn>
    <tableColumn id="19" xr3:uid="{6A8F619B-2237-BA45-A234-08AC6761459A}" name="Hora_UTC" dataDxfId="507">
      <calculatedColumnFormula>HOUR(F2)</calculatedColumnFormula>
    </tableColumn>
    <tableColumn id="20" xr3:uid="{6B8E7B43-4548-6F45-8C21-E7ACE40FEE08}" name="Sector_resuelto" dataDxfId="506">
      <calculatedColumnFormula>_xlfn.XLOOKUP(C2,DB!$A$2:$A$255,DB!$D$2:$D$255,"")</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CE15B6F7-B69C-4042-8F41-33957F0C35EC}" name="Tabla134567181920212223242589101112131415161726272829303133343536" displayName="Tabla134567181920212223242589101112131415161726272829303133343536" ref="A1:T220" totalsRowShown="0" headerRowDxfId="505" dataDxfId="504">
  <autoFilter ref="A1:T220" xr:uid="{FCBB0081-F5A0-9F4A-8223-2324497988BF}"/>
  <tableColumns count="20">
    <tableColumn id="1" xr3:uid="{2474CACF-275D-284B-ABB0-DF44DF975DFC}" name="callsign" dataDxfId="503"/>
    <tableColumn id="2" xr3:uid="{980E35A7-0446-1C4F-B3C8-F1111961AE7B}" name="adep" dataDxfId="502"/>
    <tableColumn id="3" xr3:uid="{D6662D5D-2614-5343-ACA7-A0F4363B0B90}" name="ades" dataDxfId="501"/>
    <tableColumn id="4" xr3:uid="{20545713-4D76-2F41-9FD0-D528EB2105BA}" name="aircraft_type" dataDxfId="500"/>
    <tableColumn id="5" xr3:uid="{619A497D-4C7E-7743-B315-EEE89D6D5B6D}" name="aircraft_registration" dataDxfId="499"/>
    <tableColumn id="6" xr3:uid="{2A44767D-3546-B54D-BB65-AE28BA72D4F6}" name="atd" dataDxfId="498"/>
    <tableColumn id="7" xr3:uid="{2ACD4B74-7531-E94E-BF06-C5FFA7C1EFFF}" name="dep_runway" dataDxfId="497"/>
    <tableColumn id="8" xr3:uid="{59E7247E-3464-B448-AF4E-7CFC3A8ACE5A}" name="route" dataDxfId="496"/>
    <tableColumn id="9" xr3:uid="{717AED7C-E2FF-684E-8CCD-5EFF7606FFA9}" name="rfl" dataDxfId="495"/>
    <tableColumn id="10" xr3:uid="{498FAEBD-41B6-5D40-A1DF-DE62CD60E292}" name="flight_rule" dataDxfId="494"/>
    <tableColumn id="11" xr3:uid="{F2641C80-C29A-5A4F-B632-5A116E9A7C43}" name="flight_type" dataDxfId="493"/>
    <tableColumn id="12" xr3:uid="{653364FB-77E5-D24D-AEAD-FB022D5B8D30}" name="distance_flown_in_fir" dataDxfId="492"/>
    <tableColumn id="13" xr3:uid="{D94A5B9C-7959-5441-AF14-C10C6F9B4819}" name="exit_point" dataDxfId="491"/>
    <tableColumn id="14" xr3:uid="{79B0CEFC-A611-6042-8276-CFFB1F875DA9}" name="exit_hour" dataDxfId="490"/>
    <tableColumn id="15" xr3:uid="{4C0DA38E-F5F8-B14E-9733-34B8CE8FADC7}" name="exit_level" dataDxfId="489"/>
    <tableColumn id="16" xr3:uid="{65A88D94-F081-7149-91E7-685509B61730}" name="wtc" dataDxfId="488"/>
    <tableColumn id="17" xr3:uid="{BBFEBCE8-20B1-234E-ABDD-FA30DE42B3C5}" name="nfl" dataDxfId="487"/>
    <tableColumn id="18" xr3:uid="{C87FC5CE-3149-5D4B-A78B-71C2A1952403}" name="SID_resuelto" dataDxfId="486">
      <calculatedColumnFormula>IF(OR(G2="12R",G2="12L"),_xlfn.XLOOKUP(C2,DB!$A$2:$A$255,DB!$B$2:$B$255,""),IF(OR(G2="30L",G2="30R"),_xlfn.XLOOKUP(C2,DB!$A$2:$A$255,DB!$C$2:$C$255,""),""))</calculatedColumnFormula>
    </tableColumn>
    <tableColumn id="19" xr3:uid="{D4E26AAA-E382-E44D-8F3C-22B831485FB5}" name="Hora_UTC" dataDxfId="485">
      <calculatedColumnFormula>HOUR(F2)</calculatedColumnFormula>
    </tableColumn>
    <tableColumn id="20" xr3:uid="{AFCEBAE3-27A0-CB47-99BB-5ABB7186F36D}" name="Sector_resuelto" dataDxfId="484">
      <calculatedColumnFormula>_xlfn.XLOOKUP(C2,DB!$A$2:$A$255,DB!$D$2:$D$255,"")</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EAB90B9-334D-9147-B635-BE57DFAAF308}" name="Tabla1345671819202122232425891011121314151617262728293031333435362" displayName="Tabla1345671819202122232425891011121314151617262728293031333435362" ref="A1:T220" totalsRowShown="0" headerRowDxfId="483" dataDxfId="482">
  <autoFilter ref="A1:T220" xr:uid="{FCBB0081-F5A0-9F4A-8223-2324497988BF}"/>
  <tableColumns count="20">
    <tableColumn id="1" xr3:uid="{EE617638-C36D-A645-8B0B-378627C156B0}" name="callsign" dataDxfId="481"/>
    <tableColumn id="2" xr3:uid="{1F5AD31A-C166-A443-BF1A-761CD1E94C22}" name="adep" dataDxfId="480"/>
    <tableColumn id="3" xr3:uid="{5FB624CE-8341-0A48-9BA7-1E269BAB7ED3}" name="ades" dataDxfId="479"/>
    <tableColumn id="4" xr3:uid="{45C165CD-B2D7-1E45-9C97-D2E0324DCC68}" name="aircraft_type" dataDxfId="478"/>
    <tableColumn id="5" xr3:uid="{E30E37E3-6C3C-0E41-90E9-AA5BF90F61DE}" name="aircraft_registration" dataDxfId="477"/>
    <tableColumn id="6" xr3:uid="{5C5B8D72-BD1B-B64D-B618-ED2554276865}" name="atd" dataDxfId="476"/>
    <tableColumn id="7" xr3:uid="{7515047F-6430-2741-867F-37C72DF7B590}" name="dep_runway" dataDxfId="475"/>
    <tableColumn id="8" xr3:uid="{9B3A1241-AE87-E945-9F24-57A53E3E753B}" name="route" dataDxfId="474"/>
    <tableColumn id="9" xr3:uid="{5C40A06C-B3C0-5049-A499-842D73D0C143}" name="rfl" dataDxfId="473"/>
    <tableColumn id="10" xr3:uid="{32A22DFC-81C0-7345-8623-C790903DDF59}" name="flight_rule" dataDxfId="472"/>
    <tableColumn id="11" xr3:uid="{CB9F0CDC-830A-AE4A-91B0-A9F0EA98E5B2}" name="flight_type" dataDxfId="471"/>
    <tableColumn id="12" xr3:uid="{5C3D1BFA-02BF-564C-97D6-0F945126965C}" name="distance_flown_in_fir" dataDxfId="470"/>
    <tableColumn id="13" xr3:uid="{6B13BCE1-9029-F749-92D6-2D1F58FC8943}" name="exit_point" dataDxfId="469"/>
    <tableColumn id="14" xr3:uid="{032305C5-9EA9-0940-A7D5-0E50D832DDED}" name="exit_hour" dataDxfId="468"/>
    <tableColumn id="15" xr3:uid="{4748454D-B2A5-DD45-90F2-4C4A496B67FD}" name="exit_level" dataDxfId="467"/>
    <tableColumn id="16" xr3:uid="{AC9554BC-0E92-DF4D-925A-9B98E9B6FEC8}" name="wtc" dataDxfId="466"/>
    <tableColumn id="17" xr3:uid="{4949C1B4-CD52-124B-82ED-8D741137A544}" name="nfl" dataDxfId="465"/>
    <tableColumn id="18" xr3:uid="{01FCB306-41F6-4E4F-945A-14906B0F1EFB}" name="SID_resuelto" dataDxfId="464">
      <calculatedColumnFormula>IF(OR(G2="12R",G2="12L"),_xlfn.XLOOKUP(C2,DB!$A$2:$A$255,DB!$B$2:$B$255,""),IF(OR(G2="30L",G2="30R"),_xlfn.XLOOKUP(C2,DB!$A$2:$A$255,DB!$C$2:$C$255,""),""))</calculatedColumnFormula>
    </tableColumn>
    <tableColumn id="19" xr3:uid="{5113C7F6-A021-B441-BF7C-02C0E32E60F2}" name="Hora_UTC" dataDxfId="463">
      <calculatedColumnFormula>HOUR(F2)</calculatedColumnFormula>
    </tableColumn>
    <tableColumn id="20" xr3:uid="{111D6044-844B-A940-B1D4-C3AB8B743021}" name="Sector_resuelto" dataDxfId="462">
      <calculatedColumnFormula>_xlfn.XLOOKUP(C2,DB!$A$2:$A$255,DB!$D$2:$D$255,"")</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6B2592-10ED-F94C-9FDC-2CCAC989F6BD}" name="Tabla13456718192021222324258910111213141516172627282930313334353623" displayName="Tabla13456718192021222324258910111213141516172627282930313334353623" ref="A1:T220" totalsRowShown="0" headerRowDxfId="461" dataDxfId="460">
  <autoFilter ref="A1:T220" xr:uid="{FCBB0081-F5A0-9F4A-8223-2324497988BF}"/>
  <tableColumns count="20">
    <tableColumn id="1" xr3:uid="{6E068663-1CCD-F54D-9D46-C61BBC8E5C46}" name="callsign" dataDxfId="459"/>
    <tableColumn id="2" xr3:uid="{7FC4F99C-B1AD-A64F-AFA4-41DEBE2E3AB3}" name="adep" dataDxfId="458"/>
    <tableColumn id="3" xr3:uid="{DD670B53-39E3-5640-88A3-114AA2783E65}" name="ades" dataDxfId="457"/>
    <tableColumn id="4" xr3:uid="{09CC99BF-B6E7-E443-B5AC-B1BA49E8E591}" name="aircraft_type" dataDxfId="456"/>
    <tableColumn id="5" xr3:uid="{865BA499-AEFD-8A4C-969B-68DF91CAFE62}" name="aircraft_registration" dataDxfId="455"/>
    <tableColumn id="6" xr3:uid="{725F0980-6763-A043-BAE6-8F37302AE41D}" name="atd" dataDxfId="454"/>
    <tableColumn id="7" xr3:uid="{F3D824DE-E0CD-8246-83F0-C97785DF665E}" name="dep_runway" dataDxfId="453"/>
    <tableColumn id="8" xr3:uid="{4E63AFE8-71A6-0B4B-90CF-380DF17477C5}" name="route" dataDxfId="452"/>
    <tableColumn id="9" xr3:uid="{443C204A-A232-324D-8A93-87BDF8DA4203}" name="rfl" dataDxfId="451"/>
    <tableColumn id="10" xr3:uid="{EB0BF4D1-E228-9545-AA4A-474B64EDD63C}" name="flight_rule" dataDxfId="450"/>
    <tableColumn id="11" xr3:uid="{FE6C9647-E25F-C44C-83D5-063289775012}" name="flight_type" dataDxfId="449"/>
    <tableColumn id="12" xr3:uid="{20C775A0-E371-3741-85A9-598CC854D6EF}" name="distance_flown_in_fir" dataDxfId="448"/>
    <tableColumn id="13" xr3:uid="{6E001ED9-772C-C244-AD0E-540EFE7341B3}" name="exit_point" dataDxfId="447"/>
    <tableColumn id="14" xr3:uid="{53ABA0EA-3C83-3644-B8FA-772A83213241}" name="exit_hour" dataDxfId="446"/>
    <tableColumn id="15" xr3:uid="{C061DF80-88D9-AC40-800D-35893C11C54D}" name="exit_level" dataDxfId="445"/>
    <tableColumn id="16" xr3:uid="{050C8B55-4A07-3A40-AC0E-4FACD1F8F9B9}" name="wtc" dataDxfId="444"/>
    <tableColumn id="17" xr3:uid="{6B569FCF-E838-6944-8D6A-3F67783A5961}" name="nfl" dataDxfId="443"/>
    <tableColumn id="18" xr3:uid="{84991D99-46CD-2949-9805-E352286368B3}" name="SID_resuelto" dataDxfId="442">
      <calculatedColumnFormula>IF(OR(G2="12R",G2="12L"),_xlfn.XLOOKUP(C2,DB!$A$2:$A$255,DB!$B$2:$B$255,""),IF(OR(G2="30L",G2="30R"),_xlfn.XLOOKUP(C2,DB!$A$2:$A$255,DB!$C$2:$C$255,""),""))</calculatedColumnFormula>
    </tableColumn>
    <tableColumn id="19" xr3:uid="{C843B253-768B-3344-AFC6-0F0A3B4DDCA5}" name="Hora_UTC" dataDxfId="441">
      <calculatedColumnFormula>HOUR(F2)</calculatedColumnFormula>
    </tableColumn>
    <tableColumn id="20" xr3:uid="{CDA299E4-5B1C-0845-9530-EB72408E139F}" name="Sector_resuelto" dataDxfId="440">
      <calculatedColumnFormula>_xlfn.XLOOKUP(C2,DB!$A$2:$A$255,DB!$D$2:$D$255,"")</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7FE425-8ED9-304C-9BA6-C97922B1F9F4}" name="Tabla134567181920212223242589101112131415161726272829303133343536234" displayName="Tabla134567181920212223242589101112131415161726272829303133343536234" ref="A1:T220" totalsRowShown="0" headerRowDxfId="439" dataDxfId="438">
  <autoFilter ref="A1:T220" xr:uid="{FCBB0081-F5A0-9F4A-8223-2324497988BF}"/>
  <tableColumns count="20">
    <tableColumn id="1" xr3:uid="{EE3907CD-00AF-204B-8F56-E4F4DA4D0107}" name="callsign" dataDxfId="437"/>
    <tableColumn id="2" xr3:uid="{91EA6662-F24E-0E42-A8C5-1CDEE2B22C70}" name="adep" dataDxfId="436"/>
    <tableColumn id="3" xr3:uid="{A7892727-D9AA-144A-8EED-3676F1906FC1}" name="ades" dataDxfId="435"/>
    <tableColumn id="4" xr3:uid="{2B906F06-9E9B-8E43-B18C-F9025CB278DC}" name="aircraft_type" dataDxfId="434"/>
    <tableColumn id="5" xr3:uid="{3B8A046A-7BB8-8B44-9103-1E7DEDC557B3}" name="aircraft_registration" dataDxfId="433"/>
    <tableColumn id="6" xr3:uid="{D30BC973-B87C-5D4D-89BE-000D84FD470A}" name="atd" dataDxfId="432"/>
    <tableColumn id="7" xr3:uid="{A6A5B79D-B196-A94B-A707-A73A02E14EC4}" name="dep_runway" dataDxfId="431"/>
    <tableColumn id="8" xr3:uid="{5B213B2D-5A47-7042-89F7-F1569DD17CA9}" name="route" dataDxfId="430"/>
    <tableColumn id="9" xr3:uid="{D0FF368D-C9D3-7C41-B411-D99B4231175F}" name="rfl" dataDxfId="429"/>
    <tableColumn id="10" xr3:uid="{200458E3-F248-BB4B-A93B-B756155D9E7F}" name="flight_rule" dataDxfId="428"/>
    <tableColumn id="11" xr3:uid="{B2055F6E-F0E9-E146-8555-7BD3F8EDE88A}" name="flight_type" dataDxfId="427"/>
    <tableColumn id="12" xr3:uid="{2768513C-ECA9-514B-BB3F-1D26C38EEFBA}" name="distance_flown_in_fir" dataDxfId="426"/>
    <tableColumn id="13" xr3:uid="{9933EF29-147E-174C-962C-89645D479873}" name="exit_point" dataDxfId="425"/>
    <tableColumn id="14" xr3:uid="{5207F7D0-D7B2-7740-BEB3-64BF159DFDDB}" name="exit_hour" dataDxfId="424"/>
    <tableColumn id="15" xr3:uid="{FBB7CD8D-4336-AC4D-9A82-1476F431400A}" name="exit_level" dataDxfId="423"/>
    <tableColumn id="16" xr3:uid="{FBC1E558-8711-724B-A6FF-EBB384F10464}" name="wtc" dataDxfId="422"/>
    <tableColumn id="17" xr3:uid="{B209EAB1-0139-2B4B-A587-EB6B80772DF2}" name="nfl" dataDxfId="421"/>
    <tableColumn id="18" xr3:uid="{1379AEFF-BD50-A946-B9F3-3223B584A0B8}" name="SID_resuelto" dataDxfId="420">
      <calculatedColumnFormula>IF(OR(G2="12R",G2="12L"),_xlfn.XLOOKUP(C2,DB!$A$2:$A$255,DB!$B$2:$B$255,""),IF(OR(G2="30L",G2="30R"),_xlfn.XLOOKUP(C2,DB!$A$2:$A$255,DB!$C$2:$C$255,""),""))</calculatedColumnFormula>
    </tableColumn>
    <tableColumn id="19" xr3:uid="{774B9648-82AF-3145-A34A-42B0EDCA72AE}" name="Hora_UTC" dataDxfId="419">
      <calculatedColumnFormula>HOUR(F2)</calculatedColumnFormula>
    </tableColumn>
    <tableColumn id="20" xr3:uid="{3D32B821-86D9-6240-9FE0-E5DE578B0A68}" name="Sector_resuelto" dataDxfId="418">
      <calculatedColumnFormula>_xlfn.XLOOKUP(C2,DB!$A$2:$A$255,DB!$D$2:$D$255,"")</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5294A99-7358-7C41-95FD-EF226D7D7356}" name="Tabla1345671819202122232425891011121314151617262728293031333435362345" displayName="Tabla1345671819202122232425891011121314151617262728293031333435362345" ref="A1:T220" totalsRowShown="0" headerRowDxfId="417" dataDxfId="416">
  <autoFilter ref="A1:T220" xr:uid="{FCBB0081-F5A0-9F4A-8223-2324497988BF}"/>
  <tableColumns count="20">
    <tableColumn id="1" xr3:uid="{9BB7F848-FB91-E24C-8D11-9E7C5CFB14BF}" name="callsign" dataDxfId="415"/>
    <tableColumn id="2" xr3:uid="{7E803534-2E8D-F14E-881B-41640E44169E}" name="adep" dataDxfId="414"/>
    <tableColumn id="3" xr3:uid="{B65CABF6-AA84-8242-AC67-1D7F54F6DE5B}" name="ades" dataDxfId="413"/>
    <tableColumn id="4" xr3:uid="{E8231791-6641-AC40-8850-7CFD2BED2396}" name="aircraft_type" dataDxfId="412"/>
    <tableColumn id="5" xr3:uid="{4A7E6E89-21CD-0548-BEB1-AB1A1699CC77}" name="aircraft_registration" dataDxfId="411"/>
    <tableColumn id="6" xr3:uid="{9A0C6BE2-A62C-E94D-98D6-903F3574E17A}" name="atd" dataDxfId="410"/>
    <tableColumn id="7" xr3:uid="{B5A39BCD-57BA-D54D-9D4B-AA37FC9DD29F}" name="dep_runway" dataDxfId="409"/>
    <tableColumn id="8" xr3:uid="{5962219D-E5FB-D345-878B-7B87E6E703A6}" name="route" dataDxfId="408"/>
    <tableColumn id="9" xr3:uid="{5CEDF637-55E5-254C-981A-705412953784}" name="rfl" dataDxfId="407"/>
    <tableColumn id="10" xr3:uid="{988AE0D2-6319-D44E-8BA6-D29BE5AB7BEF}" name="flight_rule" dataDxfId="406"/>
    <tableColumn id="11" xr3:uid="{C2BCDFEA-672A-DD44-AE72-21D2838A40DC}" name="flight_type" dataDxfId="405"/>
    <tableColumn id="12" xr3:uid="{31F1D50C-92EB-0A43-8B49-CC1A267E9DF3}" name="distance_flown_in_fir" dataDxfId="404"/>
    <tableColumn id="13" xr3:uid="{8422249B-895D-8B47-84B2-0BD06AD374C2}" name="exit_point" dataDxfId="403"/>
    <tableColumn id="14" xr3:uid="{9A72A463-8547-C74D-8879-19CD7BAF2A9F}" name="exit_hour" dataDxfId="402"/>
    <tableColumn id="15" xr3:uid="{A65598A0-BAC6-BF43-908C-087C0BAFB47C}" name="exit_level" dataDxfId="401"/>
    <tableColumn id="16" xr3:uid="{C0CF38F6-E7AD-BA42-B41F-8A64237E5956}" name="wtc" dataDxfId="400"/>
    <tableColumn id="17" xr3:uid="{A2CF7946-F3E1-9941-AA80-2FE0D0382B1D}" name="nfl" dataDxfId="399"/>
    <tableColumn id="18" xr3:uid="{9BEC537F-482F-9C47-85C3-BEC7208F57F2}" name="SID_resuelto" dataDxfId="398">
      <calculatedColumnFormula>IF(OR(G2="12R",G2="12L"),_xlfn.XLOOKUP(C2,DB!$A$2:$A$255,DB!$B$2:$B$255,""),IF(OR(G2="30L",G2="30R"),_xlfn.XLOOKUP(C2,DB!$A$2:$A$255,DB!$C$2:$C$255,""),""))</calculatedColumnFormula>
    </tableColumn>
    <tableColumn id="19" xr3:uid="{1F312F17-8EC9-A544-BA84-0F8BE63D6183}" name="Hora_UTC" dataDxfId="397">
      <calculatedColumnFormula>HOUR(F2)</calculatedColumnFormula>
    </tableColumn>
    <tableColumn id="20" xr3:uid="{2463EB3E-F47B-264E-9E1C-37CFB166FB0B}" name="Sector_resuelto" dataDxfId="396">
      <calculatedColumnFormula>_xlfn.XLOOKUP(C2,DB!$A$2:$A$255,DB!$D$2:$D$255,"")</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1825538-E0F2-AB4C-B6B0-730ADB4080E8}" name="Tabla13456718192021222324258910111213141516172627282930313334353623456" displayName="Tabla13456718192021222324258910111213141516172627282930313334353623456" ref="A1:T220" totalsRowShown="0" headerRowDxfId="395" dataDxfId="394">
  <autoFilter ref="A1:T220" xr:uid="{FCBB0081-F5A0-9F4A-8223-2324497988BF}"/>
  <tableColumns count="20">
    <tableColumn id="1" xr3:uid="{8388CBAD-A24F-ED4D-AA37-7FBA5E5EEA77}" name="callsign" dataDxfId="393"/>
    <tableColumn id="2" xr3:uid="{F4572AC6-B163-2D4E-877A-876C39C1442D}" name="adep" dataDxfId="392"/>
    <tableColumn id="3" xr3:uid="{23B465A7-0E9C-8847-A8EA-FB36C9C371BE}" name="ades" dataDxfId="391"/>
    <tableColumn id="4" xr3:uid="{D685D014-9054-B64C-8E2E-BDA2DF71D232}" name="aircraft_type" dataDxfId="390"/>
    <tableColumn id="5" xr3:uid="{BD1A2BF0-561A-964E-942A-DD1221A58F42}" name="aircraft_registration" dataDxfId="389"/>
    <tableColumn id="6" xr3:uid="{3A2C5C3E-6AED-B641-8B3A-2E2CCDC9B553}" name="atd" dataDxfId="388"/>
    <tableColumn id="7" xr3:uid="{D0B3504B-1FCF-3440-B3FD-1441A6FA9CB7}" name="dep_runway" dataDxfId="387"/>
    <tableColumn id="8" xr3:uid="{8E4DD8EF-E503-5A4E-93BC-7E6974423841}" name="route" dataDxfId="386"/>
    <tableColumn id="9" xr3:uid="{BC6107E5-103D-274B-A0AE-8BFB6EBFC6D1}" name="rfl" dataDxfId="385"/>
    <tableColumn id="10" xr3:uid="{D45A4C7C-A41B-C749-AAD7-518CDBCE3928}" name="flight_rule" dataDxfId="384"/>
    <tableColumn id="11" xr3:uid="{48AAC429-C126-F84C-A3C7-EA1A023F0B16}" name="flight_type" dataDxfId="383"/>
    <tableColumn id="12" xr3:uid="{2E2C14F9-A00E-7F4F-899E-AA7259C89C28}" name="distance_flown_in_fir" dataDxfId="382"/>
    <tableColumn id="13" xr3:uid="{DCF3C536-48F4-4A4B-956A-22876884742E}" name="exit_point" dataDxfId="381"/>
    <tableColumn id="14" xr3:uid="{287963BB-AE8B-BC42-BD04-6C447E4D9828}" name="exit_hour" dataDxfId="380"/>
    <tableColumn id="15" xr3:uid="{2BF14722-C16D-FB48-96AB-DA8A8CFC277D}" name="exit_level" dataDxfId="379"/>
    <tableColumn id="16" xr3:uid="{0591B285-8E71-6642-98AE-B3AF6E9F5432}" name="wtc" dataDxfId="378"/>
    <tableColumn id="17" xr3:uid="{0C61494A-F640-A946-96A9-56EE7EC5A4D2}" name="nfl" dataDxfId="377"/>
    <tableColumn id="18" xr3:uid="{00C5B6DB-D399-DF41-9768-7B5F43C10B7E}" name="SID_resuelto" dataDxfId="376">
      <calculatedColumnFormula>IF(OR(G2="12R",G2="12L"),_xlfn.XLOOKUP(C2,DB!$A$2:$A$255,DB!$B$2:$B$255,""),IF(OR(G2="30L",G2="30R"),_xlfn.XLOOKUP(C2,DB!$A$2:$A$255,DB!$C$2:$C$255,""),""))</calculatedColumnFormula>
    </tableColumn>
    <tableColumn id="19" xr3:uid="{3124F26D-2168-BA49-9B44-3067EC60D441}" name="Hora_UTC" dataDxfId="375">
      <calculatedColumnFormula>HOUR(F2)</calculatedColumnFormula>
    </tableColumn>
    <tableColumn id="20" xr3:uid="{E92283F5-4B93-D444-90CD-7041A1E037DB}" name="Sector_resuelto" dataDxfId="374">
      <calculatedColumnFormula>_xlfn.XLOOKUP(C2,DB!$A$2:$A$255,DB!$D$2:$D$255,"")</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9F21D13-C2D6-7448-80F2-9F039B2DCFFF}" name="Tabla134567181920212223242589101112131415161726272829303133343536234567" displayName="Tabla134567181920212223242589101112131415161726272829303133343536234567" ref="A1:T220" totalsRowShown="0" headerRowDxfId="373" dataDxfId="372">
  <autoFilter ref="A1:T220" xr:uid="{FCBB0081-F5A0-9F4A-8223-2324497988BF}"/>
  <tableColumns count="20">
    <tableColumn id="1" xr3:uid="{B53F866E-DBDA-9D4E-8FD3-881C477BBF3E}" name="callsign" dataDxfId="371"/>
    <tableColumn id="2" xr3:uid="{30CE005C-E54C-C340-9098-F29134C080E9}" name="adep" dataDxfId="370"/>
    <tableColumn id="3" xr3:uid="{DC8F0EDB-FC95-2440-AAF2-311825DBE6D1}" name="ades" dataDxfId="369"/>
    <tableColumn id="4" xr3:uid="{85C5A69B-4AFB-9240-9C51-744EB0203341}" name="aircraft_type" dataDxfId="368"/>
    <tableColumn id="5" xr3:uid="{CCA33A53-5DBA-914C-8CC7-AF20B828AE9D}" name="aircraft_registration" dataDxfId="367"/>
    <tableColumn id="6" xr3:uid="{6A94A10B-FCEE-7243-998E-A391029D5EC7}" name="atd" dataDxfId="366"/>
    <tableColumn id="7" xr3:uid="{35AD4784-B601-E84F-BC56-5304F32BC7AD}" name="dep_runway" dataDxfId="365"/>
    <tableColumn id="8" xr3:uid="{21586CFC-7E07-EF40-A9AB-AD51318C1C7B}" name="route" dataDxfId="364"/>
    <tableColumn id="9" xr3:uid="{B32C783B-9A14-F94B-9A7D-8E4E66FDFA07}" name="rfl" dataDxfId="363"/>
    <tableColumn id="10" xr3:uid="{8C92CBA4-F43C-9A41-9915-68AFBB5D19D0}" name="flight_rule" dataDxfId="362"/>
    <tableColumn id="11" xr3:uid="{F0B57946-F25F-AC4F-8EEE-9C6E57AE1080}" name="flight_type" dataDxfId="361"/>
    <tableColumn id="12" xr3:uid="{830BC9B9-153B-3044-8F4E-D83679D78FF0}" name="distance_flown_in_fir" dataDxfId="360"/>
    <tableColumn id="13" xr3:uid="{C97D70EC-421D-D645-8F82-48F53683DDB7}" name="exit_point" dataDxfId="359"/>
    <tableColumn id="14" xr3:uid="{C35BE124-E88B-A54F-863A-1CFCDB40C723}" name="exit_hour" dataDxfId="358"/>
    <tableColumn id="15" xr3:uid="{EE6BD662-DC0C-3543-8393-652D61413F65}" name="exit_level" dataDxfId="357"/>
    <tableColumn id="16" xr3:uid="{E6593731-BBAB-B649-AB03-1AE24C9E6203}" name="wtc" dataDxfId="356"/>
    <tableColumn id="17" xr3:uid="{69BE9970-B982-0840-AEBF-26F066A25C6A}" name="nfl" dataDxfId="355"/>
    <tableColumn id="18" xr3:uid="{BE75AD24-48A4-AD4D-94F3-83BFB87D55C1}" name="SID_resuelto" dataDxfId="354">
      <calculatedColumnFormula>IF(OR(G2="12R",G2="12L"),_xlfn.XLOOKUP(C2,DB!$A$2:$A$255,DB!$B$2:$B$255,""),IF(OR(G2="30L",G2="30R"),_xlfn.XLOOKUP(C2,DB!$A$2:$A$255,DB!$C$2:$C$255,""),""))</calculatedColumnFormula>
    </tableColumn>
    <tableColumn id="19" xr3:uid="{A490E27C-B3DF-404A-A97B-30108327F6FE}" name="Hora_UTC" dataDxfId="353">
      <calculatedColumnFormula>HOUR(F2)</calculatedColumnFormula>
    </tableColumn>
    <tableColumn id="20" xr3:uid="{9E1DD487-199B-2147-B4AC-4952BC02789C}" name="Sector_resuelto" dataDxfId="352">
      <calculatedColumnFormula>_xlfn.XLOOKUP(C2,DB!$A$2:$A$255,DB!$D$2:$D$255,"")</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7662B0D-E9AC-B04B-8C2B-332A34D2C669}" name="Tabla1345671819202122232425891011121314151617262728293031333435362345678" displayName="Tabla1345671819202122232425891011121314151617262728293031333435362345678" ref="A1:T220" totalsRowShown="0" headerRowDxfId="351" dataDxfId="350">
  <autoFilter ref="A1:T220" xr:uid="{FCBB0081-F5A0-9F4A-8223-2324497988BF}"/>
  <tableColumns count="20">
    <tableColumn id="1" xr3:uid="{4CB87EB0-1B78-8843-9FD4-5EB8C9399D71}" name="callsign" dataDxfId="349"/>
    <tableColumn id="2" xr3:uid="{D66B661C-C596-EC43-B912-ABC6162B3CE0}" name="adep" dataDxfId="348"/>
    <tableColumn id="3" xr3:uid="{A8B3DE25-DEF3-5D42-896C-F5F1DBB1A03F}" name="ades" dataDxfId="347"/>
    <tableColumn id="4" xr3:uid="{494EFAE2-7780-CB4A-B7D5-E3F61035F291}" name="aircraft_type" dataDxfId="346"/>
    <tableColumn id="5" xr3:uid="{6759E07D-0FD4-4B40-8613-7940066C58A1}" name="aircraft_registration" dataDxfId="345"/>
    <tableColumn id="6" xr3:uid="{2A8BF918-C3BC-4A43-A626-13955A5022D8}" name="atd" dataDxfId="344"/>
    <tableColumn id="7" xr3:uid="{4B31A122-A889-1C4D-97AA-FB555C35F0AE}" name="dep_runway" dataDxfId="343"/>
    <tableColumn id="8" xr3:uid="{1DA2B10B-7165-0743-96FE-D57E87AD29BF}" name="route" dataDxfId="342"/>
    <tableColumn id="9" xr3:uid="{6DCBA93F-DB68-8646-94B6-0D94E5EAB51F}" name="rfl" dataDxfId="341"/>
    <tableColumn id="10" xr3:uid="{F3491CC3-88CA-AF43-9A0C-DD7E1237FB58}" name="flight_rule" dataDxfId="340"/>
    <tableColumn id="11" xr3:uid="{14A67592-450E-7E40-BE87-7422A0A698F8}" name="flight_type" dataDxfId="339"/>
    <tableColumn id="12" xr3:uid="{91241D11-7BCB-1348-8633-20364D31F2C7}" name="distance_flown_in_fir" dataDxfId="338"/>
    <tableColumn id="13" xr3:uid="{DF3AFA6C-2A65-4C44-9CE7-2415D84936F6}" name="exit_point" dataDxfId="337"/>
    <tableColumn id="14" xr3:uid="{1BA25DD4-ACAA-934D-B8F4-8E763F7DD927}" name="exit_hour" dataDxfId="336"/>
    <tableColumn id="15" xr3:uid="{87880371-3AAF-494D-8650-EFEC9917075B}" name="exit_level" dataDxfId="335"/>
    <tableColumn id="16" xr3:uid="{D9F4F659-C31D-0948-8870-4D031DA78A37}" name="wtc" dataDxfId="334"/>
    <tableColumn id="17" xr3:uid="{EB4DEB29-7BC4-8E48-9EBE-05A71CF4CDA6}" name="nfl" dataDxfId="333"/>
    <tableColumn id="18" xr3:uid="{6A9079FA-4A9F-184B-9E14-95B384B9E35E}" name="SID_resuelto" dataDxfId="332">
      <calculatedColumnFormula>IF(OR(G2="12R",G2="12L"),_xlfn.XLOOKUP(C2,DB!$A$2:$A$255,DB!$B$2:$B$255,""),IF(OR(G2="30L",G2="30R"),_xlfn.XLOOKUP(C2,DB!$A$2:$A$255,DB!$C$2:$C$255,""),""))</calculatedColumnFormula>
    </tableColumn>
    <tableColumn id="19" xr3:uid="{558C3CF6-0562-7A4F-9242-1614DFF0034D}" name="Hora_UTC" dataDxfId="331">
      <calculatedColumnFormula>HOUR(F2)</calculatedColumnFormula>
    </tableColumn>
    <tableColumn id="20" xr3:uid="{C72672B5-FBB8-A84D-BE76-DA78A50D80F2}" name="Sector_resuelto" dataDxfId="330">
      <calculatedColumnFormula>_xlfn.XLOOKUP(C2,DB!$A$2:$A$255,DB!$D$2:$D$255,"")</calculatedColumn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09C15CC-5CB0-BB49-BA9F-84A78D9F5A43}" name="Tabla13456718192021222324258910111213141516172627282930313334353623456789" displayName="Tabla13456718192021222324258910111213141516172627282930313334353623456789" ref="A1:T219" totalsRowShown="0" headerRowDxfId="329" dataDxfId="328">
  <autoFilter ref="A1:T219" xr:uid="{FCBB0081-F5A0-9F4A-8223-2324497988BF}"/>
  <tableColumns count="20">
    <tableColumn id="1" xr3:uid="{B3248F8F-D7EC-E541-9FBE-59AC2FBBE6EC}" name="callsign" dataDxfId="327"/>
    <tableColumn id="2" xr3:uid="{689CDC0E-E3B6-4344-943F-7D6203004774}" name="adep" dataDxfId="326"/>
    <tableColumn id="3" xr3:uid="{AEC6D36D-B8FA-CF49-BA95-60F07D8D6CE9}" name="ades" dataDxfId="325"/>
    <tableColumn id="4" xr3:uid="{E172C235-5011-DC48-A3D6-60C6E35F10BD}" name="aircraft_type" dataDxfId="324"/>
    <tableColumn id="5" xr3:uid="{334B967A-02A4-C242-A6EA-F9E639D3E23F}" name="aircraft_registration" dataDxfId="323"/>
    <tableColumn id="6" xr3:uid="{5F7161A5-E05A-804D-A0FD-24E7D953E1DC}" name="atd" dataDxfId="322"/>
    <tableColumn id="7" xr3:uid="{4C2E47CC-8DB4-1F43-921D-D9A6EEF80D54}" name="dep_runway" dataDxfId="321"/>
    <tableColumn id="8" xr3:uid="{D7939872-714F-5E4A-8DF3-45C003E0A104}" name="route" dataDxfId="320"/>
    <tableColumn id="9" xr3:uid="{45A3E94B-A981-A748-8749-5A20080AC797}" name="rfl" dataDxfId="319"/>
    <tableColumn id="10" xr3:uid="{F071A1DF-DA41-4245-8694-2F03495DA10C}" name="flight_rule" dataDxfId="318"/>
    <tableColumn id="11" xr3:uid="{9265F5B6-B851-DE4C-B342-9DFDA55EE1A8}" name="flight_type" dataDxfId="317"/>
    <tableColumn id="12" xr3:uid="{2498763B-042B-954B-9984-DDC8DD698AFE}" name="distance_flown_in_fir" dataDxfId="316"/>
    <tableColumn id="13" xr3:uid="{4BC3A5BD-B6CD-BC42-95CD-3C11D29DD246}" name="exit_point" dataDxfId="315"/>
    <tableColumn id="14" xr3:uid="{E8F1C7F2-2B5C-1443-9A96-15D77C533E82}" name="exit_hour" dataDxfId="314"/>
    <tableColumn id="15" xr3:uid="{7CC1FC83-7410-8A46-9E92-1325770087FC}" name="exit_level" dataDxfId="313"/>
    <tableColumn id="16" xr3:uid="{06895326-3F3C-C544-9E03-6BC0EFEF8BD7}" name="wtc" dataDxfId="312"/>
    <tableColumn id="17" xr3:uid="{0ECA2F0E-0CFB-4A41-9353-B6E860065196}" name="nfl" dataDxfId="311"/>
    <tableColumn id="18" xr3:uid="{8FCFA6E1-437B-4546-9AA1-ADFE274732FE}" name="SID_resuelto" dataDxfId="310">
      <calculatedColumnFormula>IF(OR(G2="12R",G2="12L"),_xlfn.XLOOKUP(C2,DB!$A$2:$A$255,DB!$B$2:$B$255,""),IF(OR(G2="30L",G2="30R"),_xlfn.XLOOKUP(C2,DB!$A$2:$A$255,DB!$C$2:$C$255,""),""))</calculatedColumnFormula>
    </tableColumn>
    <tableColumn id="19" xr3:uid="{54B9C192-50F7-5541-B718-6FFF54BCC944}" name="Hora_UTC" dataDxfId="309">
      <calculatedColumnFormula>HOUR(F2)</calculatedColumnFormula>
    </tableColumn>
    <tableColumn id="20" xr3:uid="{502760B0-929B-4B4B-9723-030F3A921816}" name="Sector_resuelto" dataDxfId="308">
      <calculatedColumnFormula>_xlfn.XLOOKUP(C2,DB!$A$2:$A$255,DB!$D$2:$D$255,"")</calculatedColumn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1B34551-AA98-2242-BFAD-3CC565AB5EC3}" name="Tabla1345671819202122232425891011121314151617262728293031333435362345678910" displayName="Tabla1345671819202122232425891011121314151617262728293031333435362345678910" ref="A1:T220" totalsRowShown="0" headerRowDxfId="307" dataDxfId="306">
  <autoFilter ref="A1:T220" xr:uid="{FCBB0081-F5A0-9F4A-8223-2324497988BF}"/>
  <tableColumns count="20">
    <tableColumn id="1" xr3:uid="{253D102F-10F9-0445-A384-7A5F05204A03}" name="callsign" dataDxfId="305"/>
    <tableColumn id="2" xr3:uid="{36C6C8AD-7782-7C4A-B4AE-EC56C2EA5638}" name="adep" dataDxfId="304"/>
    <tableColumn id="3" xr3:uid="{14208FAD-B5F7-0941-A540-4A7F2C4BAEC6}" name="ades" dataDxfId="303"/>
    <tableColumn id="4" xr3:uid="{0653CA66-6C08-1F48-AA73-5A9A0D5EBC41}" name="aircraft_type" dataDxfId="302"/>
    <tableColumn id="5" xr3:uid="{AA3A417C-41CA-5D4A-8EB6-09CC968CE481}" name="aircraft_registration" dataDxfId="301"/>
    <tableColumn id="6" xr3:uid="{A6B47F16-CB21-3441-940B-747A1873AB9D}" name="atd" dataDxfId="300"/>
    <tableColumn id="7" xr3:uid="{56069E21-0DDC-FD4F-B7B5-7A40D482F001}" name="dep_runway" dataDxfId="299"/>
    <tableColumn id="8" xr3:uid="{DF4F3205-8CAE-8345-B66F-011FF0DAEA2B}" name="route" dataDxfId="298"/>
    <tableColumn id="9" xr3:uid="{2A065497-E542-9B41-A6FA-1BF1170239CB}" name="rfl" dataDxfId="297"/>
    <tableColumn id="10" xr3:uid="{7666C978-5CD6-D04A-89AA-84C7768AAE03}" name="flight_rule" dataDxfId="296"/>
    <tableColumn id="11" xr3:uid="{FA0ACF50-5B9B-B847-8599-E5A319982B1E}" name="flight_type" dataDxfId="295"/>
    <tableColumn id="12" xr3:uid="{81B32304-D05B-D248-B3E3-96204060B237}" name="distance_flown_in_fir" dataDxfId="294"/>
    <tableColumn id="13" xr3:uid="{AF0D29B4-EE7B-BD43-BA60-6037C2FCEB70}" name="exit_point" dataDxfId="293"/>
    <tableColumn id="14" xr3:uid="{59C3B734-C2FB-E44D-82C0-7680F5276F2D}" name="exit_hour" dataDxfId="292"/>
    <tableColumn id="15" xr3:uid="{082F62DC-B9FE-6F48-B593-6B089645A064}" name="exit_level" dataDxfId="291"/>
    <tableColumn id="16" xr3:uid="{2D412B4A-6F66-3B4F-B967-443FB85FD87B}" name="wtc" dataDxfId="290"/>
    <tableColumn id="17" xr3:uid="{D4123F83-CC41-0E4F-A164-40609F919E47}" name="nfl" dataDxfId="289"/>
    <tableColumn id="18" xr3:uid="{EA43715E-E9C6-8042-95F7-215D6D01EB40}" name="SID_resuelto" dataDxfId="288">
      <calculatedColumnFormula>IF(OR(G2="12R",G2="12L"),_xlfn.XLOOKUP(C2,DB!$A$2:$A$255,DB!$B$2:$B$255,""),IF(OR(G2="30L",G2="30R"),_xlfn.XLOOKUP(C2,DB!$A$2:$A$255,DB!$C$2:$C$255,""),""))</calculatedColumnFormula>
    </tableColumn>
    <tableColumn id="19" xr3:uid="{35E4B70A-0BD9-9C4D-8344-86497F28E5F4}" name="Hora_UTC" dataDxfId="287">
      <calculatedColumnFormula>HOUR(F2)</calculatedColumnFormula>
    </tableColumn>
    <tableColumn id="20" xr3:uid="{6E6409FF-BB9D-C54D-B85D-5D3A84425D0F}" name="Sector_resuelto" dataDxfId="286">
      <calculatedColumnFormula>_xlfn.XLOOKUP(C2,DB!$A$2:$A$255,DB!$D$2:$D$255,"")</calculatedColumn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CC099D9-C63F-BF43-8EEF-A7BAA5F600B7}" name="Tabla134567181920212223242589101112131415161726272829303133343536234567891011" displayName="Tabla134567181920212223242589101112131415161726272829303133343536234567891011" ref="A1:T220" totalsRowShown="0" headerRowDxfId="285" dataDxfId="284">
  <autoFilter ref="A1:T220" xr:uid="{FCBB0081-F5A0-9F4A-8223-2324497988BF}"/>
  <tableColumns count="20">
    <tableColumn id="1" xr3:uid="{9CC2F8D0-3D9D-414A-8D65-0AEAB5C49B0C}" name="callsign" dataDxfId="283"/>
    <tableColumn id="2" xr3:uid="{AA36BB0B-A196-7D41-A437-5D6788472C95}" name="adep" dataDxfId="282"/>
    <tableColumn id="3" xr3:uid="{3C47011B-9111-CA48-838A-E6BBFBAE4B70}" name="ades" dataDxfId="281"/>
    <tableColumn id="4" xr3:uid="{C9C22445-94DF-3645-9812-2BCC05D5A8C2}" name="aircraft_type" dataDxfId="280"/>
    <tableColumn id="5" xr3:uid="{E35C14B7-DBE2-B045-B659-CE3A2E59AE0A}" name="aircraft_registration" dataDxfId="279"/>
    <tableColumn id="6" xr3:uid="{38962CE7-6A8C-2E44-9D8B-E0247802F9A8}" name="atd" dataDxfId="278"/>
    <tableColumn id="7" xr3:uid="{78709352-98FF-D240-8A64-CB54B5513773}" name="dep_runway" dataDxfId="277"/>
    <tableColumn id="8" xr3:uid="{19B985D8-5EE6-184E-A8F1-EF7DEE844F9D}" name="route" dataDxfId="276"/>
    <tableColumn id="9" xr3:uid="{65F95776-FCE4-8E46-89B2-655137D3DAF5}" name="rfl" dataDxfId="275"/>
    <tableColumn id="10" xr3:uid="{3D14EAD5-C7D3-D346-8640-919BA53152C5}" name="flight_rule" dataDxfId="274"/>
    <tableColumn id="11" xr3:uid="{19CD54E8-FEFE-2644-85E7-496903D8DB96}" name="flight_type" dataDxfId="273"/>
    <tableColumn id="12" xr3:uid="{1E027A55-B032-3944-AB59-177AF2D705C3}" name="distance_flown_in_fir" dataDxfId="272"/>
    <tableColumn id="13" xr3:uid="{4B01A121-2CA7-594E-9EFA-6A9FF354FED1}" name="exit_point" dataDxfId="271"/>
    <tableColumn id="14" xr3:uid="{8F896AAF-6015-5748-809D-82380F1F5DC5}" name="exit_hour" dataDxfId="270"/>
    <tableColumn id="15" xr3:uid="{63511A0A-EFFB-9348-B503-78C62E598F69}" name="exit_level" dataDxfId="269"/>
    <tableColumn id="16" xr3:uid="{40352044-6E28-0E4C-84B4-15311DB4683C}" name="wtc" dataDxfId="268"/>
    <tableColumn id="17" xr3:uid="{EE3E3705-360C-2F4A-95CE-89AB0F581C0B}" name="nfl" dataDxfId="267"/>
    <tableColumn id="18" xr3:uid="{2E536679-8FA2-3648-85A3-AA438BA7BF65}" name="SID_resuelto" dataDxfId="266">
      <calculatedColumnFormula>IF(OR(G2="12R",G2="12L"),_xlfn.XLOOKUP(C2,DB!$A$2:$A$255,DB!$B$2:$B$255,""),IF(OR(G2="30L",G2="30R"),_xlfn.XLOOKUP(C2,DB!$A$2:$A$255,DB!$C$2:$C$255,""),""))</calculatedColumnFormula>
    </tableColumn>
    <tableColumn id="19" xr3:uid="{09DC364B-BFD5-BF4D-AD44-25C0048F9B2D}" name="Hora_UTC" dataDxfId="265">
      <calculatedColumnFormula>HOUR(F2)</calculatedColumnFormula>
    </tableColumn>
    <tableColumn id="20" xr3:uid="{78DA2D62-0FE9-5747-95F7-62FFB61C646F}" name="Sector_resuelto" dataDxfId="264">
      <calculatedColumnFormula>_xlfn.XLOOKUP(C2,DB!$A$2:$A$255,DB!$D$2:$D$255,"")</calculatedColumnFormula>
    </tableColum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B22F607-7B01-1A47-8124-C17281B88359}" name="Tabla13456718192021222324258910111213141516172627282930313334353623456789101112" displayName="Tabla13456718192021222324258910111213141516172627282930313334353623456789101112" ref="A1:T220" totalsRowShown="0" headerRowDxfId="263" dataDxfId="262">
  <autoFilter ref="A1:T220" xr:uid="{FCBB0081-F5A0-9F4A-8223-2324497988BF}"/>
  <tableColumns count="20">
    <tableColumn id="1" xr3:uid="{6B121430-E722-5249-B6B3-6E762B4433E6}" name="callsign" dataDxfId="261"/>
    <tableColumn id="2" xr3:uid="{B0ED6797-4AB9-A24E-8B85-A276C1BF22AB}" name="adep" dataDxfId="260"/>
    <tableColumn id="3" xr3:uid="{6398A63D-0072-4647-8131-D1C4E25B5C85}" name="ades" dataDxfId="259"/>
    <tableColumn id="4" xr3:uid="{F0737267-43B7-1A47-960C-1FE0A9A0A667}" name="aircraft_type" dataDxfId="258"/>
    <tableColumn id="5" xr3:uid="{4B6199CF-EE2F-D841-AF9E-E0854FC32B78}" name="aircraft_registration" dataDxfId="257"/>
    <tableColumn id="6" xr3:uid="{0A382DB7-9BEF-AB4E-A493-F89EDFCFCC9B}" name="atd" dataDxfId="256"/>
    <tableColumn id="7" xr3:uid="{936C1CBF-36DD-3B40-8F90-A5101C3EB7BB}" name="dep_runway" dataDxfId="255"/>
    <tableColumn id="8" xr3:uid="{6824DD08-A5A2-7B4B-992D-702F102718FC}" name="route" dataDxfId="254"/>
    <tableColumn id="9" xr3:uid="{C1DA1318-1466-2742-A4C7-1386FC9E1B4E}" name="rfl" dataDxfId="253"/>
    <tableColumn id="10" xr3:uid="{8531B139-5DF3-9347-B1A3-E01A25E7F9D1}" name="flight_rule" dataDxfId="252"/>
    <tableColumn id="11" xr3:uid="{1CD5A765-6D09-594C-A78A-EC5592B66A1D}" name="flight_type" dataDxfId="251"/>
    <tableColumn id="12" xr3:uid="{5CD5B784-0B65-E242-8BAB-9D36B9DD7AE0}" name="distance_flown_in_fir" dataDxfId="250"/>
    <tableColumn id="13" xr3:uid="{90349C89-10BB-A84E-A0DA-30394DA9B834}" name="exit_point" dataDxfId="249"/>
    <tableColumn id="14" xr3:uid="{D66DDB85-78F0-7E45-A5E5-292B9FB19E1E}" name="exit_hour" dataDxfId="248"/>
    <tableColumn id="15" xr3:uid="{C29EEAC4-EFD6-C240-9ED6-F6BBB14AC7CD}" name="exit_level" dataDxfId="247"/>
    <tableColumn id="16" xr3:uid="{B9E9CBB4-4CD4-6A4F-A61C-9E9AB4D2E6FA}" name="wtc" dataDxfId="246"/>
    <tableColumn id="17" xr3:uid="{935FB659-1624-B645-95FB-AA0FBA357AF5}" name="nfl" dataDxfId="245"/>
    <tableColumn id="18" xr3:uid="{5761B3CF-7240-5B4A-8483-E1B002A69DAE}" name="SID_resuelto" dataDxfId="244">
      <calculatedColumnFormula>IF(OR(G2="12R",G2="12L"),_xlfn.XLOOKUP(C2,DB!$A$2:$A$255,DB!$B$2:$B$255,""),IF(OR(G2="30L",G2="30R"),_xlfn.XLOOKUP(C2,DB!$A$2:$A$255,DB!$C$2:$C$255,""),""))</calculatedColumnFormula>
    </tableColumn>
    <tableColumn id="19" xr3:uid="{CA2358F5-730A-2242-BB31-E43232013CDF}" name="Hora_UTC" dataDxfId="243">
      <calculatedColumnFormula>HOUR(F2)</calculatedColumnFormula>
    </tableColumn>
    <tableColumn id="20" xr3:uid="{AF195016-0584-9B46-8E3F-DAC1C5DD6088}" name="Sector_resuelto" dataDxfId="242">
      <calculatedColumnFormula>_xlfn.XLOOKUP(C2,DB!$A$2:$A$255,DB!$D$2:$D$255,"")</calculatedColumn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1078A59-FE12-804F-87E3-C4757347FE37}" name="Tabla1345671819202122232425891011121314151617262728293031333435362345678910111213" displayName="Tabla1345671819202122232425891011121314151617262728293031333435362345678910111213" ref="A1:T220" totalsRowShown="0" headerRowDxfId="241" dataDxfId="240">
  <autoFilter ref="A1:T220" xr:uid="{FCBB0081-F5A0-9F4A-8223-2324497988BF}"/>
  <tableColumns count="20">
    <tableColumn id="1" xr3:uid="{059923F9-0F20-3440-B943-BE6311551F2A}" name="callsign" dataDxfId="239"/>
    <tableColumn id="2" xr3:uid="{33D39529-1949-C94D-B2C8-5365A542D253}" name="adep" dataDxfId="238"/>
    <tableColumn id="3" xr3:uid="{D74952BC-CBD7-C24F-B4E4-F98CEA6D8B80}" name="ades" dataDxfId="237"/>
    <tableColumn id="4" xr3:uid="{F6F26005-B122-A745-BA02-6CEE013AB326}" name="aircraft_type" dataDxfId="236"/>
    <tableColumn id="5" xr3:uid="{404A8899-C6E8-6647-865C-6545862D5E4F}" name="aircraft_registration" dataDxfId="235"/>
    <tableColumn id="6" xr3:uid="{03925D00-E7EF-2B4B-A81B-0895853581D5}" name="atd" dataDxfId="234"/>
    <tableColumn id="7" xr3:uid="{BB38FAF8-F8BE-0F44-A1FE-5A5A77ABBBE4}" name="dep_runway" dataDxfId="233"/>
    <tableColumn id="8" xr3:uid="{BC66458F-7E32-4243-B6C4-6AA0E27F67BF}" name="route" dataDxfId="232"/>
    <tableColumn id="9" xr3:uid="{D9243912-1E44-5348-A691-B0B6F365C294}" name="rfl" dataDxfId="231"/>
    <tableColumn id="10" xr3:uid="{1D5613B1-AC72-444E-930B-27F409AD6D92}" name="flight_rule" dataDxfId="230"/>
    <tableColumn id="11" xr3:uid="{5289C418-458D-B74C-AC55-1DBAC46FF7D6}" name="flight_type" dataDxfId="229"/>
    <tableColumn id="12" xr3:uid="{266400E4-4A6F-4347-9D99-963BA62CAB85}" name="distance_flown_in_fir" dataDxfId="228"/>
    <tableColumn id="13" xr3:uid="{DE5EE2FE-3DBC-E644-9D73-3014B6ED101D}" name="exit_point" dataDxfId="227"/>
    <tableColumn id="14" xr3:uid="{14D37A33-E920-D542-B79E-AC325C2743A4}" name="exit_hour" dataDxfId="226"/>
    <tableColumn id="15" xr3:uid="{63B604F2-1298-814B-B5A8-7AA015A4D588}" name="exit_level" dataDxfId="225"/>
    <tableColumn id="16" xr3:uid="{1D5C6335-241C-0346-BD3B-2C345D7B8145}" name="wtc" dataDxfId="224"/>
    <tableColumn id="17" xr3:uid="{4F5C9375-08F6-2541-923F-92F8B68DA4D0}" name="nfl" dataDxfId="223"/>
    <tableColumn id="18" xr3:uid="{36960228-8A8A-4644-A415-C90F540B8D0D}" name="SID_resuelto" dataDxfId="222">
      <calculatedColumnFormula>IF(OR(G2="12R",G2="12L"),_xlfn.XLOOKUP(C2,DB!$A$2:$A$255,DB!$B$2:$B$255,""),IF(OR(G2="30L",G2="30R"),_xlfn.XLOOKUP(C2,DB!$A$2:$A$255,DB!$C$2:$C$255,""),""))</calculatedColumnFormula>
    </tableColumn>
    <tableColumn id="19" xr3:uid="{2095CB39-4CB5-DB4B-910E-68E4327986CA}" name="Hora_UTC" dataDxfId="221">
      <calculatedColumnFormula>HOUR(F2)</calculatedColumnFormula>
    </tableColumn>
    <tableColumn id="20" xr3:uid="{0F695842-1779-5843-B3F9-B2DDC6C8B572}" name="Sector_resuelto" dataDxfId="220">
      <calculatedColumnFormula>_xlfn.XLOOKUP(C2,DB!$A$2:$A$255,DB!$D$2:$D$255,"")</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CED4EE6-2CEC-2D45-AF1A-5C5C70EAA724}" name="Tabla134567181920212223242589101112131415161726272829303133343536234567891011121314" displayName="Tabla134567181920212223242589101112131415161726272829303133343536234567891011121314" ref="A1:T220" totalsRowShown="0" headerRowDxfId="219" dataDxfId="218">
  <autoFilter ref="A1:T220" xr:uid="{FCBB0081-F5A0-9F4A-8223-2324497988BF}"/>
  <tableColumns count="20">
    <tableColumn id="1" xr3:uid="{A58EDCB3-6BAE-244B-85F1-8C0197309B4E}" name="callsign" dataDxfId="217"/>
    <tableColumn id="2" xr3:uid="{3DC1AC0A-E603-DE46-AD19-4748E40B07A8}" name="adep" dataDxfId="216"/>
    <tableColumn id="3" xr3:uid="{19C6F45B-39E4-4145-A504-5E3B200484F3}" name="ades" dataDxfId="215"/>
    <tableColumn id="4" xr3:uid="{ED73B090-08A4-F84A-9F86-A66EA590D87B}" name="aircraft_type" dataDxfId="214"/>
    <tableColumn id="5" xr3:uid="{A09422EB-A2C8-C743-8E29-C7300B984FF9}" name="aircraft_registration" dataDxfId="213"/>
    <tableColumn id="6" xr3:uid="{B5D9B3A1-F6BC-AE44-81C8-81B2DEA3CF15}" name="atd" dataDxfId="212"/>
    <tableColumn id="7" xr3:uid="{5B06FFB4-D4B7-B746-AE6C-B67E0160AF33}" name="dep_runway" dataDxfId="211"/>
    <tableColumn id="8" xr3:uid="{3A432574-918E-D94E-B9F4-4C1425A6CB8B}" name="route" dataDxfId="210"/>
    <tableColumn id="9" xr3:uid="{FEE83400-D231-B240-AEAD-04211CFE0125}" name="rfl" dataDxfId="209"/>
    <tableColumn id="10" xr3:uid="{13F31C09-4898-4649-BBAA-CF384DCBF122}" name="flight_rule" dataDxfId="208"/>
    <tableColumn id="11" xr3:uid="{5FEFC956-61CA-D340-807C-B4C4CBF9E209}" name="flight_type" dataDxfId="207"/>
    <tableColumn id="12" xr3:uid="{AAE2C448-C560-F441-BE54-0DA04B1DEEA4}" name="distance_flown_in_fir" dataDxfId="206"/>
    <tableColumn id="13" xr3:uid="{8CD26D0C-9300-3248-8FBC-C36AF7BB0D25}" name="exit_point" dataDxfId="205"/>
    <tableColumn id="14" xr3:uid="{BADD4B72-88FC-5B4E-9CB5-59E80F86C5DD}" name="exit_hour" dataDxfId="204"/>
    <tableColumn id="15" xr3:uid="{94E7B938-4F74-4D49-8113-6A27317CD438}" name="exit_level" dataDxfId="203"/>
    <tableColumn id="16" xr3:uid="{0FC439BA-4C2C-0D4A-9A13-94F3B9C5876C}" name="wtc" dataDxfId="202"/>
    <tableColumn id="17" xr3:uid="{7A511BDE-37E6-CF4C-B5CF-8DBC4CF52BC7}" name="nfl" dataDxfId="201"/>
    <tableColumn id="18" xr3:uid="{EBC563F7-6CE9-A542-BE6D-1682D7C8E038}" name="SID_resuelto" dataDxfId="200">
      <calculatedColumnFormula>IF(OR(G2="12R",G2="12L"),_xlfn.XLOOKUP(C2,DB!$A$2:$A$255,DB!$B$2:$B$255,""),IF(OR(G2="30L",G2="30R"),_xlfn.XLOOKUP(C2,DB!$A$2:$A$255,DB!$C$2:$C$255,""),""))</calculatedColumnFormula>
    </tableColumn>
    <tableColumn id="19" xr3:uid="{5459FA63-3C22-9349-B869-E5872018F1C9}" name="Hora_UTC" dataDxfId="199">
      <calculatedColumnFormula>HOUR(F2)</calculatedColumnFormula>
    </tableColumn>
    <tableColumn id="20" xr3:uid="{76E385F0-4EFE-3442-AF58-3C6B89779048}" name="Sector_resuelto" dataDxfId="198">
      <calculatedColumnFormula>_xlfn.XLOOKUP(C2,DB!$A$2:$A$255,DB!$D$2:$D$255,"")</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415A163-7F8B-6C4C-AA0F-D866DE631B20}" name="Tabla13456718192021222324258910111213141516172627282930313334353623456789101112131415" displayName="Tabla13456718192021222324258910111213141516172627282930313334353623456789101112131415" ref="A1:T220" totalsRowShown="0" headerRowDxfId="197" dataDxfId="196">
  <autoFilter ref="A1:T220" xr:uid="{FCBB0081-F5A0-9F4A-8223-2324497988BF}"/>
  <tableColumns count="20">
    <tableColumn id="1" xr3:uid="{8317A81B-E8C5-3A48-9AE4-9E943AA71DB1}" name="callsign" dataDxfId="195"/>
    <tableColumn id="2" xr3:uid="{76757D5F-B1A1-0644-8B83-63FEE6E27A99}" name="adep" dataDxfId="194"/>
    <tableColumn id="3" xr3:uid="{A3D5A84B-46AF-024A-BD92-ECB56EBF5952}" name="ades" dataDxfId="193"/>
    <tableColumn id="4" xr3:uid="{9E7D3AFF-FECB-834A-AA25-906AAD405C67}" name="aircraft_type" dataDxfId="192"/>
    <tableColumn id="5" xr3:uid="{3D176981-052A-B945-A756-2155A3616B48}" name="aircraft_registration" dataDxfId="191"/>
    <tableColumn id="6" xr3:uid="{4E856656-6332-8C4F-855A-536138B742B5}" name="atd" dataDxfId="190"/>
    <tableColumn id="7" xr3:uid="{17F42B5D-1C46-C548-A408-BBCA5CD32DA3}" name="dep_runway" dataDxfId="189"/>
    <tableColumn id="8" xr3:uid="{4FF4B58B-3442-B44C-8CB4-280DF02CF902}" name="route" dataDxfId="188"/>
    <tableColumn id="9" xr3:uid="{1AA1EEAA-0A6D-9847-8DBC-FF3948D4CEAE}" name="rfl" dataDxfId="187"/>
    <tableColumn id="10" xr3:uid="{CB2801A0-28FD-6B42-87AA-D7E63458BFAA}" name="flight_rule" dataDxfId="186"/>
    <tableColumn id="11" xr3:uid="{AA038796-E3C8-8847-8CA2-830ADBC6B13E}" name="flight_type" dataDxfId="185"/>
    <tableColumn id="12" xr3:uid="{CFF6240E-8110-9744-8940-B56BCD30817C}" name="distance_flown_in_fir" dataDxfId="184"/>
    <tableColumn id="13" xr3:uid="{CD93C9B4-B4B7-934D-9494-1B0F13CCFE6E}" name="exit_point" dataDxfId="183"/>
    <tableColumn id="14" xr3:uid="{CD4BBACE-7F33-5140-8215-E0960FF0CB4E}" name="exit_hour" dataDxfId="182"/>
    <tableColumn id="15" xr3:uid="{4CAFB2EE-7018-7841-92BD-6E658C528699}" name="exit_level" dataDxfId="181"/>
    <tableColumn id="16" xr3:uid="{F491CA07-E8FC-0446-A584-D3CCA85EB802}" name="wtc" dataDxfId="180"/>
    <tableColumn id="17" xr3:uid="{2B9BD567-FE7E-4E44-A739-5375647E29A9}" name="nfl" dataDxfId="179"/>
    <tableColumn id="18" xr3:uid="{C40D4A11-2F38-FD4D-BD03-B7492AB05308}" name="SID_resuelto" dataDxfId="178">
      <calculatedColumnFormula>IF(OR(G2="12R",G2="12L"),_xlfn.XLOOKUP(C2,DB!$A$2:$A$255,DB!$B$2:$B$255,""),IF(OR(G2="30L",G2="30R"),_xlfn.XLOOKUP(C2,DB!$A$2:$A$255,DB!$C$2:$C$255,""),""))</calculatedColumnFormula>
    </tableColumn>
    <tableColumn id="19" xr3:uid="{D371516E-C008-9C46-BA26-7ABAC45760AE}" name="Hora_UTC" dataDxfId="177">
      <calculatedColumnFormula>HOUR(F2)</calculatedColumnFormula>
    </tableColumn>
    <tableColumn id="20" xr3:uid="{5758CA0A-6F3B-2E45-9557-DDCAAB665AE7}" name="Sector_resuelto" dataDxfId="176">
      <calculatedColumnFormula>_xlfn.XLOOKUP(C2,DB!$A$2:$A$255,DB!$D$2:$D$255,"")</calculatedColumnFormula>
    </tableColum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E3C6167-5348-D348-BFE9-43587238BE0B}" name="Tabla1345671819202122232425891011121314151617262728293031333435362345678910111213141516" displayName="Tabla1345671819202122232425891011121314151617262728293031333435362345678910111213141516" ref="A1:T220" totalsRowShown="0" headerRowDxfId="175" dataDxfId="174">
  <autoFilter ref="A1:T220" xr:uid="{FCBB0081-F5A0-9F4A-8223-2324497988BF}"/>
  <tableColumns count="20">
    <tableColumn id="1" xr3:uid="{02640779-62A1-E343-9A2D-548389E027E1}" name="callsign" dataDxfId="173"/>
    <tableColumn id="2" xr3:uid="{677020CF-A35C-2944-8B93-822EB2727BBB}" name="adep" dataDxfId="172"/>
    <tableColumn id="3" xr3:uid="{9F0DDA2A-210D-AA40-BC43-75312D0A978D}" name="ades" dataDxfId="171"/>
    <tableColumn id="4" xr3:uid="{EA332E55-10E0-CB4B-BDA1-D48DA87CC4C4}" name="aircraft_type" dataDxfId="170"/>
    <tableColumn id="5" xr3:uid="{90555141-EDE5-CA40-A565-113978D0B75F}" name="aircraft_registration" dataDxfId="169"/>
    <tableColumn id="6" xr3:uid="{8EEA1E1A-25CC-DD4D-9149-C8CD735E8D37}" name="atd" dataDxfId="168"/>
    <tableColumn id="7" xr3:uid="{69757377-172E-D04D-B0ED-0E66409C1EBA}" name="dep_runway" dataDxfId="167"/>
    <tableColumn id="8" xr3:uid="{24718A19-E5F4-6A4C-B750-83ADCD71375B}" name="route" dataDxfId="166"/>
    <tableColumn id="9" xr3:uid="{FB55659F-603F-B549-846C-563F8CABE196}" name="rfl" dataDxfId="165"/>
    <tableColumn id="10" xr3:uid="{45EDF49C-9B70-414F-BA95-2BCD0C4171BC}" name="flight_rule" dataDxfId="164"/>
    <tableColumn id="11" xr3:uid="{F4EFFF76-9F73-3B46-87A3-7649826D356B}" name="flight_type" dataDxfId="163"/>
    <tableColumn id="12" xr3:uid="{48DD37A3-5F8B-A943-8515-DAAEE8857412}" name="distance_flown_in_fir" dataDxfId="162"/>
    <tableColumn id="13" xr3:uid="{89F844B0-23AD-CF4B-BC3C-EACB02D2D0B1}" name="exit_point" dataDxfId="161"/>
    <tableColumn id="14" xr3:uid="{7ECEAFC3-B6DF-AA44-A5D6-C698227623B3}" name="exit_hour" dataDxfId="160"/>
    <tableColumn id="15" xr3:uid="{92210FC3-32CC-6941-8CC9-E8F02208410D}" name="exit_level" dataDxfId="159"/>
    <tableColumn id="16" xr3:uid="{3E3BEE28-384E-414D-B294-E6A4FBCF9197}" name="wtc" dataDxfId="158"/>
    <tableColumn id="17" xr3:uid="{7A72DC40-B131-7247-A84A-8D0B6E2A0D6D}" name="nfl" dataDxfId="157"/>
    <tableColumn id="18" xr3:uid="{08A6A3D7-9691-5241-B3C4-D6DDED8C3B69}" name="SID_resuelto" dataDxfId="156">
      <calculatedColumnFormula>IF(OR(G2="12R",G2="12L"),_xlfn.XLOOKUP(C2,DB!$A$2:$A$255,DB!$B$2:$B$255,""),IF(OR(G2="30L",G2="30R"),_xlfn.XLOOKUP(C2,DB!$A$2:$A$255,DB!$C$2:$C$255,""),""))</calculatedColumnFormula>
    </tableColumn>
    <tableColumn id="19" xr3:uid="{9E6FC99C-6947-BE44-BB3F-A562A80EBD96}" name="Hora_UTC" dataDxfId="155">
      <calculatedColumnFormula>HOUR(F2)</calculatedColumnFormula>
    </tableColumn>
    <tableColumn id="20" xr3:uid="{34F70BDD-2439-E44A-B50F-61AB5DABF7C2}" name="Sector_resuelto" dataDxfId="154">
      <calculatedColumnFormula>_xlfn.XLOOKUP(C2,DB!$A$2:$A$255,DB!$D$2:$D$255,"")</calculatedColumnFormula>
    </tableColumn>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9DAF9CC-D944-094C-9B11-16D4E78D0566}" name="Tabla134567181920212223242589101112131415161726272829303133343536234567891011121314151617" displayName="Tabla134567181920212223242589101112131415161726272829303133343536234567891011121314151617" ref="A1:T220" totalsRowShown="0" headerRowDxfId="153" dataDxfId="152">
  <autoFilter ref="A1:T220" xr:uid="{FCBB0081-F5A0-9F4A-8223-2324497988BF}"/>
  <tableColumns count="20">
    <tableColumn id="1" xr3:uid="{84B7CD93-DC01-5D45-BD07-1F93629CBE5C}" name="callsign" dataDxfId="151"/>
    <tableColumn id="2" xr3:uid="{CA6B178D-1EF3-9C49-85BF-FCD49BB69BF2}" name="adep" dataDxfId="150"/>
    <tableColumn id="3" xr3:uid="{5A508E8E-7898-374A-A64D-B31FD38EFC85}" name="ades" dataDxfId="149"/>
    <tableColumn id="4" xr3:uid="{EAD9EB61-F4D4-A340-98A0-F6CACFEE901C}" name="aircraft_type" dataDxfId="148"/>
    <tableColumn id="5" xr3:uid="{BAFEBAFC-9B3F-0A4F-9342-60640E64271C}" name="aircraft_registration" dataDxfId="147"/>
    <tableColumn id="6" xr3:uid="{54CD0458-65D8-2A47-9EF2-FCC070AF7F09}" name="atd" dataDxfId="146"/>
    <tableColumn id="7" xr3:uid="{324111AE-8F7F-3445-A0CE-B0BDD25D2BDF}" name="dep_runway" dataDxfId="145"/>
    <tableColumn id="8" xr3:uid="{B88D356E-DA03-A846-A093-24E4BFE99131}" name="route" dataDxfId="144"/>
    <tableColumn id="9" xr3:uid="{C011F98E-6718-1242-A6EB-1C5581C0CCA2}" name="rfl" dataDxfId="143"/>
    <tableColumn id="10" xr3:uid="{F881E132-D32D-6A43-89DC-EF8C35E10519}" name="flight_rule" dataDxfId="142"/>
    <tableColumn id="11" xr3:uid="{155BDC38-2516-AF44-895B-00B997F5CB3C}" name="flight_type" dataDxfId="141"/>
    <tableColumn id="12" xr3:uid="{D652C6C4-C0AE-2744-9DEE-8A5C93667251}" name="distance_flown_in_fir" dataDxfId="140"/>
    <tableColumn id="13" xr3:uid="{4F1E2DF5-B9F8-7A46-86D2-445E37F15391}" name="exit_point" dataDxfId="139"/>
    <tableColumn id="14" xr3:uid="{69AADD28-F54F-BD40-B775-D8C413D0ECAA}" name="exit_hour" dataDxfId="138"/>
    <tableColumn id="15" xr3:uid="{5FF1B4DA-13AA-264F-AA00-D2BD9B8832AE}" name="exit_level" dataDxfId="137"/>
    <tableColumn id="16" xr3:uid="{FFFD6139-EB6E-8043-924C-63EA5F6043F8}" name="wtc" dataDxfId="136"/>
    <tableColumn id="17" xr3:uid="{1CC166A8-9CF3-884B-AE18-2EB0096F99C1}" name="nfl" dataDxfId="135"/>
    <tableColumn id="18" xr3:uid="{574E2267-20F2-0D4F-9BF8-AC1F72BD3B07}" name="SID_resuelto" dataDxfId="134">
      <calculatedColumnFormula>IF(OR(G2="12R",G2="12L"),_xlfn.XLOOKUP(C2,DB!$A$2:$A$255,DB!$B$2:$B$255,""),IF(OR(G2="30L",G2="30R"),_xlfn.XLOOKUP(C2,DB!$A$2:$A$255,DB!$C$2:$C$255,""),""))</calculatedColumnFormula>
    </tableColumn>
    <tableColumn id="19" xr3:uid="{DAAE8B6F-5045-8A4B-A0C6-4AD998632750}" name="Hora_UTC" dataDxfId="133">
      <calculatedColumnFormula>HOUR(F2)</calculatedColumnFormula>
    </tableColumn>
    <tableColumn id="20" xr3:uid="{57919361-59B0-0A42-8A76-7E67A6BE79C8}" name="Sector_resuelto" dataDxfId="132">
      <calculatedColumnFormula>_xlfn.XLOOKUP(C2,DB!$A$2:$A$255,DB!$D$2:$D$255,"")</calculatedColumnFormula>
    </tableColum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795F5D1-AB6F-7F44-9735-D8EC26C6377F}" name="Tabla13456718192021222324258910111213141516172627282930313334353623456789101112131415161718" displayName="Tabla13456718192021222324258910111213141516172627282930313334353623456789101112131415161718" ref="A1:T220" totalsRowShown="0" headerRowDxfId="131" dataDxfId="130">
  <autoFilter ref="A1:T220" xr:uid="{FCBB0081-F5A0-9F4A-8223-2324497988BF}"/>
  <tableColumns count="20">
    <tableColumn id="1" xr3:uid="{56C3FF52-01F7-4C41-B554-C46F57C5E42D}" name="callsign" dataDxfId="129"/>
    <tableColumn id="2" xr3:uid="{23C54EF5-044B-FB4F-9F84-E9295488D5F0}" name="adep" dataDxfId="128"/>
    <tableColumn id="3" xr3:uid="{FF29B472-5FC1-AE4F-9716-27951C4508FC}" name="ades" dataDxfId="127"/>
    <tableColumn id="4" xr3:uid="{EF265E1E-A50A-9C41-BB6F-13275D1FF051}" name="aircraft_type" dataDxfId="126"/>
    <tableColumn id="5" xr3:uid="{214A27B3-67C1-B943-9B65-71425B30F5A9}" name="aircraft_registration" dataDxfId="125"/>
    <tableColumn id="6" xr3:uid="{C0BEED8E-CF9A-AA49-8C0E-B4E8499093D6}" name="atd" dataDxfId="124"/>
    <tableColumn id="7" xr3:uid="{97F503A7-8249-764D-B87A-6F19CAE36109}" name="dep_runway" dataDxfId="123"/>
    <tableColumn id="8" xr3:uid="{50CFCBC4-B38B-FF40-B4B7-EB4F2A6CAED2}" name="route" dataDxfId="122"/>
    <tableColumn id="9" xr3:uid="{F5996899-3FF3-D74D-A534-C3D326A64DCB}" name="rfl" dataDxfId="121"/>
    <tableColumn id="10" xr3:uid="{6BF0EA4B-2528-4643-94D2-DE654927819E}" name="flight_rule" dataDxfId="120"/>
    <tableColumn id="11" xr3:uid="{1621F89A-71B8-F04C-B565-258D567DB89A}" name="flight_type" dataDxfId="119"/>
    <tableColumn id="12" xr3:uid="{37C9899C-7D4E-5149-9FA6-5CF56014B7CA}" name="distance_flown_in_fir" dataDxfId="118"/>
    <tableColumn id="13" xr3:uid="{A18D7194-5F94-CE44-A5B9-83FAC3172864}" name="exit_point" dataDxfId="117"/>
    <tableColumn id="14" xr3:uid="{6B4752A8-96BF-714E-95C2-A4D30E50D393}" name="exit_hour" dataDxfId="116"/>
    <tableColumn id="15" xr3:uid="{5DD2AC2A-6A04-6748-9DE7-B769B9EF290D}" name="exit_level" dataDxfId="115"/>
    <tableColumn id="16" xr3:uid="{76DD41C0-D8D5-7943-BAA9-AB16DF304C51}" name="wtc" dataDxfId="114"/>
    <tableColumn id="17" xr3:uid="{87E34563-39DA-DB48-AB22-3076DA8BAC64}" name="nfl" dataDxfId="113"/>
    <tableColumn id="18" xr3:uid="{22894A8F-C04F-3144-9741-742A5272B1B2}" name="SID_resuelto" dataDxfId="112">
      <calculatedColumnFormula>IF(OR(G2="12R",G2="12L"),_xlfn.XLOOKUP(C2,DB!$A$2:$A$255,DB!$B$2:$B$255,""),IF(OR(G2="30L",G2="30R"),_xlfn.XLOOKUP(C2,DB!$A$2:$A$255,DB!$C$2:$C$255,""),""))</calculatedColumnFormula>
    </tableColumn>
    <tableColumn id="19" xr3:uid="{29C15B33-5F1B-0548-9256-E2A8687618BB}" name="Hora_UTC" dataDxfId="111">
      <calculatedColumnFormula>HOUR(F2)</calculatedColumnFormula>
    </tableColumn>
    <tableColumn id="20" xr3:uid="{E8069241-22B2-B242-860E-E68D9C19910F}" name="Sector_resuelto" dataDxfId="110">
      <calculatedColumnFormula>_xlfn.XLOOKUP(C2,DB!$A$2:$A$255,DB!$D$2:$D$255,"")</calculatedColumnFormula>
    </tableColum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396E84D1-BC1F-FD44-A3F0-45638299A071}" name="Tabla1345671819202122232425891011121314151617262728293031333435362345678910111213141516171819" displayName="Tabla1345671819202122232425891011121314151617262728293031333435362345678910111213141516171819" ref="A1:T220" totalsRowShown="0" headerRowDxfId="109" dataDxfId="108">
  <autoFilter ref="A1:T220" xr:uid="{FCBB0081-F5A0-9F4A-8223-2324497988BF}"/>
  <tableColumns count="20">
    <tableColumn id="1" xr3:uid="{54AB9D55-EFBE-0B44-A62A-9985F1140724}" name="callsign" dataDxfId="107"/>
    <tableColumn id="2" xr3:uid="{434DFA74-AFBF-9D45-BBF7-07223304ADC6}" name="adep" dataDxfId="106"/>
    <tableColumn id="3" xr3:uid="{E0D29B90-8129-9D4B-A3BE-3E2777EC3586}" name="ades" dataDxfId="105"/>
    <tableColumn id="4" xr3:uid="{9A532DB2-29E5-3145-9664-7D66A1F1C3F1}" name="aircraft_type" dataDxfId="104"/>
    <tableColumn id="5" xr3:uid="{7CF9E1F2-3131-0E47-98EB-F814B5AE26FE}" name="aircraft_registration" dataDxfId="103"/>
    <tableColumn id="6" xr3:uid="{3E1C5790-23BA-6045-8A79-731CC3DA171D}" name="atd" dataDxfId="102"/>
    <tableColumn id="7" xr3:uid="{C0C0C5A0-E5AD-144E-B12F-7FC42EAA7C2C}" name="dep_runway" dataDxfId="101"/>
    <tableColumn id="8" xr3:uid="{77926918-ADC6-FE48-BEEF-89EEFED60376}" name="route" dataDxfId="100"/>
    <tableColumn id="9" xr3:uid="{A86816E6-6430-4743-9F26-D243D71994D5}" name="rfl" dataDxfId="99"/>
    <tableColumn id="10" xr3:uid="{A4841F77-0D2A-6046-AFCB-D2A5B3B77182}" name="flight_rule" dataDxfId="98"/>
    <tableColumn id="11" xr3:uid="{2081C212-BAE5-0A46-BEAC-079C13ED9B30}" name="flight_type" dataDxfId="97"/>
    <tableColumn id="12" xr3:uid="{86A6678A-0B60-A349-973D-03B6E87B8977}" name="distance_flown_in_fir" dataDxfId="96"/>
    <tableColumn id="13" xr3:uid="{9DD865F9-D86D-6B43-B770-21A0649D483F}" name="exit_point" dataDxfId="95"/>
    <tableColumn id="14" xr3:uid="{20D546BC-F81A-A249-A061-9DE40B11411C}" name="exit_hour" dataDxfId="94"/>
    <tableColumn id="15" xr3:uid="{399EEA32-1F5B-4948-8E03-5324AD734FA1}" name="exit_level" dataDxfId="93"/>
    <tableColumn id="16" xr3:uid="{CA10F6DA-4879-E447-B072-138D390A3B8C}" name="wtc" dataDxfId="92"/>
    <tableColumn id="17" xr3:uid="{22703A72-04D1-D245-B0FE-91A2334DD496}" name="nfl" dataDxfId="91"/>
    <tableColumn id="18" xr3:uid="{F0F19C44-CC35-2846-8D1E-FACAD5CF1673}" name="SID_resuelto" dataDxfId="90">
      <calculatedColumnFormula>IF(OR(G2="12R",G2="12L"),_xlfn.XLOOKUP(C2,DB!$A$2:$A$255,DB!$B$2:$B$255,""),IF(OR(G2="30L",G2="30R"),_xlfn.XLOOKUP(C2,DB!$A$2:$A$255,DB!$C$2:$C$255,""),""))</calculatedColumnFormula>
    </tableColumn>
    <tableColumn id="19" xr3:uid="{984F1C51-B57D-AA41-AE6B-5543BEF7CD26}" name="Hora_UTC" dataDxfId="89">
      <calculatedColumnFormula>HOUR(F2)</calculatedColumnFormula>
    </tableColumn>
    <tableColumn id="20" xr3:uid="{16E194E4-CAD8-4F44-804A-97BCE265DC70}" name="Sector_resuelto" dataDxfId="88">
      <calculatedColumnFormula>_xlfn.XLOOKUP(C2,DB!$A$2:$A$255,DB!$D$2:$D$255,"")</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8A7FFCB-A401-1D4A-A469-0377C821523C}" name="Tabla134567181920212223242589101112131415161726272829303133343536234567891011121314151617181920" displayName="Tabla134567181920212223242589101112131415161726272829303133343536234567891011121314151617181920" ref="A1:T634" totalsRowShown="0" headerRowDxfId="87" dataDxfId="86">
  <autoFilter ref="A1:T634" xr:uid="{FCBB0081-F5A0-9F4A-8223-2324497988BF}"/>
  <tableColumns count="20">
    <tableColumn id="1" xr3:uid="{D9B25A45-BB52-6E49-A37B-B90DEF4591E5}" name="callsign" dataDxfId="85"/>
    <tableColumn id="2" xr3:uid="{513B28AB-FACA-7F4C-B88E-94008742939B}" name="adep" dataDxfId="84"/>
    <tableColumn id="3" xr3:uid="{1261EC42-B88E-CA42-91FB-27C66711E079}" name="ades" dataDxfId="83"/>
    <tableColumn id="4" xr3:uid="{156E59E7-AEF5-C14D-BB67-5120D95B88A2}" name="aircraft_type" dataDxfId="82"/>
    <tableColumn id="5" xr3:uid="{D2BA9B6F-02F8-0E45-84EB-41EC61BE692E}" name="aircraft_registration" dataDxfId="81"/>
    <tableColumn id="6" xr3:uid="{7F0516A1-A43D-F94E-9477-29F19060B2E5}" name="atd" dataDxfId="80"/>
    <tableColumn id="7" xr3:uid="{F8E8D037-E352-9C48-BEC7-316BC7E39FC9}" name="dep_runway" dataDxfId="79"/>
    <tableColumn id="8" xr3:uid="{DFBD66D6-44F1-F443-A320-E826F897130A}" name="route" dataDxfId="78"/>
    <tableColumn id="9" xr3:uid="{B5C7CA4D-D6D6-3341-A2E8-753916B7BD84}" name="rfl" dataDxfId="77"/>
    <tableColumn id="10" xr3:uid="{CBB8C6BA-549B-0D4A-AD33-F239429E8C96}" name="flight_rule" dataDxfId="76"/>
    <tableColumn id="11" xr3:uid="{EE16E6B3-F382-044E-AB64-E33D0030E805}" name="flight_type" dataDxfId="75"/>
    <tableColumn id="12" xr3:uid="{A7186A33-0697-8C49-8DD9-41BED5BDAF88}" name="distance_flown_in_fir" dataDxfId="74"/>
    <tableColumn id="13" xr3:uid="{6AF80EBC-B8E7-0E4D-8C41-DB7BCA07EC7F}" name="exit_point" dataDxfId="73"/>
    <tableColumn id="14" xr3:uid="{88F6D2AA-AEC0-4D40-B9BA-0DB019792D26}" name="exit_hour" dataDxfId="72"/>
    <tableColumn id="15" xr3:uid="{428899FA-4E1A-DB43-BFDF-3E6672E24C9A}" name="exit_level" dataDxfId="71"/>
    <tableColumn id="16" xr3:uid="{11EB55A5-FE99-C44B-9C26-17D7A231A9CC}" name="wtc" dataDxfId="70"/>
    <tableColumn id="17" xr3:uid="{ED6D2CC1-DCF1-8B44-AD3A-DC478DBC4BF9}" name="nfl" dataDxfId="69"/>
    <tableColumn id="18" xr3:uid="{EA60B3A8-0322-E64E-8E49-74970FBB7745}" name="SID_resuelto" dataDxfId="68">
      <calculatedColumnFormula>IF(OR(G2="12R",G2="12L"),_xlfn.XLOOKUP(C2,DB!$A$2:$A$255,DB!$B$2:$B$255,""),IF(OR(G2="30L",G2="30R"),_xlfn.XLOOKUP(C2,DB!$A$2:$A$255,DB!$C$2:$C$255,""),""))</calculatedColumnFormula>
    </tableColumn>
    <tableColumn id="19" xr3:uid="{EC0D2613-F065-544A-8B47-713E5F5F1B31}" name="Hora_UTC" dataDxfId="67">
      <calculatedColumnFormula>HOUR(F2)</calculatedColumnFormula>
    </tableColumn>
    <tableColumn id="20" xr3:uid="{8B2C43FA-5B1B-0B49-8DCB-D0B8E4B01921}" name="Sector_resuelto" dataDxfId="66">
      <calculatedColumnFormula>_xlfn.XLOOKUP(C2,DB!$A$2:$A$255,DB!$D$2:$D$255,"")</calculatedColumn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6105AA8D-06EB-634D-87D9-94876F393FF1}" name="Tabla13456718192021222324258910111213141516172627282930313334353623456789101112131415161718192021" displayName="Tabla13456718192021222324258910111213141516172627282930313334353623456789101112131415161718192021" ref="A1:T220" totalsRowShown="0" headerRowDxfId="65" dataDxfId="64">
  <autoFilter ref="A1:T220" xr:uid="{FCBB0081-F5A0-9F4A-8223-2324497988BF}"/>
  <tableColumns count="20">
    <tableColumn id="1" xr3:uid="{BA097457-F294-CC4F-8A5B-20B3229F39D1}" name="callsign" dataDxfId="63"/>
    <tableColumn id="2" xr3:uid="{6CCA0ABE-614C-0B41-B49B-E6AC5B5C6C16}" name="adep" dataDxfId="62"/>
    <tableColumn id="3" xr3:uid="{40DE40D5-C87C-124C-B538-B5A6338D470B}" name="ades" dataDxfId="61"/>
    <tableColumn id="4" xr3:uid="{50F5B637-2441-0548-A95F-CA44D477C872}" name="aircraft_type" dataDxfId="60"/>
    <tableColumn id="5" xr3:uid="{1DEDD3AD-927F-0140-818B-D7C304BC609D}" name="aircraft_registration" dataDxfId="59"/>
    <tableColumn id="6" xr3:uid="{64BF88D1-F550-4342-9B36-F2032E5C9B7B}" name="atd" dataDxfId="58"/>
    <tableColumn id="7" xr3:uid="{68D986F1-D66E-9B42-AC5F-C45D43421DDD}" name="dep_runway" dataDxfId="57"/>
    <tableColumn id="8" xr3:uid="{883D5046-6B21-3A49-B050-40F62242B4B0}" name="route" dataDxfId="56"/>
    <tableColumn id="9" xr3:uid="{C70B17B7-F2B5-8442-81AD-F31F32A583CF}" name="rfl" dataDxfId="55"/>
    <tableColumn id="10" xr3:uid="{1624FA18-2BE0-CF48-BCD8-9513BA7B477B}" name="flight_rule" dataDxfId="54"/>
    <tableColumn id="11" xr3:uid="{5F3B10F1-678B-5342-B54E-60BDB55122F5}" name="flight_type" dataDxfId="53"/>
    <tableColumn id="12" xr3:uid="{DAD5003C-29A7-1540-9467-B8800C3E6593}" name="distance_flown_in_fir" dataDxfId="52"/>
    <tableColumn id="13" xr3:uid="{268CDA36-6CDE-A247-828A-3D2B3F7365CD}" name="exit_point" dataDxfId="51"/>
    <tableColumn id="14" xr3:uid="{2C49E068-F2FF-0043-88CE-11D9B043E5CA}" name="exit_hour" dataDxfId="50"/>
    <tableColumn id="15" xr3:uid="{2F9E2972-921C-3249-AE18-3ECC897AA573}" name="exit_level" dataDxfId="49"/>
    <tableColumn id="16" xr3:uid="{F7D40FAA-C5CB-9749-81AA-10F1E4B6BF7D}" name="wtc" dataDxfId="48"/>
    <tableColumn id="17" xr3:uid="{88364AAD-28BA-ED4F-9CFC-67FBD3977471}" name="nfl" dataDxfId="47"/>
    <tableColumn id="18" xr3:uid="{CF509AC0-EEC6-5245-AF9F-396D0212A62E}" name="SID_resuelto" dataDxfId="46">
      <calculatedColumnFormula>IF(OR(G2="12R",G2="12L"),_xlfn.XLOOKUP(C2,DB!$A$2:$A$255,DB!$B$2:$B$255,""),IF(OR(G2="30L",G2="30R"),_xlfn.XLOOKUP(C2,DB!$A$2:$A$255,DB!$C$2:$C$255,""),""))</calculatedColumnFormula>
    </tableColumn>
    <tableColumn id="19" xr3:uid="{3C497535-FD40-2A47-B2F9-FE9FB4FB9A0F}" name="Hora_UTC" dataDxfId="45">
      <calculatedColumnFormula>HOUR(F2)</calculatedColumnFormula>
    </tableColumn>
    <tableColumn id="20" xr3:uid="{D5ED1B01-81F9-1946-BBDF-9C1A04FA6FC4}" name="Sector_resuelto" dataDxfId="44">
      <calculatedColumnFormula>_xlfn.XLOOKUP(C2,DB!$A$2:$A$255,DB!$D$2:$D$255,"")</calculatedColumnFormula>
    </tableColumn>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1394F27-969E-714E-9EE4-442F7E3A0772}" name="Tabla1345671819202122232425891011121314151617262728293031333435362345678910111213141516171819202122" displayName="Tabla1345671819202122232425891011121314151617262728293031333435362345678910111213141516171819202122" ref="A1:T220" totalsRowShown="0" headerRowDxfId="593" dataDxfId="592">
  <autoFilter ref="A1:T220" xr:uid="{FCBB0081-F5A0-9F4A-8223-2324497988BF}"/>
  <tableColumns count="20">
    <tableColumn id="1" xr3:uid="{2D39AB66-4892-074E-AE94-784816A28C44}" name="callsign" dataDxfId="591"/>
    <tableColumn id="2" xr3:uid="{6D8181FE-3078-FB42-8BE1-235C909F5C6C}" name="adep" dataDxfId="590"/>
    <tableColumn id="3" xr3:uid="{AFCFC4B3-6347-B849-8184-77B36086D2AE}" name="ades" dataDxfId="589"/>
    <tableColumn id="4" xr3:uid="{26F168F8-4B31-374B-91A2-AC443C209A43}" name="aircraft_type" dataDxfId="588"/>
    <tableColumn id="5" xr3:uid="{19509804-DB02-8344-A8E3-7FCB36D2E0DC}" name="aircraft_registration" dataDxfId="587"/>
    <tableColumn id="6" xr3:uid="{E990A99B-D519-0C42-AB6E-23D00399765A}" name="atd" dataDxfId="586"/>
    <tableColumn id="7" xr3:uid="{967F7D39-327F-DB49-B3CF-7D3A1CADE2F5}" name="dep_runway" dataDxfId="585"/>
    <tableColumn id="8" xr3:uid="{F863CA60-3E57-5245-B2B3-D783F23036C2}" name="route" dataDxfId="584"/>
    <tableColumn id="9" xr3:uid="{DB3E112C-E6F2-584D-9549-AB80C3D4B5A5}" name="rfl" dataDxfId="583"/>
    <tableColumn id="10" xr3:uid="{F2AFB52F-6231-D944-8FCC-C3E2F948F649}" name="flight_rule" dataDxfId="582"/>
    <tableColumn id="11" xr3:uid="{1F50497A-727B-D44C-9F41-A8B3F9CA2B30}" name="flight_type" dataDxfId="581"/>
    <tableColumn id="12" xr3:uid="{36200CD3-5503-604D-9E28-92AB84D7D5BE}" name="distance_flown_in_fir" dataDxfId="580"/>
    <tableColumn id="13" xr3:uid="{F1F82192-8029-824E-83F6-2BC3EAFE0DD3}" name="exit_point" dataDxfId="579"/>
    <tableColumn id="14" xr3:uid="{0209C8A5-E813-224D-9D5D-0A06FA226CBD}" name="exit_hour" dataDxfId="578"/>
    <tableColumn id="15" xr3:uid="{18AD80B1-D624-574A-BD18-4D291DB51470}" name="exit_level" dataDxfId="577"/>
    <tableColumn id="16" xr3:uid="{5BCA9BF0-7546-3D4C-8E4D-2D2792B4B539}" name="wtc" dataDxfId="576"/>
    <tableColumn id="17" xr3:uid="{A78828D5-1524-5642-9926-321B5E6B1DA7}" name="nfl" dataDxfId="575"/>
    <tableColumn id="18" xr3:uid="{3FFA2B93-422D-5F40-8B7C-DB00B88EB3EE}" name="SID_resuelto" dataDxfId="574">
      <calculatedColumnFormula>IF(OR(G2="12R",G2="12L"),_xlfn.XLOOKUP(C2,DB!$A$2:$A$255,DB!$B$2:$B$255,""),IF(OR(G2="30L",G2="30R"),_xlfn.XLOOKUP(C2,DB!$A$2:$A$255,DB!$C$2:$C$255,""),""))</calculatedColumnFormula>
    </tableColumn>
    <tableColumn id="19" xr3:uid="{9A21190F-7FE5-A34F-9EAE-EA48C5EDD4E3}" name="Hora_UTC" dataDxfId="573">
      <calculatedColumnFormula>HOUR(F2)</calculatedColumnFormula>
    </tableColumn>
    <tableColumn id="20" xr3:uid="{34E68A21-0F4B-F645-AA22-DB5BA54B65C4}" name="Sector_resuelto" dataDxfId="572">
      <calculatedColumnFormula>_xlfn.XLOOKUP(C2,DB!$A$2:$A$255,DB!$D$2:$D$255,"")</calculatedColumnFormula>
    </tableColumn>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28C0980-2263-FD42-A609-B8B6283A1699}" name="Tabla134567181920212223242589101112131415161726272829303133343536234567891011121314151617181920212223" displayName="Tabla134567181920212223242589101112131415161726272829303133343536234567891011121314151617181920212223" ref="A1:T220" totalsRowShown="0" headerRowDxfId="43" dataDxfId="42">
  <autoFilter ref="A1:T220" xr:uid="{FCBB0081-F5A0-9F4A-8223-2324497988BF}"/>
  <tableColumns count="20">
    <tableColumn id="1" xr3:uid="{CFD670BE-DD54-CA4A-84F3-BCE3E4355839}" name="callsign" dataDxfId="41"/>
    <tableColumn id="2" xr3:uid="{D9F5570B-050E-4A40-8170-DB03A8F1AB92}" name="adep" dataDxfId="40"/>
    <tableColumn id="3" xr3:uid="{E05BE47D-E348-2F43-B84C-A5B9CDE48A54}" name="ades" dataDxfId="39"/>
    <tableColumn id="4" xr3:uid="{9BFB0BDB-9308-7947-9B82-6A7D76FCEF4E}" name="aircraft_type" dataDxfId="38"/>
    <tableColumn id="5" xr3:uid="{49F1125E-3AB7-0047-8E55-4BBA9DBBE0FD}" name="aircraft_registration" dataDxfId="37"/>
    <tableColumn id="6" xr3:uid="{A18F4594-2F47-134E-9C4F-C4DBA6E0C877}" name="atd" dataDxfId="36"/>
    <tableColumn id="7" xr3:uid="{FC033D24-E26F-6948-A390-950D58B2B3A9}" name="dep_runway" dataDxfId="35"/>
    <tableColumn id="8" xr3:uid="{A8C45071-2562-514D-A7B8-F5BA71225DBF}" name="route" dataDxfId="34"/>
    <tableColumn id="9" xr3:uid="{0BD559E3-1DAC-5D44-A733-B21D85400F05}" name="rfl" dataDxfId="33"/>
    <tableColumn id="10" xr3:uid="{9B78549E-74F0-9A4F-BC75-12010E57F2B0}" name="flight_rule" dataDxfId="32"/>
    <tableColumn id="11" xr3:uid="{84652BB9-FA4B-0941-9479-D0C607A9FFFC}" name="flight_type" dataDxfId="31"/>
    <tableColumn id="12" xr3:uid="{B567650F-6786-2744-844C-4913C98FC0C2}" name="distance_flown_in_fir" dataDxfId="30"/>
    <tableColumn id="13" xr3:uid="{EC651ABF-709D-594C-90EB-78A36216BE78}" name="exit_point" dataDxfId="29"/>
    <tableColumn id="14" xr3:uid="{BA365A39-A9F4-9D4F-8AC6-5848AF828CC0}" name="exit_hour" dataDxfId="28"/>
    <tableColumn id="15" xr3:uid="{13636DA5-B659-F94A-BE2E-40511B0E1C14}" name="exit_level" dataDxfId="27"/>
    <tableColumn id="16" xr3:uid="{96FC701F-CD0D-BC4F-B6A2-0F78992BE5E6}" name="wtc" dataDxfId="26"/>
    <tableColumn id="17" xr3:uid="{B64EC68F-0DE5-7541-8AE1-70EBCC8DEB65}" name="nfl" dataDxfId="25"/>
    <tableColumn id="18" xr3:uid="{41CAC0E0-E305-8B45-A1CC-11E140757A1C}" name="SID_resuelto" dataDxfId="24">
      <calculatedColumnFormula>IF(OR(G2="12R",G2="12L"),_xlfn.XLOOKUP(C2,DB!$A$2:$A$255,DB!$B$2:$B$255,""),IF(OR(G2="30L",G2="30R"),_xlfn.XLOOKUP(C2,DB!$A$2:$A$255,DB!$C$2:$C$255,""),""))</calculatedColumnFormula>
    </tableColumn>
    <tableColumn id="19" xr3:uid="{5602184D-0C9A-5644-B75A-6EFEDADDDFE3}" name="Hora_UTC" dataDxfId="23">
      <calculatedColumnFormula>HOUR(F2)</calculatedColumnFormula>
    </tableColumn>
    <tableColumn id="20" xr3:uid="{2AD877A0-D55C-2B4A-BB2D-04D3EC20F37C}" name="Sector_resuelto" dataDxfId="22">
      <calculatedColumnFormula>_xlfn.XLOOKUP(C2,DB!$A$2:$A$255,DB!$D$2:$D$255,"")</calculatedColumnFormula>
    </tableColumn>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B99E51AC-F361-7B4D-AB6C-AB181CAC59CD}" name="Tabla13456718192021222324258910111213141516172627282930313334353623456789101112131415161718192021222324" displayName="Tabla13456718192021222324258910111213141516172627282930313334353623456789101112131415161718192021222324" ref="A1:T220" totalsRowShown="0" headerRowDxfId="21" dataDxfId="20">
  <autoFilter ref="A1:T220" xr:uid="{FCBB0081-F5A0-9F4A-8223-2324497988BF}"/>
  <tableColumns count="20">
    <tableColumn id="1" xr3:uid="{15C7CAEA-420B-D04C-869E-67FDC4C93E18}" name="callsign" dataDxfId="19"/>
    <tableColumn id="2" xr3:uid="{6099CE02-8EC4-6449-890F-9892624654F5}" name="adep" dataDxfId="18"/>
    <tableColumn id="3" xr3:uid="{539704D9-D58B-F743-9114-37C1807F42AC}" name="ades" dataDxfId="17"/>
    <tableColumn id="4" xr3:uid="{274E31AF-4576-1A4C-A1A6-7F9F07315573}" name="aircraft_type" dataDxfId="16"/>
    <tableColumn id="5" xr3:uid="{36614585-5FD8-B041-AF36-CAA883DCB715}" name="aircraft_registration" dataDxfId="15"/>
    <tableColumn id="6" xr3:uid="{767809BF-C656-C448-858D-5295AEA7686A}" name="atd" dataDxfId="14"/>
    <tableColumn id="7" xr3:uid="{5D74ACBD-9EE5-9244-8BFB-D04921F8B348}" name="dep_runway" dataDxfId="13"/>
    <tableColumn id="8" xr3:uid="{0B7EC0C0-1E2D-2C47-979D-76590E6882D6}" name="route" dataDxfId="12"/>
    <tableColumn id="9" xr3:uid="{8DD5844A-769F-9C45-8073-CBD5F54EAD32}" name="rfl" dataDxfId="11"/>
    <tableColumn id="10" xr3:uid="{7B6BE8CD-CCB4-A64D-9F0D-13C09F96D9AC}" name="flight_rule" dataDxfId="10"/>
    <tableColumn id="11" xr3:uid="{6B1FE1DC-9F74-FF4B-913D-AED78CFCBE4A}" name="flight_type" dataDxfId="9"/>
    <tableColumn id="12" xr3:uid="{AEFE7F98-CDE9-784C-B287-48461AAA1B38}" name="distance_flown_in_fir" dataDxfId="8"/>
    <tableColumn id="13" xr3:uid="{77F72098-C0D3-C74C-B7D2-114FA6FCC4CF}" name="exit_point" dataDxfId="7"/>
    <tableColumn id="14" xr3:uid="{AC7D5B0E-865D-9748-95D5-24B719B9BD96}" name="exit_hour" dataDxfId="6"/>
    <tableColumn id="15" xr3:uid="{1225E79A-48E6-C347-A8F6-D8D471E571FF}" name="exit_level" dataDxfId="5"/>
    <tableColumn id="16" xr3:uid="{29C5C404-C2BE-7147-9DB2-A8EB520C1B44}" name="wtc" dataDxfId="4"/>
    <tableColumn id="17" xr3:uid="{13DAFD94-A16A-9744-AE27-44A59DF1CAB9}" name="nfl" dataDxfId="3"/>
    <tableColumn id="18" xr3:uid="{8EDE1B56-85E9-2B47-8A5F-FC570CF45694}" name="SID_resuelto" dataDxfId="2">
      <calculatedColumnFormula>IF(OR(G2="12R",G2="12L"),_xlfn.XLOOKUP(C2,DB!$A$2:$A$255,DB!$B$2:$B$255,""),IF(OR(G2="30L",G2="30R"),_xlfn.XLOOKUP(C2,DB!$A$2:$A$255,DB!$C$2:$C$255,""),""))</calculatedColumnFormula>
    </tableColumn>
    <tableColumn id="19" xr3:uid="{858BF925-AD5D-3446-9C62-996F41AC1756}" name="Hora_UTC" dataDxfId="1">
      <calculatedColumnFormula>HOUR(F2)</calculatedColumnFormula>
    </tableColumn>
    <tableColumn id="20" xr3:uid="{E6AB7145-76DB-334C-9024-156CA57DE047}" name="Sector_resuelto" dataDxfId="0">
      <calculatedColumnFormula>_xlfn.XLOOKUP(C2,DB!$A$2:$A$255,DB!$D$2:$D$255,"")</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8.xml"/><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0.xml"/><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21.xml"/><Relationship Id="rId1" Type="http://schemas.openxmlformats.org/officeDocument/2006/relationships/drawing" Target="../drawings/drawing20.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22.xml"/><Relationship Id="rId1" Type="http://schemas.openxmlformats.org/officeDocument/2006/relationships/drawing" Target="../drawings/drawing21.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drawing" Target="../drawings/drawing22.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drawing" Target="../drawings/drawing23.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drawing" Target="../drawings/drawing24.xml"/></Relationships>
</file>

<file path=xl/worksheets/_rels/sheet26.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drawing" Target="../drawings/drawing25.xml"/></Relationships>
</file>

<file path=xl/worksheets/_rels/sheet27.xml.rels><?xml version="1.0" encoding="UTF-8" standalone="yes"?>
<Relationships xmlns="http://schemas.openxmlformats.org/package/2006/relationships"><Relationship Id="rId2" Type="http://schemas.openxmlformats.org/officeDocument/2006/relationships/table" Target="../tables/table27.xml"/><Relationship Id="rId1" Type="http://schemas.openxmlformats.org/officeDocument/2006/relationships/drawing" Target="../drawings/drawing26.xml"/></Relationships>
</file>

<file path=xl/worksheets/_rels/sheet28.xml.rels><?xml version="1.0" encoding="UTF-8" standalone="yes"?>
<Relationships xmlns="http://schemas.openxmlformats.org/package/2006/relationships"><Relationship Id="rId2" Type="http://schemas.openxmlformats.org/officeDocument/2006/relationships/table" Target="../tables/table28.xml"/><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B0C173-4B64-3844-B2C1-84B2CFD5211A}">
  <dimension ref="A1:E255"/>
  <sheetViews>
    <sheetView topLeftCell="A227" workbookViewId="0">
      <selection activeCell="A255" sqref="A255"/>
    </sheetView>
  </sheetViews>
  <sheetFormatPr baseColWidth="10" defaultRowHeight="16" x14ac:dyDescent="0.2"/>
  <cols>
    <col min="5" max="5" width="17" bestFit="1" customWidth="1"/>
  </cols>
  <sheetData>
    <row r="1" spans="1:5" x14ac:dyDescent="0.2">
      <c r="A1" t="s">
        <v>976</v>
      </c>
      <c r="B1" t="s">
        <v>1075</v>
      </c>
      <c r="C1" t="s">
        <v>1076</v>
      </c>
      <c r="D1" t="s">
        <v>977</v>
      </c>
      <c r="E1" t="s">
        <v>978</v>
      </c>
    </row>
    <row r="2" spans="1:5" x14ac:dyDescent="0.2">
      <c r="A2" t="s">
        <v>43</v>
      </c>
      <c r="B2" t="s">
        <v>1072</v>
      </c>
      <c r="C2" t="str" cm="1">
        <f t="array" ref="C2">_xlfn.SWITCH(Tabla42[[#This Row],[SID 12R]],"UDGUV","UDGUV","OMSUK","ROTGI","ENEBA","NOSUG","NUDAL","NUDAL","TAKUX","CZM","HECAT","CZM","CZM","CZM","")</f>
        <v>UDGUV</v>
      </c>
      <c r="D2" t="str" cm="1">
        <f t="array" ref="D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 t="s">
        <v>979</v>
      </c>
    </row>
    <row r="3" spans="1:5" x14ac:dyDescent="0.2">
      <c r="A3" t="s">
        <v>28</v>
      </c>
      <c r="B3" t="s">
        <v>1073</v>
      </c>
      <c r="C3" t="str" cm="1">
        <f t="array" ref="C3">_xlfn.SWITCH(Tabla42[[#This Row],[SID 12R]],"UDGUV","UDGUV","OMSUK","ROTGI","ENEBA","NOSUG","NUDAL","NUDAL","TAKUX","CZM","HECAT","CZM","CZM","CZM","")</f>
        <v>ROTGI</v>
      </c>
      <c r="D3" t="str" cm="1">
        <f t="array" ref="D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 t="s">
        <v>981</v>
      </c>
    </row>
    <row r="4" spans="1:5" x14ac:dyDescent="0.2">
      <c r="A4" t="s">
        <v>33</v>
      </c>
      <c r="B4" t="s">
        <v>1072</v>
      </c>
      <c r="C4" t="str" cm="1">
        <f t="array" ref="C4">_xlfn.SWITCH(Tabla42[[#This Row],[SID 12R]],"UDGUV","UDGUV","OMSUK","ROTGI","ENEBA","NOSUG","NUDAL","NUDAL","TAKUX","CZM","HECAT","CZM","CZM","CZM","")</f>
        <v>UDGUV</v>
      </c>
      <c r="D4" t="str" cm="1">
        <f t="array" ref="D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 t="s">
        <v>982</v>
      </c>
    </row>
    <row r="5" spans="1:5" x14ac:dyDescent="0.2">
      <c r="A5" t="s">
        <v>50</v>
      </c>
      <c r="B5" t="s">
        <v>1072</v>
      </c>
      <c r="C5" t="str" cm="1">
        <f t="array" ref="C5">_xlfn.SWITCH(Tabla42[[#This Row],[SID 12R]],"UDGUV","UDGUV","OMSUK","ROTGI","ENEBA","NOSUG","NUDAL","NUDAL","TAKUX","CZM","HECAT","CZM","CZM","CZM","")</f>
        <v>UDGUV</v>
      </c>
      <c r="D5" t="str" cm="1">
        <f t="array" ref="D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 t="s">
        <v>979</v>
      </c>
    </row>
    <row r="6" spans="1:5" x14ac:dyDescent="0.2">
      <c r="A6" t="s">
        <v>128</v>
      </c>
      <c r="B6" t="s">
        <v>1074</v>
      </c>
      <c r="C6" t="str" cm="1">
        <f t="array" ref="C6">_xlfn.SWITCH(Tabla42[[#This Row],[SID 12R]],"UDGUV","UDGUV","OMSUK","ROTGI","ENEBA","NOSUG","NUDAL","NUDAL","TAKUX","CZM","HECAT","CZM","CZM","CZM","")</f>
        <v>NOSUG</v>
      </c>
      <c r="D6" t="str" cm="1">
        <f t="array" ref="D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 t="s">
        <v>981</v>
      </c>
    </row>
    <row r="7" spans="1:5" x14ac:dyDescent="0.2">
      <c r="A7" t="s">
        <v>203</v>
      </c>
      <c r="B7" t="s">
        <v>1074</v>
      </c>
      <c r="C7" t="str" cm="1">
        <f t="array" ref="C7">_xlfn.SWITCH(Tabla42[[#This Row],[SID 12R]],"UDGUV","UDGUV","OMSUK","ROTGI","ENEBA","NOSUG","NUDAL","NUDAL","TAKUX","CZM","HECAT","CZM","CZM","CZM","")</f>
        <v>NOSUG</v>
      </c>
      <c r="D7" t="str" cm="1">
        <f t="array" ref="D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 t="s">
        <v>981</v>
      </c>
    </row>
    <row r="8" spans="1:5" x14ac:dyDescent="0.2">
      <c r="A8" t="s">
        <v>134</v>
      </c>
      <c r="B8" t="s">
        <v>1074</v>
      </c>
      <c r="C8" t="str" cm="1">
        <f t="array" ref="C8">_xlfn.SWITCH(Tabla42[[#This Row],[SID 12R]],"UDGUV","UDGUV","OMSUK","ROTGI","ENEBA","NOSUG","NUDAL","NUDAL","TAKUX","CZM","HECAT","CZM","CZM","CZM","")</f>
        <v>NOSUG</v>
      </c>
      <c r="D8" t="str" cm="1">
        <f t="array" ref="D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 t="s">
        <v>981</v>
      </c>
    </row>
    <row r="9" spans="1:5" x14ac:dyDescent="0.2">
      <c r="A9" t="s">
        <v>276</v>
      </c>
      <c r="B9" t="s">
        <v>1072</v>
      </c>
      <c r="C9" t="str" cm="1">
        <f t="array" ref="C9">_xlfn.SWITCH(Tabla42[[#This Row],[SID 12R]],"UDGUV","UDGUV","OMSUK","ROTGI","ENEBA","NOSUG","NUDAL","NUDAL","TAKUX","CZM","HECAT","CZM","CZM","CZM","")</f>
        <v>UDGUV</v>
      </c>
      <c r="D9" t="str" cm="1">
        <f t="array" ref="D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 t="s">
        <v>982</v>
      </c>
    </row>
    <row r="10" spans="1:5" x14ac:dyDescent="0.2">
      <c r="A10" t="s">
        <v>101</v>
      </c>
      <c r="B10" t="s">
        <v>1072</v>
      </c>
      <c r="C10" t="str" cm="1">
        <f t="array" ref="C10">_xlfn.SWITCH(Tabla42[[#This Row],[SID 12R]],"UDGUV","UDGUV","OMSUK","ROTGI","ENEBA","NOSUG","NUDAL","NUDAL","TAKUX","CZM","HECAT","CZM","CZM","CZM","")</f>
        <v>UDGUV</v>
      </c>
      <c r="D10" t="str" cm="1">
        <f t="array" ref="D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 t="s">
        <v>979</v>
      </c>
    </row>
    <row r="11" spans="1:5" x14ac:dyDescent="0.2">
      <c r="A11" t="s">
        <v>122</v>
      </c>
      <c r="B11" t="s">
        <v>1074</v>
      </c>
      <c r="C11" t="str" cm="1">
        <f t="array" ref="C11">_xlfn.SWITCH(Tabla42[[#This Row],[SID 12R]],"UDGUV","UDGUV","OMSUK","ROTGI","ENEBA","NOSUG","NUDAL","NUDAL","TAKUX","CZM","HECAT","CZM","CZM","CZM","")</f>
        <v>NOSUG</v>
      </c>
      <c r="D11" t="str" cm="1">
        <f t="array" ref="D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 t="s">
        <v>981</v>
      </c>
    </row>
    <row r="12" spans="1:5" x14ac:dyDescent="0.2">
      <c r="A12" t="s">
        <v>144</v>
      </c>
      <c r="B12" t="s">
        <v>1073</v>
      </c>
      <c r="C12" t="str" cm="1">
        <f t="array" ref="C12">_xlfn.SWITCH(Tabla42[[#This Row],[SID 12R]],"UDGUV","UDGUV","OMSUK","ROTGI","ENEBA","NOSUG","NUDAL","NUDAL","TAKUX","CZM","HECAT","CZM","CZM","CZM","")</f>
        <v>ROTGI</v>
      </c>
      <c r="D12" t="str" cm="1">
        <f t="array" ref="D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 t="s">
        <v>981</v>
      </c>
    </row>
    <row r="13" spans="1:5" x14ac:dyDescent="0.2">
      <c r="A13" t="s">
        <v>19</v>
      </c>
      <c r="B13" t="s">
        <v>1072</v>
      </c>
      <c r="C13" t="str" cm="1">
        <f t="array" ref="C13">_xlfn.SWITCH(Tabla42[[#This Row],[SID 12R]],"UDGUV","UDGUV","OMSUK","ROTGI","ENEBA","NOSUG","NUDAL","NUDAL","TAKUX","CZM","HECAT","CZM","CZM","CZM","")</f>
        <v>UDGUV</v>
      </c>
      <c r="D13" t="str" cm="1">
        <f t="array" ref="D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 t="s">
        <v>979</v>
      </c>
    </row>
    <row r="14" spans="1:5" x14ac:dyDescent="0.2">
      <c r="A14" t="s">
        <v>208</v>
      </c>
      <c r="B14" t="s">
        <v>1074</v>
      </c>
      <c r="C14" t="str" cm="1">
        <f t="array" ref="C14">_xlfn.SWITCH(Tabla42[[#This Row],[SID 12R]],"UDGUV","UDGUV","OMSUK","ROTGI","ENEBA","NOSUG","NUDAL","NUDAL","TAKUX","CZM","HECAT","CZM","CZM","CZM","")</f>
        <v>NOSUG</v>
      </c>
      <c r="D14" t="str" cm="1">
        <f t="array" ref="D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 t="s">
        <v>981</v>
      </c>
    </row>
    <row r="15" spans="1:5" x14ac:dyDescent="0.2">
      <c r="A15" t="s">
        <v>170</v>
      </c>
      <c r="B15" t="s">
        <v>1073</v>
      </c>
      <c r="C15" t="str" cm="1">
        <f t="array" ref="C15">_xlfn.SWITCH(Tabla42[[#This Row],[SID 12R]],"UDGUV","UDGUV","OMSUK","ROTGI","ENEBA","NOSUG","NUDAL","NUDAL","TAKUX","CZM","HECAT","CZM","CZM","CZM","")</f>
        <v>ROTGI</v>
      </c>
      <c r="D15" t="str" cm="1">
        <f t="array" ref="D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 t="s">
        <v>981</v>
      </c>
    </row>
    <row r="16" spans="1:5" x14ac:dyDescent="0.2">
      <c r="A16" t="s">
        <v>423</v>
      </c>
      <c r="B16" t="s">
        <v>1074</v>
      </c>
      <c r="C16" t="str" cm="1">
        <f t="array" ref="C16">_xlfn.SWITCH(Tabla42[[#This Row],[SID 12R]],"UDGUV","UDGUV","OMSUK","ROTGI","ENEBA","NOSUG","NUDAL","NUDAL","TAKUX","CZM","HECAT","CZM","CZM","CZM","")</f>
        <v>NOSUG</v>
      </c>
      <c r="D16" t="str" cm="1">
        <f t="array" ref="D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 t="s">
        <v>981</v>
      </c>
    </row>
    <row r="17" spans="1:5" x14ac:dyDescent="0.2">
      <c r="A17" t="s">
        <v>148</v>
      </c>
      <c r="B17" t="s">
        <v>40</v>
      </c>
      <c r="C17" t="str" cm="1">
        <f t="array" ref="C17">_xlfn.SWITCH(Tabla42[[#This Row],[SID 12R]],"UDGUV","UDGUV","OMSUK","ROTGI","ENEBA","NOSUG","NUDAL","NUDAL","TAKUX","CZM","HECAT","CZM","CZM","CZM","")</f>
        <v>NUDAL</v>
      </c>
      <c r="D17" t="str" cm="1">
        <f t="array" ref="D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 t="s">
        <v>983</v>
      </c>
    </row>
    <row r="18" spans="1:5" x14ac:dyDescent="0.2">
      <c r="A18" t="s">
        <v>330</v>
      </c>
      <c r="B18" t="s">
        <v>1073</v>
      </c>
      <c r="C18" t="str" cm="1">
        <f t="array" ref="C18">_xlfn.SWITCH(Tabla42[[#This Row],[SID 12R]],"UDGUV","UDGUV","OMSUK","ROTGI","ENEBA","NOSUG","NUDAL","NUDAL","TAKUX","CZM","HECAT","CZM","CZM","CZM","")</f>
        <v>ROTGI</v>
      </c>
      <c r="D18" t="str" cm="1">
        <f t="array" ref="D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 t="s">
        <v>981</v>
      </c>
    </row>
    <row r="19" spans="1:5" x14ac:dyDescent="0.2">
      <c r="A19" t="s">
        <v>230</v>
      </c>
      <c r="B19" t="s">
        <v>1073</v>
      </c>
      <c r="C19" t="str" cm="1">
        <f t="array" ref="C19">_xlfn.SWITCH(Tabla42[[#This Row],[SID 12R]],"UDGUV","UDGUV","OMSUK","ROTGI","ENEBA","NOSUG","NUDAL","NUDAL","TAKUX","CZM","HECAT","CZM","CZM","CZM","")</f>
        <v>ROTGI</v>
      </c>
      <c r="D19" t="str" cm="1">
        <f t="array" ref="D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 t="s">
        <v>981</v>
      </c>
    </row>
    <row r="20" spans="1:5" x14ac:dyDescent="0.2">
      <c r="A20" t="s">
        <v>317</v>
      </c>
      <c r="B20" t="s">
        <v>1072</v>
      </c>
      <c r="C20" t="str" cm="1">
        <f t="array" ref="C20">_xlfn.SWITCH(Tabla42[[#This Row],[SID 12R]],"UDGUV","UDGUV","OMSUK","ROTGI","ENEBA","NOSUG","NUDAL","NUDAL","TAKUX","CZM","HECAT","CZM","CZM","CZM","")</f>
        <v>UDGUV</v>
      </c>
      <c r="D20" t="str" cm="1">
        <f t="array" ref="D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0" t="s">
        <v>982</v>
      </c>
    </row>
    <row r="21" spans="1:5" x14ac:dyDescent="0.2">
      <c r="A21" t="s">
        <v>212</v>
      </c>
      <c r="B21" t="s">
        <v>1072</v>
      </c>
      <c r="C21" t="str" cm="1">
        <f t="array" ref="C21">_xlfn.SWITCH(Tabla42[[#This Row],[SID 12R]],"UDGUV","UDGUV","OMSUK","ROTGI","ENEBA","NOSUG","NUDAL","NUDAL","TAKUX","CZM","HECAT","CZM","CZM","CZM","")</f>
        <v>UDGUV</v>
      </c>
      <c r="D21" t="str" cm="1">
        <f t="array" ref="D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 t="s">
        <v>982</v>
      </c>
    </row>
    <row r="22" spans="1:5" x14ac:dyDescent="0.2">
      <c r="A22" t="s">
        <v>539</v>
      </c>
      <c r="B22" t="s">
        <v>1073</v>
      </c>
      <c r="C22" t="str" cm="1">
        <f t="array" ref="C22">_xlfn.SWITCH(Tabla42[[#This Row],[SID 12R]],"UDGUV","UDGUV","OMSUK","ROTGI","ENEBA","NOSUG","NUDAL","NUDAL","TAKUX","CZM","HECAT","CZM","CZM","CZM","")</f>
        <v>ROTGI</v>
      </c>
      <c r="D22" t="str" cm="1">
        <f t="array" ref="D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 t="s">
        <v>982</v>
      </c>
    </row>
    <row r="23" spans="1:5" x14ac:dyDescent="0.2">
      <c r="A23" t="s">
        <v>219</v>
      </c>
      <c r="B23" t="s">
        <v>117</v>
      </c>
      <c r="C23" t="str" cm="1">
        <f t="array" ref="C23">_xlfn.SWITCH(Tabla42[[#This Row],[SID 12R]],"UDGUV","UDGUV","OMSUK","ROTGI","ENEBA","NOSUG","NUDAL","NUDAL","TAKUX","CZM","HECAT","CZM","CZM","CZM","")</f>
        <v>CZM</v>
      </c>
      <c r="D23" t="str" cm="1">
        <f t="array" ref="D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 t="s">
        <v>985</v>
      </c>
    </row>
    <row r="24" spans="1:5" x14ac:dyDescent="0.2">
      <c r="A24" t="s">
        <v>502</v>
      </c>
      <c r="B24" t="s">
        <v>1073</v>
      </c>
      <c r="C24" t="str" cm="1">
        <f t="array" ref="C24">_xlfn.SWITCH(Tabla42[[#This Row],[SID 12R]],"UDGUV","UDGUV","OMSUK","ROTGI","ENEBA","NOSUG","NUDAL","NUDAL","TAKUX","CZM","HECAT","CZM","CZM","CZM","")</f>
        <v>ROTGI</v>
      </c>
      <c r="D24" t="str" cm="1">
        <f t="array" ref="D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 t="s">
        <v>981</v>
      </c>
    </row>
    <row r="25" spans="1:5" x14ac:dyDescent="0.2">
      <c r="A25" t="s">
        <v>986</v>
      </c>
      <c r="B25" t="s">
        <v>1077</v>
      </c>
      <c r="C25" t="str" cm="1">
        <f t="array" ref="C25">_xlfn.SWITCH(Tabla42[[#This Row],[SID 12R]],"UDGUV","UDGUV","OMSUK","ROTGI","ENEBA","NOSUG","NUDAL","NUDAL","TAKUX","CZM","HECAT","CZM","CZM","CZM","")</f>
        <v>CZM</v>
      </c>
      <c r="D25" t="str" cm="1">
        <f t="array" ref="D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5" t="s">
        <v>985</v>
      </c>
    </row>
    <row r="26" spans="1:5" x14ac:dyDescent="0.2">
      <c r="A26" t="s">
        <v>199</v>
      </c>
      <c r="B26" t="s">
        <v>1073</v>
      </c>
      <c r="C26" t="str" cm="1">
        <f t="array" ref="C26">_xlfn.SWITCH(Tabla42[[#This Row],[SID 12R]],"UDGUV","UDGUV","OMSUK","ROTGI","ENEBA","NOSUG","NUDAL","NUDAL","TAKUX","CZM","HECAT","CZM","CZM","CZM","")</f>
        <v>ROTGI</v>
      </c>
      <c r="D26" t="str" cm="1">
        <f t="array" ref="D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6" t="s">
        <v>981</v>
      </c>
    </row>
    <row r="27" spans="1:5" x14ac:dyDescent="0.2">
      <c r="A27" t="s">
        <v>234</v>
      </c>
      <c r="B27" t="s">
        <v>1072</v>
      </c>
      <c r="C27" t="str" cm="1">
        <f t="array" ref="C27">_xlfn.SWITCH(Tabla42[[#This Row],[SID 12R]],"UDGUV","UDGUV","OMSUK","ROTGI","ENEBA","NOSUG","NUDAL","NUDAL","TAKUX","CZM","HECAT","CZM","CZM","CZM","")</f>
        <v>UDGUV</v>
      </c>
      <c r="D27" t="str" cm="1">
        <f t="array" ref="D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7" t="s">
        <v>982</v>
      </c>
    </row>
    <row r="28" spans="1:5" x14ac:dyDescent="0.2">
      <c r="A28" t="s">
        <v>282</v>
      </c>
      <c r="B28" t="s">
        <v>1073</v>
      </c>
      <c r="C28" t="str" cm="1">
        <f t="array" ref="C28">_xlfn.SWITCH(Tabla42[[#This Row],[SID 12R]],"UDGUV","UDGUV","OMSUK","ROTGI","ENEBA","NOSUG","NUDAL","NUDAL","TAKUX","CZM","HECAT","CZM","CZM","CZM","")</f>
        <v>ROTGI</v>
      </c>
      <c r="D28" t="str" cm="1">
        <f t="array" ref="D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8" t="s">
        <v>983</v>
      </c>
    </row>
    <row r="29" spans="1:5" x14ac:dyDescent="0.2">
      <c r="A29" t="s">
        <v>249</v>
      </c>
      <c r="B29" t="s">
        <v>1072</v>
      </c>
      <c r="C29" t="str" cm="1">
        <f t="array" ref="C29">_xlfn.SWITCH(Tabla42[[#This Row],[SID 12R]],"UDGUV","UDGUV","OMSUK","ROTGI","ENEBA","NOSUG","NUDAL","NUDAL","TAKUX","CZM","HECAT","CZM","CZM","CZM","")</f>
        <v>UDGUV</v>
      </c>
      <c r="D29" t="str" cm="1">
        <f t="array" ref="D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9" t="s">
        <v>981</v>
      </c>
    </row>
    <row r="30" spans="1:5" x14ac:dyDescent="0.2">
      <c r="A30" t="s">
        <v>108</v>
      </c>
      <c r="B30" t="s">
        <v>40</v>
      </c>
      <c r="C30" t="str" cm="1">
        <f t="array" ref="C30">_xlfn.SWITCH(Tabla42[[#This Row],[SID 12R]],"UDGUV","UDGUV","OMSUK","ROTGI","ENEBA","NOSUG","NUDAL","NUDAL","TAKUX","CZM","HECAT","CZM","CZM","CZM","")</f>
        <v>NUDAL</v>
      </c>
      <c r="D30" t="str" cm="1">
        <f t="array" ref="D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0" t="s">
        <v>983</v>
      </c>
    </row>
    <row r="31" spans="1:5" x14ac:dyDescent="0.2">
      <c r="A31" t="s">
        <v>650</v>
      </c>
      <c r="B31" t="s">
        <v>1074</v>
      </c>
      <c r="C31" t="str" cm="1">
        <f t="array" ref="C31">_xlfn.SWITCH(Tabla42[[#This Row],[SID 12R]],"UDGUV","UDGUV","OMSUK","ROTGI","ENEBA","NOSUG","NUDAL","NUDAL","TAKUX","CZM","HECAT","CZM","CZM","CZM","")</f>
        <v>NOSUG</v>
      </c>
      <c r="D31" t="str" cm="1">
        <f t="array" ref="D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1" t="s">
        <v>981</v>
      </c>
    </row>
    <row r="32" spans="1:5" x14ac:dyDescent="0.2">
      <c r="A32" t="s">
        <v>528</v>
      </c>
      <c r="B32" t="s">
        <v>1074</v>
      </c>
      <c r="C32" t="str" cm="1">
        <f t="array" ref="C32">_xlfn.SWITCH(Tabla42[[#This Row],[SID 12R]],"UDGUV","UDGUV","OMSUK","ROTGI","ENEBA","NOSUG","NUDAL","NUDAL","TAKUX","CZM","HECAT","CZM","CZM","CZM","")</f>
        <v>NOSUG</v>
      </c>
      <c r="D32" t="str" cm="1">
        <f t="array" ref="D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2" t="s">
        <v>981</v>
      </c>
    </row>
    <row r="33" spans="1:5" x14ac:dyDescent="0.2">
      <c r="A33" t="s">
        <v>987</v>
      </c>
      <c r="B33" t="s">
        <v>1074</v>
      </c>
      <c r="C33" t="str" cm="1">
        <f t="array" ref="C33">_xlfn.SWITCH(Tabla42[[#This Row],[SID 12R]],"UDGUV","UDGUV","OMSUK","ROTGI","ENEBA","NOSUG","NUDAL","NUDAL","TAKUX","CZM","HECAT","CZM","CZM","CZM","")</f>
        <v>NOSUG</v>
      </c>
      <c r="D33" t="str" cm="1">
        <f t="array" ref="D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3" t="s">
        <v>981</v>
      </c>
    </row>
    <row r="34" spans="1:5" x14ac:dyDescent="0.2">
      <c r="A34" t="s">
        <v>666</v>
      </c>
      <c r="B34" t="s">
        <v>1073</v>
      </c>
      <c r="C34" t="str" cm="1">
        <f t="array" ref="C34">_xlfn.SWITCH(Tabla42[[#This Row],[SID 12R]],"UDGUV","UDGUV","OMSUK","ROTGI","ENEBA","NOSUG","NUDAL","NUDAL","TAKUX","CZM","HECAT","CZM","CZM","CZM","")</f>
        <v>ROTGI</v>
      </c>
      <c r="D34" t="str" cm="1">
        <f t="array" ref="D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4" t="s">
        <v>981</v>
      </c>
    </row>
    <row r="35" spans="1:5" x14ac:dyDescent="0.2">
      <c r="A35" t="s">
        <v>238</v>
      </c>
      <c r="B35" t="s">
        <v>1073</v>
      </c>
      <c r="C35" t="str" cm="1">
        <f t="array" ref="C35">_xlfn.SWITCH(Tabla42[[#This Row],[SID 12R]],"UDGUV","UDGUV","OMSUK","ROTGI","ENEBA","NOSUG","NUDAL","NUDAL","TAKUX","CZM","HECAT","CZM","CZM","CZM","")</f>
        <v>ROTGI</v>
      </c>
      <c r="D35" t="str" cm="1">
        <f t="array" ref="D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5" t="s">
        <v>981</v>
      </c>
    </row>
    <row r="36" spans="1:5" x14ac:dyDescent="0.2">
      <c r="A36" t="s">
        <v>345</v>
      </c>
      <c r="B36" t="s">
        <v>1072</v>
      </c>
      <c r="C36" t="str" cm="1">
        <f t="array" ref="C36">_xlfn.SWITCH(Tabla42[[#This Row],[SID 12R]],"UDGUV","UDGUV","OMSUK","ROTGI","ENEBA","NOSUG","NUDAL","NUDAL","TAKUX","CZM","HECAT","CZM","CZM","CZM","")</f>
        <v>UDGUV</v>
      </c>
      <c r="D36" t="str" cm="1">
        <f t="array" ref="D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6" t="s">
        <v>979</v>
      </c>
    </row>
    <row r="37" spans="1:5" x14ac:dyDescent="0.2">
      <c r="A37" t="s">
        <v>933</v>
      </c>
      <c r="B37" t="s">
        <v>1074</v>
      </c>
      <c r="C37" t="str" cm="1">
        <f t="array" ref="C37">_xlfn.SWITCH(Tabla42[[#This Row],[SID 12R]],"UDGUV","UDGUV","OMSUK","ROTGI","ENEBA","NOSUG","NUDAL","NUDAL","TAKUX","CZM","HECAT","CZM","CZM","CZM","")</f>
        <v>NOSUG</v>
      </c>
      <c r="D37" t="str" cm="1">
        <f t="array" ref="D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7" t="s">
        <v>981</v>
      </c>
    </row>
    <row r="38" spans="1:5" x14ac:dyDescent="0.2">
      <c r="A38" t="s">
        <v>493</v>
      </c>
      <c r="B38" t="s">
        <v>1074</v>
      </c>
      <c r="C38" t="str" cm="1">
        <f t="array" ref="C38">_xlfn.SWITCH(Tabla42[[#This Row],[SID 12R]],"UDGUV","UDGUV","OMSUK","ROTGI","ENEBA","NOSUG","NUDAL","NUDAL","TAKUX","CZM","HECAT","CZM","CZM","CZM","")</f>
        <v>NOSUG</v>
      </c>
      <c r="D38" t="str" cm="1">
        <f t="array" ref="D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38" t="s">
        <v>981</v>
      </c>
    </row>
    <row r="39" spans="1:5" x14ac:dyDescent="0.2">
      <c r="A39" t="s">
        <v>97</v>
      </c>
      <c r="B39" t="s">
        <v>1072</v>
      </c>
      <c r="C39" t="str" cm="1">
        <f t="array" ref="C39">_xlfn.SWITCH(Tabla42[[#This Row],[SID 12R]],"UDGUV","UDGUV","OMSUK","ROTGI","ENEBA","NOSUG","NUDAL","NUDAL","TAKUX","CZM","HECAT","CZM","CZM","CZM","")</f>
        <v>UDGUV</v>
      </c>
      <c r="D39" t="str" cm="1">
        <f t="array" ref="D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39" t="s">
        <v>979</v>
      </c>
    </row>
    <row r="40" spans="1:5" x14ac:dyDescent="0.2">
      <c r="A40" t="s">
        <v>115</v>
      </c>
      <c r="B40" t="s">
        <v>117</v>
      </c>
      <c r="C40" t="str" cm="1">
        <f t="array" ref="C40">_xlfn.SWITCH(Tabla42[[#This Row],[SID 12R]],"UDGUV","UDGUV","OMSUK","ROTGI","ENEBA","NOSUG","NUDAL","NUDAL","TAKUX","CZM","HECAT","CZM","CZM","CZM","")</f>
        <v>CZM</v>
      </c>
      <c r="D40" t="str" cm="1">
        <f t="array" ref="D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0" t="s">
        <v>985</v>
      </c>
    </row>
    <row r="41" spans="1:5" x14ac:dyDescent="0.2">
      <c r="A41" t="s">
        <v>626</v>
      </c>
      <c r="B41" t="s">
        <v>1073</v>
      </c>
      <c r="C41" t="str" cm="1">
        <f t="array" ref="C41">_xlfn.SWITCH(Tabla42[[#This Row],[SID 12R]],"UDGUV","UDGUV","OMSUK","ROTGI","ENEBA","NOSUG","NUDAL","NUDAL","TAKUX","CZM","HECAT","CZM","CZM","CZM","")</f>
        <v>ROTGI</v>
      </c>
      <c r="D41" t="str" cm="1">
        <f t="array" ref="D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1" t="s">
        <v>981</v>
      </c>
    </row>
    <row r="42" spans="1:5" x14ac:dyDescent="0.2">
      <c r="A42" t="s">
        <v>660</v>
      </c>
      <c r="B42" t="s">
        <v>1074</v>
      </c>
      <c r="C42" t="str" cm="1">
        <f t="array" ref="C42">_xlfn.SWITCH(Tabla42[[#This Row],[SID 12R]],"UDGUV","UDGUV","OMSUK","ROTGI","ENEBA","NOSUG","NUDAL","NUDAL","TAKUX","CZM","HECAT","CZM","CZM","CZM","")</f>
        <v>NOSUG</v>
      </c>
      <c r="D42" t="str" cm="1">
        <f t="array" ref="D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2" t="s">
        <v>981</v>
      </c>
    </row>
    <row r="43" spans="1:5" x14ac:dyDescent="0.2">
      <c r="A43" t="s">
        <v>165</v>
      </c>
      <c r="B43" t="s">
        <v>1072</v>
      </c>
      <c r="C43" t="str" cm="1">
        <f t="array" ref="C43">_xlfn.SWITCH(Tabla42[[#This Row],[SID 12R]],"UDGUV","UDGUV","OMSUK","ROTGI","ENEBA","NOSUG","NUDAL","NUDAL","TAKUX","CZM","HECAT","CZM","CZM","CZM","")</f>
        <v>UDGUV</v>
      </c>
      <c r="D43" t="str" cm="1">
        <f t="array" ref="D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43" t="s">
        <v>982</v>
      </c>
    </row>
    <row r="44" spans="1:5" x14ac:dyDescent="0.2">
      <c r="A44" t="s">
        <v>664</v>
      </c>
      <c r="B44" t="s">
        <v>1073</v>
      </c>
      <c r="C44" t="str" cm="1">
        <f t="array" ref="C44">_xlfn.SWITCH(Tabla42[[#This Row],[SID 12R]],"UDGUV","UDGUV","OMSUK","ROTGI","ENEBA","NOSUG","NUDAL","NUDAL","TAKUX","CZM","HECAT","CZM","CZM","CZM","")</f>
        <v>ROTGI</v>
      </c>
      <c r="D44" t="str" cm="1">
        <f t="array" ref="D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4" t="s">
        <v>981</v>
      </c>
    </row>
    <row r="45" spans="1:5" x14ac:dyDescent="0.2">
      <c r="A45" t="s">
        <v>38</v>
      </c>
      <c r="B45" t="s">
        <v>40</v>
      </c>
      <c r="C45" t="str" cm="1">
        <f t="array" ref="C45">_xlfn.SWITCH(Tabla42[[#This Row],[SID 12R]],"UDGUV","UDGUV","OMSUK","ROTGI","ENEBA","NOSUG","NUDAL","NUDAL","TAKUX","CZM","HECAT","CZM","CZM","CZM","")</f>
        <v>NUDAL</v>
      </c>
      <c r="D45" t="str" cm="1">
        <f t="array" ref="D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5" t="s">
        <v>983</v>
      </c>
    </row>
    <row r="46" spans="1:5" x14ac:dyDescent="0.2">
      <c r="A46" t="s">
        <v>988</v>
      </c>
      <c r="B46" t="s">
        <v>40</v>
      </c>
      <c r="C46" t="str" cm="1">
        <f t="array" ref="C46">_xlfn.SWITCH(Tabla42[[#This Row],[SID 12R]],"UDGUV","UDGUV","OMSUK","ROTGI","ENEBA","NOSUG","NUDAL","NUDAL","TAKUX","CZM","HECAT","CZM","CZM","CZM","")</f>
        <v>NUDAL</v>
      </c>
      <c r="D46" t="str" cm="1">
        <f t="array" ref="D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6" t="s">
        <v>983</v>
      </c>
    </row>
    <row r="47" spans="1:5" x14ac:dyDescent="0.2">
      <c r="A47" t="s">
        <v>989</v>
      </c>
      <c r="B47" t="s">
        <v>1074</v>
      </c>
      <c r="C47" t="str" cm="1">
        <f t="array" ref="C47">_xlfn.SWITCH(Tabla42[[#This Row],[SID 12R]],"UDGUV","UDGUV","OMSUK","ROTGI","ENEBA","NOSUG","NUDAL","NUDAL","TAKUX","CZM","HECAT","CZM","CZM","CZM","")</f>
        <v>NOSUG</v>
      </c>
      <c r="D47" t="str" cm="1">
        <f t="array" ref="D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7" t="s">
        <v>981</v>
      </c>
    </row>
    <row r="48" spans="1:5" x14ac:dyDescent="0.2">
      <c r="A48" t="s">
        <v>676</v>
      </c>
      <c r="B48" t="s">
        <v>1073</v>
      </c>
      <c r="C48" t="str" cm="1">
        <f t="array" ref="C48">_xlfn.SWITCH(Tabla42[[#This Row],[SID 12R]],"UDGUV","UDGUV","OMSUK","ROTGI","ENEBA","NOSUG","NUDAL","NUDAL","TAKUX","CZM","HECAT","CZM","CZM","CZM","")</f>
        <v>ROTGI</v>
      </c>
      <c r="D48" t="str" cm="1">
        <f t="array" ref="D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48" t="s">
        <v>981</v>
      </c>
    </row>
    <row r="49" spans="1:5" x14ac:dyDescent="0.2">
      <c r="A49" t="s">
        <v>432</v>
      </c>
      <c r="B49" t="s">
        <v>1078</v>
      </c>
      <c r="C49" t="str" cm="1">
        <f t="array" ref="C49">_xlfn.SWITCH(Tabla42[[#This Row],[SID 12R]],"UDGUV","UDGUV","OMSUK","ROTGI","ENEBA","NOSUG","NUDAL","NUDAL","TAKUX","CZM","HECAT","CZM","CZM","CZM","")</f>
        <v>CZM</v>
      </c>
      <c r="D49" t="str" cm="1">
        <f t="array" ref="D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49" t="s">
        <v>985</v>
      </c>
    </row>
    <row r="50" spans="1:5" x14ac:dyDescent="0.2">
      <c r="A50" t="s">
        <v>732</v>
      </c>
      <c r="B50" t="s">
        <v>1073</v>
      </c>
      <c r="C50" t="str" cm="1">
        <f t="array" ref="C50">_xlfn.SWITCH(Tabla42[[#This Row],[SID 12R]],"UDGUV","UDGUV","OMSUK","ROTGI","ENEBA","NOSUG","NUDAL","NUDAL","TAKUX","CZM","HECAT","CZM","CZM","CZM","")</f>
        <v>ROTGI</v>
      </c>
      <c r="D50" t="str" cm="1">
        <f t="array" ref="D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0" t="s">
        <v>981</v>
      </c>
    </row>
    <row r="51" spans="1:5" x14ac:dyDescent="0.2">
      <c r="A51" t="s">
        <v>273</v>
      </c>
      <c r="B51" t="s">
        <v>1072</v>
      </c>
      <c r="C51" t="str" cm="1">
        <f t="array" ref="C51">_xlfn.SWITCH(Tabla42[[#This Row],[SID 12R]],"UDGUV","UDGUV","OMSUK","ROTGI","ENEBA","NOSUG","NUDAL","NUDAL","TAKUX","CZM","HECAT","CZM","CZM","CZM","")</f>
        <v>UDGUV</v>
      </c>
      <c r="D51" t="str" cm="1">
        <f t="array" ref="D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1" t="s">
        <v>982</v>
      </c>
    </row>
    <row r="52" spans="1:5" x14ac:dyDescent="0.2">
      <c r="A52" t="s">
        <v>205</v>
      </c>
      <c r="B52" t="s">
        <v>40</v>
      </c>
      <c r="C52" t="str" cm="1">
        <f t="array" ref="C52">_xlfn.SWITCH(Tabla42[[#This Row],[SID 12R]],"UDGUV","UDGUV","OMSUK","ROTGI","ENEBA","NOSUG","NUDAL","NUDAL","TAKUX","CZM","HECAT","CZM","CZM","CZM","")</f>
        <v>NUDAL</v>
      </c>
      <c r="D52" t="str" cm="1">
        <f t="array" ref="D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2" t="s">
        <v>983</v>
      </c>
    </row>
    <row r="53" spans="1:5" x14ac:dyDescent="0.2">
      <c r="A53" t="s">
        <v>210</v>
      </c>
      <c r="B53" t="s">
        <v>117</v>
      </c>
      <c r="C53" t="str" cm="1">
        <f t="array" ref="C53">_xlfn.SWITCH(Tabla42[[#This Row],[SID 12R]],"UDGUV","UDGUV","OMSUK","ROTGI","ENEBA","NOSUG","NUDAL","NUDAL","TAKUX","CZM","HECAT","CZM","CZM","CZM","")</f>
        <v>CZM</v>
      </c>
      <c r="D53" t="str" cm="1">
        <f t="array" ref="D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53" t="s">
        <v>985</v>
      </c>
    </row>
    <row r="54" spans="1:5" x14ac:dyDescent="0.2">
      <c r="A54" t="s">
        <v>178</v>
      </c>
      <c r="B54" t="s">
        <v>1073</v>
      </c>
      <c r="C54" t="str" cm="1">
        <f t="array" ref="C54">_xlfn.SWITCH(Tabla42[[#This Row],[SID 12R]],"UDGUV","UDGUV","OMSUK","ROTGI","ENEBA","NOSUG","NUDAL","NUDAL","TAKUX","CZM","HECAT","CZM","CZM","CZM","")</f>
        <v>ROTGI</v>
      </c>
      <c r="D54" t="str" cm="1">
        <f t="array" ref="D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4" t="s">
        <v>981</v>
      </c>
    </row>
    <row r="55" spans="1:5" x14ac:dyDescent="0.2">
      <c r="A55" t="s">
        <v>990</v>
      </c>
      <c r="B55" t="s">
        <v>1074</v>
      </c>
      <c r="C55" t="str" cm="1">
        <f t="array" ref="C55">_xlfn.SWITCH(Tabla42[[#This Row],[SID 12R]],"UDGUV","UDGUV","OMSUK","ROTGI","ENEBA","NOSUG","NUDAL","NUDAL","TAKUX","CZM","HECAT","CZM","CZM","CZM","")</f>
        <v>NOSUG</v>
      </c>
      <c r="D55" t="str" cm="1">
        <f t="array" ref="D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5" t="s">
        <v>981</v>
      </c>
    </row>
    <row r="56" spans="1:5" x14ac:dyDescent="0.2">
      <c r="A56" t="s">
        <v>991</v>
      </c>
      <c r="B56" t="s">
        <v>1072</v>
      </c>
      <c r="C56" t="str" cm="1">
        <f t="array" ref="C56">_xlfn.SWITCH(Tabla42[[#This Row],[SID 12R]],"UDGUV","UDGUV","OMSUK","ROTGI","ENEBA","NOSUG","NUDAL","NUDAL","TAKUX","CZM","HECAT","CZM","CZM","CZM","")</f>
        <v>UDGUV</v>
      </c>
      <c r="D56" t="str" cm="1">
        <f t="array" ref="D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6" t="s">
        <v>981</v>
      </c>
    </row>
    <row r="57" spans="1:5" x14ac:dyDescent="0.2">
      <c r="A57" t="s">
        <v>136</v>
      </c>
      <c r="B57" t="s">
        <v>1073</v>
      </c>
      <c r="C57" t="str" cm="1">
        <f t="array" ref="C57">_xlfn.SWITCH(Tabla42[[#This Row],[SID 12R]],"UDGUV","UDGUV","OMSUK","ROTGI","ENEBA","NOSUG","NUDAL","NUDAL","TAKUX","CZM","HECAT","CZM","CZM","CZM","")</f>
        <v>ROTGI</v>
      </c>
      <c r="D57" t="str" cm="1">
        <f t="array" ref="D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7" t="s">
        <v>981</v>
      </c>
    </row>
    <row r="58" spans="1:5" x14ac:dyDescent="0.2">
      <c r="A58" t="s">
        <v>66</v>
      </c>
      <c r="B58" t="s">
        <v>1072</v>
      </c>
      <c r="C58" t="str" cm="1">
        <f t="array" ref="C58">_xlfn.SWITCH(Tabla42[[#This Row],[SID 12R]],"UDGUV","UDGUV","OMSUK","ROTGI","ENEBA","NOSUG","NUDAL","NUDAL","TAKUX","CZM","HECAT","CZM","CZM","CZM","")</f>
        <v>UDGUV</v>
      </c>
      <c r="D58" t="str" cm="1">
        <f t="array" ref="D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58" t="s">
        <v>992</v>
      </c>
    </row>
    <row r="59" spans="1:5" x14ac:dyDescent="0.2">
      <c r="A59" t="s">
        <v>993</v>
      </c>
      <c r="B59" t="s">
        <v>1074</v>
      </c>
      <c r="C59" t="str" cm="1">
        <f t="array" ref="C59">_xlfn.SWITCH(Tabla42[[#This Row],[SID 12R]],"UDGUV","UDGUV","OMSUK","ROTGI","ENEBA","NOSUG","NUDAL","NUDAL","TAKUX","CZM","HECAT","CZM","CZM","CZM","")</f>
        <v>NOSUG</v>
      </c>
      <c r="D59" t="str" cm="1">
        <f t="array" ref="D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59" t="s">
        <v>981</v>
      </c>
    </row>
    <row r="60" spans="1:5" x14ac:dyDescent="0.2">
      <c r="A60" t="s">
        <v>994</v>
      </c>
      <c r="B60" t="s">
        <v>1074</v>
      </c>
      <c r="C60" t="str" cm="1">
        <f t="array" ref="C60">_xlfn.SWITCH(Tabla42[[#This Row],[SID 12R]],"UDGUV","UDGUV","OMSUK","ROTGI","ENEBA","NOSUG","NUDAL","NUDAL","TAKUX","CZM","HECAT","CZM","CZM","CZM","")</f>
        <v>NOSUG</v>
      </c>
      <c r="D60" t="str" cm="1">
        <f t="array" ref="D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0" t="s">
        <v>981</v>
      </c>
    </row>
    <row r="61" spans="1:5" x14ac:dyDescent="0.2">
      <c r="A61" t="s">
        <v>221</v>
      </c>
      <c r="B61" t="s">
        <v>1072</v>
      </c>
      <c r="C61" t="str" cm="1">
        <f t="array" ref="C61">_xlfn.SWITCH(Tabla42[[#This Row],[SID 12R]],"UDGUV","UDGUV","OMSUK","ROTGI","ENEBA","NOSUG","NUDAL","NUDAL","TAKUX","CZM","HECAT","CZM","CZM","CZM","")</f>
        <v>UDGUV</v>
      </c>
      <c r="D61" t="str" cm="1">
        <f t="array" ref="D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1" t="s">
        <v>979</v>
      </c>
    </row>
    <row r="62" spans="1:5" x14ac:dyDescent="0.2">
      <c r="A62" t="s">
        <v>63</v>
      </c>
      <c r="B62" t="s">
        <v>1072</v>
      </c>
      <c r="C62" t="str" cm="1">
        <f t="array" ref="C62">_xlfn.SWITCH(Tabla42[[#This Row],[SID 12R]],"UDGUV","UDGUV","OMSUK","ROTGI","ENEBA","NOSUG","NUDAL","NUDAL","TAKUX","CZM","HECAT","CZM","CZM","CZM","")</f>
        <v>UDGUV</v>
      </c>
      <c r="D62" t="str" cm="1">
        <f t="array" ref="D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62" t="s">
        <v>979</v>
      </c>
    </row>
    <row r="63" spans="1:5" x14ac:dyDescent="0.2">
      <c r="A63" t="s">
        <v>227</v>
      </c>
      <c r="B63" t="s">
        <v>117</v>
      </c>
      <c r="C63" t="str" cm="1">
        <f t="array" ref="C63">_xlfn.SWITCH(Tabla42[[#This Row],[SID 12R]],"UDGUV","UDGUV","OMSUK","ROTGI","ENEBA","NOSUG","NUDAL","NUDAL","TAKUX","CZM","HECAT","CZM","CZM","CZM","")</f>
        <v>CZM</v>
      </c>
      <c r="D63" t="str" cm="1">
        <f t="array" ref="D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3" t="s">
        <v>985</v>
      </c>
    </row>
    <row r="64" spans="1:5" x14ac:dyDescent="0.2">
      <c r="A64" t="s">
        <v>48</v>
      </c>
      <c r="B64" t="s">
        <v>40</v>
      </c>
      <c r="C64" t="str" cm="1">
        <f t="array" ref="C64">_xlfn.SWITCH(Tabla42[[#This Row],[SID 12R]],"UDGUV","UDGUV","OMSUK","ROTGI","ENEBA","NOSUG","NUDAL","NUDAL","TAKUX","CZM","HECAT","CZM","CZM","CZM","")</f>
        <v>NUDAL</v>
      </c>
      <c r="D64" t="str" cm="1">
        <f t="array" ref="D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4" t="s">
        <v>983</v>
      </c>
    </row>
    <row r="65" spans="1:5" x14ac:dyDescent="0.2">
      <c r="A65" t="s">
        <v>87</v>
      </c>
      <c r="B65" t="s">
        <v>40</v>
      </c>
      <c r="C65" t="str" cm="1">
        <f t="array" ref="C65">_xlfn.SWITCH(Tabla42[[#This Row],[SID 12R]],"UDGUV","UDGUV","OMSUK","ROTGI","ENEBA","NOSUG","NUDAL","NUDAL","TAKUX","CZM","HECAT","CZM","CZM","CZM","")</f>
        <v>NUDAL</v>
      </c>
      <c r="D65" t="str" cm="1">
        <f t="array" ref="D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5" t="s">
        <v>983</v>
      </c>
    </row>
    <row r="66" spans="1:5" x14ac:dyDescent="0.2">
      <c r="A66" t="s">
        <v>53</v>
      </c>
      <c r="B66" t="s">
        <v>1078</v>
      </c>
      <c r="C66" t="str" cm="1">
        <f t="array" ref="C66">_xlfn.SWITCH(Tabla42[[#This Row],[SID 12R]],"UDGUV","UDGUV","OMSUK","ROTGI","ENEBA","NOSUG","NUDAL","NUDAL","TAKUX","CZM","HECAT","CZM","CZM","CZM","")</f>
        <v>CZM</v>
      </c>
      <c r="D66" t="str" cm="1">
        <f t="array" ref="D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66" t="s">
        <v>985</v>
      </c>
    </row>
    <row r="67" spans="1:5" x14ac:dyDescent="0.2">
      <c r="A67" t="s">
        <v>325</v>
      </c>
      <c r="B67" t="s">
        <v>1073</v>
      </c>
      <c r="C67" t="str" cm="1">
        <f t="array" ref="C67">_xlfn.SWITCH(Tabla42[[#This Row],[SID 12R]],"UDGUV","UDGUV","OMSUK","ROTGI","ENEBA","NOSUG","NUDAL","NUDAL","TAKUX","CZM","HECAT","CZM","CZM","CZM","")</f>
        <v>ROTGI</v>
      </c>
      <c r="D67" t="str" cm="1">
        <f t="array" ref="D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7" t="s">
        <v>981</v>
      </c>
    </row>
    <row r="68" spans="1:5" x14ac:dyDescent="0.2">
      <c r="A68" t="s">
        <v>995</v>
      </c>
      <c r="B68" t="s">
        <v>40</v>
      </c>
      <c r="C68" t="str" cm="1">
        <f t="array" ref="C68">_xlfn.SWITCH(Tabla42[[#This Row],[SID 12R]],"UDGUV","UDGUV","OMSUK","ROTGI","ENEBA","NOSUG","NUDAL","NUDAL","TAKUX","CZM","HECAT","CZM","CZM","CZM","")</f>
        <v>NUDAL</v>
      </c>
      <c r="D68" t="str" cm="1">
        <f t="array" ref="D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8" t="s">
        <v>983</v>
      </c>
    </row>
    <row r="69" spans="1:5" x14ac:dyDescent="0.2">
      <c r="A69" t="s">
        <v>996</v>
      </c>
      <c r="B69" t="s">
        <v>1073</v>
      </c>
      <c r="C69" t="str" cm="1">
        <f t="array" ref="C69">_xlfn.SWITCH(Tabla42[[#This Row],[SID 12R]],"UDGUV","UDGUV","OMSUK","ROTGI","ENEBA","NOSUG","NUDAL","NUDAL","TAKUX","CZM","HECAT","CZM","CZM","CZM","")</f>
        <v>ROTGI</v>
      </c>
      <c r="D69" t="str" cm="1">
        <f t="array" ref="D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69" t="s">
        <v>981</v>
      </c>
    </row>
    <row r="70" spans="1:5" x14ac:dyDescent="0.2">
      <c r="A70" t="s">
        <v>997</v>
      </c>
      <c r="B70" t="s">
        <v>40</v>
      </c>
      <c r="C70" t="str" cm="1">
        <f t="array" ref="C70">_xlfn.SWITCH(Tabla42[[#This Row],[SID 12R]],"UDGUV","UDGUV","OMSUK","ROTGI","ENEBA","NOSUG","NUDAL","NUDAL","TAKUX","CZM","HECAT","CZM","CZM","CZM","")</f>
        <v>NUDAL</v>
      </c>
      <c r="D70" t="str" cm="1">
        <f t="array" ref="D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0" t="s">
        <v>983</v>
      </c>
    </row>
    <row r="71" spans="1:5" x14ac:dyDescent="0.2">
      <c r="A71" t="s">
        <v>998</v>
      </c>
      <c r="B71" t="s">
        <v>40</v>
      </c>
      <c r="C71" t="str" cm="1">
        <f t="array" ref="C71">_xlfn.SWITCH(Tabla42[[#This Row],[SID 12R]],"UDGUV","UDGUV","OMSUK","ROTGI","ENEBA","NOSUG","NUDAL","NUDAL","TAKUX","CZM","HECAT","CZM","CZM","CZM","")</f>
        <v>NUDAL</v>
      </c>
      <c r="D71" t="str" cm="1">
        <f t="array" ref="D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1" t="s">
        <v>983</v>
      </c>
    </row>
    <row r="72" spans="1:5" x14ac:dyDescent="0.2">
      <c r="A72" t="s">
        <v>999</v>
      </c>
      <c r="B72" t="s">
        <v>1074</v>
      </c>
      <c r="C72" t="str" cm="1">
        <f t="array" ref="C72">_xlfn.SWITCH(Tabla42[[#This Row],[SID 12R]],"UDGUV","UDGUV","OMSUK","ROTGI","ENEBA","NOSUG","NUDAL","NUDAL","TAKUX","CZM","HECAT","CZM","CZM","CZM","")</f>
        <v>NOSUG</v>
      </c>
      <c r="D72" t="str" cm="1">
        <f t="array" ref="D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2" t="s">
        <v>981</v>
      </c>
    </row>
    <row r="73" spans="1:5" x14ac:dyDescent="0.2">
      <c r="A73" t="s">
        <v>1000</v>
      </c>
      <c r="B73" t="s">
        <v>117</v>
      </c>
      <c r="C73" t="str" cm="1">
        <f t="array" ref="C73">_xlfn.SWITCH(Tabla42[[#This Row],[SID 12R]],"UDGUV","UDGUV","OMSUK","ROTGI","ENEBA","NOSUG","NUDAL","NUDAL","TAKUX","CZM","HECAT","CZM","CZM","CZM","")</f>
        <v>CZM</v>
      </c>
      <c r="D73" t="str" cm="1">
        <f t="array" ref="D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3" t="s">
        <v>985</v>
      </c>
    </row>
    <row r="74" spans="1:5" x14ac:dyDescent="0.2">
      <c r="A74" t="s">
        <v>390</v>
      </c>
      <c r="B74" t="s">
        <v>1073</v>
      </c>
      <c r="C74" t="str" cm="1">
        <f t="array" ref="C74">_xlfn.SWITCH(Tabla42[[#This Row],[SID 12R]],"UDGUV","UDGUV","OMSUK","ROTGI","ENEBA","NOSUG","NUDAL","NUDAL","TAKUX","CZM","HECAT","CZM","CZM","CZM","")</f>
        <v>ROTGI</v>
      </c>
      <c r="D74" t="str" cm="1">
        <f t="array" ref="D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4" t="s">
        <v>983</v>
      </c>
    </row>
    <row r="75" spans="1:5" x14ac:dyDescent="0.2">
      <c r="A75" t="s">
        <v>1001</v>
      </c>
      <c r="B75" t="s">
        <v>1073</v>
      </c>
      <c r="C75" t="str" cm="1">
        <f t="array" ref="C75">_xlfn.SWITCH(Tabla42[[#This Row],[SID 12R]],"UDGUV","UDGUV","OMSUK","ROTGI","ENEBA","NOSUG","NUDAL","NUDAL","TAKUX","CZM","HECAT","CZM","CZM","CZM","")</f>
        <v>ROTGI</v>
      </c>
      <c r="D75" t="str" cm="1">
        <f t="array" ref="D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5" t="s">
        <v>981</v>
      </c>
    </row>
    <row r="76" spans="1:5" x14ac:dyDescent="0.2">
      <c r="A76" t="s">
        <v>718</v>
      </c>
      <c r="B76" t="s">
        <v>1078</v>
      </c>
      <c r="C76" t="str" cm="1">
        <f t="array" ref="C76">_xlfn.SWITCH(Tabla42[[#This Row],[SID 12R]],"UDGUV","UDGUV","OMSUK","ROTGI","ENEBA","NOSUG","NUDAL","NUDAL","TAKUX","CZM","HECAT","CZM","CZM","CZM","")</f>
        <v>CZM</v>
      </c>
      <c r="D76" t="str" cm="1">
        <f t="array" ref="D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6" t="s">
        <v>985</v>
      </c>
    </row>
    <row r="77" spans="1:5" x14ac:dyDescent="0.2">
      <c r="A77" t="s">
        <v>1002</v>
      </c>
      <c r="B77" t="s">
        <v>40</v>
      </c>
      <c r="C77" t="str" cm="1">
        <f t="array" ref="C77">_xlfn.SWITCH(Tabla42[[#This Row],[SID 12R]],"UDGUV","UDGUV","OMSUK","ROTGI","ENEBA","NOSUG","NUDAL","NUDAL","TAKUX","CZM","HECAT","CZM","CZM","CZM","")</f>
        <v>NUDAL</v>
      </c>
      <c r="D77" t="str" cm="1">
        <f t="array" ref="D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77" t="s">
        <v>983</v>
      </c>
    </row>
    <row r="78" spans="1:5" x14ac:dyDescent="0.2">
      <c r="A78" t="s">
        <v>1003</v>
      </c>
      <c r="B78" t="s">
        <v>1078</v>
      </c>
      <c r="C78" t="str" cm="1">
        <f t="array" ref="C78">_xlfn.SWITCH(Tabla42[[#This Row],[SID 12R]],"UDGUV","UDGUV","OMSUK","ROTGI","ENEBA","NOSUG","NUDAL","NUDAL","TAKUX","CZM","HECAT","CZM","CZM","CZM","")</f>
        <v>CZM</v>
      </c>
      <c r="D78" t="str" cm="1">
        <f t="array" ref="D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78" t="s">
        <v>985</v>
      </c>
    </row>
    <row r="79" spans="1:5" x14ac:dyDescent="0.2">
      <c r="A79" t="s">
        <v>484</v>
      </c>
      <c r="B79" t="s">
        <v>1072</v>
      </c>
      <c r="C79" t="str" cm="1">
        <f t="array" ref="C79">_xlfn.SWITCH(Tabla42[[#This Row],[SID 12R]],"UDGUV","UDGUV","OMSUK","ROTGI","ENEBA","NOSUG","NUDAL","NUDAL","TAKUX","CZM","HECAT","CZM","CZM","CZM","")</f>
        <v>UDGUV</v>
      </c>
      <c r="D79" t="str" cm="1">
        <f t="array" ref="D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79" t="s">
        <v>979</v>
      </c>
    </row>
    <row r="80" spans="1:5" x14ac:dyDescent="0.2">
      <c r="A80" t="s">
        <v>215</v>
      </c>
      <c r="B80" t="s">
        <v>1073</v>
      </c>
      <c r="C80" t="str" cm="1">
        <f t="array" ref="C80">_xlfn.SWITCH(Tabla42[[#This Row],[SID 12R]],"UDGUV","UDGUV","OMSUK","ROTGI","ENEBA","NOSUG","NUDAL","NUDAL","TAKUX","CZM","HECAT","CZM","CZM","CZM","")</f>
        <v>ROTGI</v>
      </c>
      <c r="D80" t="str" cm="1">
        <f t="array" ref="D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0" t="s">
        <v>981</v>
      </c>
    </row>
    <row r="81" spans="1:5" x14ac:dyDescent="0.2">
      <c r="A81" t="s">
        <v>193</v>
      </c>
      <c r="B81" t="s">
        <v>1072</v>
      </c>
      <c r="C81" t="str" cm="1">
        <f t="array" ref="C81">_xlfn.SWITCH(Tabla42[[#This Row],[SID 12R]],"UDGUV","UDGUV","OMSUK","ROTGI","ENEBA","NOSUG","NUDAL","NUDAL","TAKUX","CZM","HECAT","CZM","CZM","CZM","")</f>
        <v>UDGUV</v>
      </c>
      <c r="D81" t="str" cm="1">
        <f t="array" ref="D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81" t="s">
        <v>992</v>
      </c>
    </row>
    <row r="82" spans="1:5" x14ac:dyDescent="0.2">
      <c r="A82" t="s">
        <v>322</v>
      </c>
      <c r="B82" t="s">
        <v>40</v>
      </c>
      <c r="C82" t="str" cm="1">
        <f t="array" ref="C82">_xlfn.SWITCH(Tabla42[[#This Row],[SID 12R]],"UDGUV","UDGUV","OMSUK","ROTGI","ENEBA","NOSUG","NUDAL","NUDAL","TAKUX","CZM","HECAT","CZM","CZM","CZM","")</f>
        <v>NUDAL</v>
      </c>
      <c r="D82" t="str" cm="1">
        <f t="array" ref="D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2" t="s">
        <v>983</v>
      </c>
    </row>
    <row r="83" spans="1:5" x14ac:dyDescent="0.2">
      <c r="A83" t="s">
        <v>444</v>
      </c>
      <c r="B83" t="s">
        <v>40</v>
      </c>
      <c r="C83" t="str" cm="1">
        <f t="array" ref="C83">_xlfn.SWITCH(Tabla42[[#This Row],[SID 12R]],"UDGUV","UDGUV","OMSUK","ROTGI","ENEBA","NOSUG","NUDAL","NUDAL","TAKUX","CZM","HECAT","CZM","CZM","CZM","")</f>
        <v>NUDAL</v>
      </c>
      <c r="D83" t="str" cm="1">
        <f t="array" ref="D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3" t="s">
        <v>983</v>
      </c>
    </row>
    <row r="84" spans="1:5" x14ac:dyDescent="0.2">
      <c r="A84" t="s">
        <v>1004</v>
      </c>
      <c r="B84" t="s">
        <v>1073</v>
      </c>
      <c r="C84" t="str" cm="1">
        <f t="array" ref="C84">_xlfn.SWITCH(Tabla42[[#This Row],[SID 12R]],"UDGUV","UDGUV","OMSUK","ROTGI","ENEBA","NOSUG","NUDAL","NUDAL","TAKUX","CZM","HECAT","CZM","CZM","CZM","")</f>
        <v>ROTGI</v>
      </c>
      <c r="D84" t="str" cm="1">
        <f t="array" ref="D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4" t="s">
        <v>981</v>
      </c>
    </row>
    <row r="85" spans="1:5" x14ac:dyDescent="0.2">
      <c r="A85" t="s">
        <v>1005</v>
      </c>
      <c r="B85" t="s">
        <v>1073</v>
      </c>
      <c r="C85" t="str" cm="1">
        <f t="array" ref="C85">_xlfn.SWITCH(Tabla42[[#This Row],[SID 12R]],"UDGUV","UDGUV","OMSUK","ROTGI","ENEBA","NOSUG","NUDAL","NUDAL","TAKUX","CZM","HECAT","CZM","CZM","CZM","")</f>
        <v>ROTGI</v>
      </c>
      <c r="D85" t="str" cm="1">
        <f t="array" ref="D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5" t="s">
        <v>981</v>
      </c>
    </row>
    <row r="86" spans="1:5" x14ac:dyDescent="0.2">
      <c r="A86" t="s">
        <v>365</v>
      </c>
      <c r="B86" t="s">
        <v>40</v>
      </c>
      <c r="C86" t="str" cm="1">
        <f t="array" ref="C86">_xlfn.SWITCH(Tabla42[[#This Row],[SID 12R]],"UDGUV","UDGUV","OMSUK","ROTGI","ENEBA","NOSUG","NUDAL","NUDAL","TAKUX","CZM","HECAT","CZM","CZM","CZM","")</f>
        <v>NUDAL</v>
      </c>
      <c r="D86" t="str" cm="1">
        <f t="array" ref="D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6" t="s">
        <v>983</v>
      </c>
    </row>
    <row r="87" spans="1:5" x14ac:dyDescent="0.2">
      <c r="A87" t="s">
        <v>1006</v>
      </c>
      <c r="B87" t="s">
        <v>1073</v>
      </c>
      <c r="C87" t="str" cm="1">
        <f t="array" ref="C87">_xlfn.SWITCH(Tabla42[[#This Row],[SID 12R]],"UDGUV","UDGUV","OMSUK","ROTGI","ENEBA","NOSUG","NUDAL","NUDAL","TAKUX","CZM","HECAT","CZM","CZM","CZM","")</f>
        <v>ROTGI</v>
      </c>
      <c r="D87" t="str" cm="1">
        <f t="array" ref="D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7" t="s">
        <v>981</v>
      </c>
    </row>
    <row r="88" spans="1:5" x14ac:dyDescent="0.2">
      <c r="A88" t="s">
        <v>328</v>
      </c>
      <c r="B88" t="s">
        <v>1073</v>
      </c>
      <c r="C88" t="str" cm="1">
        <f t="array" ref="C88">_xlfn.SWITCH(Tabla42[[#This Row],[SID 12R]],"UDGUV","UDGUV","OMSUK","ROTGI","ENEBA","NOSUG","NUDAL","NUDAL","TAKUX","CZM","HECAT","CZM","CZM","CZM","")</f>
        <v>ROTGI</v>
      </c>
      <c r="D88" t="str" cm="1">
        <f t="array" ref="D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8" t="s">
        <v>981</v>
      </c>
    </row>
    <row r="89" spans="1:5" x14ac:dyDescent="0.2">
      <c r="A89" t="s">
        <v>1007</v>
      </c>
      <c r="B89" t="s">
        <v>40</v>
      </c>
      <c r="C89" t="str" cm="1">
        <f t="array" ref="C89">_xlfn.SWITCH(Tabla42[[#This Row],[SID 12R]],"UDGUV","UDGUV","OMSUK","ROTGI","ENEBA","NOSUG","NUDAL","NUDAL","TAKUX","CZM","HECAT","CZM","CZM","CZM","")</f>
        <v>NUDAL</v>
      </c>
      <c r="D89" t="str" cm="1">
        <f t="array" ref="D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89" t="s">
        <v>983</v>
      </c>
    </row>
    <row r="90" spans="1:5" x14ac:dyDescent="0.2">
      <c r="A90" t="s">
        <v>256</v>
      </c>
      <c r="B90" t="s">
        <v>1072</v>
      </c>
      <c r="C90" t="str" cm="1">
        <f t="array" ref="C90">_xlfn.SWITCH(Tabla42[[#This Row],[SID 12R]],"UDGUV","UDGUV","OMSUK","ROTGI","ENEBA","NOSUG","NUDAL","NUDAL","TAKUX","CZM","HECAT","CZM","CZM","CZM","")</f>
        <v>UDGUV</v>
      </c>
      <c r="D90" t="str" cm="1">
        <f t="array" ref="D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0" t="s">
        <v>982</v>
      </c>
    </row>
    <row r="91" spans="1:5" x14ac:dyDescent="0.2">
      <c r="A91" t="s">
        <v>119</v>
      </c>
      <c r="B91" t="s">
        <v>1072</v>
      </c>
      <c r="C91" t="str" cm="1">
        <f t="array" ref="C91">_xlfn.SWITCH(Tabla42[[#This Row],[SID 12R]],"UDGUV","UDGUV","OMSUK","ROTGI","ENEBA","NOSUG","NUDAL","NUDAL","TAKUX","CZM","HECAT","CZM","CZM","CZM","")</f>
        <v>UDGUV</v>
      </c>
      <c r="D91" t="str" cm="1">
        <f t="array" ref="D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1" t="s">
        <v>982</v>
      </c>
    </row>
    <row r="92" spans="1:5" x14ac:dyDescent="0.2">
      <c r="A92" t="s">
        <v>284</v>
      </c>
      <c r="B92" t="s">
        <v>1072</v>
      </c>
      <c r="C92" t="str" cm="1">
        <f t="array" ref="C92">_xlfn.SWITCH(Tabla42[[#This Row],[SID 12R]],"UDGUV","UDGUV","OMSUK","ROTGI","ENEBA","NOSUG","NUDAL","NUDAL","TAKUX","CZM","HECAT","CZM","CZM","CZM","")</f>
        <v>UDGUV</v>
      </c>
      <c r="D92" t="str" cm="1">
        <f t="array" ref="D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2" t="s">
        <v>979</v>
      </c>
    </row>
    <row r="93" spans="1:5" x14ac:dyDescent="0.2">
      <c r="A93" t="s">
        <v>553</v>
      </c>
      <c r="B93" t="s">
        <v>1072</v>
      </c>
      <c r="C93" t="str" cm="1">
        <f t="array" ref="C93">_xlfn.SWITCH(Tabla42[[#This Row],[SID 12R]],"UDGUV","UDGUV","OMSUK","ROTGI","ENEBA","NOSUG","NUDAL","NUDAL","TAKUX","CZM","HECAT","CZM","CZM","CZM","")</f>
        <v>UDGUV</v>
      </c>
      <c r="D93" t="str" cm="1">
        <f t="array" ref="D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3" t="s">
        <v>982</v>
      </c>
    </row>
    <row r="94" spans="1:5" x14ac:dyDescent="0.2">
      <c r="A94" t="s">
        <v>75</v>
      </c>
      <c r="B94" t="s">
        <v>1072</v>
      </c>
      <c r="C94" t="str" cm="1">
        <f t="array" ref="C94">_xlfn.SWITCH(Tabla42[[#This Row],[SID 12R]],"UDGUV","UDGUV","OMSUK","ROTGI","ENEBA","NOSUG","NUDAL","NUDAL","TAKUX","CZM","HECAT","CZM","CZM","CZM","")</f>
        <v>UDGUV</v>
      </c>
      <c r="D94" t="str" cm="1">
        <f t="array" ref="D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4" t="s">
        <v>992</v>
      </c>
    </row>
    <row r="95" spans="1:5" x14ac:dyDescent="0.2">
      <c r="A95" t="s">
        <v>1008</v>
      </c>
      <c r="B95" t="s">
        <v>1073</v>
      </c>
      <c r="C95" t="str" cm="1">
        <f t="array" ref="C95">_xlfn.SWITCH(Tabla42[[#This Row],[SID 12R]],"UDGUV","UDGUV","OMSUK","ROTGI","ENEBA","NOSUG","NUDAL","NUDAL","TAKUX","CZM","HECAT","CZM","CZM","CZM","")</f>
        <v>ROTGI</v>
      </c>
      <c r="D95" t="str" cm="1">
        <f t="array" ref="D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5" t="s">
        <v>981</v>
      </c>
    </row>
    <row r="96" spans="1:5" x14ac:dyDescent="0.2">
      <c r="A96" t="s">
        <v>180</v>
      </c>
      <c r="B96" t="s">
        <v>1072</v>
      </c>
      <c r="C96" t="str" cm="1">
        <f t="array" ref="C96">_xlfn.SWITCH(Tabla42[[#This Row],[SID 12R]],"UDGUV","UDGUV","OMSUK","ROTGI","ENEBA","NOSUG","NUDAL","NUDAL","TAKUX","CZM","HECAT","CZM","CZM","CZM","")</f>
        <v>UDGUV</v>
      </c>
      <c r="D96" t="str" cm="1">
        <f t="array" ref="D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6" t="s">
        <v>979</v>
      </c>
    </row>
    <row r="97" spans="1:5" x14ac:dyDescent="0.2">
      <c r="A97" t="s">
        <v>172</v>
      </c>
      <c r="B97" t="s">
        <v>1078</v>
      </c>
      <c r="C97" t="str" cm="1">
        <f t="array" ref="C97">_xlfn.SWITCH(Tabla42[[#This Row],[SID 12R]],"UDGUV","UDGUV","OMSUK","ROTGI","ENEBA","NOSUG","NUDAL","NUDAL","TAKUX","CZM","HECAT","CZM","CZM","CZM","")</f>
        <v>CZM</v>
      </c>
      <c r="D97" t="str" cm="1">
        <f t="array" ref="D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97" t="s">
        <v>985</v>
      </c>
    </row>
    <row r="98" spans="1:5" x14ac:dyDescent="0.2">
      <c r="A98" t="s">
        <v>1009</v>
      </c>
      <c r="B98" t="s">
        <v>1073</v>
      </c>
      <c r="C98" t="str" cm="1">
        <f t="array" ref="C98">_xlfn.SWITCH(Tabla42[[#This Row],[SID 12R]],"UDGUV","UDGUV","OMSUK","ROTGI","ENEBA","NOSUG","NUDAL","NUDAL","TAKUX","CZM","HECAT","CZM","CZM","CZM","")</f>
        <v>ROTGI</v>
      </c>
      <c r="D98" t="str" cm="1">
        <f t="array" ref="D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98" t="s">
        <v>981</v>
      </c>
    </row>
    <row r="99" spans="1:5" x14ac:dyDescent="0.2">
      <c r="A99" t="s">
        <v>437</v>
      </c>
      <c r="B99" t="s">
        <v>1072</v>
      </c>
      <c r="C99" t="str" cm="1">
        <f t="array" ref="C99">_xlfn.SWITCH(Tabla42[[#This Row],[SID 12R]],"UDGUV","UDGUV","OMSUK","ROTGI","ENEBA","NOSUG","NUDAL","NUDAL","TAKUX","CZM","HECAT","CZM","CZM","CZM","")</f>
        <v>UDGUV</v>
      </c>
      <c r="D99" t="str" cm="1">
        <f t="array" ref="D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99" t="s">
        <v>979</v>
      </c>
    </row>
    <row r="100" spans="1:5" x14ac:dyDescent="0.2">
      <c r="A100" t="s">
        <v>347</v>
      </c>
      <c r="B100" t="s">
        <v>1072</v>
      </c>
      <c r="C100" t="str" cm="1">
        <f t="array" ref="C100">_xlfn.SWITCH(Tabla42[[#This Row],[SID 12R]],"UDGUV","UDGUV","OMSUK","ROTGI","ENEBA","NOSUG","NUDAL","NUDAL","TAKUX","CZM","HECAT","CZM","CZM","CZM","")</f>
        <v>UDGUV</v>
      </c>
      <c r="D100" t="str" cm="1">
        <f t="array" ref="D1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00" t="s">
        <v>979</v>
      </c>
    </row>
    <row r="101" spans="1:5" x14ac:dyDescent="0.2">
      <c r="A101" t="s">
        <v>687</v>
      </c>
      <c r="B101" t="s">
        <v>40</v>
      </c>
      <c r="C101" t="str" cm="1">
        <f t="array" ref="C101">_xlfn.SWITCH(Tabla42[[#This Row],[SID 12R]],"UDGUV","UDGUV","OMSUK","ROTGI","ENEBA","NOSUG","NUDAL","NUDAL","TAKUX","CZM","HECAT","CZM","CZM","CZM","")</f>
        <v>NUDAL</v>
      </c>
      <c r="D101" t="str" cm="1">
        <f t="array" ref="D1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1" t="s">
        <v>983</v>
      </c>
    </row>
    <row r="102" spans="1:5" x14ac:dyDescent="0.2">
      <c r="A102" t="s">
        <v>690</v>
      </c>
      <c r="B102" t="s">
        <v>40</v>
      </c>
      <c r="C102" t="str" cm="1">
        <f t="array" ref="C102">_xlfn.SWITCH(Tabla42[[#This Row],[SID 12R]],"UDGUV","UDGUV","OMSUK","ROTGI","ENEBA","NOSUG","NUDAL","NUDAL","TAKUX","CZM","HECAT","CZM","CZM","CZM","")</f>
        <v>NUDAL</v>
      </c>
      <c r="D102" t="str" cm="1">
        <f t="array" ref="D1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2" t="s">
        <v>983</v>
      </c>
    </row>
    <row r="103" spans="1:5" x14ac:dyDescent="0.2">
      <c r="A103" t="s">
        <v>1010</v>
      </c>
      <c r="B103" t="s">
        <v>1074</v>
      </c>
      <c r="C103" t="str" cm="1">
        <f t="array" ref="C103">_xlfn.SWITCH(Tabla42[[#This Row],[SID 12R]],"UDGUV","UDGUV","OMSUK","ROTGI","ENEBA","NOSUG","NUDAL","NUDAL","TAKUX","CZM","HECAT","CZM","CZM","CZM","")</f>
        <v>NOSUG</v>
      </c>
      <c r="D103" t="str" cm="1">
        <f t="array" ref="D1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3" t="s">
        <v>981</v>
      </c>
    </row>
    <row r="104" spans="1:5" x14ac:dyDescent="0.2">
      <c r="A104" t="s">
        <v>368</v>
      </c>
      <c r="B104" t="s">
        <v>40</v>
      </c>
      <c r="C104" t="str" cm="1">
        <f t="array" ref="C104">_xlfn.SWITCH(Tabla42[[#This Row],[SID 12R]],"UDGUV","UDGUV","OMSUK","ROTGI","ENEBA","NOSUG","NUDAL","NUDAL","TAKUX","CZM","HECAT","CZM","CZM","CZM","")</f>
        <v>NUDAL</v>
      </c>
      <c r="D104" t="str" cm="1">
        <f t="array" ref="D1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4" t="s">
        <v>983</v>
      </c>
    </row>
    <row r="105" spans="1:5" x14ac:dyDescent="0.2">
      <c r="A105" t="s">
        <v>1011</v>
      </c>
      <c r="B105" t="s">
        <v>1073</v>
      </c>
      <c r="C105" t="str" cm="1">
        <f t="array" ref="C105">_xlfn.SWITCH(Tabla42[[#This Row],[SID 12R]],"UDGUV","UDGUV","OMSUK","ROTGI","ENEBA","NOSUG","NUDAL","NUDAL","TAKUX","CZM","HECAT","CZM","CZM","CZM","")</f>
        <v>ROTGI</v>
      </c>
      <c r="D105" t="str" cm="1">
        <f t="array" ref="D1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5" t="s">
        <v>981</v>
      </c>
    </row>
    <row r="106" spans="1:5" x14ac:dyDescent="0.2">
      <c r="A106" t="s">
        <v>1012</v>
      </c>
      <c r="B106" t="s">
        <v>1074</v>
      </c>
      <c r="C106" t="str" cm="1">
        <f t="array" ref="C106">_xlfn.SWITCH(Tabla42[[#This Row],[SID 12R]],"UDGUV","UDGUV","OMSUK","ROTGI","ENEBA","NOSUG","NUDAL","NUDAL","TAKUX","CZM","HECAT","CZM","CZM","CZM","")</f>
        <v>NOSUG</v>
      </c>
      <c r="D106" t="str" cm="1">
        <f t="array" ref="D1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6" t="s">
        <v>981</v>
      </c>
    </row>
    <row r="107" spans="1:5" x14ac:dyDescent="0.2">
      <c r="A107" t="s">
        <v>945</v>
      </c>
      <c r="B107" t="s">
        <v>1074</v>
      </c>
      <c r="C107" t="str" cm="1">
        <f t="array" ref="C107">_xlfn.SWITCH(Tabla42[[#This Row],[SID 12R]],"UDGUV","UDGUV","OMSUK","ROTGI","ENEBA","NOSUG","NUDAL","NUDAL","TAKUX","CZM","HECAT","CZM","CZM","CZM","")</f>
        <v>NOSUG</v>
      </c>
      <c r="D107" t="str" cm="1">
        <f t="array" ref="D1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7" t="s">
        <v>981</v>
      </c>
    </row>
    <row r="108" spans="1:5" x14ac:dyDescent="0.2">
      <c r="A108" t="s">
        <v>1013</v>
      </c>
      <c r="B108" t="s">
        <v>40</v>
      </c>
      <c r="C108" t="str" cm="1">
        <f t="array" ref="C108">_xlfn.SWITCH(Tabla42[[#This Row],[SID 12R]],"UDGUV","UDGUV","OMSUK","ROTGI","ENEBA","NOSUG","NUDAL","NUDAL","TAKUX","CZM","HECAT","CZM","CZM","CZM","")</f>
        <v>NUDAL</v>
      </c>
      <c r="D108" t="str" cm="1">
        <f t="array" ref="D1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8" t="s">
        <v>983</v>
      </c>
    </row>
    <row r="109" spans="1:5" x14ac:dyDescent="0.2">
      <c r="A109" t="s">
        <v>1014</v>
      </c>
      <c r="B109" t="s">
        <v>1074</v>
      </c>
      <c r="C109" t="str" cm="1">
        <f t="array" ref="C109">_xlfn.SWITCH(Tabla42[[#This Row],[SID 12R]],"UDGUV","UDGUV","OMSUK","ROTGI","ENEBA","NOSUG","NUDAL","NUDAL","TAKUX","CZM","HECAT","CZM","CZM","CZM","")</f>
        <v>NOSUG</v>
      </c>
      <c r="D109" t="str" cm="1">
        <f t="array" ref="D1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09" t="s">
        <v>981</v>
      </c>
    </row>
    <row r="110" spans="1:5" x14ac:dyDescent="0.2">
      <c r="A110" t="s">
        <v>1015</v>
      </c>
      <c r="B110" t="s">
        <v>1074</v>
      </c>
      <c r="C110" t="str" cm="1">
        <f t="array" ref="C110">_xlfn.SWITCH(Tabla42[[#This Row],[SID 12R]],"UDGUV","UDGUV","OMSUK","ROTGI","ENEBA","NOSUG","NUDAL","NUDAL","TAKUX","CZM","HECAT","CZM","CZM","CZM","")</f>
        <v>NOSUG</v>
      </c>
      <c r="D110" t="str" cm="1">
        <f t="array" ref="D1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0" t="s">
        <v>981</v>
      </c>
    </row>
    <row r="111" spans="1:5" x14ac:dyDescent="0.2">
      <c r="A111" t="s">
        <v>440</v>
      </c>
      <c r="B111" t="s">
        <v>40</v>
      </c>
      <c r="C111" t="str" cm="1">
        <f t="array" ref="C111">_xlfn.SWITCH(Tabla42[[#This Row],[SID 12R]],"UDGUV","UDGUV","OMSUK","ROTGI","ENEBA","NOSUG","NUDAL","NUDAL","TAKUX","CZM","HECAT","CZM","CZM","CZM","")</f>
        <v>NUDAL</v>
      </c>
      <c r="D111" t="str" cm="1">
        <f t="array" ref="D1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1" t="s">
        <v>983</v>
      </c>
    </row>
    <row r="112" spans="1:5" x14ac:dyDescent="0.2">
      <c r="A112" t="s">
        <v>854</v>
      </c>
      <c r="B112" t="s">
        <v>1072</v>
      </c>
      <c r="C112" t="str" cm="1">
        <f t="array" ref="C112">_xlfn.SWITCH(Tabla42[[#This Row],[SID 12R]],"UDGUV","UDGUV","OMSUK","ROTGI","ENEBA","NOSUG","NUDAL","NUDAL","TAKUX","CZM","HECAT","CZM","CZM","CZM","")</f>
        <v>UDGUV</v>
      </c>
      <c r="D112" t="str" cm="1">
        <f t="array" ref="D1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2" t="s">
        <v>982</v>
      </c>
    </row>
    <row r="113" spans="1:5" x14ac:dyDescent="0.2">
      <c r="A113" t="s">
        <v>1016</v>
      </c>
      <c r="B113" t="s">
        <v>1074</v>
      </c>
      <c r="C113" t="str" cm="1">
        <f t="array" ref="C113">_xlfn.SWITCH(Tabla42[[#This Row],[SID 12R]],"UDGUV","UDGUV","OMSUK","ROTGI","ENEBA","NOSUG","NUDAL","NUDAL","TAKUX","CZM","HECAT","CZM","CZM","CZM","")</f>
        <v>NOSUG</v>
      </c>
      <c r="D113" t="str" cm="1">
        <f t="array" ref="D1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3" t="s">
        <v>981</v>
      </c>
    </row>
    <row r="114" spans="1:5" x14ac:dyDescent="0.2">
      <c r="A114" t="s">
        <v>1017</v>
      </c>
      <c r="B114" t="s">
        <v>1074</v>
      </c>
      <c r="C114" t="str" cm="1">
        <f t="array" ref="C114">_xlfn.SWITCH(Tabla42[[#This Row],[SID 12R]],"UDGUV","UDGUV","OMSUK","ROTGI","ENEBA","NOSUG","NUDAL","NUDAL","TAKUX","CZM","HECAT","CZM","CZM","CZM","")</f>
        <v>NOSUG</v>
      </c>
      <c r="D114" t="str" cm="1">
        <f t="array" ref="D1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4" t="s">
        <v>981</v>
      </c>
    </row>
    <row r="115" spans="1:5" x14ac:dyDescent="0.2">
      <c r="A115" t="s">
        <v>480</v>
      </c>
      <c r="B115" t="s">
        <v>1072</v>
      </c>
      <c r="C115" t="str" cm="1">
        <f t="array" ref="C115">_xlfn.SWITCH(Tabla42[[#This Row],[SID 12R]],"UDGUV","UDGUV","OMSUK","ROTGI","ENEBA","NOSUG","NUDAL","NUDAL","TAKUX","CZM","HECAT","CZM","CZM","CZM","")</f>
        <v>UDGUV</v>
      </c>
      <c r="D115" t="str" cm="1">
        <f t="array" ref="D1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15" t="s">
        <v>982</v>
      </c>
    </row>
    <row r="116" spans="1:5" x14ac:dyDescent="0.2">
      <c r="A116" t="s">
        <v>1018</v>
      </c>
      <c r="B116" t="s">
        <v>40</v>
      </c>
      <c r="C116" t="str" cm="1">
        <f t="array" ref="C116">_xlfn.SWITCH(Tabla42[[#This Row],[SID 12R]],"UDGUV","UDGUV","OMSUK","ROTGI","ENEBA","NOSUG","NUDAL","NUDAL","TAKUX","CZM","HECAT","CZM","CZM","CZM","")</f>
        <v>NUDAL</v>
      </c>
      <c r="D116" t="str" cm="1">
        <f t="array" ref="D1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6" t="s">
        <v>983</v>
      </c>
    </row>
    <row r="117" spans="1:5" x14ac:dyDescent="0.2">
      <c r="A117" t="s">
        <v>1019</v>
      </c>
      <c r="B117" t="s">
        <v>1077</v>
      </c>
      <c r="C117" t="str" cm="1">
        <f t="array" ref="C117">_xlfn.SWITCH(Tabla42[[#This Row],[SID 12R]],"UDGUV","UDGUV","OMSUK","ROTGI","ENEBA","NOSUG","NUDAL","NUDAL","TAKUX","CZM","HECAT","CZM","CZM","CZM","")</f>
        <v>CZM</v>
      </c>
      <c r="D117" t="str" cm="1">
        <f t="array" ref="D1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17" t="s">
        <v>985</v>
      </c>
    </row>
    <row r="118" spans="1:5" x14ac:dyDescent="0.2">
      <c r="A118" t="s">
        <v>560</v>
      </c>
      <c r="B118" t="s">
        <v>40</v>
      </c>
      <c r="C118" t="str" cm="1">
        <f t="array" ref="C118">_xlfn.SWITCH(Tabla42[[#This Row],[SID 12R]],"UDGUV","UDGUV","OMSUK","ROTGI","ENEBA","NOSUG","NUDAL","NUDAL","TAKUX","CZM","HECAT","CZM","CZM","CZM","")</f>
        <v>NUDAL</v>
      </c>
      <c r="D118" t="str" cm="1">
        <f t="array" ref="D1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8" t="s">
        <v>983</v>
      </c>
    </row>
    <row r="119" spans="1:5" x14ac:dyDescent="0.2">
      <c r="A119" t="s">
        <v>608</v>
      </c>
      <c r="B119" t="s">
        <v>40</v>
      </c>
      <c r="C119" t="str" cm="1">
        <f t="array" ref="C119">_xlfn.SWITCH(Tabla42[[#This Row],[SID 12R]],"UDGUV","UDGUV","OMSUK","ROTGI","ENEBA","NOSUG","NUDAL","NUDAL","TAKUX","CZM","HECAT","CZM","CZM","CZM","")</f>
        <v>NUDAL</v>
      </c>
      <c r="D119" t="str" cm="1">
        <f t="array" ref="D1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19" t="s">
        <v>983</v>
      </c>
    </row>
    <row r="120" spans="1:5" x14ac:dyDescent="0.2">
      <c r="A120" t="s">
        <v>224</v>
      </c>
      <c r="B120" t="s">
        <v>1074</v>
      </c>
      <c r="C120" t="str" cm="1">
        <f t="array" ref="C120">_xlfn.SWITCH(Tabla42[[#This Row],[SID 12R]],"UDGUV","UDGUV","OMSUK","ROTGI","ENEBA","NOSUG","NUDAL","NUDAL","TAKUX","CZM","HECAT","CZM","CZM","CZM","")</f>
        <v>NOSUG</v>
      </c>
      <c r="D120" t="str" cm="1">
        <f t="array" ref="D1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0" t="s">
        <v>981</v>
      </c>
    </row>
    <row r="121" spans="1:5" x14ac:dyDescent="0.2">
      <c r="A121" t="s">
        <v>246</v>
      </c>
      <c r="B121" t="s">
        <v>1078</v>
      </c>
      <c r="C121" t="str" cm="1">
        <f t="array" ref="C121">_xlfn.SWITCH(Tabla42[[#This Row],[SID 12R]],"UDGUV","UDGUV","OMSUK","ROTGI","ENEBA","NOSUG","NUDAL","NUDAL","TAKUX","CZM","HECAT","CZM","CZM","CZM","")</f>
        <v>CZM</v>
      </c>
      <c r="D121" t="str" cm="1">
        <f t="array" ref="D1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1" t="s">
        <v>985</v>
      </c>
    </row>
    <row r="122" spans="1:5" x14ac:dyDescent="0.2">
      <c r="A122" t="s">
        <v>314</v>
      </c>
      <c r="B122" t="s">
        <v>1078</v>
      </c>
      <c r="C122" t="str" cm="1">
        <f t="array" ref="C122">_xlfn.SWITCH(Tabla42[[#This Row],[SID 12R]],"UDGUV","UDGUV","OMSUK","ROTGI","ENEBA","NOSUG","NUDAL","NUDAL","TAKUX","CZM","HECAT","CZM","CZM","CZM","")</f>
        <v>CZM</v>
      </c>
      <c r="D122" t="str" cm="1">
        <f t="array" ref="D1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2" t="s">
        <v>985</v>
      </c>
    </row>
    <row r="123" spans="1:5" x14ac:dyDescent="0.2">
      <c r="A123" t="s">
        <v>381</v>
      </c>
      <c r="B123" t="s">
        <v>1073</v>
      </c>
      <c r="C123" t="str" cm="1">
        <f t="array" ref="C123">_xlfn.SWITCH(Tabla42[[#This Row],[SID 12R]],"UDGUV","UDGUV","OMSUK","ROTGI","ENEBA","NOSUG","NUDAL","NUDAL","TAKUX","CZM","HECAT","CZM","CZM","CZM","")</f>
        <v>ROTGI</v>
      </c>
      <c r="D123" t="str" cm="1">
        <f t="array" ref="D1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3" t="s">
        <v>983</v>
      </c>
    </row>
    <row r="124" spans="1:5" x14ac:dyDescent="0.2">
      <c r="A124" t="s">
        <v>308</v>
      </c>
      <c r="B124" t="s">
        <v>1078</v>
      </c>
      <c r="C124" t="str" cm="1">
        <f t="array" ref="C124">_xlfn.SWITCH(Tabla42[[#This Row],[SID 12R]],"UDGUV","UDGUV","OMSUK","ROTGI","ENEBA","NOSUG","NUDAL","NUDAL","TAKUX","CZM","HECAT","CZM","CZM","CZM","")</f>
        <v>CZM</v>
      </c>
      <c r="D124" t="str" cm="1">
        <f t="array" ref="D1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4" t="s">
        <v>985</v>
      </c>
    </row>
    <row r="125" spans="1:5" x14ac:dyDescent="0.2">
      <c r="A125" t="s">
        <v>1020</v>
      </c>
      <c r="B125" t="s">
        <v>1077</v>
      </c>
      <c r="C125" t="str" cm="1">
        <f t="array" ref="C125">_xlfn.SWITCH(Tabla42[[#This Row],[SID 12R]],"UDGUV","UDGUV","OMSUK","ROTGI","ENEBA","NOSUG","NUDAL","NUDAL","TAKUX","CZM","HECAT","CZM","CZM","CZM","")</f>
        <v>CZM</v>
      </c>
      <c r="D125" t="str" cm="1">
        <f t="array" ref="D1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25" t="s">
        <v>985</v>
      </c>
    </row>
    <row r="126" spans="1:5" x14ac:dyDescent="0.2">
      <c r="A126" t="s">
        <v>90</v>
      </c>
      <c r="B126" t="s">
        <v>40</v>
      </c>
      <c r="C126" t="str" cm="1">
        <f t="array" ref="C126">_xlfn.SWITCH(Tabla42[[#This Row],[SID 12R]],"UDGUV","UDGUV","OMSUK","ROTGI","ENEBA","NOSUG","NUDAL","NUDAL","TAKUX","CZM","HECAT","CZM","CZM","CZM","")</f>
        <v>NUDAL</v>
      </c>
      <c r="D126" t="str" cm="1">
        <f t="array" ref="D1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26" t="s">
        <v>983</v>
      </c>
    </row>
    <row r="127" spans="1:5" x14ac:dyDescent="0.2">
      <c r="A127" t="s">
        <v>1021</v>
      </c>
      <c r="B127" t="s">
        <v>1072</v>
      </c>
      <c r="C127" t="str" cm="1">
        <f t="array" ref="C127">_xlfn.SWITCH(Tabla42[[#This Row],[SID 12R]],"UDGUV","UDGUV","OMSUK","ROTGI","ENEBA","NOSUG","NUDAL","NUDAL","TAKUX","CZM","HECAT","CZM","CZM","CZM","")</f>
        <v>UDGUV</v>
      </c>
      <c r="D127" t="str" cm="1">
        <f t="array" ref="D1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7" t="s">
        <v>982</v>
      </c>
    </row>
    <row r="128" spans="1:5" x14ac:dyDescent="0.2">
      <c r="A128" t="s">
        <v>1022</v>
      </c>
      <c r="B128" t="s">
        <v>1072</v>
      </c>
      <c r="C128" t="str" cm="1">
        <f t="array" ref="C128">_xlfn.SWITCH(Tabla42[[#This Row],[SID 12R]],"UDGUV","UDGUV","OMSUK","ROTGI","ENEBA","NOSUG","NUDAL","NUDAL","TAKUX","CZM","HECAT","CZM","CZM","CZM","")</f>
        <v>UDGUV</v>
      </c>
      <c r="D128" t="str" cm="1">
        <f t="array" ref="D1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8" t="s">
        <v>982</v>
      </c>
    </row>
    <row r="129" spans="1:5" x14ac:dyDescent="0.2">
      <c r="A129" t="s">
        <v>1023</v>
      </c>
      <c r="B129" t="s">
        <v>1072</v>
      </c>
      <c r="C129" t="str" cm="1">
        <f t="array" ref="C129">_xlfn.SWITCH(Tabla42[[#This Row],[SID 12R]],"UDGUV","UDGUV","OMSUK","ROTGI","ENEBA","NOSUG","NUDAL","NUDAL","TAKUX","CZM","HECAT","CZM","CZM","CZM","")</f>
        <v>UDGUV</v>
      </c>
      <c r="D129" t="str" cm="1">
        <f t="array" ref="D1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29" t="s">
        <v>979</v>
      </c>
    </row>
    <row r="130" spans="1:5" x14ac:dyDescent="0.2">
      <c r="A130" t="s">
        <v>1024</v>
      </c>
      <c r="B130" t="s">
        <v>1072</v>
      </c>
      <c r="C130" t="str" cm="1">
        <f t="array" ref="C130">_xlfn.SWITCH(Tabla42[[#This Row],[SID 12R]],"UDGUV","UDGUV","OMSUK","ROTGI","ENEBA","NOSUG","NUDAL","NUDAL","TAKUX","CZM","HECAT","CZM","CZM","CZM","")</f>
        <v>UDGUV</v>
      </c>
      <c r="D130" t="str" cm="1">
        <f t="array" ref="D1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0" t="s">
        <v>979</v>
      </c>
    </row>
    <row r="131" spans="1:5" x14ac:dyDescent="0.2">
      <c r="A131" t="s">
        <v>1025</v>
      </c>
      <c r="B131" t="s">
        <v>1072</v>
      </c>
      <c r="C131" t="str" cm="1">
        <f t="array" ref="C131">_xlfn.SWITCH(Tabla42[[#This Row],[SID 12R]],"UDGUV","UDGUV","OMSUK","ROTGI","ENEBA","NOSUG","NUDAL","NUDAL","TAKUX","CZM","HECAT","CZM","CZM","CZM","")</f>
        <v>UDGUV</v>
      </c>
      <c r="D131" t="str" cm="1">
        <f t="array" ref="D1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1" t="s">
        <v>982</v>
      </c>
    </row>
    <row r="132" spans="1:5" x14ac:dyDescent="0.2">
      <c r="A132" t="s">
        <v>1026</v>
      </c>
      <c r="B132" t="s">
        <v>1072</v>
      </c>
      <c r="C132" t="str" cm="1">
        <f t="array" ref="C132">_xlfn.SWITCH(Tabla42[[#This Row],[SID 12R]],"UDGUV","UDGUV","OMSUK","ROTGI","ENEBA","NOSUG","NUDAL","NUDAL","TAKUX","CZM","HECAT","CZM","CZM","CZM","")</f>
        <v>UDGUV</v>
      </c>
      <c r="D132" t="str" cm="1">
        <f t="array" ref="D1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2" t="s">
        <v>982</v>
      </c>
    </row>
    <row r="133" spans="1:5" x14ac:dyDescent="0.2">
      <c r="A133" t="s">
        <v>1027</v>
      </c>
      <c r="B133" t="s">
        <v>1072</v>
      </c>
      <c r="C133" t="str" cm="1">
        <f t="array" ref="C133">_xlfn.SWITCH(Tabla42[[#This Row],[SID 12R]],"UDGUV","UDGUV","OMSUK","ROTGI","ENEBA","NOSUG","NUDAL","NUDAL","TAKUX","CZM","HECAT","CZM","CZM","CZM","")</f>
        <v>UDGUV</v>
      </c>
      <c r="D133" t="str" cm="1">
        <f t="array" ref="D1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3" t="s">
        <v>982</v>
      </c>
    </row>
    <row r="134" spans="1:5" x14ac:dyDescent="0.2">
      <c r="A134" t="s">
        <v>1028</v>
      </c>
      <c r="B134" t="s">
        <v>1074</v>
      </c>
      <c r="C134" t="str" cm="1">
        <f t="array" ref="C134">_xlfn.SWITCH(Tabla42[[#This Row],[SID 12R]],"UDGUV","UDGUV","OMSUK","ROTGI","ENEBA","NOSUG","NUDAL","NUDAL","TAKUX","CZM","HECAT","CZM","CZM","CZM","")</f>
        <v>NOSUG</v>
      </c>
      <c r="D134" t="str" cm="1">
        <f t="array" ref="D1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4" t="s">
        <v>981</v>
      </c>
    </row>
    <row r="135" spans="1:5" x14ac:dyDescent="0.2">
      <c r="A135" t="s">
        <v>1029</v>
      </c>
      <c r="B135" t="s">
        <v>1074</v>
      </c>
      <c r="C135" t="str" cm="1">
        <f t="array" ref="C135">_xlfn.SWITCH(Tabla42[[#This Row],[SID 12R]],"UDGUV","UDGUV","OMSUK","ROTGI","ENEBA","NOSUG","NUDAL","NUDAL","TAKUX","CZM","HECAT","CZM","CZM","CZM","")</f>
        <v>NOSUG</v>
      </c>
      <c r="D135" t="str" cm="1">
        <f t="array" ref="D1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5" t="s">
        <v>981</v>
      </c>
    </row>
    <row r="136" spans="1:5" x14ac:dyDescent="0.2">
      <c r="A136" t="s">
        <v>1030</v>
      </c>
      <c r="B136" t="s">
        <v>1072</v>
      </c>
      <c r="C136" t="str" cm="1">
        <f t="array" ref="C136">_xlfn.SWITCH(Tabla42[[#This Row],[SID 12R]],"UDGUV","UDGUV","OMSUK","ROTGI","ENEBA","NOSUG","NUDAL","NUDAL","TAKUX","CZM","HECAT","CZM","CZM","CZM","")</f>
        <v>UDGUV</v>
      </c>
      <c r="D136" t="str" cm="1">
        <f t="array" ref="D1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6" t="s">
        <v>982</v>
      </c>
    </row>
    <row r="137" spans="1:5" x14ac:dyDescent="0.2">
      <c r="A137" t="s">
        <v>1031</v>
      </c>
      <c r="B137" t="s">
        <v>1072</v>
      </c>
      <c r="C137" t="str" cm="1">
        <f t="array" ref="C137">_xlfn.SWITCH(Tabla42[[#This Row],[SID 12R]],"UDGUV","UDGUV","OMSUK","ROTGI","ENEBA","NOSUG","NUDAL","NUDAL","TAKUX","CZM","HECAT","CZM","CZM","CZM","")</f>
        <v>UDGUV</v>
      </c>
      <c r="D137" t="str" cm="1">
        <f t="array" ref="D1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7" t="s">
        <v>982</v>
      </c>
    </row>
    <row r="138" spans="1:5" x14ac:dyDescent="0.2">
      <c r="A138" t="s">
        <v>1032</v>
      </c>
      <c r="B138" t="s">
        <v>1074</v>
      </c>
      <c r="C138" t="str" cm="1">
        <f t="array" ref="C138">_xlfn.SWITCH(Tabla42[[#This Row],[SID 12R]],"UDGUV","UDGUV","OMSUK","ROTGI","ENEBA","NOSUG","NUDAL","NUDAL","TAKUX","CZM","HECAT","CZM","CZM","CZM","")</f>
        <v>NOSUG</v>
      </c>
      <c r="D138" t="str" cm="1">
        <f t="array" ref="D1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38" t="s">
        <v>981</v>
      </c>
    </row>
    <row r="139" spans="1:5" x14ac:dyDescent="0.2">
      <c r="A139" t="s">
        <v>1033</v>
      </c>
      <c r="B139" t="s">
        <v>1072</v>
      </c>
      <c r="C139" t="str" cm="1">
        <f t="array" ref="C139">_xlfn.SWITCH(Tabla42[[#This Row],[SID 12R]],"UDGUV","UDGUV","OMSUK","ROTGI","ENEBA","NOSUG","NUDAL","NUDAL","TAKUX","CZM","HECAT","CZM","CZM","CZM","")</f>
        <v>UDGUV</v>
      </c>
      <c r="D139" t="str" cm="1">
        <f t="array" ref="D1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39" t="s">
        <v>982</v>
      </c>
    </row>
    <row r="140" spans="1:5" x14ac:dyDescent="0.2">
      <c r="A140" t="s">
        <v>1034</v>
      </c>
      <c r="B140" t="s">
        <v>1072</v>
      </c>
      <c r="C140" t="str" cm="1">
        <f t="array" ref="C140">_xlfn.SWITCH(Tabla42[[#This Row],[SID 12R]],"UDGUV","UDGUV","OMSUK","ROTGI","ENEBA","NOSUG","NUDAL","NUDAL","TAKUX","CZM","HECAT","CZM","CZM","CZM","")</f>
        <v>UDGUV</v>
      </c>
      <c r="D140" t="str" cm="1">
        <f t="array" ref="D1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0" t="s">
        <v>982</v>
      </c>
    </row>
    <row r="141" spans="1:5" x14ac:dyDescent="0.2">
      <c r="A141" t="s">
        <v>1035</v>
      </c>
      <c r="B141" t="s">
        <v>1074</v>
      </c>
      <c r="C141" t="str" cm="1">
        <f t="array" ref="C141">_xlfn.SWITCH(Tabla42[[#This Row],[SID 12R]],"UDGUV","UDGUV","OMSUK","ROTGI","ENEBA","NOSUG","NUDAL","NUDAL","TAKUX","CZM","HECAT","CZM","CZM","CZM","")</f>
        <v>NOSUG</v>
      </c>
      <c r="D141" t="str" cm="1">
        <f t="array" ref="D1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1" t="s">
        <v>981</v>
      </c>
    </row>
    <row r="142" spans="1:5" x14ac:dyDescent="0.2">
      <c r="A142" t="s">
        <v>1036</v>
      </c>
      <c r="B142" t="s">
        <v>1072</v>
      </c>
      <c r="C142" t="str" cm="1">
        <f t="array" ref="C142">_xlfn.SWITCH(Tabla42[[#This Row],[SID 12R]],"UDGUV","UDGUV","OMSUK","ROTGI","ENEBA","NOSUG","NUDAL","NUDAL","TAKUX","CZM","HECAT","CZM","CZM","CZM","")</f>
        <v>UDGUV</v>
      </c>
      <c r="D142" t="str" cm="1">
        <f t="array" ref="D1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2" t="s">
        <v>982</v>
      </c>
    </row>
    <row r="143" spans="1:5" x14ac:dyDescent="0.2">
      <c r="A143" t="s">
        <v>1037</v>
      </c>
      <c r="B143" t="s">
        <v>1072</v>
      </c>
      <c r="C143" t="str" cm="1">
        <f t="array" ref="C143">_xlfn.SWITCH(Tabla42[[#This Row],[SID 12R]],"UDGUV","UDGUV","OMSUK","ROTGI","ENEBA","NOSUG","NUDAL","NUDAL","TAKUX","CZM","HECAT","CZM","CZM","CZM","")</f>
        <v>UDGUV</v>
      </c>
      <c r="D143" t="str" cm="1">
        <f t="array" ref="D1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3" t="s">
        <v>979</v>
      </c>
    </row>
    <row r="144" spans="1:5" x14ac:dyDescent="0.2">
      <c r="A144" t="s">
        <v>1038</v>
      </c>
      <c r="B144" t="s">
        <v>1074</v>
      </c>
      <c r="C144" t="str" cm="1">
        <f t="array" ref="C144">_xlfn.SWITCH(Tabla42[[#This Row],[SID 12R]],"UDGUV","UDGUV","OMSUK","ROTGI","ENEBA","NOSUG","NUDAL","NUDAL","TAKUX","CZM","HECAT","CZM","CZM","CZM","")</f>
        <v>NOSUG</v>
      </c>
      <c r="D144" t="str" cm="1">
        <f t="array" ref="D1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4" t="s">
        <v>981</v>
      </c>
    </row>
    <row r="145" spans="1:5" x14ac:dyDescent="0.2">
      <c r="A145" t="s">
        <v>1039</v>
      </c>
      <c r="B145" t="s">
        <v>1073</v>
      </c>
      <c r="C145" t="str" cm="1">
        <f t="array" ref="C145">_xlfn.SWITCH(Tabla42[[#This Row],[SID 12R]],"UDGUV","UDGUV","OMSUK","ROTGI","ENEBA","NOSUG","NUDAL","NUDAL","TAKUX","CZM","HECAT","CZM","CZM","CZM","")</f>
        <v>ROTGI</v>
      </c>
      <c r="D145" t="str" cm="1">
        <f t="array" ref="D1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45" t="s">
        <v>981</v>
      </c>
    </row>
    <row r="146" spans="1:5" x14ac:dyDescent="0.2">
      <c r="A146" t="s">
        <v>1040</v>
      </c>
      <c r="B146" t="s">
        <v>1072</v>
      </c>
      <c r="C146" t="str" cm="1">
        <f t="array" ref="C146">_xlfn.SWITCH(Tabla42[[#This Row],[SID 12R]],"UDGUV","UDGUV","OMSUK","ROTGI","ENEBA","NOSUG","NUDAL","NUDAL","TAKUX","CZM","HECAT","CZM","CZM","CZM","")</f>
        <v>UDGUV</v>
      </c>
      <c r="D146" t="str" cm="1">
        <f t="array" ref="D1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6" t="s">
        <v>979</v>
      </c>
    </row>
    <row r="147" spans="1:5" x14ac:dyDescent="0.2">
      <c r="A147" t="s">
        <v>1041</v>
      </c>
      <c r="B147" t="s">
        <v>1072</v>
      </c>
      <c r="C147" t="str" cm="1">
        <f t="array" ref="C147">_xlfn.SWITCH(Tabla42[[#This Row],[SID 12R]],"UDGUV","UDGUV","OMSUK","ROTGI","ENEBA","NOSUG","NUDAL","NUDAL","TAKUX","CZM","HECAT","CZM","CZM","CZM","")</f>
        <v>UDGUV</v>
      </c>
      <c r="D147" t="str" cm="1">
        <f t="array" ref="D1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7" t="s">
        <v>979</v>
      </c>
    </row>
    <row r="148" spans="1:5" x14ac:dyDescent="0.2">
      <c r="A148" t="s">
        <v>1042</v>
      </c>
      <c r="B148" t="s">
        <v>1072</v>
      </c>
      <c r="C148" t="str" cm="1">
        <f t="array" ref="C148">_xlfn.SWITCH(Tabla42[[#This Row],[SID 12R]],"UDGUV","UDGUV","OMSUK","ROTGI","ENEBA","NOSUG","NUDAL","NUDAL","TAKUX","CZM","HECAT","CZM","CZM","CZM","")</f>
        <v>UDGUV</v>
      </c>
      <c r="D148" t="str" cm="1">
        <f t="array" ref="D1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48" t="s">
        <v>979</v>
      </c>
    </row>
    <row r="149" spans="1:5" x14ac:dyDescent="0.2">
      <c r="A149" t="s">
        <v>1043</v>
      </c>
      <c r="B149" t="s">
        <v>1077</v>
      </c>
      <c r="C149" t="str" cm="1">
        <f t="array" ref="C149">_xlfn.SWITCH(Tabla42[[#This Row],[SID 12R]],"UDGUV","UDGUV","OMSUK","ROTGI","ENEBA","NOSUG","NUDAL","NUDAL","TAKUX","CZM","HECAT","CZM","CZM","CZM","")</f>
        <v>CZM</v>
      </c>
      <c r="D149" t="str" cm="1">
        <f t="array" ref="D1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49" t="s">
        <v>985</v>
      </c>
    </row>
    <row r="150" spans="1:5" x14ac:dyDescent="0.2">
      <c r="A150" t="s">
        <v>1044</v>
      </c>
      <c r="B150" t="s">
        <v>1074</v>
      </c>
      <c r="C150" t="str" cm="1">
        <f t="array" ref="C150">_xlfn.SWITCH(Tabla42[[#This Row],[SID 12R]],"UDGUV","UDGUV","OMSUK","ROTGI","ENEBA","NOSUG","NUDAL","NUDAL","TAKUX","CZM","HECAT","CZM","CZM","CZM","")</f>
        <v>NOSUG</v>
      </c>
      <c r="D150" t="str" cm="1">
        <f t="array" ref="D1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0" t="s">
        <v>981</v>
      </c>
    </row>
    <row r="151" spans="1:5" x14ac:dyDescent="0.2">
      <c r="A151" t="s">
        <v>1045</v>
      </c>
      <c r="B151" t="s">
        <v>1074</v>
      </c>
      <c r="C151" t="str" cm="1">
        <f t="array" ref="C151">_xlfn.SWITCH(Tabla42[[#This Row],[SID 12R]],"UDGUV","UDGUV","OMSUK","ROTGI","ENEBA","NOSUG","NUDAL","NUDAL","TAKUX","CZM","HECAT","CZM","CZM","CZM","")</f>
        <v>NOSUG</v>
      </c>
      <c r="D151" t="str" cm="1">
        <f t="array" ref="D1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1" t="s">
        <v>981</v>
      </c>
    </row>
    <row r="152" spans="1:5" x14ac:dyDescent="0.2">
      <c r="A152" t="s">
        <v>1046</v>
      </c>
      <c r="B152" t="s">
        <v>1078</v>
      </c>
      <c r="C152" t="str" cm="1">
        <f t="array" ref="C152">_xlfn.SWITCH(Tabla42[[#This Row],[SID 12R]],"UDGUV","UDGUV","OMSUK","ROTGI","ENEBA","NOSUG","NUDAL","NUDAL","TAKUX","CZM","HECAT","CZM","CZM","CZM","")</f>
        <v>CZM</v>
      </c>
      <c r="D152" t="str" cm="1">
        <f t="array" ref="D1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2" t="s">
        <v>985</v>
      </c>
    </row>
    <row r="153" spans="1:5" x14ac:dyDescent="0.2">
      <c r="A153" t="s">
        <v>960</v>
      </c>
      <c r="B153" t="s">
        <v>1072</v>
      </c>
      <c r="C153" t="str" cm="1">
        <f t="array" ref="C153">_xlfn.SWITCH(Tabla42[[#This Row],[SID 12R]],"UDGUV","UDGUV","OMSUK","ROTGI","ENEBA","NOSUG","NUDAL","NUDAL","TAKUX","CZM","HECAT","CZM","CZM","CZM","")</f>
        <v>UDGUV</v>
      </c>
      <c r="D153" t="str" cm="1">
        <f t="array" ref="D1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3" t="s">
        <v>979</v>
      </c>
    </row>
    <row r="154" spans="1:5" x14ac:dyDescent="0.2">
      <c r="A154" t="s">
        <v>166</v>
      </c>
      <c r="B154" t="s">
        <v>1078</v>
      </c>
      <c r="C154" t="str" cm="1">
        <f t="array" ref="C154">_xlfn.SWITCH(Tabla42[[#This Row],[SID 12R]],"UDGUV","UDGUV","OMSUK","ROTGI","ENEBA","NOSUG","NUDAL","NUDAL","TAKUX","CZM","HECAT","CZM","CZM","CZM","")</f>
        <v>CZM</v>
      </c>
      <c r="D154" t="str" cm="1">
        <f t="array" ref="D1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4" t="s">
        <v>992</v>
      </c>
    </row>
    <row r="155" spans="1:5" x14ac:dyDescent="0.2">
      <c r="A155" t="s">
        <v>1047</v>
      </c>
      <c r="B155" t="s">
        <v>1078</v>
      </c>
      <c r="C155" t="str" cm="1">
        <f t="array" ref="C155">_xlfn.SWITCH(Tabla42[[#This Row],[SID 12R]],"UDGUV","UDGUV","OMSUK","ROTGI","ENEBA","NOSUG","NUDAL","NUDAL","TAKUX","CZM","HECAT","CZM","CZM","CZM","")</f>
        <v>CZM</v>
      </c>
      <c r="D155" t="str" cm="1">
        <f t="array" ref="D1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55" t="s">
        <v>985</v>
      </c>
    </row>
    <row r="156" spans="1:5" x14ac:dyDescent="0.2">
      <c r="A156" t="s">
        <v>1048</v>
      </c>
      <c r="B156" t="s">
        <v>1074</v>
      </c>
      <c r="C156" t="str" cm="1">
        <f t="array" ref="C156">_xlfn.SWITCH(Tabla42[[#This Row],[SID 12R]],"UDGUV","UDGUV","OMSUK","ROTGI","ENEBA","NOSUG","NUDAL","NUDAL","TAKUX","CZM","HECAT","CZM","CZM","CZM","")</f>
        <v>NOSUG</v>
      </c>
      <c r="D156" t="str" cm="1">
        <f t="array" ref="D15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6" t="s">
        <v>981</v>
      </c>
    </row>
    <row r="157" spans="1:5" x14ac:dyDescent="0.2">
      <c r="A157" t="s">
        <v>1049</v>
      </c>
      <c r="B157" t="s">
        <v>1072</v>
      </c>
      <c r="C157" t="str" cm="1">
        <f t="array" ref="C157">_xlfn.SWITCH(Tabla42[[#This Row],[SID 12R]],"UDGUV","UDGUV","OMSUK","ROTGI","ENEBA","NOSUG","NUDAL","NUDAL","TAKUX","CZM","HECAT","CZM","CZM","CZM","")</f>
        <v>UDGUV</v>
      </c>
      <c r="D157" t="str" cm="1">
        <f t="array" ref="D15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57" t="s">
        <v>979</v>
      </c>
    </row>
    <row r="158" spans="1:5" x14ac:dyDescent="0.2">
      <c r="A158" t="s">
        <v>1050</v>
      </c>
      <c r="B158" t="s">
        <v>1073</v>
      </c>
      <c r="C158" t="str" cm="1">
        <f t="array" ref="C158">_xlfn.SWITCH(Tabla42[[#This Row],[SID 12R]],"UDGUV","UDGUV","OMSUK","ROTGI","ENEBA","NOSUG","NUDAL","NUDAL","TAKUX","CZM","HECAT","CZM","CZM","CZM","")</f>
        <v>ROTGI</v>
      </c>
      <c r="D158" t="str" cm="1">
        <f t="array" ref="D15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8" t="s">
        <v>981</v>
      </c>
    </row>
    <row r="159" spans="1:5" x14ac:dyDescent="0.2">
      <c r="A159" t="s">
        <v>1051</v>
      </c>
      <c r="B159" t="s">
        <v>1074</v>
      </c>
      <c r="C159" t="str" cm="1">
        <f t="array" ref="C159">_xlfn.SWITCH(Tabla42[[#This Row],[SID 12R]],"UDGUV","UDGUV","OMSUK","ROTGI","ENEBA","NOSUG","NUDAL","NUDAL","TAKUX","CZM","HECAT","CZM","CZM","CZM","")</f>
        <v>NOSUG</v>
      </c>
      <c r="D159" t="str" cm="1">
        <f t="array" ref="D15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59" t="s">
        <v>981</v>
      </c>
    </row>
    <row r="160" spans="1:5" x14ac:dyDescent="0.2">
      <c r="A160" t="s">
        <v>1052</v>
      </c>
      <c r="B160" t="s">
        <v>1072</v>
      </c>
      <c r="C160" t="str" cm="1">
        <f t="array" ref="C160">_xlfn.SWITCH(Tabla42[[#This Row],[SID 12R]],"UDGUV","UDGUV","OMSUK","ROTGI","ENEBA","NOSUG","NUDAL","NUDAL","TAKUX","CZM","HECAT","CZM","CZM","CZM","")</f>
        <v>UDGUV</v>
      </c>
      <c r="D160" t="str" cm="1">
        <f t="array" ref="D16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0" t="s">
        <v>982</v>
      </c>
    </row>
    <row r="161" spans="1:5" x14ac:dyDescent="0.2">
      <c r="A161" t="s">
        <v>1053</v>
      </c>
      <c r="B161" t="s">
        <v>1073</v>
      </c>
      <c r="C161" t="str" cm="1">
        <f t="array" ref="C161">_xlfn.SWITCH(Tabla42[[#This Row],[SID 12R]],"UDGUV","UDGUV","OMSUK","ROTGI","ENEBA","NOSUG","NUDAL","NUDAL","TAKUX","CZM","HECAT","CZM","CZM","CZM","")</f>
        <v>ROTGI</v>
      </c>
      <c r="D161" t="str" cm="1">
        <f t="array" ref="D16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1" t="s">
        <v>981</v>
      </c>
    </row>
    <row r="162" spans="1:5" x14ac:dyDescent="0.2">
      <c r="A162" t="s">
        <v>598</v>
      </c>
      <c r="B162" t="s">
        <v>1074</v>
      </c>
      <c r="C162" t="str" cm="1">
        <f t="array" ref="C162">_xlfn.SWITCH(Tabla42[[#This Row],[SID 12R]],"UDGUV","UDGUV","OMSUK","ROTGI","ENEBA","NOSUG","NUDAL","NUDAL","TAKUX","CZM","HECAT","CZM","CZM","CZM","")</f>
        <v>NOSUG</v>
      </c>
      <c r="D162" t="str" cm="1">
        <f t="array" ref="D16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2" t="s">
        <v>981</v>
      </c>
    </row>
    <row r="163" spans="1:5" x14ac:dyDescent="0.2">
      <c r="A163" t="s">
        <v>938</v>
      </c>
      <c r="B163" t="s">
        <v>1073</v>
      </c>
      <c r="C163" t="str" cm="1">
        <f t="array" ref="C163">_xlfn.SWITCH(Tabla42[[#This Row],[SID 12R]],"UDGUV","UDGUV","OMSUK","ROTGI","ENEBA","NOSUG","NUDAL","NUDAL","TAKUX","CZM","HECAT","CZM","CZM","CZM","")</f>
        <v>ROTGI</v>
      </c>
      <c r="D163" t="str" cm="1">
        <f t="array" ref="D16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63" t="s">
        <v>981</v>
      </c>
    </row>
    <row r="164" spans="1:5" x14ac:dyDescent="0.2">
      <c r="A164" t="s">
        <v>1054</v>
      </c>
      <c r="B164" t="s">
        <v>1072</v>
      </c>
      <c r="C164" t="str" cm="1">
        <f t="array" ref="C164">_xlfn.SWITCH(Tabla42[[#This Row],[SID 12R]],"UDGUV","UDGUV","OMSUK","ROTGI","ENEBA","NOSUG","NUDAL","NUDAL","TAKUX","CZM","HECAT","CZM","CZM","CZM","")</f>
        <v>UDGUV</v>
      </c>
      <c r="D164" t="str" cm="1">
        <f t="array" ref="D16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4" t="s">
        <v>979</v>
      </c>
    </row>
    <row r="165" spans="1:5" x14ac:dyDescent="0.2">
      <c r="A165" t="s">
        <v>1055</v>
      </c>
      <c r="B165" t="s">
        <v>1072</v>
      </c>
      <c r="C165" t="str" cm="1">
        <f t="array" ref="C165">_xlfn.SWITCH(Tabla42[[#This Row],[SID 12R]],"UDGUV","UDGUV","OMSUK","ROTGI","ENEBA","NOSUG","NUDAL","NUDAL","TAKUX","CZM","HECAT","CZM","CZM","CZM","")</f>
        <v>UDGUV</v>
      </c>
      <c r="D165" t="str" cm="1">
        <f t="array" ref="D16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5" t="s">
        <v>982</v>
      </c>
    </row>
    <row r="166" spans="1:5" x14ac:dyDescent="0.2">
      <c r="A166" t="s">
        <v>1056</v>
      </c>
      <c r="B166" t="s">
        <v>1072</v>
      </c>
      <c r="C166" t="str" cm="1">
        <f t="array" ref="C166">_xlfn.SWITCH(Tabla42[[#This Row],[SID 12R]],"UDGUV","UDGUV","OMSUK","ROTGI","ENEBA","NOSUG","NUDAL","NUDAL","TAKUX","CZM","HECAT","CZM","CZM","CZM","")</f>
        <v>UDGUV</v>
      </c>
      <c r="D166" t="str" cm="1">
        <f t="array" ref="D16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6" t="s">
        <v>982</v>
      </c>
    </row>
    <row r="167" spans="1:5" x14ac:dyDescent="0.2">
      <c r="A167" t="s">
        <v>1057</v>
      </c>
      <c r="B167" t="s">
        <v>1072</v>
      </c>
      <c r="C167" t="str" cm="1">
        <f t="array" ref="C167">_xlfn.SWITCH(Tabla42[[#This Row],[SID 12R]],"UDGUV","UDGUV","OMSUK","ROTGI","ENEBA","NOSUG","NUDAL","NUDAL","TAKUX","CZM","HECAT","CZM","CZM","CZM","")</f>
        <v>UDGUV</v>
      </c>
      <c r="D167" t="str" cm="1">
        <f t="array" ref="D16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67" t="s">
        <v>992</v>
      </c>
    </row>
    <row r="168" spans="1:5" x14ac:dyDescent="0.2">
      <c r="A168" t="s">
        <v>1058</v>
      </c>
      <c r="B168" t="s">
        <v>1078</v>
      </c>
      <c r="C168" t="str" cm="1">
        <f t="array" ref="C168">_xlfn.SWITCH(Tabla42[[#This Row],[SID 12R]],"UDGUV","UDGUV","OMSUK","ROTGI","ENEBA","NOSUG","NUDAL","NUDAL","TAKUX","CZM","HECAT","CZM","CZM","CZM","")</f>
        <v>CZM</v>
      </c>
      <c r="D168" t="str" cm="1">
        <f t="array" ref="D16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8" t="s">
        <v>985</v>
      </c>
    </row>
    <row r="169" spans="1:5" x14ac:dyDescent="0.2">
      <c r="A169" t="s">
        <v>1059</v>
      </c>
      <c r="B169" t="s">
        <v>1078</v>
      </c>
      <c r="C169" t="str" cm="1">
        <f t="array" ref="C169">_xlfn.SWITCH(Tabla42[[#This Row],[SID 12R]],"UDGUV","UDGUV","OMSUK","ROTGI","ENEBA","NOSUG","NUDAL","NUDAL","TAKUX","CZM","HECAT","CZM","CZM","CZM","")</f>
        <v>CZM</v>
      </c>
      <c r="D169" t="str" cm="1">
        <f t="array" ref="D16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69" t="s">
        <v>985</v>
      </c>
    </row>
    <row r="170" spans="1:5" x14ac:dyDescent="0.2">
      <c r="A170" t="s">
        <v>1060</v>
      </c>
      <c r="B170" t="s">
        <v>40</v>
      </c>
      <c r="C170" t="str" cm="1">
        <f t="array" ref="C170">_xlfn.SWITCH(Tabla42[[#This Row],[SID 12R]],"UDGUV","UDGUV","OMSUK","ROTGI","ENEBA","NOSUG","NUDAL","NUDAL","TAKUX","CZM","HECAT","CZM","CZM","CZM","")</f>
        <v>NUDAL</v>
      </c>
      <c r="D170" t="str" cm="1">
        <f t="array" ref="D17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0" t="s">
        <v>983</v>
      </c>
    </row>
    <row r="171" spans="1:5" x14ac:dyDescent="0.2">
      <c r="A171" t="s">
        <v>1061</v>
      </c>
      <c r="B171" t="s">
        <v>40</v>
      </c>
      <c r="C171" t="str" cm="1">
        <f t="array" ref="C171">_xlfn.SWITCH(Tabla42[[#This Row],[SID 12R]],"UDGUV","UDGUV","OMSUK","ROTGI","ENEBA","NOSUG","NUDAL","NUDAL","TAKUX","CZM","HECAT","CZM","CZM","CZM","")</f>
        <v>NUDAL</v>
      </c>
      <c r="D171" t="str" cm="1">
        <f t="array" ref="D17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1" t="s">
        <v>983</v>
      </c>
    </row>
    <row r="172" spans="1:5" x14ac:dyDescent="0.2">
      <c r="A172" t="s">
        <v>916</v>
      </c>
      <c r="B172" t="s">
        <v>1074</v>
      </c>
      <c r="C172" t="str" cm="1">
        <f t="array" ref="C172">_xlfn.SWITCH(Tabla42[[#This Row],[SID 12R]],"UDGUV","UDGUV","OMSUK","ROTGI","ENEBA","NOSUG","NUDAL","NUDAL","TAKUX","CZM","HECAT","CZM","CZM","CZM","")</f>
        <v>NOSUG</v>
      </c>
      <c r="D172" t="str" cm="1">
        <f t="array" ref="D17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2" t="s">
        <v>981</v>
      </c>
    </row>
    <row r="173" spans="1:5" x14ac:dyDescent="0.2">
      <c r="A173" t="s">
        <v>1062</v>
      </c>
      <c r="B173" t="s">
        <v>1077</v>
      </c>
      <c r="C173" t="str" cm="1">
        <f t="array" ref="C173">_xlfn.SWITCH(Tabla42[[#This Row],[SID 12R]],"UDGUV","UDGUV","OMSUK","ROTGI","ENEBA","NOSUG","NUDAL","NUDAL","TAKUX","CZM","HECAT","CZM","CZM","CZM","")</f>
        <v>CZM</v>
      </c>
      <c r="D173" t="str" cm="1">
        <f t="array" ref="D17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3" t="s">
        <v>985</v>
      </c>
    </row>
    <row r="174" spans="1:5" x14ac:dyDescent="0.2">
      <c r="A174" t="s">
        <v>930</v>
      </c>
      <c r="B174" t="s">
        <v>1077</v>
      </c>
      <c r="C174" t="str" cm="1">
        <f t="array" ref="C174">_xlfn.SWITCH(Tabla42[[#This Row],[SID 12R]],"UDGUV","UDGUV","OMSUK","ROTGI","ENEBA","NOSUG","NUDAL","NUDAL","TAKUX","CZM","HECAT","CZM","CZM","CZM","")</f>
        <v>CZM</v>
      </c>
      <c r="D174" t="str" cm="1">
        <f t="array" ref="D17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4" t="s">
        <v>985</v>
      </c>
    </row>
    <row r="175" spans="1:5" x14ac:dyDescent="0.2">
      <c r="A175" t="s">
        <v>1063</v>
      </c>
      <c r="B175" t="s">
        <v>40</v>
      </c>
      <c r="C175" t="str" cm="1">
        <f t="array" ref="C175">_xlfn.SWITCH(Tabla42[[#This Row],[SID 12R]],"UDGUV","UDGUV","OMSUK","ROTGI","ENEBA","NOSUG","NUDAL","NUDAL","TAKUX","CZM","HECAT","CZM","CZM","CZM","")</f>
        <v>NUDAL</v>
      </c>
      <c r="D175" t="str" cm="1">
        <f t="array" ref="D17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5" t="s">
        <v>983</v>
      </c>
    </row>
    <row r="176" spans="1:5" x14ac:dyDescent="0.2">
      <c r="A176" t="s">
        <v>1064</v>
      </c>
      <c r="B176" t="s">
        <v>1077</v>
      </c>
      <c r="C176" t="str" cm="1">
        <f t="array" ref="C176">_xlfn.SWITCH(Tabla42[[#This Row],[SID 12R]],"UDGUV","UDGUV","OMSUK","ROTGI","ENEBA","NOSUG","NUDAL","NUDAL","TAKUX","CZM","HECAT","CZM","CZM","CZM","")</f>
        <v>CZM</v>
      </c>
      <c r="D176" t="str" cm="1">
        <f t="array" ref="D17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76" t="s">
        <v>985</v>
      </c>
    </row>
    <row r="177" spans="1:5" x14ac:dyDescent="0.2">
      <c r="A177" t="s">
        <v>1065</v>
      </c>
      <c r="B177" t="s">
        <v>1074</v>
      </c>
      <c r="C177" t="str" cm="1">
        <f t="array" ref="C177">_xlfn.SWITCH(Tabla42[[#This Row],[SID 12R]],"UDGUV","UDGUV","OMSUK","ROTGI","ENEBA","NOSUG","NUDAL","NUDAL","TAKUX","CZM","HECAT","CZM","CZM","CZM","")</f>
        <v>NOSUG</v>
      </c>
      <c r="D177" t="str" cm="1">
        <f t="array" ref="D17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7" t="s">
        <v>981</v>
      </c>
    </row>
    <row r="178" spans="1:5" x14ac:dyDescent="0.2">
      <c r="A178" t="s">
        <v>1066</v>
      </c>
      <c r="B178" t="s">
        <v>1074</v>
      </c>
      <c r="C178" t="str" cm="1">
        <f t="array" ref="C178">_xlfn.SWITCH(Tabla42[[#This Row],[SID 12R]],"UDGUV","UDGUV","OMSUK","ROTGI","ENEBA","NOSUG","NUDAL","NUDAL","TAKUX","CZM","HECAT","CZM","CZM","CZM","")</f>
        <v>NOSUG</v>
      </c>
      <c r="D178" t="str" cm="1">
        <f t="array" ref="D17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8" t="s">
        <v>981</v>
      </c>
    </row>
    <row r="179" spans="1:5" x14ac:dyDescent="0.2">
      <c r="A179" t="s">
        <v>1067</v>
      </c>
      <c r="B179" t="s">
        <v>1073</v>
      </c>
      <c r="C179" t="str" cm="1">
        <f t="array" ref="C179">_xlfn.SWITCH(Tabla42[[#This Row],[SID 12R]],"UDGUV","UDGUV","OMSUK","ROTGI","ENEBA","NOSUG","NUDAL","NUDAL","TAKUX","CZM","HECAT","CZM","CZM","CZM","")</f>
        <v>ROTGI</v>
      </c>
      <c r="D179" t="str" cm="1">
        <f t="array" ref="D17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79" t="s">
        <v>981</v>
      </c>
    </row>
    <row r="180" spans="1:5" x14ac:dyDescent="0.2">
      <c r="A180" t="s">
        <v>795</v>
      </c>
      <c r="B180" t="s">
        <v>1074</v>
      </c>
      <c r="C180" t="str" cm="1">
        <f t="array" ref="C180">_xlfn.SWITCH(Tabla42[[#This Row],[SID 12R]],"UDGUV","UDGUV","OMSUK","ROTGI","ENEBA","NOSUG","NUDAL","NUDAL","TAKUX","CZM","HECAT","CZM","CZM","CZM","")</f>
        <v>NOSUG</v>
      </c>
      <c r="D180" t="str" cm="1">
        <f t="array" ref="D18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0" t="s">
        <v>981</v>
      </c>
    </row>
    <row r="181" spans="1:5" x14ac:dyDescent="0.2">
      <c r="A181" t="s">
        <v>1068</v>
      </c>
      <c r="B181" t="s">
        <v>1074</v>
      </c>
      <c r="C181" t="str" cm="1">
        <f t="array" ref="C181">_xlfn.SWITCH(Tabla42[[#This Row],[SID 12R]],"UDGUV","UDGUV","OMSUK","ROTGI","ENEBA","NOSUG","NUDAL","NUDAL","TAKUX","CZM","HECAT","CZM","CZM","CZM","")</f>
        <v>NOSUG</v>
      </c>
      <c r="D181" t="str" cm="1">
        <f t="array" ref="D18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1" t="s">
        <v>981</v>
      </c>
    </row>
    <row r="182" spans="1:5" x14ac:dyDescent="0.2">
      <c r="A182" t="s">
        <v>1069</v>
      </c>
      <c r="B182" t="s">
        <v>1074</v>
      </c>
      <c r="C182" t="str" cm="1">
        <f t="array" ref="C182">_xlfn.SWITCH(Tabla42[[#This Row],[SID 12R]],"UDGUV","UDGUV","OMSUK","ROTGI","ENEBA","NOSUG","NUDAL","NUDAL","TAKUX","CZM","HECAT","CZM","CZM","CZM","")</f>
        <v>NOSUG</v>
      </c>
      <c r="D182" t="str" cm="1">
        <f t="array" ref="D18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2" t="s">
        <v>981</v>
      </c>
    </row>
    <row r="183" spans="1:5" x14ac:dyDescent="0.2">
      <c r="A183" t="s">
        <v>260</v>
      </c>
      <c r="B183" t="s">
        <v>40</v>
      </c>
      <c r="C183" t="str" cm="1">
        <f t="array" ref="C183">_xlfn.SWITCH(Tabla42[[#This Row],[SID 12R]],"UDGUV","UDGUV","OMSUK","ROTGI","ENEBA","NOSUG","NUDAL","NUDAL","TAKUX","CZM","HECAT","CZM","CZM","CZM","")</f>
        <v>NUDAL</v>
      </c>
      <c r="D183" t="str" cm="1">
        <f t="array" ref="D18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3" t="s">
        <v>983</v>
      </c>
    </row>
    <row r="184" spans="1:5" x14ac:dyDescent="0.2">
      <c r="A184" t="s">
        <v>1070</v>
      </c>
      <c r="B184" t="s">
        <v>1078</v>
      </c>
      <c r="C184" t="str" cm="1">
        <f t="array" ref="C184">_xlfn.SWITCH(Tabla42[[#This Row],[SID 12R]],"UDGUV","UDGUV","OMSUK","ROTGI","ENEBA","NOSUG","NUDAL","NUDAL","TAKUX","CZM","HECAT","CZM","CZM","CZM","")</f>
        <v>CZM</v>
      </c>
      <c r="D184" t="str" cm="1">
        <f t="array" ref="D18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4" t="s">
        <v>985</v>
      </c>
    </row>
    <row r="185" spans="1:5" x14ac:dyDescent="0.2">
      <c r="A185" t="s">
        <v>1071</v>
      </c>
      <c r="B185" t="s">
        <v>1072</v>
      </c>
      <c r="C185" t="str" cm="1">
        <f t="array" ref="C185">_xlfn.SWITCH(Tabla42[[#This Row],[SID 12R]],"UDGUV","UDGUV","OMSUK","ROTGI","ENEBA","NOSUG","NUDAL","NUDAL","TAKUX","CZM","HECAT","CZM","CZM","CZM","")</f>
        <v>UDGUV</v>
      </c>
      <c r="D185" t="str" cm="1">
        <f t="array" ref="D18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85" t="s">
        <v>979</v>
      </c>
    </row>
    <row r="186" spans="1:5" x14ac:dyDescent="0.2">
      <c r="A186" t="s">
        <v>879</v>
      </c>
      <c r="B186" t="s">
        <v>1074</v>
      </c>
      <c r="C186" t="str" cm="1">
        <f t="array" ref="C186">_xlfn.SWITCH(Tabla42[[#This Row],[SID 12R]],"UDGUV","UDGUV","OMSUK","ROTGI","ENEBA","NOSUG","NUDAL","NUDAL","TAKUX","CZM","HECAT","CZM","CZM","CZM","")</f>
        <v>NOSUG</v>
      </c>
      <c r="D186" t="str" cm="1">
        <f t="array" ref="D18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6" t="s">
        <v>981</v>
      </c>
    </row>
    <row r="187" spans="1:5" x14ac:dyDescent="0.2">
      <c r="A187" t="s">
        <v>838</v>
      </c>
      <c r="B187" t="s">
        <v>1074</v>
      </c>
      <c r="C187" t="str" cm="1">
        <f t="array" ref="C187">_xlfn.SWITCH(Tabla42[[#This Row],[SID 12R]],"UDGUV","UDGUV","OMSUK","ROTGI","ENEBA","NOSUG","NUDAL","NUDAL","TAKUX","CZM","HECAT","CZM","CZM","CZM","")</f>
        <v>NOSUG</v>
      </c>
      <c r="D187" t="str" cm="1">
        <f t="array" ref="D18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7" t="s">
        <v>981</v>
      </c>
    </row>
    <row r="188" spans="1:5" x14ac:dyDescent="0.2">
      <c r="A188" t="s">
        <v>819</v>
      </c>
      <c r="B188" t="s">
        <v>1078</v>
      </c>
      <c r="C188" t="str" cm="1">
        <f t="array" ref="C188">_xlfn.SWITCH(Tabla42[[#This Row],[SID 12R]],"UDGUV","UDGUV","OMSUK","ROTGI","ENEBA","NOSUG","NUDAL","NUDAL","TAKUX","CZM","HECAT","CZM","CZM","CZM","")</f>
        <v>CZM</v>
      </c>
      <c r="D188" t="str" cm="1">
        <f t="array" ref="D18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88" t="s">
        <v>985</v>
      </c>
    </row>
    <row r="189" spans="1:5" x14ac:dyDescent="0.2">
      <c r="A189" t="s">
        <v>497</v>
      </c>
      <c r="B189" t="s">
        <v>1073</v>
      </c>
      <c r="C189" t="str" cm="1">
        <f t="array" ref="C189">_xlfn.SWITCH(Tabla42[[#This Row],[SID 12R]],"UDGUV","UDGUV","OMSUK","ROTGI","ENEBA","NOSUG","NUDAL","NUDAL","TAKUX","CZM","HECAT","CZM","CZM","CZM","")</f>
        <v>ROTGI</v>
      </c>
      <c r="D189" t="str" cm="1">
        <f t="array" ref="D18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89" t="s">
        <v>981</v>
      </c>
    </row>
    <row r="190" spans="1:5" x14ac:dyDescent="0.2">
      <c r="A190" t="s">
        <v>764</v>
      </c>
      <c r="B190" t="s">
        <v>1074</v>
      </c>
      <c r="C190" t="str" cm="1">
        <f t="array" ref="C190">_xlfn.SWITCH(Tabla42[[#This Row],[SID 12R]],"UDGUV","UDGUV","OMSUK","ROTGI","ENEBA","NOSUG","NUDAL","NUDAL","TAKUX","CZM","HECAT","CZM","CZM","CZM","")</f>
        <v>NOSUG</v>
      </c>
      <c r="D190" t="str" cm="1">
        <f t="array" ref="D19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0" t="s">
        <v>981</v>
      </c>
    </row>
    <row r="191" spans="1:5" x14ac:dyDescent="0.2">
      <c r="A191" t="s">
        <v>787</v>
      </c>
      <c r="B191" t="s">
        <v>1074</v>
      </c>
      <c r="C191" t="str" cm="1">
        <f t="array" ref="C191">_xlfn.SWITCH(Tabla42[[#This Row],[SID 12R]],"UDGUV","UDGUV","OMSUK","ROTGI","ENEBA","NOSUG","NUDAL","NUDAL","TAKUX","CZM","HECAT","CZM","CZM","CZM","")</f>
        <v>NOSUG</v>
      </c>
      <c r="D191" t="str" cm="1">
        <f t="array" ref="D19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1" t="s">
        <v>981</v>
      </c>
    </row>
    <row r="192" spans="1:5" x14ac:dyDescent="0.2">
      <c r="A192" t="s">
        <v>386</v>
      </c>
      <c r="B192" t="s">
        <v>40</v>
      </c>
      <c r="C192" t="str" cm="1">
        <f t="array" ref="C192">_xlfn.SWITCH(Tabla42[[#This Row],[SID 12R]],"UDGUV","UDGUV","OMSUK","ROTGI","ENEBA","NOSUG","NUDAL","NUDAL","TAKUX","CZM","HECAT","CZM","CZM","CZM","")</f>
        <v>NUDAL</v>
      </c>
      <c r="D192" t="str" cm="1">
        <f t="array" ref="D19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2" t="s">
        <v>983</v>
      </c>
    </row>
    <row r="193" spans="1:5" x14ac:dyDescent="0.2">
      <c r="A193" t="s">
        <v>489</v>
      </c>
      <c r="B193" t="s">
        <v>1078</v>
      </c>
      <c r="C193" t="str" cm="1">
        <f t="array" ref="C193">_xlfn.SWITCH(Tabla42[[#This Row],[SID 12R]],"UDGUV","UDGUV","OMSUK","ROTGI","ENEBA","NOSUG","NUDAL","NUDAL","TAKUX","CZM","HECAT","CZM","CZM","CZM","")</f>
        <v>CZM</v>
      </c>
      <c r="D193" t="str" cm="1">
        <f t="array" ref="D19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193" t="s">
        <v>992</v>
      </c>
    </row>
    <row r="194" spans="1:5" x14ac:dyDescent="0.2">
      <c r="A194" t="s">
        <v>735</v>
      </c>
      <c r="B194" t="s">
        <v>1072</v>
      </c>
      <c r="C194" t="str" cm="1">
        <f t="array" ref="C194">_xlfn.SWITCH(Tabla42[[#This Row],[SID 12R]],"UDGUV","UDGUV","OMSUK","ROTGI","ENEBA","NOSUG","NUDAL","NUDAL","TAKUX","CZM","HECAT","CZM","CZM","CZM","")</f>
        <v>UDGUV</v>
      </c>
      <c r="D194" t="str" cm="1">
        <f t="array" ref="D19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4" t="s">
        <v>982</v>
      </c>
    </row>
    <row r="195" spans="1:5" x14ac:dyDescent="0.2">
      <c r="A195" t="s">
        <v>872</v>
      </c>
      <c r="B195" t="s">
        <v>1072</v>
      </c>
      <c r="C195" t="str" cm="1">
        <f t="array" ref="C195">_xlfn.SWITCH(Tabla42[[#This Row],[SID 12R]],"UDGUV","UDGUV","OMSUK","ROTGI","ENEBA","NOSUG","NUDAL","NUDAL","TAKUX","CZM","HECAT","CZM","CZM","CZM","")</f>
        <v>UDGUV</v>
      </c>
      <c r="D195" t="str" cm="1">
        <f t="array" ref="D19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5" t="s">
        <v>992</v>
      </c>
    </row>
    <row r="196" spans="1:5" x14ac:dyDescent="0.2">
      <c r="A196" t="s">
        <v>878</v>
      </c>
      <c r="B196" t="s">
        <v>1072</v>
      </c>
      <c r="C196" t="str" cm="1">
        <f t="array" ref="C196">_xlfn.SWITCH(Tabla42[[#This Row],[SID 12R]],"UDGUV","UDGUV","OMSUK","ROTGI","ENEBA","NOSUG","NUDAL","NUDAL","TAKUX","CZM","HECAT","CZM","CZM","CZM","")</f>
        <v>UDGUV</v>
      </c>
      <c r="D196" t="str" cm="1">
        <f t="array" ref="D19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196" t="s">
        <v>982</v>
      </c>
    </row>
    <row r="197" spans="1:5" x14ac:dyDescent="0.2">
      <c r="A197" t="s">
        <v>886</v>
      </c>
      <c r="B197" t="s">
        <v>1074</v>
      </c>
      <c r="C197" t="str" cm="1">
        <f t="array" ref="C197">_xlfn.SWITCH(Tabla42[[#This Row],[SID 12R]],"UDGUV","UDGUV","OMSUK","ROTGI","ENEBA","NOSUG","NUDAL","NUDAL","TAKUX","CZM","HECAT","CZM","CZM","CZM","")</f>
        <v>NOSUG</v>
      </c>
      <c r="D197" t="str" cm="1">
        <f t="array" ref="D19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7" t="s">
        <v>981</v>
      </c>
    </row>
    <row r="198" spans="1:5" x14ac:dyDescent="0.2">
      <c r="A198" t="s">
        <v>895</v>
      </c>
      <c r="B198" t="s">
        <v>40</v>
      </c>
      <c r="C198" t="str" cm="1">
        <f t="array" ref="C198">_xlfn.SWITCH(Tabla42[[#This Row],[SID 12R]],"UDGUV","UDGUV","OMSUK","ROTGI","ENEBA","NOSUG","NUDAL","NUDAL","TAKUX","CZM","HECAT","CZM","CZM","CZM","")</f>
        <v>NUDAL</v>
      </c>
      <c r="D198" t="str" cm="1">
        <f t="array" ref="D19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8" t="s">
        <v>983</v>
      </c>
    </row>
    <row r="199" spans="1:5" x14ac:dyDescent="0.2">
      <c r="A199" t="s">
        <v>900</v>
      </c>
      <c r="B199" t="s">
        <v>1074</v>
      </c>
      <c r="C199" t="str" cm="1">
        <f t="array" ref="C199">_xlfn.SWITCH(Tabla42[[#This Row],[SID 12R]],"UDGUV","UDGUV","OMSUK","ROTGI","ENEBA","NOSUG","NUDAL","NUDAL","TAKUX","CZM","HECAT","CZM","CZM","CZM","")</f>
        <v>NOSUG</v>
      </c>
      <c r="D199" t="str" cm="1">
        <f t="array" ref="D19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199" t="s">
        <v>981</v>
      </c>
    </row>
    <row r="200" spans="1:5" x14ac:dyDescent="0.2">
      <c r="A200" t="s">
        <v>924</v>
      </c>
      <c r="B200" t="s">
        <v>1074</v>
      </c>
      <c r="C200" t="str" cm="1">
        <f t="array" ref="C200">_xlfn.SWITCH(Tabla42[[#This Row],[SID 12R]],"UDGUV","UDGUV","OMSUK","ROTGI","ENEBA","NOSUG","NUDAL","NUDAL","TAKUX","CZM","HECAT","CZM","CZM","CZM","")</f>
        <v>NOSUG</v>
      </c>
      <c r="D200" t="str" cm="1">
        <f t="array" ref="D20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0" t="s">
        <v>981</v>
      </c>
    </row>
    <row r="201" spans="1:5" x14ac:dyDescent="0.2">
      <c r="A201" t="s">
        <v>928</v>
      </c>
      <c r="B201" t="s">
        <v>1074</v>
      </c>
      <c r="C201" t="str" cm="1">
        <f t="array" ref="C201">_xlfn.SWITCH(Tabla42[[#This Row],[SID 12R]],"UDGUV","UDGUV","OMSUK","ROTGI","ENEBA","NOSUG","NUDAL","NUDAL","TAKUX","CZM","HECAT","CZM","CZM","CZM","")</f>
        <v>NOSUG</v>
      </c>
      <c r="D201" t="str" cm="1">
        <f t="array" ref="D20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1" t="s">
        <v>981</v>
      </c>
    </row>
    <row r="202" spans="1:5" x14ac:dyDescent="0.2">
      <c r="A202" t="s">
        <v>929</v>
      </c>
      <c r="B202" t="s">
        <v>40</v>
      </c>
      <c r="C202" t="str" cm="1">
        <f t="array" ref="C202">_xlfn.SWITCH(Tabla42[[#This Row],[SID 12R]],"UDGUV","UDGUV","OMSUK","ROTGI","ENEBA","NOSUG","NUDAL","NUDAL","TAKUX","CZM","HECAT","CZM","CZM","CZM","")</f>
        <v>NUDAL</v>
      </c>
      <c r="D202" t="str" cm="1">
        <f t="array" ref="D20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2" t="s">
        <v>983</v>
      </c>
    </row>
    <row r="203" spans="1:5" x14ac:dyDescent="0.2">
      <c r="A203" t="s">
        <v>571</v>
      </c>
      <c r="B203" t="s">
        <v>40</v>
      </c>
      <c r="C203" t="str" cm="1">
        <f t="array" ref="C203">_xlfn.SWITCH(Tabla42[[#This Row],[SID 12R]],"UDGUV","UDGUV","OMSUK","ROTGI","ENEBA","NOSUG","NUDAL","NUDAL","TAKUX","CZM","HECAT","CZM","CZM","CZM","")</f>
        <v>NUDAL</v>
      </c>
      <c r="D203" t="str" cm="1">
        <f t="array" ref="D20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3" t="s">
        <v>983</v>
      </c>
    </row>
    <row r="204" spans="1:5" x14ac:dyDescent="0.2">
      <c r="A204" t="s">
        <v>599</v>
      </c>
      <c r="B204" t="s">
        <v>1077</v>
      </c>
      <c r="C204" t="str" cm="1">
        <f t="array" ref="C204">_xlfn.SWITCH(Tabla42[[#This Row],[SID 12R]],"UDGUV","UDGUV","OMSUK","ROTGI","ENEBA","NOSUG","NUDAL","NUDAL","TAKUX","CZM","HECAT","CZM","CZM","CZM","")</f>
        <v>CZM</v>
      </c>
      <c r="D204" t="str" cm="1">
        <f t="array" ref="D20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4" t="s">
        <v>985</v>
      </c>
    </row>
    <row r="205" spans="1:5" x14ac:dyDescent="0.2">
      <c r="A205" t="s">
        <v>936</v>
      </c>
      <c r="B205" t="s">
        <v>1073</v>
      </c>
      <c r="C205" t="str" cm="1">
        <f t="array" ref="C205">_xlfn.SWITCH(Tabla42[[#This Row],[SID 12R]],"UDGUV","UDGUV","OMSUK","ROTGI","ENEBA","NOSUG","NUDAL","NUDAL","TAKUX","CZM","HECAT","CZM","CZM","CZM","")</f>
        <v>ROTGI</v>
      </c>
      <c r="D205" t="str" cm="1">
        <f t="array" ref="D20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5" t="s">
        <v>981</v>
      </c>
    </row>
    <row r="206" spans="1:5" x14ac:dyDescent="0.2">
      <c r="A206" t="s">
        <v>630</v>
      </c>
      <c r="B206" t="s">
        <v>1073</v>
      </c>
      <c r="C206" t="str" cm="1">
        <f t="array" ref="C206">_xlfn.SWITCH(Tabla42[[#This Row],[SID 12R]],"UDGUV","UDGUV","OMSUK","ROTGI","ENEBA","NOSUG","NUDAL","NUDAL","TAKUX","CZM","HECAT","CZM","CZM","CZM","")</f>
        <v>ROTGI</v>
      </c>
      <c r="D206" t="str" cm="1">
        <f t="array" ref="D20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6" t="s">
        <v>981</v>
      </c>
    </row>
    <row r="207" spans="1:5" x14ac:dyDescent="0.2">
      <c r="A207" t="s">
        <v>783</v>
      </c>
      <c r="B207" t="s">
        <v>40</v>
      </c>
      <c r="C207" t="str" cm="1">
        <f t="array" ref="C207">_xlfn.SWITCH(Tabla42[[#This Row],[SID 12R]],"UDGUV","UDGUV","OMSUK","ROTGI","ENEBA","NOSUG","NUDAL","NUDAL","TAKUX","CZM","HECAT","CZM","CZM","CZM","")</f>
        <v>NUDAL</v>
      </c>
      <c r="D207" t="str" cm="1">
        <f t="array" ref="D20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7" t="s">
        <v>983</v>
      </c>
    </row>
    <row r="208" spans="1:5" x14ac:dyDescent="0.2">
      <c r="A208" t="s">
        <v>965</v>
      </c>
      <c r="B208" t="s">
        <v>1078</v>
      </c>
      <c r="C208" t="str" cm="1">
        <f t="array" ref="C208">_xlfn.SWITCH(Tabla42[[#This Row],[SID 12R]],"UDGUV","UDGUV","OMSUK","ROTGI","ENEBA","NOSUG","NUDAL","NUDAL","TAKUX","CZM","HECAT","CZM","CZM","CZM","")</f>
        <v>CZM</v>
      </c>
      <c r="D208" t="str" cm="1">
        <f t="array" ref="D20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08" t="s">
        <v>992</v>
      </c>
    </row>
    <row r="209" spans="1:5" x14ac:dyDescent="0.2">
      <c r="A209" t="s">
        <v>974</v>
      </c>
      <c r="B209" t="s">
        <v>1073</v>
      </c>
      <c r="C209" t="str" cm="1">
        <f t="array" ref="C209">_xlfn.SWITCH(Tabla42[[#This Row],[SID 12R]],"UDGUV","UDGUV","OMSUK","ROTGI","ENEBA","NOSUG","NUDAL","NUDAL","TAKUX","CZM","HECAT","CZM","CZM","CZM","")</f>
        <v>ROTGI</v>
      </c>
      <c r="D209" t="str" cm="1">
        <f t="array" ref="D20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09" t="s">
        <v>981</v>
      </c>
    </row>
    <row r="210" spans="1:5" x14ac:dyDescent="0.2">
      <c r="A210" t="s">
        <v>379</v>
      </c>
      <c r="B210" t="s">
        <v>40</v>
      </c>
      <c r="C210" t="str" cm="1">
        <f t="array" ref="C210">_xlfn.SWITCH(Tabla42[[#This Row],[SID 12R]],"UDGUV","UDGUV","OMSUK","ROTGI","ENEBA","NOSUG","NUDAL","NUDAL","TAKUX","CZM","HECAT","CZM","CZM","CZM","")</f>
        <v>NUDAL</v>
      </c>
      <c r="D210" t="str" cm="1">
        <f t="array" ref="D21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0" t="s">
        <v>983</v>
      </c>
    </row>
    <row r="211" spans="1:5" x14ac:dyDescent="0.2">
      <c r="A211" t="s">
        <v>1199</v>
      </c>
      <c r="B211" t="s">
        <v>117</v>
      </c>
      <c r="C211" t="str" cm="1">
        <f t="array" ref="C211">_xlfn.SWITCH(Tabla42[[#This Row],[SID 12R]],"UDGUV","UDGUV","OMSUK","ROTGI","ENEBA","NOSUG","NUDAL","NUDAL","TAKUX","CZM","HECAT","CZM","CZM","CZM","")</f>
        <v>CZM</v>
      </c>
      <c r="D211" t="str" cm="1">
        <f t="array" ref="D21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1" t="s">
        <v>985</v>
      </c>
    </row>
    <row r="212" spans="1:5" x14ac:dyDescent="0.2">
      <c r="A212" t="s">
        <v>1204</v>
      </c>
      <c r="B212" t="s">
        <v>117</v>
      </c>
      <c r="C212" t="str" cm="1">
        <f t="array" ref="C212">_xlfn.SWITCH(Tabla42[[#This Row],[SID 12R]],"UDGUV","UDGUV","OMSUK","ROTGI","ENEBA","NOSUG","NUDAL","NUDAL","TAKUX","CZM","HECAT","CZM","CZM","CZM","")</f>
        <v>CZM</v>
      </c>
      <c r="D212" t="str" cm="1">
        <f t="array" ref="D21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12" t="s">
        <v>985</v>
      </c>
    </row>
    <row r="213" spans="1:5" x14ac:dyDescent="0.2">
      <c r="A213" t="s">
        <v>1196</v>
      </c>
      <c r="B213" t="s">
        <v>1073</v>
      </c>
      <c r="C213" t="s">
        <v>1220</v>
      </c>
      <c r="D213" t="str" cm="1">
        <f t="array" ref="D21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3" t="s">
        <v>981</v>
      </c>
    </row>
    <row r="214" spans="1:5" x14ac:dyDescent="0.2">
      <c r="A214" t="s">
        <v>1207</v>
      </c>
      <c r="B214" t="s">
        <v>40</v>
      </c>
      <c r="C214" t="str" cm="1">
        <f t="array" ref="C214">_xlfn.SWITCH(Tabla42[[#This Row],[SID 12R]],"UDGUV","UDGUV","OMSUK","ROTGI","ENEBA","NOSUG","NUDAL","NUDAL","TAKUX","CZM","HECAT","CZM","CZM","CZM","")</f>
        <v>NUDAL</v>
      </c>
      <c r="D214" t="str" cm="1">
        <f t="array" ref="D21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4" t="s">
        <v>983</v>
      </c>
    </row>
    <row r="215" spans="1:5" x14ac:dyDescent="0.2">
      <c r="A215" t="s">
        <v>1208</v>
      </c>
      <c r="B215" t="s">
        <v>1072</v>
      </c>
      <c r="C215" t="str" cm="1">
        <f t="array" ref="C215">_xlfn.SWITCH(Tabla42[[#This Row],[SID 12R]],"UDGUV","UDGUV","OMSUK","ROTGI","ENEBA","NOSUG","NUDAL","NUDAL","TAKUX","CZM","HECAT","CZM","CZM","CZM","")</f>
        <v>UDGUV</v>
      </c>
      <c r="D215" t="str" cm="1">
        <f t="array" ref="D21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5" t="s">
        <v>979</v>
      </c>
    </row>
    <row r="216" spans="1:5" x14ac:dyDescent="0.2">
      <c r="A216" t="s">
        <v>1209</v>
      </c>
      <c r="B216" t="s">
        <v>1072</v>
      </c>
      <c r="C216" t="str" cm="1">
        <f t="array" ref="C216">_xlfn.SWITCH(Tabla42[[#This Row],[SID 12R]],"UDGUV","UDGUV","OMSUK","ROTGI","ENEBA","NOSUG","NUDAL","NUDAL","TAKUX","CZM","HECAT","CZM","CZM","CZM","")</f>
        <v>UDGUV</v>
      </c>
      <c r="D216" t="str" cm="1">
        <f t="array" ref="D21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16" t="s">
        <v>982</v>
      </c>
    </row>
    <row r="217" spans="1:5" x14ac:dyDescent="0.2">
      <c r="A217" t="s">
        <v>1249</v>
      </c>
      <c r="B217" t="s">
        <v>40</v>
      </c>
      <c r="C217" t="str" cm="1">
        <f t="array" ref="C217">_xlfn.SWITCH(Tabla42[[#This Row],[SID 12R]],"UDGUV","UDGUV","OMSUK","ROTGI","ENEBA","NOSUG","NUDAL","NUDAL","TAKUX","CZM","HECAT","CZM","CZM","CZM","")</f>
        <v>NUDAL</v>
      </c>
      <c r="D217" t="str" cm="1">
        <f t="array" ref="D21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7" t="s">
        <v>983</v>
      </c>
    </row>
    <row r="218" spans="1:5" x14ac:dyDescent="0.2">
      <c r="A218" t="s">
        <v>1253</v>
      </c>
      <c r="B218" t="s">
        <v>1074</v>
      </c>
      <c r="C218" t="str" cm="1">
        <f t="array" ref="C218">_xlfn.SWITCH(Tabla42[[#This Row],[SID 12R]],"UDGUV","UDGUV","OMSUK","ROTGI","ENEBA","NOSUG","NUDAL","NUDAL","TAKUX","CZM","HECAT","CZM","CZM","CZM","")</f>
        <v>NOSUG</v>
      </c>
      <c r="D218" t="str" cm="1">
        <f t="array" ref="D21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8" t="s">
        <v>981</v>
      </c>
    </row>
    <row r="219" spans="1:5" x14ac:dyDescent="0.2">
      <c r="A219" t="s">
        <v>1267</v>
      </c>
      <c r="B219" t="s">
        <v>1074</v>
      </c>
      <c r="C219" t="str" cm="1">
        <f t="array" ref="C219">_xlfn.SWITCH(Tabla42[[#This Row],[SID 12R]],"UDGUV","UDGUV","OMSUK","ROTGI","ENEBA","NOSUG","NUDAL","NUDAL","TAKUX","CZM","HECAT","CZM","CZM","CZM","")</f>
        <v>NOSUG</v>
      </c>
      <c r="D219" t="str" cm="1">
        <f t="array" ref="D21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19" t="s">
        <v>981</v>
      </c>
    </row>
    <row r="220" spans="1:5" x14ac:dyDescent="0.2">
      <c r="A220" t="s">
        <v>1400</v>
      </c>
      <c r="B220" t="s">
        <v>1072</v>
      </c>
      <c r="C220" t="str" cm="1">
        <f t="array" ref="C220">_xlfn.SWITCH(Tabla42[[#This Row],[SID 12R]],"UDGUV","UDGUV","OMSUK","ROTGI","ENEBA","NOSUG","NUDAL","NUDAL","TAKUX","CZM","HECAT","CZM","CZM","CZM","")</f>
        <v>UDGUV</v>
      </c>
      <c r="D220" t="str" cm="1">
        <f t="array" ref="D22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20" t="s">
        <v>979</v>
      </c>
    </row>
    <row r="221" spans="1:5" x14ac:dyDescent="0.2">
      <c r="A221" t="s">
        <v>937</v>
      </c>
      <c r="B221" t="s">
        <v>1078</v>
      </c>
      <c r="C221" t="str" cm="1">
        <f t="array" ref="C221">_xlfn.SWITCH(Tabla42[[#This Row],[SID 12R]],"UDGUV","UDGUV","OMSUK","ROTGI","ENEBA","NOSUG","NUDAL","NUDAL","TAKUX","CZM","HECAT","CZM","CZM","CZM","")</f>
        <v>CZM</v>
      </c>
      <c r="D221" t="str" cm="1">
        <f t="array" ref="D22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21" t="s">
        <v>985</v>
      </c>
    </row>
    <row r="222" spans="1:5" x14ac:dyDescent="0.2">
      <c r="A222" t="s">
        <v>1105</v>
      </c>
      <c r="B222" t="s">
        <v>40</v>
      </c>
      <c r="C222" t="str" cm="1">
        <f t="array" ref="C222">_xlfn.SWITCH(Tabla42[[#This Row],[SID 12R]],"UDGUV","UDGUV","OMSUK","ROTGI","ENEBA","NOSUG","NUDAL","NUDAL","TAKUX","CZM","HECAT","CZM","CZM","CZM","")</f>
        <v>NUDAL</v>
      </c>
      <c r="D222" t="str" cm="1">
        <f t="array" ref="D22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2" t="s">
        <v>983</v>
      </c>
    </row>
    <row r="223" spans="1:5" x14ac:dyDescent="0.2">
      <c r="A223" t="s">
        <v>2462</v>
      </c>
      <c r="B223" t="s">
        <v>1074</v>
      </c>
      <c r="C223" t="str" cm="1">
        <f t="array" ref="C223">_xlfn.SWITCH(Tabla42[[#This Row],[SID 12R]],"UDGUV","UDGUV","OMSUK","ROTGI","ENEBA","NOSUG","NUDAL","NUDAL","TAKUX","CZM","HECAT","CZM","CZM","CZM","")</f>
        <v>NOSUG</v>
      </c>
      <c r="D223" t="str" cm="1">
        <f t="array" ref="D22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3" t="s">
        <v>981</v>
      </c>
    </row>
    <row r="224" spans="1:5" x14ac:dyDescent="0.2">
      <c r="A224" t="s">
        <v>3069</v>
      </c>
      <c r="B224" t="s">
        <v>40</v>
      </c>
      <c r="C224" t="str" cm="1">
        <f t="array" ref="C224">_xlfn.SWITCH(Tabla42[[#This Row],[SID 12R]],"UDGUV","UDGUV","OMSUK","ROTGI","ENEBA","NOSUG","NUDAL","NUDAL","TAKUX","CZM","HECAT","CZM","CZM","CZM","")</f>
        <v>NUDAL</v>
      </c>
      <c r="D224" t="str" cm="1">
        <f t="array" ref="D22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4" t="s">
        <v>983</v>
      </c>
    </row>
    <row r="225" spans="1:5" x14ac:dyDescent="0.2">
      <c r="A225" t="s">
        <v>3509</v>
      </c>
      <c r="B225" t="s">
        <v>40</v>
      </c>
      <c r="C225" t="str" cm="1">
        <f t="array" ref="C225">_xlfn.SWITCH(Tabla42[[#This Row],[SID 12R]],"UDGUV","UDGUV","OMSUK","ROTGI","ENEBA","NOSUG","NUDAL","NUDAL","TAKUX","CZM","HECAT","CZM","CZM","CZM","")</f>
        <v>NUDAL</v>
      </c>
      <c r="D225" t="str" cm="1">
        <f t="array" ref="D22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5" t="s">
        <v>983</v>
      </c>
    </row>
    <row r="226" spans="1:5" x14ac:dyDescent="0.2">
      <c r="A226" t="s">
        <v>3589</v>
      </c>
      <c r="B226" t="s">
        <v>1073</v>
      </c>
      <c r="C226" t="str" cm="1">
        <f t="array" ref="C226">_xlfn.SWITCH(Tabla42[[#This Row],[SID 12R]],"UDGUV","UDGUV","OMSUK","ROTGI","ENEBA","NOSUG","NUDAL","NUDAL","TAKUX","CZM","HECAT","CZM","CZM","CZM","")</f>
        <v>ROTGI</v>
      </c>
      <c r="D226" t="str" cm="1">
        <f t="array" ref="D22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6" t="s">
        <v>981</v>
      </c>
    </row>
    <row r="227" spans="1:5" x14ac:dyDescent="0.2">
      <c r="A227" t="s">
        <v>3661</v>
      </c>
      <c r="B227" t="s">
        <v>40</v>
      </c>
      <c r="C227" t="str" cm="1">
        <f t="array" ref="C227">_xlfn.SWITCH(Tabla42[[#This Row],[SID 12R]],"UDGUV","UDGUV","OMSUK","ROTGI","ENEBA","NOSUG","NUDAL","NUDAL","TAKUX","CZM","HECAT","CZM","CZM","CZM","")</f>
        <v>NUDAL</v>
      </c>
      <c r="D227" t="str" cm="1">
        <f t="array" ref="D22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7" t="s">
        <v>981</v>
      </c>
    </row>
    <row r="228" spans="1:5" x14ac:dyDescent="0.2">
      <c r="A228" t="s">
        <v>3920</v>
      </c>
      <c r="B228" t="s">
        <v>1074</v>
      </c>
      <c r="C228" t="str" cm="1">
        <f t="array" ref="C228">_xlfn.SWITCH(Tabla42[[#This Row],[SID 12R]],"UDGUV","UDGUV","OMSUK","ROTGI","ENEBA","NOSUG","NUDAL","NUDAL","TAKUX","CZM","HECAT","CZM","CZM","CZM","")</f>
        <v>NOSUG</v>
      </c>
      <c r="D228" t="str" cm="1">
        <f t="array" ref="D22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8" t="s">
        <v>981</v>
      </c>
    </row>
    <row r="229" spans="1:5" x14ac:dyDescent="0.2">
      <c r="A229" t="s">
        <v>4138</v>
      </c>
      <c r="B229" t="s">
        <v>40</v>
      </c>
      <c r="C229" t="str" cm="1">
        <f t="array" ref="C229">_xlfn.SWITCH(Tabla42[[#This Row],[SID 12R]],"UDGUV","UDGUV","OMSUK","ROTGI","ENEBA","NOSUG","NUDAL","NUDAL","TAKUX","CZM","HECAT","CZM","CZM","CZM","")</f>
        <v>NUDAL</v>
      </c>
      <c r="D229" t="str" cm="1">
        <f t="array" ref="D22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29" t="s">
        <v>983</v>
      </c>
    </row>
    <row r="230" spans="1:5" x14ac:dyDescent="0.2">
      <c r="A230" t="s">
        <v>4207</v>
      </c>
      <c r="B230" t="s">
        <v>1073</v>
      </c>
      <c r="C230" t="str" cm="1">
        <f t="array" ref="C230">_xlfn.SWITCH(Tabla42[[#This Row],[SID 12R]],"UDGUV","UDGUV","OMSUK","ROTGI","ENEBA","NOSUG","NUDAL","NUDAL","TAKUX","CZM","HECAT","CZM","CZM","CZM","")</f>
        <v>ROTGI</v>
      </c>
      <c r="D230" t="str" cm="1">
        <f t="array" ref="D23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0" t="s">
        <v>981</v>
      </c>
    </row>
    <row r="231" spans="1:5" x14ac:dyDescent="0.2">
      <c r="A231" t="s">
        <v>4247</v>
      </c>
      <c r="B231" t="s">
        <v>117</v>
      </c>
      <c r="C231" t="str" cm="1">
        <f t="array" ref="C231">_xlfn.SWITCH(Tabla42[[#This Row],[SID 12R]],"UDGUV","UDGUV","OMSUK","ROTGI","ENEBA","NOSUG","NUDAL","NUDAL","TAKUX","CZM","HECAT","CZM","CZM","CZM","")</f>
        <v>CZM</v>
      </c>
      <c r="D231" t="str" cm="1">
        <f t="array" ref="D23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7</v>
      </c>
      <c r="E231" t="s">
        <v>985</v>
      </c>
    </row>
    <row r="232" spans="1:5" x14ac:dyDescent="0.2">
      <c r="A232" t="s">
        <v>4490</v>
      </c>
      <c r="B232" t="s">
        <v>1073</v>
      </c>
      <c r="C232" t="str" cm="1">
        <f t="array" ref="C232">_xlfn.SWITCH(Tabla42[[#This Row],[SID 12R]],"UDGUV","UDGUV","OMSUK","ROTGI","ENEBA","NOSUG","NUDAL","NUDAL","TAKUX","CZM","HECAT","CZM","CZM","CZM","")</f>
        <v>ROTGI</v>
      </c>
      <c r="D232" t="str" cm="1">
        <f t="array" ref="D23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2" t="s">
        <v>981</v>
      </c>
    </row>
    <row r="233" spans="1:5" x14ac:dyDescent="0.2">
      <c r="A233" t="s">
        <v>4195</v>
      </c>
      <c r="B233" t="s">
        <v>1073</v>
      </c>
      <c r="C233" t="str" cm="1">
        <f t="array" ref="C233">_xlfn.SWITCH(Tabla42[[#This Row],[SID 12R]],"UDGUV","UDGUV","OMSUK","ROTGI","ENEBA","NOSUG","NUDAL","NUDAL","TAKUX","CZM","HECAT","CZM","CZM","CZM","")</f>
        <v>ROTGI</v>
      </c>
      <c r="D233" t="str" cm="1">
        <f t="array" ref="D23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3" t="s">
        <v>981</v>
      </c>
    </row>
    <row r="234" spans="1:5" x14ac:dyDescent="0.2">
      <c r="A234" t="s">
        <v>4667</v>
      </c>
      <c r="B234" t="s">
        <v>1074</v>
      </c>
      <c r="C234" t="str" cm="1">
        <f t="array" ref="C234">_xlfn.SWITCH(Tabla42[[#This Row],[SID 12R]],"UDGUV","UDGUV","OMSUK","ROTGI","ENEBA","NOSUG","NUDAL","NUDAL","TAKUX","CZM","HECAT","CZM","CZM","CZM","")</f>
        <v>NOSUG</v>
      </c>
      <c r="D234" t="str" cm="1">
        <f t="array" ref="D23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4" t="s">
        <v>981</v>
      </c>
    </row>
    <row r="235" spans="1:5" x14ac:dyDescent="0.2">
      <c r="A235" t="s">
        <v>4692</v>
      </c>
      <c r="B235" t="s">
        <v>1074</v>
      </c>
      <c r="C235" t="str" cm="1">
        <f t="array" ref="C235">_xlfn.SWITCH(Tabla42[[#This Row],[SID 12R]],"UDGUV","UDGUV","OMSUK","ROTGI","ENEBA","NOSUG","NUDAL","NUDAL","TAKUX","CZM","HECAT","CZM","CZM","CZM","")</f>
        <v>NOSUG</v>
      </c>
      <c r="D235" t="str" cm="1">
        <f t="array" ref="D23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5" t="s">
        <v>981</v>
      </c>
    </row>
    <row r="236" spans="1:5" x14ac:dyDescent="0.2">
      <c r="A236" t="s">
        <v>4873</v>
      </c>
      <c r="B236" t="s">
        <v>1074</v>
      </c>
      <c r="C236" t="str" cm="1">
        <f t="array" ref="C236">_xlfn.SWITCH(Tabla42[[#This Row],[SID 12R]],"UDGUV","UDGUV","OMSUK","ROTGI","ENEBA","NOSUG","NUDAL","NUDAL","TAKUX","CZM","HECAT","CZM","CZM","CZM","")</f>
        <v>NOSUG</v>
      </c>
      <c r="D236" t="str" cm="1">
        <f t="array" ref="D23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6" t="s">
        <v>981</v>
      </c>
    </row>
    <row r="237" spans="1:5" x14ac:dyDescent="0.2">
      <c r="A237" t="s">
        <v>5131</v>
      </c>
      <c r="B237" t="s">
        <v>1072</v>
      </c>
      <c r="C237" t="str" cm="1">
        <f t="array" ref="C237">_xlfn.SWITCH(Tabla42[[#This Row],[SID 12R]],"UDGUV","UDGUV","OMSUK","ROTGI","ENEBA","NOSUG","NUDAL","NUDAL","TAKUX","CZM","HECAT","CZM","CZM","CZM","")</f>
        <v>UDGUV</v>
      </c>
      <c r="D237" t="str" cm="1">
        <f t="array" ref="D23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7" t="s">
        <v>979</v>
      </c>
    </row>
    <row r="238" spans="1:5" x14ac:dyDescent="0.2">
      <c r="A238" t="s">
        <v>5147</v>
      </c>
      <c r="B238" t="s">
        <v>1074</v>
      </c>
      <c r="C238" t="str" cm="1">
        <f t="array" ref="C238">_xlfn.SWITCH(Tabla42[[#This Row],[SID 12R]],"UDGUV","UDGUV","OMSUK","ROTGI","ENEBA","NOSUG","NUDAL","NUDAL","TAKUX","CZM","HECAT","CZM","CZM","CZM","")</f>
        <v>NOSUG</v>
      </c>
      <c r="D238" t="str" cm="1">
        <f t="array" ref="D23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38" t="s">
        <v>981</v>
      </c>
    </row>
    <row r="239" spans="1:5" x14ac:dyDescent="0.2">
      <c r="A239" t="s">
        <v>5161</v>
      </c>
      <c r="B239" t="s">
        <v>1072</v>
      </c>
      <c r="C239" t="str" cm="1">
        <f t="array" ref="C239">_xlfn.SWITCH(Tabla42[[#This Row],[SID 12R]],"UDGUV","UDGUV","OMSUK","ROTGI","ENEBA","NOSUG","NUDAL","NUDAL","TAKUX","CZM","HECAT","CZM","CZM","CZM","")</f>
        <v>UDGUV</v>
      </c>
      <c r="D239" t="str" cm="1">
        <f t="array" ref="D23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39" t="s">
        <v>979</v>
      </c>
    </row>
    <row r="240" spans="1:5" x14ac:dyDescent="0.2">
      <c r="A240" t="s">
        <v>5212</v>
      </c>
      <c r="B240" t="s">
        <v>1074</v>
      </c>
      <c r="C240" t="str" cm="1">
        <f t="array" ref="C240">_xlfn.SWITCH(Tabla42[[#This Row],[SID 12R]],"UDGUV","UDGUV","OMSUK","ROTGI","ENEBA","NOSUG","NUDAL","NUDAL","TAKUX","CZM","HECAT","CZM","CZM","CZM","")</f>
        <v>NOSUG</v>
      </c>
      <c r="D240" t="str" cm="1">
        <f t="array" ref="D24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0" t="s">
        <v>981</v>
      </c>
    </row>
    <row r="241" spans="1:5" x14ac:dyDescent="0.2">
      <c r="A241" t="s">
        <v>1395</v>
      </c>
      <c r="B241" t="s">
        <v>1073</v>
      </c>
      <c r="C241" t="str" cm="1">
        <f t="array" ref="C241">_xlfn.SWITCH(Tabla42[[#This Row],[SID 12R]],"UDGUV","UDGUV","OMSUK","ROTGI","ENEBA","NOSUG","NUDAL","NUDAL","TAKUX","CZM","HECAT","CZM","CZM","CZM","")</f>
        <v>ROTGI</v>
      </c>
      <c r="D241" t="str" cm="1">
        <f t="array" ref="D24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1" t="s">
        <v>981</v>
      </c>
    </row>
    <row r="242" spans="1:5" x14ac:dyDescent="0.2">
      <c r="A242" t="s">
        <v>5635</v>
      </c>
      <c r="B242" t="s">
        <v>1074</v>
      </c>
      <c r="C242" t="str" cm="1">
        <f t="array" ref="C242">_xlfn.SWITCH(Tabla42[[#This Row],[SID 12R]],"UDGUV","UDGUV","OMSUK","ROTGI","ENEBA","NOSUG","NUDAL","NUDAL","TAKUX","CZM","HECAT","CZM","CZM","CZM","")</f>
        <v>NOSUG</v>
      </c>
      <c r="D242" t="str" cm="1">
        <f t="array" ref="D24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2" t="s">
        <v>981</v>
      </c>
    </row>
    <row r="243" spans="1:5" x14ac:dyDescent="0.2">
      <c r="A243" t="s">
        <v>6128</v>
      </c>
      <c r="B243" t="s">
        <v>1072</v>
      </c>
      <c r="C243" t="str" cm="1">
        <f t="array" ref="C243">_xlfn.SWITCH(Tabla42[[#This Row],[SID 12R]],"UDGUV","UDGUV","OMSUK","ROTGI","ENEBA","NOSUG","NUDAL","NUDAL","TAKUX","CZM","HECAT","CZM","CZM","CZM","")</f>
        <v>UDGUV</v>
      </c>
      <c r="D243" t="str" cm="1">
        <f t="array" ref="D24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3" t="s">
        <v>979</v>
      </c>
    </row>
    <row r="244" spans="1:5" x14ac:dyDescent="0.2">
      <c r="A244" t="s">
        <v>7160</v>
      </c>
      <c r="B244" t="s">
        <v>1072</v>
      </c>
      <c r="C244" t="str" cm="1">
        <f t="array" ref="C244">_xlfn.SWITCH(Tabla42[[#This Row],[SID 12R]],"UDGUV","UDGUV","OMSUK","ROTGI","ENEBA","NOSUG","NUDAL","NUDAL","TAKUX","CZM","HECAT","CZM","CZM","CZM","")</f>
        <v>UDGUV</v>
      </c>
      <c r="D244" t="str" cm="1">
        <f t="array" ref="D24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2</v>
      </c>
      <c r="E244" t="s">
        <v>979</v>
      </c>
    </row>
    <row r="245" spans="1:5" x14ac:dyDescent="0.2">
      <c r="A245" t="s">
        <v>7449</v>
      </c>
      <c r="B245" t="s">
        <v>1073</v>
      </c>
      <c r="C245" t="str" cm="1">
        <f t="array" ref="C245">_xlfn.SWITCH(Tabla42[[#This Row],[SID 12R]],"UDGUV","UDGUV","OMSUK","ROTGI","ENEBA","NOSUG","NUDAL","NUDAL","TAKUX","CZM","HECAT","CZM","CZM","CZM","")</f>
        <v>ROTGI</v>
      </c>
      <c r="D245" t="str" cm="1">
        <f t="array" ref="D24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5" t="s">
        <v>983</v>
      </c>
    </row>
    <row r="246" spans="1:5" x14ac:dyDescent="0.2">
      <c r="A246" t="s">
        <v>7577</v>
      </c>
      <c r="B246" t="s">
        <v>1074</v>
      </c>
      <c r="C246" t="s">
        <v>1074</v>
      </c>
      <c r="D246" t="str" cm="1">
        <f t="array" ref="D246">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6" t="s">
        <v>981</v>
      </c>
    </row>
    <row r="247" spans="1:5" x14ac:dyDescent="0.2">
      <c r="A247" t="s">
        <v>7655</v>
      </c>
      <c r="B247" t="s">
        <v>1074</v>
      </c>
      <c r="C247" t="str" cm="1">
        <f t="array" ref="C247">_xlfn.SWITCH(Tabla42[[#This Row],[SID 12R]],"UDGUV","UDGUV","OMSUK","ROTGI","ENEBA","NOSUG","NUDAL","NUDAL","TAKUX","CZM","HECAT","CZM","CZM","CZM","")</f>
        <v>NOSUG</v>
      </c>
      <c r="D247" t="str" cm="1">
        <f t="array" ref="D247">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Sector 3</v>
      </c>
      <c r="E247" t="s">
        <v>981</v>
      </c>
    </row>
    <row r="248" spans="1:5" x14ac:dyDescent="0.2">
      <c r="C248" t="str" cm="1">
        <f t="array" ref="C248">_xlfn.SWITCH(Tabla42[[#This Row],[SID 12R]],"UDGUV","UDGUV","OMSUK","ROTGI","ENEBA","NOSUG","NUDAL","NUDAL","TAKUX","CZM","HECAT","CZM","CZM","CZM","")</f>
        <v/>
      </c>
      <c r="D248" t="str" cm="1">
        <f t="array" ref="D248">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49" spans="1:5" x14ac:dyDescent="0.2">
      <c r="C249" t="str" cm="1">
        <f t="array" ref="C249">_xlfn.SWITCH(Tabla42[[#This Row],[SID 12R]],"UDGUV","UDGUV","OMSUK","ROTGI","ENEBA","NOSUG","NUDAL","NUDAL","TAKUX","CZM","HECAT","CZM","CZM","CZM","")</f>
        <v/>
      </c>
      <c r="D249" t="str" cm="1">
        <f t="array" ref="D249">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0" spans="1:5" x14ac:dyDescent="0.2">
      <c r="C250" t="str" cm="1">
        <f t="array" ref="C250">_xlfn.SWITCH(Tabla42[[#This Row],[SID 12R]],"UDGUV","UDGUV","OMSUK","ROTGI","ENEBA","NOSUG","NUDAL","NUDAL","TAKUX","CZM","HECAT","CZM","CZM","CZM","")</f>
        <v/>
      </c>
      <c r="D250" t="str" cm="1">
        <f t="array" ref="D250">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1" spans="1:5" x14ac:dyDescent="0.2">
      <c r="C251" t="str" cm="1">
        <f t="array" ref="C251">_xlfn.SWITCH(Tabla42[[#This Row],[SID 12R]],"UDGUV","UDGUV","OMSUK","ROTGI","ENEBA","NOSUG","NUDAL","NUDAL","TAKUX","CZM","HECAT","CZM","CZM","CZM","")</f>
        <v/>
      </c>
      <c r="D251" t="str" cm="1">
        <f t="array" ref="D251">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2" spans="1:5" x14ac:dyDescent="0.2">
      <c r="C252" t="str" cm="1">
        <f t="array" ref="C252">_xlfn.SWITCH(Tabla42[[#This Row],[SID 12R]],"UDGUV","UDGUV","OMSUK","ROTGI","ENEBA","NOSUG","NUDAL","NUDAL","TAKUX","CZM","HECAT","CZM","CZM","CZM","")</f>
        <v/>
      </c>
      <c r="D252" t="str" cm="1">
        <f t="array" ref="D252">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3" spans="1:5" x14ac:dyDescent="0.2">
      <c r="C253" t="str" cm="1">
        <f t="array" ref="C253">_xlfn.SWITCH(Tabla42[[#This Row],[SID 12R]],"UDGUV","UDGUV","OMSUK","ROTGI","ENEBA","NOSUG","NUDAL","NUDAL","TAKUX","CZM","HECAT","CZM","CZM","CZM","")</f>
        <v/>
      </c>
      <c r="D253" t="str" cm="1">
        <f t="array" ref="D253">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4" spans="1:5" x14ac:dyDescent="0.2">
      <c r="C254" t="str" cm="1">
        <f t="array" ref="C254">_xlfn.SWITCH(Tabla42[[#This Row],[SID 12R]],"UDGUV","UDGUV","OMSUK","ROTGI","ENEBA","NOSUG","NUDAL","NUDAL","TAKUX","CZM","HECAT","CZM","CZM","CZM","")</f>
        <v/>
      </c>
      <c r="D254" t="str" cm="1">
        <f t="array" ref="D254">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row r="255" spans="1:5" x14ac:dyDescent="0.2">
      <c r="C255" t="str" cm="1">
        <f t="array" ref="C255">_xlfn.SWITCH(Tabla42[[#This Row],[SID 12R]],"UDGUV","UDGUV","OMSUK","ROTGI","ENEBA","NOSUG","NUDAL","NUDAL","TAKUX","CZM","HECAT","CZM","CZM","CZM","")</f>
        <v/>
      </c>
      <c r="D255" t="str" cm="1">
        <f t="array" ref="D255">_xlfn.IFS(OR(Tabla42[[#This Row],[SID 12R]]="UDGUV",Tabla42[[#This Row],[SID 30L]]="UDGUV"),"Sector 2",OR(Tabla42[[#This Row],[SID 12R]]="OMSUK",Tabla42[[#This Row],[SID 30L]]="OMSUK",Tabla42[[#This Row],[SID 12R]]="ROTGI",Tabla42[[#This Row],[SID 30L]]="ROTGI",Tabla42[[#This Row],[SID 12R]]="ENEBA",Tabla42[[#This Row],[SID 30L]]="ENEBA",Tabla42[[#This Row],[SID 12R]]="NUDAL",Tabla42[[#This Row],[SID 30L]]="NUDAL"),"Sector 3",OR(Tabla42[[#This Row],[SID 12R]]="TAKUX",Tabla42[[#This Row],[SID 30L]]="TAKUX",Tabla42[[#This Row],[SID 12R]]="TAKUK",Tabla42[[#This Row],[SID 30L]]="TAKUK",Tabla42[[#This Row],[SID 12R]]="HECAT",Tabla42[[#This Row],[SID 30L]]="HECAT",Tabla42[[#This Row],[SID 12R]]="CZM",Tabla42[[#This Row],[SID 30L]]="CZM"),"Sector 7",TRUE,"")</f>
        <v/>
      </c>
    </row>
  </sheetData>
  <conditionalFormatting sqref="E3:E10">
    <cfRule type="colorScale" priority="11">
      <colorScale>
        <cfvo type="min"/>
        <cfvo type="percentile" val="50"/>
        <cfvo type="max"/>
        <color rgb="FFF8696B"/>
        <color rgb="FFFFEB84"/>
        <color rgb="FF63BE7B"/>
      </colorScale>
    </cfRule>
  </conditionalFormatting>
  <conditionalFormatting sqref="E14:E21">
    <cfRule type="colorScale" priority="12">
      <colorScale>
        <cfvo type="min"/>
        <cfvo type="percentile" val="50"/>
        <cfvo type="max"/>
        <color rgb="FFF8696B"/>
        <color rgb="FFFFEB84"/>
        <color rgb="FF63BE7B"/>
      </colorScale>
    </cfRule>
  </conditionalFormatting>
  <conditionalFormatting sqref="E25:E32">
    <cfRule type="colorScale" priority="15">
      <colorScale>
        <cfvo type="min"/>
        <cfvo type="percentile" val="50"/>
        <cfvo type="max"/>
        <color rgb="FFF8696B"/>
        <color rgb="FFFFEB84"/>
        <color rgb="FF63BE7B"/>
      </colorScale>
    </cfRule>
  </conditionalFormatting>
  <conditionalFormatting sqref="E38:E43">
    <cfRule type="colorScale" priority="14">
      <colorScale>
        <cfvo type="min"/>
        <cfvo type="percentile" val="50"/>
        <cfvo type="max"/>
        <color rgb="FFF8696B"/>
        <color rgb="FFFFEB84"/>
        <color rgb="FF63BE7B"/>
      </colorScale>
    </cfRule>
  </conditionalFormatting>
  <conditionalFormatting sqref="E48:E55">
    <cfRule type="colorScale" priority="13">
      <colorScale>
        <cfvo type="min"/>
        <cfvo type="percentile" val="50"/>
        <cfvo type="max"/>
        <color rgb="FFF8696B"/>
        <color rgb="FFFFEB84"/>
        <color rgb="FF63BE7B"/>
      </colorScale>
    </cfRule>
  </conditionalFormatting>
  <conditionalFormatting sqref="F3:H10">
    <cfRule type="colorScale" priority="10">
      <colorScale>
        <cfvo type="min"/>
        <cfvo type="percentile" val="50"/>
        <cfvo type="max"/>
        <color rgb="FFF8696B"/>
        <color rgb="FFFFEB84"/>
        <color rgb="FF63BE7B"/>
      </colorScale>
    </cfRule>
  </conditionalFormatting>
  <conditionalFormatting sqref="F14:H21">
    <cfRule type="colorScale" priority="9">
      <colorScale>
        <cfvo type="min"/>
        <cfvo type="percentile" val="50"/>
        <cfvo type="max"/>
        <color rgb="FFF8696B"/>
        <color rgb="FFFFEB84"/>
        <color rgb="FF63BE7B"/>
      </colorScale>
    </cfRule>
  </conditionalFormatting>
  <conditionalFormatting sqref="F48:H55">
    <cfRule type="colorScale" priority="6">
      <colorScale>
        <cfvo type="min"/>
        <cfvo type="percentile" val="50"/>
        <cfvo type="max"/>
        <color rgb="FFF8696B"/>
        <color rgb="FFFFEB84"/>
        <color rgb="FF63BE7B"/>
      </colorScale>
    </cfRule>
  </conditionalFormatting>
  <conditionalFormatting sqref="F38:I43">
    <cfRule type="colorScale" priority="7">
      <colorScale>
        <cfvo type="min"/>
        <cfvo type="percentile" val="50"/>
        <cfvo type="max"/>
        <color rgb="FFF8696B"/>
        <color rgb="FFFFEB84"/>
        <color rgb="FF63BE7B"/>
      </colorScale>
    </cfRule>
  </conditionalFormatting>
  <conditionalFormatting sqref="F25:K32">
    <cfRule type="colorScale" priority="8">
      <colorScale>
        <cfvo type="min"/>
        <cfvo type="percentile" val="50"/>
        <cfvo type="max"/>
        <color rgb="FFF8696B"/>
        <color rgb="FFFFEB84"/>
        <color rgb="FF63BE7B"/>
      </colorScale>
    </cfRule>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F5DE7-A746-8647-ACF6-37B25E65D410}">
  <dimension ref="A1:T274"/>
  <sheetViews>
    <sheetView showGridLines="0" topLeftCell="A216" zoomScale="110" zoomScaleNormal="11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575</v>
      </c>
      <c r="F2" s="14">
        <v>46296.013414351852</v>
      </c>
      <c r="G2" s="13" t="s">
        <v>22</v>
      </c>
      <c r="H2" s="13" t="s">
        <v>1274</v>
      </c>
      <c r="I2" s="15">
        <v>380</v>
      </c>
      <c r="J2" s="13" t="s">
        <v>23</v>
      </c>
      <c r="K2" s="13" t="s">
        <v>24</v>
      </c>
      <c r="L2" s="15">
        <v>873</v>
      </c>
      <c r="M2" s="13" t="s">
        <v>1106</v>
      </c>
      <c r="N2" s="14">
        <v>46296.059166666666</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17</v>
      </c>
      <c r="B3" s="13" t="s">
        <v>18</v>
      </c>
      <c r="C3" s="13" t="s">
        <v>19</v>
      </c>
      <c r="D3" s="13" t="s">
        <v>20</v>
      </c>
      <c r="E3" s="13" t="s">
        <v>581</v>
      </c>
      <c r="F3" s="14">
        <v>46296.017060185186</v>
      </c>
      <c r="G3" s="13" t="s">
        <v>22</v>
      </c>
      <c r="H3" s="13" t="s">
        <v>1275</v>
      </c>
      <c r="I3" s="15">
        <v>360</v>
      </c>
      <c r="J3" s="13" t="s">
        <v>23</v>
      </c>
      <c r="K3" s="13" t="s">
        <v>24</v>
      </c>
      <c r="L3" s="15">
        <v>862</v>
      </c>
      <c r="M3" s="13" t="s">
        <v>25</v>
      </c>
      <c r="N3" s="14">
        <v>46296.061377314814</v>
      </c>
      <c r="O3" s="15">
        <v>360</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32</v>
      </c>
      <c r="B4" s="13" t="s">
        <v>18</v>
      </c>
      <c r="C4" s="13" t="s">
        <v>33</v>
      </c>
      <c r="D4" s="13" t="s">
        <v>34</v>
      </c>
      <c r="E4" s="13" t="s">
        <v>601</v>
      </c>
      <c r="F4" s="14">
        <v>46296.034004629633</v>
      </c>
      <c r="G4" s="13" t="s">
        <v>22</v>
      </c>
      <c r="H4" s="13" t="s">
        <v>1276</v>
      </c>
      <c r="I4" s="15">
        <v>380</v>
      </c>
      <c r="J4" s="13" t="s">
        <v>23</v>
      </c>
      <c r="K4" s="13" t="s">
        <v>24</v>
      </c>
      <c r="L4" s="15">
        <v>885</v>
      </c>
      <c r="M4" s="13" t="s">
        <v>36</v>
      </c>
      <c r="N4" s="14">
        <v>46296.080613425926</v>
      </c>
      <c r="O4" s="15">
        <v>380</v>
      </c>
      <c r="P4" s="13" t="s">
        <v>26</v>
      </c>
      <c r="Q4" s="15">
        <v>190</v>
      </c>
      <c r="R4" s="3" t="str">
        <f>IF(OR(G4="12R",G4="12L"),_xlfn.XLOOKUP(C4,DB!$A$2:$A$255,DB!$B$2:$B$255,""),IF(OR(G4="30L",G4="30R"),_xlfn.XLOOKUP(C4,DB!$A$2:$A$255,DB!$C$2:$C$255,""),""))</f>
        <v>UDGUV</v>
      </c>
      <c r="S4" s="3">
        <f t="shared" si="0"/>
        <v>0</v>
      </c>
      <c r="T4" s="3" t="str">
        <f>_xlfn.XLOOKUP(C4,DB!$A$2:$A$255,DB!$D$2:$D$255,"")</f>
        <v>Sector 2</v>
      </c>
    </row>
    <row r="5" spans="1:20" x14ac:dyDescent="0.2">
      <c r="A5" s="13" t="s">
        <v>47</v>
      </c>
      <c r="B5" s="13" t="s">
        <v>18</v>
      </c>
      <c r="C5" s="13" t="s">
        <v>48</v>
      </c>
      <c r="D5" s="13" t="s">
        <v>49</v>
      </c>
      <c r="E5" s="13" t="s">
        <v>692</v>
      </c>
      <c r="F5" s="14">
        <v>46296.040451388893</v>
      </c>
      <c r="G5" s="13" t="s">
        <v>22</v>
      </c>
      <c r="H5" s="13" t="s">
        <v>1277</v>
      </c>
      <c r="I5" s="15">
        <v>370</v>
      </c>
      <c r="J5" s="13" t="s">
        <v>23</v>
      </c>
      <c r="K5" s="13" t="s">
        <v>24</v>
      </c>
      <c r="L5" s="15">
        <v>133</v>
      </c>
      <c r="M5" s="13" t="s">
        <v>40</v>
      </c>
      <c r="N5" s="14">
        <v>46296.050277777773</v>
      </c>
      <c r="O5" s="15">
        <v>232</v>
      </c>
      <c r="P5" s="13" t="s">
        <v>41</v>
      </c>
      <c r="Q5" s="15">
        <v>190</v>
      </c>
      <c r="R5" s="3" t="str">
        <f>IF(OR(G5="12R",G5="12L"),_xlfn.XLOOKUP(C5,DB!$A$2:$A$255,DB!$B$2:$B$255,""),IF(OR(G5="30L",G5="30R"),_xlfn.XLOOKUP(C5,DB!$A$2:$A$255,DB!$C$2:$C$255,""),""))</f>
        <v>NUDAL</v>
      </c>
      <c r="S5" s="3">
        <f t="shared" si="0"/>
        <v>0</v>
      </c>
      <c r="T5" s="3" t="str">
        <f>_xlfn.XLOOKUP(C5,DB!$A$2:$A$255,DB!$D$2:$D$255,"")</f>
        <v>Sector 3</v>
      </c>
    </row>
    <row r="6" spans="1:20" x14ac:dyDescent="0.2">
      <c r="A6" s="13" t="s">
        <v>52</v>
      </c>
      <c r="B6" s="13" t="s">
        <v>18</v>
      </c>
      <c r="C6" s="13" t="s">
        <v>53</v>
      </c>
      <c r="D6" s="13" t="s">
        <v>54</v>
      </c>
      <c r="E6" s="13" t="s">
        <v>1193</v>
      </c>
      <c r="F6" s="14">
        <v>46296.061157407406</v>
      </c>
      <c r="G6" s="13" t="s">
        <v>22</v>
      </c>
      <c r="H6" s="13" t="s">
        <v>1278</v>
      </c>
      <c r="I6" s="15">
        <v>370</v>
      </c>
      <c r="J6" s="13" t="s">
        <v>23</v>
      </c>
      <c r="K6" s="13" t="s">
        <v>24</v>
      </c>
      <c r="L6" s="15">
        <v>198</v>
      </c>
      <c r="M6" s="13" t="s">
        <v>1159</v>
      </c>
      <c r="N6" s="14">
        <v>46296.073749999996</v>
      </c>
      <c r="O6" s="15">
        <v>311</v>
      </c>
      <c r="P6" s="13" t="s">
        <v>26</v>
      </c>
      <c r="Q6" s="15">
        <v>190</v>
      </c>
      <c r="R6" s="3" t="str">
        <f>IF(OR(G6="12R",G6="12L"),_xlfn.XLOOKUP(C6,DB!$A$2:$A$255,DB!$B$2:$B$255,""),IF(OR(G6="30L",G6="30R"),_xlfn.XLOOKUP(C6,DB!$A$2:$A$255,DB!$C$2:$C$255,""),""))</f>
        <v>CZM</v>
      </c>
      <c r="S6" s="3">
        <f t="shared" si="0"/>
        <v>1</v>
      </c>
      <c r="T6" s="3" t="str">
        <f>_xlfn.XLOOKUP(C6,DB!$A$2:$A$255,DB!$D$2:$D$255,"")</f>
        <v>Sector 7</v>
      </c>
    </row>
    <row r="7" spans="1:20" x14ac:dyDescent="0.2">
      <c r="A7" s="13" t="s">
        <v>57</v>
      </c>
      <c r="B7" s="13" t="s">
        <v>18</v>
      </c>
      <c r="C7" s="13" t="s">
        <v>43</v>
      </c>
      <c r="D7" s="13" t="s">
        <v>20</v>
      </c>
      <c r="E7" s="13" t="s">
        <v>58</v>
      </c>
      <c r="F7" s="14">
        <v>46296.068900462968</v>
      </c>
      <c r="G7" s="13" t="s">
        <v>22</v>
      </c>
      <c r="H7" s="13" t="s">
        <v>1279</v>
      </c>
      <c r="I7" s="15">
        <v>360</v>
      </c>
      <c r="J7" s="13" t="s">
        <v>23</v>
      </c>
      <c r="K7" s="13" t="s">
        <v>24</v>
      </c>
      <c r="L7" s="15">
        <v>855</v>
      </c>
      <c r="M7" s="13" t="s">
        <v>46</v>
      </c>
      <c r="N7" s="14">
        <v>46296.112881944442</v>
      </c>
      <c r="O7" s="15">
        <v>360</v>
      </c>
      <c r="P7" s="13" t="s">
        <v>26</v>
      </c>
      <c r="Q7" s="15">
        <v>190</v>
      </c>
      <c r="R7" s="3" t="str">
        <f>IF(OR(G7="12R",G7="12L"),_xlfn.XLOOKUP(C7,DB!$A$2:$A$255,DB!$B$2:$B$255,""),IF(OR(G7="30L",G7="30R"),_xlfn.XLOOKUP(C7,DB!$A$2:$A$255,DB!$C$2:$C$255,""),""))</f>
        <v>UDGUV</v>
      </c>
      <c r="S7" s="3">
        <f t="shared" si="0"/>
        <v>1</v>
      </c>
      <c r="T7" s="3" t="str">
        <f>_xlfn.XLOOKUP(C7,DB!$A$2:$A$255,DB!$D$2:$D$255,"")</f>
        <v>Sector 2</v>
      </c>
    </row>
    <row r="8" spans="1:20" x14ac:dyDescent="0.2">
      <c r="A8" s="13" t="s">
        <v>62</v>
      </c>
      <c r="B8" s="13" t="s">
        <v>18</v>
      </c>
      <c r="C8" s="13" t="s">
        <v>63</v>
      </c>
      <c r="D8" s="13" t="s">
        <v>64</v>
      </c>
      <c r="E8" s="13" t="s">
        <v>1280</v>
      </c>
      <c r="F8" s="14">
        <v>46296.070138888885</v>
      </c>
      <c r="G8" s="13" t="s">
        <v>22</v>
      </c>
      <c r="H8" s="13" t="s">
        <v>1281</v>
      </c>
      <c r="I8" s="15">
        <v>320</v>
      </c>
      <c r="J8" s="13" t="s">
        <v>23</v>
      </c>
      <c r="K8" s="13" t="s">
        <v>24</v>
      </c>
      <c r="L8" s="15">
        <v>867</v>
      </c>
      <c r="M8" s="13" t="s">
        <v>1282</v>
      </c>
      <c r="N8" s="14">
        <v>46296.115451388891</v>
      </c>
      <c r="O8" s="15">
        <v>320</v>
      </c>
      <c r="P8" s="13" t="s">
        <v>26</v>
      </c>
      <c r="Q8" s="15">
        <v>190</v>
      </c>
      <c r="R8" s="3" t="str">
        <f>IF(OR(G8="12R",G8="12L"),_xlfn.XLOOKUP(C8,DB!$A$2:$A$255,DB!$B$2:$B$255,""),IF(OR(G8="30L",G8="30R"),_xlfn.XLOOKUP(C8,DB!$A$2:$A$255,DB!$C$2:$C$255,""),""))</f>
        <v>UDGUV</v>
      </c>
      <c r="S8" s="3">
        <f t="shared" si="0"/>
        <v>1</v>
      </c>
      <c r="T8" s="3" t="str">
        <f>_xlfn.XLOOKUP(C8,DB!$A$2:$A$255,DB!$D$2:$D$255,"")</f>
        <v>Sector 2</v>
      </c>
    </row>
    <row r="9" spans="1:20" x14ac:dyDescent="0.2">
      <c r="A9" s="13" t="s">
        <v>1121</v>
      </c>
      <c r="B9" s="13" t="s">
        <v>18</v>
      </c>
      <c r="C9" s="13" t="s">
        <v>50</v>
      </c>
      <c r="D9" s="13" t="s">
        <v>235</v>
      </c>
      <c r="E9" s="13"/>
      <c r="F9" s="14">
        <v>46296.071296296301</v>
      </c>
      <c r="G9" s="13" t="s">
        <v>22</v>
      </c>
      <c r="H9" s="13" t="s">
        <v>1283</v>
      </c>
      <c r="I9" s="15">
        <v>430</v>
      </c>
      <c r="J9" s="13" t="s">
        <v>23</v>
      </c>
      <c r="K9" s="13" t="s">
        <v>51</v>
      </c>
      <c r="L9" s="15">
        <v>856</v>
      </c>
      <c r="M9" s="13" t="s">
        <v>85</v>
      </c>
      <c r="N9" s="14">
        <v>46296.118101851855</v>
      </c>
      <c r="O9" s="15">
        <v>430</v>
      </c>
      <c r="P9" s="13" t="s">
        <v>26</v>
      </c>
      <c r="Q9" s="15">
        <v>30</v>
      </c>
      <c r="R9" s="3" t="str">
        <f>IF(OR(G9="12R",G9="12L"),_xlfn.XLOOKUP(C9,DB!$A$2:$A$255,DB!$B$2:$B$255,""),IF(OR(G9="30L",G9="30R"),_xlfn.XLOOKUP(C9,DB!$A$2:$A$255,DB!$C$2:$C$255,""),""))</f>
        <v>UDGUV</v>
      </c>
      <c r="S9" s="3">
        <f t="shared" si="0"/>
        <v>1</v>
      </c>
      <c r="T9" s="3" t="str">
        <f>_xlfn.XLOOKUP(C9,DB!$A$2:$A$255,DB!$D$2:$D$255,"")</f>
        <v>Sector 2</v>
      </c>
    </row>
    <row r="10" spans="1:20" x14ac:dyDescent="0.2">
      <c r="A10" s="13" t="s">
        <v>42</v>
      </c>
      <c r="B10" s="13" t="s">
        <v>18</v>
      </c>
      <c r="C10" s="13" t="s">
        <v>43</v>
      </c>
      <c r="D10" s="13" t="s">
        <v>44</v>
      </c>
      <c r="E10" s="13" t="s">
        <v>519</v>
      </c>
      <c r="F10" s="14">
        <v>46296.072592592594</v>
      </c>
      <c r="G10" s="13" t="s">
        <v>22</v>
      </c>
      <c r="H10" s="13" t="s">
        <v>1185</v>
      </c>
      <c r="I10" s="15">
        <v>360</v>
      </c>
      <c r="J10" s="13" t="s">
        <v>23</v>
      </c>
      <c r="K10" s="13" t="s">
        <v>24</v>
      </c>
      <c r="L10" s="15">
        <v>859</v>
      </c>
      <c r="M10" s="13" t="s">
        <v>46</v>
      </c>
      <c r="N10" s="14">
        <v>46296.115648148145</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65</v>
      </c>
      <c r="B11" s="13" t="s">
        <v>18</v>
      </c>
      <c r="C11" s="13" t="s">
        <v>66</v>
      </c>
      <c r="D11" s="13" t="s">
        <v>64</v>
      </c>
      <c r="E11" s="13" t="s">
        <v>67</v>
      </c>
      <c r="F11" s="14">
        <v>46296.086550925931</v>
      </c>
      <c r="G11" s="13" t="s">
        <v>22</v>
      </c>
      <c r="H11" s="13" t="s">
        <v>1284</v>
      </c>
      <c r="I11" s="15">
        <v>220</v>
      </c>
      <c r="J11" s="13" t="s">
        <v>23</v>
      </c>
      <c r="K11" s="13" t="s">
        <v>24</v>
      </c>
      <c r="L11" s="15">
        <v>378</v>
      </c>
      <c r="M11" s="13" t="s">
        <v>66</v>
      </c>
      <c r="N11" s="14">
        <v>46296.114930555559</v>
      </c>
      <c r="O11" s="15">
        <v>0</v>
      </c>
      <c r="P11" s="13" t="s">
        <v>26</v>
      </c>
      <c r="Q11" s="15">
        <v>190</v>
      </c>
      <c r="R11" s="3" t="str">
        <f>IF(OR(G11="12R",G11="12L"),_xlfn.XLOOKUP(C11,DB!$A$2:$A$255,DB!$B$2:$B$255,""),IF(OR(G11="30L",G11="30R"),_xlfn.XLOOKUP(C11,DB!$A$2:$A$255,DB!$C$2:$C$255,""),""))</f>
        <v>UDGUV</v>
      </c>
      <c r="S11" s="3">
        <f t="shared" si="0"/>
        <v>2</v>
      </c>
      <c r="T11" s="3" t="str">
        <f>_xlfn.XLOOKUP(C11,DB!$A$2:$A$255,DB!$D$2:$D$255,"")</f>
        <v>Sector 2</v>
      </c>
    </row>
    <row r="12" spans="1:20" x14ac:dyDescent="0.2">
      <c r="A12" s="13" t="s">
        <v>60</v>
      </c>
      <c r="B12" s="13" t="s">
        <v>18</v>
      </c>
      <c r="C12" s="13" t="s">
        <v>28</v>
      </c>
      <c r="D12" s="13" t="s">
        <v>29</v>
      </c>
      <c r="E12" s="13" t="s">
        <v>1201</v>
      </c>
      <c r="F12" s="14">
        <v>46296.096898148149</v>
      </c>
      <c r="G12" s="13" t="s">
        <v>22</v>
      </c>
      <c r="H12" s="13" t="s">
        <v>1285</v>
      </c>
      <c r="I12" s="15">
        <v>350</v>
      </c>
      <c r="J12" s="13" t="s">
        <v>23</v>
      </c>
      <c r="K12" s="13" t="s">
        <v>24</v>
      </c>
      <c r="L12" s="15">
        <v>224</v>
      </c>
      <c r="M12" s="13" t="s">
        <v>383</v>
      </c>
      <c r="N12" s="14">
        <v>46296.110891203702</v>
      </c>
      <c r="O12" s="15">
        <v>276</v>
      </c>
      <c r="P12" s="13" t="s">
        <v>26</v>
      </c>
      <c r="Q12" s="15">
        <v>40</v>
      </c>
      <c r="R12" s="3" t="str">
        <f>IF(OR(G12="12R",G12="12L"),_xlfn.XLOOKUP(C12,DB!$A$2:$A$255,DB!$B$2:$B$255,""),IF(OR(G12="30L",G12="30R"),_xlfn.XLOOKUP(C12,DB!$A$2:$A$255,DB!$C$2:$C$255,""),""))</f>
        <v>OMSUK</v>
      </c>
      <c r="S12" s="3">
        <f t="shared" si="0"/>
        <v>2</v>
      </c>
      <c r="T12" s="3" t="str">
        <f>_xlfn.XLOOKUP(C12,DB!$A$2:$A$255,DB!$D$2:$D$255,"")</f>
        <v>Sector 3</v>
      </c>
    </row>
    <row r="13" spans="1:20" x14ac:dyDescent="0.2">
      <c r="A13" s="13" t="s">
        <v>74</v>
      </c>
      <c r="B13" s="13" t="s">
        <v>18</v>
      </c>
      <c r="C13" s="13" t="s">
        <v>75</v>
      </c>
      <c r="D13" s="13" t="s">
        <v>64</v>
      </c>
      <c r="E13" s="13" t="s">
        <v>76</v>
      </c>
      <c r="F13" s="14">
        <v>46296.115104166667</v>
      </c>
      <c r="G13" s="13" t="s">
        <v>22</v>
      </c>
      <c r="H13" s="13" t="s">
        <v>1286</v>
      </c>
      <c r="I13" s="15">
        <v>320</v>
      </c>
      <c r="J13" s="13" t="s">
        <v>23</v>
      </c>
      <c r="K13" s="13" t="s">
        <v>24</v>
      </c>
      <c r="L13" s="15">
        <v>712</v>
      </c>
      <c r="M13" s="13" t="s">
        <v>75</v>
      </c>
      <c r="N13" s="14">
        <v>46296.16070601852</v>
      </c>
      <c r="O13" s="15">
        <v>0</v>
      </c>
      <c r="P13" s="13" t="s">
        <v>26</v>
      </c>
      <c r="Q13" s="15">
        <v>190</v>
      </c>
      <c r="R13" s="3" t="str">
        <f>IF(OR(G13="12R",G13="12L"),_xlfn.XLOOKUP(C13,DB!$A$2:$A$255,DB!$B$2:$B$255,""),IF(OR(G13="30L",G13="30R"),_xlfn.XLOOKUP(C13,DB!$A$2:$A$255,DB!$C$2:$C$255,""),""))</f>
        <v>UDGUV</v>
      </c>
      <c r="S13" s="3">
        <f t="shared" si="0"/>
        <v>2</v>
      </c>
      <c r="T13" s="3" t="str">
        <f>_xlfn.XLOOKUP(C13,DB!$A$2:$A$255,DB!$D$2:$D$255,"")</f>
        <v>Sector 2</v>
      </c>
    </row>
    <row r="14" spans="1:20" x14ac:dyDescent="0.2">
      <c r="A14" s="13" t="s">
        <v>71</v>
      </c>
      <c r="B14" s="13" t="s">
        <v>18</v>
      </c>
      <c r="C14" s="13" t="s">
        <v>43</v>
      </c>
      <c r="D14" s="13" t="s">
        <v>54</v>
      </c>
      <c r="E14" s="13" t="s">
        <v>102</v>
      </c>
      <c r="F14" s="14">
        <v>46296.116631944446</v>
      </c>
      <c r="G14" s="13" t="s">
        <v>22</v>
      </c>
      <c r="H14" s="13" t="s">
        <v>73</v>
      </c>
      <c r="I14" s="15">
        <v>380</v>
      </c>
      <c r="J14" s="13" t="s">
        <v>23</v>
      </c>
      <c r="K14" s="13" t="s">
        <v>24</v>
      </c>
      <c r="L14" s="15">
        <v>859</v>
      </c>
      <c r="M14" s="13" t="s">
        <v>46</v>
      </c>
      <c r="N14" s="14">
        <v>46296.160486111112</v>
      </c>
      <c r="O14" s="15">
        <v>380</v>
      </c>
      <c r="P14" s="13" t="s">
        <v>26</v>
      </c>
      <c r="Q14" s="15">
        <v>190</v>
      </c>
      <c r="R14" s="3" t="str">
        <f>IF(OR(G14="12R",G14="12L"),_xlfn.XLOOKUP(C14,DB!$A$2:$A$255,DB!$B$2:$B$255,""),IF(OR(G14="30L",G14="30R"),_xlfn.XLOOKUP(C14,DB!$A$2:$A$255,DB!$C$2:$C$255,""),""))</f>
        <v>UDGUV</v>
      </c>
      <c r="S14" s="3">
        <f t="shared" si="0"/>
        <v>2</v>
      </c>
      <c r="T14" s="3" t="str">
        <f>_xlfn.XLOOKUP(C14,DB!$A$2:$A$255,DB!$D$2:$D$255,"")</f>
        <v>Sector 2</v>
      </c>
    </row>
    <row r="15" spans="1:20" x14ac:dyDescent="0.2">
      <c r="A15" s="13" t="s">
        <v>1287</v>
      </c>
      <c r="B15" s="13" t="s">
        <v>18</v>
      </c>
      <c r="C15" s="13" t="s">
        <v>43</v>
      </c>
      <c r="D15" s="13" t="s">
        <v>469</v>
      </c>
      <c r="E15" s="13" t="s">
        <v>1287</v>
      </c>
      <c r="F15" s="14">
        <v>46296.122291666667</v>
      </c>
      <c r="G15" s="13" t="s">
        <v>22</v>
      </c>
      <c r="H15" s="13" t="s">
        <v>59</v>
      </c>
      <c r="I15" s="15">
        <v>400</v>
      </c>
      <c r="J15" s="13" t="s">
        <v>23</v>
      </c>
      <c r="K15" s="13" t="s">
        <v>26</v>
      </c>
      <c r="L15" s="15">
        <v>859</v>
      </c>
      <c r="M15" s="13" t="s">
        <v>46</v>
      </c>
      <c r="N15" s="14">
        <v>46296.167071759264</v>
      </c>
      <c r="O15" s="15">
        <v>400</v>
      </c>
      <c r="P15" s="13" t="s">
        <v>26</v>
      </c>
      <c r="Q15" s="15">
        <v>30</v>
      </c>
      <c r="R15" s="3" t="str">
        <f>IF(OR(G15="12R",G15="12L"),_xlfn.XLOOKUP(C15,DB!$A$2:$A$255,DB!$B$2:$B$255,""),IF(OR(G15="30L",G15="30R"),_xlfn.XLOOKUP(C15,DB!$A$2:$A$255,DB!$C$2:$C$255,""),""))</f>
        <v>UDGUV</v>
      </c>
      <c r="S15" s="3">
        <f t="shared" si="0"/>
        <v>2</v>
      </c>
      <c r="T15" s="3" t="str">
        <f>_xlfn.XLOOKUP(C15,DB!$A$2:$A$255,DB!$D$2:$D$255,"")</f>
        <v>Sector 2</v>
      </c>
    </row>
    <row r="16" spans="1:20" x14ac:dyDescent="0.2">
      <c r="A16" s="13" t="s">
        <v>83</v>
      </c>
      <c r="B16" s="13" t="s">
        <v>18</v>
      </c>
      <c r="C16" s="13" t="s">
        <v>50</v>
      </c>
      <c r="D16" s="13" t="s">
        <v>34</v>
      </c>
      <c r="E16" s="13" t="s">
        <v>93</v>
      </c>
      <c r="F16" s="14">
        <v>46296.128506944442</v>
      </c>
      <c r="G16" s="13" t="s">
        <v>696</v>
      </c>
      <c r="H16" s="13" t="s">
        <v>1288</v>
      </c>
      <c r="I16" s="15">
        <v>380</v>
      </c>
      <c r="J16" s="13" t="s">
        <v>23</v>
      </c>
      <c r="K16" s="13" t="s">
        <v>24</v>
      </c>
      <c r="L16" s="15">
        <v>853</v>
      </c>
      <c r="M16" s="13" t="s">
        <v>85</v>
      </c>
      <c r="N16" s="14">
        <v>46296.172268518523</v>
      </c>
      <c r="O16" s="15">
        <v>380</v>
      </c>
      <c r="P16" s="13" t="s">
        <v>26</v>
      </c>
      <c r="Q16" s="15">
        <v>190</v>
      </c>
      <c r="R16" s="3" t="str">
        <f>IF(OR(G16="12R",G16="12L"),_xlfn.XLOOKUP(C16,DB!$A$2:$A$255,DB!$B$2:$B$255,""),IF(OR(G16="30L",G16="30R"),_xlfn.XLOOKUP(C16,DB!$A$2:$A$255,DB!$C$2:$C$255,""),""))</f>
        <v>UDGUV</v>
      </c>
      <c r="S16" s="3">
        <f t="shared" si="0"/>
        <v>3</v>
      </c>
      <c r="T16" s="3" t="str">
        <f>_xlfn.XLOOKUP(C16,DB!$A$2:$A$255,DB!$D$2:$D$255,"")</f>
        <v>Sector 2</v>
      </c>
    </row>
    <row r="17" spans="1:20" x14ac:dyDescent="0.2">
      <c r="A17" s="13" t="s">
        <v>77</v>
      </c>
      <c r="B17" s="13" t="s">
        <v>18</v>
      </c>
      <c r="C17" s="13" t="s">
        <v>19</v>
      </c>
      <c r="D17" s="13" t="s">
        <v>20</v>
      </c>
      <c r="E17" s="13" t="s">
        <v>955</v>
      </c>
      <c r="F17" s="14">
        <v>46296.134675925925</v>
      </c>
      <c r="G17" s="13" t="s">
        <v>696</v>
      </c>
      <c r="H17" s="13" t="s">
        <v>1289</v>
      </c>
      <c r="I17" s="15">
        <v>360</v>
      </c>
      <c r="J17" s="13" t="s">
        <v>23</v>
      </c>
      <c r="K17" s="13" t="s">
        <v>24</v>
      </c>
      <c r="L17" s="15">
        <v>866</v>
      </c>
      <c r="M17" s="13" t="s">
        <v>725</v>
      </c>
      <c r="N17" s="14">
        <v>46296.178414351853</v>
      </c>
      <c r="O17" s="15">
        <v>360</v>
      </c>
      <c r="P17" s="13" t="s">
        <v>26</v>
      </c>
      <c r="Q17" s="15">
        <v>190</v>
      </c>
      <c r="R17" s="3" t="str">
        <f>IF(OR(G17="12R",G17="12L"),_xlfn.XLOOKUP(C17,DB!$A$2:$A$255,DB!$B$2:$B$255,""),IF(OR(G17="30L",G17="30R"),_xlfn.XLOOKUP(C17,DB!$A$2:$A$255,DB!$C$2:$C$255,""),""))</f>
        <v>UDGUV</v>
      </c>
      <c r="S17" s="3">
        <f t="shared" si="0"/>
        <v>3</v>
      </c>
      <c r="T17" s="3" t="str">
        <f>_xlfn.XLOOKUP(C17,DB!$A$2:$A$255,DB!$D$2:$D$255,"")</f>
        <v>Sector 2</v>
      </c>
    </row>
    <row r="18" spans="1:20" x14ac:dyDescent="0.2">
      <c r="A18" s="13" t="s">
        <v>1184</v>
      </c>
      <c r="B18" s="13" t="s">
        <v>18</v>
      </c>
      <c r="C18" s="13" t="s">
        <v>936</v>
      </c>
      <c r="D18" s="13" t="s">
        <v>770</v>
      </c>
      <c r="E18" s="13"/>
      <c r="F18" s="14">
        <v>46296.181030092594</v>
      </c>
      <c r="G18" s="13" t="s">
        <v>696</v>
      </c>
      <c r="H18" s="13" t="s">
        <v>1290</v>
      </c>
      <c r="I18" s="15">
        <v>250</v>
      </c>
      <c r="J18" s="13" t="s">
        <v>23</v>
      </c>
      <c r="K18" s="13" t="s">
        <v>504</v>
      </c>
      <c r="L18" s="15">
        <v>348</v>
      </c>
      <c r="M18" s="13" t="s">
        <v>31</v>
      </c>
      <c r="N18" s="14">
        <v>46296.199918981481</v>
      </c>
      <c r="O18" s="15">
        <v>258</v>
      </c>
      <c r="P18" s="13" t="s">
        <v>26</v>
      </c>
      <c r="Q18" s="15">
        <v>40</v>
      </c>
      <c r="R18" s="3" t="str">
        <f>IF(OR(G18="12R",G18="12L"),_xlfn.XLOOKUP(C18,DB!$A$2:$A$255,DB!$B$2:$B$255,""),IF(OR(G18="30L",G18="30R"),_xlfn.XLOOKUP(C18,DB!$A$2:$A$255,DB!$C$2:$C$255,""),""))</f>
        <v>OMSUK</v>
      </c>
      <c r="S18" s="3">
        <f t="shared" si="0"/>
        <v>4</v>
      </c>
      <c r="T18" s="3" t="str">
        <f>_xlfn.XLOOKUP(C18,DB!$A$2:$A$255,DB!$D$2:$D$255,"")</f>
        <v>Sector 3</v>
      </c>
    </row>
    <row r="19" spans="1:20" x14ac:dyDescent="0.2">
      <c r="A19" s="13" t="s">
        <v>92</v>
      </c>
      <c r="B19" s="13" t="s">
        <v>18</v>
      </c>
      <c r="C19" s="13" t="s">
        <v>33</v>
      </c>
      <c r="D19" s="13" t="s">
        <v>61</v>
      </c>
      <c r="E19" s="13" t="s">
        <v>716</v>
      </c>
      <c r="F19" s="14">
        <v>46296.18204861111</v>
      </c>
      <c r="G19" s="13" t="s">
        <v>696</v>
      </c>
      <c r="H19" s="13" t="s">
        <v>1291</v>
      </c>
      <c r="I19" s="15">
        <v>340</v>
      </c>
      <c r="J19" s="13" t="s">
        <v>23</v>
      </c>
      <c r="K19" s="13" t="s">
        <v>24</v>
      </c>
      <c r="L19" s="15">
        <v>838</v>
      </c>
      <c r="M19" s="13" t="s">
        <v>36</v>
      </c>
      <c r="N19" s="14">
        <v>46296.225810185184</v>
      </c>
      <c r="O19" s="15">
        <v>340</v>
      </c>
      <c r="P19" s="13" t="s">
        <v>26</v>
      </c>
      <c r="Q19" s="15">
        <v>190</v>
      </c>
      <c r="R19" s="3" t="str">
        <f>IF(OR(G19="12R",G19="12L"),_xlfn.XLOOKUP(C19,DB!$A$2:$A$255,DB!$B$2:$B$255,""),IF(OR(G19="30L",G19="30R"),_xlfn.XLOOKUP(C19,DB!$A$2:$A$255,DB!$C$2:$C$255,""),""))</f>
        <v>UDGUV</v>
      </c>
      <c r="S19" s="3">
        <f t="shared" si="0"/>
        <v>4</v>
      </c>
      <c r="T19" s="3" t="str">
        <f>_xlfn.XLOOKUP(C19,DB!$A$2:$A$255,DB!$D$2:$D$255,"")</f>
        <v>Sector 2</v>
      </c>
    </row>
    <row r="20" spans="1:20" x14ac:dyDescent="0.2">
      <c r="A20" s="13" t="s">
        <v>80</v>
      </c>
      <c r="B20" s="13" t="s">
        <v>18</v>
      </c>
      <c r="C20" s="13" t="s">
        <v>43</v>
      </c>
      <c r="D20" s="13" t="s">
        <v>61</v>
      </c>
      <c r="E20" s="13" t="s">
        <v>81</v>
      </c>
      <c r="F20" s="14">
        <v>46296.210370370369</v>
      </c>
      <c r="G20" s="13" t="s">
        <v>696</v>
      </c>
      <c r="H20" s="13" t="s">
        <v>1292</v>
      </c>
      <c r="I20" s="15">
        <v>360</v>
      </c>
      <c r="J20" s="13" t="s">
        <v>23</v>
      </c>
      <c r="K20" s="13" t="s">
        <v>24</v>
      </c>
      <c r="L20" s="15">
        <v>855</v>
      </c>
      <c r="M20" s="13" t="s">
        <v>46</v>
      </c>
      <c r="N20" s="14">
        <v>46296.253969907411</v>
      </c>
      <c r="O20" s="15">
        <v>360</v>
      </c>
      <c r="P20" s="13" t="s">
        <v>26</v>
      </c>
      <c r="Q20" s="15">
        <v>190</v>
      </c>
      <c r="R20" s="3" t="str">
        <f>IF(OR(G20="12R",G20="12L"),_xlfn.XLOOKUP(C20,DB!$A$2:$A$255,DB!$B$2:$B$255,""),IF(OR(G20="30L",G20="30R"),_xlfn.XLOOKUP(C20,DB!$A$2:$A$255,DB!$C$2:$C$255,""),""))</f>
        <v>UDGUV</v>
      </c>
      <c r="S20" s="3">
        <f t="shared" si="0"/>
        <v>5</v>
      </c>
      <c r="T20" s="3" t="str">
        <f>_xlfn.XLOOKUP(C20,DB!$A$2:$A$255,DB!$D$2:$D$255,"")</f>
        <v>Sector 2</v>
      </c>
    </row>
    <row r="21" spans="1:20" x14ac:dyDescent="0.2">
      <c r="A21" s="13" t="s">
        <v>89</v>
      </c>
      <c r="B21" s="13" t="s">
        <v>18</v>
      </c>
      <c r="C21" s="13" t="s">
        <v>43</v>
      </c>
      <c r="D21" s="13" t="s">
        <v>20</v>
      </c>
      <c r="E21" s="13" t="s">
        <v>629</v>
      </c>
      <c r="F21" s="14">
        <v>46296.260370370372</v>
      </c>
      <c r="G21" s="13" t="s">
        <v>696</v>
      </c>
      <c r="H21" s="13" t="s">
        <v>1293</v>
      </c>
      <c r="I21" s="15">
        <v>360</v>
      </c>
      <c r="J21" s="13" t="s">
        <v>23</v>
      </c>
      <c r="K21" s="13" t="s">
        <v>24</v>
      </c>
      <c r="L21" s="15">
        <v>855</v>
      </c>
      <c r="M21" s="13" t="s">
        <v>848</v>
      </c>
      <c r="N21" s="14">
        <v>46296.304872685185</v>
      </c>
      <c r="O21" s="15">
        <v>360</v>
      </c>
      <c r="P21" s="13" t="s">
        <v>26</v>
      </c>
      <c r="Q21" s="15">
        <v>190</v>
      </c>
      <c r="R21" s="3" t="str">
        <f>IF(OR(G21="12R",G21="12L"),_xlfn.XLOOKUP(C21,DB!$A$2:$A$255,DB!$B$2:$B$255,""),IF(OR(G21="30L",G21="30R"),_xlfn.XLOOKUP(C21,DB!$A$2:$A$255,DB!$C$2:$C$255,""),""))</f>
        <v>UDGUV</v>
      </c>
      <c r="S21" s="3">
        <f t="shared" si="0"/>
        <v>6</v>
      </c>
      <c r="T21" s="3" t="str">
        <f>_xlfn.XLOOKUP(C21,DB!$A$2:$A$255,DB!$D$2:$D$255,"")</f>
        <v>Sector 2</v>
      </c>
    </row>
    <row r="22" spans="1:20" x14ac:dyDescent="0.2">
      <c r="A22" s="13" t="s">
        <v>94</v>
      </c>
      <c r="B22" s="13" t="s">
        <v>18</v>
      </c>
      <c r="C22" s="13" t="s">
        <v>43</v>
      </c>
      <c r="D22" s="13" t="s">
        <v>20</v>
      </c>
      <c r="E22" s="13" t="s">
        <v>847</v>
      </c>
      <c r="F22" s="14">
        <v>46296.437268518523</v>
      </c>
      <c r="G22" s="13" t="s">
        <v>696</v>
      </c>
      <c r="H22" s="13" t="s">
        <v>1294</v>
      </c>
      <c r="I22" s="15">
        <v>360</v>
      </c>
      <c r="J22" s="13" t="s">
        <v>23</v>
      </c>
      <c r="K22" s="13" t="s">
        <v>24</v>
      </c>
      <c r="L22" s="15">
        <v>860</v>
      </c>
      <c r="M22" s="13" t="s">
        <v>46</v>
      </c>
      <c r="N22" s="14">
        <v>46296.481759259259</v>
      </c>
      <c r="O22" s="15">
        <v>360</v>
      </c>
      <c r="P22" s="13" t="s">
        <v>26</v>
      </c>
      <c r="Q22" s="15">
        <v>190</v>
      </c>
      <c r="R22" s="3" t="str">
        <f>IF(OR(G22="12R",G22="12L"),_xlfn.XLOOKUP(C22,DB!$A$2:$A$255,DB!$B$2:$B$255,""),IF(OR(G22="30L",G22="30R"),_xlfn.XLOOKUP(C22,DB!$A$2:$A$255,DB!$C$2:$C$255,""),""))</f>
        <v>UDGUV</v>
      </c>
      <c r="S22" s="3">
        <f t="shared" si="0"/>
        <v>10</v>
      </c>
      <c r="T22" s="3" t="str">
        <f>_xlfn.XLOOKUP(C22,DB!$A$2:$A$255,DB!$D$2:$D$255,"")</f>
        <v>Sector 2</v>
      </c>
    </row>
    <row r="23" spans="1:20" x14ac:dyDescent="0.2">
      <c r="A23" s="13" t="s">
        <v>96</v>
      </c>
      <c r="B23" s="13" t="s">
        <v>18</v>
      </c>
      <c r="C23" s="13" t="s">
        <v>97</v>
      </c>
      <c r="D23" s="13" t="s">
        <v>20</v>
      </c>
      <c r="E23" s="13" t="s">
        <v>808</v>
      </c>
      <c r="F23" s="14">
        <v>46296.463159722218</v>
      </c>
      <c r="G23" s="13" t="s">
        <v>696</v>
      </c>
      <c r="H23" s="13" t="s">
        <v>1295</v>
      </c>
      <c r="I23" s="15">
        <v>360</v>
      </c>
      <c r="J23" s="13" t="s">
        <v>23</v>
      </c>
      <c r="K23" s="13" t="s">
        <v>24</v>
      </c>
      <c r="L23" s="15">
        <v>878</v>
      </c>
      <c r="M23" s="13" t="s">
        <v>99</v>
      </c>
      <c r="N23" s="14">
        <v>46296.509745370371</v>
      </c>
      <c r="O23" s="15">
        <v>200</v>
      </c>
      <c r="P23" s="13" t="s">
        <v>26</v>
      </c>
      <c r="Q23" s="15">
        <v>190</v>
      </c>
      <c r="R23" s="3" t="str">
        <f>IF(OR(G23="12R",G23="12L"),_xlfn.XLOOKUP(C23,DB!$A$2:$A$255,DB!$B$2:$B$255,""),IF(OR(G23="30L",G23="30R"),_xlfn.XLOOKUP(C23,DB!$A$2:$A$255,DB!$C$2:$C$255,""),""))</f>
        <v>UDGUV</v>
      </c>
      <c r="S23" s="3">
        <f t="shared" si="0"/>
        <v>11</v>
      </c>
      <c r="T23" s="3" t="str">
        <f>_xlfn.XLOOKUP(C23,DB!$A$2:$A$255,DB!$D$2:$D$255,"")</f>
        <v>Sector 2</v>
      </c>
    </row>
    <row r="24" spans="1:20" x14ac:dyDescent="0.2">
      <c r="A24" s="13" t="s">
        <v>103</v>
      </c>
      <c r="B24" s="13" t="s">
        <v>18</v>
      </c>
      <c r="C24" s="13" t="s">
        <v>43</v>
      </c>
      <c r="D24" s="13" t="s">
        <v>44</v>
      </c>
      <c r="E24" s="13" t="s">
        <v>45</v>
      </c>
      <c r="F24" s="14">
        <v>46296.466134259259</v>
      </c>
      <c r="G24" s="13" t="s">
        <v>696</v>
      </c>
      <c r="H24" s="13" t="s">
        <v>1296</v>
      </c>
      <c r="I24" s="15">
        <v>360</v>
      </c>
      <c r="J24" s="13" t="s">
        <v>23</v>
      </c>
      <c r="K24" s="13" t="s">
        <v>24</v>
      </c>
      <c r="L24" s="15">
        <v>862</v>
      </c>
      <c r="M24" s="13" t="s">
        <v>461</v>
      </c>
      <c r="N24" s="14">
        <v>46296.510648148149</v>
      </c>
      <c r="O24" s="15">
        <v>360</v>
      </c>
      <c r="P24" s="13" t="s">
        <v>26</v>
      </c>
      <c r="Q24" s="15">
        <v>190</v>
      </c>
      <c r="R24" s="3" t="str">
        <f>IF(OR(G24="12R",G24="12L"),_xlfn.XLOOKUP(C24,DB!$A$2:$A$255,DB!$B$2:$B$255,""),IF(OR(G24="30L",G24="30R"),_xlfn.XLOOKUP(C24,DB!$A$2:$A$255,DB!$C$2:$C$255,""),""))</f>
        <v>UDGUV</v>
      </c>
      <c r="S24" s="3">
        <f t="shared" si="0"/>
        <v>11</v>
      </c>
      <c r="T24" s="3" t="str">
        <f>_xlfn.XLOOKUP(C24,DB!$A$2:$A$255,DB!$D$2:$D$255,"")</f>
        <v>Sector 2</v>
      </c>
    </row>
    <row r="25" spans="1:20" x14ac:dyDescent="0.2">
      <c r="A25" s="13" t="s">
        <v>100</v>
      </c>
      <c r="B25" s="13" t="s">
        <v>18</v>
      </c>
      <c r="C25" s="13" t="s">
        <v>101</v>
      </c>
      <c r="D25" s="13" t="s">
        <v>54</v>
      </c>
      <c r="E25" s="13" t="s">
        <v>222</v>
      </c>
      <c r="F25" s="14">
        <v>46296.470092592594</v>
      </c>
      <c r="G25" s="13" t="s">
        <v>696</v>
      </c>
      <c r="H25" s="13" t="s">
        <v>1297</v>
      </c>
      <c r="I25" s="15">
        <v>380</v>
      </c>
      <c r="J25" s="13" t="s">
        <v>23</v>
      </c>
      <c r="K25" s="13" t="s">
        <v>24</v>
      </c>
      <c r="L25" s="15">
        <v>861</v>
      </c>
      <c r="M25" s="13" t="s">
        <v>46</v>
      </c>
      <c r="N25" s="14">
        <v>46296.514745370368</v>
      </c>
      <c r="O25" s="15">
        <v>380</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106</v>
      </c>
      <c r="B26" s="13" t="s">
        <v>18</v>
      </c>
      <c r="C26" s="13" t="s">
        <v>43</v>
      </c>
      <c r="D26" s="13" t="s">
        <v>20</v>
      </c>
      <c r="E26" s="13" t="s">
        <v>183</v>
      </c>
      <c r="F26" s="14">
        <v>46296.474444444444</v>
      </c>
      <c r="G26" s="13" t="s">
        <v>696</v>
      </c>
      <c r="H26" s="13" t="s">
        <v>1298</v>
      </c>
      <c r="I26" s="15">
        <v>340</v>
      </c>
      <c r="J26" s="13" t="s">
        <v>23</v>
      </c>
      <c r="K26" s="13" t="s">
        <v>24</v>
      </c>
      <c r="L26" s="15">
        <v>862</v>
      </c>
      <c r="M26" s="13" t="s">
        <v>461</v>
      </c>
      <c r="N26" s="14">
        <v>46296.517824074079</v>
      </c>
      <c r="O26" s="15">
        <v>340</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107</v>
      </c>
      <c r="B27" s="13" t="s">
        <v>18</v>
      </c>
      <c r="C27" s="13" t="s">
        <v>108</v>
      </c>
      <c r="D27" s="13" t="s">
        <v>54</v>
      </c>
      <c r="E27" s="13" t="s">
        <v>428</v>
      </c>
      <c r="F27" s="14">
        <v>46296.495150462964</v>
      </c>
      <c r="G27" s="13" t="s">
        <v>696</v>
      </c>
      <c r="H27" s="13" t="s">
        <v>1299</v>
      </c>
      <c r="I27" s="15">
        <v>290</v>
      </c>
      <c r="J27" s="13" t="s">
        <v>23</v>
      </c>
      <c r="K27" s="13" t="s">
        <v>24</v>
      </c>
      <c r="L27" s="15">
        <v>144</v>
      </c>
      <c r="M27" s="13" t="s">
        <v>40</v>
      </c>
      <c r="N27" s="14">
        <v>46296.505300925928</v>
      </c>
      <c r="O27" s="15">
        <v>269</v>
      </c>
      <c r="P27" s="13" t="s">
        <v>26</v>
      </c>
      <c r="Q27" s="15">
        <v>190</v>
      </c>
      <c r="R27" s="3" t="str">
        <f>IF(OR(G27="12R",G27="12L"),_xlfn.XLOOKUP(C27,DB!$A$2:$A$255,DB!$B$2:$B$255,""),IF(OR(G27="30L",G27="30R"),_xlfn.XLOOKUP(C27,DB!$A$2:$A$255,DB!$C$2:$C$255,""),""))</f>
        <v>NUDAL</v>
      </c>
      <c r="S27" s="3">
        <f t="shared" si="0"/>
        <v>11</v>
      </c>
      <c r="T27" s="3" t="str">
        <f>_xlfn.XLOOKUP(C27,DB!$A$2:$A$255,DB!$D$2:$D$255,"")</f>
        <v>Sector 3</v>
      </c>
    </row>
    <row r="28" spans="1:20" x14ac:dyDescent="0.2">
      <c r="A28" s="13" t="s">
        <v>111</v>
      </c>
      <c r="B28" s="13" t="s">
        <v>18</v>
      </c>
      <c r="C28" s="13" t="s">
        <v>33</v>
      </c>
      <c r="D28" s="13" t="s">
        <v>20</v>
      </c>
      <c r="E28" s="13" t="s">
        <v>58</v>
      </c>
      <c r="F28" s="14">
        <v>46296.501550925925</v>
      </c>
      <c r="G28" s="13" t="s">
        <v>696</v>
      </c>
      <c r="H28" s="13" t="s">
        <v>1300</v>
      </c>
      <c r="I28" s="15">
        <v>340</v>
      </c>
      <c r="J28" s="13" t="s">
        <v>23</v>
      </c>
      <c r="K28" s="13" t="s">
        <v>24</v>
      </c>
      <c r="L28" s="15">
        <v>858</v>
      </c>
      <c r="M28" s="13" t="s">
        <v>36</v>
      </c>
      <c r="N28" s="14">
        <v>46296.545844907407</v>
      </c>
      <c r="O28" s="15">
        <v>340</v>
      </c>
      <c r="P28" s="13" t="s">
        <v>26</v>
      </c>
      <c r="Q28" s="15">
        <v>190</v>
      </c>
      <c r="R28" s="3" t="str">
        <f>IF(OR(G28="12R",G28="12L"),_xlfn.XLOOKUP(C28,DB!$A$2:$A$255,DB!$B$2:$B$255,""),IF(OR(G28="30L",G28="30R"),_xlfn.XLOOKUP(C28,DB!$A$2:$A$255,DB!$C$2:$C$255,""),""))</f>
        <v>UDGUV</v>
      </c>
      <c r="S28" s="3">
        <f t="shared" si="0"/>
        <v>12</v>
      </c>
      <c r="T28" s="3" t="str">
        <f>_xlfn.XLOOKUP(C28,DB!$A$2:$A$255,DB!$D$2:$D$255,"")</f>
        <v>Sector 2</v>
      </c>
    </row>
    <row r="29" spans="1:20" x14ac:dyDescent="0.2">
      <c r="A29" s="13" t="s">
        <v>113</v>
      </c>
      <c r="B29" s="13" t="s">
        <v>18</v>
      </c>
      <c r="C29" s="13" t="s">
        <v>43</v>
      </c>
      <c r="D29" s="13" t="s">
        <v>29</v>
      </c>
      <c r="E29" s="13" t="s">
        <v>1126</v>
      </c>
      <c r="F29" s="14">
        <v>46296.508032407408</v>
      </c>
      <c r="G29" s="13" t="s">
        <v>696</v>
      </c>
      <c r="H29" s="13" t="s">
        <v>1301</v>
      </c>
      <c r="I29" s="15">
        <v>380</v>
      </c>
      <c r="J29" s="13" t="s">
        <v>23</v>
      </c>
      <c r="K29" s="13" t="s">
        <v>24</v>
      </c>
      <c r="L29" s="15">
        <v>858</v>
      </c>
      <c r="M29" s="13" t="s">
        <v>46</v>
      </c>
      <c r="N29" s="14">
        <v>46296.552233796298</v>
      </c>
      <c r="O29" s="15">
        <v>380</v>
      </c>
      <c r="P29" s="13" t="s">
        <v>26</v>
      </c>
      <c r="Q29" s="15">
        <v>190</v>
      </c>
      <c r="R29" s="3" t="str">
        <f>IF(OR(G29="12R",G29="12L"),_xlfn.XLOOKUP(C29,DB!$A$2:$A$255,DB!$B$2:$B$255,""),IF(OR(G29="30L",G29="30R"),_xlfn.XLOOKUP(C29,DB!$A$2:$A$255,DB!$C$2:$C$255,""),""))</f>
        <v>UDGUV</v>
      </c>
      <c r="S29" s="3">
        <f t="shared" si="0"/>
        <v>12</v>
      </c>
      <c r="T29" s="3" t="str">
        <f>_xlfn.XLOOKUP(C29,DB!$A$2:$A$255,DB!$D$2:$D$255,"")</f>
        <v>Sector 2</v>
      </c>
    </row>
    <row r="30" spans="1:20" x14ac:dyDescent="0.2">
      <c r="A30" s="13" t="s">
        <v>114</v>
      </c>
      <c r="B30" s="13" t="s">
        <v>18</v>
      </c>
      <c r="C30" s="13" t="s">
        <v>115</v>
      </c>
      <c r="D30" s="13" t="s">
        <v>129</v>
      </c>
      <c r="E30" s="13" t="s">
        <v>1190</v>
      </c>
      <c r="F30" s="14">
        <v>46296.509641203702</v>
      </c>
      <c r="G30" s="13" t="s">
        <v>696</v>
      </c>
      <c r="H30" s="13" t="s">
        <v>1302</v>
      </c>
      <c r="I30" s="15">
        <v>370</v>
      </c>
      <c r="J30" s="13" t="s">
        <v>23</v>
      </c>
      <c r="K30" s="13" t="s">
        <v>24</v>
      </c>
      <c r="L30" s="15">
        <v>168</v>
      </c>
      <c r="M30" s="13" t="s">
        <v>117</v>
      </c>
      <c r="N30" s="14">
        <v>46296.521504629629</v>
      </c>
      <c r="O30" s="15">
        <v>340</v>
      </c>
      <c r="P30" s="13" t="s">
        <v>26</v>
      </c>
      <c r="Q30" s="15">
        <v>190</v>
      </c>
      <c r="R30" s="3" t="str">
        <f>IF(OR(G30="12R",G30="12L"),_xlfn.XLOOKUP(C30,DB!$A$2:$A$255,DB!$B$2:$B$255,""),IF(OR(G30="30L",G30="30R"),_xlfn.XLOOKUP(C30,DB!$A$2:$A$255,DB!$C$2:$C$255,""),""))</f>
        <v>TAKUX</v>
      </c>
      <c r="S30" s="3">
        <f t="shared" si="0"/>
        <v>12</v>
      </c>
      <c r="T30" s="3" t="str">
        <f>_xlfn.XLOOKUP(C30,DB!$A$2:$A$255,DB!$D$2:$D$255,"")</f>
        <v>Sector 7</v>
      </c>
    </row>
    <row r="31" spans="1:20" x14ac:dyDescent="0.2">
      <c r="A31" s="13" t="s">
        <v>546</v>
      </c>
      <c r="B31" s="13" t="s">
        <v>18</v>
      </c>
      <c r="C31" s="13" t="s">
        <v>402</v>
      </c>
      <c r="D31" s="13" t="s">
        <v>507</v>
      </c>
      <c r="E31" s="13"/>
      <c r="F31" s="14">
        <v>46296.54387731482</v>
      </c>
      <c r="G31" s="13" t="s">
        <v>696</v>
      </c>
      <c r="H31" s="13" t="s">
        <v>167</v>
      </c>
      <c r="I31" s="15">
        <v>15</v>
      </c>
      <c r="J31" s="13" t="s">
        <v>139</v>
      </c>
      <c r="K31" s="13" t="s">
        <v>51</v>
      </c>
      <c r="L31" s="15">
        <v>69</v>
      </c>
      <c r="M31" s="13" t="s">
        <v>402</v>
      </c>
      <c r="N31" s="14">
        <v>46296.555555555555</v>
      </c>
      <c r="O31" s="15">
        <v>0</v>
      </c>
      <c r="P31" s="13" t="s">
        <v>137</v>
      </c>
      <c r="Q31" s="15">
        <v>15</v>
      </c>
      <c r="R31" s="3" t="str">
        <f>IF(OR(G31="12R",G31="12L"),_xlfn.XLOOKUP(C31,DB!$A$2:$A$255,DB!$B$2:$B$255,""),IF(OR(G31="30L",G31="30R"),_xlfn.XLOOKUP(C31,DB!$A$2:$A$255,DB!$C$2:$C$255,""),""))</f>
        <v/>
      </c>
      <c r="S31" s="3">
        <f t="shared" si="0"/>
        <v>13</v>
      </c>
      <c r="T31" s="3" t="str">
        <f>_xlfn.XLOOKUP(C31,DB!$A$2:$A$255,DB!$D$2:$D$255,"")</f>
        <v/>
      </c>
    </row>
    <row r="32" spans="1:20" x14ac:dyDescent="0.2">
      <c r="A32" s="13" t="s">
        <v>121</v>
      </c>
      <c r="B32" s="13" t="s">
        <v>18</v>
      </c>
      <c r="C32" s="13" t="s">
        <v>122</v>
      </c>
      <c r="D32" s="13" t="s">
        <v>123</v>
      </c>
      <c r="E32" s="13" t="s">
        <v>1181</v>
      </c>
      <c r="F32" s="14">
        <v>46296.545891203699</v>
      </c>
      <c r="G32" s="13" t="s">
        <v>22</v>
      </c>
      <c r="H32" s="13" t="s">
        <v>1303</v>
      </c>
      <c r="I32" s="15">
        <v>380</v>
      </c>
      <c r="J32" s="13" t="s">
        <v>23</v>
      </c>
      <c r="K32" s="13" t="s">
        <v>24</v>
      </c>
      <c r="L32" s="15">
        <v>538</v>
      </c>
      <c r="M32" s="13" t="s">
        <v>130</v>
      </c>
      <c r="N32" s="14">
        <v>46296.574189814812</v>
      </c>
      <c r="O32" s="15">
        <v>380</v>
      </c>
      <c r="P32" s="13" t="s">
        <v>26</v>
      </c>
      <c r="Q32" s="15">
        <v>40</v>
      </c>
      <c r="R32" s="3" t="str">
        <f>IF(OR(G32="12R",G32="12L"),_xlfn.XLOOKUP(C32,DB!$A$2:$A$255,DB!$B$2:$B$255,""),IF(OR(G32="30L",G32="30R"),_xlfn.XLOOKUP(C32,DB!$A$2:$A$255,DB!$C$2:$C$255,""),""))</f>
        <v>ENEBA</v>
      </c>
      <c r="S32" s="3">
        <f t="shared" si="0"/>
        <v>13</v>
      </c>
      <c r="T32" s="3" t="str">
        <f>_xlfn.XLOOKUP(C32,DB!$A$2:$A$255,DB!$D$2:$D$255,"")</f>
        <v>Sector 3</v>
      </c>
    </row>
    <row r="33" spans="1:20" x14ac:dyDescent="0.2">
      <c r="A33" s="13" t="s">
        <v>133</v>
      </c>
      <c r="B33" s="13" t="s">
        <v>18</v>
      </c>
      <c r="C33" s="13" t="s">
        <v>134</v>
      </c>
      <c r="D33" s="13" t="s">
        <v>129</v>
      </c>
      <c r="E33" s="13" t="s">
        <v>1304</v>
      </c>
      <c r="F33" s="14">
        <v>46296.547256944439</v>
      </c>
      <c r="G33" s="13" t="s">
        <v>22</v>
      </c>
      <c r="H33" s="13" t="s">
        <v>1305</v>
      </c>
      <c r="I33" s="15">
        <v>370</v>
      </c>
      <c r="J33" s="13" t="s">
        <v>23</v>
      </c>
      <c r="K33" s="13" t="s">
        <v>24</v>
      </c>
      <c r="L33" s="15">
        <v>362</v>
      </c>
      <c r="M33" s="13" t="s">
        <v>31</v>
      </c>
      <c r="N33" s="14">
        <v>46296.565972222219</v>
      </c>
      <c r="O33" s="15">
        <v>370</v>
      </c>
      <c r="P33" s="13" t="s">
        <v>26</v>
      </c>
      <c r="Q33" s="15">
        <v>40</v>
      </c>
      <c r="R33" s="3" t="str">
        <f>IF(OR(G33="12R",G33="12L"),_xlfn.XLOOKUP(C33,DB!$A$2:$A$255,DB!$B$2:$B$255,""),IF(OR(G33="30L",G33="30R"),_xlfn.XLOOKUP(C33,DB!$A$2:$A$255,DB!$C$2:$C$255,""),""))</f>
        <v>ENEBA</v>
      </c>
      <c r="S33" s="3">
        <f t="shared" si="0"/>
        <v>13</v>
      </c>
      <c r="T33" s="3" t="str">
        <f>_xlfn.XLOOKUP(C33,DB!$A$2:$A$255,DB!$D$2:$D$255,"")</f>
        <v>Sector 3</v>
      </c>
    </row>
    <row r="34" spans="1:20" x14ac:dyDescent="0.2">
      <c r="A34" s="13" t="s">
        <v>125</v>
      </c>
      <c r="B34" s="13" t="s">
        <v>18</v>
      </c>
      <c r="C34" s="13" t="s">
        <v>43</v>
      </c>
      <c r="D34" s="13" t="s">
        <v>44</v>
      </c>
      <c r="E34" s="13" t="s">
        <v>554</v>
      </c>
      <c r="F34" s="14">
        <v>46296.548032407409</v>
      </c>
      <c r="G34" s="13" t="s">
        <v>22</v>
      </c>
      <c r="H34" s="13" t="s">
        <v>896</v>
      </c>
      <c r="I34" s="15">
        <v>360</v>
      </c>
      <c r="J34" s="13" t="s">
        <v>23</v>
      </c>
      <c r="K34" s="13" t="s">
        <v>24</v>
      </c>
      <c r="L34" s="15">
        <v>859</v>
      </c>
      <c r="M34" s="13" t="s">
        <v>46</v>
      </c>
      <c r="N34" s="14">
        <v>46296.592430555553</v>
      </c>
      <c r="O34" s="15">
        <v>360</v>
      </c>
      <c r="P34" s="13" t="s">
        <v>26</v>
      </c>
      <c r="Q34" s="15">
        <v>190</v>
      </c>
      <c r="R34" s="3" t="str">
        <f>IF(OR(G34="12R",G34="12L"),_xlfn.XLOOKUP(C34,DB!$A$2:$A$255,DB!$B$2:$B$255,""),IF(OR(G34="30L",G34="30R"),_xlfn.XLOOKUP(C34,DB!$A$2:$A$255,DB!$C$2:$C$255,""),""))</f>
        <v>UDGUV</v>
      </c>
      <c r="S34" s="3">
        <f t="shared" si="0"/>
        <v>13</v>
      </c>
      <c r="T34" s="3" t="str">
        <f>_xlfn.XLOOKUP(C34,DB!$A$2:$A$255,DB!$D$2:$D$255,"")</f>
        <v>Sector 2</v>
      </c>
    </row>
    <row r="35" spans="1:20" x14ac:dyDescent="0.2">
      <c r="A35" s="13" t="s">
        <v>135</v>
      </c>
      <c r="B35" s="13" t="s">
        <v>18</v>
      </c>
      <c r="C35" s="13" t="s">
        <v>136</v>
      </c>
      <c r="D35" s="13" t="s">
        <v>44</v>
      </c>
      <c r="E35" s="13" t="s">
        <v>1257</v>
      </c>
      <c r="F35" s="14">
        <v>46296.577199074076</v>
      </c>
      <c r="G35" s="13" t="s">
        <v>22</v>
      </c>
      <c r="H35" s="13" t="s">
        <v>1306</v>
      </c>
      <c r="I35" s="15">
        <v>330</v>
      </c>
      <c r="J35" s="13" t="s">
        <v>23</v>
      </c>
      <c r="K35" s="13" t="s">
        <v>24</v>
      </c>
      <c r="L35" s="15">
        <v>360</v>
      </c>
      <c r="M35" s="13" t="s">
        <v>31</v>
      </c>
      <c r="N35" s="14">
        <v>46296.597442129627</v>
      </c>
      <c r="O35" s="15">
        <v>330</v>
      </c>
      <c r="P35" s="13" t="s">
        <v>26</v>
      </c>
      <c r="Q35" s="15">
        <v>40</v>
      </c>
      <c r="R35" s="3" t="str">
        <f>IF(OR(G35="12R",G35="12L"),_xlfn.XLOOKUP(C35,DB!$A$2:$A$255,DB!$B$2:$B$255,""),IF(OR(G35="30L",G35="30R"),_xlfn.XLOOKUP(C35,DB!$A$2:$A$255,DB!$C$2:$C$255,""),""))</f>
        <v>OMSUK</v>
      </c>
      <c r="S35" s="3">
        <f t="shared" si="0"/>
        <v>13</v>
      </c>
      <c r="T35" s="3" t="str">
        <f>_xlfn.XLOOKUP(C35,DB!$A$2:$A$255,DB!$D$2:$D$255,"")</f>
        <v>Sector 3</v>
      </c>
    </row>
    <row r="36" spans="1:20" x14ac:dyDescent="0.2">
      <c r="A36" s="13" t="s">
        <v>187</v>
      </c>
      <c r="B36" s="13" t="s">
        <v>18</v>
      </c>
      <c r="C36" s="13" t="s">
        <v>166</v>
      </c>
      <c r="D36" s="13" t="s">
        <v>188</v>
      </c>
      <c r="E36" s="13"/>
      <c r="F36" s="14">
        <v>46296.597407407404</v>
      </c>
      <c r="G36" s="13" t="s">
        <v>22</v>
      </c>
      <c r="H36" s="13" t="s">
        <v>1307</v>
      </c>
      <c r="I36" s="15">
        <v>15</v>
      </c>
      <c r="J36" s="13" t="s">
        <v>139</v>
      </c>
      <c r="K36" s="13" t="s">
        <v>51</v>
      </c>
      <c r="L36" s="15">
        <v>62</v>
      </c>
      <c r="M36" s="13" t="s">
        <v>166</v>
      </c>
      <c r="N36" s="14">
        <v>46296.624606481477</v>
      </c>
      <c r="O36" s="15">
        <v>0</v>
      </c>
      <c r="P36" s="13" t="s">
        <v>137</v>
      </c>
      <c r="Q36" s="15">
        <v>15</v>
      </c>
      <c r="R36" s="3" t="str">
        <f>IF(OR(G36="12R",G36="12L"),_xlfn.XLOOKUP(C36,DB!$A$2:$A$255,DB!$B$2:$B$255,""),IF(OR(G36="30L",G36="30R"),_xlfn.XLOOKUP(C36,DB!$A$2:$A$255,DB!$C$2:$C$255,""),""))</f>
        <v>CZM</v>
      </c>
      <c r="S36" s="3">
        <f t="shared" si="0"/>
        <v>14</v>
      </c>
      <c r="T36" s="3" t="str">
        <f>_xlfn.XLOOKUP(C36,DB!$A$2:$A$255,DB!$D$2:$D$255,"")</f>
        <v>Sector 7</v>
      </c>
    </row>
    <row r="37" spans="1:20" x14ac:dyDescent="0.2">
      <c r="A37" s="13" t="s">
        <v>140</v>
      </c>
      <c r="B37" s="13" t="s">
        <v>18</v>
      </c>
      <c r="C37" s="13" t="s">
        <v>43</v>
      </c>
      <c r="D37" s="13" t="s">
        <v>44</v>
      </c>
      <c r="E37" s="13" t="s">
        <v>807</v>
      </c>
      <c r="F37" s="14">
        <v>46296.603715277779</v>
      </c>
      <c r="G37" s="13" t="s">
        <v>22</v>
      </c>
      <c r="H37" s="13" t="s">
        <v>1308</v>
      </c>
      <c r="I37" s="15">
        <v>360</v>
      </c>
      <c r="J37" s="13" t="s">
        <v>23</v>
      </c>
      <c r="K37" s="13" t="s">
        <v>24</v>
      </c>
      <c r="L37" s="15">
        <v>859</v>
      </c>
      <c r="M37" s="13" t="s">
        <v>46</v>
      </c>
      <c r="N37" s="14">
        <v>46296.648009259261</v>
      </c>
      <c r="O37" s="15">
        <v>360</v>
      </c>
      <c r="P37" s="13" t="s">
        <v>26</v>
      </c>
      <c r="Q37" s="15">
        <v>190</v>
      </c>
      <c r="R37" s="3" t="str">
        <f>IF(OR(G37="12R",G37="12L"),_xlfn.XLOOKUP(C37,DB!$A$2:$A$255,DB!$B$2:$B$255,""),IF(OR(G37="30L",G37="30R"),_xlfn.XLOOKUP(C37,DB!$A$2:$A$255,DB!$C$2:$C$255,""),""))</f>
        <v>UDGUV</v>
      </c>
      <c r="S37" s="3">
        <f t="shared" si="0"/>
        <v>14</v>
      </c>
      <c r="T37" s="3" t="str">
        <f>_xlfn.XLOOKUP(C37,DB!$A$2:$A$255,DB!$D$2:$D$255,"")</f>
        <v>Sector 2</v>
      </c>
    </row>
    <row r="38" spans="1:20" x14ac:dyDescent="0.2">
      <c r="A38" s="13" t="s">
        <v>464</v>
      </c>
      <c r="B38" s="13" t="s">
        <v>18</v>
      </c>
      <c r="C38" s="13" t="s">
        <v>166</v>
      </c>
      <c r="D38" s="13" t="s">
        <v>465</v>
      </c>
      <c r="E38" s="13"/>
      <c r="F38" s="14">
        <v>46296.614953703705</v>
      </c>
      <c r="G38" s="13" t="s">
        <v>22</v>
      </c>
      <c r="H38" s="13" t="s">
        <v>167</v>
      </c>
      <c r="I38" s="15">
        <v>15</v>
      </c>
      <c r="J38" s="13" t="s">
        <v>139</v>
      </c>
      <c r="K38" s="13" t="s">
        <v>51</v>
      </c>
      <c r="L38" s="15">
        <v>58</v>
      </c>
      <c r="M38" s="13" t="s">
        <v>166</v>
      </c>
      <c r="N38" s="14">
        <v>46296.627604166672</v>
      </c>
      <c r="O38" s="15">
        <v>0</v>
      </c>
      <c r="P38" s="13" t="s">
        <v>137</v>
      </c>
      <c r="Q38" s="15">
        <v>15</v>
      </c>
      <c r="R38" s="3" t="str">
        <f>IF(OR(G38="12R",G38="12L"),_xlfn.XLOOKUP(C38,DB!$A$2:$A$255,DB!$B$2:$B$255,""),IF(OR(G38="30L",G38="30R"),_xlfn.XLOOKUP(C38,DB!$A$2:$A$255,DB!$C$2:$C$255,""),""))</f>
        <v>CZM</v>
      </c>
      <c r="S38" s="3">
        <f t="shared" si="0"/>
        <v>14</v>
      </c>
      <c r="T38" s="3" t="str">
        <f>_xlfn.XLOOKUP(C38,DB!$A$2:$A$255,DB!$D$2:$D$255,"")</f>
        <v>Sector 7</v>
      </c>
    </row>
    <row r="39" spans="1:20" x14ac:dyDescent="0.2">
      <c r="A39" s="13" t="s">
        <v>146</v>
      </c>
      <c r="B39" s="13" t="s">
        <v>18</v>
      </c>
      <c r="C39" s="13" t="s">
        <v>33</v>
      </c>
      <c r="D39" s="13" t="s">
        <v>34</v>
      </c>
      <c r="E39" s="13" t="s">
        <v>601</v>
      </c>
      <c r="F39" s="14">
        <v>46296.63113425926</v>
      </c>
      <c r="G39" s="13" t="s">
        <v>22</v>
      </c>
      <c r="H39" s="13" t="s">
        <v>1309</v>
      </c>
      <c r="I39" s="15">
        <v>380</v>
      </c>
      <c r="J39" s="13" t="s">
        <v>23</v>
      </c>
      <c r="K39" s="13" t="s">
        <v>24</v>
      </c>
      <c r="L39" s="15">
        <v>860</v>
      </c>
      <c r="M39" s="13" t="s">
        <v>1310</v>
      </c>
      <c r="N39" s="14">
        <v>46296.67597222222</v>
      </c>
      <c r="O39" s="15">
        <v>380</v>
      </c>
      <c r="P39" s="13" t="s">
        <v>26</v>
      </c>
      <c r="Q39" s="15">
        <v>190</v>
      </c>
      <c r="R39" s="3" t="str">
        <f>IF(OR(G39="12R",G39="12L"),_xlfn.XLOOKUP(C39,DB!$A$2:$A$255,DB!$B$2:$B$255,""),IF(OR(G39="30L",G39="30R"),_xlfn.XLOOKUP(C39,DB!$A$2:$A$255,DB!$C$2:$C$255,""),""))</f>
        <v>UDGUV</v>
      </c>
      <c r="S39" s="3">
        <f t="shared" si="0"/>
        <v>15</v>
      </c>
      <c r="T39" s="3" t="str">
        <f>_xlfn.XLOOKUP(C39,DB!$A$2:$A$255,DB!$D$2:$D$255,"")</f>
        <v>Sector 2</v>
      </c>
    </row>
    <row r="40" spans="1:20" x14ac:dyDescent="0.2">
      <c r="A40" s="13" t="s">
        <v>158</v>
      </c>
      <c r="B40" s="13" t="s">
        <v>18</v>
      </c>
      <c r="C40" s="13" t="s">
        <v>101</v>
      </c>
      <c r="D40" s="13" t="s">
        <v>34</v>
      </c>
      <c r="E40" s="13" t="s">
        <v>505</v>
      </c>
      <c r="F40" s="14">
        <v>46296.650243055556</v>
      </c>
      <c r="G40" s="13" t="s">
        <v>22</v>
      </c>
      <c r="H40" s="13" t="s">
        <v>1311</v>
      </c>
      <c r="I40" s="15">
        <v>360</v>
      </c>
      <c r="J40" s="13" t="s">
        <v>23</v>
      </c>
      <c r="K40" s="13" t="s">
        <v>24</v>
      </c>
      <c r="L40" s="15">
        <v>859</v>
      </c>
      <c r="M40" s="13" t="s">
        <v>46</v>
      </c>
      <c r="N40" s="14">
        <v>46296.693865740745</v>
      </c>
      <c r="O40" s="15">
        <v>360</v>
      </c>
      <c r="P40" s="13" t="s">
        <v>26</v>
      </c>
      <c r="Q40" s="15">
        <v>190</v>
      </c>
      <c r="R40" s="3" t="str">
        <f>IF(OR(G40="12R",G40="12L"),_xlfn.XLOOKUP(C40,DB!$A$2:$A$255,DB!$B$2:$B$255,""),IF(OR(G40="30L",G40="30R"),_xlfn.XLOOKUP(C40,DB!$A$2:$A$255,DB!$C$2:$C$255,""),""))</f>
        <v>UDGUV</v>
      </c>
      <c r="S40" s="3">
        <f t="shared" si="0"/>
        <v>15</v>
      </c>
      <c r="T40" s="3" t="str">
        <f>_xlfn.XLOOKUP(C40,DB!$A$2:$A$255,DB!$D$2:$D$255,"")</f>
        <v>Sector 2</v>
      </c>
    </row>
    <row r="41" spans="1:20" x14ac:dyDescent="0.2">
      <c r="A41" s="13" t="s">
        <v>192</v>
      </c>
      <c r="B41" s="13" t="s">
        <v>18</v>
      </c>
      <c r="C41" s="13" t="s">
        <v>193</v>
      </c>
      <c r="D41" s="13" t="s">
        <v>54</v>
      </c>
      <c r="E41" s="13" t="s">
        <v>112</v>
      </c>
      <c r="F41" s="14">
        <v>46296.65247685185</v>
      </c>
      <c r="G41" s="13" t="s">
        <v>22</v>
      </c>
      <c r="H41" s="13" t="s">
        <v>1312</v>
      </c>
      <c r="I41" s="15">
        <v>380</v>
      </c>
      <c r="J41" s="13" t="s">
        <v>23</v>
      </c>
      <c r="K41" s="13" t="s">
        <v>24</v>
      </c>
      <c r="L41" s="15">
        <v>831</v>
      </c>
      <c r="M41" s="13" t="s">
        <v>193</v>
      </c>
      <c r="N41" s="14">
        <v>46296.702326388884</v>
      </c>
      <c r="O41" s="15">
        <v>15</v>
      </c>
      <c r="P41" s="13" t="s">
        <v>26</v>
      </c>
      <c r="Q41" s="15">
        <v>190</v>
      </c>
      <c r="R41" s="3" t="str">
        <f>IF(OR(G41="12R",G41="12L"),_xlfn.XLOOKUP(C41,DB!$A$2:$A$255,DB!$B$2:$B$255,""),IF(OR(G41="30L",G41="30R"),_xlfn.XLOOKUP(C41,DB!$A$2:$A$255,DB!$C$2:$C$255,""),""))</f>
        <v>UDGUV</v>
      </c>
      <c r="S41" s="3">
        <f t="shared" si="0"/>
        <v>15</v>
      </c>
      <c r="T41" s="3" t="str">
        <f>_xlfn.XLOOKUP(C41,DB!$A$2:$A$255,DB!$D$2:$D$255,"")</f>
        <v>Sector 2</v>
      </c>
    </row>
    <row r="42" spans="1:20" x14ac:dyDescent="0.2">
      <c r="A42" s="13" t="s">
        <v>466</v>
      </c>
      <c r="B42" s="13" t="s">
        <v>18</v>
      </c>
      <c r="C42" s="13" t="s">
        <v>50</v>
      </c>
      <c r="D42" s="13" t="s">
        <v>34</v>
      </c>
      <c r="E42" s="13" t="s">
        <v>478</v>
      </c>
      <c r="F42" s="14">
        <v>46296.654849537037</v>
      </c>
      <c r="G42" s="13" t="s">
        <v>22</v>
      </c>
      <c r="H42" s="13" t="s">
        <v>1313</v>
      </c>
      <c r="I42" s="15">
        <v>360</v>
      </c>
      <c r="J42" s="13" t="s">
        <v>23</v>
      </c>
      <c r="K42" s="13" t="s">
        <v>24</v>
      </c>
      <c r="L42" s="15">
        <v>859</v>
      </c>
      <c r="M42" s="13" t="s">
        <v>46</v>
      </c>
      <c r="N42" s="14">
        <v>46296.698958333334</v>
      </c>
      <c r="O42" s="15">
        <v>360</v>
      </c>
      <c r="P42" s="13" t="s">
        <v>26</v>
      </c>
      <c r="Q42" s="15">
        <v>190</v>
      </c>
      <c r="R42" s="3" t="str">
        <f>IF(OR(G42="12R",G42="12L"),_xlfn.XLOOKUP(C42,DB!$A$2:$A$255,DB!$B$2:$B$255,""),IF(OR(G42="30L",G42="30R"),_xlfn.XLOOKUP(C42,DB!$A$2:$A$255,DB!$C$2:$C$255,""),""))</f>
        <v>UDGUV</v>
      </c>
      <c r="S42" s="3">
        <f t="shared" si="0"/>
        <v>15</v>
      </c>
      <c r="T42" s="3" t="str">
        <f>_xlfn.XLOOKUP(C42,DB!$A$2:$A$255,DB!$D$2:$D$255,"")</f>
        <v>Sector 2</v>
      </c>
    </row>
    <row r="43" spans="1:20" x14ac:dyDescent="0.2">
      <c r="A43" s="13" t="s">
        <v>163</v>
      </c>
      <c r="B43" s="13" t="s">
        <v>18</v>
      </c>
      <c r="C43" s="13" t="s">
        <v>101</v>
      </c>
      <c r="D43" s="13" t="s">
        <v>129</v>
      </c>
      <c r="E43" s="13" t="s">
        <v>867</v>
      </c>
      <c r="F43" s="14">
        <v>46296.65797453704</v>
      </c>
      <c r="G43" s="13" t="s">
        <v>22</v>
      </c>
      <c r="H43" s="13" t="s">
        <v>1314</v>
      </c>
      <c r="I43" s="15">
        <v>380</v>
      </c>
      <c r="J43" s="13" t="s">
        <v>23</v>
      </c>
      <c r="K43" s="13" t="s">
        <v>24</v>
      </c>
      <c r="L43" s="15">
        <v>859</v>
      </c>
      <c r="M43" s="13" t="s">
        <v>46</v>
      </c>
      <c r="N43" s="14">
        <v>46296.700937500005</v>
      </c>
      <c r="O43" s="15">
        <v>380</v>
      </c>
      <c r="P43" s="13" t="s">
        <v>26</v>
      </c>
      <c r="Q43" s="15">
        <v>190</v>
      </c>
      <c r="R43" s="3" t="str">
        <f>IF(OR(G43="12R",G43="12L"),_xlfn.XLOOKUP(C43,DB!$A$2:$A$255,DB!$B$2:$B$255,""),IF(OR(G43="30L",G43="30R"),_xlfn.XLOOKUP(C43,DB!$A$2:$A$255,DB!$C$2:$C$255,""),""))</f>
        <v>UDGUV</v>
      </c>
      <c r="S43" s="3">
        <f t="shared" si="0"/>
        <v>15</v>
      </c>
      <c r="T43" s="3" t="str">
        <f>_xlfn.XLOOKUP(C43,DB!$A$2:$A$255,DB!$D$2:$D$255,"")</f>
        <v>Sector 2</v>
      </c>
    </row>
    <row r="44" spans="1:20" x14ac:dyDescent="0.2">
      <c r="A44" s="13" t="s">
        <v>157</v>
      </c>
      <c r="B44" s="13" t="s">
        <v>18</v>
      </c>
      <c r="C44" s="13" t="s">
        <v>19</v>
      </c>
      <c r="D44" s="13" t="s">
        <v>54</v>
      </c>
      <c r="E44" s="13" t="s">
        <v>752</v>
      </c>
      <c r="F44" s="14">
        <v>46296.659791666665</v>
      </c>
      <c r="G44" s="13" t="s">
        <v>22</v>
      </c>
      <c r="H44" s="13" t="s">
        <v>1315</v>
      </c>
      <c r="I44" s="15">
        <v>380</v>
      </c>
      <c r="J44" s="13" t="s">
        <v>23</v>
      </c>
      <c r="K44" s="13" t="s">
        <v>24</v>
      </c>
      <c r="L44" s="15">
        <v>859</v>
      </c>
      <c r="M44" s="13" t="s">
        <v>25</v>
      </c>
      <c r="N44" s="14">
        <v>46296.703819444447</v>
      </c>
      <c r="O44" s="15">
        <v>380</v>
      </c>
      <c r="P44" s="13" t="s">
        <v>26</v>
      </c>
      <c r="Q44" s="15">
        <v>190</v>
      </c>
      <c r="R44" s="3" t="str">
        <f>IF(OR(G44="12R",G44="12L"),_xlfn.XLOOKUP(C44,DB!$A$2:$A$255,DB!$B$2:$B$255,""),IF(OR(G44="30L",G44="30R"),_xlfn.XLOOKUP(C44,DB!$A$2:$A$255,DB!$C$2:$C$255,""),""))</f>
        <v>UDGUV</v>
      </c>
      <c r="S44" s="3">
        <f t="shared" si="0"/>
        <v>15</v>
      </c>
      <c r="T44" s="3" t="str">
        <f>_xlfn.XLOOKUP(C44,DB!$A$2:$A$255,DB!$D$2:$D$255,"")</f>
        <v>Sector 2</v>
      </c>
    </row>
    <row r="45" spans="1:20" x14ac:dyDescent="0.2">
      <c r="A45" s="13" t="s">
        <v>154</v>
      </c>
      <c r="B45" s="13" t="s">
        <v>18</v>
      </c>
      <c r="C45" s="13" t="s">
        <v>43</v>
      </c>
      <c r="D45" s="13" t="s">
        <v>61</v>
      </c>
      <c r="E45" s="13" t="s">
        <v>156</v>
      </c>
      <c r="F45" s="14">
        <v>46296.661435185189</v>
      </c>
      <c r="G45" s="13" t="s">
        <v>22</v>
      </c>
      <c r="H45" s="13" t="s">
        <v>1316</v>
      </c>
      <c r="I45" s="15">
        <v>360</v>
      </c>
      <c r="J45" s="13" t="s">
        <v>23</v>
      </c>
      <c r="K45" s="13" t="s">
        <v>24</v>
      </c>
      <c r="L45" s="15">
        <v>859</v>
      </c>
      <c r="M45" s="13" t="s">
        <v>46</v>
      </c>
      <c r="N45" s="14">
        <v>46296.705324074079</v>
      </c>
      <c r="O45" s="15">
        <v>360</v>
      </c>
      <c r="P45" s="13" t="s">
        <v>26</v>
      </c>
      <c r="Q45" s="15">
        <v>190</v>
      </c>
      <c r="R45" s="3" t="str">
        <f>IF(OR(G45="12R",G45="12L"),_xlfn.XLOOKUP(C45,DB!$A$2:$A$255,DB!$B$2:$B$255,""),IF(OR(G45="30L",G45="30R"),_xlfn.XLOOKUP(C45,DB!$A$2:$A$255,DB!$C$2:$C$255,""),""))</f>
        <v>UDGUV</v>
      </c>
      <c r="S45" s="3">
        <f t="shared" si="0"/>
        <v>15</v>
      </c>
      <c r="T45" s="3" t="str">
        <f>_xlfn.XLOOKUP(C45,DB!$A$2:$A$255,DB!$D$2:$D$255,"")</f>
        <v>Sector 2</v>
      </c>
    </row>
    <row r="46" spans="1:20" x14ac:dyDescent="0.2">
      <c r="A46" s="13" t="s">
        <v>150</v>
      </c>
      <c r="B46" s="13" t="s">
        <v>18</v>
      </c>
      <c r="C46" s="13" t="s">
        <v>50</v>
      </c>
      <c r="D46" s="13" t="s">
        <v>34</v>
      </c>
      <c r="E46" s="13" t="s">
        <v>522</v>
      </c>
      <c r="F46" s="14">
        <v>46296.663518518515</v>
      </c>
      <c r="G46" s="13" t="s">
        <v>22</v>
      </c>
      <c r="H46" s="13" t="s">
        <v>1317</v>
      </c>
      <c r="I46" s="15">
        <v>360</v>
      </c>
      <c r="J46" s="13" t="s">
        <v>23</v>
      </c>
      <c r="K46" s="13" t="s">
        <v>152</v>
      </c>
      <c r="L46" s="15">
        <v>858</v>
      </c>
      <c r="M46" s="13" t="s">
        <v>46</v>
      </c>
      <c r="N46" s="14">
        <v>46296.707025462965</v>
      </c>
      <c r="O46" s="15">
        <v>360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393</v>
      </c>
      <c r="B47" s="13" t="s">
        <v>18</v>
      </c>
      <c r="C47" s="13" t="s">
        <v>28</v>
      </c>
      <c r="D47" s="13" t="s">
        <v>29</v>
      </c>
      <c r="E47" s="13" t="s">
        <v>1318</v>
      </c>
      <c r="F47" s="14">
        <v>46296.664490740739</v>
      </c>
      <c r="G47" s="13" t="s">
        <v>22</v>
      </c>
      <c r="H47" s="13" t="s">
        <v>1319</v>
      </c>
      <c r="I47" s="15">
        <v>350</v>
      </c>
      <c r="J47" s="13" t="s">
        <v>23</v>
      </c>
      <c r="K47" s="13" t="s">
        <v>24</v>
      </c>
      <c r="L47" s="15">
        <v>369</v>
      </c>
      <c r="M47" s="13" t="s">
        <v>31</v>
      </c>
      <c r="N47" s="14">
        <v>46296.685428240744</v>
      </c>
      <c r="O47" s="15">
        <v>350</v>
      </c>
      <c r="P47" s="13" t="s">
        <v>26</v>
      </c>
      <c r="Q47" s="15">
        <v>40</v>
      </c>
      <c r="R47" s="3" t="str">
        <f>IF(OR(G47="12R",G47="12L"),_xlfn.XLOOKUP(C47,DB!$A$2:$A$255,DB!$B$2:$B$255,""),IF(OR(G47="30L",G47="30R"),_xlfn.XLOOKUP(C47,DB!$A$2:$A$255,DB!$C$2:$C$255,""),""))</f>
        <v>OMSUK</v>
      </c>
      <c r="S47" s="3">
        <f t="shared" si="0"/>
        <v>15</v>
      </c>
      <c r="T47" s="3" t="str">
        <f>_xlfn.XLOOKUP(C47,DB!$A$2:$A$255,DB!$D$2:$D$255,"")</f>
        <v>Sector 3</v>
      </c>
    </row>
    <row r="48" spans="1:20" x14ac:dyDescent="0.2">
      <c r="A48" s="13" t="s">
        <v>395</v>
      </c>
      <c r="B48" s="13" t="s">
        <v>18</v>
      </c>
      <c r="C48" s="13" t="s">
        <v>28</v>
      </c>
      <c r="D48" s="13" t="s">
        <v>29</v>
      </c>
      <c r="E48" s="13" t="s">
        <v>1201</v>
      </c>
      <c r="F48" s="14">
        <v>46296.666400462964</v>
      </c>
      <c r="G48" s="13" t="s">
        <v>22</v>
      </c>
      <c r="H48" s="13" t="s">
        <v>1320</v>
      </c>
      <c r="I48" s="15">
        <v>370</v>
      </c>
      <c r="J48" s="13" t="s">
        <v>23</v>
      </c>
      <c r="K48" s="13" t="s">
        <v>24</v>
      </c>
      <c r="L48" s="15">
        <v>368</v>
      </c>
      <c r="M48" s="13" t="s">
        <v>31</v>
      </c>
      <c r="N48" s="14">
        <v>46296.687291666662</v>
      </c>
      <c r="O48" s="15">
        <v>370</v>
      </c>
      <c r="P48" s="13" t="s">
        <v>26</v>
      </c>
      <c r="Q48" s="15">
        <v>40</v>
      </c>
      <c r="R48" s="3" t="str">
        <f>IF(OR(G48="12R",G48="12L"),_xlfn.XLOOKUP(C48,DB!$A$2:$A$255,DB!$B$2:$B$255,""),IF(OR(G48="30L",G48="30R"),_xlfn.XLOOKUP(C48,DB!$A$2:$A$255,DB!$C$2:$C$255,""),""))</f>
        <v>OMSUK</v>
      </c>
      <c r="S48" s="3">
        <f t="shared" si="0"/>
        <v>15</v>
      </c>
      <c r="T48" s="3" t="str">
        <f>_xlfn.XLOOKUP(C48,DB!$A$2:$A$255,DB!$D$2:$D$255,"")</f>
        <v>Sector 3</v>
      </c>
    </row>
    <row r="49" spans="1:20" x14ac:dyDescent="0.2">
      <c r="A49" s="13" t="s">
        <v>223</v>
      </c>
      <c r="B49" s="13" t="s">
        <v>18</v>
      </c>
      <c r="C49" s="13" t="s">
        <v>224</v>
      </c>
      <c r="D49" s="13" t="s">
        <v>29</v>
      </c>
      <c r="E49" s="13" t="s">
        <v>1321</v>
      </c>
      <c r="F49" s="14">
        <v>46296.667685185181</v>
      </c>
      <c r="G49" s="13" t="s">
        <v>22</v>
      </c>
      <c r="H49" s="13" t="s">
        <v>1322</v>
      </c>
      <c r="I49" s="15">
        <v>380</v>
      </c>
      <c r="J49" s="13" t="s">
        <v>23</v>
      </c>
      <c r="K49" s="13" t="s">
        <v>24</v>
      </c>
      <c r="L49" s="15">
        <v>541</v>
      </c>
      <c r="M49" s="13" t="s">
        <v>130</v>
      </c>
      <c r="N49" s="14">
        <v>46296.695289351846</v>
      </c>
      <c r="O49" s="15">
        <v>380</v>
      </c>
      <c r="P49" s="13" t="s">
        <v>26</v>
      </c>
      <c r="Q49" s="15">
        <v>40</v>
      </c>
      <c r="R49" s="3" t="str">
        <f>IF(OR(G49="12R",G49="12L"),_xlfn.XLOOKUP(C49,DB!$A$2:$A$255,DB!$B$2:$B$255,""),IF(OR(G49="30L",G49="30R"),_xlfn.XLOOKUP(C49,DB!$A$2:$A$255,DB!$C$2:$C$255,""),""))</f>
        <v>ENEBA</v>
      </c>
      <c r="S49" s="3">
        <f t="shared" si="0"/>
        <v>16</v>
      </c>
      <c r="T49" s="3" t="str">
        <f>_xlfn.XLOOKUP(C49,DB!$A$2:$A$255,DB!$D$2:$D$255,"")</f>
        <v>Sector 3</v>
      </c>
    </row>
    <row r="50" spans="1:20" x14ac:dyDescent="0.2">
      <c r="A50" s="13" t="s">
        <v>471</v>
      </c>
      <c r="B50" s="13" t="s">
        <v>18</v>
      </c>
      <c r="C50" s="13" t="s">
        <v>128</v>
      </c>
      <c r="D50" s="13" t="s">
        <v>129</v>
      </c>
      <c r="E50" s="13" t="s">
        <v>1254</v>
      </c>
      <c r="F50" s="14">
        <v>46296.67633101852</v>
      </c>
      <c r="G50" s="13" t="s">
        <v>22</v>
      </c>
      <c r="H50" s="13" t="s">
        <v>1323</v>
      </c>
      <c r="I50" s="15">
        <v>320</v>
      </c>
      <c r="J50" s="13" t="s">
        <v>23</v>
      </c>
      <c r="K50" s="13" t="s">
        <v>24</v>
      </c>
      <c r="L50" s="15">
        <v>850</v>
      </c>
      <c r="M50" s="13" t="s">
        <v>1324</v>
      </c>
      <c r="N50" s="14">
        <v>46296.720949074079</v>
      </c>
      <c r="O50" s="15">
        <v>340</v>
      </c>
      <c r="P50" s="13" t="s">
        <v>26</v>
      </c>
      <c r="Q50" s="15">
        <v>190</v>
      </c>
      <c r="R50" s="3" t="str">
        <f>IF(OR(G50="12R",G50="12L"),_xlfn.XLOOKUP(C50,DB!$A$2:$A$255,DB!$B$2:$B$255,""),IF(OR(G50="30L",G50="30R"),_xlfn.XLOOKUP(C50,DB!$A$2:$A$255,DB!$C$2:$C$255,""),""))</f>
        <v>ENEBA</v>
      </c>
      <c r="S50" s="3">
        <f t="shared" si="0"/>
        <v>16</v>
      </c>
      <c r="T50" s="3" t="str">
        <f>_xlfn.XLOOKUP(C50,DB!$A$2:$A$255,DB!$D$2:$D$255,"")</f>
        <v>Sector 3</v>
      </c>
    </row>
    <row r="51" spans="1:20" x14ac:dyDescent="0.2">
      <c r="A51" s="13" t="s">
        <v>175</v>
      </c>
      <c r="B51" s="13" t="s">
        <v>18</v>
      </c>
      <c r="C51" s="13" t="s">
        <v>28</v>
      </c>
      <c r="D51" s="13" t="s">
        <v>61</v>
      </c>
      <c r="E51" s="13" t="s">
        <v>713</v>
      </c>
      <c r="F51" s="14">
        <v>46296.677835648152</v>
      </c>
      <c r="G51" s="13" t="s">
        <v>22</v>
      </c>
      <c r="H51" s="13" t="s">
        <v>1325</v>
      </c>
      <c r="I51" s="15">
        <v>330</v>
      </c>
      <c r="J51" s="13" t="s">
        <v>23</v>
      </c>
      <c r="K51" s="13" t="s">
        <v>24</v>
      </c>
      <c r="L51" s="15">
        <v>355</v>
      </c>
      <c r="M51" s="13" t="s">
        <v>31</v>
      </c>
      <c r="N51" s="14">
        <v>46296.698842592596</v>
      </c>
      <c r="O51" s="15">
        <v>326</v>
      </c>
      <c r="P51" s="13" t="s">
        <v>26</v>
      </c>
      <c r="Q51" s="15">
        <v>40</v>
      </c>
      <c r="R51" s="3" t="str">
        <f>IF(OR(G51="12R",G51="12L"),_xlfn.XLOOKUP(C51,DB!$A$2:$A$255,DB!$B$2:$B$255,""),IF(OR(G51="30L",G51="30R"),_xlfn.XLOOKUP(C51,DB!$A$2:$A$255,DB!$C$2:$C$255,""),""))</f>
        <v>OMSUK</v>
      </c>
      <c r="S51" s="3">
        <f t="shared" si="0"/>
        <v>16</v>
      </c>
      <c r="T51" s="3" t="str">
        <f>_xlfn.XLOOKUP(C51,DB!$A$2:$A$255,DB!$D$2:$D$255,"")</f>
        <v>Sector 3</v>
      </c>
    </row>
    <row r="52" spans="1:20" x14ac:dyDescent="0.2">
      <c r="A52" s="13" t="s">
        <v>147</v>
      </c>
      <c r="B52" s="13" t="s">
        <v>18</v>
      </c>
      <c r="C52" s="13" t="s">
        <v>148</v>
      </c>
      <c r="D52" s="13" t="s">
        <v>64</v>
      </c>
      <c r="E52" s="13" t="s">
        <v>67</v>
      </c>
      <c r="F52" s="14">
        <v>46296.679189814815</v>
      </c>
      <c r="G52" s="13" t="s">
        <v>22</v>
      </c>
      <c r="H52" s="13" t="s">
        <v>1326</v>
      </c>
      <c r="I52" s="15">
        <v>330</v>
      </c>
      <c r="J52" s="13" t="s">
        <v>23</v>
      </c>
      <c r="K52" s="13" t="s">
        <v>24</v>
      </c>
      <c r="L52" s="15">
        <v>142</v>
      </c>
      <c r="M52" s="13" t="s">
        <v>40</v>
      </c>
      <c r="N52" s="14">
        <v>46296.688773148147</v>
      </c>
      <c r="O52" s="15">
        <v>258</v>
      </c>
      <c r="P52" s="13" t="s">
        <v>26</v>
      </c>
      <c r="Q52" s="15">
        <v>190</v>
      </c>
      <c r="R52" s="3" t="str">
        <f>IF(OR(G52="12R",G52="12L"),_xlfn.XLOOKUP(C52,DB!$A$2:$A$255,DB!$B$2:$B$255,""),IF(OR(G52="30L",G52="30R"),_xlfn.XLOOKUP(C52,DB!$A$2:$A$255,DB!$C$2:$C$255,""),""))</f>
        <v>NUDAL</v>
      </c>
      <c r="S52" s="3">
        <f t="shared" si="0"/>
        <v>16</v>
      </c>
      <c r="T52" s="3" t="str">
        <f>_xlfn.XLOOKUP(C52,DB!$A$2:$A$255,DB!$D$2:$D$255,"")</f>
        <v>Sector 3</v>
      </c>
    </row>
    <row r="53" spans="1:20" x14ac:dyDescent="0.2">
      <c r="A53" s="13" t="s">
        <v>164</v>
      </c>
      <c r="B53" s="13" t="s">
        <v>18</v>
      </c>
      <c r="C53" s="13" t="s">
        <v>165</v>
      </c>
      <c r="D53" s="13" t="s">
        <v>34</v>
      </c>
      <c r="E53" s="13" t="s">
        <v>399</v>
      </c>
      <c r="F53" s="14">
        <v>46296.680821759262</v>
      </c>
      <c r="G53" s="13" t="s">
        <v>22</v>
      </c>
      <c r="H53" s="13" t="s">
        <v>1327</v>
      </c>
      <c r="I53" s="15">
        <v>380</v>
      </c>
      <c r="J53" s="13" t="s">
        <v>23</v>
      </c>
      <c r="K53" s="13" t="s">
        <v>24</v>
      </c>
      <c r="L53" s="15">
        <v>872</v>
      </c>
      <c r="M53" s="13" t="s">
        <v>36</v>
      </c>
      <c r="N53" s="14">
        <v>46296.724976851852</v>
      </c>
      <c r="O53" s="15">
        <v>380</v>
      </c>
      <c r="P53" s="13" t="s">
        <v>26</v>
      </c>
      <c r="Q53" s="15">
        <v>190</v>
      </c>
      <c r="R53" s="3" t="str">
        <f>IF(OR(G53="12R",G53="12L"),_xlfn.XLOOKUP(C53,DB!$A$2:$A$255,DB!$B$2:$B$255,""),IF(OR(G53="30L",G53="30R"),_xlfn.XLOOKUP(C53,DB!$A$2:$A$255,DB!$C$2:$C$255,""),""))</f>
        <v>UDGUV</v>
      </c>
      <c r="S53" s="3">
        <f t="shared" si="0"/>
        <v>16</v>
      </c>
      <c r="T53" s="3" t="str">
        <f>_xlfn.XLOOKUP(C53,DB!$A$2:$A$255,DB!$D$2:$D$255,"")</f>
        <v>Sector 2</v>
      </c>
    </row>
    <row r="54" spans="1:20" x14ac:dyDescent="0.2">
      <c r="A54" s="13" t="s">
        <v>160</v>
      </c>
      <c r="B54" s="13" t="s">
        <v>18</v>
      </c>
      <c r="C54" s="13" t="s">
        <v>43</v>
      </c>
      <c r="D54" s="13" t="s">
        <v>20</v>
      </c>
      <c r="E54" s="13" t="s">
        <v>743</v>
      </c>
      <c r="F54" s="14">
        <v>46296.685717592598</v>
      </c>
      <c r="G54" s="13" t="s">
        <v>22</v>
      </c>
      <c r="H54" s="13" t="s">
        <v>1328</v>
      </c>
      <c r="I54" s="15">
        <v>360</v>
      </c>
      <c r="J54" s="13" t="s">
        <v>23</v>
      </c>
      <c r="K54" s="13" t="s">
        <v>24</v>
      </c>
      <c r="L54" s="15">
        <v>858</v>
      </c>
      <c r="M54" s="13" t="s">
        <v>46</v>
      </c>
      <c r="N54" s="14">
        <v>46296.730428240742</v>
      </c>
      <c r="O54" s="15">
        <v>360</v>
      </c>
      <c r="P54" s="13" t="s">
        <v>26</v>
      </c>
      <c r="Q54" s="15">
        <v>190</v>
      </c>
      <c r="R54" s="3" t="str">
        <f>IF(OR(G54="12R",G54="12L"),_xlfn.XLOOKUP(C54,DB!$A$2:$A$255,DB!$B$2:$B$255,""),IF(OR(G54="30L",G54="30R"),_xlfn.XLOOKUP(C54,DB!$A$2:$A$255,DB!$C$2:$C$255,""),""))</f>
        <v>UDGUV</v>
      </c>
      <c r="S54" s="3">
        <f t="shared" si="0"/>
        <v>16</v>
      </c>
      <c r="T54" s="3" t="str">
        <f>_xlfn.XLOOKUP(C54,DB!$A$2:$A$255,DB!$D$2:$D$255,"")</f>
        <v>Sector 2</v>
      </c>
    </row>
    <row r="55" spans="1:20" x14ac:dyDescent="0.2">
      <c r="A55" s="13" t="s">
        <v>177</v>
      </c>
      <c r="B55" s="13" t="s">
        <v>18</v>
      </c>
      <c r="C55" s="13" t="s">
        <v>178</v>
      </c>
      <c r="D55" s="13" t="s">
        <v>44</v>
      </c>
      <c r="E55" s="13" t="s">
        <v>915</v>
      </c>
      <c r="F55" s="14">
        <v>46296.686747685184</v>
      </c>
      <c r="G55" s="13" t="s">
        <v>22</v>
      </c>
      <c r="H55" s="13" t="s">
        <v>1329</v>
      </c>
      <c r="I55" s="15">
        <v>330</v>
      </c>
      <c r="J55" s="13" t="s">
        <v>23</v>
      </c>
      <c r="K55" s="13" t="s">
        <v>24</v>
      </c>
      <c r="L55" s="15">
        <v>358</v>
      </c>
      <c r="M55" s="13" t="s">
        <v>31</v>
      </c>
      <c r="N55" s="14">
        <v>46296.705995370372</v>
      </c>
      <c r="O55" s="15">
        <v>330</v>
      </c>
      <c r="P55" s="13" t="s">
        <v>26</v>
      </c>
      <c r="Q55" s="15">
        <v>40</v>
      </c>
      <c r="R55" s="3" t="str">
        <f>IF(OR(G55="12R",G55="12L"),_xlfn.XLOOKUP(C55,DB!$A$2:$A$255,DB!$B$2:$B$255,""),IF(OR(G55="30L",G55="30R"),_xlfn.XLOOKUP(C55,DB!$A$2:$A$255,DB!$C$2:$C$255,""),""))</f>
        <v>OMSUK</v>
      </c>
      <c r="S55" s="3">
        <f t="shared" si="0"/>
        <v>16</v>
      </c>
      <c r="T55" s="3" t="str">
        <f>_xlfn.XLOOKUP(C55,DB!$A$2:$A$255,DB!$D$2:$D$255,"")</f>
        <v>Sector 3</v>
      </c>
    </row>
    <row r="56" spans="1:20" x14ac:dyDescent="0.2">
      <c r="A56" s="13" t="s">
        <v>168</v>
      </c>
      <c r="B56" s="13" t="s">
        <v>18</v>
      </c>
      <c r="C56" s="13" t="s">
        <v>115</v>
      </c>
      <c r="D56" s="13" t="s">
        <v>129</v>
      </c>
      <c r="E56" s="13" t="s">
        <v>815</v>
      </c>
      <c r="F56" s="14">
        <v>46296.688055555554</v>
      </c>
      <c r="G56" s="13" t="s">
        <v>22</v>
      </c>
      <c r="H56" s="13" t="s">
        <v>1330</v>
      </c>
      <c r="I56" s="15">
        <v>360</v>
      </c>
      <c r="J56" s="13" t="s">
        <v>23</v>
      </c>
      <c r="K56" s="13" t="s">
        <v>24</v>
      </c>
      <c r="L56" s="15">
        <v>263</v>
      </c>
      <c r="M56" s="13" t="s">
        <v>1331</v>
      </c>
      <c r="N56" s="14">
        <v>46296.704467592594</v>
      </c>
      <c r="O56" s="15">
        <v>370</v>
      </c>
      <c r="P56" s="13" t="s">
        <v>26</v>
      </c>
      <c r="Q56" s="15">
        <v>190</v>
      </c>
      <c r="R56" s="3" t="str">
        <f>IF(OR(G56="12R",G56="12L"),_xlfn.XLOOKUP(C56,DB!$A$2:$A$255,DB!$B$2:$B$255,""),IF(OR(G56="30L",G56="30R"),_xlfn.XLOOKUP(C56,DB!$A$2:$A$255,DB!$C$2:$C$255,""),""))</f>
        <v>TAKUX</v>
      </c>
      <c r="S56" s="3">
        <f t="shared" si="0"/>
        <v>16</v>
      </c>
      <c r="T56" s="3" t="str">
        <f>_xlfn.XLOOKUP(C56,DB!$A$2:$A$255,DB!$D$2:$D$255,"")</f>
        <v>Sector 7</v>
      </c>
    </row>
    <row r="57" spans="1:20" x14ac:dyDescent="0.2">
      <c r="A57" s="13" t="s">
        <v>171</v>
      </c>
      <c r="B57" s="13" t="s">
        <v>18</v>
      </c>
      <c r="C57" s="13" t="s">
        <v>172</v>
      </c>
      <c r="D57" s="13" t="s">
        <v>34</v>
      </c>
      <c r="E57" s="13" t="s">
        <v>95</v>
      </c>
      <c r="F57" s="14">
        <v>46296.689189814817</v>
      </c>
      <c r="G57" s="13" t="s">
        <v>22</v>
      </c>
      <c r="H57" s="13" t="s">
        <v>1332</v>
      </c>
      <c r="I57" s="15">
        <v>380</v>
      </c>
      <c r="J57" s="13" t="s">
        <v>23</v>
      </c>
      <c r="K57" s="13" t="s">
        <v>24</v>
      </c>
      <c r="L57" s="15">
        <v>338</v>
      </c>
      <c r="M57" s="13" t="s">
        <v>1333</v>
      </c>
      <c r="N57" s="14">
        <v>46296.710428240738</v>
      </c>
      <c r="O57" s="15">
        <v>380</v>
      </c>
      <c r="P57" s="13" t="s">
        <v>26</v>
      </c>
      <c r="Q57" s="15">
        <v>190</v>
      </c>
      <c r="R57" s="3" t="str">
        <f>IF(OR(G57="12R",G57="12L"),_xlfn.XLOOKUP(C57,DB!$A$2:$A$255,DB!$B$2:$B$255,""),IF(OR(G57="30L",G57="30R"),_xlfn.XLOOKUP(C57,DB!$A$2:$A$255,DB!$C$2:$C$255,""),""))</f>
        <v>CZM</v>
      </c>
      <c r="S57" s="3">
        <f t="shared" si="0"/>
        <v>16</v>
      </c>
      <c r="T57" s="3" t="str">
        <f>_xlfn.XLOOKUP(C57,DB!$A$2:$A$255,DB!$D$2:$D$255,"")</f>
        <v>Sector 7</v>
      </c>
    </row>
    <row r="58" spans="1:20" x14ac:dyDescent="0.2">
      <c r="A58" s="13" t="s">
        <v>155</v>
      </c>
      <c r="B58" s="13" t="s">
        <v>18</v>
      </c>
      <c r="C58" s="13" t="s">
        <v>33</v>
      </c>
      <c r="D58" s="13" t="s">
        <v>54</v>
      </c>
      <c r="E58" s="13" t="s">
        <v>298</v>
      </c>
      <c r="F58" s="14">
        <v>46296.691921296297</v>
      </c>
      <c r="G58" s="13" t="s">
        <v>22</v>
      </c>
      <c r="H58" s="13" t="s">
        <v>1334</v>
      </c>
      <c r="I58" s="15">
        <v>360</v>
      </c>
      <c r="J58" s="13" t="s">
        <v>23</v>
      </c>
      <c r="K58" s="13" t="s">
        <v>24</v>
      </c>
      <c r="L58" s="15">
        <v>874</v>
      </c>
      <c r="M58" s="13" t="s">
        <v>36</v>
      </c>
      <c r="N58" s="14">
        <v>46296.736620370371</v>
      </c>
      <c r="O58" s="15">
        <v>360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802</v>
      </c>
      <c r="B59" s="13" t="s">
        <v>18</v>
      </c>
      <c r="C59" s="13" t="s">
        <v>50</v>
      </c>
      <c r="D59" s="13" t="s">
        <v>132</v>
      </c>
      <c r="E59" s="13"/>
      <c r="F59" s="14">
        <v>46296.694479166668</v>
      </c>
      <c r="G59" s="13" t="s">
        <v>22</v>
      </c>
      <c r="H59" s="13" t="s">
        <v>1335</v>
      </c>
      <c r="I59" s="15">
        <v>380</v>
      </c>
      <c r="J59" s="13" t="s">
        <v>23</v>
      </c>
      <c r="K59" s="13" t="s">
        <v>51</v>
      </c>
      <c r="L59" s="15">
        <v>858</v>
      </c>
      <c r="M59" s="13" t="s">
        <v>602</v>
      </c>
      <c r="N59" s="14">
        <v>46296.741412037038</v>
      </c>
      <c r="O59" s="15">
        <v>380</v>
      </c>
      <c r="P59" s="13" t="s">
        <v>26</v>
      </c>
      <c r="Q59" s="15">
        <v>30</v>
      </c>
      <c r="R59" s="3" t="str">
        <f>IF(OR(G59="12R",G59="12L"),_xlfn.XLOOKUP(C59,DB!$A$2:$A$255,DB!$B$2:$B$255,""),IF(OR(G59="30L",G59="30R"),_xlfn.XLOOKUP(C59,DB!$A$2:$A$255,DB!$C$2:$C$255,""),""))</f>
        <v>UDGUV</v>
      </c>
      <c r="S59" s="3">
        <f t="shared" si="0"/>
        <v>16</v>
      </c>
      <c r="T59" s="3" t="str">
        <f>_xlfn.XLOOKUP(C59,DB!$A$2:$A$255,DB!$D$2:$D$255,"")</f>
        <v>Sector 2</v>
      </c>
    </row>
    <row r="60" spans="1:20" x14ac:dyDescent="0.2">
      <c r="A60" s="13" t="s">
        <v>189</v>
      </c>
      <c r="B60" s="13" t="s">
        <v>18</v>
      </c>
      <c r="C60" s="13" t="s">
        <v>53</v>
      </c>
      <c r="D60" s="13" t="s">
        <v>54</v>
      </c>
      <c r="E60" s="13" t="s">
        <v>1102</v>
      </c>
      <c r="F60" s="14">
        <v>46296.695763888885</v>
      </c>
      <c r="G60" s="13" t="s">
        <v>22</v>
      </c>
      <c r="H60" s="13" t="s">
        <v>1336</v>
      </c>
      <c r="I60" s="15">
        <v>380</v>
      </c>
      <c r="J60" s="13" t="s">
        <v>23</v>
      </c>
      <c r="K60" s="13" t="s">
        <v>24</v>
      </c>
      <c r="L60" s="15">
        <v>251</v>
      </c>
      <c r="M60" s="13" t="s">
        <v>1337</v>
      </c>
      <c r="N60" s="14">
        <v>46296.711550925931</v>
      </c>
      <c r="O60" s="15">
        <v>390</v>
      </c>
      <c r="P60" s="13" t="s">
        <v>26</v>
      </c>
      <c r="Q60" s="15">
        <v>190</v>
      </c>
      <c r="R60" s="3" t="str">
        <f>IF(OR(G60="12R",G60="12L"),_xlfn.XLOOKUP(C60,DB!$A$2:$A$255,DB!$B$2:$B$255,""),IF(OR(G60="30L",G60="30R"),_xlfn.XLOOKUP(C60,DB!$A$2:$A$255,DB!$C$2:$C$255,""),""))</f>
        <v>CZM</v>
      </c>
      <c r="S60" s="3">
        <f t="shared" si="0"/>
        <v>16</v>
      </c>
      <c r="T60" s="3" t="str">
        <f>_xlfn.XLOOKUP(C60,DB!$A$2:$A$255,DB!$D$2:$D$255,"")</f>
        <v>Sector 7</v>
      </c>
    </row>
    <row r="61" spans="1:20" x14ac:dyDescent="0.2">
      <c r="A61" s="13" t="s">
        <v>396</v>
      </c>
      <c r="B61" s="13" t="s">
        <v>18</v>
      </c>
      <c r="C61" s="13" t="s">
        <v>101</v>
      </c>
      <c r="D61" s="13" t="s">
        <v>34</v>
      </c>
      <c r="E61" s="13" t="s">
        <v>710</v>
      </c>
      <c r="F61" s="14">
        <v>46296.698414351849</v>
      </c>
      <c r="G61" s="13" t="s">
        <v>22</v>
      </c>
      <c r="H61" s="13" t="s">
        <v>1338</v>
      </c>
      <c r="I61" s="15">
        <v>360</v>
      </c>
      <c r="J61" s="13" t="s">
        <v>23</v>
      </c>
      <c r="K61" s="13" t="s">
        <v>152</v>
      </c>
      <c r="L61" s="15">
        <v>859</v>
      </c>
      <c r="M61" s="13" t="s">
        <v>46</v>
      </c>
      <c r="N61" s="14">
        <v>46296.742291666669</v>
      </c>
      <c r="O61" s="15">
        <v>360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248</v>
      </c>
      <c r="B62" s="13" t="s">
        <v>18</v>
      </c>
      <c r="C62" s="13" t="s">
        <v>249</v>
      </c>
      <c r="D62" s="13" t="s">
        <v>116</v>
      </c>
      <c r="E62" s="13" t="s">
        <v>250</v>
      </c>
      <c r="F62" s="14">
        <v>46296.699814814812</v>
      </c>
      <c r="G62" s="13" t="s">
        <v>22</v>
      </c>
      <c r="H62" s="13" t="s">
        <v>1339</v>
      </c>
      <c r="I62" s="15">
        <v>400</v>
      </c>
      <c r="J62" s="13" t="s">
        <v>23</v>
      </c>
      <c r="K62" s="13" t="s">
        <v>24</v>
      </c>
      <c r="L62" s="15">
        <v>533</v>
      </c>
      <c r="M62" s="13" t="s">
        <v>130</v>
      </c>
      <c r="N62" s="14">
        <v>46296.727500000001</v>
      </c>
      <c r="O62" s="15">
        <v>400</v>
      </c>
      <c r="P62" s="13" t="s">
        <v>26</v>
      </c>
      <c r="Q62" s="15">
        <v>40</v>
      </c>
      <c r="R62" s="3" t="str">
        <f>IF(OR(G62="12R",G62="12L"),_xlfn.XLOOKUP(C62,DB!$A$2:$A$255,DB!$B$2:$B$255,""),IF(OR(G62="30L",G62="30R"),_xlfn.XLOOKUP(C62,DB!$A$2:$A$255,DB!$C$2:$C$255,""),""))</f>
        <v>UDGUV</v>
      </c>
      <c r="S62" s="3">
        <f t="shared" si="0"/>
        <v>16</v>
      </c>
      <c r="T62" s="3" t="str">
        <f>_xlfn.XLOOKUP(C62,DB!$A$2:$A$255,DB!$D$2:$D$255,"")</f>
        <v>Sector 2</v>
      </c>
    </row>
    <row r="63" spans="1:20" x14ac:dyDescent="0.2">
      <c r="A63" s="13" t="s">
        <v>584</v>
      </c>
      <c r="B63" s="13" t="s">
        <v>18</v>
      </c>
      <c r="C63" s="13" t="s">
        <v>19</v>
      </c>
      <c r="D63" s="13" t="s">
        <v>20</v>
      </c>
      <c r="E63" s="13" t="s">
        <v>78</v>
      </c>
      <c r="F63" s="14">
        <v>46296.701574074075</v>
      </c>
      <c r="G63" s="13" t="s">
        <v>22</v>
      </c>
      <c r="H63" s="13" t="s">
        <v>1340</v>
      </c>
      <c r="I63" s="15">
        <v>360</v>
      </c>
      <c r="J63" s="13" t="s">
        <v>23</v>
      </c>
      <c r="K63" s="13" t="s">
        <v>152</v>
      </c>
      <c r="L63" s="15">
        <v>868</v>
      </c>
      <c r="M63" s="13" t="s">
        <v>181</v>
      </c>
      <c r="N63" s="14">
        <v>46296.745729166665</v>
      </c>
      <c r="O63" s="15">
        <v>360</v>
      </c>
      <c r="P63" s="13" t="s">
        <v>26</v>
      </c>
      <c r="Q63" s="15">
        <v>190</v>
      </c>
      <c r="R63" s="3" t="str">
        <f>IF(OR(G63="12R",G63="12L"),_xlfn.XLOOKUP(C63,DB!$A$2:$A$255,DB!$B$2:$B$255,""),IF(OR(G63="30L",G63="30R"),_xlfn.XLOOKUP(C63,DB!$A$2:$A$255,DB!$C$2:$C$255,""),""))</f>
        <v>UDGUV</v>
      </c>
      <c r="S63" s="3">
        <f t="shared" si="0"/>
        <v>16</v>
      </c>
      <c r="T63" s="3" t="str">
        <f>_xlfn.XLOOKUP(C63,DB!$A$2:$A$255,DB!$D$2:$D$255,"")</f>
        <v>Sector 2</v>
      </c>
    </row>
    <row r="64" spans="1:20" x14ac:dyDescent="0.2">
      <c r="A64" s="13" t="s">
        <v>583</v>
      </c>
      <c r="B64" s="13" t="s">
        <v>18</v>
      </c>
      <c r="C64" s="13" t="s">
        <v>115</v>
      </c>
      <c r="D64" s="13" t="s">
        <v>129</v>
      </c>
      <c r="E64" s="13" t="s">
        <v>871</v>
      </c>
      <c r="F64" s="14">
        <v>46296.703888888893</v>
      </c>
      <c r="G64" s="13" t="s">
        <v>22</v>
      </c>
      <c r="H64" s="13" t="s">
        <v>1341</v>
      </c>
      <c r="I64" s="15">
        <v>360</v>
      </c>
      <c r="J64" s="13" t="s">
        <v>23</v>
      </c>
      <c r="K64" s="13" t="s">
        <v>24</v>
      </c>
      <c r="L64" s="15">
        <v>190</v>
      </c>
      <c r="M64" s="13" t="s">
        <v>693</v>
      </c>
      <c r="N64" s="14">
        <v>46296.716469907406</v>
      </c>
      <c r="O64" s="15">
        <v>340</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811</v>
      </c>
      <c r="B65" s="13" t="s">
        <v>18</v>
      </c>
      <c r="C65" s="13" t="s">
        <v>212</v>
      </c>
      <c r="D65" s="13" t="s">
        <v>132</v>
      </c>
      <c r="E65" s="13"/>
      <c r="F65" s="14">
        <v>46296.706817129627</v>
      </c>
      <c r="G65" s="13" t="s">
        <v>22</v>
      </c>
      <c r="H65" s="13" t="s">
        <v>1342</v>
      </c>
      <c r="I65" s="15">
        <v>380</v>
      </c>
      <c r="J65" s="13" t="s">
        <v>23</v>
      </c>
      <c r="K65" s="13" t="s">
        <v>51</v>
      </c>
      <c r="L65" s="15">
        <v>869</v>
      </c>
      <c r="M65" s="13" t="s">
        <v>36</v>
      </c>
      <c r="N65" s="14">
        <v>46296.753148148149</v>
      </c>
      <c r="O65" s="15">
        <v>380</v>
      </c>
      <c r="P65" s="13" t="s">
        <v>26</v>
      </c>
      <c r="Q65" s="15">
        <v>30</v>
      </c>
      <c r="R65" s="3" t="str">
        <f>IF(OR(G65="12R",G65="12L"),_xlfn.XLOOKUP(C65,DB!$A$2:$A$255,DB!$B$2:$B$255,""),IF(OR(G65="30L",G65="30R"),_xlfn.XLOOKUP(C65,DB!$A$2:$A$255,DB!$C$2:$C$255,""),""))</f>
        <v>UDGUV</v>
      </c>
      <c r="S65" s="3">
        <f t="shared" si="0"/>
        <v>16</v>
      </c>
      <c r="T65" s="3" t="str">
        <f>_xlfn.XLOOKUP(C65,DB!$A$2:$A$255,DB!$D$2:$D$255,"")</f>
        <v>Sector 2</v>
      </c>
    </row>
    <row r="66" spans="1:20" x14ac:dyDescent="0.2">
      <c r="A66" s="13" t="s">
        <v>194</v>
      </c>
      <c r="B66" s="13" t="s">
        <v>18</v>
      </c>
      <c r="C66" s="13" t="s">
        <v>144</v>
      </c>
      <c r="D66" s="13" t="s">
        <v>61</v>
      </c>
      <c r="E66" s="13" t="s">
        <v>176</v>
      </c>
      <c r="F66" s="14">
        <v>46296.711516203708</v>
      </c>
      <c r="G66" s="13" t="s">
        <v>22</v>
      </c>
      <c r="H66" s="13" t="s">
        <v>1343</v>
      </c>
      <c r="I66" s="15">
        <v>370</v>
      </c>
      <c r="J66" s="13" t="s">
        <v>23</v>
      </c>
      <c r="K66" s="13" t="s">
        <v>24</v>
      </c>
      <c r="L66" s="15">
        <v>360</v>
      </c>
      <c r="M66" s="13" t="s">
        <v>31</v>
      </c>
      <c r="N66" s="14">
        <v>46296.733067129629</v>
      </c>
      <c r="O66" s="15">
        <v>350</v>
      </c>
      <c r="P66" s="13" t="s">
        <v>26</v>
      </c>
      <c r="Q66" s="15">
        <v>40</v>
      </c>
      <c r="R66" s="3" t="str">
        <f>IF(OR(G66="12R",G66="12L"),_xlfn.XLOOKUP(C66,DB!$A$2:$A$255,DB!$B$2:$B$255,""),IF(OR(G66="30L",G66="30R"),_xlfn.XLOOKUP(C66,DB!$A$2:$A$255,DB!$C$2:$C$255,""),""))</f>
        <v>OMSUK</v>
      </c>
      <c r="S66" s="3">
        <f t="shared" si="0"/>
        <v>17</v>
      </c>
      <c r="T66" s="3" t="str">
        <f>_xlfn.XLOOKUP(C66,DB!$A$2:$A$255,DB!$D$2:$D$255,"")</f>
        <v>Sector 3</v>
      </c>
    </row>
    <row r="67" spans="1:20" x14ac:dyDescent="0.2">
      <c r="A67" s="13" t="s">
        <v>191</v>
      </c>
      <c r="B67" s="13" t="s">
        <v>18</v>
      </c>
      <c r="C67" s="13" t="s">
        <v>115</v>
      </c>
      <c r="D67" s="13" t="s">
        <v>44</v>
      </c>
      <c r="E67" s="13" t="s">
        <v>1344</v>
      </c>
      <c r="F67" s="14">
        <v>46296.713206018518</v>
      </c>
      <c r="G67" s="13" t="s">
        <v>22</v>
      </c>
      <c r="H67" s="13" t="s">
        <v>1345</v>
      </c>
      <c r="I67" s="15">
        <v>350</v>
      </c>
      <c r="J67" s="13" t="s">
        <v>23</v>
      </c>
      <c r="K67" s="13" t="s">
        <v>24</v>
      </c>
      <c r="L67" s="15">
        <v>188</v>
      </c>
      <c r="M67" s="13" t="s">
        <v>693</v>
      </c>
      <c r="N67" s="14">
        <v>46296.725798611107</v>
      </c>
      <c r="O67" s="15">
        <v>271</v>
      </c>
      <c r="P67" s="13" t="s">
        <v>26</v>
      </c>
      <c r="Q67" s="15">
        <v>190</v>
      </c>
      <c r="R67" s="3" t="str">
        <f>IF(OR(G67="12R",G67="12L"),_xlfn.XLOOKUP(C67,DB!$A$2:$A$255,DB!$B$2:$B$255,""),IF(OR(G67="30L",G67="30R"),_xlfn.XLOOKUP(C67,DB!$A$2:$A$255,DB!$C$2:$C$255,""),""))</f>
        <v>TAKUX</v>
      </c>
      <c r="S67" s="3">
        <f t="shared" ref="S67:S130" si="1">HOUR(F67)</f>
        <v>17</v>
      </c>
      <c r="T67" s="3" t="str">
        <f>_xlfn.XLOOKUP(C67,DB!$A$2:$A$255,DB!$D$2:$D$255,"")</f>
        <v>Sector 7</v>
      </c>
    </row>
    <row r="68" spans="1:20" x14ac:dyDescent="0.2">
      <c r="A68" s="13" t="s">
        <v>404</v>
      </c>
      <c r="B68" s="13" t="s">
        <v>18</v>
      </c>
      <c r="C68" s="13" t="s">
        <v>33</v>
      </c>
      <c r="D68" s="13" t="s">
        <v>20</v>
      </c>
      <c r="E68" s="13" t="s">
        <v>808</v>
      </c>
      <c r="F68" s="14">
        <v>46296.714513888888</v>
      </c>
      <c r="G68" s="13" t="s">
        <v>22</v>
      </c>
      <c r="H68" s="13" t="s">
        <v>1346</v>
      </c>
      <c r="I68" s="15">
        <v>360</v>
      </c>
      <c r="J68" s="13" t="s">
        <v>23</v>
      </c>
      <c r="K68" s="13" t="s">
        <v>152</v>
      </c>
      <c r="L68" s="15">
        <v>867</v>
      </c>
      <c r="M68" s="13" t="s">
        <v>36</v>
      </c>
      <c r="N68" s="14">
        <v>46296.75916666667</v>
      </c>
      <c r="O68" s="15">
        <v>360</v>
      </c>
      <c r="P68" s="13" t="s">
        <v>26</v>
      </c>
      <c r="Q68" s="15">
        <v>190</v>
      </c>
      <c r="R68" s="3" t="str">
        <f>IF(OR(G68="12R",G68="12L"),_xlfn.XLOOKUP(C68,DB!$A$2:$A$255,DB!$B$2:$B$255,""),IF(OR(G68="30L",G68="30R"),_xlfn.XLOOKUP(C68,DB!$A$2:$A$255,DB!$C$2:$C$255,""),""))</f>
        <v>UDGUV</v>
      </c>
      <c r="S68" s="3">
        <f t="shared" si="1"/>
        <v>17</v>
      </c>
      <c r="T68" s="3" t="str">
        <f>_xlfn.XLOOKUP(C68,DB!$A$2:$A$255,DB!$D$2:$D$255,"")</f>
        <v>Sector 2</v>
      </c>
    </row>
    <row r="69" spans="1:20" x14ac:dyDescent="0.2">
      <c r="A69" s="13" t="s">
        <v>198</v>
      </c>
      <c r="B69" s="13" t="s">
        <v>18</v>
      </c>
      <c r="C69" s="13" t="s">
        <v>199</v>
      </c>
      <c r="D69" s="13" t="s">
        <v>61</v>
      </c>
      <c r="E69" s="13" t="s">
        <v>1347</v>
      </c>
      <c r="F69" s="14">
        <v>46296.716527777782</v>
      </c>
      <c r="G69" s="13" t="s">
        <v>22</v>
      </c>
      <c r="H69" s="13" t="s">
        <v>1348</v>
      </c>
      <c r="I69" s="15">
        <v>350</v>
      </c>
      <c r="J69" s="13" t="s">
        <v>23</v>
      </c>
      <c r="K69" s="13" t="s">
        <v>24</v>
      </c>
      <c r="L69" s="15">
        <v>367</v>
      </c>
      <c r="M69" s="13" t="s">
        <v>31</v>
      </c>
      <c r="N69" s="14">
        <v>46296.736759259264</v>
      </c>
      <c r="O69" s="15">
        <v>330</v>
      </c>
      <c r="P69" s="13" t="s">
        <v>26</v>
      </c>
      <c r="Q69" s="15">
        <v>40</v>
      </c>
      <c r="R69" s="3" t="str">
        <f>IF(OR(G69="12R",G69="12L"),_xlfn.XLOOKUP(C69,DB!$A$2:$A$255,DB!$B$2:$B$255,""),IF(OR(G69="30L",G69="30R"),_xlfn.XLOOKUP(C69,DB!$A$2:$A$255,DB!$C$2:$C$255,""),""))</f>
        <v>OMSUK</v>
      </c>
      <c r="S69" s="3">
        <f t="shared" si="1"/>
        <v>17</v>
      </c>
      <c r="T69" s="3" t="str">
        <f>_xlfn.XLOOKUP(C69,DB!$A$2:$A$255,DB!$D$2:$D$255,"")</f>
        <v>Sector 3</v>
      </c>
    </row>
    <row r="70" spans="1:20" x14ac:dyDescent="0.2">
      <c r="A70" s="13" t="s">
        <v>202</v>
      </c>
      <c r="B70" s="13" t="s">
        <v>18</v>
      </c>
      <c r="C70" s="13" t="s">
        <v>203</v>
      </c>
      <c r="D70" s="13" t="s">
        <v>123</v>
      </c>
      <c r="E70" s="13" t="s">
        <v>1349</v>
      </c>
      <c r="F70" s="14">
        <v>46296.718414351853</v>
      </c>
      <c r="G70" s="13" t="s">
        <v>22</v>
      </c>
      <c r="H70" s="13" t="s">
        <v>1350</v>
      </c>
      <c r="I70" s="15">
        <v>320</v>
      </c>
      <c r="J70" s="13" t="s">
        <v>23</v>
      </c>
      <c r="K70" s="13" t="s">
        <v>24</v>
      </c>
      <c r="L70" s="15">
        <v>546</v>
      </c>
      <c r="M70" s="13" t="s">
        <v>130</v>
      </c>
      <c r="N70" s="14">
        <v>46296.745787037042</v>
      </c>
      <c r="O70" s="15">
        <v>320</v>
      </c>
      <c r="P70" s="13" t="s">
        <v>26</v>
      </c>
      <c r="Q70" s="15">
        <v>40</v>
      </c>
      <c r="R70" s="3" t="str">
        <f>IF(OR(G70="12R",G70="12L"),_xlfn.XLOOKUP(C70,DB!$A$2:$A$255,DB!$B$2:$B$255,""),IF(OR(G70="30L",G70="30R"),_xlfn.XLOOKUP(C70,DB!$A$2:$A$255,DB!$C$2:$C$255,""),""))</f>
        <v>ENEBA</v>
      </c>
      <c r="S70" s="3">
        <f t="shared" si="1"/>
        <v>17</v>
      </c>
      <c r="T70" s="3" t="str">
        <f>_xlfn.XLOOKUP(C70,DB!$A$2:$A$255,DB!$D$2:$D$255,"")</f>
        <v>Sector 3</v>
      </c>
    </row>
    <row r="71" spans="1:20" x14ac:dyDescent="0.2">
      <c r="A71" s="13" t="s">
        <v>196</v>
      </c>
      <c r="B71" s="13" t="s">
        <v>18</v>
      </c>
      <c r="C71" s="13" t="s">
        <v>43</v>
      </c>
      <c r="D71" s="13" t="s">
        <v>44</v>
      </c>
      <c r="E71" s="13" t="s">
        <v>547</v>
      </c>
      <c r="F71" s="14">
        <v>46296.722673611112</v>
      </c>
      <c r="G71" s="13" t="s">
        <v>22</v>
      </c>
      <c r="H71" s="13" t="s">
        <v>1351</v>
      </c>
      <c r="I71" s="15">
        <v>360</v>
      </c>
      <c r="J71" s="13" t="s">
        <v>23</v>
      </c>
      <c r="K71" s="13" t="s">
        <v>24</v>
      </c>
      <c r="L71" s="15">
        <v>859</v>
      </c>
      <c r="M71" s="13" t="s">
        <v>46</v>
      </c>
      <c r="N71" s="14">
        <v>46296.766782407409</v>
      </c>
      <c r="O71" s="15">
        <v>360</v>
      </c>
      <c r="P71" s="13" t="s">
        <v>26</v>
      </c>
      <c r="Q71" s="15">
        <v>190</v>
      </c>
      <c r="R71" s="3" t="str">
        <f>IF(OR(G71="12R",G71="12L"),_xlfn.XLOOKUP(C71,DB!$A$2:$A$255,DB!$B$2:$B$255,""),IF(OR(G71="30L",G71="30R"),_xlfn.XLOOKUP(C71,DB!$A$2:$A$255,DB!$C$2:$C$255,""),""))</f>
        <v>UDGUV</v>
      </c>
      <c r="S71" s="3">
        <f t="shared" si="1"/>
        <v>17</v>
      </c>
      <c r="T71" s="3" t="str">
        <f>_xlfn.XLOOKUP(C71,DB!$A$2:$A$255,DB!$D$2:$D$255,"")</f>
        <v>Sector 2</v>
      </c>
    </row>
    <row r="72" spans="1:20" x14ac:dyDescent="0.2">
      <c r="A72" s="13" t="s">
        <v>1352</v>
      </c>
      <c r="B72" s="13" t="s">
        <v>18</v>
      </c>
      <c r="C72" s="13" t="s">
        <v>1353</v>
      </c>
      <c r="D72" s="13" t="s">
        <v>578</v>
      </c>
      <c r="E72" s="13" t="s">
        <v>845</v>
      </c>
      <c r="F72" s="14">
        <v>46296.724745370375</v>
      </c>
      <c r="G72" s="13" t="s">
        <v>22</v>
      </c>
      <c r="H72" s="13" t="s">
        <v>1354</v>
      </c>
      <c r="I72" s="15">
        <v>400</v>
      </c>
      <c r="J72" s="13" t="s">
        <v>23</v>
      </c>
      <c r="K72" s="13" t="s">
        <v>152</v>
      </c>
      <c r="L72" s="15">
        <v>742</v>
      </c>
      <c r="M72" s="13" t="s">
        <v>1353</v>
      </c>
      <c r="N72" s="14">
        <v>46296.770138888889</v>
      </c>
      <c r="O72" s="15">
        <v>2</v>
      </c>
      <c r="P72" s="13" t="s">
        <v>26</v>
      </c>
      <c r="Q72" s="15">
        <v>40</v>
      </c>
      <c r="R72" s="3" t="str">
        <f>IF(OR(G72="12R",G72="12L"),_xlfn.XLOOKUP(C72,DB!$A$2:$A$255,DB!$B$2:$B$255,""),IF(OR(G72="30L",G72="30R"),_xlfn.XLOOKUP(C72,DB!$A$2:$A$255,DB!$C$2:$C$255,""),""))</f>
        <v/>
      </c>
      <c r="S72" s="3">
        <f t="shared" si="1"/>
        <v>17</v>
      </c>
      <c r="T72" s="3" t="str">
        <f>_xlfn.XLOOKUP(C72,DB!$A$2:$A$255,DB!$D$2:$D$255,"")</f>
        <v/>
      </c>
    </row>
    <row r="73" spans="1:20" x14ac:dyDescent="0.2">
      <c r="A73" s="13" t="s">
        <v>207</v>
      </c>
      <c r="B73" s="13" t="s">
        <v>18</v>
      </c>
      <c r="C73" s="13" t="s">
        <v>208</v>
      </c>
      <c r="D73" s="13" t="s">
        <v>61</v>
      </c>
      <c r="E73" s="13" t="s">
        <v>200</v>
      </c>
      <c r="F73" s="14">
        <v>46296.729675925926</v>
      </c>
      <c r="G73" s="13" t="s">
        <v>22</v>
      </c>
      <c r="H73" s="13" t="s">
        <v>1355</v>
      </c>
      <c r="I73" s="15">
        <v>370</v>
      </c>
      <c r="J73" s="13" t="s">
        <v>23</v>
      </c>
      <c r="K73" s="13" t="s">
        <v>24</v>
      </c>
      <c r="L73" s="15">
        <v>368</v>
      </c>
      <c r="M73" s="13" t="s">
        <v>31</v>
      </c>
      <c r="N73" s="14">
        <v>46296.750173611115</v>
      </c>
      <c r="O73" s="15">
        <v>343</v>
      </c>
      <c r="P73" s="13" t="s">
        <v>26</v>
      </c>
      <c r="Q73" s="15">
        <v>40</v>
      </c>
      <c r="R73" s="3" t="str">
        <f>IF(OR(G73="12R",G73="12L"),_xlfn.XLOOKUP(C73,DB!$A$2:$A$255,DB!$B$2:$B$255,""),IF(OR(G73="30L",G73="30R"),_xlfn.XLOOKUP(C73,DB!$A$2:$A$255,DB!$C$2:$C$255,""),""))</f>
        <v>ENEBA</v>
      </c>
      <c r="S73" s="3">
        <f t="shared" si="1"/>
        <v>17</v>
      </c>
      <c r="T73" s="3" t="str">
        <f>_xlfn.XLOOKUP(C73,DB!$A$2:$A$255,DB!$D$2:$D$255,"")</f>
        <v>Sector 3</v>
      </c>
    </row>
    <row r="74" spans="1:20" x14ac:dyDescent="0.2">
      <c r="A74" s="13" t="s">
        <v>479</v>
      </c>
      <c r="B74" s="13" t="s">
        <v>18</v>
      </c>
      <c r="C74" s="13" t="s">
        <v>480</v>
      </c>
      <c r="D74" s="13" t="s">
        <v>54</v>
      </c>
      <c r="E74" s="13" t="s">
        <v>428</v>
      </c>
      <c r="F74" s="14">
        <v>46296.732974537037</v>
      </c>
      <c r="G74" s="13" t="s">
        <v>22</v>
      </c>
      <c r="H74" s="13" t="s">
        <v>1356</v>
      </c>
      <c r="I74" s="15">
        <v>380</v>
      </c>
      <c r="J74" s="13" t="s">
        <v>23</v>
      </c>
      <c r="K74" s="13" t="s">
        <v>24</v>
      </c>
      <c r="L74" s="15">
        <v>872</v>
      </c>
      <c r="M74" s="13" t="s">
        <v>36</v>
      </c>
      <c r="N74" s="14">
        <v>46296.778124999997</v>
      </c>
      <c r="O74" s="15">
        <v>380</v>
      </c>
      <c r="P74" s="13" t="s">
        <v>26</v>
      </c>
      <c r="Q74" s="15">
        <v>190</v>
      </c>
      <c r="R74" s="3" t="str">
        <f>IF(OR(G74="12R",G74="12L"),_xlfn.XLOOKUP(C74,DB!$A$2:$A$255,DB!$B$2:$B$255,""),IF(OR(G74="30L",G74="30R"),_xlfn.XLOOKUP(C74,DB!$A$2:$A$255,DB!$C$2:$C$255,""),""))</f>
        <v>UDGUV</v>
      </c>
      <c r="S74" s="3">
        <f t="shared" si="1"/>
        <v>17</v>
      </c>
      <c r="T74" s="3" t="str">
        <f>_xlfn.XLOOKUP(C74,DB!$A$2:$A$255,DB!$D$2:$D$255,"")</f>
        <v>Sector 2</v>
      </c>
    </row>
    <row r="75" spans="1:20" x14ac:dyDescent="0.2">
      <c r="A75" s="13" t="s">
        <v>412</v>
      </c>
      <c r="B75" s="13" t="s">
        <v>18</v>
      </c>
      <c r="C75" s="13" t="s">
        <v>144</v>
      </c>
      <c r="D75" s="13" t="s">
        <v>129</v>
      </c>
      <c r="E75" s="13" t="s">
        <v>1357</v>
      </c>
      <c r="F75" s="14">
        <v>46296.735231481478</v>
      </c>
      <c r="G75" s="13" t="s">
        <v>22</v>
      </c>
      <c r="H75" s="13" t="s">
        <v>1358</v>
      </c>
      <c r="I75" s="15">
        <v>360</v>
      </c>
      <c r="J75" s="13" t="s">
        <v>23</v>
      </c>
      <c r="K75" s="13" t="s">
        <v>24</v>
      </c>
      <c r="L75" s="15">
        <v>447</v>
      </c>
      <c r="M75" s="13" t="s">
        <v>204</v>
      </c>
      <c r="N75" s="14">
        <v>46296.758692129632</v>
      </c>
      <c r="O75" s="15">
        <v>340</v>
      </c>
      <c r="P75" s="13" t="s">
        <v>26</v>
      </c>
      <c r="Q75" s="15">
        <v>40</v>
      </c>
      <c r="R75" s="3" t="str">
        <f>IF(OR(G75="12R",G75="12L"),_xlfn.XLOOKUP(C75,DB!$A$2:$A$255,DB!$B$2:$B$255,""),IF(OR(G75="30L",G75="30R"),_xlfn.XLOOKUP(C75,DB!$A$2:$A$255,DB!$C$2:$C$255,""),""))</f>
        <v>OMSUK</v>
      </c>
      <c r="S75" s="3">
        <f t="shared" si="1"/>
        <v>17</v>
      </c>
      <c r="T75" s="3" t="str">
        <f>_xlfn.XLOOKUP(C75,DB!$A$2:$A$255,DB!$D$2:$D$255,"")</f>
        <v>Sector 3</v>
      </c>
    </row>
    <row r="76" spans="1:20" x14ac:dyDescent="0.2">
      <c r="A76" s="13" t="s">
        <v>1359</v>
      </c>
      <c r="B76" s="13" t="s">
        <v>18</v>
      </c>
      <c r="C76" s="13" t="s">
        <v>50</v>
      </c>
      <c r="D76" s="13" t="s">
        <v>132</v>
      </c>
      <c r="E76" s="13"/>
      <c r="F76" s="14">
        <v>46296.736319444448</v>
      </c>
      <c r="G76" s="13" t="s">
        <v>22</v>
      </c>
      <c r="H76" s="13" t="s">
        <v>1360</v>
      </c>
      <c r="I76" s="15">
        <v>380</v>
      </c>
      <c r="J76" s="13" t="s">
        <v>23</v>
      </c>
      <c r="K76" s="13" t="s">
        <v>51</v>
      </c>
      <c r="L76" s="15">
        <v>859</v>
      </c>
      <c r="M76" s="13" t="s">
        <v>46</v>
      </c>
      <c r="N76" s="14">
        <v>46296.783993055556</v>
      </c>
      <c r="O76" s="15">
        <v>380</v>
      </c>
      <c r="P76" s="13" t="s">
        <v>26</v>
      </c>
      <c r="Q76" s="15">
        <v>30</v>
      </c>
      <c r="R76" s="3" t="str">
        <f>IF(OR(G76="12R",G76="12L"),_xlfn.XLOOKUP(C76,DB!$A$2:$A$255,DB!$B$2:$B$255,""),IF(OR(G76="30L",G76="30R"),_xlfn.XLOOKUP(C76,DB!$A$2:$A$255,DB!$C$2:$C$255,""),""))</f>
        <v>UDGUV</v>
      </c>
      <c r="S76" s="3">
        <f t="shared" si="1"/>
        <v>17</v>
      </c>
      <c r="T76" s="3" t="str">
        <f>_xlfn.XLOOKUP(C76,DB!$A$2:$A$255,DB!$D$2:$D$255,"")</f>
        <v>Sector 2</v>
      </c>
    </row>
    <row r="77" spans="1:20" x14ac:dyDescent="0.2">
      <c r="A77" s="13" t="s">
        <v>209</v>
      </c>
      <c r="B77" s="13" t="s">
        <v>18</v>
      </c>
      <c r="C77" s="13" t="s">
        <v>210</v>
      </c>
      <c r="D77" s="13" t="s">
        <v>29</v>
      </c>
      <c r="E77" s="13" t="s">
        <v>211</v>
      </c>
      <c r="F77" s="14">
        <v>46296.74083333333</v>
      </c>
      <c r="G77" s="13" t="s">
        <v>22</v>
      </c>
      <c r="H77" s="13" t="s">
        <v>1361</v>
      </c>
      <c r="I77" s="15">
        <v>390</v>
      </c>
      <c r="J77" s="13" t="s">
        <v>23</v>
      </c>
      <c r="K77" s="13" t="s">
        <v>24</v>
      </c>
      <c r="L77" s="15">
        <v>183</v>
      </c>
      <c r="M77" s="13" t="s">
        <v>1166</v>
      </c>
      <c r="N77" s="14">
        <v>46296.753263888888</v>
      </c>
      <c r="O77" s="15">
        <v>290</v>
      </c>
      <c r="P77" s="13" t="s">
        <v>26</v>
      </c>
      <c r="Q77" s="15">
        <v>190</v>
      </c>
      <c r="R77" s="3" t="str">
        <f>IF(OR(G77="12R",G77="12L"),_xlfn.XLOOKUP(C77,DB!$A$2:$A$255,DB!$B$2:$B$255,""),IF(OR(G77="30L",G77="30R"),_xlfn.XLOOKUP(C77,DB!$A$2:$A$255,DB!$C$2:$C$255,""),""))</f>
        <v>TAKUX</v>
      </c>
      <c r="S77" s="3">
        <f t="shared" si="1"/>
        <v>17</v>
      </c>
      <c r="T77" s="3" t="str">
        <f>_xlfn.XLOOKUP(C77,DB!$A$2:$A$255,DB!$D$2:$D$255,"")</f>
        <v>Sector 7</v>
      </c>
    </row>
    <row r="78" spans="1:20" x14ac:dyDescent="0.2">
      <c r="A78" s="13" t="s">
        <v>229</v>
      </c>
      <c r="B78" s="13" t="s">
        <v>18</v>
      </c>
      <c r="C78" s="13" t="s">
        <v>230</v>
      </c>
      <c r="D78" s="13" t="s">
        <v>61</v>
      </c>
      <c r="E78" s="13" t="s">
        <v>1174</v>
      </c>
      <c r="F78" s="14">
        <v>46296.74518518518</v>
      </c>
      <c r="G78" s="13" t="s">
        <v>22</v>
      </c>
      <c r="H78" s="13" t="s">
        <v>1362</v>
      </c>
      <c r="I78" s="15">
        <v>330</v>
      </c>
      <c r="J78" s="13" t="s">
        <v>23</v>
      </c>
      <c r="K78" s="13" t="s">
        <v>24</v>
      </c>
      <c r="L78" s="15">
        <v>434</v>
      </c>
      <c r="M78" s="13" t="s">
        <v>204</v>
      </c>
      <c r="N78" s="14">
        <v>46296.769085648149</v>
      </c>
      <c r="O78" s="15">
        <v>330</v>
      </c>
      <c r="P78" s="13" t="s">
        <v>26</v>
      </c>
      <c r="Q78" s="15">
        <v>40</v>
      </c>
      <c r="R78" s="3" t="str">
        <f>IF(OR(G78="12R",G78="12L"),_xlfn.XLOOKUP(C78,DB!$A$2:$A$255,DB!$B$2:$B$255,""),IF(OR(G78="30L",G78="30R"),_xlfn.XLOOKUP(C78,DB!$A$2:$A$255,DB!$C$2:$C$255,""),""))</f>
        <v>OMSUK</v>
      </c>
      <c r="S78" s="3">
        <f t="shared" si="1"/>
        <v>17</v>
      </c>
      <c r="T78" s="3" t="str">
        <f>_xlfn.XLOOKUP(C78,DB!$A$2:$A$255,DB!$D$2:$D$255,"")</f>
        <v>Sector 3</v>
      </c>
    </row>
    <row r="79" spans="1:20" x14ac:dyDescent="0.2">
      <c r="A79" s="13" t="s">
        <v>483</v>
      </c>
      <c r="B79" s="13" t="s">
        <v>18</v>
      </c>
      <c r="C79" s="13" t="s">
        <v>484</v>
      </c>
      <c r="D79" s="13" t="s">
        <v>61</v>
      </c>
      <c r="E79" s="13" t="s">
        <v>724</v>
      </c>
      <c r="F79" s="14">
        <v>46296.747418981482</v>
      </c>
      <c r="G79" s="13" t="s">
        <v>22</v>
      </c>
      <c r="H79" s="13" t="s">
        <v>1363</v>
      </c>
      <c r="I79" s="15">
        <v>360</v>
      </c>
      <c r="J79" s="13" t="s">
        <v>23</v>
      </c>
      <c r="K79" s="13" t="s">
        <v>24</v>
      </c>
      <c r="L79" s="15">
        <v>993</v>
      </c>
      <c r="M79" s="13" t="s">
        <v>486</v>
      </c>
      <c r="N79" s="14">
        <v>46296.797280092593</v>
      </c>
      <c r="O79" s="15">
        <v>229</v>
      </c>
      <c r="P79" s="13" t="s">
        <v>26</v>
      </c>
      <c r="Q79" s="15">
        <v>190</v>
      </c>
      <c r="R79" s="3" t="str">
        <f>IF(OR(G79="12R",G79="12L"),_xlfn.XLOOKUP(C79,DB!$A$2:$A$255,DB!$B$2:$B$255,""),IF(OR(G79="30L",G79="30R"),_xlfn.XLOOKUP(C79,DB!$A$2:$A$255,DB!$C$2:$C$255,""),""))</f>
        <v>UDGUV</v>
      </c>
      <c r="S79" s="3">
        <f t="shared" si="1"/>
        <v>17</v>
      </c>
      <c r="T79" s="3" t="str">
        <f>_xlfn.XLOOKUP(C79,DB!$A$2:$A$255,DB!$D$2:$D$255,"")</f>
        <v>Sector 2</v>
      </c>
    </row>
    <row r="80" spans="1:20" x14ac:dyDescent="0.2">
      <c r="A80" s="13" t="s">
        <v>236</v>
      </c>
      <c r="B80" s="13" t="s">
        <v>18</v>
      </c>
      <c r="C80" s="13" t="s">
        <v>43</v>
      </c>
      <c r="D80" s="13" t="s">
        <v>44</v>
      </c>
      <c r="E80" s="13" t="s">
        <v>355</v>
      </c>
      <c r="F80" s="14">
        <v>46296.748958333337</v>
      </c>
      <c r="G80" s="13" t="s">
        <v>22</v>
      </c>
      <c r="H80" s="13" t="s">
        <v>1364</v>
      </c>
      <c r="I80" s="15">
        <v>360</v>
      </c>
      <c r="J80" s="13" t="s">
        <v>23</v>
      </c>
      <c r="K80" s="13" t="s">
        <v>24</v>
      </c>
      <c r="L80" s="15">
        <v>860</v>
      </c>
      <c r="M80" s="13" t="s">
        <v>46</v>
      </c>
      <c r="N80" s="14">
        <v>46296.79277777778</v>
      </c>
      <c r="O80" s="15">
        <v>360</v>
      </c>
      <c r="P80" s="13" t="s">
        <v>26</v>
      </c>
      <c r="Q80" s="15">
        <v>190</v>
      </c>
      <c r="R80" s="3" t="str">
        <f>IF(OR(G80="12R",G80="12L"),_xlfn.XLOOKUP(C80,DB!$A$2:$A$255,DB!$B$2:$B$255,""),IF(OR(G80="30L",G80="30R"),_xlfn.XLOOKUP(C80,DB!$A$2:$A$255,DB!$C$2:$C$255,""),""))</f>
        <v>UDGUV</v>
      </c>
      <c r="S80" s="3">
        <f t="shared" si="1"/>
        <v>17</v>
      </c>
      <c r="T80" s="3" t="str">
        <f>_xlfn.XLOOKUP(C80,DB!$A$2:$A$255,DB!$D$2:$D$255,"")</f>
        <v>Sector 2</v>
      </c>
    </row>
    <row r="81" spans="1:20" x14ac:dyDescent="0.2">
      <c r="A81" s="13" t="s">
        <v>228</v>
      </c>
      <c r="B81" s="13" t="s">
        <v>18</v>
      </c>
      <c r="C81" s="13" t="s">
        <v>19</v>
      </c>
      <c r="D81" s="13" t="s">
        <v>54</v>
      </c>
      <c r="E81" s="13" t="s">
        <v>300</v>
      </c>
      <c r="F81" s="14">
        <v>46296.750486111108</v>
      </c>
      <c r="G81" s="13" t="s">
        <v>22</v>
      </c>
      <c r="H81" s="13" t="s">
        <v>1365</v>
      </c>
      <c r="I81" s="15">
        <v>380</v>
      </c>
      <c r="J81" s="13" t="s">
        <v>23</v>
      </c>
      <c r="K81" s="13" t="s">
        <v>24</v>
      </c>
      <c r="L81" s="15">
        <v>859</v>
      </c>
      <c r="M81" s="13" t="s">
        <v>25</v>
      </c>
      <c r="N81" s="14">
        <v>46296.794374999998</v>
      </c>
      <c r="O81" s="15">
        <v>380</v>
      </c>
      <c r="P81" s="13" t="s">
        <v>26</v>
      </c>
      <c r="Q81" s="15">
        <v>190</v>
      </c>
      <c r="R81" s="3" t="str">
        <f>IF(OR(G81="12R",G81="12L"),_xlfn.XLOOKUP(C81,DB!$A$2:$A$255,DB!$B$2:$B$255,""),IF(OR(G81="30L",G81="30R"),_xlfn.XLOOKUP(C81,DB!$A$2:$A$255,DB!$C$2:$C$255,""),""))</f>
        <v>UDGUV</v>
      </c>
      <c r="S81" s="3">
        <f t="shared" si="1"/>
        <v>18</v>
      </c>
      <c r="T81" s="3" t="str">
        <f>_xlfn.XLOOKUP(C81,DB!$A$2:$A$255,DB!$D$2:$D$255,"")</f>
        <v>Sector 2</v>
      </c>
    </row>
    <row r="82" spans="1:20" x14ac:dyDescent="0.2">
      <c r="A82" s="13" t="s">
        <v>475</v>
      </c>
      <c r="B82" s="13" t="s">
        <v>18</v>
      </c>
      <c r="C82" s="13" t="s">
        <v>249</v>
      </c>
      <c r="D82" s="13" t="s">
        <v>129</v>
      </c>
      <c r="E82" s="13" t="s">
        <v>638</v>
      </c>
      <c r="F82" s="14">
        <v>46296.751666666663</v>
      </c>
      <c r="G82" s="13" t="s">
        <v>22</v>
      </c>
      <c r="H82" s="13" t="s">
        <v>1366</v>
      </c>
      <c r="I82" s="15">
        <v>360</v>
      </c>
      <c r="J82" s="13" t="s">
        <v>23</v>
      </c>
      <c r="K82" s="13" t="s">
        <v>24</v>
      </c>
      <c r="L82" s="15">
        <v>878</v>
      </c>
      <c r="M82" s="13" t="s">
        <v>36</v>
      </c>
      <c r="N82" s="14">
        <v>46296.796273148153</v>
      </c>
      <c r="O82" s="15">
        <v>360</v>
      </c>
      <c r="P82" s="13" t="s">
        <v>26</v>
      </c>
      <c r="Q82" s="15">
        <v>190</v>
      </c>
      <c r="R82" s="3" t="str">
        <f>IF(OR(G82="12R",G82="12L"),_xlfn.XLOOKUP(C82,DB!$A$2:$A$255,DB!$B$2:$B$255,""),IF(OR(G82="30L",G82="30R"),_xlfn.XLOOKUP(C82,DB!$A$2:$A$255,DB!$C$2:$C$255,""),""))</f>
        <v>UDGUV</v>
      </c>
      <c r="S82" s="3">
        <f t="shared" si="1"/>
        <v>18</v>
      </c>
      <c r="T82" s="3" t="str">
        <f>_xlfn.XLOOKUP(C82,DB!$A$2:$A$255,DB!$D$2:$D$255,"")</f>
        <v>Sector 2</v>
      </c>
    </row>
    <row r="83" spans="1:20" x14ac:dyDescent="0.2">
      <c r="A83" s="13" t="s">
        <v>233</v>
      </c>
      <c r="B83" s="13" t="s">
        <v>18</v>
      </c>
      <c r="C83" s="13" t="s">
        <v>234</v>
      </c>
      <c r="D83" s="13" t="s">
        <v>44</v>
      </c>
      <c r="E83" s="13" t="s">
        <v>1103</v>
      </c>
      <c r="F83" s="14">
        <v>46296.753206018519</v>
      </c>
      <c r="G83" s="13" t="s">
        <v>22</v>
      </c>
      <c r="H83" s="13" t="s">
        <v>1367</v>
      </c>
      <c r="I83" s="15">
        <v>320</v>
      </c>
      <c r="J83" s="13" t="s">
        <v>23</v>
      </c>
      <c r="K83" s="13" t="s">
        <v>24</v>
      </c>
      <c r="L83" s="15">
        <v>878</v>
      </c>
      <c r="M83" s="13" t="s">
        <v>36</v>
      </c>
      <c r="N83" s="14">
        <v>46296.797546296293</v>
      </c>
      <c r="O83" s="15">
        <v>320</v>
      </c>
      <c r="P83" s="13" t="s">
        <v>26</v>
      </c>
      <c r="Q83" s="15">
        <v>190</v>
      </c>
      <c r="R83" s="3" t="str">
        <f>IF(OR(G83="12R",G83="12L"),_xlfn.XLOOKUP(C83,DB!$A$2:$A$255,DB!$B$2:$B$255,""),IF(OR(G83="30L",G83="30R"),_xlfn.XLOOKUP(C83,DB!$A$2:$A$255,DB!$C$2:$C$255,""),""))</f>
        <v>UDGUV</v>
      </c>
      <c r="S83" s="3">
        <f t="shared" si="1"/>
        <v>18</v>
      </c>
      <c r="T83" s="3" t="str">
        <f>_xlfn.XLOOKUP(C83,DB!$A$2:$A$255,DB!$D$2:$D$255,"")</f>
        <v>Sector 2</v>
      </c>
    </row>
    <row r="84" spans="1:20" x14ac:dyDescent="0.2">
      <c r="A84" s="13" t="s">
        <v>220</v>
      </c>
      <c r="B84" s="13" t="s">
        <v>18</v>
      </c>
      <c r="C84" s="13" t="s">
        <v>221</v>
      </c>
      <c r="D84" s="13" t="s">
        <v>54</v>
      </c>
      <c r="E84" s="13" t="s">
        <v>222</v>
      </c>
      <c r="F84" s="14">
        <v>46296.754641203705</v>
      </c>
      <c r="G84" s="13" t="s">
        <v>22</v>
      </c>
      <c r="H84" s="13" t="s">
        <v>1368</v>
      </c>
      <c r="I84" s="15">
        <v>380</v>
      </c>
      <c r="J84" s="13" t="s">
        <v>23</v>
      </c>
      <c r="K84" s="13" t="s">
        <v>24</v>
      </c>
      <c r="L84" s="15">
        <v>859</v>
      </c>
      <c r="M84" s="13" t="s">
        <v>46</v>
      </c>
      <c r="N84" s="14">
        <v>46296.798275462963</v>
      </c>
      <c r="O84" s="15">
        <v>380</v>
      </c>
      <c r="P84" s="13" t="s">
        <v>26</v>
      </c>
      <c r="Q84" s="15">
        <v>190</v>
      </c>
      <c r="R84" s="3" t="str">
        <f>IF(OR(G84="12R",G84="12L"),_xlfn.XLOOKUP(C84,DB!$A$2:$A$255,DB!$B$2:$B$255,""),IF(OR(G84="30L",G84="30R"),_xlfn.XLOOKUP(C84,DB!$A$2:$A$255,DB!$C$2:$C$255,""),""))</f>
        <v>UDGUV</v>
      </c>
      <c r="S84" s="3">
        <f t="shared" si="1"/>
        <v>18</v>
      </c>
      <c r="T84" s="3" t="str">
        <f>_xlfn.XLOOKUP(C84,DB!$A$2:$A$255,DB!$D$2:$D$255,"")</f>
        <v>Sector 2</v>
      </c>
    </row>
    <row r="85" spans="1:20" x14ac:dyDescent="0.2">
      <c r="A85" s="13" t="s">
        <v>231</v>
      </c>
      <c r="B85" s="13" t="s">
        <v>18</v>
      </c>
      <c r="C85" s="13" t="s">
        <v>33</v>
      </c>
      <c r="D85" s="13" t="s">
        <v>20</v>
      </c>
      <c r="E85" s="13" t="s">
        <v>183</v>
      </c>
      <c r="F85" s="14">
        <v>46296.75608796296</v>
      </c>
      <c r="G85" s="13" t="s">
        <v>22</v>
      </c>
      <c r="H85" s="13" t="s">
        <v>1369</v>
      </c>
      <c r="I85" s="15">
        <v>360</v>
      </c>
      <c r="J85" s="13" t="s">
        <v>23</v>
      </c>
      <c r="K85" s="13" t="s">
        <v>24</v>
      </c>
      <c r="L85" s="15">
        <v>877</v>
      </c>
      <c r="M85" s="13" t="s">
        <v>36</v>
      </c>
      <c r="N85" s="14">
        <v>46296.801226851851</v>
      </c>
      <c r="O85" s="15">
        <v>360</v>
      </c>
      <c r="P85" s="13" t="s">
        <v>26</v>
      </c>
      <c r="Q85" s="15">
        <v>190</v>
      </c>
      <c r="R85" s="3" t="str">
        <f>IF(OR(G85="12R",G85="12L"),_xlfn.XLOOKUP(C85,DB!$A$2:$A$255,DB!$B$2:$B$255,""),IF(OR(G85="30L",G85="30R"),_xlfn.XLOOKUP(C85,DB!$A$2:$A$255,DB!$C$2:$C$255,""),""))</f>
        <v>UDGUV</v>
      </c>
      <c r="S85" s="3">
        <f t="shared" si="1"/>
        <v>18</v>
      </c>
      <c r="T85" s="3" t="str">
        <f>_xlfn.XLOOKUP(C85,DB!$A$2:$A$255,DB!$D$2:$D$255,"")</f>
        <v>Sector 2</v>
      </c>
    </row>
    <row r="86" spans="1:20" x14ac:dyDescent="0.2">
      <c r="A86" s="13" t="s">
        <v>665</v>
      </c>
      <c r="B86" s="13" t="s">
        <v>18</v>
      </c>
      <c r="C86" s="13" t="s">
        <v>666</v>
      </c>
      <c r="D86" s="13" t="s">
        <v>29</v>
      </c>
      <c r="E86" s="13" t="s">
        <v>1370</v>
      </c>
      <c r="F86" s="14">
        <v>46296.756886574076</v>
      </c>
      <c r="G86" s="13" t="s">
        <v>22</v>
      </c>
      <c r="H86" s="13" t="s">
        <v>1371</v>
      </c>
      <c r="I86" s="15">
        <v>380</v>
      </c>
      <c r="J86" s="13" t="s">
        <v>23</v>
      </c>
      <c r="K86" s="13" t="s">
        <v>24</v>
      </c>
      <c r="L86" s="15">
        <v>426</v>
      </c>
      <c r="M86" s="13" t="s">
        <v>204</v>
      </c>
      <c r="N86" s="14">
        <v>46296.779780092591</v>
      </c>
      <c r="O86" s="15">
        <v>380</v>
      </c>
      <c r="P86" s="13" t="s">
        <v>26</v>
      </c>
      <c r="Q86" s="15">
        <v>40</v>
      </c>
      <c r="R86" s="3" t="str">
        <f>IF(OR(G86="12R",G86="12L"),_xlfn.XLOOKUP(C86,DB!$A$2:$A$255,DB!$B$2:$B$255,""),IF(OR(G86="30L",G86="30R"),_xlfn.XLOOKUP(C86,DB!$A$2:$A$255,DB!$C$2:$C$255,""),""))</f>
        <v>OMSUK</v>
      </c>
      <c r="S86" s="3">
        <f t="shared" si="1"/>
        <v>18</v>
      </c>
      <c r="T86" s="3" t="str">
        <f>_xlfn.XLOOKUP(C86,DB!$A$2:$A$255,DB!$D$2:$D$255,"")</f>
        <v>Sector 3</v>
      </c>
    </row>
    <row r="87" spans="1:20" x14ac:dyDescent="0.2">
      <c r="A87" s="13" t="s">
        <v>226</v>
      </c>
      <c r="B87" s="13" t="s">
        <v>18</v>
      </c>
      <c r="C87" s="13" t="s">
        <v>227</v>
      </c>
      <c r="D87" s="13" t="s">
        <v>34</v>
      </c>
      <c r="E87" s="13" t="s">
        <v>1372</v>
      </c>
      <c r="F87" s="14">
        <v>46296.758287037039</v>
      </c>
      <c r="G87" s="13" t="s">
        <v>22</v>
      </c>
      <c r="H87" s="13" t="s">
        <v>1373</v>
      </c>
      <c r="I87" s="15">
        <v>350</v>
      </c>
      <c r="J87" s="13" t="s">
        <v>23</v>
      </c>
      <c r="K87" s="13" t="s">
        <v>24</v>
      </c>
      <c r="L87" s="15">
        <v>187</v>
      </c>
      <c r="M87" s="13" t="s">
        <v>1171</v>
      </c>
      <c r="N87" s="14">
        <v>46296.770902777775</v>
      </c>
      <c r="O87" s="15">
        <v>290</v>
      </c>
      <c r="P87" s="13" t="s">
        <v>26</v>
      </c>
      <c r="Q87" s="15">
        <v>190</v>
      </c>
      <c r="R87" s="3" t="str">
        <f>IF(OR(G87="12R",G87="12L"),_xlfn.XLOOKUP(C87,DB!$A$2:$A$255,DB!$B$2:$B$255,""),IF(OR(G87="30L",G87="30R"),_xlfn.XLOOKUP(C87,DB!$A$2:$A$255,DB!$C$2:$C$255,""),""))</f>
        <v>TAKUX</v>
      </c>
      <c r="S87" s="3">
        <f t="shared" si="1"/>
        <v>18</v>
      </c>
      <c r="T87" s="3" t="str">
        <f>_xlfn.XLOOKUP(C87,DB!$A$2:$A$255,DB!$D$2:$D$255,"")</f>
        <v>Sector 7</v>
      </c>
    </row>
    <row r="88" spans="1:20" x14ac:dyDescent="0.2">
      <c r="A88" s="13" t="s">
        <v>214</v>
      </c>
      <c r="B88" s="13" t="s">
        <v>18</v>
      </c>
      <c r="C88" s="13" t="s">
        <v>215</v>
      </c>
      <c r="D88" s="13" t="s">
        <v>116</v>
      </c>
      <c r="E88" s="13" t="s">
        <v>728</v>
      </c>
      <c r="F88" s="14">
        <v>46296.759513888886</v>
      </c>
      <c r="G88" s="13" t="s">
        <v>22</v>
      </c>
      <c r="H88" s="13" t="s">
        <v>1374</v>
      </c>
      <c r="I88" s="15">
        <v>380</v>
      </c>
      <c r="J88" s="13" t="s">
        <v>23</v>
      </c>
      <c r="K88" s="13" t="s">
        <v>24</v>
      </c>
      <c r="L88" s="15">
        <v>426</v>
      </c>
      <c r="M88" s="13" t="s">
        <v>204</v>
      </c>
      <c r="N88" s="14">
        <v>46296.781481481477</v>
      </c>
      <c r="O88" s="15">
        <v>360</v>
      </c>
      <c r="P88" s="13" t="s">
        <v>26</v>
      </c>
      <c r="Q88" s="15">
        <v>40</v>
      </c>
      <c r="R88" s="3" t="str">
        <f>IF(OR(G88="12R",G88="12L"),_xlfn.XLOOKUP(C88,DB!$A$2:$A$255,DB!$B$2:$B$255,""),IF(OR(G88="30L",G88="30R"),_xlfn.XLOOKUP(C88,DB!$A$2:$A$255,DB!$C$2:$C$255,""),""))</f>
        <v>OMSUK</v>
      </c>
      <c r="S88" s="3">
        <f t="shared" si="1"/>
        <v>18</v>
      </c>
      <c r="T88" s="3" t="str">
        <f>_xlfn.XLOOKUP(C88,DB!$A$2:$A$255,DB!$D$2:$D$255,"")</f>
        <v>Sector 3</v>
      </c>
    </row>
    <row r="89" spans="1:20" x14ac:dyDescent="0.2">
      <c r="A89" s="13" t="s">
        <v>305</v>
      </c>
      <c r="B89" s="13" t="s">
        <v>18</v>
      </c>
      <c r="C89" s="13" t="s">
        <v>148</v>
      </c>
      <c r="D89" s="13" t="s">
        <v>61</v>
      </c>
      <c r="E89" s="13" t="s">
        <v>1375</v>
      </c>
      <c r="F89" s="14">
        <v>46296.76085648148</v>
      </c>
      <c r="G89" s="13" t="s">
        <v>22</v>
      </c>
      <c r="H89" s="13" t="s">
        <v>1376</v>
      </c>
      <c r="I89" s="15">
        <v>350</v>
      </c>
      <c r="J89" s="13" t="s">
        <v>23</v>
      </c>
      <c r="K89" s="13" t="s">
        <v>24</v>
      </c>
      <c r="L89" s="15">
        <v>147</v>
      </c>
      <c r="M89" s="13" t="s">
        <v>1110</v>
      </c>
      <c r="N89" s="14">
        <v>46296.771145833336</v>
      </c>
      <c r="O89" s="15">
        <v>254</v>
      </c>
      <c r="P89" s="13" t="s">
        <v>26</v>
      </c>
      <c r="Q89" s="15">
        <v>190</v>
      </c>
      <c r="R89" s="3" t="str">
        <f>IF(OR(G89="12R",G89="12L"),_xlfn.XLOOKUP(C89,DB!$A$2:$A$255,DB!$B$2:$B$255,""),IF(OR(G89="30L",G89="30R"),_xlfn.XLOOKUP(C89,DB!$A$2:$A$255,DB!$C$2:$C$255,""),""))</f>
        <v>NUDAL</v>
      </c>
      <c r="S89" s="3">
        <f t="shared" si="1"/>
        <v>18</v>
      </c>
      <c r="T89" s="3" t="str">
        <f>_xlfn.XLOOKUP(C89,DB!$A$2:$A$255,DB!$D$2:$D$255,"")</f>
        <v>Sector 3</v>
      </c>
    </row>
    <row r="90" spans="1:20" x14ac:dyDescent="0.2">
      <c r="A90" s="13" t="s">
        <v>218</v>
      </c>
      <c r="B90" s="13" t="s">
        <v>18</v>
      </c>
      <c r="C90" s="13" t="s">
        <v>219</v>
      </c>
      <c r="D90" s="13" t="s">
        <v>34</v>
      </c>
      <c r="E90" s="13" t="s">
        <v>1248</v>
      </c>
      <c r="F90" s="14">
        <v>46296.762303240743</v>
      </c>
      <c r="G90" s="13" t="s">
        <v>22</v>
      </c>
      <c r="H90" s="13" t="s">
        <v>1377</v>
      </c>
      <c r="I90" s="15">
        <v>370</v>
      </c>
      <c r="J90" s="13" t="s">
        <v>23</v>
      </c>
      <c r="K90" s="13" t="s">
        <v>24</v>
      </c>
      <c r="L90" s="15">
        <v>149</v>
      </c>
      <c r="M90" s="13" t="s">
        <v>1378</v>
      </c>
      <c r="N90" s="14">
        <v>46296.773576388892</v>
      </c>
      <c r="O90" s="15">
        <v>276</v>
      </c>
      <c r="P90" s="13" t="s">
        <v>26</v>
      </c>
      <c r="Q90" s="15">
        <v>190</v>
      </c>
      <c r="R90" s="3" t="str">
        <f>IF(OR(G90="12R",G90="12L"),_xlfn.XLOOKUP(C90,DB!$A$2:$A$255,DB!$B$2:$B$255,""),IF(OR(G90="30L",G90="30R"),_xlfn.XLOOKUP(C90,DB!$A$2:$A$255,DB!$C$2:$C$255,""),""))</f>
        <v>TAKUX</v>
      </c>
      <c r="S90" s="3">
        <f t="shared" si="1"/>
        <v>18</v>
      </c>
      <c r="T90" s="3" t="str">
        <f>_xlfn.XLOOKUP(C90,DB!$A$2:$A$255,DB!$D$2:$D$255,"")</f>
        <v>Sector 7</v>
      </c>
    </row>
    <row r="91" spans="1:20" x14ac:dyDescent="0.2">
      <c r="A91" s="13" t="s">
        <v>237</v>
      </c>
      <c r="B91" s="13" t="s">
        <v>18</v>
      </c>
      <c r="C91" s="13" t="s">
        <v>238</v>
      </c>
      <c r="D91" s="13" t="s">
        <v>116</v>
      </c>
      <c r="E91" s="13" t="s">
        <v>1379</v>
      </c>
      <c r="F91" s="14">
        <v>46296.764861111107</v>
      </c>
      <c r="G91" s="13" t="s">
        <v>22</v>
      </c>
      <c r="H91" s="13" t="s">
        <v>1243</v>
      </c>
      <c r="I91" s="15">
        <v>410</v>
      </c>
      <c r="J91" s="13" t="s">
        <v>23</v>
      </c>
      <c r="K91" s="13" t="s">
        <v>24</v>
      </c>
      <c r="L91" s="15">
        <v>136</v>
      </c>
      <c r="M91" s="13" t="s">
        <v>40</v>
      </c>
      <c r="N91" s="14">
        <v>46296.774340277778</v>
      </c>
      <c r="O91" s="15">
        <v>290</v>
      </c>
      <c r="P91" s="13" t="s">
        <v>26</v>
      </c>
      <c r="Q91" s="15">
        <v>190</v>
      </c>
      <c r="R91" s="3" t="str">
        <f>IF(OR(G91="12R",G91="12L"),_xlfn.XLOOKUP(C91,DB!$A$2:$A$255,DB!$B$2:$B$255,""),IF(OR(G91="30L",G91="30R"),_xlfn.XLOOKUP(C91,DB!$A$2:$A$255,DB!$C$2:$C$255,""),""))</f>
        <v>OMSUK</v>
      </c>
      <c r="S91" s="3">
        <f t="shared" si="1"/>
        <v>18</v>
      </c>
      <c r="T91" s="3" t="str">
        <f>_xlfn.XLOOKUP(C91,DB!$A$2:$A$255,DB!$D$2:$D$255,"")</f>
        <v>Sector 3</v>
      </c>
    </row>
    <row r="92" spans="1:20" x14ac:dyDescent="0.2">
      <c r="A92" s="13" t="s">
        <v>232</v>
      </c>
      <c r="B92" s="13" t="s">
        <v>18</v>
      </c>
      <c r="C92" s="13" t="s">
        <v>170</v>
      </c>
      <c r="D92" s="13" t="s">
        <v>20</v>
      </c>
      <c r="E92" s="13" t="s">
        <v>654</v>
      </c>
      <c r="F92" s="14">
        <v>46296.766064814816</v>
      </c>
      <c r="G92" s="13" t="s">
        <v>22</v>
      </c>
      <c r="H92" s="13" t="s">
        <v>1380</v>
      </c>
      <c r="I92" s="15">
        <v>350</v>
      </c>
      <c r="J92" s="13" t="s">
        <v>23</v>
      </c>
      <c r="K92" s="13" t="s">
        <v>24</v>
      </c>
      <c r="L92" s="15">
        <v>359</v>
      </c>
      <c r="M92" s="13" t="s">
        <v>517</v>
      </c>
      <c r="N92" s="14">
        <v>46296.785555555558</v>
      </c>
      <c r="O92" s="15">
        <v>346</v>
      </c>
      <c r="P92" s="13" t="s">
        <v>26</v>
      </c>
      <c r="Q92" s="15">
        <v>40</v>
      </c>
      <c r="R92" s="3" t="str">
        <f>IF(OR(G92="12R",G92="12L"),_xlfn.XLOOKUP(C92,DB!$A$2:$A$255,DB!$B$2:$B$255,""),IF(OR(G92="30L",G92="30R"),_xlfn.XLOOKUP(C92,DB!$A$2:$A$255,DB!$C$2:$C$255,""),""))</f>
        <v>OMSUK</v>
      </c>
      <c r="S92" s="3">
        <f t="shared" si="1"/>
        <v>18</v>
      </c>
      <c r="T92" s="3" t="str">
        <f>_xlfn.XLOOKUP(C92,DB!$A$2:$A$255,DB!$D$2:$D$255,"")</f>
        <v>Sector 3</v>
      </c>
    </row>
    <row r="93" spans="1:20" x14ac:dyDescent="0.2">
      <c r="A93" s="13" t="s">
        <v>253</v>
      </c>
      <c r="B93" s="13" t="s">
        <v>18</v>
      </c>
      <c r="C93" s="13" t="s">
        <v>122</v>
      </c>
      <c r="D93" s="13" t="s">
        <v>123</v>
      </c>
      <c r="E93" s="13" t="s">
        <v>925</v>
      </c>
      <c r="F93" s="14">
        <v>46296.76725694444</v>
      </c>
      <c r="G93" s="13" t="s">
        <v>22</v>
      </c>
      <c r="H93" s="13" t="s">
        <v>1381</v>
      </c>
      <c r="I93" s="15">
        <v>340</v>
      </c>
      <c r="J93" s="13" t="s">
        <v>23</v>
      </c>
      <c r="K93" s="13" t="s">
        <v>24</v>
      </c>
      <c r="L93" s="15">
        <v>529</v>
      </c>
      <c r="M93" s="13" t="s">
        <v>130</v>
      </c>
      <c r="N93" s="14">
        <v>46296.794120370367</v>
      </c>
      <c r="O93" s="15">
        <v>380</v>
      </c>
      <c r="P93" s="13" t="s">
        <v>26</v>
      </c>
      <c r="Q93" s="15">
        <v>40</v>
      </c>
      <c r="R93" s="3" t="str">
        <f>IF(OR(G93="12R",G93="12L"),_xlfn.XLOOKUP(C93,DB!$A$2:$A$255,DB!$B$2:$B$255,""),IF(OR(G93="30L",G93="30R"),_xlfn.XLOOKUP(C93,DB!$A$2:$A$255,DB!$C$2:$C$255,""),""))</f>
        <v>ENEBA</v>
      </c>
      <c r="S93" s="3">
        <f t="shared" si="1"/>
        <v>18</v>
      </c>
      <c r="T93" s="3" t="str">
        <f>_xlfn.XLOOKUP(C93,DB!$A$2:$A$255,DB!$D$2:$D$255,"")</f>
        <v>Sector 3</v>
      </c>
    </row>
    <row r="94" spans="1:20" x14ac:dyDescent="0.2">
      <c r="A94" s="13" t="s">
        <v>262</v>
      </c>
      <c r="B94" s="13" t="s">
        <v>18</v>
      </c>
      <c r="C94" s="13" t="s">
        <v>134</v>
      </c>
      <c r="D94" s="13" t="s">
        <v>61</v>
      </c>
      <c r="E94" s="13" t="s">
        <v>846</v>
      </c>
      <c r="F94" s="14">
        <v>46296.768472222218</v>
      </c>
      <c r="G94" s="13" t="s">
        <v>22</v>
      </c>
      <c r="H94" s="13" t="s">
        <v>1382</v>
      </c>
      <c r="I94" s="15">
        <v>340</v>
      </c>
      <c r="J94" s="13" t="s">
        <v>23</v>
      </c>
      <c r="K94" s="13" t="s">
        <v>24</v>
      </c>
      <c r="L94" s="15">
        <v>433</v>
      </c>
      <c r="M94" s="13" t="s">
        <v>204</v>
      </c>
      <c r="N94" s="14">
        <v>46296.791284722218</v>
      </c>
      <c r="O94" s="15">
        <v>340</v>
      </c>
      <c r="P94" s="13" t="s">
        <v>26</v>
      </c>
      <c r="Q94" s="15">
        <v>40</v>
      </c>
      <c r="R94" s="3" t="str">
        <f>IF(OR(G94="12R",G94="12L"),_xlfn.XLOOKUP(C94,DB!$A$2:$A$255,DB!$B$2:$B$255,""),IF(OR(G94="30L",G94="30R"),_xlfn.XLOOKUP(C94,DB!$A$2:$A$255,DB!$C$2:$C$255,""),""))</f>
        <v>ENEBA</v>
      </c>
      <c r="S94" s="3">
        <f t="shared" si="1"/>
        <v>18</v>
      </c>
      <c r="T94" s="3" t="str">
        <f>_xlfn.XLOOKUP(C94,DB!$A$2:$A$255,DB!$D$2:$D$255,"")</f>
        <v>Sector 3</v>
      </c>
    </row>
    <row r="95" spans="1:20" x14ac:dyDescent="0.2">
      <c r="A95" s="13" t="s">
        <v>243</v>
      </c>
      <c r="B95" s="13" t="s">
        <v>18</v>
      </c>
      <c r="C95" s="13" t="s">
        <v>144</v>
      </c>
      <c r="D95" s="13" t="s">
        <v>61</v>
      </c>
      <c r="E95" s="13" t="s">
        <v>707</v>
      </c>
      <c r="F95" s="14">
        <v>46296.769791666666</v>
      </c>
      <c r="G95" s="13" t="s">
        <v>22</v>
      </c>
      <c r="H95" s="13" t="s">
        <v>1383</v>
      </c>
      <c r="I95" s="15">
        <v>350</v>
      </c>
      <c r="J95" s="13" t="s">
        <v>23</v>
      </c>
      <c r="K95" s="13" t="s">
        <v>24</v>
      </c>
      <c r="L95" s="15">
        <v>346</v>
      </c>
      <c r="M95" s="13" t="s">
        <v>631</v>
      </c>
      <c r="N95" s="14">
        <v>46296.7890625</v>
      </c>
      <c r="O95" s="15">
        <v>324</v>
      </c>
      <c r="P95" s="13" t="s">
        <v>26</v>
      </c>
      <c r="Q95" s="15">
        <v>40</v>
      </c>
      <c r="R95" s="3" t="str">
        <f>IF(OR(G95="12R",G95="12L"),_xlfn.XLOOKUP(C95,DB!$A$2:$A$255,DB!$B$2:$B$255,""),IF(OR(G95="30L",G95="30R"),_xlfn.XLOOKUP(C95,DB!$A$2:$A$255,DB!$C$2:$C$255,""),""))</f>
        <v>OMSUK</v>
      </c>
      <c r="S95" s="3">
        <f t="shared" si="1"/>
        <v>18</v>
      </c>
      <c r="T95" s="3" t="str">
        <f>_xlfn.XLOOKUP(C95,DB!$A$2:$A$255,DB!$D$2:$D$255,"")</f>
        <v>Sector 3</v>
      </c>
    </row>
    <row r="96" spans="1:20" x14ac:dyDescent="0.2">
      <c r="A96" s="13" t="s">
        <v>245</v>
      </c>
      <c r="B96" s="13" t="s">
        <v>18</v>
      </c>
      <c r="C96" s="13" t="s">
        <v>246</v>
      </c>
      <c r="D96" s="13" t="s">
        <v>247</v>
      </c>
      <c r="E96" s="13" t="s">
        <v>658</v>
      </c>
      <c r="F96" s="14">
        <v>46296.772488425922</v>
      </c>
      <c r="G96" s="13" t="s">
        <v>22</v>
      </c>
      <c r="H96" s="13" t="s">
        <v>1384</v>
      </c>
      <c r="I96" s="15">
        <v>100</v>
      </c>
      <c r="J96" s="13" t="s">
        <v>23</v>
      </c>
      <c r="K96" s="13" t="s">
        <v>24</v>
      </c>
      <c r="L96" s="15">
        <v>352</v>
      </c>
      <c r="M96" s="13" t="s">
        <v>246</v>
      </c>
      <c r="N96" s="14">
        <v>46296.835983796293</v>
      </c>
      <c r="O96" s="15">
        <v>0</v>
      </c>
      <c r="P96" s="13" t="s">
        <v>137</v>
      </c>
      <c r="Q96" s="15">
        <v>40</v>
      </c>
      <c r="R96" s="3" t="str">
        <f>IF(OR(G96="12R",G96="12L"),_xlfn.XLOOKUP(C96,DB!$A$2:$A$255,DB!$B$2:$B$255,""),IF(OR(G96="30L",G96="30R"),_xlfn.XLOOKUP(C96,DB!$A$2:$A$255,DB!$C$2:$C$255,""),""))</f>
        <v>CZM</v>
      </c>
      <c r="S96" s="3">
        <f t="shared" si="1"/>
        <v>18</v>
      </c>
      <c r="T96" s="3" t="str">
        <f>_xlfn.XLOOKUP(C96,DB!$A$2:$A$255,DB!$D$2:$D$255,"")</f>
        <v>Sector 7</v>
      </c>
    </row>
    <row r="97" spans="1:20" x14ac:dyDescent="0.2">
      <c r="A97" s="13" t="s">
        <v>494</v>
      </c>
      <c r="B97" s="13" t="s">
        <v>18</v>
      </c>
      <c r="C97" s="13" t="s">
        <v>282</v>
      </c>
      <c r="D97" s="13" t="s">
        <v>29</v>
      </c>
      <c r="E97" s="13" t="s">
        <v>537</v>
      </c>
      <c r="F97" s="14">
        <v>46296.77920138889</v>
      </c>
      <c r="G97" s="13" t="s">
        <v>22</v>
      </c>
      <c r="H97" s="13" t="s">
        <v>1385</v>
      </c>
      <c r="I97" s="15">
        <v>390</v>
      </c>
      <c r="J97" s="13" t="s">
        <v>23</v>
      </c>
      <c r="K97" s="13" t="s">
        <v>24</v>
      </c>
      <c r="L97" s="15">
        <v>361</v>
      </c>
      <c r="M97" s="13" t="s">
        <v>589</v>
      </c>
      <c r="N97" s="14">
        <v>46296.79923611111</v>
      </c>
      <c r="O97" s="15">
        <v>390</v>
      </c>
      <c r="P97" s="13" t="s">
        <v>26</v>
      </c>
      <c r="Q97" s="15">
        <v>40</v>
      </c>
      <c r="R97" s="3" t="str">
        <f>IF(OR(G97="12R",G97="12L"),_xlfn.XLOOKUP(C97,DB!$A$2:$A$255,DB!$B$2:$B$255,""),IF(OR(G97="30L",G97="30R"),_xlfn.XLOOKUP(C97,DB!$A$2:$A$255,DB!$C$2:$C$255,""),""))</f>
        <v>OMSUK</v>
      </c>
      <c r="S97" s="3">
        <f t="shared" si="1"/>
        <v>18</v>
      </c>
      <c r="T97" s="3" t="str">
        <f>_xlfn.XLOOKUP(C97,DB!$A$2:$A$255,DB!$D$2:$D$255,"")</f>
        <v>Sector 3</v>
      </c>
    </row>
    <row r="98" spans="1:20" x14ac:dyDescent="0.2">
      <c r="A98" s="13" t="s">
        <v>244</v>
      </c>
      <c r="B98" s="13" t="s">
        <v>18</v>
      </c>
      <c r="C98" s="13" t="s">
        <v>28</v>
      </c>
      <c r="D98" s="13" t="s">
        <v>29</v>
      </c>
      <c r="E98" s="13" t="s">
        <v>1386</v>
      </c>
      <c r="F98" s="14">
        <v>46296.780555555553</v>
      </c>
      <c r="G98" s="13" t="s">
        <v>22</v>
      </c>
      <c r="H98" s="13" t="s">
        <v>1387</v>
      </c>
      <c r="I98" s="15">
        <v>380</v>
      </c>
      <c r="J98" s="13" t="s">
        <v>23</v>
      </c>
      <c r="K98" s="13" t="s">
        <v>24</v>
      </c>
      <c r="L98" s="15">
        <v>424</v>
      </c>
      <c r="M98" s="13" t="s">
        <v>204</v>
      </c>
      <c r="N98" s="14">
        <v>46296.803854166668</v>
      </c>
      <c r="O98" s="15">
        <v>360</v>
      </c>
      <c r="P98" s="13" t="s">
        <v>26</v>
      </c>
      <c r="Q98" s="15">
        <v>40</v>
      </c>
      <c r="R98" s="3" t="str">
        <f>IF(OR(G98="12R",G98="12L"),_xlfn.XLOOKUP(C98,DB!$A$2:$A$255,DB!$B$2:$B$255,""),IF(OR(G98="30L",G98="30R"),_xlfn.XLOOKUP(C98,DB!$A$2:$A$255,DB!$C$2:$C$255,""),""))</f>
        <v>OMSUK</v>
      </c>
      <c r="S98" s="3">
        <f t="shared" si="1"/>
        <v>18</v>
      </c>
      <c r="T98" s="3" t="str">
        <f>_xlfn.XLOOKUP(C98,DB!$A$2:$A$255,DB!$D$2:$D$255,"")</f>
        <v>Sector 3</v>
      </c>
    </row>
    <row r="99" spans="1:20" x14ac:dyDescent="0.2">
      <c r="A99" s="13" t="s">
        <v>257</v>
      </c>
      <c r="B99" s="13" t="s">
        <v>18</v>
      </c>
      <c r="C99" s="13" t="s">
        <v>122</v>
      </c>
      <c r="D99" s="13" t="s">
        <v>44</v>
      </c>
      <c r="E99" s="13" t="s">
        <v>677</v>
      </c>
      <c r="F99" s="14">
        <v>46296.784467592588</v>
      </c>
      <c r="G99" s="13" t="s">
        <v>22</v>
      </c>
      <c r="H99" s="13" t="s">
        <v>1388</v>
      </c>
      <c r="I99" s="15">
        <v>360</v>
      </c>
      <c r="J99" s="13" t="s">
        <v>23</v>
      </c>
      <c r="K99" s="13" t="s">
        <v>24</v>
      </c>
      <c r="L99" s="15">
        <v>550</v>
      </c>
      <c r="M99" s="13" t="s">
        <v>130</v>
      </c>
      <c r="N99" s="14">
        <v>46296.81212962963</v>
      </c>
      <c r="O99" s="15">
        <v>360</v>
      </c>
      <c r="P99" s="13" t="s">
        <v>26</v>
      </c>
      <c r="Q99" s="15">
        <v>40</v>
      </c>
      <c r="R99" s="3" t="str">
        <f>IF(OR(G99="12R",G99="12L"),_xlfn.XLOOKUP(C99,DB!$A$2:$A$255,DB!$B$2:$B$255,""),IF(OR(G99="30L",G99="30R"),_xlfn.XLOOKUP(C99,DB!$A$2:$A$255,DB!$C$2:$C$255,""),""))</f>
        <v>ENEBA</v>
      </c>
      <c r="S99" s="3">
        <f t="shared" si="1"/>
        <v>18</v>
      </c>
      <c r="T99" s="3" t="str">
        <f>_xlfn.XLOOKUP(C99,DB!$A$2:$A$255,DB!$D$2:$D$255,"")</f>
        <v>Sector 3</v>
      </c>
    </row>
    <row r="100" spans="1:20" x14ac:dyDescent="0.2">
      <c r="A100" s="13" t="s">
        <v>509</v>
      </c>
      <c r="B100" s="13" t="s">
        <v>18</v>
      </c>
      <c r="C100" s="13" t="s">
        <v>134</v>
      </c>
      <c r="D100" s="13" t="s">
        <v>20</v>
      </c>
      <c r="E100" s="13" t="s">
        <v>876</v>
      </c>
      <c r="F100" s="14">
        <v>46296.786666666667</v>
      </c>
      <c r="G100" s="13" t="s">
        <v>22</v>
      </c>
      <c r="H100" s="13" t="s">
        <v>1389</v>
      </c>
      <c r="I100" s="15">
        <v>390</v>
      </c>
      <c r="J100" s="13" t="s">
        <v>23</v>
      </c>
      <c r="K100" s="13" t="s">
        <v>24</v>
      </c>
      <c r="L100" s="15">
        <v>389</v>
      </c>
      <c r="M100" s="13" t="s">
        <v>1200</v>
      </c>
      <c r="N100" s="14">
        <v>46296.808148148149</v>
      </c>
      <c r="O100" s="15">
        <v>370</v>
      </c>
      <c r="P100" s="13" t="s">
        <v>26</v>
      </c>
      <c r="Q100" s="15">
        <v>40</v>
      </c>
      <c r="R100" s="3" t="str">
        <f>IF(OR(G100="12R",G100="12L"),_xlfn.XLOOKUP(C100,DB!$A$2:$A$255,DB!$B$2:$B$255,""),IF(OR(G100="30L",G100="30R"),_xlfn.XLOOKUP(C100,DB!$A$2:$A$255,DB!$C$2:$C$255,""),""))</f>
        <v>ENEBA</v>
      </c>
      <c r="S100" s="3">
        <f t="shared" si="1"/>
        <v>18</v>
      </c>
      <c r="T100" s="3" t="str">
        <f>_xlfn.XLOOKUP(C100,DB!$A$2:$A$255,DB!$D$2:$D$255,"")</f>
        <v>Sector 3</v>
      </c>
    </row>
    <row r="101" spans="1:20" x14ac:dyDescent="0.2">
      <c r="A101" s="13" t="s">
        <v>255</v>
      </c>
      <c r="B101" s="13" t="s">
        <v>18</v>
      </c>
      <c r="C101" s="13" t="s">
        <v>256</v>
      </c>
      <c r="D101" s="13" t="s">
        <v>61</v>
      </c>
      <c r="E101" s="13" t="s">
        <v>716</v>
      </c>
      <c r="F101" s="14">
        <v>46296.791805555556</v>
      </c>
      <c r="G101" s="13" t="s">
        <v>22</v>
      </c>
      <c r="H101" s="13" t="s">
        <v>1390</v>
      </c>
      <c r="I101" s="15">
        <v>340</v>
      </c>
      <c r="J101" s="13" t="s">
        <v>23</v>
      </c>
      <c r="K101" s="13" t="s">
        <v>24</v>
      </c>
      <c r="L101" s="15">
        <v>877</v>
      </c>
      <c r="M101" s="13" t="s">
        <v>36</v>
      </c>
      <c r="N101" s="14">
        <v>46296.83693287037</v>
      </c>
      <c r="O101" s="15">
        <v>340</v>
      </c>
      <c r="P101" s="13" t="s">
        <v>26</v>
      </c>
      <c r="Q101" s="15">
        <v>190</v>
      </c>
      <c r="R101" s="3" t="str">
        <f>IF(OR(G101="12R",G101="12L"),_xlfn.XLOOKUP(C101,DB!$A$2:$A$255,DB!$B$2:$B$255,""),IF(OR(G101="30L",G101="30R"),_xlfn.XLOOKUP(C101,DB!$A$2:$A$255,DB!$C$2:$C$255,""),""))</f>
        <v>UDGUV</v>
      </c>
      <c r="S101" s="3">
        <f t="shared" si="1"/>
        <v>19</v>
      </c>
      <c r="T101" s="3" t="str">
        <f>_xlfn.XLOOKUP(C101,DB!$A$2:$A$255,DB!$D$2:$D$255,"")</f>
        <v>Sector 2</v>
      </c>
    </row>
    <row r="102" spans="1:20" x14ac:dyDescent="0.2">
      <c r="A102" s="13" t="s">
        <v>498</v>
      </c>
      <c r="B102" s="13" t="s">
        <v>18</v>
      </c>
      <c r="C102" s="13" t="s">
        <v>101</v>
      </c>
      <c r="D102" s="13" t="s">
        <v>20</v>
      </c>
      <c r="E102" s="13" t="s">
        <v>58</v>
      </c>
      <c r="F102" s="14">
        <v>46296.793773148151</v>
      </c>
      <c r="G102" s="13" t="s">
        <v>22</v>
      </c>
      <c r="H102" s="13" t="s">
        <v>1391</v>
      </c>
      <c r="I102" s="15">
        <v>360</v>
      </c>
      <c r="J102" s="13" t="s">
        <v>23</v>
      </c>
      <c r="K102" s="13" t="s">
        <v>152</v>
      </c>
      <c r="L102" s="15">
        <v>859</v>
      </c>
      <c r="M102" s="13" t="s">
        <v>705</v>
      </c>
      <c r="N102" s="14">
        <v>46296.837152777778</v>
      </c>
      <c r="O102" s="15">
        <v>360</v>
      </c>
      <c r="P102" s="13" t="s">
        <v>26</v>
      </c>
      <c r="Q102" s="15">
        <v>190</v>
      </c>
      <c r="R102" s="3" t="str">
        <f>IF(OR(G102="12R",G102="12L"),_xlfn.XLOOKUP(C102,DB!$A$2:$A$255,DB!$B$2:$B$255,""),IF(OR(G102="30L",G102="30R"),_xlfn.XLOOKUP(C102,DB!$A$2:$A$255,DB!$C$2:$C$255,""),""))</f>
        <v>UDGUV</v>
      </c>
      <c r="S102" s="3">
        <f t="shared" si="1"/>
        <v>19</v>
      </c>
      <c r="T102" s="3" t="str">
        <f>_xlfn.XLOOKUP(C102,DB!$A$2:$A$255,DB!$D$2:$D$255,"")</f>
        <v>Sector 2</v>
      </c>
    </row>
    <row r="103" spans="1:20" x14ac:dyDescent="0.2">
      <c r="A103" s="13" t="s">
        <v>263</v>
      </c>
      <c r="B103" s="13" t="s">
        <v>18</v>
      </c>
      <c r="C103" s="13" t="s">
        <v>115</v>
      </c>
      <c r="D103" s="13" t="s">
        <v>129</v>
      </c>
      <c r="E103" s="13" t="s">
        <v>1162</v>
      </c>
      <c r="F103" s="14">
        <v>46296.797152777777</v>
      </c>
      <c r="G103" s="13" t="s">
        <v>22</v>
      </c>
      <c r="H103" s="13" t="s">
        <v>1392</v>
      </c>
      <c r="I103" s="15">
        <v>350</v>
      </c>
      <c r="J103" s="13" t="s">
        <v>23</v>
      </c>
      <c r="K103" s="13" t="s">
        <v>24</v>
      </c>
      <c r="L103" s="15">
        <v>155</v>
      </c>
      <c r="M103" s="13" t="s">
        <v>117</v>
      </c>
      <c r="N103" s="14">
        <v>46296.809548611112</v>
      </c>
      <c r="O103" s="15">
        <v>290</v>
      </c>
      <c r="P103" s="13" t="s">
        <v>26</v>
      </c>
      <c r="Q103" s="15">
        <v>190</v>
      </c>
      <c r="R103" s="3" t="str">
        <f>IF(OR(G103="12R",G103="12L"),_xlfn.XLOOKUP(C103,DB!$A$2:$A$255,DB!$B$2:$B$255,""),IF(OR(G103="30L",G103="30R"),_xlfn.XLOOKUP(C103,DB!$A$2:$A$255,DB!$C$2:$C$255,""),""))</f>
        <v>TAKUX</v>
      </c>
      <c r="S103" s="3">
        <f t="shared" si="1"/>
        <v>19</v>
      </c>
      <c r="T103" s="3" t="str">
        <f>_xlfn.XLOOKUP(C103,DB!$A$2:$A$255,DB!$D$2:$D$255,"")</f>
        <v>Sector 7</v>
      </c>
    </row>
    <row r="104" spans="1:20" x14ac:dyDescent="0.2">
      <c r="A104" s="13" t="s">
        <v>217</v>
      </c>
      <c r="B104" s="13" t="s">
        <v>18</v>
      </c>
      <c r="C104" s="13" t="s">
        <v>33</v>
      </c>
      <c r="D104" s="13" t="s">
        <v>20</v>
      </c>
      <c r="E104" s="13" t="s">
        <v>534</v>
      </c>
      <c r="F104" s="14">
        <v>46296.797916666663</v>
      </c>
      <c r="G104" s="13" t="s">
        <v>22</v>
      </c>
      <c r="H104" s="13" t="s">
        <v>1393</v>
      </c>
      <c r="I104" s="15">
        <v>360</v>
      </c>
      <c r="J104" s="13" t="s">
        <v>23</v>
      </c>
      <c r="K104" s="13" t="s">
        <v>24</v>
      </c>
      <c r="L104" s="15">
        <v>869</v>
      </c>
      <c r="M104" s="13" t="s">
        <v>36</v>
      </c>
      <c r="N104" s="14">
        <v>46296.842604166668</v>
      </c>
      <c r="O104" s="15">
        <v>360</v>
      </c>
      <c r="P104" s="13" t="s">
        <v>26</v>
      </c>
      <c r="Q104" s="15">
        <v>190</v>
      </c>
      <c r="R104" s="3" t="str">
        <f>IF(OR(G104="12R",G104="12L"),_xlfn.XLOOKUP(C104,DB!$A$2:$A$255,DB!$B$2:$B$255,""),IF(OR(G104="30L",G104="30R"),_xlfn.XLOOKUP(C104,DB!$A$2:$A$255,DB!$C$2:$C$255,""),""))</f>
        <v>UDGUV</v>
      </c>
      <c r="S104" s="3">
        <f t="shared" si="1"/>
        <v>19</v>
      </c>
      <c r="T104" s="3" t="str">
        <f>_xlfn.XLOOKUP(C104,DB!$A$2:$A$255,DB!$D$2:$D$255,"")</f>
        <v>Sector 2</v>
      </c>
    </row>
    <row r="105" spans="1:20" x14ac:dyDescent="0.2">
      <c r="A105" s="13" t="s">
        <v>1394</v>
      </c>
      <c r="B105" s="13" t="s">
        <v>18</v>
      </c>
      <c r="C105" s="13" t="s">
        <v>1395</v>
      </c>
      <c r="D105" s="13" t="s">
        <v>1205</v>
      </c>
      <c r="E105" s="13" t="s">
        <v>1396</v>
      </c>
      <c r="F105" s="14">
        <v>46296.800057870365</v>
      </c>
      <c r="G105" s="13" t="s">
        <v>22</v>
      </c>
      <c r="H105" s="13" t="s">
        <v>1397</v>
      </c>
      <c r="I105" s="15">
        <v>370</v>
      </c>
      <c r="J105" s="13" t="s">
        <v>23</v>
      </c>
      <c r="K105" s="13" t="s">
        <v>504</v>
      </c>
      <c r="L105" s="15">
        <v>363</v>
      </c>
      <c r="M105" s="13" t="s">
        <v>31</v>
      </c>
      <c r="N105" s="14">
        <v>46296.82167824074</v>
      </c>
      <c r="O105" s="15">
        <v>350</v>
      </c>
      <c r="P105" s="13" t="s">
        <v>26</v>
      </c>
      <c r="Q105" s="15">
        <v>40</v>
      </c>
      <c r="R105" s="3" t="str">
        <f>IF(OR(G105="12R",G105="12L"),_xlfn.XLOOKUP(C105,DB!$A$2:$A$255,DB!$B$2:$B$255,""),IF(OR(G105="30L",G105="30R"),_xlfn.XLOOKUP(C105,DB!$A$2:$A$255,DB!$C$2:$C$255,""),""))</f>
        <v>OMSUK</v>
      </c>
      <c r="S105" s="3">
        <f t="shared" si="1"/>
        <v>19</v>
      </c>
      <c r="T105" s="3" t="str">
        <f>_xlfn.XLOOKUP(C105,DB!$A$2:$A$255,DB!$D$2:$D$255,"")</f>
        <v>Sector 3</v>
      </c>
    </row>
    <row r="106" spans="1:20" x14ac:dyDescent="0.2">
      <c r="A106" s="13" t="s">
        <v>270</v>
      </c>
      <c r="B106" s="13" t="s">
        <v>18</v>
      </c>
      <c r="C106" s="13" t="s">
        <v>134</v>
      </c>
      <c r="D106" s="13" t="s">
        <v>61</v>
      </c>
      <c r="E106" s="13" t="s">
        <v>1111</v>
      </c>
      <c r="F106" s="14">
        <v>46296.801238425927</v>
      </c>
      <c r="G106" s="13" t="s">
        <v>22</v>
      </c>
      <c r="H106" s="13" t="s">
        <v>1398</v>
      </c>
      <c r="I106" s="15">
        <v>360</v>
      </c>
      <c r="J106" s="13" t="s">
        <v>23</v>
      </c>
      <c r="K106" s="13" t="s">
        <v>24</v>
      </c>
      <c r="L106" s="15">
        <v>440</v>
      </c>
      <c r="M106" s="13" t="s">
        <v>204</v>
      </c>
      <c r="N106" s="14">
        <v>46296.824907407412</v>
      </c>
      <c r="O106" s="15">
        <v>340</v>
      </c>
      <c r="P106" s="13" t="s">
        <v>26</v>
      </c>
      <c r="Q106" s="15">
        <v>40</v>
      </c>
      <c r="R106" s="3" t="str">
        <f>IF(OR(G106="12R",G106="12L"),_xlfn.XLOOKUP(C106,DB!$A$2:$A$255,DB!$B$2:$B$255,""),IF(OR(G106="30L",G106="30R"),_xlfn.XLOOKUP(C106,DB!$A$2:$A$255,DB!$C$2:$C$255,""),""))</f>
        <v>ENEBA</v>
      </c>
      <c r="S106" s="3">
        <f t="shared" si="1"/>
        <v>19</v>
      </c>
      <c r="T106" s="3" t="str">
        <f>_xlfn.XLOOKUP(C106,DB!$A$2:$A$255,DB!$D$2:$D$255,"")</f>
        <v>Sector 3</v>
      </c>
    </row>
    <row r="107" spans="1:20" x14ac:dyDescent="0.2">
      <c r="A107" s="13" t="s">
        <v>1399</v>
      </c>
      <c r="B107" s="13" t="s">
        <v>18</v>
      </c>
      <c r="C107" s="13" t="s">
        <v>1400</v>
      </c>
      <c r="D107" s="13" t="s">
        <v>429</v>
      </c>
      <c r="E107" s="13"/>
      <c r="F107" s="14">
        <v>46296.806655092594</v>
      </c>
      <c r="G107" s="13" t="s">
        <v>22</v>
      </c>
      <c r="H107" s="13" t="s">
        <v>1401</v>
      </c>
      <c r="I107" s="15">
        <v>280</v>
      </c>
      <c r="J107" s="13" t="s">
        <v>23</v>
      </c>
      <c r="K107" s="13" t="s">
        <v>51</v>
      </c>
      <c r="L107" s="15">
        <v>882</v>
      </c>
      <c r="M107" s="13" t="s">
        <v>46</v>
      </c>
      <c r="N107" s="14">
        <v>46296.88890046296</v>
      </c>
      <c r="O107" s="15">
        <v>280</v>
      </c>
      <c r="P107" s="13" t="s">
        <v>137</v>
      </c>
      <c r="Q107" s="15">
        <v>40</v>
      </c>
      <c r="R107" s="3" t="str">
        <f>IF(OR(G107="12R",G107="12L"),_xlfn.XLOOKUP(C107,DB!$A$2:$A$255,DB!$B$2:$B$255,""),IF(OR(G107="30L",G107="30R"),_xlfn.XLOOKUP(C107,DB!$A$2:$A$255,DB!$C$2:$C$255,""),""))</f>
        <v>UDGUV</v>
      </c>
      <c r="S107" s="3">
        <f t="shared" si="1"/>
        <v>19</v>
      </c>
      <c r="T107" s="3" t="str">
        <f>_xlfn.XLOOKUP(C107,DB!$A$2:$A$255,DB!$D$2:$D$255,"")</f>
        <v>Sector 2</v>
      </c>
    </row>
    <row r="108" spans="1:20" x14ac:dyDescent="0.2">
      <c r="A108" s="13" t="s">
        <v>1402</v>
      </c>
      <c r="B108" s="13" t="s">
        <v>18</v>
      </c>
      <c r="C108" s="13" t="s">
        <v>660</v>
      </c>
      <c r="D108" s="13" t="s">
        <v>29</v>
      </c>
      <c r="E108" s="13" t="s">
        <v>1403</v>
      </c>
      <c r="F108" s="14">
        <v>46296.809224537035</v>
      </c>
      <c r="G108" s="13" t="s">
        <v>22</v>
      </c>
      <c r="H108" s="13" t="s">
        <v>1404</v>
      </c>
      <c r="I108" s="15">
        <v>380</v>
      </c>
      <c r="J108" s="13" t="s">
        <v>23</v>
      </c>
      <c r="K108" s="13" t="s">
        <v>24</v>
      </c>
      <c r="L108" s="15">
        <v>424</v>
      </c>
      <c r="M108" s="13" t="s">
        <v>204</v>
      </c>
      <c r="N108" s="14">
        <v>46296.831053240741</v>
      </c>
      <c r="O108" s="15">
        <v>380</v>
      </c>
      <c r="P108" s="13" t="s">
        <v>26</v>
      </c>
      <c r="Q108" s="15">
        <v>40</v>
      </c>
      <c r="R108" s="3" t="str">
        <f>IF(OR(G108="12R",G108="12L"),_xlfn.XLOOKUP(C108,DB!$A$2:$A$255,DB!$B$2:$B$255,""),IF(OR(G108="30L",G108="30R"),_xlfn.XLOOKUP(C108,DB!$A$2:$A$255,DB!$C$2:$C$255,""),""))</f>
        <v>ENEBA</v>
      </c>
      <c r="S108" s="3">
        <f t="shared" si="1"/>
        <v>19</v>
      </c>
      <c r="T108" s="3" t="str">
        <f>_xlfn.XLOOKUP(C108,DB!$A$2:$A$255,DB!$D$2:$D$255,"")</f>
        <v>Sector 3</v>
      </c>
    </row>
    <row r="109" spans="1:20" x14ac:dyDescent="0.2">
      <c r="A109" s="13" t="s">
        <v>503</v>
      </c>
      <c r="B109" s="13" t="s">
        <v>18</v>
      </c>
      <c r="C109" s="13" t="s">
        <v>260</v>
      </c>
      <c r="D109" s="13" t="s">
        <v>261</v>
      </c>
      <c r="E109" s="13" t="s">
        <v>662</v>
      </c>
      <c r="F109" s="14">
        <v>46296.810844907406</v>
      </c>
      <c r="G109" s="13" t="s">
        <v>22</v>
      </c>
      <c r="H109" s="13" t="s">
        <v>1405</v>
      </c>
      <c r="I109" s="15">
        <v>370</v>
      </c>
      <c r="J109" s="13" t="s">
        <v>23</v>
      </c>
      <c r="K109" s="13" t="s">
        <v>24</v>
      </c>
      <c r="L109" s="15">
        <v>132</v>
      </c>
      <c r="M109" s="13" t="s">
        <v>853</v>
      </c>
      <c r="N109" s="14">
        <v>46296.819699074069</v>
      </c>
      <c r="O109" s="15">
        <v>231</v>
      </c>
      <c r="P109" s="13" t="s">
        <v>41</v>
      </c>
      <c r="Q109" s="15">
        <v>190</v>
      </c>
      <c r="R109" s="3" t="str">
        <f>IF(OR(G109="12R",G109="12L"),_xlfn.XLOOKUP(C109,DB!$A$2:$A$255,DB!$B$2:$B$255,""),IF(OR(G109="30L",G109="30R"),_xlfn.XLOOKUP(C109,DB!$A$2:$A$255,DB!$C$2:$C$255,""),""))</f>
        <v>NUDAL</v>
      </c>
      <c r="S109" s="3">
        <f t="shared" si="1"/>
        <v>19</v>
      </c>
      <c r="T109" s="3" t="str">
        <f>_xlfn.XLOOKUP(C109,DB!$A$2:$A$255,DB!$D$2:$D$255,"")</f>
        <v>Sector 3</v>
      </c>
    </row>
    <row r="110" spans="1:20" x14ac:dyDescent="0.2">
      <c r="A110" s="13" t="s">
        <v>422</v>
      </c>
      <c r="B110" s="13" t="s">
        <v>18</v>
      </c>
      <c r="C110" s="13" t="s">
        <v>423</v>
      </c>
      <c r="D110" s="13" t="s">
        <v>61</v>
      </c>
      <c r="E110" s="13" t="s">
        <v>1165</v>
      </c>
      <c r="F110" s="14">
        <v>46296.812291666662</v>
      </c>
      <c r="G110" s="13" t="s">
        <v>22</v>
      </c>
      <c r="H110" s="13" t="s">
        <v>1406</v>
      </c>
      <c r="I110" s="15">
        <v>360</v>
      </c>
      <c r="J110" s="13" t="s">
        <v>23</v>
      </c>
      <c r="K110" s="13" t="s">
        <v>24</v>
      </c>
      <c r="L110" s="15">
        <v>429</v>
      </c>
      <c r="M110" s="13" t="s">
        <v>204</v>
      </c>
      <c r="N110" s="14">
        <v>46296.835115740745</v>
      </c>
      <c r="O110" s="15">
        <v>320</v>
      </c>
      <c r="P110" s="13" t="s">
        <v>26</v>
      </c>
      <c r="Q110" s="15">
        <v>40</v>
      </c>
      <c r="R110" s="3" t="str">
        <f>IF(OR(G110="12R",G110="12L"),_xlfn.XLOOKUP(C110,DB!$A$2:$A$255,DB!$B$2:$B$255,""),IF(OR(G110="30L",G110="30R"),_xlfn.XLOOKUP(C110,DB!$A$2:$A$255,DB!$C$2:$C$255,""),""))</f>
        <v>ENEBA</v>
      </c>
      <c r="S110" s="3">
        <f t="shared" si="1"/>
        <v>19</v>
      </c>
      <c r="T110" s="3" t="str">
        <f>_xlfn.XLOOKUP(C110,DB!$A$2:$A$255,DB!$D$2:$D$255,"")</f>
        <v>Sector 3</v>
      </c>
    </row>
    <row r="111" spans="1:20" x14ac:dyDescent="0.2">
      <c r="A111" s="13" t="s">
        <v>272</v>
      </c>
      <c r="B111" s="13" t="s">
        <v>18</v>
      </c>
      <c r="C111" s="13" t="s">
        <v>273</v>
      </c>
      <c r="D111" s="13" t="s">
        <v>20</v>
      </c>
      <c r="E111" s="13" t="s">
        <v>161</v>
      </c>
      <c r="F111" s="14">
        <v>46296.813935185186</v>
      </c>
      <c r="G111" s="13" t="s">
        <v>22</v>
      </c>
      <c r="H111" s="13" t="s">
        <v>1407</v>
      </c>
      <c r="I111" s="15">
        <v>340</v>
      </c>
      <c r="J111" s="13" t="s">
        <v>23</v>
      </c>
      <c r="K111" s="13" t="s">
        <v>24</v>
      </c>
      <c r="L111" s="15">
        <v>864</v>
      </c>
      <c r="M111" s="13" t="s">
        <v>36</v>
      </c>
      <c r="N111" s="14">
        <v>46296.857928240745</v>
      </c>
      <c r="O111" s="15">
        <v>340</v>
      </c>
      <c r="P111" s="13" t="s">
        <v>26</v>
      </c>
      <c r="Q111" s="15">
        <v>190</v>
      </c>
      <c r="R111" s="3" t="str">
        <f>IF(OR(G111="12R",G111="12L"),_xlfn.XLOOKUP(C111,DB!$A$2:$A$255,DB!$B$2:$B$255,""),IF(OR(G111="30L",G111="30R"),_xlfn.XLOOKUP(C111,DB!$A$2:$A$255,DB!$C$2:$C$255,""),""))</f>
        <v>UDGUV</v>
      </c>
      <c r="S111" s="3">
        <f t="shared" si="1"/>
        <v>19</v>
      </c>
      <c r="T111" s="3" t="str">
        <f>_xlfn.XLOOKUP(C111,DB!$A$2:$A$255,DB!$D$2:$D$255,"")</f>
        <v>Sector 2</v>
      </c>
    </row>
    <row r="112" spans="1:20" x14ac:dyDescent="0.2">
      <c r="A112" s="13" t="s">
        <v>669</v>
      </c>
      <c r="B112" s="13" t="s">
        <v>18</v>
      </c>
      <c r="C112" s="13" t="s">
        <v>317</v>
      </c>
      <c r="D112" s="13" t="s">
        <v>20</v>
      </c>
      <c r="E112" s="13" t="s">
        <v>1408</v>
      </c>
      <c r="F112" s="14">
        <v>46296.815300925926</v>
      </c>
      <c r="G112" s="13" t="s">
        <v>22</v>
      </c>
      <c r="H112" s="13" t="s">
        <v>1409</v>
      </c>
      <c r="I112" s="15">
        <v>360</v>
      </c>
      <c r="J112" s="13" t="s">
        <v>23</v>
      </c>
      <c r="K112" s="13" t="s">
        <v>24</v>
      </c>
      <c r="L112" s="15">
        <v>877</v>
      </c>
      <c r="M112" s="13" t="s">
        <v>36</v>
      </c>
      <c r="N112" s="14">
        <v>46296.859456018516</v>
      </c>
      <c r="O112" s="15">
        <v>360</v>
      </c>
      <c r="P112" s="13" t="s">
        <v>26</v>
      </c>
      <c r="Q112" s="15">
        <v>190</v>
      </c>
      <c r="R112" s="3" t="str">
        <f>IF(OR(G112="12R",G112="12L"),_xlfn.XLOOKUP(C112,DB!$A$2:$A$255,DB!$B$2:$B$255,""),IF(OR(G112="30L",G112="30R"),_xlfn.XLOOKUP(C112,DB!$A$2:$A$255,DB!$C$2:$C$255,""),""))</f>
        <v>UDGUV</v>
      </c>
      <c r="S112" s="3">
        <f t="shared" si="1"/>
        <v>19</v>
      </c>
      <c r="T112" s="3" t="str">
        <f>_xlfn.XLOOKUP(C112,DB!$A$2:$A$255,DB!$D$2:$D$255,"")</f>
        <v>Sector 2</v>
      </c>
    </row>
    <row r="113" spans="1:20" x14ac:dyDescent="0.2">
      <c r="A113" s="13" t="s">
        <v>201</v>
      </c>
      <c r="B113" s="13" t="s">
        <v>18</v>
      </c>
      <c r="C113" s="13" t="s">
        <v>128</v>
      </c>
      <c r="D113" s="13" t="s">
        <v>61</v>
      </c>
      <c r="E113" s="13" t="s">
        <v>1163</v>
      </c>
      <c r="F113" s="14">
        <v>46296.816921296297</v>
      </c>
      <c r="G113" s="13" t="s">
        <v>22</v>
      </c>
      <c r="H113" s="13" t="s">
        <v>1410</v>
      </c>
      <c r="I113" s="15">
        <v>300</v>
      </c>
      <c r="J113" s="13" t="s">
        <v>23</v>
      </c>
      <c r="K113" s="13" t="s">
        <v>24</v>
      </c>
      <c r="L113" s="15">
        <v>853</v>
      </c>
      <c r="M113" s="13" t="s">
        <v>1411</v>
      </c>
      <c r="N113" s="14">
        <v>46296.859456018516</v>
      </c>
      <c r="O113" s="15">
        <v>340</v>
      </c>
      <c r="P113" s="13" t="s">
        <v>26</v>
      </c>
      <c r="Q113" s="15">
        <v>190</v>
      </c>
      <c r="R113" s="3" t="str">
        <f>IF(OR(G113="12R",G113="12L"),_xlfn.XLOOKUP(C113,DB!$A$2:$A$255,DB!$B$2:$B$255,""),IF(OR(G113="30L",G113="30R"),_xlfn.XLOOKUP(C113,DB!$A$2:$A$255,DB!$C$2:$C$255,""),""))</f>
        <v>ENEBA</v>
      </c>
      <c r="S113" s="3">
        <f t="shared" si="1"/>
        <v>19</v>
      </c>
      <c r="T113" s="3" t="str">
        <f>_xlfn.XLOOKUP(C113,DB!$A$2:$A$255,DB!$D$2:$D$255,"")</f>
        <v>Sector 3</v>
      </c>
    </row>
    <row r="114" spans="1:20" x14ac:dyDescent="0.2">
      <c r="A114" s="13" t="s">
        <v>251</v>
      </c>
      <c r="B114" s="13" t="s">
        <v>18</v>
      </c>
      <c r="C114" s="13" t="s">
        <v>63</v>
      </c>
      <c r="D114" s="13" t="s">
        <v>34</v>
      </c>
      <c r="E114" s="13" t="s">
        <v>640</v>
      </c>
      <c r="F114" s="14">
        <v>46296.818425925929</v>
      </c>
      <c r="G114" s="13" t="s">
        <v>22</v>
      </c>
      <c r="H114" s="13" t="s">
        <v>1412</v>
      </c>
      <c r="I114" s="15">
        <v>380</v>
      </c>
      <c r="J114" s="13" t="s">
        <v>23</v>
      </c>
      <c r="K114" s="13" t="s">
        <v>24</v>
      </c>
      <c r="L114" s="15">
        <v>870</v>
      </c>
      <c r="M114" s="13" t="s">
        <v>181</v>
      </c>
      <c r="N114" s="14">
        <v>46296.862268518518</v>
      </c>
      <c r="O114" s="15">
        <v>380</v>
      </c>
      <c r="P114" s="13" t="s">
        <v>26</v>
      </c>
      <c r="Q114" s="15">
        <v>190</v>
      </c>
      <c r="R114" s="3" t="str">
        <f>IF(OR(G114="12R",G114="12L"),_xlfn.XLOOKUP(C114,DB!$A$2:$A$255,DB!$B$2:$B$255,""),IF(OR(G114="30L",G114="30R"),_xlfn.XLOOKUP(C114,DB!$A$2:$A$255,DB!$C$2:$C$255,""),""))</f>
        <v>UDGUV</v>
      </c>
      <c r="S114" s="3">
        <f t="shared" si="1"/>
        <v>19</v>
      </c>
      <c r="T114" s="3" t="str">
        <f>_xlfn.XLOOKUP(C114,DB!$A$2:$A$255,DB!$D$2:$D$255,"")</f>
        <v>Sector 2</v>
      </c>
    </row>
    <row r="115" spans="1:20" x14ac:dyDescent="0.2">
      <c r="A115" s="13" t="s">
        <v>264</v>
      </c>
      <c r="B115" s="13" t="s">
        <v>18</v>
      </c>
      <c r="C115" s="13" t="s">
        <v>224</v>
      </c>
      <c r="D115" s="13" t="s">
        <v>129</v>
      </c>
      <c r="E115" s="13" t="s">
        <v>1413</v>
      </c>
      <c r="F115" s="14">
        <v>46296.819386574076</v>
      </c>
      <c r="G115" s="13" t="s">
        <v>22</v>
      </c>
      <c r="H115" s="13" t="s">
        <v>1414</v>
      </c>
      <c r="I115" s="15">
        <v>380</v>
      </c>
      <c r="J115" s="13" t="s">
        <v>23</v>
      </c>
      <c r="K115" s="13" t="s">
        <v>24</v>
      </c>
      <c r="L115" s="15">
        <v>536</v>
      </c>
      <c r="M115" s="13" t="s">
        <v>130</v>
      </c>
      <c r="N115" s="14">
        <v>46296.84674768518</v>
      </c>
      <c r="O115" s="15">
        <v>380</v>
      </c>
      <c r="P115" s="13" t="s">
        <v>26</v>
      </c>
      <c r="Q115" s="15">
        <v>40</v>
      </c>
      <c r="R115" s="3" t="str">
        <f>IF(OR(G115="12R",G115="12L"),_xlfn.XLOOKUP(C115,DB!$A$2:$A$255,DB!$B$2:$B$255,""),IF(OR(G115="30L",G115="30R"),_xlfn.XLOOKUP(C115,DB!$A$2:$A$255,DB!$C$2:$C$255,""),""))</f>
        <v>ENEBA</v>
      </c>
      <c r="S115" s="3">
        <f t="shared" si="1"/>
        <v>19</v>
      </c>
      <c r="T115" s="3" t="str">
        <f>_xlfn.XLOOKUP(C115,DB!$A$2:$A$255,DB!$D$2:$D$255,"")</f>
        <v>Sector 3</v>
      </c>
    </row>
    <row r="116" spans="1:20" x14ac:dyDescent="0.2">
      <c r="A116" s="13" t="s">
        <v>501</v>
      </c>
      <c r="B116" s="13" t="s">
        <v>18</v>
      </c>
      <c r="C116" s="13" t="s">
        <v>502</v>
      </c>
      <c r="D116" s="13" t="s">
        <v>129</v>
      </c>
      <c r="E116" s="13" t="s">
        <v>1415</v>
      </c>
      <c r="F116" s="14">
        <v>46296.820694444439</v>
      </c>
      <c r="G116" s="13" t="s">
        <v>22</v>
      </c>
      <c r="H116" s="13" t="s">
        <v>1416</v>
      </c>
      <c r="I116" s="15">
        <v>340</v>
      </c>
      <c r="J116" s="13" t="s">
        <v>23</v>
      </c>
      <c r="K116" s="13" t="s">
        <v>24</v>
      </c>
      <c r="L116" s="15">
        <v>431</v>
      </c>
      <c r="M116" s="13" t="s">
        <v>204</v>
      </c>
      <c r="N116" s="14">
        <v>46296.844293981485</v>
      </c>
      <c r="O116" s="15">
        <v>340</v>
      </c>
      <c r="P116" s="13" t="s">
        <v>26</v>
      </c>
      <c r="Q116" s="15">
        <v>40</v>
      </c>
      <c r="R116" s="3" t="str">
        <f>IF(OR(G116="12R",G116="12L"),_xlfn.XLOOKUP(C116,DB!$A$2:$A$255,DB!$B$2:$B$255,""),IF(OR(G116="30L",G116="30R"),_xlfn.XLOOKUP(C116,DB!$A$2:$A$255,DB!$C$2:$C$255,""),""))</f>
        <v>OMSUK</v>
      </c>
      <c r="S116" s="3">
        <f t="shared" si="1"/>
        <v>19</v>
      </c>
      <c r="T116" s="3" t="str">
        <f>_xlfn.XLOOKUP(C116,DB!$A$2:$A$255,DB!$D$2:$D$255,"")</f>
        <v>Sector 3</v>
      </c>
    </row>
    <row r="117" spans="1:20" x14ac:dyDescent="0.2">
      <c r="A117" s="13" t="s">
        <v>389</v>
      </c>
      <c r="B117" s="13" t="s">
        <v>18</v>
      </c>
      <c r="C117" s="13" t="s">
        <v>390</v>
      </c>
      <c r="D117" s="13" t="s">
        <v>34</v>
      </c>
      <c r="E117" s="13" t="s">
        <v>1232</v>
      </c>
      <c r="F117" s="14">
        <v>46296.82203703704</v>
      </c>
      <c r="G117" s="13" t="s">
        <v>22</v>
      </c>
      <c r="H117" s="13" t="s">
        <v>1417</v>
      </c>
      <c r="I117" s="15">
        <v>370</v>
      </c>
      <c r="J117" s="13" t="s">
        <v>23</v>
      </c>
      <c r="K117" s="13" t="s">
        <v>24</v>
      </c>
      <c r="L117" s="15">
        <v>359</v>
      </c>
      <c r="M117" s="13" t="s">
        <v>31</v>
      </c>
      <c r="N117" s="14">
        <v>46296.842349537037</v>
      </c>
      <c r="O117" s="15">
        <v>370</v>
      </c>
      <c r="P117" s="13" t="s">
        <v>26</v>
      </c>
      <c r="Q117" s="15">
        <v>40</v>
      </c>
      <c r="R117" s="3" t="str">
        <f>IF(OR(G117="12R",G117="12L"),_xlfn.XLOOKUP(C117,DB!$A$2:$A$255,DB!$B$2:$B$255,""),IF(OR(G117="30L",G117="30R"),_xlfn.XLOOKUP(C117,DB!$A$2:$A$255,DB!$C$2:$C$255,""),""))</f>
        <v>OMSUK</v>
      </c>
      <c r="S117" s="3">
        <f t="shared" si="1"/>
        <v>19</v>
      </c>
      <c r="T117" s="3" t="str">
        <f>_xlfn.XLOOKUP(C117,DB!$A$2:$A$255,DB!$D$2:$D$255,"")</f>
        <v>Sector 3</v>
      </c>
    </row>
    <row r="118" spans="1:20" x14ac:dyDescent="0.2">
      <c r="A118" s="13" t="s">
        <v>283</v>
      </c>
      <c r="B118" s="13" t="s">
        <v>18</v>
      </c>
      <c r="C118" s="13" t="s">
        <v>284</v>
      </c>
      <c r="D118" s="13" t="s">
        <v>34</v>
      </c>
      <c r="E118" s="13" t="s">
        <v>159</v>
      </c>
      <c r="F118" s="14">
        <v>46296.823923611111</v>
      </c>
      <c r="G118" s="13" t="s">
        <v>22</v>
      </c>
      <c r="H118" s="13" t="s">
        <v>1418</v>
      </c>
      <c r="I118" s="15">
        <v>360</v>
      </c>
      <c r="J118" s="13" t="s">
        <v>23</v>
      </c>
      <c r="K118" s="13" t="s">
        <v>24</v>
      </c>
      <c r="L118" s="15">
        <v>869</v>
      </c>
      <c r="M118" s="13" t="s">
        <v>181</v>
      </c>
      <c r="N118" s="14">
        <v>46296.868020833332</v>
      </c>
      <c r="O118" s="15">
        <v>360</v>
      </c>
      <c r="P118" s="13" t="s">
        <v>26</v>
      </c>
      <c r="Q118" s="15">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s="13" t="s">
        <v>492</v>
      </c>
      <c r="B119" s="13" t="s">
        <v>18</v>
      </c>
      <c r="C119" s="13" t="s">
        <v>493</v>
      </c>
      <c r="D119" s="13" t="s">
        <v>116</v>
      </c>
      <c r="E119" s="13" t="s">
        <v>216</v>
      </c>
      <c r="F119" s="14">
        <v>46296.825740740736</v>
      </c>
      <c r="G119" s="13" t="s">
        <v>22</v>
      </c>
      <c r="H119" s="13" t="s">
        <v>1419</v>
      </c>
      <c r="I119" s="15">
        <v>380</v>
      </c>
      <c r="J119" s="13" t="s">
        <v>23</v>
      </c>
      <c r="K119" s="13" t="s">
        <v>24</v>
      </c>
      <c r="L119" s="15">
        <v>439</v>
      </c>
      <c r="M119" s="13" t="s">
        <v>204</v>
      </c>
      <c r="N119" s="14">
        <v>46296.848414351851</v>
      </c>
      <c r="O119" s="15">
        <v>380</v>
      </c>
      <c r="P119" s="13" t="s">
        <v>26</v>
      </c>
      <c r="Q119" s="15">
        <v>40</v>
      </c>
      <c r="R119" s="3" t="str">
        <f>IF(OR(G119="12R",G119="12L"),_xlfn.XLOOKUP(C119,DB!$A$2:$A$255,DB!$B$2:$B$255,""),IF(OR(G119="30L",G119="30R"),_xlfn.XLOOKUP(C119,DB!$A$2:$A$255,DB!$C$2:$C$255,""),""))</f>
        <v>ENEBA</v>
      </c>
      <c r="S119" s="3">
        <f t="shared" si="1"/>
        <v>19</v>
      </c>
      <c r="T119" s="3" t="str">
        <f>_xlfn.XLOOKUP(C119,DB!$A$2:$A$255,DB!$D$2:$D$255,"")</f>
        <v>Sector 3</v>
      </c>
    </row>
    <row r="120" spans="1:20" x14ac:dyDescent="0.2">
      <c r="A120" s="13" t="s">
        <v>287</v>
      </c>
      <c r="B120" s="13" t="s">
        <v>18</v>
      </c>
      <c r="C120" s="13" t="s">
        <v>43</v>
      </c>
      <c r="D120" s="13" t="s">
        <v>44</v>
      </c>
      <c r="E120" s="13" t="s">
        <v>126</v>
      </c>
      <c r="F120" s="14">
        <v>46296.829571759255</v>
      </c>
      <c r="G120" s="13" t="s">
        <v>22</v>
      </c>
      <c r="H120" s="13" t="s">
        <v>1420</v>
      </c>
      <c r="I120" s="15">
        <v>360</v>
      </c>
      <c r="J120" s="13" t="s">
        <v>23</v>
      </c>
      <c r="K120" s="13" t="s">
        <v>24</v>
      </c>
      <c r="L120" s="15">
        <v>859</v>
      </c>
      <c r="M120" s="13" t="s">
        <v>46</v>
      </c>
      <c r="N120" s="14">
        <v>46296.873194444444</v>
      </c>
      <c r="O120" s="15">
        <v>360</v>
      </c>
      <c r="P120" s="13" t="s">
        <v>26</v>
      </c>
      <c r="Q120" s="15">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3" t="s">
        <v>258</v>
      </c>
      <c r="B121" s="13" t="s">
        <v>18</v>
      </c>
      <c r="C121" s="13" t="s">
        <v>128</v>
      </c>
      <c r="D121" s="13" t="s">
        <v>61</v>
      </c>
      <c r="E121" s="13" t="s">
        <v>1152</v>
      </c>
      <c r="F121" s="14">
        <v>46296.83085648148</v>
      </c>
      <c r="G121" s="13" t="s">
        <v>22</v>
      </c>
      <c r="H121" s="13" t="s">
        <v>1421</v>
      </c>
      <c r="I121" s="15">
        <v>360</v>
      </c>
      <c r="J121" s="13" t="s">
        <v>23</v>
      </c>
      <c r="K121" s="13" t="s">
        <v>24</v>
      </c>
      <c r="L121" s="15">
        <v>875</v>
      </c>
      <c r="M121" s="13" t="s">
        <v>36</v>
      </c>
      <c r="N121" s="14">
        <v>46296.8753587963</v>
      </c>
      <c r="O121" s="15">
        <v>360</v>
      </c>
      <c r="P121" s="13" t="s">
        <v>26</v>
      </c>
      <c r="Q121" s="15">
        <v>190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285</v>
      </c>
      <c r="B122" s="13" t="s">
        <v>18</v>
      </c>
      <c r="C122" s="13" t="s">
        <v>199</v>
      </c>
      <c r="D122" s="13" t="s">
        <v>61</v>
      </c>
      <c r="E122" s="13" t="s">
        <v>1422</v>
      </c>
      <c r="F122" s="14">
        <v>46296.83185185185</v>
      </c>
      <c r="G122" s="13" t="s">
        <v>22</v>
      </c>
      <c r="H122" s="13" t="s">
        <v>1423</v>
      </c>
      <c r="I122" s="15">
        <v>370</v>
      </c>
      <c r="J122" s="13" t="s">
        <v>23</v>
      </c>
      <c r="K122" s="13" t="s">
        <v>24</v>
      </c>
      <c r="L122" s="15">
        <v>361</v>
      </c>
      <c r="M122" s="13" t="s">
        <v>31</v>
      </c>
      <c r="N122" s="14">
        <v>46296.851736111115</v>
      </c>
      <c r="O122" s="15">
        <v>350</v>
      </c>
      <c r="P122" s="13" t="s">
        <v>26</v>
      </c>
      <c r="Q122" s="15">
        <v>40</v>
      </c>
      <c r="R122" s="3" t="str">
        <f>IF(OR(G122="12R",G122="12L"),_xlfn.XLOOKUP(C122,DB!$A$2:$A$255,DB!$B$2:$B$255,""),IF(OR(G122="30L",G122="30R"),_xlfn.XLOOKUP(C122,DB!$A$2:$A$255,DB!$C$2:$C$255,""),""))</f>
        <v>OMSUK</v>
      </c>
      <c r="S122" s="3">
        <f t="shared" si="1"/>
        <v>19</v>
      </c>
      <c r="T122" s="3" t="str">
        <f>_xlfn.XLOOKUP(C122,DB!$A$2:$A$255,DB!$D$2:$D$255,"")</f>
        <v>Sector 3</v>
      </c>
    </row>
    <row r="123" spans="1:20" x14ac:dyDescent="0.2">
      <c r="A123" s="13" t="s">
        <v>278</v>
      </c>
      <c r="B123" s="13" t="s">
        <v>18</v>
      </c>
      <c r="C123" s="13" t="s">
        <v>33</v>
      </c>
      <c r="D123" s="13" t="s">
        <v>54</v>
      </c>
      <c r="E123" s="13" t="s">
        <v>720</v>
      </c>
      <c r="F123" s="14">
        <v>46296.832916666666</v>
      </c>
      <c r="G123" s="13" t="s">
        <v>22</v>
      </c>
      <c r="H123" s="13" t="s">
        <v>1424</v>
      </c>
      <c r="I123" s="15">
        <v>380</v>
      </c>
      <c r="J123" s="13" t="s">
        <v>23</v>
      </c>
      <c r="K123" s="13" t="s">
        <v>24</v>
      </c>
      <c r="L123" s="15">
        <v>878</v>
      </c>
      <c r="M123" s="13" t="s">
        <v>36</v>
      </c>
      <c r="N123" s="14">
        <v>46296.878437499996</v>
      </c>
      <c r="O123" s="15">
        <v>380</v>
      </c>
      <c r="P123" s="13" t="s">
        <v>26</v>
      </c>
      <c r="Q123" s="15">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291</v>
      </c>
      <c r="B124" s="13" t="s">
        <v>18</v>
      </c>
      <c r="C124" s="13" t="s">
        <v>122</v>
      </c>
      <c r="D124" s="13" t="s">
        <v>44</v>
      </c>
      <c r="E124" s="13" t="s">
        <v>859</v>
      </c>
      <c r="F124" s="14">
        <v>46296.834027777775</v>
      </c>
      <c r="G124" s="13" t="s">
        <v>22</v>
      </c>
      <c r="H124" s="13" t="s">
        <v>1425</v>
      </c>
      <c r="I124" s="15">
        <v>360</v>
      </c>
      <c r="J124" s="13" t="s">
        <v>23</v>
      </c>
      <c r="K124" s="13" t="s">
        <v>24</v>
      </c>
      <c r="L124" s="15">
        <v>556</v>
      </c>
      <c r="M124" s="13" t="s">
        <v>130</v>
      </c>
      <c r="N124" s="14">
        <v>46296.861898148149</v>
      </c>
      <c r="O124" s="15">
        <v>320</v>
      </c>
      <c r="P124" s="13" t="s">
        <v>26</v>
      </c>
      <c r="Q124" s="15">
        <v>40</v>
      </c>
      <c r="R124" s="3" t="str">
        <f>IF(OR(G124="12R",G124="12L"),_xlfn.XLOOKUP(C124,DB!$A$2:$A$255,DB!$B$2:$B$255,""),IF(OR(G124="30L",G124="30R"),_xlfn.XLOOKUP(C124,DB!$A$2:$A$255,DB!$C$2:$C$255,""),""))</f>
        <v>ENEBA</v>
      </c>
      <c r="S124" s="3">
        <f t="shared" si="1"/>
        <v>20</v>
      </c>
      <c r="T124" s="3" t="str">
        <f>_xlfn.XLOOKUP(C124,DB!$A$2:$A$255,DB!$D$2:$D$255,"")</f>
        <v>Sector 3</v>
      </c>
    </row>
    <row r="125" spans="1:20" x14ac:dyDescent="0.2">
      <c r="A125" s="13" t="s">
        <v>275</v>
      </c>
      <c r="B125" s="13" t="s">
        <v>18</v>
      </c>
      <c r="C125" s="13" t="s">
        <v>276</v>
      </c>
      <c r="D125" s="13" t="s">
        <v>123</v>
      </c>
      <c r="E125" s="13" t="s">
        <v>855</v>
      </c>
      <c r="F125" s="14">
        <v>46296.835173611107</v>
      </c>
      <c r="G125" s="13" t="s">
        <v>22</v>
      </c>
      <c r="H125" s="13" t="s">
        <v>1426</v>
      </c>
      <c r="I125" s="15">
        <v>300</v>
      </c>
      <c r="J125" s="13" t="s">
        <v>23</v>
      </c>
      <c r="K125" s="13" t="s">
        <v>24</v>
      </c>
      <c r="L125" s="15">
        <v>870</v>
      </c>
      <c r="M125" s="13" t="s">
        <v>1427</v>
      </c>
      <c r="N125" s="14">
        <v>46296.877916666665</v>
      </c>
      <c r="O125" s="15">
        <v>300</v>
      </c>
      <c r="P125" s="13" t="s">
        <v>26</v>
      </c>
      <c r="Q125" s="15">
        <v>190</v>
      </c>
      <c r="R125" s="3" t="str">
        <f>IF(OR(G125="12R",G125="12L"),_xlfn.XLOOKUP(C125,DB!$A$2:$A$255,DB!$B$2:$B$255,""),IF(OR(G125="30L",G125="30R"),_xlfn.XLOOKUP(C125,DB!$A$2:$A$255,DB!$C$2:$C$255,""),""))</f>
        <v>UDGUV</v>
      </c>
      <c r="S125" s="3">
        <f t="shared" si="1"/>
        <v>20</v>
      </c>
      <c r="T125" s="3" t="str">
        <f>_xlfn.XLOOKUP(C125,DB!$A$2:$A$255,DB!$D$2:$D$255,"")</f>
        <v>Sector 2</v>
      </c>
    </row>
    <row r="126" spans="1:20" x14ac:dyDescent="0.2">
      <c r="A126" s="13" t="s">
        <v>292</v>
      </c>
      <c r="B126" s="13" t="s">
        <v>18</v>
      </c>
      <c r="C126" s="13" t="s">
        <v>43</v>
      </c>
      <c r="D126" s="13" t="s">
        <v>54</v>
      </c>
      <c r="E126" s="13" t="s">
        <v>102</v>
      </c>
      <c r="F126" s="14">
        <v>46296.836736111116</v>
      </c>
      <c r="G126" s="13" t="s">
        <v>22</v>
      </c>
      <c r="H126" s="13" t="s">
        <v>1428</v>
      </c>
      <c r="I126" s="15">
        <v>380</v>
      </c>
      <c r="J126" s="13" t="s">
        <v>23</v>
      </c>
      <c r="K126" s="13" t="s">
        <v>24</v>
      </c>
      <c r="L126" s="15">
        <v>859</v>
      </c>
      <c r="M126" s="13" t="s">
        <v>46</v>
      </c>
      <c r="N126" s="14">
        <v>46296.881377314814</v>
      </c>
      <c r="O126" s="15">
        <v>380</v>
      </c>
      <c r="P126" s="13" t="s">
        <v>26</v>
      </c>
      <c r="Q126" s="15">
        <v>190</v>
      </c>
      <c r="R126" s="3" t="str">
        <f>IF(OR(G126="12R",G126="12L"),_xlfn.XLOOKUP(C126,DB!$A$2:$A$255,DB!$B$2:$B$255,""),IF(OR(G126="30L",G126="30R"),_xlfn.XLOOKUP(C126,DB!$A$2:$A$255,DB!$C$2:$C$255,""),""))</f>
        <v>UDGUV</v>
      </c>
      <c r="S126" s="3">
        <f t="shared" si="1"/>
        <v>20</v>
      </c>
      <c r="T126" s="3" t="str">
        <f>_xlfn.XLOOKUP(C126,DB!$A$2:$A$255,DB!$D$2:$D$255,"")</f>
        <v>Sector 2</v>
      </c>
    </row>
    <row r="127" spans="1:20" x14ac:dyDescent="0.2">
      <c r="A127" s="13" t="s">
        <v>299</v>
      </c>
      <c r="B127" s="13" t="s">
        <v>18</v>
      </c>
      <c r="C127" s="13" t="s">
        <v>284</v>
      </c>
      <c r="D127" s="13" t="s">
        <v>54</v>
      </c>
      <c r="E127" s="13" t="s">
        <v>931</v>
      </c>
      <c r="F127" s="14">
        <v>46296.838842592595</v>
      </c>
      <c r="G127" s="13" t="s">
        <v>22</v>
      </c>
      <c r="H127" s="13" t="s">
        <v>877</v>
      </c>
      <c r="I127" s="15">
        <v>380</v>
      </c>
      <c r="J127" s="13" t="s">
        <v>23</v>
      </c>
      <c r="K127" s="13" t="s">
        <v>24</v>
      </c>
      <c r="L127" s="15">
        <v>870</v>
      </c>
      <c r="M127" s="13" t="s">
        <v>181</v>
      </c>
      <c r="N127" s="14">
        <v>46296.884652777779</v>
      </c>
      <c r="O127" s="15">
        <v>380</v>
      </c>
      <c r="P127" s="13" t="s">
        <v>26</v>
      </c>
      <c r="Q127" s="15">
        <v>190</v>
      </c>
      <c r="R127" s="3" t="str">
        <f>IF(OR(G127="12R",G127="12L"),_xlfn.XLOOKUP(C127,DB!$A$2:$A$255,DB!$B$2:$B$255,""),IF(OR(G127="30L",G127="30R"),_xlfn.XLOOKUP(C127,DB!$A$2:$A$255,DB!$C$2:$C$255,""),""))</f>
        <v>UDGUV</v>
      </c>
      <c r="S127" s="3">
        <f t="shared" si="1"/>
        <v>20</v>
      </c>
      <c r="T127" s="3" t="str">
        <f>_xlfn.XLOOKUP(C127,DB!$A$2:$A$255,DB!$D$2:$D$255,"")</f>
        <v>Sector 2</v>
      </c>
    </row>
    <row r="128" spans="1:20" x14ac:dyDescent="0.2">
      <c r="A128" s="13" t="s">
        <v>280</v>
      </c>
      <c r="B128" s="13" t="s">
        <v>18</v>
      </c>
      <c r="C128" s="13" t="s">
        <v>170</v>
      </c>
      <c r="D128" s="13" t="s">
        <v>34</v>
      </c>
      <c r="E128" s="13" t="s">
        <v>644</v>
      </c>
      <c r="F128" s="14">
        <v>46296.839895833335</v>
      </c>
      <c r="G128" s="13" t="s">
        <v>22</v>
      </c>
      <c r="H128" s="13" t="s">
        <v>1429</v>
      </c>
      <c r="I128" s="15">
        <v>350</v>
      </c>
      <c r="J128" s="13" t="s">
        <v>23</v>
      </c>
      <c r="K128" s="13" t="s">
        <v>24</v>
      </c>
      <c r="L128" s="15">
        <v>371</v>
      </c>
      <c r="M128" s="13" t="s">
        <v>1430</v>
      </c>
      <c r="N128" s="14">
        <v>46296.860648148147</v>
      </c>
      <c r="O128" s="15">
        <v>350</v>
      </c>
      <c r="P128" s="13" t="s">
        <v>26</v>
      </c>
      <c r="Q128" s="15">
        <v>40</v>
      </c>
      <c r="R128" s="3" t="str">
        <f>IF(OR(G128="12R",G128="12L"),_xlfn.XLOOKUP(C128,DB!$A$2:$A$255,DB!$B$2:$B$255,""),IF(OR(G128="30L",G128="30R"),_xlfn.XLOOKUP(C128,DB!$A$2:$A$255,DB!$C$2:$C$255,""),""))</f>
        <v>OMSUK</v>
      </c>
      <c r="S128" s="3">
        <f t="shared" si="1"/>
        <v>20</v>
      </c>
      <c r="T128" s="3" t="str">
        <f>_xlfn.XLOOKUP(C128,DB!$A$2:$A$255,DB!$D$2:$D$255,"")</f>
        <v>Sector 3</v>
      </c>
    </row>
    <row r="129" spans="1:20" x14ac:dyDescent="0.2">
      <c r="A129" s="13" t="s">
        <v>294</v>
      </c>
      <c r="B129" s="13" t="s">
        <v>18</v>
      </c>
      <c r="C129" s="13" t="s">
        <v>101</v>
      </c>
      <c r="D129" s="13" t="s">
        <v>34</v>
      </c>
      <c r="E129" s="13" t="s">
        <v>295</v>
      </c>
      <c r="F129" s="14">
        <v>46296.844733796301</v>
      </c>
      <c r="G129" s="13" t="s">
        <v>22</v>
      </c>
      <c r="H129" s="13" t="s">
        <v>1431</v>
      </c>
      <c r="I129" s="15">
        <v>360</v>
      </c>
      <c r="J129" s="13" t="s">
        <v>23</v>
      </c>
      <c r="K129" s="13" t="s">
        <v>24</v>
      </c>
      <c r="L129" s="15">
        <v>860</v>
      </c>
      <c r="M129" s="13" t="s">
        <v>535</v>
      </c>
      <c r="N129" s="14">
        <v>46296.888912037037</v>
      </c>
      <c r="O129" s="15">
        <v>360</v>
      </c>
      <c r="P129" s="13" t="s">
        <v>26</v>
      </c>
      <c r="Q129" s="15">
        <v>190</v>
      </c>
      <c r="R129" s="3" t="str">
        <f>IF(OR(G129="12R",G129="12L"),_xlfn.XLOOKUP(C129,DB!$A$2:$A$255,DB!$B$2:$B$255,""),IF(OR(G129="30L",G129="30R"),_xlfn.XLOOKUP(C129,DB!$A$2:$A$255,DB!$C$2:$C$255,""),""))</f>
        <v>UDGUV</v>
      </c>
      <c r="S129" s="3">
        <f t="shared" si="1"/>
        <v>20</v>
      </c>
      <c r="T129" s="3" t="str">
        <f>_xlfn.XLOOKUP(C129,DB!$A$2:$A$255,DB!$D$2:$D$255,"")</f>
        <v>Sector 2</v>
      </c>
    </row>
    <row r="130" spans="1:20" x14ac:dyDescent="0.2">
      <c r="A130" s="13" t="s">
        <v>301</v>
      </c>
      <c r="B130" s="13" t="s">
        <v>18</v>
      </c>
      <c r="C130" s="13" t="s">
        <v>50</v>
      </c>
      <c r="D130" s="13" t="s">
        <v>54</v>
      </c>
      <c r="E130" s="13" t="s">
        <v>832</v>
      </c>
      <c r="F130" s="14">
        <v>46296.849259259259</v>
      </c>
      <c r="G130" s="13" t="s">
        <v>22</v>
      </c>
      <c r="H130" s="13" t="s">
        <v>1432</v>
      </c>
      <c r="I130" s="15">
        <v>380</v>
      </c>
      <c r="J130" s="13" t="s">
        <v>23</v>
      </c>
      <c r="K130" s="13" t="s">
        <v>24</v>
      </c>
      <c r="L130" s="15">
        <v>859</v>
      </c>
      <c r="M130" s="13" t="s">
        <v>46</v>
      </c>
      <c r="N130" s="14">
        <v>46296.892731481479</v>
      </c>
      <c r="O130" s="15">
        <v>380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332</v>
      </c>
      <c r="B131" s="13" t="s">
        <v>18</v>
      </c>
      <c r="C131" s="13" t="s">
        <v>205</v>
      </c>
      <c r="D131" s="13" t="s">
        <v>34</v>
      </c>
      <c r="E131" s="13" t="s">
        <v>1433</v>
      </c>
      <c r="F131" s="14">
        <v>46296.851354166662</v>
      </c>
      <c r="G131" s="13" t="s">
        <v>22</v>
      </c>
      <c r="H131" s="13" t="s">
        <v>1434</v>
      </c>
      <c r="I131" s="15">
        <v>370</v>
      </c>
      <c r="J131" s="13" t="s">
        <v>23</v>
      </c>
      <c r="K131" s="13" t="s">
        <v>24</v>
      </c>
      <c r="L131" s="15">
        <v>144</v>
      </c>
      <c r="M131" s="13" t="s">
        <v>40</v>
      </c>
      <c r="N131" s="14">
        <v>46296.861412037033</v>
      </c>
      <c r="O131" s="15">
        <v>241</v>
      </c>
      <c r="P131" s="13" t="s">
        <v>26</v>
      </c>
      <c r="Q131" s="15">
        <v>190</v>
      </c>
      <c r="R131" s="3" t="str">
        <f>IF(OR(G131="12R",G131="12L"),_xlfn.XLOOKUP(C131,DB!$A$2:$A$255,DB!$B$2:$B$255,""),IF(OR(G131="30L",G131="30R"),_xlfn.XLOOKUP(C131,DB!$A$2:$A$255,DB!$C$2:$C$255,""),""))</f>
        <v>NUDAL</v>
      </c>
      <c r="S131" s="3">
        <f t="shared" ref="S131:S194" si="2">HOUR(F131)</f>
        <v>20</v>
      </c>
      <c r="T131" s="3" t="str">
        <f>_xlfn.XLOOKUP(C131,DB!$A$2:$A$255,DB!$D$2:$D$255,"")</f>
        <v>Sector 3</v>
      </c>
    </row>
    <row r="132" spans="1:20" x14ac:dyDescent="0.2">
      <c r="A132" s="13" t="s">
        <v>304</v>
      </c>
      <c r="B132" s="13" t="s">
        <v>18</v>
      </c>
      <c r="C132" s="13" t="s">
        <v>134</v>
      </c>
      <c r="D132" s="13" t="s">
        <v>123</v>
      </c>
      <c r="E132" s="13" t="s">
        <v>268</v>
      </c>
      <c r="F132" s="14">
        <v>46296.853310185186</v>
      </c>
      <c r="G132" s="13" t="s">
        <v>22</v>
      </c>
      <c r="H132" s="13" t="s">
        <v>1435</v>
      </c>
      <c r="I132" s="15">
        <v>360</v>
      </c>
      <c r="J132" s="13" t="s">
        <v>23</v>
      </c>
      <c r="K132" s="13" t="s">
        <v>24</v>
      </c>
      <c r="L132" s="15">
        <v>433</v>
      </c>
      <c r="M132" s="13" t="s">
        <v>204</v>
      </c>
      <c r="N132" s="14">
        <v>46296.876018518524</v>
      </c>
      <c r="O132" s="15">
        <v>360</v>
      </c>
      <c r="P132" s="13" t="s">
        <v>26</v>
      </c>
      <c r="Q132" s="15">
        <v>40</v>
      </c>
      <c r="R132" s="3" t="str">
        <f>IF(OR(G132="12R",G132="12L"),_xlfn.XLOOKUP(C132,DB!$A$2:$A$255,DB!$B$2:$B$255,""),IF(OR(G132="30L",G132="30R"),_xlfn.XLOOKUP(C132,DB!$A$2:$A$255,DB!$C$2:$C$255,""),""))</f>
        <v>ENEBA</v>
      </c>
      <c r="S132" s="3">
        <f t="shared" si="2"/>
        <v>20</v>
      </c>
      <c r="T132" s="3" t="str">
        <f>_xlfn.XLOOKUP(C132,DB!$A$2:$A$255,DB!$D$2:$D$255,"")</f>
        <v>Sector 3</v>
      </c>
    </row>
    <row r="133" spans="1:20" x14ac:dyDescent="0.2">
      <c r="A133" s="13" t="s">
        <v>281</v>
      </c>
      <c r="B133" s="13" t="s">
        <v>18</v>
      </c>
      <c r="C133" s="13" t="s">
        <v>282</v>
      </c>
      <c r="D133" s="13" t="s">
        <v>34</v>
      </c>
      <c r="E133" s="13" t="s">
        <v>1436</v>
      </c>
      <c r="F133" s="14">
        <v>46296.855162037042</v>
      </c>
      <c r="G133" s="13" t="s">
        <v>22</v>
      </c>
      <c r="H133" s="13" t="s">
        <v>1437</v>
      </c>
      <c r="I133" s="15">
        <v>390</v>
      </c>
      <c r="J133" s="13" t="s">
        <v>23</v>
      </c>
      <c r="K133" s="13" t="s">
        <v>24</v>
      </c>
      <c r="L133" s="15">
        <v>368</v>
      </c>
      <c r="M133" s="13" t="s">
        <v>31</v>
      </c>
      <c r="N133" s="14">
        <v>46296.874548611115</v>
      </c>
      <c r="O133" s="15">
        <v>390</v>
      </c>
      <c r="P133" s="13" t="s">
        <v>26</v>
      </c>
      <c r="Q133" s="15">
        <v>40</v>
      </c>
      <c r="R133" s="3" t="str">
        <f>IF(OR(G133="12R",G133="12L"),_xlfn.XLOOKUP(C133,DB!$A$2:$A$255,DB!$B$2:$B$255,""),IF(OR(G133="30L",G133="30R"),_xlfn.XLOOKUP(C133,DB!$A$2:$A$255,DB!$C$2:$C$255,""),""))</f>
        <v>OMSUK</v>
      </c>
      <c r="S133" s="3">
        <f t="shared" si="2"/>
        <v>20</v>
      </c>
      <c r="T133" s="3" t="str">
        <f>_xlfn.XLOOKUP(C133,DB!$A$2:$A$255,DB!$D$2:$D$255,"")</f>
        <v>Sector 3</v>
      </c>
    </row>
    <row r="134" spans="1:20" x14ac:dyDescent="0.2">
      <c r="A134" s="13" t="s">
        <v>303</v>
      </c>
      <c r="B134" s="13" t="s">
        <v>18</v>
      </c>
      <c r="C134" s="13" t="s">
        <v>43</v>
      </c>
      <c r="D134" s="13" t="s">
        <v>20</v>
      </c>
      <c r="E134" s="13" t="s">
        <v>460</v>
      </c>
      <c r="F134" s="14">
        <v>46296.856412037036</v>
      </c>
      <c r="G134" s="13" t="s">
        <v>22</v>
      </c>
      <c r="H134" s="13" t="s">
        <v>1438</v>
      </c>
      <c r="I134" s="15">
        <v>360</v>
      </c>
      <c r="J134" s="13" t="s">
        <v>23</v>
      </c>
      <c r="K134" s="13" t="s">
        <v>24</v>
      </c>
      <c r="L134" s="15">
        <v>860</v>
      </c>
      <c r="M134" s="13" t="s">
        <v>535</v>
      </c>
      <c r="N134" s="14">
        <v>46296.900462962964</v>
      </c>
      <c r="O134" s="15">
        <v>360</v>
      </c>
      <c r="P134" s="13" t="s">
        <v>26</v>
      </c>
      <c r="Q134" s="15">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13" t="s">
        <v>510</v>
      </c>
      <c r="B135" s="13" t="s">
        <v>18</v>
      </c>
      <c r="C135" s="13" t="s">
        <v>238</v>
      </c>
      <c r="D135" s="13" t="s">
        <v>29</v>
      </c>
      <c r="E135" s="13" t="s">
        <v>1439</v>
      </c>
      <c r="F135" s="14">
        <v>46296.857708333337</v>
      </c>
      <c r="G135" s="13" t="s">
        <v>22</v>
      </c>
      <c r="H135" s="13" t="s">
        <v>1440</v>
      </c>
      <c r="I135" s="15">
        <v>390</v>
      </c>
      <c r="J135" s="13" t="s">
        <v>23</v>
      </c>
      <c r="K135" s="13" t="s">
        <v>24</v>
      </c>
      <c r="L135" s="15">
        <v>371</v>
      </c>
      <c r="M135" s="13" t="s">
        <v>861</v>
      </c>
      <c r="N135" s="14">
        <v>46296.877187499995</v>
      </c>
      <c r="O135" s="15">
        <v>370</v>
      </c>
      <c r="P135" s="13" t="s">
        <v>26</v>
      </c>
      <c r="Q135" s="15">
        <v>40</v>
      </c>
      <c r="R135" s="3" t="str">
        <f>IF(OR(G135="12R",G135="12L"),_xlfn.XLOOKUP(C135,DB!$A$2:$A$255,DB!$B$2:$B$255,""),IF(OR(G135="30L",G135="30R"),_xlfn.XLOOKUP(C135,DB!$A$2:$A$255,DB!$C$2:$C$255,""),""))</f>
        <v>OMSUK</v>
      </c>
      <c r="S135" s="3">
        <f t="shared" si="2"/>
        <v>20</v>
      </c>
      <c r="T135" s="3" t="str">
        <f>_xlfn.XLOOKUP(C135,DB!$A$2:$A$255,DB!$D$2:$D$255,"")</f>
        <v>Sector 3</v>
      </c>
    </row>
    <row r="136" spans="1:20" x14ac:dyDescent="0.2">
      <c r="A136" s="13" t="s">
        <v>1441</v>
      </c>
      <c r="B136" s="13" t="s">
        <v>18</v>
      </c>
      <c r="C136" s="13" t="s">
        <v>1442</v>
      </c>
      <c r="D136" s="13" t="s">
        <v>1227</v>
      </c>
      <c r="E136" s="13" t="s">
        <v>1443</v>
      </c>
      <c r="F136" s="14">
        <v>46296.862071759257</v>
      </c>
      <c r="G136" s="13" t="s">
        <v>22</v>
      </c>
      <c r="H136" s="13" t="s">
        <v>1444</v>
      </c>
      <c r="I136" s="15">
        <v>450</v>
      </c>
      <c r="J136" s="13" t="s">
        <v>23</v>
      </c>
      <c r="K136" s="13" t="s">
        <v>51</v>
      </c>
      <c r="L136" s="15">
        <v>367</v>
      </c>
      <c r="M136" s="13" t="s">
        <v>31</v>
      </c>
      <c r="N136" s="14">
        <v>46296.88071759259</v>
      </c>
      <c r="O136" s="15">
        <v>410</v>
      </c>
      <c r="P136" s="13" t="s">
        <v>26</v>
      </c>
      <c r="Q136" s="15">
        <v>40</v>
      </c>
      <c r="R136" s="3" t="str">
        <f>IF(OR(G136="12R",G136="12L"),_xlfn.XLOOKUP(C136,DB!$A$2:$A$255,DB!$B$2:$B$255,""),IF(OR(G136="30L",G136="30R"),_xlfn.XLOOKUP(C136,DB!$A$2:$A$255,DB!$C$2:$C$255,""),""))</f>
        <v/>
      </c>
      <c r="S136" s="3">
        <f t="shared" si="2"/>
        <v>20</v>
      </c>
      <c r="T136" s="3" t="str">
        <f>_xlfn.XLOOKUP(C136,DB!$A$2:$A$255,DB!$D$2:$D$255,"")</f>
        <v/>
      </c>
    </row>
    <row r="137" spans="1:20" x14ac:dyDescent="0.2">
      <c r="A137" s="13" t="s">
        <v>858</v>
      </c>
      <c r="B137" s="13" t="s">
        <v>18</v>
      </c>
      <c r="C137" s="13" t="s">
        <v>128</v>
      </c>
      <c r="D137" s="13" t="s">
        <v>129</v>
      </c>
      <c r="E137" s="13" t="s">
        <v>1445</v>
      </c>
      <c r="F137" s="14">
        <v>46296.86314814815</v>
      </c>
      <c r="G137" s="13" t="s">
        <v>22</v>
      </c>
      <c r="H137" s="13" t="s">
        <v>1446</v>
      </c>
      <c r="I137" s="15">
        <v>360</v>
      </c>
      <c r="J137" s="13" t="s">
        <v>23</v>
      </c>
      <c r="K137" s="13" t="s">
        <v>24</v>
      </c>
      <c r="L137" s="15">
        <v>864</v>
      </c>
      <c r="M137" s="13" t="s">
        <v>36</v>
      </c>
      <c r="N137" s="14">
        <v>46296.90688657407</v>
      </c>
      <c r="O137" s="15">
        <v>340</v>
      </c>
      <c r="P137" s="13" t="s">
        <v>26</v>
      </c>
      <c r="Q137" s="15">
        <v>190</v>
      </c>
      <c r="R137" s="3" t="str">
        <f>IF(OR(G137="12R",G137="12L"),_xlfn.XLOOKUP(C137,DB!$A$2:$A$255,DB!$B$2:$B$255,""),IF(OR(G137="30L",G137="30R"),_xlfn.XLOOKUP(C137,DB!$A$2:$A$255,DB!$C$2:$C$255,""),""))</f>
        <v>ENEBA</v>
      </c>
      <c r="S137" s="3">
        <f t="shared" si="2"/>
        <v>20</v>
      </c>
      <c r="T137" s="3" t="str">
        <f>_xlfn.XLOOKUP(C137,DB!$A$2:$A$255,DB!$D$2:$D$255,"")</f>
        <v>Sector 3</v>
      </c>
    </row>
    <row r="138" spans="1:20" x14ac:dyDescent="0.2">
      <c r="A138" s="13" t="s">
        <v>1130</v>
      </c>
      <c r="B138" s="13" t="s">
        <v>18</v>
      </c>
      <c r="C138" s="13" t="s">
        <v>308</v>
      </c>
      <c r="D138" s="13" t="s">
        <v>54</v>
      </c>
      <c r="E138" s="13" t="s">
        <v>309</v>
      </c>
      <c r="F138" s="14">
        <v>46296.866909722223</v>
      </c>
      <c r="G138" s="13" t="s">
        <v>22</v>
      </c>
      <c r="H138" s="13" t="s">
        <v>1447</v>
      </c>
      <c r="I138" s="15">
        <v>360</v>
      </c>
      <c r="J138" s="13" t="s">
        <v>23</v>
      </c>
      <c r="K138" s="13" t="s">
        <v>24</v>
      </c>
      <c r="L138" s="15">
        <v>309</v>
      </c>
      <c r="M138" s="13" t="s">
        <v>1448</v>
      </c>
      <c r="N138" s="14">
        <v>46296.885844907403</v>
      </c>
      <c r="O138" s="15">
        <v>360</v>
      </c>
      <c r="P138" s="13" t="s">
        <v>26</v>
      </c>
      <c r="Q138" s="15">
        <v>190</v>
      </c>
      <c r="R138" s="3" t="str">
        <f>IF(OR(G138="12R",G138="12L"),_xlfn.XLOOKUP(C138,DB!$A$2:$A$255,DB!$B$2:$B$255,""),IF(OR(G138="30L",G138="30R"),_xlfn.XLOOKUP(C138,DB!$A$2:$A$255,DB!$C$2:$C$255,""),""))</f>
        <v>CZM</v>
      </c>
      <c r="S138" s="3">
        <f t="shared" si="2"/>
        <v>20</v>
      </c>
      <c r="T138" s="3" t="str">
        <f>_xlfn.XLOOKUP(C138,DB!$A$2:$A$255,DB!$D$2:$D$255,"")</f>
        <v>Sector 7</v>
      </c>
    </row>
    <row r="139" spans="1:20" x14ac:dyDescent="0.2">
      <c r="A139" s="13" t="s">
        <v>526</v>
      </c>
      <c r="B139" s="13" t="s">
        <v>18</v>
      </c>
      <c r="C139" s="13" t="s">
        <v>203</v>
      </c>
      <c r="D139" s="13" t="s">
        <v>44</v>
      </c>
      <c r="E139" s="13" t="s">
        <v>670</v>
      </c>
      <c r="F139" s="14">
        <v>46296.86819444444</v>
      </c>
      <c r="G139" s="13" t="s">
        <v>22</v>
      </c>
      <c r="H139" s="13" t="s">
        <v>1449</v>
      </c>
      <c r="I139" s="15">
        <v>360</v>
      </c>
      <c r="J139" s="13" t="s">
        <v>23</v>
      </c>
      <c r="K139" s="13" t="s">
        <v>24</v>
      </c>
      <c r="L139" s="15">
        <v>388</v>
      </c>
      <c r="M139" s="13" t="s">
        <v>269</v>
      </c>
      <c r="N139" s="14">
        <v>46296.888217592597</v>
      </c>
      <c r="O139" s="15">
        <v>360</v>
      </c>
      <c r="P139" s="13" t="s">
        <v>26</v>
      </c>
      <c r="Q139" s="15">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13" t="s">
        <v>516</v>
      </c>
      <c r="B140" s="13" t="s">
        <v>18</v>
      </c>
      <c r="C140" s="13" t="s">
        <v>199</v>
      </c>
      <c r="D140" s="13" t="s">
        <v>61</v>
      </c>
      <c r="E140" s="13" t="s">
        <v>1450</v>
      </c>
      <c r="F140" s="14">
        <v>46296.874976851846</v>
      </c>
      <c r="G140" s="13" t="s">
        <v>22</v>
      </c>
      <c r="H140" s="13" t="s">
        <v>1451</v>
      </c>
      <c r="I140" s="15">
        <v>380</v>
      </c>
      <c r="J140" s="13" t="s">
        <v>23</v>
      </c>
      <c r="K140" s="13" t="s">
        <v>24</v>
      </c>
      <c r="L140" s="15">
        <v>417</v>
      </c>
      <c r="M140" s="13" t="s">
        <v>1452</v>
      </c>
      <c r="N140" s="14">
        <v>46296.896111111113</v>
      </c>
      <c r="O140" s="15">
        <v>370</v>
      </c>
      <c r="P140" s="13" t="s">
        <v>26</v>
      </c>
      <c r="Q140" s="15">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13" t="s">
        <v>698</v>
      </c>
      <c r="B141" s="13" t="s">
        <v>18</v>
      </c>
      <c r="C141" s="13" t="s">
        <v>386</v>
      </c>
      <c r="D141" s="13" t="s">
        <v>699</v>
      </c>
      <c r="E141" s="13"/>
      <c r="F141" s="14">
        <v>46296.87700231481</v>
      </c>
      <c r="G141" s="13" t="s">
        <v>22</v>
      </c>
      <c r="H141" s="13" t="s">
        <v>1453</v>
      </c>
      <c r="I141" s="15">
        <v>370</v>
      </c>
      <c r="J141" s="13" t="s">
        <v>23</v>
      </c>
      <c r="K141" s="13" t="s">
        <v>51</v>
      </c>
      <c r="L141" s="15">
        <v>214</v>
      </c>
      <c r="M141" s="13" t="s">
        <v>383</v>
      </c>
      <c r="N141" s="14">
        <v>46296.892534722225</v>
      </c>
      <c r="O141" s="15">
        <v>351</v>
      </c>
      <c r="P141" s="13" t="s">
        <v>137</v>
      </c>
      <c r="Q141" s="15">
        <v>40</v>
      </c>
      <c r="R141" s="3" t="str">
        <f>IF(OR(G141="12R",G141="12L"),_xlfn.XLOOKUP(C141,DB!$A$2:$A$255,DB!$B$2:$B$255,""),IF(OR(G141="30L",G141="30R"),_xlfn.XLOOKUP(C141,DB!$A$2:$A$255,DB!$C$2:$C$255,""),""))</f>
        <v>NUDAL</v>
      </c>
      <c r="S141" s="3">
        <f t="shared" si="2"/>
        <v>21</v>
      </c>
      <c r="T141" s="3" t="str">
        <f>_xlfn.XLOOKUP(C141,DB!$A$2:$A$255,DB!$D$2:$D$255,"")</f>
        <v>Sector 3</v>
      </c>
    </row>
    <row r="142" spans="1:20" x14ac:dyDescent="0.2">
      <c r="A142" s="13" t="s">
        <v>521</v>
      </c>
      <c r="B142" s="13" t="s">
        <v>18</v>
      </c>
      <c r="C142" s="13" t="s">
        <v>19</v>
      </c>
      <c r="D142" s="13" t="s">
        <v>34</v>
      </c>
      <c r="E142" s="13" t="s">
        <v>830</v>
      </c>
      <c r="F142" s="14">
        <v>46296.880370370374</v>
      </c>
      <c r="G142" s="13" t="s">
        <v>22</v>
      </c>
      <c r="H142" s="13" t="s">
        <v>1454</v>
      </c>
      <c r="I142" s="15">
        <v>360</v>
      </c>
      <c r="J142" s="13" t="s">
        <v>23</v>
      </c>
      <c r="K142" s="13" t="s">
        <v>24</v>
      </c>
      <c r="L142" s="15">
        <v>858</v>
      </c>
      <c r="M142" s="13" t="s">
        <v>745</v>
      </c>
      <c r="N142" s="14">
        <v>46296.92454861111</v>
      </c>
      <c r="O142" s="15">
        <v>360</v>
      </c>
      <c r="P142" s="13" t="s">
        <v>26</v>
      </c>
      <c r="Q142" s="15">
        <v>190</v>
      </c>
      <c r="R142" s="3" t="str">
        <f>IF(OR(G142="12R",G142="12L"),_xlfn.XLOOKUP(C142,DB!$A$2:$A$255,DB!$B$2:$B$255,""),IF(OR(G142="30L",G142="30R"),_xlfn.XLOOKUP(C142,DB!$A$2:$A$255,DB!$C$2:$C$255,""),""))</f>
        <v>UDGUV</v>
      </c>
      <c r="S142" s="3">
        <f t="shared" si="2"/>
        <v>21</v>
      </c>
      <c r="T142" s="3" t="str">
        <f>_xlfn.XLOOKUP(C142,DB!$A$2:$A$255,DB!$D$2:$D$255,"")</f>
        <v>Sector 2</v>
      </c>
    </row>
    <row r="143" spans="1:20" x14ac:dyDescent="0.2">
      <c r="A143" s="13" t="s">
        <v>313</v>
      </c>
      <c r="B143" s="13" t="s">
        <v>18</v>
      </c>
      <c r="C143" s="13" t="s">
        <v>314</v>
      </c>
      <c r="D143" s="13" t="s">
        <v>34</v>
      </c>
      <c r="E143" s="13" t="s">
        <v>618</v>
      </c>
      <c r="F143" s="14">
        <v>46296.881342592591</v>
      </c>
      <c r="G143" s="13" t="s">
        <v>22</v>
      </c>
      <c r="H143" s="13" t="s">
        <v>1455</v>
      </c>
      <c r="I143" s="15">
        <v>350</v>
      </c>
      <c r="J143" s="13" t="s">
        <v>23</v>
      </c>
      <c r="K143" s="13" t="s">
        <v>24</v>
      </c>
      <c r="L143" s="15">
        <v>146</v>
      </c>
      <c r="M143" s="13" t="s">
        <v>610</v>
      </c>
      <c r="N143" s="14">
        <v>46296.892418981486</v>
      </c>
      <c r="O143" s="15">
        <v>247</v>
      </c>
      <c r="P143" s="13" t="s">
        <v>26</v>
      </c>
      <c r="Q143" s="15">
        <v>190</v>
      </c>
      <c r="R143" s="3" t="str">
        <f>IF(OR(G143="12R",G143="12L"),_xlfn.XLOOKUP(C143,DB!$A$2:$A$255,DB!$B$2:$B$255,""),IF(OR(G143="30L",G143="30R"),_xlfn.XLOOKUP(C143,DB!$A$2:$A$255,DB!$C$2:$C$255,""),""))</f>
        <v>CZM</v>
      </c>
      <c r="S143" s="3">
        <f t="shared" si="2"/>
        <v>21</v>
      </c>
      <c r="T143" s="3" t="str">
        <f>_xlfn.XLOOKUP(C143,DB!$A$2:$A$255,DB!$D$2:$D$255,"")</f>
        <v>Sector 7</v>
      </c>
    </row>
    <row r="144" spans="1:20" x14ac:dyDescent="0.2">
      <c r="A144" s="13" t="s">
        <v>518</v>
      </c>
      <c r="B144" s="13" t="s">
        <v>18</v>
      </c>
      <c r="C144" s="13" t="s">
        <v>43</v>
      </c>
      <c r="D144" s="13" t="s">
        <v>44</v>
      </c>
      <c r="E144" s="13" t="s">
        <v>712</v>
      </c>
      <c r="F144" s="14">
        <v>46296.882256944446</v>
      </c>
      <c r="G144" s="13" t="s">
        <v>22</v>
      </c>
      <c r="H144" s="13" t="s">
        <v>1456</v>
      </c>
      <c r="I144" s="15">
        <v>360</v>
      </c>
      <c r="J144" s="13" t="s">
        <v>23</v>
      </c>
      <c r="K144" s="13" t="s">
        <v>24</v>
      </c>
      <c r="L144" s="15">
        <v>865</v>
      </c>
      <c r="M144" s="13" t="s">
        <v>46</v>
      </c>
      <c r="N144" s="14">
        <v>46296.926273148143</v>
      </c>
      <c r="O144" s="15">
        <v>360</v>
      </c>
      <c r="P144" s="13" t="s">
        <v>26</v>
      </c>
      <c r="Q144" s="15">
        <v>190</v>
      </c>
      <c r="R144" s="3" t="str">
        <f>IF(OR(G144="12R",G144="12L"),_xlfn.XLOOKUP(C144,DB!$A$2:$A$255,DB!$B$2:$B$255,""),IF(OR(G144="30L",G144="30R"),_xlfn.XLOOKUP(C144,DB!$A$2:$A$255,DB!$C$2:$C$255,""),""))</f>
        <v>UDGUV</v>
      </c>
      <c r="S144" s="3">
        <f t="shared" si="2"/>
        <v>21</v>
      </c>
      <c r="T144" s="3" t="str">
        <f>_xlfn.XLOOKUP(C144,DB!$A$2:$A$255,DB!$D$2:$D$255,"")</f>
        <v>Sector 2</v>
      </c>
    </row>
    <row r="145" spans="1:20" x14ac:dyDescent="0.2">
      <c r="A145" s="13" t="s">
        <v>883</v>
      </c>
      <c r="B145" s="13" t="s">
        <v>18</v>
      </c>
      <c r="C145" s="13" t="s">
        <v>170</v>
      </c>
      <c r="D145" s="13" t="s">
        <v>61</v>
      </c>
      <c r="E145" s="13" t="s">
        <v>1457</v>
      </c>
      <c r="F145" s="14">
        <v>46296.883263888885</v>
      </c>
      <c r="G145" s="13" t="s">
        <v>22</v>
      </c>
      <c r="H145" s="13" t="s">
        <v>1458</v>
      </c>
      <c r="I145" s="15">
        <v>350</v>
      </c>
      <c r="J145" s="13" t="s">
        <v>23</v>
      </c>
      <c r="K145" s="13" t="s">
        <v>24</v>
      </c>
      <c r="L145" s="15">
        <v>363</v>
      </c>
      <c r="M145" s="13" t="s">
        <v>1147</v>
      </c>
      <c r="N145" s="14">
        <v>46296.903564814813</v>
      </c>
      <c r="O145" s="15">
        <v>310</v>
      </c>
      <c r="P145" s="13" t="s">
        <v>26</v>
      </c>
      <c r="Q145" s="15">
        <v>40</v>
      </c>
      <c r="R145" s="3" t="str">
        <f>IF(OR(G145="12R",G145="12L"),_xlfn.XLOOKUP(C145,DB!$A$2:$A$255,DB!$B$2:$B$255,""),IF(OR(G145="30L",G145="30R"),_xlfn.XLOOKUP(C145,DB!$A$2:$A$255,DB!$C$2:$C$255,""),""))</f>
        <v>OMSUK</v>
      </c>
      <c r="S145" s="3">
        <f t="shared" si="2"/>
        <v>21</v>
      </c>
      <c r="T145" s="3" t="str">
        <f>_xlfn.XLOOKUP(C145,DB!$A$2:$A$255,DB!$D$2:$D$255,"")</f>
        <v>Sector 3</v>
      </c>
    </row>
    <row r="146" spans="1:20" x14ac:dyDescent="0.2">
      <c r="A146" s="13" t="s">
        <v>324</v>
      </c>
      <c r="B146" s="13" t="s">
        <v>18</v>
      </c>
      <c r="C146" s="13" t="s">
        <v>325</v>
      </c>
      <c r="D146" s="13" t="s">
        <v>123</v>
      </c>
      <c r="E146" s="13" t="s">
        <v>1459</v>
      </c>
      <c r="F146" s="14">
        <v>46296.884074074071</v>
      </c>
      <c r="G146" s="13" t="s">
        <v>22</v>
      </c>
      <c r="H146" s="13" t="s">
        <v>1460</v>
      </c>
      <c r="I146" s="15">
        <v>340</v>
      </c>
      <c r="J146" s="13" t="s">
        <v>23</v>
      </c>
      <c r="K146" s="13" t="s">
        <v>24</v>
      </c>
      <c r="L146" s="15">
        <v>878</v>
      </c>
      <c r="M146" s="13" t="s">
        <v>36</v>
      </c>
      <c r="N146" s="14">
        <v>46296.927789351852</v>
      </c>
      <c r="O146" s="15">
        <v>340</v>
      </c>
      <c r="P146" s="13" t="s">
        <v>26</v>
      </c>
      <c r="Q146" s="15">
        <v>190</v>
      </c>
      <c r="R146" s="3" t="str">
        <f>IF(OR(G146="12R",G146="12L"),_xlfn.XLOOKUP(C146,DB!$A$2:$A$255,DB!$B$2:$B$255,""),IF(OR(G146="30L",G146="30R"),_xlfn.XLOOKUP(C146,DB!$A$2:$A$255,DB!$C$2:$C$255,""),""))</f>
        <v>OMSUK</v>
      </c>
      <c r="S146" s="3">
        <f t="shared" si="2"/>
        <v>21</v>
      </c>
      <c r="T146" s="3" t="str">
        <f>_xlfn.XLOOKUP(C146,DB!$A$2:$A$255,DB!$D$2:$D$255,"")</f>
        <v>Sector 3</v>
      </c>
    </row>
    <row r="147" spans="1:20" x14ac:dyDescent="0.2">
      <c r="A147" s="13" t="s">
        <v>525</v>
      </c>
      <c r="B147" s="13" t="s">
        <v>18</v>
      </c>
      <c r="C147" s="13" t="s">
        <v>317</v>
      </c>
      <c r="D147" s="13" t="s">
        <v>29</v>
      </c>
      <c r="E147" s="13" t="s">
        <v>1461</v>
      </c>
      <c r="F147" s="14">
        <v>46296.886064814811</v>
      </c>
      <c r="G147" s="13" t="s">
        <v>22</v>
      </c>
      <c r="H147" s="13" t="s">
        <v>1462</v>
      </c>
      <c r="I147" s="15">
        <v>380</v>
      </c>
      <c r="J147" s="13" t="s">
        <v>23</v>
      </c>
      <c r="K147" s="13" t="s">
        <v>24</v>
      </c>
      <c r="L147" s="15">
        <v>864</v>
      </c>
      <c r="M147" s="13" t="s">
        <v>36</v>
      </c>
      <c r="N147" s="14">
        <v>46296.929490740746</v>
      </c>
      <c r="O147" s="15">
        <v>380</v>
      </c>
      <c r="P147" s="13" t="s">
        <v>26</v>
      </c>
      <c r="Q147" s="15">
        <v>190</v>
      </c>
      <c r="R147" s="3" t="str">
        <f>IF(OR(G147="12R",G147="12L"),_xlfn.XLOOKUP(C147,DB!$A$2:$A$255,DB!$B$2:$B$255,""),IF(OR(G147="30L",G147="30R"),_xlfn.XLOOKUP(C147,DB!$A$2:$A$255,DB!$C$2:$C$255,""),""))</f>
        <v>UDGUV</v>
      </c>
      <c r="S147" s="3">
        <f t="shared" si="2"/>
        <v>21</v>
      </c>
      <c r="T147" s="3" t="str">
        <f>_xlfn.XLOOKUP(C147,DB!$A$2:$A$255,DB!$D$2:$D$255,"")</f>
        <v>Sector 2</v>
      </c>
    </row>
    <row r="148" spans="1:20" x14ac:dyDescent="0.2">
      <c r="A148" s="13" t="s">
        <v>527</v>
      </c>
      <c r="B148" s="13" t="s">
        <v>18</v>
      </c>
      <c r="C148" s="13" t="s">
        <v>528</v>
      </c>
      <c r="D148" s="13" t="s">
        <v>20</v>
      </c>
      <c r="E148" s="13" t="s">
        <v>1463</v>
      </c>
      <c r="F148" s="14">
        <v>46296.887280092589</v>
      </c>
      <c r="G148" s="13" t="s">
        <v>22</v>
      </c>
      <c r="H148" s="13" t="s">
        <v>1464</v>
      </c>
      <c r="I148" s="15">
        <v>320</v>
      </c>
      <c r="J148" s="13" t="s">
        <v>23</v>
      </c>
      <c r="K148" s="13" t="s">
        <v>24</v>
      </c>
      <c r="L148" s="15">
        <v>867</v>
      </c>
      <c r="M148" s="13" t="s">
        <v>36</v>
      </c>
      <c r="N148" s="14">
        <v>46296.929479166662</v>
      </c>
      <c r="O148" s="15">
        <v>320</v>
      </c>
      <c r="P148" s="13" t="s">
        <v>26</v>
      </c>
      <c r="Q148" s="15">
        <v>190</v>
      </c>
      <c r="R148" s="3" t="str">
        <f>IF(OR(G148="12R",G148="12L"),_xlfn.XLOOKUP(C148,DB!$A$2:$A$255,DB!$B$2:$B$255,""),IF(OR(G148="30L",G148="30R"),_xlfn.XLOOKUP(C148,DB!$A$2:$A$255,DB!$C$2:$C$255,""),""))</f>
        <v>ENEBA</v>
      </c>
      <c r="S148" s="3">
        <f t="shared" si="2"/>
        <v>21</v>
      </c>
      <c r="T148" s="3" t="str">
        <f>_xlfn.XLOOKUP(C148,DB!$A$2:$A$255,DB!$D$2:$D$255,"")</f>
        <v>Sector 3</v>
      </c>
    </row>
    <row r="149" spans="1:20" x14ac:dyDescent="0.2">
      <c r="A149" s="13" t="s">
        <v>327</v>
      </c>
      <c r="B149" s="13" t="s">
        <v>18</v>
      </c>
      <c r="C149" s="13" t="s">
        <v>328</v>
      </c>
      <c r="D149" s="13" t="s">
        <v>29</v>
      </c>
      <c r="E149" s="13" t="s">
        <v>918</v>
      </c>
      <c r="F149" s="14">
        <v>46296.888182870374</v>
      </c>
      <c r="G149" s="13" t="s">
        <v>22</v>
      </c>
      <c r="H149" s="13" t="s">
        <v>1465</v>
      </c>
      <c r="I149" s="15">
        <v>360</v>
      </c>
      <c r="J149" s="13" t="s">
        <v>23</v>
      </c>
      <c r="K149" s="13" t="s">
        <v>24</v>
      </c>
      <c r="L149" s="15">
        <v>427</v>
      </c>
      <c r="M149" s="13" t="s">
        <v>463</v>
      </c>
      <c r="N149" s="14">
        <v>46296.911562499998</v>
      </c>
      <c r="O149" s="15">
        <v>354</v>
      </c>
      <c r="P149" s="13" t="s">
        <v>26</v>
      </c>
      <c r="Q149" s="15">
        <v>40</v>
      </c>
      <c r="R149" s="3" t="str">
        <f>IF(OR(G149="12R",G149="12L"),_xlfn.XLOOKUP(C149,DB!$A$2:$A$255,DB!$B$2:$B$255,""),IF(OR(G149="30L",G149="30R"),_xlfn.XLOOKUP(C149,DB!$A$2:$A$255,DB!$C$2:$C$255,""),""))</f>
        <v>OMSUK</v>
      </c>
      <c r="S149" s="3">
        <f t="shared" si="2"/>
        <v>21</v>
      </c>
      <c r="T149" s="3" t="str">
        <f>_xlfn.XLOOKUP(C149,DB!$A$2:$A$255,DB!$D$2:$D$255,"")</f>
        <v>Sector 3</v>
      </c>
    </row>
    <row r="150" spans="1:20" x14ac:dyDescent="0.2">
      <c r="A150" s="13" t="s">
        <v>339</v>
      </c>
      <c r="B150" s="13" t="s">
        <v>18</v>
      </c>
      <c r="C150" s="13" t="s">
        <v>193</v>
      </c>
      <c r="D150" s="13" t="s">
        <v>54</v>
      </c>
      <c r="E150" s="13" t="s">
        <v>427</v>
      </c>
      <c r="F150" s="14">
        <v>46296.888912037037</v>
      </c>
      <c r="G150" s="13" t="s">
        <v>22</v>
      </c>
      <c r="H150" s="13" t="s">
        <v>1466</v>
      </c>
      <c r="I150" s="15">
        <v>360</v>
      </c>
      <c r="J150" s="13" t="s">
        <v>23</v>
      </c>
      <c r="K150" s="13" t="s">
        <v>24</v>
      </c>
      <c r="L150" s="15">
        <v>865</v>
      </c>
      <c r="M150" s="13" t="s">
        <v>193</v>
      </c>
      <c r="N150" s="14">
        <v>46296.941620370373</v>
      </c>
      <c r="O150" s="15">
        <v>15</v>
      </c>
      <c r="P150" s="13" t="s">
        <v>26</v>
      </c>
      <c r="Q150" s="15">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s="13" t="s">
        <v>548</v>
      </c>
      <c r="B151" s="13" t="s">
        <v>18</v>
      </c>
      <c r="C151" s="13" t="s">
        <v>48</v>
      </c>
      <c r="D151" s="13" t="s">
        <v>261</v>
      </c>
      <c r="E151" s="13" t="s">
        <v>549</v>
      </c>
      <c r="F151" s="14">
        <v>46296.889849537038</v>
      </c>
      <c r="G151" s="13" t="s">
        <v>22</v>
      </c>
      <c r="H151" s="13" t="s">
        <v>1467</v>
      </c>
      <c r="I151" s="15">
        <v>390</v>
      </c>
      <c r="J151" s="13" t="s">
        <v>23</v>
      </c>
      <c r="K151" s="13" t="s">
        <v>24</v>
      </c>
      <c r="L151" s="15">
        <v>136</v>
      </c>
      <c r="M151" s="13" t="s">
        <v>40</v>
      </c>
      <c r="N151" s="14">
        <v>46296.899317129632</v>
      </c>
      <c r="O151" s="15">
        <v>253</v>
      </c>
      <c r="P151" s="13" t="s">
        <v>41</v>
      </c>
      <c r="Q151" s="15">
        <v>190</v>
      </c>
      <c r="R151" s="3" t="str">
        <f>IF(OR(G151="12R",G151="12L"),_xlfn.XLOOKUP(C151,DB!$A$2:$A$255,DB!$B$2:$B$255,""),IF(OR(G151="30L",G151="30R"),_xlfn.XLOOKUP(C151,DB!$A$2:$A$255,DB!$C$2:$C$255,""),""))</f>
        <v>NUDAL</v>
      </c>
      <c r="S151" s="3">
        <f t="shared" si="2"/>
        <v>21</v>
      </c>
      <c r="T151" s="3" t="str">
        <f>_xlfn.XLOOKUP(C151,DB!$A$2:$A$255,DB!$D$2:$D$255,"")</f>
        <v>Sector 3</v>
      </c>
    </row>
    <row r="152" spans="1:20" x14ac:dyDescent="0.2">
      <c r="A152" s="13" t="s">
        <v>318</v>
      </c>
      <c r="B152" s="13" t="s">
        <v>18</v>
      </c>
      <c r="C152" s="13" t="s">
        <v>136</v>
      </c>
      <c r="D152" s="13" t="s">
        <v>44</v>
      </c>
      <c r="E152" s="13" t="s">
        <v>487</v>
      </c>
      <c r="F152" s="14">
        <v>46296.891099537039</v>
      </c>
      <c r="G152" s="13" t="s">
        <v>22</v>
      </c>
      <c r="H152" s="13" t="s">
        <v>1468</v>
      </c>
      <c r="I152" s="15">
        <v>300</v>
      </c>
      <c r="J152" s="13" t="s">
        <v>23</v>
      </c>
      <c r="K152" s="13" t="s">
        <v>24</v>
      </c>
      <c r="L152" s="15">
        <v>431</v>
      </c>
      <c r="M152" s="13" t="s">
        <v>1469</v>
      </c>
      <c r="N152" s="14">
        <v>46296.913240740745</v>
      </c>
      <c r="O152" s="15">
        <v>340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530</v>
      </c>
      <c r="B153" s="13" t="s">
        <v>18</v>
      </c>
      <c r="C153" s="13" t="s">
        <v>178</v>
      </c>
      <c r="D153" s="13" t="s">
        <v>44</v>
      </c>
      <c r="E153" s="13" t="s">
        <v>319</v>
      </c>
      <c r="F153" s="14">
        <v>46296.892291666663</v>
      </c>
      <c r="G153" s="13" t="s">
        <v>22</v>
      </c>
      <c r="H153" s="13" t="s">
        <v>1470</v>
      </c>
      <c r="I153" s="15">
        <v>350</v>
      </c>
      <c r="J153" s="13" t="s">
        <v>23</v>
      </c>
      <c r="K153" s="13" t="s">
        <v>24</v>
      </c>
      <c r="L153" s="15">
        <v>366</v>
      </c>
      <c r="M153" s="13" t="s">
        <v>1430</v>
      </c>
      <c r="N153" s="14">
        <v>46296.91243055556</v>
      </c>
      <c r="O153" s="15">
        <v>335</v>
      </c>
      <c r="P153" s="13" t="s">
        <v>26</v>
      </c>
      <c r="Q153" s="15">
        <v>40</v>
      </c>
      <c r="R153" s="3" t="str">
        <f>IF(OR(G153="12R",G153="12L"),_xlfn.XLOOKUP(C153,DB!$A$2:$A$255,DB!$B$2:$B$255,""),IF(OR(G153="30L",G153="30R"),_xlfn.XLOOKUP(C153,DB!$A$2:$A$255,DB!$C$2:$C$255,""),""))</f>
        <v>OMSUK</v>
      </c>
      <c r="S153" s="3">
        <f t="shared" si="2"/>
        <v>21</v>
      </c>
      <c r="T153" s="3" t="str">
        <f>_xlfn.XLOOKUP(C153,DB!$A$2:$A$255,DB!$D$2:$D$255,"")</f>
        <v>Sector 3</v>
      </c>
    </row>
    <row r="154" spans="1:20" x14ac:dyDescent="0.2">
      <c r="A154" s="13" t="s">
        <v>856</v>
      </c>
      <c r="B154" s="13" t="s">
        <v>18</v>
      </c>
      <c r="C154" s="13" t="s">
        <v>203</v>
      </c>
      <c r="D154" s="13" t="s">
        <v>129</v>
      </c>
      <c r="E154" s="13" t="s">
        <v>1251</v>
      </c>
      <c r="F154" s="14">
        <v>46296.894062499996</v>
      </c>
      <c r="G154" s="13" t="s">
        <v>22</v>
      </c>
      <c r="H154" s="13" t="s">
        <v>1471</v>
      </c>
      <c r="I154" s="15">
        <v>370</v>
      </c>
      <c r="J154" s="13" t="s">
        <v>23</v>
      </c>
      <c r="K154" s="13" t="s">
        <v>24</v>
      </c>
      <c r="L154" s="15">
        <v>384</v>
      </c>
      <c r="M154" s="13" t="s">
        <v>1472</v>
      </c>
      <c r="N154" s="14">
        <v>46296.914953703701</v>
      </c>
      <c r="O154" s="15">
        <v>370</v>
      </c>
      <c r="P154" s="13" t="s">
        <v>26</v>
      </c>
      <c r="Q154" s="15">
        <v>40</v>
      </c>
      <c r="R154" s="3" t="str">
        <f>IF(OR(G154="12R",G154="12L"),_xlfn.XLOOKUP(C154,DB!$A$2:$A$255,DB!$B$2:$B$255,""),IF(OR(G154="30L",G154="30R"),_xlfn.XLOOKUP(C154,DB!$A$2:$A$255,DB!$C$2:$C$255,""),""))</f>
        <v>ENEBA</v>
      </c>
      <c r="S154" s="3">
        <f t="shared" si="2"/>
        <v>21</v>
      </c>
      <c r="T154" s="3" t="str">
        <f>_xlfn.XLOOKUP(C154,DB!$A$2:$A$255,DB!$D$2:$D$255,"")</f>
        <v>Sector 3</v>
      </c>
    </row>
    <row r="155" spans="1:20" x14ac:dyDescent="0.2">
      <c r="A155" s="13" t="s">
        <v>316</v>
      </c>
      <c r="B155" s="13" t="s">
        <v>18</v>
      </c>
      <c r="C155" s="13" t="s">
        <v>317</v>
      </c>
      <c r="D155" s="13" t="s">
        <v>44</v>
      </c>
      <c r="E155" s="13" t="s">
        <v>531</v>
      </c>
      <c r="F155" s="14">
        <v>46296.895173611112</v>
      </c>
      <c r="G155" s="13" t="s">
        <v>22</v>
      </c>
      <c r="H155" s="13" t="s">
        <v>1473</v>
      </c>
      <c r="I155" s="15">
        <v>340</v>
      </c>
      <c r="J155" s="13" t="s">
        <v>23</v>
      </c>
      <c r="K155" s="13" t="s">
        <v>24</v>
      </c>
      <c r="L155" s="15">
        <v>881</v>
      </c>
      <c r="M155" s="13" t="s">
        <v>36</v>
      </c>
      <c r="N155" s="14">
        <v>46296.938692129625</v>
      </c>
      <c r="O155" s="15">
        <v>340</v>
      </c>
      <c r="P155" s="13" t="s">
        <v>26</v>
      </c>
      <c r="Q155" s="15">
        <v>190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265</v>
      </c>
      <c r="B156" t="s">
        <v>18</v>
      </c>
      <c r="C156" t="s">
        <v>148</v>
      </c>
      <c r="D156" t="s">
        <v>20</v>
      </c>
      <c r="E156" t="s">
        <v>826</v>
      </c>
      <c r="F156" s="2">
        <v>46296.896296296298</v>
      </c>
      <c r="G156" t="s">
        <v>22</v>
      </c>
      <c r="H156" t="s">
        <v>1474</v>
      </c>
      <c r="I156" s="3">
        <v>350</v>
      </c>
      <c r="J156" t="s">
        <v>23</v>
      </c>
      <c r="K156" t="s">
        <v>24</v>
      </c>
      <c r="L156" s="3">
        <v>235</v>
      </c>
      <c r="M156" t="s">
        <v>383</v>
      </c>
      <c r="N156" s="2">
        <v>46296.91097222222</v>
      </c>
      <c r="O156" s="3">
        <v>315</v>
      </c>
      <c r="P156" t="s">
        <v>26</v>
      </c>
      <c r="Q156" s="3">
        <v>40</v>
      </c>
      <c r="R156" s="3" t="str">
        <f>IF(OR(G156="12R",G156="12L"),_xlfn.XLOOKUP(C156,DB!$A$2:$A$255,DB!$B$2:$B$255,""),IF(OR(G156="30L",G156="30R"),_xlfn.XLOOKUP(C156,DB!$A$2:$A$255,DB!$C$2:$C$255,""),""))</f>
        <v>NUDAL</v>
      </c>
      <c r="S156" s="3">
        <f t="shared" si="2"/>
        <v>21</v>
      </c>
      <c r="T156" s="3" t="str">
        <f>_xlfn.XLOOKUP(C156,DB!$A$2:$A$255,DB!$D$2:$D$255,"")</f>
        <v>Sector 3</v>
      </c>
    </row>
    <row r="157" spans="1:20" x14ac:dyDescent="0.2">
      <c r="A157" t="s">
        <v>338</v>
      </c>
      <c r="B157" t="s">
        <v>18</v>
      </c>
      <c r="C157" t="s">
        <v>75</v>
      </c>
      <c r="D157" t="s">
        <v>54</v>
      </c>
      <c r="E157" t="s">
        <v>112</v>
      </c>
      <c r="F157" s="2">
        <v>46296.897314814814</v>
      </c>
      <c r="G157" t="s">
        <v>22</v>
      </c>
      <c r="H157" t="s">
        <v>1475</v>
      </c>
      <c r="I157" s="3">
        <v>380</v>
      </c>
      <c r="J157" t="s">
        <v>23</v>
      </c>
      <c r="K157" t="s">
        <v>24</v>
      </c>
      <c r="L157" s="3">
        <v>760</v>
      </c>
      <c r="M157" t="s">
        <v>75</v>
      </c>
      <c r="N157" s="2">
        <v>46296.942708333328</v>
      </c>
      <c r="O157" s="3">
        <v>0</v>
      </c>
      <c r="P157" t="s">
        <v>26</v>
      </c>
      <c r="Q157" s="3">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334</v>
      </c>
      <c r="B158" t="s">
        <v>18</v>
      </c>
      <c r="C158" t="s">
        <v>19</v>
      </c>
      <c r="D158" t="s">
        <v>54</v>
      </c>
      <c r="E158" t="s">
        <v>680</v>
      </c>
      <c r="F158" s="2">
        <v>46296.901886574073</v>
      </c>
      <c r="G158" t="s">
        <v>22</v>
      </c>
      <c r="H158" t="s">
        <v>1476</v>
      </c>
      <c r="I158" s="3">
        <v>380</v>
      </c>
      <c r="J158" t="s">
        <v>23</v>
      </c>
      <c r="K158" t="s">
        <v>24</v>
      </c>
      <c r="L158" s="3">
        <v>860</v>
      </c>
      <c r="M158" t="s">
        <v>25</v>
      </c>
      <c r="N158" s="2">
        <v>46296.945555555554</v>
      </c>
      <c r="O158" s="3">
        <v>380</v>
      </c>
      <c r="P158" t="s">
        <v>26</v>
      </c>
      <c r="Q158" s="3">
        <v>190</v>
      </c>
      <c r="R158" s="3" t="str">
        <f>IF(OR(G158="12R",G158="12L"),_xlfn.XLOOKUP(C158,DB!$A$2:$A$255,DB!$B$2:$B$255,""),IF(OR(G158="30L",G158="30R"),_xlfn.XLOOKUP(C158,DB!$A$2:$A$255,DB!$C$2:$C$255,""),""))</f>
        <v>UDGUV</v>
      </c>
      <c r="S158" s="3">
        <f t="shared" si="2"/>
        <v>21</v>
      </c>
      <c r="T158" s="3" t="str">
        <f>_xlfn.XLOOKUP(C158,DB!$A$2:$A$255,DB!$D$2:$D$255,"")</f>
        <v>Sector 2</v>
      </c>
    </row>
    <row r="159" spans="1:20" x14ac:dyDescent="0.2">
      <c r="A159" t="s">
        <v>761</v>
      </c>
      <c r="B159" t="s">
        <v>18</v>
      </c>
      <c r="C159" t="s">
        <v>819</v>
      </c>
      <c r="D159" t="s">
        <v>762</v>
      </c>
      <c r="F159" s="2">
        <v>46296.905092592591</v>
      </c>
      <c r="G159" t="s">
        <v>22</v>
      </c>
      <c r="H159" t="s">
        <v>1477</v>
      </c>
      <c r="I159" s="3">
        <v>430</v>
      </c>
      <c r="J159" t="s">
        <v>23</v>
      </c>
      <c r="K159" t="s">
        <v>51</v>
      </c>
      <c r="L159" s="3">
        <v>938</v>
      </c>
      <c r="M159" t="s">
        <v>1478</v>
      </c>
      <c r="N159" s="2">
        <v>46296.954791666663</v>
      </c>
      <c r="O159" s="3">
        <v>430</v>
      </c>
      <c r="P159" t="s">
        <v>26</v>
      </c>
      <c r="Q159" s="3">
        <v>30</v>
      </c>
      <c r="R159" s="3" t="str">
        <f>IF(OR(G159="12R",G159="12L"),_xlfn.XLOOKUP(C159,DB!$A$2:$A$255,DB!$B$2:$B$255,""),IF(OR(G159="30L",G159="30R"),_xlfn.XLOOKUP(C159,DB!$A$2:$A$255,DB!$C$2:$C$255,""),""))</f>
        <v>CZM</v>
      </c>
      <c r="S159" s="3">
        <f t="shared" si="2"/>
        <v>21</v>
      </c>
      <c r="T159" s="3" t="str">
        <f>_xlfn.XLOOKUP(C159,DB!$A$2:$A$255,DB!$D$2:$D$255,"")</f>
        <v>Sector 7</v>
      </c>
    </row>
    <row r="160" spans="1:20" x14ac:dyDescent="0.2">
      <c r="A160" t="s">
        <v>1479</v>
      </c>
      <c r="B160" t="s">
        <v>18</v>
      </c>
      <c r="C160" t="s">
        <v>43</v>
      </c>
      <c r="D160" t="s">
        <v>132</v>
      </c>
      <c r="F160" s="2">
        <v>46296.906018518523</v>
      </c>
      <c r="G160" t="s">
        <v>22</v>
      </c>
      <c r="H160" t="s">
        <v>1480</v>
      </c>
      <c r="I160" s="3">
        <v>380</v>
      </c>
      <c r="J160" t="s">
        <v>23</v>
      </c>
      <c r="K160" t="s">
        <v>51</v>
      </c>
      <c r="L160" s="3">
        <v>1033</v>
      </c>
      <c r="M160" t="s">
        <v>486</v>
      </c>
      <c r="N160" s="2">
        <v>46296.960428240738</v>
      </c>
      <c r="O160" s="3">
        <v>360</v>
      </c>
      <c r="P160" t="s">
        <v>26</v>
      </c>
      <c r="Q160" s="3">
        <v>40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1481</v>
      </c>
      <c r="B161" t="s">
        <v>18</v>
      </c>
      <c r="C161" t="s">
        <v>854</v>
      </c>
      <c r="D161" t="s">
        <v>29</v>
      </c>
      <c r="E161" t="s">
        <v>1482</v>
      </c>
      <c r="F161" s="2">
        <v>46296.910034722227</v>
      </c>
      <c r="G161" t="s">
        <v>22</v>
      </c>
      <c r="H161" t="s">
        <v>1483</v>
      </c>
      <c r="I161" s="3">
        <v>360</v>
      </c>
      <c r="J161" t="s">
        <v>23</v>
      </c>
      <c r="K161" t="s">
        <v>24</v>
      </c>
      <c r="L161" s="3">
        <v>878</v>
      </c>
      <c r="M161" t="s">
        <v>36</v>
      </c>
      <c r="N161" s="2">
        <v>46296.953229166669</v>
      </c>
      <c r="O161" s="3">
        <v>340</v>
      </c>
      <c r="P161" t="s">
        <v>26</v>
      </c>
      <c r="Q161" s="3">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t="s">
        <v>336</v>
      </c>
      <c r="B162" t="s">
        <v>18</v>
      </c>
      <c r="C162" t="s">
        <v>115</v>
      </c>
      <c r="D162" t="s">
        <v>29</v>
      </c>
      <c r="E162" t="s">
        <v>1484</v>
      </c>
      <c r="F162" s="2">
        <v>46296.912280092598</v>
      </c>
      <c r="G162" t="s">
        <v>22</v>
      </c>
      <c r="H162" t="s">
        <v>1485</v>
      </c>
      <c r="I162" s="3">
        <v>350</v>
      </c>
      <c r="J162" t="s">
        <v>23</v>
      </c>
      <c r="K162" t="s">
        <v>24</v>
      </c>
      <c r="L162" s="3">
        <v>149</v>
      </c>
      <c r="M162" t="s">
        <v>117</v>
      </c>
      <c r="N162" s="2">
        <v>46296.923159722224</v>
      </c>
      <c r="O162" s="3">
        <v>270</v>
      </c>
      <c r="P162" t="s">
        <v>26</v>
      </c>
      <c r="Q162" s="3">
        <v>190</v>
      </c>
      <c r="R162" s="3" t="str">
        <f>IF(OR(G162="12R",G162="12L"),_xlfn.XLOOKUP(C162,DB!$A$2:$A$255,DB!$B$2:$B$255,""),IF(OR(G162="30L",G162="30R"),_xlfn.XLOOKUP(C162,DB!$A$2:$A$255,DB!$C$2:$C$255,""),""))</f>
        <v>TAKUX</v>
      </c>
      <c r="S162" s="3">
        <f t="shared" si="2"/>
        <v>21</v>
      </c>
      <c r="T162" s="3" t="str">
        <f>_xlfn.XLOOKUP(C162,DB!$A$2:$A$255,DB!$D$2:$D$255,"")</f>
        <v>Sector 7</v>
      </c>
    </row>
    <row r="163" spans="1:20" x14ac:dyDescent="0.2">
      <c r="A163" t="s">
        <v>337</v>
      </c>
      <c r="B163" t="s">
        <v>18</v>
      </c>
      <c r="C163" t="s">
        <v>219</v>
      </c>
      <c r="D163" t="s">
        <v>34</v>
      </c>
      <c r="E163" t="s">
        <v>1486</v>
      </c>
      <c r="F163" s="2">
        <v>46296.915520833332</v>
      </c>
      <c r="G163" t="s">
        <v>22</v>
      </c>
      <c r="H163" t="s">
        <v>1487</v>
      </c>
      <c r="I163" s="3">
        <v>350</v>
      </c>
      <c r="J163" t="s">
        <v>23</v>
      </c>
      <c r="K163" t="s">
        <v>24</v>
      </c>
      <c r="L163" s="3">
        <v>149</v>
      </c>
      <c r="M163" t="s">
        <v>117</v>
      </c>
      <c r="N163" s="2">
        <v>46296.926053240742</v>
      </c>
      <c r="O163" s="3">
        <v>262</v>
      </c>
      <c r="P163" t="s">
        <v>26</v>
      </c>
      <c r="Q163" s="3">
        <v>190</v>
      </c>
      <c r="R163" s="3" t="str">
        <f>IF(OR(G163="12R",G163="12L"),_xlfn.XLOOKUP(C163,DB!$A$2:$A$255,DB!$B$2:$B$255,""),IF(OR(G163="30L",G163="30R"),_xlfn.XLOOKUP(C163,DB!$A$2:$A$255,DB!$C$2:$C$255,""),""))</f>
        <v>TAKUX</v>
      </c>
      <c r="S163" s="3">
        <f t="shared" si="2"/>
        <v>21</v>
      </c>
      <c r="T163" s="3" t="str">
        <f>_xlfn.XLOOKUP(C163,DB!$A$2:$A$255,DB!$D$2:$D$255,"")</f>
        <v>Sector 7</v>
      </c>
    </row>
    <row r="164" spans="1:20" x14ac:dyDescent="0.2">
      <c r="A164" t="s">
        <v>533</v>
      </c>
      <c r="B164" t="s">
        <v>18</v>
      </c>
      <c r="C164" t="s">
        <v>322</v>
      </c>
      <c r="D164" t="s">
        <v>261</v>
      </c>
      <c r="E164" t="s">
        <v>312</v>
      </c>
      <c r="F164" s="2">
        <v>46296.917349537034</v>
      </c>
      <c r="G164" t="s">
        <v>22</v>
      </c>
      <c r="H164" t="s">
        <v>1488</v>
      </c>
      <c r="I164" s="3">
        <v>370</v>
      </c>
      <c r="J164" t="s">
        <v>23</v>
      </c>
      <c r="K164" t="s">
        <v>24</v>
      </c>
      <c r="L164" s="3">
        <v>360</v>
      </c>
      <c r="M164" t="s">
        <v>31</v>
      </c>
      <c r="N164" s="2">
        <v>46296.936678240745</v>
      </c>
      <c r="O164" s="3">
        <v>370</v>
      </c>
      <c r="P164" t="s">
        <v>41</v>
      </c>
      <c r="Q164" s="3">
        <v>40</v>
      </c>
      <c r="R164" s="3" t="str">
        <f>IF(OR(G164="12R",G164="12L"),_xlfn.XLOOKUP(C164,DB!$A$2:$A$255,DB!$B$2:$B$255,""),IF(OR(G164="30L",G164="30R"),_xlfn.XLOOKUP(C164,DB!$A$2:$A$255,DB!$C$2:$C$255,""),""))</f>
        <v>NUDAL</v>
      </c>
      <c r="S164" s="3">
        <f t="shared" si="2"/>
        <v>22</v>
      </c>
      <c r="T164" s="3" t="str">
        <f>_xlfn.XLOOKUP(C164,DB!$A$2:$A$255,DB!$D$2:$D$255,"")</f>
        <v>Sector 3</v>
      </c>
    </row>
    <row r="165" spans="1:20" x14ac:dyDescent="0.2">
      <c r="A165" t="s">
        <v>326</v>
      </c>
      <c r="B165" t="s">
        <v>18</v>
      </c>
      <c r="C165" t="s">
        <v>33</v>
      </c>
      <c r="D165" t="s">
        <v>61</v>
      </c>
      <c r="E165" t="s">
        <v>418</v>
      </c>
      <c r="F165" s="2">
        <v>46296.919675925921</v>
      </c>
      <c r="G165" t="s">
        <v>22</v>
      </c>
      <c r="H165" t="s">
        <v>1489</v>
      </c>
      <c r="I165" s="3">
        <v>340</v>
      </c>
      <c r="J165" t="s">
        <v>23</v>
      </c>
      <c r="K165" t="s">
        <v>152</v>
      </c>
      <c r="L165" s="3">
        <v>863</v>
      </c>
      <c r="M165" t="s">
        <v>36</v>
      </c>
      <c r="N165" s="2">
        <v>46296.963020833333</v>
      </c>
      <c r="O165" s="3">
        <v>340</v>
      </c>
      <c r="P165" t="s">
        <v>26</v>
      </c>
      <c r="Q165" s="3">
        <v>190</v>
      </c>
      <c r="R165" s="3" t="str">
        <f>IF(OR(G165="12R",G165="12L"),_xlfn.XLOOKUP(C165,DB!$A$2:$A$255,DB!$B$2:$B$255,""),IF(OR(G165="30L",G165="30R"),_xlfn.XLOOKUP(C165,DB!$A$2:$A$255,DB!$C$2:$C$255,""),""))</f>
        <v>UDGUV</v>
      </c>
      <c r="S165" s="3">
        <f t="shared" si="2"/>
        <v>22</v>
      </c>
      <c r="T165" s="3" t="str">
        <f>_xlfn.XLOOKUP(C165,DB!$A$2:$A$255,DB!$D$2:$D$255,"")</f>
        <v>Sector 2</v>
      </c>
    </row>
    <row r="166" spans="1:20" x14ac:dyDescent="0.2">
      <c r="A166" t="s">
        <v>340</v>
      </c>
      <c r="B166" t="s">
        <v>18</v>
      </c>
      <c r="C166" t="s">
        <v>101</v>
      </c>
      <c r="D166" t="s">
        <v>61</v>
      </c>
      <c r="E166" t="s">
        <v>771</v>
      </c>
      <c r="F166" s="2">
        <v>46296.926840277782</v>
      </c>
      <c r="G166" t="s">
        <v>22</v>
      </c>
      <c r="H166" t="s">
        <v>184</v>
      </c>
      <c r="I166" s="3">
        <v>360</v>
      </c>
      <c r="J166" t="s">
        <v>23</v>
      </c>
      <c r="K166" t="s">
        <v>152</v>
      </c>
      <c r="L166" s="3">
        <v>859</v>
      </c>
      <c r="M166" t="s">
        <v>46</v>
      </c>
      <c r="N166" s="2">
        <v>46296.969965277778</v>
      </c>
      <c r="O166" s="3">
        <v>360</v>
      </c>
      <c r="P166" t="s">
        <v>26</v>
      </c>
      <c r="Q166" s="3">
        <v>190</v>
      </c>
      <c r="R166" s="3" t="str">
        <f>IF(OR(G166="12R",G166="12L"),_xlfn.XLOOKUP(C166,DB!$A$2:$A$255,DB!$B$2:$B$255,""),IF(OR(G166="30L",G166="30R"),_xlfn.XLOOKUP(C166,DB!$A$2:$A$255,DB!$C$2:$C$255,""),""))</f>
        <v>UDGUV</v>
      </c>
      <c r="S166" s="3">
        <f t="shared" si="2"/>
        <v>22</v>
      </c>
      <c r="T166" s="3" t="str">
        <f>_xlfn.XLOOKUP(C166,DB!$A$2:$A$255,DB!$D$2:$D$255,"")</f>
        <v>Sector 2</v>
      </c>
    </row>
    <row r="167" spans="1:20" x14ac:dyDescent="0.2">
      <c r="A167" t="s">
        <v>511</v>
      </c>
      <c r="B167" t="s">
        <v>18</v>
      </c>
      <c r="C167" t="s">
        <v>33</v>
      </c>
      <c r="D167" t="s">
        <v>61</v>
      </c>
      <c r="E167" t="s">
        <v>590</v>
      </c>
      <c r="F167" s="2">
        <v>46296.928483796291</v>
      </c>
      <c r="G167" t="s">
        <v>22</v>
      </c>
      <c r="H167" t="s">
        <v>1490</v>
      </c>
      <c r="I167" s="3">
        <v>340</v>
      </c>
      <c r="J167" t="s">
        <v>23</v>
      </c>
      <c r="K167" t="s">
        <v>24</v>
      </c>
      <c r="L167" s="3">
        <v>878</v>
      </c>
      <c r="M167" t="s">
        <v>36</v>
      </c>
      <c r="N167" s="2">
        <v>46296.972905092596</v>
      </c>
      <c r="O167" s="3">
        <v>340</v>
      </c>
      <c r="P167" t="s">
        <v>26</v>
      </c>
      <c r="Q167" s="3">
        <v>190</v>
      </c>
      <c r="R167" s="3" t="str">
        <f>IF(OR(G167="12R",G167="12L"),_xlfn.XLOOKUP(C167,DB!$A$2:$A$255,DB!$B$2:$B$255,""),IF(OR(G167="30L",G167="30R"),_xlfn.XLOOKUP(C167,DB!$A$2:$A$255,DB!$C$2:$C$255,""),""))</f>
        <v>UDGUV</v>
      </c>
      <c r="S167" s="3">
        <f t="shared" si="2"/>
        <v>22</v>
      </c>
      <c r="T167" s="3" t="str">
        <f>_xlfn.XLOOKUP(C167,DB!$A$2:$A$255,DB!$D$2:$D$255,"")</f>
        <v>Sector 2</v>
      </c>
    </row>
    <row r="168" spans="1:20" x14ac:dyDescent="0.2">
      <c r="A168" t="s">
        <v>333</v>
      </c>
      <c r="B168" t="s">
        <v>18</v>
      </c>
      <c r="C168" t="s">
        <v>148</v>
      </c>
      <c r="D168" t="s">
        <v>129</v>
      </c>
      <c r="E168" t="s">
        <v>1265</v>
      </c>
      <c r="F168" s="2">
        <v>46296.929513888885</v>
      </c>
      <c r="G168" t="s">
        <v>22</v>
      </c>
      <c r="H168" t="s">
        <v>1491</v>
      </c>
      <c r="I168" s="3">
        <v>370</v>
      </c>
      <c r="J168" t="s">
        <v>23</v>
      </c>
      <c r="K168" t="s">
        <v>24</v>
      </c>
      <c r="L168" s="3">
        <v>403</v>
      </c>
      <c r="M168" t="s">
        <v>904</v>
      </c>
      <c r="N168" s="2">
        <v>46296.951111111106</v>
      </c>
      <c r="O168" s="3">
        <v>370</v>
      </c>
      <c r="P168" t="s">
        <v>26</v>
      </c>
      <c r="Q168" s="3">
        <v>40</v>
      </c>
      <c r="R168" s="3" t="str">
        <f>IF(OR(G168="12R",G168="12L"),_xlfn.XLOOKUP(C168,DB!$A$2:$A$255,DB!$B$2:$B$255,""),IF(OR(G168="30L",G168="30R"),_xlfn.XLOOKUP(C168,DB!$A$2:$A$255,DB!$C$2:$C$255,""),""))</f>
        <v>NUDAL</v>
      </c>
      <c r="S168" s="3">
        <f t="shared" si="2"/>
        <v>22</v>
      </c>
      <c r="T168" s="3" t="str">
        <f>_xlfn.XLOOKUP(C168,DB!$A$2:$A$255,DB!$D$2:$D$255,"")</f>
        <v>Sector 3</v>
      </c>
    </row>
    <row r="169" spans="1:20" x14ac:dyDescent="0.2">
      <c r="A169" t="s">
        <v>538</v>
      </c>
      <c r="B169" t="s">
        <v>18</v>
      </c>
      <c r="C169" t="s">
        <v>539</v>
      </c>
      <c r="D169" t="s">
        <v>129</v>
      </c>
      <c r="E169" t="s">
        <v>797</v>
      </c>
      <c r="F169" s="2">
        <v>46296.933090277773</v>
      </c>
      <c r="G169" t="s">
        <v>22</v>
      </c>
      <c r="H169" t="s">
        <v>1492</v>
      </c>
      <c r="I169" s="3">
        <v>340</v>
      </c>
      <c r="J169" t="s">
        <v>23</v>
      </c>
      <c r="K169" t="s">
        <v>24</v>
      </c>
      <c r="L169" s="3">
        <v>878</v>
      </c>
      <c r="M169" t="s">
        <v>36</v>
      </c>
      <c r="N169" s="2">
        <v>46296.977986111116</v>
      </c>
      <c r="O169" s="3">
        <v>340</v>
      </c>
      <c r="P169" t="s">
        <v>26</v>
      </c>
      <c r="Q169" s="3">
        <v>190</v>
      </c>
      <c r="R169" s="3" t="str">
        <f>IF(OR(G169="12R",G169="12L"),_xlfn.XLOOKUP(C169,DB!$A$2:$A$255,DB!$B$2:$B$255,""),IF(OR(G169="30L",G169="30R"),_xlfn.XLOOKUP(C169,DB!$A$2:$A$255,DB!$C$2:$C$255,""),""))</f>
        <v>OMSUK</v>
      </c>
      <c r="S169" s="3">
        <f t="shared" si="2"/>
        <v>22</v>
      </c>
      <c r="T169" s="3" t="str">
        <f>_xlfn.XLOOKUP(C169,DB!$A$2:$A$255,DB!$D$2:$D$255,"")</f>
        <v>Sector 3</v>
      </c>
    </row>
    <row r="170" spans="1:20" x14ac:dyDescent="0.2">
      <c r="A170" t="s">
        <v>343</v>
      </c>
      <c r="B170" t="s">
        <v>18</v>
      </c>
      <c r="C170" t="s">
        <v>122</v>
      </c>
      <c r="D170" t="s">
        <v>44</v>
      </c>
      <c r="E170" t="s">
        <v>515</v>
      </c>
      <c r="F170" s="2">
        <v>46296.934166666666</v>
      </c>
      <c r="G170" t="s">
        <v>22</v>
      </c>
      <c r="H170" t="s">
        <v>1493</v>
      </c>
      <c r="I170" s="3">
        <v>360</v>
      </c>
      <c r="J170" t="s">
        <v>23</v>
      </c>
      <c r="K170" t="s">
        <v>24</v>
      </c>
      <c r="L170" s="3">
        <v>523</v>
      </c>
      <c r="M170" t="s">
        <v>130</v>
      </c>
      <c r="N170" s="2">
        <v>46296.960312499999</v>
      </c>
      <c r="O170" s="3">
        <v>380</v>
      </c>
      <c r="P170" t="s">
        <v>26</v>
      </c>
      <c r="Q170" s="3">
        <v>40</v>
      </c>
      <c r="R170" s="3" t="str">
        <f>IF(OR(G170="12R",G170="12L"),_xlfn.XLOOKUP(C170,DB!$A$2:$A$255,DB!$B$2:$B$255,""),IF(OR(G170="30L",G170="30R"),_xlfn.XLOOKUP(C170,DB!$A$2:$A$255,DB!$C$2:$C$255,""),""))</f>
        <v>ENEBA</v>
      </c>
      <c r="S170" s="3">
        <f t="shared" si="2"/>
        <v>22</v>
      </c>
      <c r="T170" s="3" t="str">
        <f>_xlfn.XLOOKUP(C170,DB!$A$2:$A$255,DB!$D$2:$D$255,"")</f>
        <v>Sector 3</v>
      </c>
    </row>
    <row r="171" spans="1:20" x14ac:dyDescent="0.2">
      <c r="A171" t="s">
        <v>315</v>
      </c>
      <c r="B171" t="s">
        <v>18</v>
      </c>
      <c r="C171" t="s">
        <v>224</v>
      </c>
      <c r="D171" t="s">
        <v>116</v>
      </c>
      <c r="E171" t="s">
        <v>727</v>
      </c>
      <c r="F171" s="2">
        <v>46296.937430555554</v>
      </c>
      <c r="G171" t="s">
        <v>22</v>
      </c>
      <c r="H171" t="s">
        <v>1494</v>
      </c>
      <c r="I171" s="3">
        <v>400</v>
      </c>
      <c r="J171" t="s">
        <v>23</v>
      </c>
      <c r="K171" t="s">
        <v>24</v>
      </c>
      <c r="L171" s="3">
        <v>513</v>
      </c>
      <c r="M171" t="s">
        <v>130</v>
      </c>
      <c r="N171" s="2">
        <v>46296.962766203702</v>
      </c>
      <c r="O171" s="3">
        <v>400</v>
      </c>
      <c r="P171" t="s">
        <v>26</v>
      </c>
      <c r="Q171" s="3">
        <v>40</v>
      </c>
      <c r="R171" s="3" t="str">
        <f>IF(OR(G171="12R",G171="12L"),_xlfn.XLOOKUP(C171,DB!$A$2:$A$255,DB!$B$2:$B$255,""),IF(OR(G171="30L",G171="30R"),_xlfn.XLOOKUP(C171,DB!$A$2:$A$255,DB!$C$2:$C$255,""),""))</f>
        <v>ENEBA</v>
      </c>
      <c r="S171" s="3">
        <f t="shared" si="2"/>
        <v>22</v>
      </c>
      <c r="T171" s="3" t="str">
        <f>_xlfn.XLOOKUP(C171,DB!$A$2:$A$255,DB!$D$2:$D$255,"")</f>
        <v>Sector 3</v>
      </c>
    </row>
    <row r="172" spans="1:20" x14ac:dyDescent="0.2">
      <c r="A172" t="s">
        <v>354</v>
      </c>
      <c r="B172" t="s">
        <v>18</v>
      </c>
      <c r="C172" t="s">
        <v>43</v>
      </c>
      <c r="D172" t="s">
        <v>44</v>
      </c>
      <c r="E172" t="s">
        <v>414</v>
      </c>
      <c r="F172" s="2">
        <v>46296.947546296295</v>
      </c>
      <c r="G172" t="s">
        <v>22</v>
      </c>
      <c r="H172" t="s">
        <v>1495</v>
      </c>
      <c r="I172" s="3">
        <v>360</v>
      </c>
      <c r="J172" t="s">
        <v>23</v>
      </c>
      <c r="K172" t="s">
        <v>24</v>
      </c>
      <c r="L172" s="3">
        <v>858</v>
      </c>
      <c r="M172" t="s">
        <v>46</v>
      </c>
      <c r="N172" s="2">
        <v>46296.991064814814</v>
      </c>
      <c r="O172" s="3">
        <v>340</v>
      </c>
      <c r="P172" t="s">
        <v>26</v>
      </c>
      <c r="Q172" s="3">
        <v>190</v>
      </c>
      <c r="R172" s="3" t="str">
        <f>IF(OR(G172="12R",G172="12L"),_xlfn.XLOOKUP(C172,DB!$A$2:$A$255,DB!$B$2:$B$255,""),IF(OR(G172="30L",G172="30R"),_xlfn.XLOOKUP(C172,DB!$A$2:$A$255,DB!$C$2:$C$255,""),""))</f>
        <v>UDGUV</v>
      </c>
      <c r="S172" s="3">
        <f t="shared" si="2"/>
        <v>22</v>
      </c>
      <c r="T172" s="3" t="str">
        <f>_xlfn.XLOOKUP(C172,DB!$A$2:$A$255,DB!$D$2:$D$255,"")</f>
        <v>Sector 2</v>
      </c>
    </row>
    <row r="173" spans="1:20" x14ac:dyDescent="0.2">
      <c r="A173" t="s">
        <v>346</v>
      </c>
      <c r="B173" t="s">
        <v>18</v>
      </c>
      <c r="C173" t="s">
        <v>347</v>
      </c>
      <c r="D173" t="s">
        <v>54</v>
      </c>
      <c r="E173" t="s">
        <v>82</v>
      </c>
      <c r="F173" s="2">
        <v>46296.949097222227</v>
      </c>
      <c r="G173" t="s">
        <v>22</v>
      </c>
      <c r="H173" t="s">
        <v>586</v>
      </c>
      <c r="I173" s="3">
        <v>380</v>
      </c>
      <c r="J173" t="s">
        <v>23</v>
      </c>
      <c r="K173" t="s">
        <v>24</v>
      </c>
      <c r="L173" s="3">
        <v>859</v>
      </c>
      <c r="M173" t="s">
        <v>46</v>
      </c>
      <c r="N173" s="2">
        <v>46296.99291666667</v>
      </c>
      <c r="O173" s="3">
        <v>380</v>
      </c>
      <c r="P173" t="s">
        <v>26</v>
      </c>
      <c r="Q173" s="3">
        <v>190</v>
      </c>
      <c r="R173" s="3" t="str">
        <f>IF(OR(G173="12R",G173="12L"),_xlfn.XLOOKUP(C173,DB!$A$2:$A$255,DB!$B$2:$B$255,""),IF(OR(G173="30L",G173="30R"),_xlfn.XLOOKUP(C173,DB!$A$2:$A$255,DB!$C$2:$C$255,""),""))</f>
        <v>UDGUV</v>
      </c>
      <c r="S173" s="3">
        <f t="shared" si="2"/>
        <v>22</v>
      </c>
      <c r="T173" s="3" t="str">
        <f>_xlfn.XLOOKUP(C173,DB!$A$2:$A$255,DB!$D$2:$D$255,"")</f>
        <v>Sector 2</v>
      </c>
    </row>
    <row r="174" spans="1:20" x14ac:dyDescent="0.2">
      <c r="A174" t="s">
        <v>344</v>
      </c>
      <c r="B174" t="s">
        <v>18</v>
      </c>
      <c r="C174" t="s">
        <v>345</v>
      </c>
      <c r="D174" t="s">
        <v>34</v>
      </c>
      <c r="E174" t="s">
        <v>95</v>
      </c>
      <c r="F174" s="2">
        <v>46296.954976851848</v>
      </c>
      <c r="G174" t="s">
        <v>22</v>
      </c>
      <c r="H174" t="s">
        <v>1496</v>
      </c>
      <c r="I174" s="3">
        <v>380</v>
      </c>
      <c r="J174" t="s">
        <v>23</v>
      </c>
      <c r="K174" t="s">
        <v>24</v>
      </c>
      <c r="L174" s="3">
        <v>868</v>
      </c>
      <c r="M174" t="s">
        <v>181</v>
      </c>
      <c r="N174" s="2">
        <v>46296.999652777777</v>
      </c>
      <c r="O174" s="3">
        <v>380</v>
      </c>
      <c r="P174" t="s">
        <v>26</v>
      </c>
      <c r="Q174" s="3">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t="s">
        <v>555</v>
      </c>
      <c r="B175" t="s">
        <v>18</v>
      </c>
      <c r="C175" t="s">
        <v>539</v>
      </c>
      <c r="D175" t="s">
        <v>29</v>
      </c>
      <c r="E175" t="s">
        <v>1497</v>
      </c>
      <c r="F175" s="2">
        <v>46296.956053240741</v>
      </c>
      <c r="G175" t="s">
        <v>22</v>
      </c>
      <c r="H175" t="s">
        <v>1498</v>
      </c>
      <c r="I175" s="3">
        <v>320</v>
      </c>
      <c r="J175" t="s">
        <v>23</v>
      </c>
      <c r="K175" t="s">
        <v>24</v>
      </c>
      <c r="L175" s="3">
        <v>523</v>
      </c>
      <c r="M175" t="s">
        <v>130</v>
      </c>
      <c r="N175" s="2">
        <v>46296.983900462961</v>
      </c>
      <c r="O175" s="3">
        <v>320</v>
      </c>
      <c r="P175" t="s">
        <v>26</v>
      </c>
      <c r="Q175" s="3">
        <v>40</v>
      </c>
      <c r="R175" s="3" t="str">
        <f>IF(OR(G175="12R",G175="12L"),_xlfn.XLOOKUP(C175,DB!$A$2:$A$255,DB!$B$2:$B$255,""),IF(OR(G175="30L",G175="30R"),_xlfn.XLOOKUP(C175,DB!$A$2:$A$255,DB!$C$2:$C$255,""),""))</f>
        <v>OMSUK</v>
      </c>
      <c r="S175" s="3">
        <f t="shared" si="2"/>
        <v>22</v>
      </c>
      <c r="T175" s="3" t="str">
        <f>_xlfn.XLOOKUP(C175,DB!$A$2:$A$255,DB!$D$2:$D$255,"")</f>
        <v>Sector 3</v>
      </c>
    </row>
    <row r="176" spans="1:20" x14ac:dyDescent="0.2">
      <c r="A176" t="s">
        <v>349</v>
      </c>
      <c r="B176" t="s">
        <v>18</v>
      </c>
      <c r="C176" t="s">
        <v>221</v>
      </c>
      <c r="D176" t="s">
        <v>54</v>
      </c>
      <c r="E176" t="s">
        <v>1102</v>
      </c>
      <c r="F176" s="2">
        <v>46296.957314814819</v>
      </c>
      <c r="G176" t="s">
        <v>22</v>
      </c>
      <c r="H176" t="s">
        <v>351</v>
      </c>
      <c r="I176" s="3">
        <v>380</v>
      </c>
      <c r="J176" t="s">
        <v>23</v>
      </c>
      <c r="K176" t="s">
        <v>24</v>
      </c>
      <c r="L176" s="3">
        <v>859</v>
      </c>
      <c r="M176" t="s">
        <v>46</v>
      </c>
      <c r="N176" s="2">
        <v>46297.00135416667</v>
      </c>
      <c r="O176" s="3">
        <v>380</v>
      </c>
      <c r="P176" t="s">
        <v>26</v>
      </c>
      <c r="Q176" s="3">
        <v>190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1499</v>
      </c>
      <c r="B177" t="s">
        <v>18</v>
      </c>
      <c r="C177" t="s">
        <v>1105</v>
      </c>
      <c r="D177" t="s">
        <v>1227</v>
      </c>
      <c r="E177" t="s">
        <v>1500</v>
      </c>
      <c r="F177" s="2">
        <v>46296.95820601852</v>
      </c>
      <c r="G177" t="s">
        <v>22</v>
      </c>
      <c r="H177" t="s">
        <v>1501</v>
      </c>
      <c r="I177" s="3">
        <v>450</v>
      </c>
      <c r="J177" t="s">
        <v>23</v>
      </c>
      <c r="K177" t="s">
        <v>51</v>
      </c>
      <c r="L177" s="3">
        <v>360</v>
      </c>
      <c r="M177" t="s">
        <v>31</v>
      </c>
      <c r="N177" s="2">
        <v>46296.976516203707</v>
      </c>
      <c r="O177" s="3">
        <v>450</v>
      </c>
      <c r="P177" t="s">
        <v>26</v>
      </c>
      <c r="Q177" s="3">
        <v>40</v>
      </c>
      <c r="R177" s="3" t="str">
        <f>IF(OR(G177="12R",G177="12L"),_xlfn.XLOOKUP(C177,DB!$A$2:$A$255,DB!$B$2:$B$255,""),IF(OR(G177="30L",G177="30R"),_xlfn.XLOOKUP(C177,DB!$A$2:$A$255,DB!$C$2:$C$255,""),""))</f>
        <v>NUDAL</v>
      </c>
      <c r="S177" s="3">
        <f t="shared" si="2"/>
        <v>22</v>
      </c>
      <c r="T177" s="3" t="str">
        <f>_xlfn.XLOOKUP(C177,DB!$A$2:$A$255,DB!$D$2:$D$255,"")</f>
        <v>Sector 3</v>
      </c>
    </row>
    <row r="178" spans="1:20" x14ac:dyDescent="0.2">
      <c r="A178" t="s">
        <v>358</v>
      </c>
      <c r="B178" t="s">
        <v>18</v>
      </c>
      <c r="C178" t="s">
        <v>276</v>
      </c>
      <c r="D178" t="s">
        <v>123</v>
      </c>
      <c r="E178" t="s">
        <v>1502</v>
      </c>
      <c r="F178" s="2">
        <v>46296.963738425926</v>
      </c>
      <c r="G178" t="s">
        <v>22</v>
      </c>
      <c r="H178" t="s">
        <v>1503</v>
      </c>
      <c r="I178" s="3">
        <v>320</v>
      </c>
      <c r="J178" t="s">
        <v>23</v>
      </c>
      <c r="K178" t="s">
        <v>24</v>
      </c>
      <c r="L178" s="3">
        <v>878</v>
      </c>
      <c r="M178" t="s">
        <v>36</v>
      </c>
      <c r="N178" s="2">
        <v>46297.006886574076</v>
      </c>
      <c r="O178" s="3">
        <v>320</v>
      </c>
      <c r="P178" t="s">
        <v>26</v>
      </c>
      <c r="Q178" s="3">
        <v>190</v>
      </c>
      <c r="R178" s="3" t="str">
        <f>IF(OR(G178="12R",G178="12L"),_xlfn.XLOOKUP(C178,DB!$A$2:$A$255,DB!$B$2:$B$255,""),IF(OR(G178="30L",G178="30R"),_xlfn.XLOOKUP(C178,DB!$A$2:$A$255,DB!$C$2:$C$255,""),""))</f>
        <v>UDGUV</v>
      </c>
      <c r="S178" s="3">
        <f t="shared" si="2"/>
        <v>23</v>
      </c>
      <c r="T178" s="3" t="str">
        <f>_xlfn.XLOOKUP(C178,DB!$A$2:$A$255,DB!$D$2:$D$255,"")</f>
        <v>Sector 2</v>
      </c>
    </row>
    <row r="179" spans="1:20" x14ac:dyDescent="0.2">
      <c r="A179" t="s">
        <v>356</v>
      </c>
      <c r="B179" t="s">
        <v>18</v>
      </c>
      <c r="C179" t="s">
        <v>63</v>
      </c>
      <c r="D179" t="s">
        <v>54</v>
      </c>
      <c r="E179" t="s">
        <v>350</v>
      </c>
      <c r="F179" s="2">
        <v>46296.969189814816</v>
      </c>
      <c r="G179" t="s">
        <v>22</v>
      </c>
      <c r="H179" t="s">
        <v>1504</v>
      </c>
      <c r="I179" s="3">
        <v>380</v>
      </c>
      <c r="J179" t="s">
        <v>23</v>
      </c>
      <c r="K179" t="s">
        <v>24</v>
      </c>
      <c r="L179" s="3">
        <v>868</v>
      </c>
      <c r="M179" t="s">
        <v>181</v>
      </c>
      <c r="N179" s="2">
        <v>46297.013217592597</v>
      </c>
      <c r="O179" s="3">
        <v>380</v>
      </c>
      <c r="P179" t="s">
        <v>26</v>
      </c>
      <c r="Q179" s="3">
        <v>190</v>
      </c>
      <c r="R179" s="3" t="str">
        <f>IF(OR(G179="12R",G179="12L"),_xlfn.XLOOKUP(C179,DB!$A$2:$A$255,DB!$B$2:$B$255,""),IF(OR(G179="30L",G179="30R"),_xlfn.XLOOKUP(C179,DB!$A$2:$A$255,DB!$C$2:$C$255,""),""))</f>
        <v>UDGUV</v>
      </c>
      <c r="S179" s="3">
        <f t="shared" si="2"/>
        <v>23</v>
      </c>
      <c r="T179" s="3" t="str">
        <f>_xlfn.XLOOKUP(C179,DB!$A$2:$A$255,DB!$D$2:$D$255,"")</f>
        <v>Sector 2</v>
      </c>
    </row>
    <row r="180" spans="1:20" x14ac:dyDescent="0.2">
      <c r="A180" t="s">
        <v>359</v>
      </c>
      <c r="B180" t="s">
        <v>18</v>
      </c>
      <c r="C180" t="s">
        <v>219</v>
      </c>
      <c r="D180" t="s">
        <v>34</v>
      </c>
      <c r="E180" t="s">
        <v>1505</v>
      </c>
      <c r="F180" s="2">
        <v>46296.976354166662</v>
      </c>
      <c r="G180" t="s">
        <v>22</v>
      </c>
      <c r="H180" t="s">
        <v>1506</v>
      </c>
      <c r="I180" s="3">
        <v>350</v>
      </c>
      <c r="J180" t="s">
        <v>23</v>
      </c>
      <c r="K180" t="s">
        <v>24</v>
      </c>
      <c r="L180" s="3">
        <v>153</v>
      </c>
      <c r="M180" t="s">
        <v>117</v>
      </c>
      <c r="N180" s="2">
        <v>46296.98709490741</v>
      </c>
      <c r="O180" s="3">
        <v>262</v>
      </c>
      <c r="P180" t="s">
        <v>26</v>
      </c>
      <c r="Q180" s="3">
        <v>190</v>
      </c>
      <c r="R180" s="3" t="str">
        <f>IF(OR(G180="12R",G180="12L"),_xlfn.XLOOKUP(C180,DB!$A$2:$A$255,DB!$B$2:$B$255,""),IF(OR(G180="30L",G180="30R"),_xlfn.XLOOKUP(C180,DB!$A$2:$A$255,DB!$C$2:$C$255,""),""))</f>
        <v>TAKUX</v>
      </c>
      <c r="S180" s="3">
        <f t="shared" si="2"/>
        <v>23</v>
      </c>
      <c r="T180" s="3" t="str">
        <f>_xlfn.XLOOKUP(C180,DB!$A$2:$A$255,DB!$D$2:$D$255,"")</f>
        <v>Sector 7</v>
      </c>
    </row>
    <row r="181" spans="1:20" x14ac:dyDescent="0.2">
      <c r="A181" t="s">
        <v>551</v>
      </c>
      <c r="B181" t="s">
        <v>18</v>
      </c>
      <c r="C181" t="s">
        <v>97</v>
      </c>
      <c r="D181" t="s">
        <v>54</v>
      </c>
      <c r="E181" t="s">
        <v>222</v>
      </c>
      <c r="F181" s="2">
        <v>46296.988726851851</v>
      </c>
      <c r="G181" t="s">
        <v>22</v>
      </c>
      <c r="H181" t="s">
        <v>1507</v>
      </c>
      <c r="I181" s="3">
        <v>360</v>
      </c>
      <c r="J181" t="s">
        <v>23</v>
      </c>
      <c r="K181" t="s">
        <v>24</v>
      </c>
      <c r="L181" s="3">
        <v>879</v>
      </c>
      <c r="M181" t="s">
        <v>99</v>
      </c>
      <c r="N181" s="2">
        <v>46297.034270833334</v>
      </c>
      <c r="O181" s="3">
        <v>236</v>
      </c>
      <c r="P181" t="s">
        <v>26</v>
      </c>
      <c r="Q181" s="3">
        <v>190</v>
      </c>
      <c r="R181" s="3" t="str">
        <f>IF(OR(G181="12R",G181="12L"),_xlfn.XLOOKUP(C181,DB!$A$2:$A$255,DB!$B$2:$B$255,""),IF(OR(G181="30L",G181="30R"),_xlfn.XLOOKUP(C181,DB!$A$2:$A$255,DB!$C$2:$C$255,""),""))</f>
        <v>UDGUV</v>
      </c>
      <c r="S181" s="3">
        <f t="shared" si="2"/>
        <v>23</v>
      </c>
      <c r="T181" s="3" t="str">
        <f>_xlfn.XLOOKUP(C181,DB!$A$2:$A$255,DB!$D$2:$D$255,"")</f>
        <v>Sector 2</v>
      </c>
    </row>
    <row r="182" spans="1:20" x14ac:dyDescent="0.2">
      <c r="F182" s="2"/>
      <c r="I182" s="3"/>
      <c r="L182" s="3"/>
      <c r="N182" s="2"/>
      <c r="O182" s="3"/>
      <c r="Q182" s="3"/>
      <c r="R182" s="3" t="str">
        <f>IF(OR(G182="12R",G182="12L"),_xlfn.XLOOKUP(C182,DB!$A$2:$A$255,DB!$B$2:$B$255,""),IF(OR(G182="30L",G182="30R"),_xlfn.XLOOKUP(C182,DB!$A$2:$A$255,DB!$C$2:$C$255,""),""))</f>
        <v/>
      </c>
      <c r="S182" s="3">
        <f t="shared" si="2"/>
        <v>0</v>
      </c>
      <c r="T182" s="3" t="str">
        <f>_xlfn.XLOOKUP(C182,DB!$A$2:$A$255,DB!$D$2:$D$255,"")</f>
        <v/>
      </c>
    </row>
    <row r="183" spans="1:20" x14ac:dyDescent="0.2">
      <c r="F183" s="2"/>
      <c r="I183" s="3"/>
      <c r="L183" s="3"/>
      <c r="N183" s="2"/>
      <c r="O183" s="3"/>
      <c r="Q183" s="3"/>
      <c r="R183" s="3" t="str">
        <f>IF(OR(G183="12R",G183="12L"),_xlfn.XLOOKUP(C183,DB!$A$2:$A$255,DB!$B$2:$B$255,""),IF(OR(G183="30L",G183="30R"),_xlfn.XLOOKUP(C183,DB!$A$2:$A$255,DB!$C$2:$C$255,""),""))</f>
        <v/>
      </c>
      <c r="S183" s="3">
        <f t="shared" si="2"/>
        <v>0</v>
      </c>
      <c r="T183" s="3" t="str">
        <f>_xlfn.XLOOKUP(C183,DB!$A$2:$A$255,DB!$D$2:$D$255,"")</f>
        <v/>
      </c>
    </row>
    <row r="184" spans="1:20" x14ac:dyDescent="0.2">
      <c r="F184" s="2"/>
      <c r="I184" s="3"/>
      <c r="L184" s="3"/>
      <c r="N184" s="2"/>
      <c r="O184" s="3"/>
      <c r="Q184" s="3"/>
      <c r="R184" s="3" t="str">
        <f>IF(OR(G184="12R",G184="12L"),_xlfn.XLOOKUP(C184,DB!$A$2:$A$255,DB!$B$2:$B$255,""),IF(OR(G184="30L",G184="30R"),_xlfn.XLOOKUP(C184,DB!$A$2:$A$255,DB!$C$2:$C$255,""),""))</f>
        <v/>
      </c>
      <c r="S184" s="3">
        <f t="shared" si="2"/>
        <v>0</v>
      </c>
      <c r="T184" s="3" t="str">
        <f>_xlfn.XLOOKUP(C184,DB!$A$2:$A$255,DB!$D$2:$D$255,"")</f>
        <v/>
      </c>
    </row>
    <row r="185" spans="1:20" x14ac:dyDescent="0.2">
      <c r="F185" s="2"/>
      <c r="I185" s="3"/>
      <c r="L185" s="3"/>
      <c r="N185" s="2"/>
      <c r="O185" s="3"/>
      <c r="Q185" s="3"/>
      <c r="R185" s="3" t="str">
        <f>IF(OR(G185="12R",G185="12L"),_xlfn.XLOOKUP(C185,DB!$A$2:$A$255,DB!$B$2:$B$255,""),IF(OR(G185="30L",G185="30R"),_xlfn.XLOOKUP(C185,DB!$A$2:$A$255,DB!$C$2:$C$255,""),""))</f>
        <v/>
      </c>
      <c r="S185" s="3">
        <f t="shared" si="2"/>
        <v>0</v>
      </c>
      <c r="T185" s="3" t="str">
        <f>_xlfn.XLOOKUP(C185,DB!$A$2:$A$255,DB!$D$2:$D$255,"")</f>
        <v/>
      </c>
    </row>
    <row r="186" spans="1: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2</v>
      </c>
      <c r="C227" s="8">
        <f t="shared" si="4"/>
        <v>0</v>
      </c>
      <c r="D227" s="8">
        <f t="shared" si="4"/>
        <v>0</v>
      </c>
      <c r="E227" s="8">
        <f t="shared" si="4"/>
        <v>0</v>
      </c>
      <c r="F227" s="8">
        <f t="shared" si="4"/>
        <v>0</v>
      </c>
      <c r="G227" s="8">
        <f t="shared" si="4"/>
        <v>0</v>
      </c>
      <c r="H227" s="8">
        <f t="shared" si="4"/>
        <v>1</v>
      </c>
      <c r="I227" s="9">
        <f t="shared" ref="I227:I235" si="5">SUM(B227:H227)</f>
        <v>3</v>
      </c>
    </row>
    <row r="228" spans="1:16"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2</v>
      </c>
      <c r="G229" s="8">
        <f t="shared" si="4"/>
        <v>2</v>
      </c>
      <c r="H229" s="8">
        <f t="shared" si="4"/>
        <v>8</v>
      </c>
      <c r="I229" s="9">
        <f t="shared" si="5"/>
        <v>17</v>
      </c>
    </row>
    <row r="230" spans="1:16" x14ac:dyDescent="0.2">
      <c r="A230" s="7">
        <v>17</v>
      </c>
      <c r="B230" s="8">
        <f t="shared" si="4"/>
        <v>0</v>
      </c>
      <c r="C230" s="8">
        <f t="shared" si="4"/>
        <v>2</v>
      </c>
      <c r="D230" s="8">
        <f t="shared" si="4"/>
        <v>0</v>
      </c>
      <c r="E230" s="8">
        <f t="shared" si="4"/>
        <v>0</v>
      </c>
      <c r="F230" s="8">
        <f t="shared" si="4"/>
        <v>4</v>
      </c>
      <c r="G230" s="8">
        <f t="shared" si="4"/>
        <v>2</v>
      </c>
      <c r="H230" s="8">
        <f t="shared" si="4"/>
        <v>6</v>
      </c>
      <c r="I230" s="9">
        <f t="shared" si="5"/>
        <v>14</v>
      </c>
    </row>
    <row r="231" spans="1:16" x14ac:dyDescent="0.2">
      <c r="A231" s="7">
        <v>18</v>
      </c>
      <c r="B231" s="8">
        <f t="shared" si="4"/>
        <v>1</v>
      </c>
      <c r="C231" s="8">
        <f t="shared" si="4"/>
        <v>4</v>
      </c>
      <c r="D231" s="8">
        <f t="shared" si="4"/>
        <v>0</v>
      </c>
      <c r="E231" s="8">
        <f t="shared" si="4"/>
        <v>1</v>
      </c>
      <c r="F231" s="8">
        <f t="shared" si="4"/>
        <v>7</v>
      </c>
      <c r="G231" s="8">
        <f t="shared" si="4"/>
        <v>2</v>
      </c>
      <c r="H231" s="8">
        <f t="shared" si="4"/>
        <v>5</v>
      </c>
      <c r="I231" s="9">
        <f t="shared" si="5"/>
        <v>20</v>
      </c>
    </row>
    <row r="232" spans="1:16" x14ac:dyDescent="0.2">
      <c r="A232" s="7">
        <v>19</v>
      </c>
      <c r="B232" s="8">
        <f t="shared" si="4"/>
        <v>0</v>
      </c>
      <c r="C232" s="8">
        <f t="shared" si="4"/>
        <v>7</v>
      </c>
      <c r="D232" s="8">
        <f t="shared" si="4"/>
        <v>0</v>
      </c>
      <c r="E232" s="8">
        <f t="shared" si="4"/>
        <v>1</v>
      </c>
      <c r="F232" s="8">
        <f t="shared" si="4"/>
        <v>4</v>
      </c>
      <c r="G232" s="8">
        <f t="shared" si="4"/>
        <v>1</v>
      </c>
      <c r="H232" s="8">
        <f t="shared" si="4"/>
        <v>10</v>
      </c>
      <c r="I232" s="9">
        <f t="shared" si="5"/>
        <v>23</v>
      </c>
    </row>
    <row r="233" spans="1:16" x14ac:dyDescent="0.2">
      <c r="A233" s="7">
        <v>20</v>
      </c>
      <c r="B233" s="8">
        <f t="shared" si="4"/>
        <v>1</v>
      </c>
      <c r="C233" s="8">
        <f t="shared" si="4"/>
        <v>4</v>
      </c>
      <c r="D233" s="8">
        <f t="shared" si="4"/>
        <v>0</v>
      </c>
      <c r="E233" s="8">
        <f t="shared" si="4"/>
        <v>1</v>
      </c>
      <c r="F233" s="8">
        <f t="shared" si="4"/>
        <v>4</v>
      </c>
      <c r="G233" s="8">
        <f t="shared" si="4"/>
        <v>0</v>
      </c>
      <c r="H233" s="8">
        <f t="shared" si="4"/>
        <v>6</v>
      </c>
      <c r="I233" s="9">
        <f t="shared" si="5"/>
        <v>16</v>
      </c>
    </row>
    <row r="234" spans="1:16" x14ac:dyDescent="0.2">
      <c r="A234" s="7">
        <v>21</v>
      </c>
      <c r="B234" s="8">
        <f t="shared" si="4"/>
        <v>2</v>
      </c>
      <c r="C234" s="8">
        <f t="shared" si="4"/>
        <v>2</v>
      </c>
      <c r="D234" s="8">
        <f t="shared" si="4"/>
        <v>0</v>
      </c>
      <c r="E234" s="8">
        <f t="shared" si="4"/>
        <v>3</v>
      </c>
      <c r="F234" s="8">
        <f t="shared" si="4"/>
        <v>5</v>
      </c>
      <c r="G234" s="8">
        <f t="shared" si="4"/>
        <v>2</v>
      </c>
      <c r="H234" s="8">
        <f t="shared" si="4"/>
        <v>9</v>
      </c>
      <c r="I234" s="9">
        <f t="shared" si="5"/>
        <v>23</v>
      </c>
    </row>
    <row r="235" spans="1:16" x14ac:dyDescent="0.2">
      <c r="A235" s="10">
        <v>22</v>
      </c>
      <c r="B235" s="11">
        <f t="shared" si="4"/>
        <v>0</v>
      </c>
      <c r="C235" s="11">
        <f t="shared" si="4"/>
        <v>2</v>
      </c>
      <c r="D235" s="11">
        <f t="shared" si="4"/>
        <v>0</v>
      </c>
      <c r="E235" s="11">
        <f t="shared" si="4"/>
        <v>3</v>
      </c>
      <c r="F235" s="11">
        <f t="shared" si="4"/>
        <v>2</v>
      </c>
      <c r="G235" s="11">
        <f t="shared" si="4"/>
        <v>0</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Thursday, October 1,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2</v>
      </c>
      <c r="E263" s="9">
        <f t="shared" ref="E263:E272" si="7">SUM(B263:D263)</f>
        <v>3</v>
      </c>
    </row>
    <row r="264" spans="1:9" x14ac:dyDescent="0.2">
      <c r="A264" s="7">
        <v>15</v>
      </c>
      <c r="B264" s="8">
        <f t="shared" si="6"/>
        <v>8</v>
      </c>
      <c r="C264" s="8">
        <f t="shared" si="6"/>
        <v>2</v>
      </c>
      <c r="D264" s="8">
        <f t="shared" si="6"/>
        <v>0</v>
      </c>
      <c r="E264" s="9">
        <f t="shared" si="7"/>
        <v>10</v>
      </c>
    </row>
    <row r="265" spans="1:9" x14ac:dyDescent="0.2">
      <c r="A265" s="7">
        <v>16</v>
      </c>
      <c r="B265" s="8">
        <f t="shared" si="6"/>
        <v>8</v>
      </c>
      <c r="C265" s="8">
        <f t="shared" si="6"/>
        <v>5</v>
      </c>
      <c r="D265" s="8">
        <f t="shared" si="6"/>
        <v>4</v>
      </c>
      <c r="E265" s="9">
        <f t="shared" si="7"/>
        <v>17</v>
      </c>
    </row>
    <row r="266" spans="1:9" x14ac:dyDescent="0.2">
      <c r="A266" s="7">
        <v>17</v>
      </c>
      <c r="B266" s="8">
        <f t="shared" si="6"/>
        <v>6</v>
      </c>
      <c r="C266" s="8">
        <f t="shared" si="6"/>
        <v>6</v>
      </c>
      <c r="D266" s="8">
        <f t="shared" si="6"/>
        <v>2</v>
      </c>
      <c r="E266" s="9">
        <f t="shared" si="7"/>
        <v>14</v>
      </c>
    </row>
    <row r="267" spans="1:9" x14ac:dyDescent="0.2">
      <c r="A267" s="7">
        <v>18</v>
      </c>
      <c r="B267" s="8">
        <f t="shared" si="6"/>
        <v>5</v>
      </c>
      <c r="C267" s="8">
        <f t="shared" si="6"/>
        <v>12</v>
      </c>
      <c r="D267" s="8">
        <f t="shared" si="6"/>
        <v>3</v>
      </c>
      <c r="E267" s="9">
        <f t="shared" si="7"/>
        <v>20</v>
      </c>
    </row>
    <row r="268" spans="1:9" x14ac:dyDescent="0.2">
      <c r="A268" s="7">
        <v>19</v>
      </c>
      <c r="B268" s="8">
        <f t="shared" si="6"/>
        <v>10</v>
      </c>
      <c r="C268" s="8">
        <f t="shared" si="6"/>
        <v>12</v>
      </c>
      <c r="D268" s="8">
        <f t="shared" si="6"/>
        <v>1</v>
      </c>
      <c r="E268" s="9">
        <f t="shared" si="7"/>
        <v>23</v>
      </c>
    </row>
    <row r="269" spans="1:9" x14ac:dyDescent="0.2">
      <c r="A269" s="7">
        <v>20</v>
      </c>
      <c r="B269" s="8">
        <f t="shared" si="6"/>
        <v>6</v>
      </c>
      <c r="C269" s="8">
        <f t="shared" si="6"/>
        <v>9</v>
      </c>
      <c r="D269" s="8">
        <f t="shared" si="6"/>
        <v>1</v>
      </c>
      <c r="E269" s="9">
        <f t="shared" si="7"/>
        <v>16</v>
      </c>
    </row>
    <row r="270" spans="1:9" x14ac:dyDescent="0.2">
      <c r="A270" s="7">
        <v>21</v>
      </c>
      <c r="B270" s="8">
        <f t="shared" si="6"/>
        <v>9</v>
      </c>
      <c r="C270" s="8">
        <f t="shared" si="6"/>
        <v>10</v>
      </c>
      <c r="D270" s="8">
        <f t="shared" si="6"/>
        <v>4</v>
      </c>
      <c r="E270" s="9">
        <f t="shared" si="7"/>
        <v>23</v>
      </c>
    </row>
    <row r="271" spans="1:9" x14ac:dyDescent="0.2">
      <c r="A271" s="7">
        <v>22</v>
      </c>
      <c r="B271" s="8">
        <f t="shared" si="6"/>
        <v>7</v>
      </c>
      <c r="C271" s="8">
        <f t="shared" si="6"/>
        <v>7</v>
      </c>
      <c r="D271" s="8">
        <f t="shared" si="6"/>
        <v>0</v>
      </c>
      <c r="E271" s="9">
        <f t="shared" si="7"/>
        <v>14</v>
      </c>
    </row>
    <row r="272" spans="1:9" x14ac:dyDescent="0.2">
      <c r="A272" s="10">
        <v>23</v>
      </c>
      <c r="B272" s="11">
        <f t="shared" si="6"/>
        <v>3</v>
      </c>
      <c r="C272" s="11">
        <f t="shared" si="6"/>
        <v>0</v>
      </c>
      <c r="D272" s="11">
        <f t="shared" si="6"/>
        <v>1</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DDEC67-61EB-304E-994C-725751CA6EBA}">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360</v>
      </c>
      <c r="B2" s="13" t="s">
        <v>18</v>
      </c>
      <c r="C2" s="13" t="s">
        <v>43</v>
      </c>
      <c r="D2" s="13" t="s">
        <v>129</v>
      </c>
      <c r="E2" s="13" t="s">
        <v>706</v>
      </c>
      <c r="F2" s="14">
        <v>46297.001192129625</v>
      </c>
      <c r="G2" s="13" t="s">
        <v>22</v>
      </c>
      <c r="H2" s="13" t="s">
        <v>1508</v>
      </c>
      <c r="I2" s="15">
        <v>380</v>
      </c>
      <c r="J2" s="13" t="s">
        <v>23</v>
      </c>
      <c r="K2" s="13" t="s">
        <v>24</v>
      </c>
      <c r="L2" s="15">
        <v>859</v>
      </c>
      <c r="M2" s="13" t="s">
        <v>46</v>
      </c>
      <c r="N2" s="14">
        <v>46297.045694444445</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362</v>
      </c>
      <c r="B3" s="13" t="s">
        <v>18</v>
      </c>
      <c r="C3" s="13" t="s">
        <v>314</v>
      </c>
      <c r="D3" s="13" t="s">
        <v>54</v>
      </c>
      <c r="E3" s="13" t="s">
        <v>949</v>
      </c>
      <c r="F3" s="14">
        <v>46297.011145833334</v>
      </c>
      <c r="G3" s="13" t="s">
        <v>22</v>
      </c>
      <c r="H3" s="13" t="s">
        <v>1509</v>
      </c>
      <c r="I3" s="15">
        <v>350</v>
      </c>
      <c r="J3" s="13" t="s">
        <v>23</v>
      </c>
      <c r="K3" s="13" t="s">
        <v>24</v>
      </c>
      <c r="L3" s="15">
        <v>158</v>
      </c>
      <c r="M3" s="13" t="s">
        <v>722</v>
      </c>
      <c r="N3" s="14">
        <v>46297.021909722222</v>
      </c>
      <c r="O3" s="15">
        <v>271</v>
      </c>
      <c r="P3" s="13" t="s">
        <v>26</v>
      </c>
      <c r="Q3" s="15">
        <v>190</v>
      </c>
      <c r="R3" s="3" t="str">
        <f>IF(OR(G3="12R",G3="12L"),_xlfn.XLOOKUP(C3,DB!$A$2:$A$255,DB!$B$2:$B$255,""),IF(OR(G3="30L",G3="30R"),_xlfn.XLOOKUP(C3,DB!$A$2:$A$255,DB!$C$2:$C$255,""),""))</f>
        <v>CZM</v>
      </c>
      <c r="S3" s="3">
        <f t="shared" ref="S3:S66" si="0">HOUR(F3)</f>
        <v>0</v>
      </c>
      <c r="T3" s="3" t="str">
        <f>_xlfn.XLOOKUP(C3,DB!$A$2:$A$255,DB!$D$2:$D$255,"")</f>
        <v>Sector 7</v>
      </c>
    </row>
    <row r="4" spans="1:20" x14ac:dyDescent="0.2">
      <c r="A4" s="13" t="s">
        <v>552</v>
      </c>
      <c r="B4" s="13" t="s">
        <v>18</v>
      </c>
      <c r="C4" s="13" t="s">
        <v>553</v>
      </c>
      <c r="D4" s="13" t="s">
        <v>54</v>
      </c>
      <c r="E4" s="13" t="s">
        <v>428</v>
      </c>
      <c r="F4" s="14">
        <v>46297.01226851852</v>
      </c>
      <c r="G4" s="13" t="s">
        <v>22</v>
      </c>
      <c r="H4" s="13" t="s">
        <v>1510</v>
      </c>
      <c r="I4" s="15">
        <v>380</v>
      </c>
      <c r="J4" s="13" t="s">
        <v>23</v>
      </c>
      <c r="K4" s="13" t="s">
        <v>24</v>
      </c>
      <c r="L4" s="15">
        <v>865</v>
      </c>
      <c r="M4" s="13" t="s">
        <v>36</v>
      </c>
      <c r="N4" s="14">
        <v>46297.055231481485</v>
      </c>
      <c r="O4" s="15">
        <v>380</v>
      </c>
      <c r="P4" s="13" t="s">
        <v>26</v>
      </c>
      <c r="Q4" s="15">
        <v>190</v>
      </c>
      <c r="R4" s="3" t="str">
        <f>IF(OR(G4="12R",G4="12L"),_xlfn.XLOOKUP(C4,DB!$A$2:$A$255,DB!$B$2:$B$255,""),IF(OR(G4="30L",G4="30R"),_xlfn.XLOOKUP(C4,DB!$A$2:$A$255,DB!$C$2:$C$255,""),""))</f>
        <v>UDGUV</v>
      </c>
      <c r="S4" s="3">
        <f t="shared" si="0"/>
        <v>0</v>
      </c>
      <c r="T4" s="3" t="str">
        <f>_xlfn.XLOOKUP(C4,DB!$A$2:$A$255,DB!$D$2:$D$255,"")</f>
        <v>Sector 2</v>
      </c>
    </row>
    <row r="5" spans="1:20" x14ac:dyDescent="0.2">
      <c r="A5" s="13" t="s">
        <v>17</v>
      </c>
      <c r="B5" s="13" t="s">
        <v>18</v>
      </c>
      <c r="C5" s="13" t="s">
        <v>19</v>
      </c>
      <c r="D5" s="13" t="s">
        <v>34</v>
      </c>
      <c r="E5" s="13" t="s">
        <v>917</v>
      </c>
      <c r="F5" s="14">
        <v>46297.013865740737</v>
      </c>
      <c r="G5" s="13" t="s">
        <v>22</v>
      </c>
      <c r="H5" s="13" t="s">
        <v>1511</v>
      </c>
      <c r="I5" s="15">
        <v>360</v>
      </c>
      <c r="J5" s="13" t="s">
        <v>23</v>
      </c>
      <c r="K5" s="13" t="s">
        <v>24</v>
      </c>
      <c r="L5" s="15">
        <v>860</v>
      </c>
      <c r="M5" s="13" t="s">
        <v>25</v>
      </c>
      <c r="N5" s="14">
        <v>46297.05804398148</v>
      </c>
      <c r="O5" s="15">
        <v>360</v>
      </c>
      <c r="P5" s="13" t="s">
        <v>26</v>
      </c>
      <c r="Q5" s="15">
        <v>190</v>
      </c>
      <c r="R5" s="3" t="str">
        <f>IF(OR(G5="12R",G5="12L"),_xlfn.XLOOKUP(C5,DB!$A$2:$A$255,DB!$B$2:$B$255,""),IF(OR(G5="30L",G5="30R"),_xlfn.XLOOKUP(C5,DB!$A$2:$A$255,DB!$C$2:$C$255,""),""))</f>
        <v>UDGUV</v>
      </c>
      <c r="S5" s="3">
        <f t="shared" si="0"/>
        <v>0</v>
      </c>
      <c r="T5" s="3" t="str">
        <f>_xlfn.XLOOKUP(C5,DB!$A$2:$A$255,DB!$D$2:$D$255,"")</f>
        <v>Sector 2</v>
      </c>
    </row>
    <row r="6" spans="1:20" x14ac:dyDescent="0.2">
      <c r="A6" s="13" t="s">
        <v>1512</v>
      </c>
      <c r="B6" s="13" t="s">
        <v>18</v>
      </c>
      <c r="C6" s="13" t="s">
        <v>33</v>
      </c>
      <c r="D6" s="13" t="s">
        <v>459</v>
      </c>
      <c r="E6" s="13"/>
      <c r="F6" s="14">
        <v>46297.022974537038</v>
      </c>
      <c r="G6" s="13" t="s">
        <v>22</v>
      </c>
      <c r="H6" s="13" t="s">
        <v>1513</v>
      </c>
      <c r="I6" s="15">
        <v>430</v>
      </c>
      <c r="J6" s="13" t="s">
        <v>23</v>
      </c>
      <c r="K6" s="13" t="s">
        <v>51</v>
      </c>
      <c r="L6" s="15">
        <v>867</v>
      </c>
      <c r="M6" s="13" t="s">
        <v>36</v>
      </c>
      <c r="N6" s="14">
        <v>46297.071817129632</v>
      </c>
      <c r="O6" s="15">
        <v>430</v>
      </c>
      <c r="P6" s="13" t="s">
        <v>26</v>
      </c>
      <c r="Q6" s="15">
        <v>30</v>
      </c>
      <c r="R6" s="3" t="str">
        <f>IF(OR(G6="12R",G6="12L"),_xlfn.XLOOKUP(C6,DB!$A$2:$A$255,DB!$B$2:$B$255,""),IF(OR(G6="30L",G6="30R"),_xlfn.XLOOKUP(C6,DB!$A$2:$A$255,DB!$C$2:$C$255,""),""))</f>
        <v>UDGUV</v>
      </c>
      <c r="S6" s="3">
        <f t="shared" si="0"/>
        <v>0</v>
      </c>
      <c r="T6" s="3" t="str">
        <f>_xlfn.XLOOKUP(C6,DB!$A$2:$A$255,DB!$D$2:$D$255,"")</f>
        <v>Sector 2</v>
      </c>
    </row>
    <row r="7" spans="1:20" x14ac:dyDescent="0.2">
      <c r="A7" s="13" t="s">
        <v>32</v>
      </c>
      <c r="B7" s="13" t="s">
        <v>18</v>
      </c>
      <c r="C7" s="13" t="s">
        <v>33</v>
      </c>
      <c r="D7" s="13" t="s">
        <v>34</v>
      </c>
      <c r="E7" s="13" t="s">
        <v>754</v>
      </c>
      <c r="F7" s="14">
        <v>46297.03087962963</v>
      </c>
      <c r="G7" s="13" t="s">
        <v>22</v>
      </c>
      <c r="H7" s="13" t="s">
        <v>1514</v>
      </c>
      <c r="I7" s="15">
        <v>380</v>
      </c>
      <c r="J7" s="13" t="s">
        <v>23</v>
      </c>
      <c r="K7" s="13" t="s">
        <v>24</v>
      </c>
      <c r="L7" s="15">
        <v>864</v>
      </c>
      <c r="M7" s="13" t="s">
        <v>36</v>
      </c>
      <c r="N7" s="14">
        <v>46297.075381944444</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57</v>
      </c>
      <c r="B8" s="13" t="s">
        <v>18</v>
      </c>
      <c r="C8" s="13" t="s">
        <v>43</v>
      </c>
      <c r="D8" s="13" t="s">
        <v>20</v>
      </c>
      <c r="E8" s="13" t="s">
        <v>183</v>
      </c>
      <c r="F8" s="14">
        <v>46297.055798611109</v>
      </c>
      <c r="G8" s="13" t="s">
        <v>22</v>
      </c>
      <c r="H8" s="13" t="s">
        <v>1515</v>
      </c>
      <c r="I8" s="15">
        <v>360</v>
      </c>
      <c r="J8" s="13" t="s">
        <v>23</v>
      </c>
      <c r="K8" s="13" t="s">
        <v>24</v>
      </c>
      <c r="L8" s="15">
        <v>856</v>
      </c>
      <c r="M8" s="13" t="s">
        <v>46</v>
      </c>
      <c r="N8" s="14">
        <v>46297.100138888884</v>
      </c>
      <c r="O8" s="15">
        <v>360</v>
      </c>
      <c r="P8" s="13" t="s">
        <v>26</v>
      </c>
      <c r="Q8" s="15">
        <v>190</v>
      </c>
      <c r="R8" s="3" t="str">
        <f>IF(OR(G8="12R",G8="12L"),_xlfn.XLOOKUP(C8,DB!$A$2:$A$255,DB!$B$2:$B$255,""),IF(OR(G8="30L",G8="30R"),_xlfn.XLOOKUP(C8,DB!$A$2:$A$255,DB!$C$2:$C$255,""),""))</f>
        <v>UDGUV</v>
      </c>
      <c r="S8" s="3">
        <f t="shared" si="0"/>
        <v>1</v>
      </c>
      <c r="T8" s="3" t="str">
        <f>_xlfn.XLOOKUP(C8,DB!$A$2:$A$255,DB!$D$2:$D$255,"")</f>
        <v>Sector 2</v>
      </c>
    </row>
    <row r="9" spans="1:20" x14ac:dyDescent="0.2">
      <c r="A9" s="13" t="s">
        <v>47</v>
      </c>
      <c r="B9" s="13" t="s">
        <v>18</v>
      </c>
      <c r="C9" s="13" t="s">
        <v>48</v>
      </c>
      <c r="D9" s="13" t="s">
        <v>49</v>
      </c>
      <c r="E9" s="13" t="s">
        <v>455</v>
      </c>
      <c r="F9" s="14">
        <v>46297.057349537034</v>
      </c>
      <c r="G9" s="13" t="s">
        <v>22</v>
      </c>
      <c r="H9" s="13" t="s">
        <v>1516</v>
      </c>
      <c r="I9" s="15">
        <v>370</v>
      </c>
      <c r="J9" s="13" t="s">
        <v>23</v>
      </c>
      <c r="K9" s="13" t="s">
        <v>24</v>
      </c>
      <c r="L9" s="15">
        <v>359</v>
      </c>
      <c r="M9" s="13" t="s">
        <v>31</v>
      </c>
      <c r="N9" s="14">
        <v>46297.076249999998</v>
      </c>
      <c r="O9" s="15">
        <v>370</v>
      </c>
      <c r="P9" s="13" t="s">
        <v>41</v>
      </c>
      <c r="Q9" s="15">
        <v>40</v>
      </c>
      <c r="R9" s="3" t="str">
        <f>IF(OR(G9="12R",G9="12L"),_xlfn.XLOOKUP(C9,DB!$A$2:$A$255,DB!$B$2:$B$255,""),IF(OR(G9="30L",G9="30R"),_xlfn.XLOOKUP(C9,DB!$A$2:$A$255,DB!$C$2:$C$255,""),""))</f>
        <v>NUDAL</v>
      </c>
      <c r="S9" s="3">
        <f t="shared" si="0"/>
        <v>1</v>
      </c>
      <c r="T9" s="3" t="str">
        <f>_xlfn.XLOOKUP(C9,DB!$A$2:$A$255,DB!$D$2:$D$255,"")</f>
        <v>Sector 3</v>
      </c>
    </row>
    <row r="10" spans="1:20" x14ac:dyDescent="0.2">
      <c r="A10" s="13" t="s">
        <v>42</v>
      </c>
      <c r="B10" s="13" t="s">
        <v>18</v>
      </c>
      <c r="C10" s="13" t="s">
        <v>43</v>
      </c>
      <c r="D10" s="13" t="s">
        <v>44</v>
      </c>
      <c r="E10" s="13" t="s">
        <v>197</v>
      </c>
      <c r="F10" s="14">
        <v>46297.06212962963</v>
      </c>
      <c r="G10" s="13" t="s">
        <v>22</v>
      </c>
      <c r="H10" s="13" t="s">
        <v>105</v>
      </c>
      <c r="I10" s="15">
        <v>360</v>
      </c>
      <c r="J10" s="13" t="s">
        <v>23</v>
      </c>
      <c r="K10" s="13" t="s">
        <v>24</v>
      </c>
      <c r="L10" s="15">
        <v>859</v>
      </c>
      <c r="M10" s="13" t="s">
        <v>46</v>
      </c>
      <c r="N10" s="14">
        <v>46297.106145833328</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373</v>
      </c>
      <c r="B11" s="13" t="s">
        <v>18</v>
      </c>
      <c r="C11" s="13" t="s">
        <v>38</v>
      </c>
      <c r="D11" s="13" t="s">
        <v>261</v>
      </c>
      <c r="E11" s="13" t="s">
        <v>1134</v>
      </c>
      <c r="F11" s="14">
        <v>46297.076643518521</v>
      </c>
      <c r="G11" s="13" t="s">
        <v>22</v>
      </c>
      <c r="H11" s="13" t="s">
        <v>1517</v>
      </c>
      <c r="I11" s="15">
        <v>370</v>
      </c>
      <c r="J11" s="13" t="s">
        <v>23</v>
      </c>
      <c r="K11" s="13" t="s">
        <v>24</v>
      </c>
      <c r="L11" s="15">
        <v>134</v>
      </c>
      <c r="M11" s="13" t="s">
        <v>447</v>
      </c>
      <c r="N11" s="14">
        <v>46297.085879629631</v>
      </c>
      <c r="O11" s="15">
        <v>209</v>
      </c>
      <c r="P11" s="13" t="s">
        <v>41</v>
      </c>
      <c r="Q11" s="15">
        <v>190</v>
      </c>
      <c r="R11" s="3" t="str">
        <f>IF(OR(G11="12R",G11="12L"),_xlfn.XLOOKUP(C11,DB!$A$2:$A$255,DB!$B$2:$B$255,""),IF(OR(G11="30L",G11="30R"),_xlfn.XLOOKUP(C11,DB!$A$2:$A$255,DB!$C$2:$C$255,""),""))</f>
        <v>NUDAL</v>
      </c>
      <c r="S11" s="3">
        <f t="shared" si="0"/>
        <v>1</v>
      </c>
      <c r="T11" s="3" t="str">
        <f>_xlfn.XLOOKUP(C11,DB!$A$2:$A$255,DB!$D$2:$D$255,"")</f>
        <v>Sector 3</v>
      </c>
    </row>
    <row r="12" spans="1:20" x14ac:dyDescent="0.2">
      <c r="A12" s="13" t="s">
        <v>62</v>
      </c>
      <c r="B12" s="13" t="s">
        <v>18</v>
      </c>
      <c r="C12" s="13" t="s">
        <v>63</v>
      </c>
      <c r="D12" s="13" t="s">
        <v>64</v>
      </c>
      <c r="E12" s="13" t="s">
        <v>1518</v>
      </c>
      <c r="F12" s="14">
        <v>46297.078680555554</v>
      </c>
      <c r="G12" s="13" t="s">
        <v>22</v>
      </c>
      <c r="H12" s="13" t="s">
        <v>1519</v>
      </c>
      <c r="I12" s="15">
        <v>340</v>
      </c>
      <c r="J12" s="13" t="s">
        <v>23</v>
      </c>
      <c r="K12" s="13" t="s">
        <v>24</v>
      </c>
      <c r="L12" s="15">
        <v>865</v>
      </c>
      <c r="M12" s="13" t="s">
        <v>181</v>
      </c>
      <c r="N12" s="14">
        <v>46297.123402777783</v>
      </c>
      <c r="O12" s="15">
        <v>340</v>
      </c>
      <c r="P12" s="13" t="s">
        <v>26</v>
      </c>
      <c r="Q12" s="15">
        <v>190</v>
      </c>
      <c r="R12" s="3" t="str">
        <f>IF(OR(G12="12R",G12="12L"),_xlfn.XLOOKUP(C12,DB!$A$2:$A$255,DB!$B$2:$B$255,""),IF(OR(G12="30L",G12="30R"),_xlfn.XLOOKUP(C12,DB!$A$2:$A$255,DB!$C$2:$C$255,""),""))</f>
        <v>UDGUV</v>
      </c>
      <c r="S12" s="3">
        <f t="shared" si="0"/>
        <v>1</v>
      </c>
      <c r="T12" s="3" t="str">
        <f>_xlfn.XLOOKUP(C12,DB!$A$2:$A$255,DB!$D$2:$D$255,"")</f>
        <v>Sector 2</v>
      </c>
    </row>
    <row r="13" spans="1:20" x14ac:dyDescent="0.2">
      <c r="A13" s="13" t="s">
        <v>60</v>
      </c>
      <c r="B13" s="13" t="s">
        <v>18</v>
      </c>
      <c r="C13" s="13" t="s">
        <v>28</v>
      </c>
      <c r="D13" s="13" t="s">
        <v>61</v>
      </c>
      <c r="E13" s="13" t="s">
        <v>940</v>
      </c>
      <c r="F13" s="14">
        <v>46297.093101851853</v>
      </c>
      <c r="G13" s="13" t="s">
        <v>22</v>
      </c>
      <c r="H13" s="13" t="s">
        <v>1520</v>
      </c>
      <c r="I13" s="15">
        <v>340</v>
      </c>
      <c r="J13" s="13" t="s">
        <v>23</v>
      </c>
      <c r="K13" s="13" t="s">
        <v>24</v>
      </c>
      <c r="L13" s="15">
        <v>534</v>
      </c>
      <c r="M13" s="13" t="s">
        <v>130</v>
      </c>
      <c r="N13" s="14">
        <v>46297.120601851857</v>
      </c>
      <c r="O13" s="15">
        <v>340</v>
      </c>
      <c r="P13" s="13" t="s">
        <v>26</v>
      </c>
      <c r="Q13" s="15">
        <v>40</v>
      </c>
      <c r="R13" s="3" t="str">
        <f>IF(OR(G13="12R",G13="12L"),_xlfn.XLOOKUP(C13,DB!$A$2:$A$255,DB!$B$2:$B$255,""),IF(OR(G13="30L",G13="30R"),_xlfn.XLOOKUP(C13,DB!$A$2:$A$255,DB!$C$2:$C$255,""),""))</f>
        <v>OMSUK</v>
      </c>
      <c r="S13" s="3">
        <f t="shared" si="0"/>
        <v>2</v>
      </c>
      <c r="T13" s="3" t="str">
        <f>_xlfn.XLOOKUP(C13,DB!$A$2:$A$255,DB!$D$2:$D$255,"")</f>
        <v>Sector 3</v>
      </c>
    </row>
    <row r="14" spans="1:20" x14ac:dyDescent="0.2">
      <c r="A14" s="13" t="s">
        <v>65</v>
      </c>
      <c r="B14" s="13" t="s">
        <v>18</v>
      </c>
      <c r="C14" s="13" t="s">
        <v>66</v>
      </c>
      <c r="D14" s="13" t="s">
        <v>64</v>
      </c>
      <c r="E14" s="13" t="s">
        <v>67</v>
      </c>
      <c r="F14" s="14">
        <v>46297.110879629632</v>
      </c>
      <c r="G14" s="13" t="s">
        <v>22</v>
      </c>
      <c r="H14" s="13" t="s">
        <v>1189</v>
      </c>
      <c r="I14" s="15">
        <v>220</v>
      </c>
      <c r="J14" s="13" t="s">
        <v>23</v>
      </c>
      <c r="K14" s="13" t="s">
        <v>24</v>
      </c>
      <c r="L14" s="15">
        <v>358</v>
      </c>
      <c r="M14" s="13" t="s">
        <v>66</v>
      </c>
      <c r="N14" s="14">
        <v>46297.13652777778</v>
      </c>
      <c r="O14" s="15">
        <v>0</v>
      </c>
      <c r="P14" s="13" t="s">
        <v>26</v>
      </c>
      <c r="Q14" s="15">
        <v>190</v>
      </c>
      <c r="R14" s="3" t="str">
        <f>IF(OR(G14="12R",G14="12L"),_xlfn.XLOOKUP(C14,DB!$A$2:$A$255,DB!$B$2:$B$255,""),IF(OR(G14="30L",G14="30R"),_xlfn.XLOOKUP(C14,DB!$A$2:$A$255,DB!$C$2:$C$255,""),""))</f>
        <v>UDGUV</v>
      </c>
      <c r="S14" s="3">
        <f t="shared" si="0"/>
        <v>2</v>
      </c>
      <c r="T14" s="3" t="str">
        <f>_xlfn.XLOOKUP(C14,DB!$A$2:$A$255,DB!$D$2:$D$255,"")</f>
        <v>Sector 2</v>
      </c>
    </row>
    <row r="15" spans="1:20" x14ac:dyDescent="0.2">
      <c r="A15" s="13" t="s">
        <v>74</v>
      </c>
      <c r="B15" s="13" t="s">
        <v>18</v>
      </c>
      <c r="C15" s="13" t="s">
        <v>75</v>
      </c>
      <c r="D15" s="13" t="s">
        <v>64</v>
      </c>
      <c r="E15" s="13" t="s">
        <v>76</v>
      </c>
      <c r="F15" s="14">
        <v>46297.116770833338</v>
      </c>
      <c r="G15" s="13" t="s">
        <v>22</v>
      </c>
      <c r="H15" s="13" t="s">
        <v>1521</v>
      </c>
      <c r="I15" s="15">
        <v>320</v>
      </c>
      <c r="J15" s="13" t="s">
        <v>23</v>
      </c>
      <c r="K15" s="13" t="s">
        <v>24</v>
      </c>
      <c r="L15" s="15">
        <v>742</v>
      </c>
      <c r="M15" s="13" t="s">
        <v>75</v>
      </c>
      <c r="N15" s="14">
        <v>46297.166192129633</v>
      </c>
      <c r="O15" s="15">
        <v>0</v>
      </c>
      <c r="P15" s="13" t="s">
        <v>26</v>
      </c>
      <c r="Q15" s="15">
        <v>190</v>
      </c>
      <c r="R15" s="3" t="str">
        <f>IF(OR(G15="12R",G15="12L"),_xlfn.XLOOKUP(C15,DB!$A$2:$A$255,DB!$B$2:$B$255,""),IF(OR(G15="30L",G15="30R"),_xlfn.XLOOKUP(C15,DB!$A$2:$A$255,DB!$C$2:$C$255,""),""))</f>
        <v>UDGUV</v>
      </c>
      <c r="S15" s="3">
        <f t="shared" si="0"/>
        <v>2</v>
      </c>
      <c r="T15" s="3" t="str">
        <f>_xlfn.XLOOKUP(C15,DB!$A$2:$A$255,DB!$D$2:$D$255,"")</f>
        <v>Sector 2</v>
      </c>
    </row>
    <row r="16" spans="1:20" x14ac:dyDescent="0.2">
      <c r="A16" s="13" t="s">
        <v>375</v>
      </c>
      <c r="B16" s="13" t="s">
        <v>18</v>
      </c>
      <c r="C16" s="13" t="s">
        <v>219</v>
      </c>
      <c r="D16" s="13" t="s">
        <v>54</v>
      </c>
      <c r="E16" s="13" t="s">
        <v>112</v>
      </c>
      <c r="F16" s="14">
        <v>46297.120219907403</v>
      </c>
      <c r="G16" s="13" t="s">
        <v>22</v>
      </c>
      <c r="H16" s="13" t="s">
        <v>1522</v>
      </c>
      <c r="I16" s="15">
        <v>370</v>
      </c>
      <c r="J16" s="13" t="s">
        <v>23</v>
      </c>
      <c r="K16" s="13" t="s">
        <v>24</v>
      </c>
      <c r="L16" s="15">
        <v>149</v>
      </c>
      <c r="M16" s="13" t="s">
        <v>117</v>
      </c>
      <c r="N16" s="14">
        <v>46297.131030092598</v>
      </c>
      <c r="O16" s="15">
        <v>310</v>
      </c>
      <c r="P16" s="13" t="s">
        <v>26</v>
      </c>
      <c r="Q16" s="15">
        <v>190</v>
      </c>
      <c r="R16" s="3" t="str">
        <f>IF(OR(G16="12R",G16="12L"),_xlfn.XLOOKUP(C16,DB!$A$2:$A$255,DB!$B$2:$B$255,""),IF(OR(G16="30L",G16="30R"),_xlfn.XLOOKUP(C16,DB!$A$2:$A$255,DB!$C$2:$C$255,""),""))</f>
        <v>TAKUX</v>
      </c>
      <c r="S16" s="3">
        <f t="shared" si="0"/>
        <v>2</v>
      </c>
      <c r="T16" s="3" t="str">
        <f>_xlfn.XLOOKUP(C16,DB!$A$2:$A$255,DB!$D$2:$D$255,"")</f>
        <v>Sector 7</v>
      </c>
    </row>
    <row r="17" spans="1:20" x14ac:dyDescent="0.2">
      <c r="A17" s="13" t="s">
        <v>71</v>
      </c>
      <c r="B17" s="13" t="s">
        <v>18</v>
      </c>
      <c r="C17" s="13" t="s">
        <v>43</v>
      </c>
      <c r="D17" s="13" t="s">
        <v>34</v>
      </c>
      <c r="E17" s="13" t="s">
        <v>710</v>
      </c>
      <c r="F17" s="14">
        <v>46297.124085648145</v>
      </c>
      <c r="G17" s="13" t="s">
        <v>22</v>
      </c>
      <c r="H17" s="13" t="s">
        <v>1523</v>
      </c>
      <c r="I17" s="15">
        <v>360</v>
      </c>
      <c r="J17" s="13" t="s">
        <v>23</v>
      </c>
      <c r="K17" s="13" t="s">
        <v>24</v>
      </c>
      <c r="L17" s="15">
        <v>861</v>
      </c>
      <c r="M17" s="13" t="s">
        <v>952</v>
      </c>
      <c r="N17" s="14">
        <v>46297.167662037042</v>
      </c>
      <c r="O17" s="15">
        <v>360</v>
      </c>
      <c r="P17" s="13" t="s">
        <v>26</v>
      </c>
      <c r="Q17" s="15">
        <v>190</v>
      </c>
      <c r="R17" s="3" t="str">
        <f>IF(OR(G17="12R",G17="12L"),_xlfn.XLOOKUP(C17,DB!$A$2:$A$255,DB!$B$2:$B$255,""),IF(OR(G17="30L",G17="30R"),_xlfn.XLOOKUP(C17,DB!$A$2:$A$255,DB!$C$2:$C$255,""),""))</f>
        <v>UDGUV</v>
      </c>
      <c r="S17" s="3">
        <f t="shared" si="0"/>
        <v>2</v>
      </c>
      <c r="T17" s="3" t="str">
        <f>_xlfn.XLOOKUP(C17,DB!$A$2:$A$255,DB!$D$2:$D$255,"")</f>
        <v>Sector 2</v>
      </c>
    </row>
    <row r="18" spans="1:20" x14ac:dyDescent="0.2">
      <c r="A18" s="13" t="s">
        <v>556</v>
      </c>
      <c r="B18" s="13" t="s">
        <v>18</v>
      </c>
      <c r="C18" s="13" t="s">
        <v>101</v>
      </c>
      <c r="D18" s="13" t="s">
        <v>34</v>
      </c>
      <c r="E18" s="13" t="s">
        <v>505</v>
      </c>
      <c r="F18" s="14">
        <v>46297.131967592592</v>
      </c>
      <c r="G18" s="13" t="s">
        <v>22</v>
      </c>
      <c r="H18" s="13" t="s">
        <v>184</v>
      </c>
      <c r="I18" s="15">
        <v>360</v>
      </c>
      <c r="J18" s="13" t="s">
        <v>23</v>
      </c>
      <c r="K18" s="13" t="s">
        <v>24</v>
      </c>
      <c r="L18" s="15">
        <v>859</v>
      </c>
      <c r="M18" s="13" t="s">
        <v>46</v>
      </c>
      <c r="N18" s="14">
        <v>46297.176215277781</v>
      </c>
      <c r="O18" s="15">
        <v>360</v>
      </c>
      <c r="P18" s="13" t="s">
        <v>26</v>
      </c>
      <c r="Q18" s="15">
        <v>190</v>
      </c>
      <c r="R18" s="3" t="str">
        <f>IF(OR(G18="12R",G18="12L"),_xlfn.XLOOKUP(C18,DB!$A$2:$A$255,DB!$B$2:$B$255,""),IF(OR(G18="30L",G18="30R"),_xlfn.XLOOKUP(C18,DB!$A$2:$A$255,DB!$C$2:$C$255,""),""))</f>
        <v>UDGUV</v>
      </c>
      <c r="S18" s="3">
        <f t="shared" si="0"/>
        <v>3</v>
      </c>
      <c r="T18" s="3" t="str">
        <f>_xlfn.XLOOKUP(C18,DB!$A$2:$A$255,DB!$D$2:$D$255,"")</f>
        <v>Sector 2</v>
      </c>
    </row>
    <row r="19" spans="1:20" x14ac:dyDescent="0.2">
      <c r="A19" s="13" t="s">
        <v>352</v>
      </c>
      <c r="B19" s="13" t="s">
        <v>18</v>
      </c>
      <c r="C19" s="13" t="s">
        <v>87</v>
      </c>
      <c r="D19" s="13" t="s">
        <v>88</v>
      </c>
      <c r="E19" s="13" t="s">
        <v>695</v>
      </c>
      <c r="F19" s="14">
        <v>46297.137060185181</v>
      </c>
      <c r="G19" s="13" t="s">
        <v>22</v>
      </c>
      <c r="H19" s="13" t="s">
        <v>1524</v>
      </c>
      <c r="I19" s="15">
        <v>370</v>
      </c>
      <c r="J19" s="13" t="s">
        <v>23</v>
      </c>
      <c r="K19" s="13" t="s">
        <v>24</v>
      </c>
      <c r="L19" s="15">
        <v>412</v>
      </c>
      <c r="M19" s="13" t="s">
        <v>31</v>
      </c>
      <c r="N19" s="14">
        <v>46297.159560185188</v>
      </c>
      <c r="O19" s="15">
        <v>334</v>
      </c>
      <c r="P19" s="13" t="s">
        <v>41</v>
      </c>
      <c r="Q19" s="15">
        <v>190</v>
      </c>
      <c r="R19" s="3" t="str">
        <f>IF(OR(G19="12R",G19="12L"),_xlfn.XLOOKUP(C19,DB!$A$2:$A$255,DB!$B$2:$B$255,""),IF(OR(G19="30L",G19="30R"),_xlfn.XLOOKUP(C19,DB!$A$2:$A$255,DB!$C$2:$C$255,""),""))</f>
        <v>NUDAL</v>
      </c>
      <c r="S19" s="3">
        <f t="shared" si="0"/>
        <v>3</v>
      </c>
      <c r="T19" s="3" t="str">
        <f>_xlfn.XLOOKUP(C19,DB!$A$2:$A$255,DB!$D$2:$D$255,"")</f>
        <v>Sector 3</v>
      </c>
    </row>
    <row r="20" spans="1:20" x14ac:dyDescent="0.2">
      <c r="A20" s="13" t="s">
        <v>559</v>
      </c>
      <c r="B20" s="13" t="s">
        <v>18</v>
      </c>
      <c r="C20" s="13" t="s">
        <v>560</v>
      </c>
      <c r="D20" s="13" t="s">
        <v>261</v>
      </c>
      <c r="E20" s="13" t="s">
        <v>1206</v>
      </c>
      <c r="F20" s="14">
        <v>46297.143645833334</v>
      </c>
      <c r="G20" s="13" t="s">
        <v>22</v>
      </c>
      <c r="H20" s="13" t="s">
        <v>1525</v>
      </c>
      <c r="I20" s="15">
        <v>370</v>
      </c>
      <c r="J20" s="13" t="s">
        <v>23</v>
      </c>
      <c r="K20" s="13" t="s">
        <v>24</v>
      </c>
      <c r="L20" s="15">
        <v>147</v>
      </c>
      <c r="M20" s="13" t="s">
        <v>1526</v>
      </c>
      <c r="N20" s="14">
        <v>46297.153599537036</v>
      </c>
      <c r="O20" s="15">
        <v>239</v>
      </c>
      <c r="P20" s="13" t="s">
        <v>41</v>
      </c>
      <c r="Q20" s="15">
        <v>190</v>
      </c>
      <c r="R20" s="3" t="str">
        <f>IF(OR(G20="12R",G20="12L"),_xlfn.XLOOKUP(C20,DB!$A$2:$A$255,DB!$B$2:$B$255,""),IF(OR(G20="30L",G20="30R"),_xlfn.XLOOKUP(C20,DB!$A$2:$A$255,DB!$C$2:$C$255,""),""))</f>
        <v>NUDAL</v>
      </c>
      <c r="S20" s="3">
        <f t="shared" si="0"/>
        <v>3</v>
      </c>
      <c r="T20" s="3" t="str">
        <f>_xlfn.XLOOKUP(C20,DB!$A$2:$A$255,DB!$D$2:$D$255,"")</f>
        <v>Sector 3</v>
      </c>
    </row>
    <row r="21" spans="1:20" x14ac:dyDescent="0.2">
      <c r="A21" s="13" t="s">
        <v>77</v>
      </c>
      <c r="B21" s="13" t="s">
        <v>18</v>
      </c>
      <c r="C21" s="13" t="s">
        <v>19</v>
      </c>
      <c r="D21" s="13" t="s">
        <v>20</v>
      </c>
      <c r="E21" s="13" t="s">
        <v>78</v>
      </c>
      <c r="F21" s="14">
        <v>46297.1487037037</v>
      </c>
      <c r="G21" s="13" t="s">
        <v>22</v>
      </c>
      <c r="H21" s="13" t="s">
        <v>1527</v>
      </c>
      <c r="I21" s="15">
        <v>360</v>
      </c>
      <c r="J21" s="13" t="s">
        <v>23</v>
      </c>
      <c r="K21" s="13" t="s">
        <v>24</v>
      </c>
      <c r="L21" s="15">
        <v>869</v>
      </c>
      <c r="M21" s="13" t="s">
        <v>1528</v>
      </c>
      <c r="N21" s="14">
        <v>46297.193344907406</v>
      </c>
      <c r="O21" s="15">
        <v>360</v>
      </c>
      <c r="P21" s="13" t="s">
        <v>26</v>
      </c>
      <c r="Q21" s="15">
        <v>190</v>
      </c>
      <c r="R21" s="3" t="str">
        <f>IF(OR(G21="12R",G21="12L"),_xlfn.XLOOKUP(C21,DB!$A$2:$A$255,DB!$B$2:$B$255,""),IF(OR(G21="30L",G21="30R"),_xlfn.XLOOKUP(C21,DB!$A$2:$A$255,DB!$C$2:$C$255,""),""))</f>
        <v>UDGUV</v>
      </c>
      <c r="S21" s="3">
        <f t="shared" si="0"/>
        <v>3</v>
      </c>
      <c r="T21" s="3" t="str">
        <f>_xlfn.XLOOKUP(C21,DB!$A$2:$A$255,DB!$D$2:$D$255,"")</f>
        <v>Sector 2</v>
      </c>
    </row>
    <row r="22" spans="1:20" x14ac:dyDescent="0.2">
      <c r="A22" s="13" t="s">
        <v>83</v>
      </c>
      <c r="B22" s="13" t="s">
        <v>18</v>
      </c>
      <c r="C22" s="13" t="s">
        <v>50</v>
      </c>
      <c r="D22" s="13" t="s">
        <v>34</v>
      </c>
      <c r="E22" s="13" t="s">
        <v>522</v>
      </c>
      <c r="F22" s="14">
        <v>46297.15825231481</v>
      </c>
      <c r="G22" s="13" t="s">
        <v>22</v>
      </c>
      <c r="H22" s="13" t="s">
        <v>1529</v>
      </c>
      <c r="I22" s="15">
        <v>380</v>
      </c>
      <c r="J22" s="13" t="s">
        <v>23</v>
      </c>
      <c r="K22" s="13" t="s">
        <v>24</v>
      </c>
      <c r="L22" s="15">
        <v>875</v>
      </c>
      <c r="M22" s="13" t="s">
        <v>740</v>
      </c>
      <c r="N22" s="14">
        <v>46297.202465277776</v>
      </c>
      <c r="O22" s="15">
        <v>380</v>
      </c>
      <c r="P22" s="13" t="s">
        <v>26</v>
      </c>
      <c r="Q22" s="15">
        <v>190</v>
      </c>
      <c r="R22" s="3" t="str">
        <f>IF(OR(G22="12R",G22="12L"),_xlfn.XLOOKUP(C22,DB!$A$2:$A$255,DB!$B$2:$B$255,""),IF(OR(G22="30L",G22="30R"),_xlfn.XLOOKUP(C22,DB!$A$2:$A$255,DB!$C$2:$C$255,""),""))</f>
        <v>UDGUV</v>
      </c>
      <c r="S22" s="3">
        <f t="shared" si="0"/>
        <v>3</v>
      </c>
      <c r="T22" s="3" t="str">
        <f>_xlfn.XLOOKUP(C22,DB!$A$2:$A$255,DB!$D$2:$D$255,"")</f>
        <v>Sector 2</v>
      </c>
    </row>
    <row r="23" spans="1:20" x14ac:dyDescent="0.2">
      <c r="A23" s="13" t="s">
        <v>80</v>
      </c>
      <c r="B23" s="13" t="s">
        <v>18</v>
      </c>
      <c r="C23" s="13" t="s">
        <v>43</v>
      </c>
      <c r="D23" s="13" t="s">
        <v>20</v>
      </c>
      <c r="E23" s="13" t="s">
        <v>743</v>
      </c>
      <c r="F23" s="14">
        <v>46297.171365740738</v>
      </c>
      <c r="G23" s="13" t="s">
        <v>22</v>
      </c>
      <c r="H23" s="13" t="s">
        <v>1530</v>
      </c>
      <c r="I23" s="15">
        <v>360</v>
      </c>
      <c r="J23" s="13" t="s">
        <v>23</v>
      </c>
      <c r="K23" s="13" t="s">
        <v>24</v>
      </c>
      <c r="L23" s="15">
        <v>861</v>
      </c>
      <c r="M23" s="13" t="s">
        <v>703</v>
      </c>
      <c r="N23" s="14">
        <v>46297.216689814813</v>
      </c>
      <c r="O23" s="15">
        <v>360</v>
      </c>
      <c r="P23" s="13" t="s">
        <v>26</v>
      </c>
      <c r="Q23" s="15">
        <v>190</v>
      </c>
      <c r="R23" s="3" t="str">
        <f>IF(OR(G23="12R",G23="12L"),_xlfn.XLOOKUP(C23,DB!$A$2:$A$255,DB!$B$2:$B$255,""),IF(OR(G23="30L",G23="30R"),_xlfn.XLOOKUP(C23,DB!$A$2:$A$255,DB!$C$2:$C$255,""),""))</f>
        <v>UDGUV</v>
      </c>
      <c r="S23" s="3">
        <f t="shared" si="0"/>
        <v>4</v>
      </c>
      <c r="T23" s="3" t="str">
        <f>_xlfn.XLOOKUP(C23,DB!$A$2:$A$255,DB!$D$2:$D$255,"")</f>
        <v>Sector 2</v>
      </c>
    </row>
    <row r="24" spans="1:20" x14ac:dyDescent="0.2">
      <c r="A24" s="13" t="s">
        <v>92</v>
      </c>
      <c r="B24" s="13" t="s">
        <v>18</v>
      </c>
      <c r="C24" s="13" t="s">
        <v>33</v>
      </c>
      <c r="D24" s="13" t="s">
        <v>20</v>
      </c>
      <c r="E24" s="13" t="s">
        <v>534</v>
      </c>
      <c r="F24" s="14">
        <v>46297.193611111114</v>
      </c>
      <c r="G24" s="13" t="s">
        <v>22</v>
      </c>
      <c r="H24" s="13" t="s">
        <v>380</v>
      </c>
      <c r="I24" s="15">
        <v>360</v>
      </c>
      <c r="J24" s="13" t="s">
        <v>23</v>
      </c>
      <c r="K24" s="13" t="s">
        <v>24</v>
      </c>
      <c r="L24" s="15">
        <v>878</v>
      </c>
      <c r="M24" s="13" t="s">
        <v>36</v>
      </c>
      <c r="N24" s="14">
        <v>46297.238032407404</v>
      </c>
      <c r="O24" s="15">
        <v>340</v>
      </c>
      <c r="P24" s="13" t="s">
        <v>26</v>
      </c>
      <c r="Q24" s="15">
        <v>190</v>
      </c>
      <c r="R24" s="3" t="str">
        <f>IF(OR(G24="12R",G24="12L"),_xlfn.XLOOKUP(C24,DB!$A$2:$A$255,DB!$B$2:$B$255,""),IF(OR(G24="30L",G24="30R"),_xlfn.XLOOKUP(C24,DB!$A$2:$A$255,DB!$C$2:$C$255,""),""))</f>
        <v>UDGUV</v>
      </c>
      <c r="S24" s="3">
        <f t="shared" si="0"/>
        <v>4</v>
      </c>
      <c r="T24" s="3" t="str">
        <f>_xlfn.XLOOKUP(C24,DB!$A$2:$A$255,DB!$D$2:$D$255,"")</f>
        <v>Sector 2</v>
      </c>
    </row>
    <row r="25" spans="1:20" x14ac:dyDescent="0.2">
      <c r="A25" s="13" t="s">
        <v>1531</v>
      </c>
      <c r="B25" s="13" t="s">
        <v>18</v>
      </c>
      <c r="C25" s="13" t="s">
        <v>66</v>
      </c>
      <c r="D25" s="13" t="s">
        <v>923</v>
      </c>
      <c r="E25" s="13"/>
      <c r="F25" s="14">
        <v>46297.195011574076</v>
      </c>
      <c r="G25" s="13" t="s">
        <v>22</v>
      </c>
      <c r="H25" s="13" t="s">
        <v>864</v>
      </c>
      <c r="I25" s="15">
        <v>220</v>
      </c>
      <c r="J25" s="13" t="s">
        <v>23</v>
      </c>
      <c r="K25" s="13" t="s">
        <v>152</v>
      </c>
      <c r="L25" s="15">
        <v>355</v>
      </c>
      <c r="M25" s="13" t="s">
        <v>66</v>
      </c>
      <c r="N25" s="14">
        <v>46297.221006944441</v>
      </c>
      <c r="O25" s="15">
        <v>0</v>
      </c>
      <c r="P25" s="13" t="s">
        <v>137</v>
      </c>
      <c r="Q25" s="15">
        <v>30</v>
      </c>
      <c r="R25" s="3" t="str">
        <f>IF(OR(G25="12R",G25="12L"),_xlfn.XLOOKUP(C25,DB!$A$2:$A$255,DB!$B$2:$B$255,""),IF(OR(G25="30L",G25="30R"),_xlfn.XLOOKUP(C25,DB!$A$2:$A$255,DB!$C$2:$C$255,""),""))</f>
        <v>UDGUV</v>
      </c>
      <c r="S25" s="3">
        <f t="shared" si="0"/>
        <v>4</v>
      </c>
      <c r="T25" s="3" t="str">
        <f>_xlfn.XLOOKUP(C25,DB!$A$2:$A$255,DB!$D$2:$D$255,"")</f>
        <v>Sector 2</v>
      </c>
    </row>
    <row r="26" spans="1:20" x14ac:dyDescent="0.2">
      <c r="A26" s="13" t="s">
        <v>89</v>
      </c>
      <c r="B26" s="13" t="s">
        <v>18</v>
      </c>
      <c r="C26" s="13" t="s">
        <v>43</v>
      </c>
      <c r="D26" s="13" t="s">
        <v>61</v>
      </c>
      <c r="E26" s="13" t="s">
        <v>120</v>
      </c>
      <c r="F26" s="14">
        <v>46297.246967592597</v>
      </c>
      <c r="G26" s="13" t="s">
        <v>22</v>
      </c>
      <c r="H26" s="13" t="s">
        <v>1239</v>
      </c>
      <c r="I26" s="15">
        <v>340</v>
      </c>
      <c r="J26" s="13" t="s">
        <v>23</v>
      </c>
      <c r="K26" s="13" t="s">
        <v>24</v>
      </c>
      <c r="L26" s="15">
        <v>861</v>
      </c>
      <c r="M26" s="13" t="s">
        <v>1138</v>
      </c>
      <c r="N26" s="14">
        <v>46297.291562500002</v>
      </c>
      <c r="O26" s="15">
        <v>340</v>
      </c>
      <c r="P26" s="13" t="s">
        <v>26</v>
      </c>
      <c r="Q26" s="15">
        <v>190</v>
      </c>
      <c r="R26" s="3" t="str">
        <f>IF(OR(G26="12R",G26="12L"),_xlfn.XLOOKUP(C26,DB!$A$2:$A$255,DB!$B$2:$B$255,""),IF(OR(G26="30L",G26="30R"),_xlfn.XLOOKUP(C26,DB!$A$2:$A$255,DB!$C$2:$C$255,""),""))</f>
        <v>UDGUV</v>
      </c>
      <c r="S26" s="3">
        <f t="shared" si="0"/>
        <v>5</v>
      </c>
      <c r="T26" s="3" t="str">
        <f>_xlfn.XLOOKUP(C26,DB!$A$2:$A$255,DB!$D$2:$D$255,"")</f>
        <v>Sector 2</v>
      </c>
    </row>
    <row r="27" spans="1:20" x14ac:dyDescent="0.2">
      <c r="A27" s="13" t="s">
        <v>94</v>
      </c>
      <c r="B27" s="13" t="s">
        <v>18</v>
      </c>
      <c r="C27" s="13" t="s">
        <v>43</v>
      </c>
      <c r="D27" s="13" t="s">
        <v>34</v>
      </c>
      <c r="E27" s="13" t="s">
        <v>279</v>
      </c>
      <c r="F27" s="14">
        <v>46297.437754629631</v>
      </c>
      <c r="G27" s="13" t="s">
        <v>22</v>
      </c>
      <c r="H27" s="13" t="s">
        <v>1532</v>
      </c>
      <c r="I27" s="15">
        <v>380</v>
      </c>
      <c r="J27" s="13" t="s">
        <v>23</v>
      </c>
      <c r="K27" s="13" t="s">
        <v>24</v>
      </c>
      <c r="L27" s="15">
        <v>860</v>
      </c>
      <c r="M27" s="13" t="s">
        <v>25</v>
      </c>
      <c r="N27" s="14">
        <v>46297.482395833329</v>
      </c>
      <c r="O27" s="15">
        <v>380</v>
      </c>
      <c r="P27" s="13" t="s">
        <v>26</v>
      </c>
      <c r="Q27" s="15">
        <v>190</v>
      </c>
      <c r="R27" s="3" t="str">
        <f>IF(OR(G27="12R",G27="12L"),_xlfn.XLOOKUP(C27,DB!$A$2:$A$255,DB!$B$2:$B$255,""),IF(OR(G27="30L",G27="30R"),_xlfn.XLOOKUP(C27,DB!$A$2:$A$255,DB!$C$2:$C$255,""),""))</f>
        <v>UDGUV</v>
      </c>
      <c r="S27" s="3">
        <f t="shared" si="0"/>
        <v>10</v>
      </c>
      <c r="T27" s="3" t="str">
        <f>_xlfn.XLOOKUP(C27,DB!$A$2:$A$255,DB!$D$2:$D$255,"")</f>
        <v>Sector 2</v>
      </c>
    </row>
    <row r="28" spans="1:20" x14ac:dyDescent="0.2">
      <c r="A28" s="13" t="s">
        <v>96</v>
      </c>
      <c r="B28" s="13" t="s">
        <v>18</v>
      </c>
      <c r="C28" s="13" t="s">
        <v>97</v>
      </c>
      <c r="D28" s="13" t="s">
        <v>20</v>
      </c>
      <c r="E28" s="13" t="s">
        <v>58</v>
      </c>
      <c r="F28" s="14">
        <v>46297.459722222222</v>
      </c>
      <c r="G28" s="13" t="s">
        <v>22</v>
      </c>
      <c r="H28" s="13" t="s">
        <v>407</v>
      </c>
      <c r="I28" s="15">
        <v>380</v>
      </c>
      <c r="J28" s="13" t="s">
        <v>23</v>
      </c>
      <c r="K28" s="13" t="s">
        <v>24</v>
      </c>
      <c r="L28" s="15">
        <v>876</v>
      </c>
      <c r="M28" s="13" t="s">
        <v>99</v>
      </c>
      <c r="N28" s="14">
        <v>46297.506226851852</v>
      </c>
      <c r="O28" s="15">
        <v>218</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103</v>
      </c>
      <c r="B29" s="13" t="s">
        <v>18</v>
      </c>
      <c r="C29" s="13" t="s">
        <v>43</v>
      </c>
      <c r="D29" s="13" t="s">
        <v>44</v>
      </c>
      <c r="E29" s="13" t="s">
        <v>414</v>
      </c>
      <c r="F29" s="14">
        <v>46297.465821759259</v>
      </c>
      <c r="G29" s="13" t="s">
        <v>22</v>
      </c>
      <c r="H29" s="13" t="s">
        <v>1533</v>
      </c>
      <c r="I29" s="15">
        <v>360</v>
      </c>
      <c r="J29" s="13" t="s">
        <v>23</v>
      </c>
      <c r="K29" s="13" t="s">
        <v>24</v>
      </c>
      <c r="L29" s="15">
        <v>867</v>
      </c>
      <c r="M29" s="13" t="s">
        <v>25</v>
      </c>
      <c r="N29" s="14">
        <v>46297.508159722223</v>
      </c>
      <c r="O29" s="15">
        <v>360</v>
      </c>
      <c r="P29" s="13" t="s">
        <v>26</v>
      </c>
      <c r="Q29" s="15">
        <v>190</v>
      </c>
      <c r="R29" s="3" t="str">
        <f>IF(OR(G29="12R",G29="12L"),_xlfn.XLOOKUP(C29,DB!$A$2:$A$255,DB!$B$2:$B$255,""),IF(OR(G29="30L",G29="30R"),_xlfn.XLOOKUP(C29,DB!$A$2:$A$255,DB!$C$2:$C$255,""),""))</f>
        <v>UDGUV</v>
      </c>
      <c r="S29" s="3">
        <f t="shared" si="0"/>
        <v>11</v>
      </c>
      <c r="T29" s="3" t="str">
        <f>_xlfn.XLOOKUP(C29,DB!$A$2:$A$255,DB!$D$2:$D$255,"")</f>
        <v>Sector 2</v>
      </c>
    </row>
    <row r="30" spans="1:20" x14ac:dyDescent="0.2">
      <c r="A30" s="13" t="s">
        <v>106</v>
      </c>
      <c r="B30" s="13" t="s">
        <v>18</v>
      </c>
      <c r="C30" s="13" t="s">
        <v>43</v>
      </c>
      <c r="D30" s="13" t="s">
        <v>20</v>
      </c>
      <c r="E30" s="13" t="s">
        <v>808</v>
      </c>
      <c r="F30" s="14">
        <v>46297.470925925925</v>
      </c>
      <c r="G30" s="13" t="s">
        <v>22</v>
      </c>
      <c r="H30" s="13" t="s">
        <v>1534</v>
      </c>
      <c r="I30" s="15">
        <v>360</v>
      </c>
      <c r="J30" s="13" t="s">
        <v>23</v>
      </c>
      <c r="K30" s="13" t="s">
        <v>24</v>
      </c>
      <c r="L30" s="15">
        <v>873</v>
      </c>
      <c r="M30" s="13" t="s">
        <v>46</v>
      </c>
      <c r="N30" s="14">
        <v>46297.514328703706</v>
      </c>
      <c r="O30" s="15">
        <v>360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100</v>
      </c>
      <c r="B31" s="13" t="s">
        <v>18</v>
      </c>
      <c r="C31" s="13" t="s">
        <v>101</v>
      </c>
      <c r="D31" s="13" t="s">
        <v>20</v>
      </c>
      <c r="E31" s="13" t="s">
        <v>183</v>
      </c>
      <c r="F31" s="14">
        <v>46297.47555555556</v>
      </c>
      <c r="G31" s="13" t="s">
        <v>22</v>
      </c>
      <c r="H31" s="13" t="s">
        <v>1535</v>
      </c>
      <c r="I31" s="15">
        <v>360</v>
      </c>
      <c r="J31" s="13" t="s">
        <v>23</v>
      </c>
      <c r="K31" s="13" t="s">
        <v>24</v>
      </c>
      <c r="L31" s="15">
        <v>879</v>
      </c>
      <c r="M31" s="13" t="s">
        <v>46</v>
      </c>
      <c r="N31" s="14">
        <v>46297.520046296297</v>
      </c>
      <c r="O31" s="15">
        <v>360</v>
      </c>
      <c r="P31" s="13" t="s">
        <v>26</v>
      </c>
      <c r="Q31" s="15">
        <v>190</v>
      </c>
      <c r="R31" s="3" t="str">
        <f>IF(OR(G31="12R",G31="12L"),_xlfn.XLOOKUP(C31,DB!$A$2:$A$255,DB!$B$2:$B$255,""),IF(OR(G31="30L",G31="30R"),_xlfn.XLOOKUP(C31,DB!$A$2:$A$255,DB!$C$2:$C$255,""),""))</f>
        <v>UDGUV</v>
      </c>
      <c r="S31" s="3">
        <f t="shared" si="0"/>
        <v>11</v>
      </c>
      <c r="T31" s="3" t="str">
        <f>_xlfn.XLOOKUP(C31,DB!$A$2:$A$255,DB!$D$2:$D$255,"")</f>
        <v>Sector 2</v>
      </c>
    </row>
    <row r="32" spans="1:20" x14ac:dyDescent="0.2">
      <c r="A32" s="13" t="s">
        <v>401</v>
      </c>
      <c r="B32" s="13" t="s">
        <v>18</v>
      </c>
      <c r="C32" s="13" t="s">
        <v>565</v>
      </c>
      <c r="D32" s="13" t="s">
        <v>403</v>
      </c>
      <c r="E32" s="13"/>
      <c r="F32" s="14">
        <v>46297.494525462964</v>
      </c>
      <c r="G32" s="13" t="s">
        <v>22</v>
      </c>
      <c r="H32" s="13" t="s">
        <v>167</v>
      </c>
      <c r="I32" s="15">
        <v>65</v>
      </c>
      <c r="J32" s="13" t="s">
        <v>139</v>
      </c>
      <c r="K32" s="13" t="s">
        <v>51</v>
      </c>
      <c r="L32" s="15">
        <v>227</v>
      </c>
      <c r="M32" s="13" t="s">
        <v>565</v>
      </c>
      <c r="N32" s="14">
        <v>46297.529108796298</v>
      </c>
      <c r="O32" s="15">
        <v>0</v>
      </c>
      <c r="P32" s="13" t="s">
        <v>137</v>
      </c>
      <c r="Q32" s="15">
        <v>15</v>
      </c>
      <c r="R32" s="3" t="str">
        <f>IF(OR(G32="12R",G32="12L"),_xlfn.XLOOKUP(C32,DB!$A$2:$A$255,DB!$B$2:$B$255,""),IF(OR(G32="30L",G32="30R"),_xlfn.XLOOKUP(C32,DB!$A$2:$A$255,DB!$C$2:$C$255,""),""))</f>
        <v/>
      </c>
      <c r="S32" s="3">
        <f t="shared" si="0"/>
        <v>11</v>
      </c>
      <c r="T32" s="3" t="str">
        <f>_xlfn.XLOOKUP(C32,DB!$A$2:$A$255,DB!$D$2:$D$255,"")</f>
        <v/>
      </c>
    </row>
    <row r="33" spans="1:20" x14ac:dyDescent="0.2">
      <c r="A33" s="13" t="s">
        <v>107</v>
      </c>
      <c r="B33" s="13" t="s">
        <v>18</v>
      </c>
      <c r="C33" s="13" t="s">
        <v>108</v>
      </c>
      <c r="D33" s="13" t="s">
        <v>54</v>
      </c>
      <c r="E33" s="13" t="s">
        <v>222</v>
      </c>
      <c r="F33" s="14">
        <v>46297.505752314813</v>
      </c>
      <c r="G33" s="13" t="s">
        <v>22</v>
      </c>
      <c r="H33" s="13" t="s">
        <v>1536</v>
      </c>
      <c r="I33" s="15">
        <v>290</v>
      </c>
      <c r="J33" s="13" t="s">
        <v>23</v>
      </c>
      <c r="K33" s="13" t="s">
        <v>24</v>
      </c>
      <c r="L33" s="15">
        <v>134</v>
      </c>
      <c r="M33" s="13" t="s">
        <v>40</v>
      </c>
      <c r="N33" s="14">
        <v>46297.515185185184</v>
      </c>
      <c r="O33" s="15">
        <v>267</v>
      </c>
      <c r="P33" s="13" t="s">
        <v>26</v>
      </c>
      <c r="Q33" s="15">
        <v>190</v>
      </c>
      <c r="R33" s="3" t="str">
        <f>IF(OR(G33="12R",G33="12L"),_xlfn.XLOOKUP(C33,DB!$A$2:$A$255,DB!$B$2:$B$255,""),IF(OR(G33="30L",G33="30R"),_xlfn.XLOOKUP(C33,DB!$A$2:$A$255,DB!$C$2:$C$255,""),""))</f>
        <v>NUDAL</v>
      </c>
      <c r="S33" s="3">
        <f t="shared" si="0"/>
        <v>12</v>
      </c>
      <c r="T33" s="3" t="str">
        <f>_xlfn.XLOOKUP(C33,DB!$A$2:$A$255,DB!$D$2:$D$255,"")</f>
        <v>Sector 3</v>
      </c>
    </row>
    <row r="34" spans="1:20" x14ac:dyDescent="0.2">
      <c r="A34" s="13" t="s">
        <v>111</v>
      </c>
      <c r="B34" s="13" t="s">
        <v>18</v>
      </c>
      <c r="C34" s="13" t="s">
        <v>33</v>
      </c>
      <c r="D34" s="13" t="s">
        <v>54</v>
      </c>
      <c r="E34" s="13" t="s">
        <v>112</v>
      </c>
      <c r="F34" s="14">
        <v>46297.507430555561</v>
      </c>
      <c r="G34" s="13" t="s">
        <v>22</v>
      </c>
      <c r="H34" s="13" t="s">
        <v>1537</v>
      </c>
      <c r="I34" s="15">
        <v>380</v>
      </c>
      <c r="J34" s="13" t="s">
        <v>23</v>
      </c>
      <c r="K34" s="13" t="s">
        <v>24</v>
      </c>
      <c r="L34" s="15">
        <v>872</v>
      </c>
      <c r="M34" s="13" t="s">
        <v>36</v>
      </c>
      <c r="N34" s="14">
        <v>46297.550613425927</v>
      </c>
      <c r="O34" s="15">
        <v>380</v>
      </c>
      <c r="P34" s="13" t="s">
        <v>26</v>
      </c>
      <c r="Q34" s="15">
        <v>190</v>
      </c>
      <c r="R34" s="3" t="str">
        <f>IF(OR(G34="12R",G34="12L"),_xlfn.XLOOKUP(C34,DB!$A$2:$A$255,DB!$B$2:$B$255,""),IF(OR(G34="30L",G34="30R"),_xlfn.XLOOKUP(C34,DB!$A$2:$A$255,DB!$C$2:$C$255,""),""))</f>
        <v>UDGUV</v>
      </c>
      <c r="S34" s="3">
        <f t="shared" si="0"/>
        <v>12</v>
      </c>
      <c r="T34" s="3" t="str">
        <f>_xlfn.XLOOKUP(C34,DB!$A$2:$A$255,DB!$D$2:$D$255,"")</f>
        <v>Sector 2</v>
      </c>
    </row>
    <row r="35" spans="1:20" x14ac:dyDescent="0.2">
      <c r="A35" s="13" t="s">
        <v>114</v>
      </c>
      <c r="B35" s="13" t="s">
        <v>18</v>
      </c>
      <c r="C35" s="13" t="s">
        <v>115</v>
      </c>
      <c r="D35" s="13" t="s">
        <v>129</v>
      </c>
      <c r="E35" s="13" t="s">
        <v>1538</v>
      </c>
      <c r="F35" s="14">
        <v>46297.508634259255</v>
      </c>
      <c r="G35" s="13" t="s">
        <v>22</v>
      </c>
      <c r="H35" s="13" t="s">
        <v>1539</v>
      </c>
      <c r="I35" s="15">
        <v>380</v>
      </c>
      <c r="J35" s="13" t="s">
        <v>23</v>
      </c>
      <c r="K35" s="13" t="s">
        <v>24</v>
      </c>
      <c r="L35" s="15">
        <v>219</v>
      </c>
      <c r="M35" s="13" t="s">
        <v>56</v>
      </c>
      <c r="N35" s="14">
        <v>46297.522812499999</v>
      </c>
      <c r="O35" s="15">
        <v>370</v>
      </c>
      <c r="P35" s="13" t="s">
        <v>26</v>
      </c>
      <c r="Q35" s="15">
        <v>190</v>
      </c>
      <c r="R35" s="3" t="str">
        <f>IF(OR(G35="12R",G35="12L"),_xlfn.XLOOKUP(C35,DB!$A$2:$A$255,DB!$B$2:$B$255,""),IF(OR(G35="30L",G35="30R"),_xlfn.XLOOKUP(C35,DB!$A$2:$A$255,DB!$C$2:$C$255,""),""))</f>
        <v>TAKUX</v>
      </c>
      <c r="S35" s="3">
        <f t="shared" si="0"/>
        <v>12</v>
      </c>
      <c r="T35" s="3" t="str">
        <f>_xlfn.XLOOKUP(C35,DB!$A$2:$A$255,DB!$D$2:$D$255,"")</f>
        <v>Sector 7</v>
      </c>
    </row>
    <row r="36" spans="1:20" x14ac:dyDescent="0.2">
      <c r="A36" s="13" t="s">
        <v>113</v>
      </c>
      <c r="B36" s="13" t="s">
        <v>18</v>
      </c>
      <c r="C36" s="13" t="s">
        <v>43</v>
      </c>
      <c r="D36" s="13" t="s">
        <v>44</v>
      </c>
      <c r="E36" s="13" t="s">
        <v>126</v>
      </c>
      <c r="F36" s="14">
        <v>46297.510601851856</v>
      </c>
      <c r="G36" s="13" t="s">
        <v>22</v>
      </c>
      <c r="H36" s="13" t="s">
        <v>1540</v>
      </c>
      <c r="I36" s="15">
        <v>360</v>
      </c>
      <c r="J36" s="13" t="s">
        <v>23</v>
      </c>
      <c r="K36" s="13" t="s">
        <v>24</v>
      </c>
      <c r="L36" s="15">
        <v>861</v>
      </c>
      <c r="M36" s="13" t="s">
        <v>46</v>
      </c>
      <c r="N36" s="14">
        <v>46297.554652777777</v>
      </c>
      <c r="O36" s="15">
        <v>360</v>
      </c>
      <c r="P36" s="13" t="s">
        <v>26</v>
      </c>
      <c r="Q36" s="15">
        <v>190</v>
      </c>
      <c r="R36" s="3" t="str">
        <f>IF(OR(G36="12R",G36="12L"),_xlfn.XLOOKUP(C36,DB!$A$2:$A$255,DB!$B$2:$B$255,""),IF(OR(G36="30L",G36="30R"),_xlfn.XLOOKUP(C36,DB!$A$2:$A$255,DB!$C$2:$C$255,""),""))</f>
        <v>UDGUV</v>
      </c>
      <c r="S36" s="3">
        <f t="shared" si="0"/>
        <v>12</v>
      </c>
      <c r="T36" s="3" t="str">
        <f>_xlfn.XLOOKUP(C36,DB!$A$2:$A$255,DB!$D$2:$D$255,"")</f>
        <v>Sector 2</v>
      </c>
    </row>
    <row r="37" spans="1:20" x14ac:dyDescent="0.2">
      <c r="A37" s="13" t="s">
        <v>568</v>
      </c>
      <c r="B37" s="13" t="s">
        <v>18</v>
      </c>
      <c r="C37" s="13" t="s">
        <v>210</v>
      </c>
      <c r="D37" s="13" t="s">
        <v>433</v>
      </c>
      <c r="E37" s="13" t="s">
        <v>569</v>
      </c>
      <c r="F37" s="14">
        <v>46297.537569444445</v>
      </c>
      <c r="G37" s="13" t="s">
        <v>22</v>
      </c>
      <c r="H37" s="13" t="s">
        <v>1541</v>
      </c>
      <c r="I37" s="15">
        <v>390</v>
      </c>
      <c r="J37" s="13" t="s">
        <v>23</v>
      </c>
      <c r="K37" s="13" t="s">
        <v>24</v>
      </c>
      <c r="L37" s="15">
        <v>135</v>
      </c>
      <c r="M37" s="13" t="s">
        <v>40</v>
      </c>
      <c r="N37" s="14">
        <v>46297.546377314815</v>
      </c>
      <c r="O37" s="15">
        <v>278</v>
      </c>
      <c r="P37" s="13" t="s">
        <v>41</v>
      </c>
      <c r="Q37" s="15">
        <v>190</v>
      </c>
      <c r="R37" s="3" t="str">
        <f>IF(OR(G37="12R",G37="12L"),_xlfn.XLOOKUP(C37,DB!$A$2:$A$255,DB!$B$2:$B$255,""),IF(OR(G37="30L",G37="30R"),_xlfn.XLOOKUP(C37,DB!$A$2:$A$255,DB!$C$2:$C$255,""),""))</f>
        <v>TAKUX</v>
      </c>
      <c r="S37" s="3">
        <f t="shared" si="0"/>
        <v>12</v>
      </c>
      <c r="T37" s="3" t="str">
        <f>_xlfn.XLOOKUP(C37,DB!$A$2:$A$255,DB!$D$2:$D$255,"")</f>
        <v>Sector 7</v>
      </c>
    </row>
    <row r="38" spans="1:20" x14ac:dyDescent="0.2">
      <c r="A38" s="13" t="s">
        <v>570</v>
      </c>
      <c r="B38" s="13" t="s">
        <v>18</v>
      </c>
      <c r="C38" s="13" t="s">
        <v>221</v>
      </c>
      <c r="D38" s="13" t="s">
        <v>54</v>
      </c>
      <c r="E38" s="13" t="s">
        <v>428</v>
      </c>
      <c r="F38" s="14">
        <v>46297.54278935185</v>
      </c>
      <c r="G38" s="13" t="s">
        <v>22</v>
      </c>
      <c r="H38" s="13" t="s">
        <v>1542</v>
      </c>
      <c r="I38" s="15">
        <v>360</v>
      </c>
      <c r="J38" s="13" t="s">
        <v>23</v>
      </c>
      <c r="K38" s="13" t="s">
        <v>24</v>
      </c>
      <c r="L38" s="15">
        <v>858</v>
      </c>
      <c r="M38" s="13" t="s">
        <v>46</v>
      </c>
      <c r="N38" s="14">
        <v>46297.585775462961</v>
      </c>
      <c r="O38" s="15">
        <v>360</v>
      </c>
      <c r="P38" s="13" t="s">
        <v>26</v>
      </c>
      <c r="Q38" s="15">
        <v>190</v>
      </c>
      <c r="R38" s="3" t="str">
        <f>IF(OR(G38="12R",G38="12L"),_xlfn.XLOOKUP(C38,DB!$A$2:$A$255,DB!$B$2:$B$255,""),IF(OR(G38="30L",G38="30R"),_xlfn.XLOOKUP(C38,DB!$A$2:$A$255,DB!$C$2:$C$255,""),""))</f>
        <v>UDGUV</v>
      </c>
      <c r="S38" s="3">
        <f t="shared" si="0"/>
        <v>13</v>
      </c>
      <c r="T38" s="3" t="str">
        <f>_xlfn.XLOOKUP(C38,DB!$A$2:$A$255,DB!$D$2:$D$255,"")</f>
        <v>Sector 2</v>
      </c>
    </row>
    <row r="39" spans="1:20" x14ac:dyDescent="0.2">
      <c r="A39" s="13" t="s">
        <v>125</v>
      </c>
      <c r="B39" s="13" t="s">
        <v>18</v>
      </c>
      <c r="C39" s="13" t="s">
        <v>43</v>
      </c>
      <c r="D39" s="13" t="s">
        <v>44</v>
      </c>
      <c r="E39" s="13" t="s">
        <v>1170</v>
      </c>
      <c r="F39" s="14">
        <v>46297.549687499995</v>
      </c>
      <c r="G39" s="13" t="s">
        <v>22</v>
      </c>
      <c r="H39" s="13" t="s">
        <v>896</v>
      </c>
      <c r="I39" s="15">
        <v>360</v>
      </c>
      <c r="J39" s="13" t="s">
        <v>23</v>
      </c>
      <c r="K39" s="13" t="s">
        <v>24</v>
      </c>
      <c r="L39" s="15">
        <v>859</v>
      </c>
      <c r="M39" s="13" t="s">
        <v>46</v>
      </c>
      <c r="N39" s="14">
        <v>46297.593599537038</v>
      </c>
      <c r="O39" s="15">
        <v>360</v>
      </c>
      <c r="P39" s="13" t="s">
        <v>26</v>
      </c>
      <c r="Q39" s="15">
        <v>190</v>
      </c>
      <c r="R39" s="3" t="str">
        <f>IF(OR(G39="12R",G39="12L"),_xlfn.XLOOKUP(C39,DB!$A$2:$A$255,DB!$B$2:$B$255,""),IF(OR(G39="30L",G39="30R"),_xlfn.XLOOKUP(C39,DB!$A$2:$A$255,DB!$C$2:$C$255,""),""))</f>
        <v>UDGUV</v>
      </c>
      <c r="S39" s="3">
        <f t="shared" si="0"/>
        <v>13</v>
      </c>
      <c r="T39" s="3" t="str">
        <f>_xlfn.XLOOKUP(C39,DB!$A$2:$A$255,DB!$D$2:$D$255,"")</f>
        <v>Sector 2</v>
      </c>
    </row>
    <row r="40" spans="1:20" x14ac:dyDescent="0.2">
      <c r="A40" s="13" t="s">
        <v>121</v>
      </c>
      <c r="B40" s="13" t="s">
        <v>18</v>
      </c>
      <c r="C40" s="13" t="s">
        <v>122</v>
      </c>
      <c r="D40" s="13" t="s">
        <v>123</v>
      </c>
      <c r="E40" s="13" t="s">
        <v>1543</v>
      </c>
      <c r="F40" s="14">
        <v>46297.550833333335</v>
      </c>
      <c r="G40" s="13" t="s">
        <v>22</v>
      </c>
      <c r="H40" s="13" t="s">
        <v>1544</v>
      </c>
      <c r="I40" s="15">
        <v>380</v>
      </c>
      <c r="J40" s="13" t="s">
        <v>23</v>
      </c>
      <c r="K40" s="13" t="s">
        <v>24</v>
      </c>
      <c r="L40" s="15">
        <v>756</v>
      </c>
      <c r="M40" s="13" t="s">
        <v>225</v>
      </c>
      <c r="N40" s="14">
        <v>46297.587523148148</v>
      </c>
      <c r="O40" s="15">
        <v>380</v>
      </c>
      <c r="P40" s="13" t="s">
        <v>26</v>
      </c>
      <c r="Q40" s="15">
        <v>40</v>
      </c>
      <c r="R40" s="3" t="str">
        <f>IF(OR(G40="12R",G40="12L"),_xlfn.XLOOKUP(C40,DB!$A$2:$A$255,DB!$B$2:$B$255,""),IF(OR(G40="30L",G40="30R"),_xlfn.XLOOKUP(C40,DB!$A$2:$A$255,DB!$C$2:$C$255,""),""))</f>
        <v>ENEBA</v>
      </c>
      <c r="S40" s="3">
        <f t="shared" si="0"/>
        <v>13</v>
      </c>
      <c r="T40" s="3" t="str">
        <f>_xlfn.XLOOKUP(C40,DB!$A$2:$A$255,DB!$D$2:$D$255,"")</f>
        <v>Sector 3</v>
      </c>
    </row>
    <row r="41" spans="1:20" x14ac:dyDescent="0.2">
      <c r="A41" s="13" t="s">
        <v>133</v>
      </c>
      <c r="B41" s="13" t="s">
        <v>18</v>
      </c>
      <c r="C41" s="13" t="s">
        <v>134</v>
      </c>
      <c r="D41" s="13" t="s">
        <v>129</v>
      </c>
      <c r="E41" s="13" t="s">
        <v>700</v>
      </c>
      <c r="F41" s="14">
        <v>46297.552141203705</v>
      </c>
      <c r="G41" s="13" t="s">
        <v>22</v>
      </c>
      <c r="H41" s="13" t="s">
        <v>1545</v>
      </c>
      <c r="I41" s="15">
        <v>370</v>
      </c>
      <c r="J41" s="13" t="s">
        <v>23</v>
      </c>
      <c r="K41" s="13" t="s">
        <v>24</v>
      </c>
      <c r="L41" s="15">
        <v>136</v>
      </c>
      <c r="M41" s="13" t="s">
        <v>40</v>
      </c>
      <c r="N41" s="14">
        <v>46297.561249999999</v>
      </c>
      <c r="O41" s="15">
        <v>251</v>
      </c>
      <c r="P41" s="13" t="s">
        <v>26</v>
      </c>
      <c r="Q41" s="15">
        <v>190</v>
      </c>
      <c r="R41" s="3" t="str">
        <f>IF(OR(G41="12R",G41="12L"),_xlfn.XLOOKUP(C41,DB!$A$2:$A$255,DB!$B$2:$B$255,""),IF(OR(G41="30L",G41="30R"),_xlfn.XLOOKUP(C41,DB!$A$2:$A$255,DB!$C$2:$C$255,""),""))</f>
        <v>ENEBA</v>
      </c>
      <c r="S41" s="3">
        <f t="shared" si="0"/>
        <v>13</v>
      </c>
      <c r="T41" s="3" t="str">
        <f>_xlfn.XLOOKUP(C41,DB!$A$2:$A$255,DB!$D$2:$D$255,"")</f>
        <v>Sector 3</v>
      </c>
    </row>
    <row r="42" spans="1:20" x14ac:dyDescent="0.2">
      <c r="A42" s="13" t="s">
        <v>135</v>
      </c>
      <c r="B42" s="13" t="s">
        <v>18</v>
      </c>
      <c r="C42" s="13" t="s">
        <v>136</v>
      </c>
      <c r="D42" s="13" t="s">
        <v>44</v>
      </c>
      <c r="E42" s="13" t="s">
        <v>973</v>
      </c>
      <c r="F42" s="14">
        <v>46297.581157407403</v>
      </c>
      <c r="G42" s="13" t="s">
        <v>22</v>
      </c>
      <c r="H42" s="13" t="s">
        <v>1546</v>
      </c>
      <c r="I42" s="15">
        <v>320</v>
      </c>
      <c r="J42" s="13" t="s">
        <v>23</v>
      </c>
      <c r="K42" s="13" t="s">
        <v>24</v>
      </c>
      <c r="L42" s="15">
        <v>423</v>
      </c>
      <c r="M42" s="13" t="s">
        <v>1547</v>
      </c>
      <c r="N42" s="14">
        <v>46297.603495370371</v>
      </c>
      <c r="O42" s="15">
        <v>320</v>
      </c>
      <c r="P42" s="13" t="s">
        <v>26</v>
      </c>
      <c r="Q42" s="15">
        <v>40</v>
      </c>
      <c r="R42" s="3" t="str">
        <f>IF(OR(G42="12R",G42="12L"),_xlfn.XLOOKUP(C42,DB!$A$2:$A$255,DB!$B$2:$B$255,""),IF(OR(G42="30L",G42="30R"),_xlfn.XLOOKUP(C42,DB!$A$2:$A$255,DB!$C$2:$C$255,""),""))</f>
        <v>OMSUK</v>
      </c>
      <c r="S42" s="3">
        <f t="shared" si="0"/>
        <v>13</v>
      </c>
      <c r="T42" s="3" t="str">
        <f>_xlfn.XLOOKUP(C42,DB!$A$2:$A$255,DB!$D$2:$D$255,"")</f>
        <v>Sector 3</v>
      </c>
    </row>
    <row r="43" spans="1:20" x14ac:dyDescent="0.2">
      <c r="A43" s="13" t="s">
        <v>1241</v>
      </c>
      <c r="B43" s="13" t="s">
        <v>18</v>
      </c>
      <c r="C43" s="13" t="s">
        <v>205</v>
      </c>
      <c r="D43" s="13" t="s">
        <v>132</v>
      </c>
      <c r="E43" s="13"/>
      <c r="F43" s="14">
        <v>46297.596898148149</v>
      </c>
      <c r="G43" s="13" t="s">
        <v>22</v>
      </c>
      <c r="H43" s="13" t="s">
        <v>1548</v>
      </c>
      <c r="I43" s="15">
        <v>390</v>
      </c>
      <c r="J43" s="13" t="s">
        <v>23</v>
      </c>
      <c r="K43" s="13" t="s">
        <v>51</v>
      </c>
      <c r="L43" s="15">
        <v>220</v>
      </c>
      <c r="M43" s="13" t="s">
        <v>383</v>
      </c>
      <c r="N43" s="14">
        <v>46297.611238425925</v>
      </c>
      <c r="O43" s="15">
        <v>310</v>
      </c>
      <c r="P43" s="13" t="s">
        <v>26</v>
      </c>
      <c r="Q43" s="15">
        <v>40</v>
      </c>
      <c r="R43" s="3" t="str">
        <f>IF(OR(G43="12R",G43="12L"),_xlfn.XLOOKUP(C43,DB!$A$2:$A$255,DB!$B$2:$B$255,""),IF(OR(G43="30L",G43="30R"),_xlfn.XLOOKUP(C43,DB!$A$2:$A$255,DB!$C$2:$C$255,""),""))</f>
        <v>NUDAL</v>
      </c>
      <c r="S43" s="3">
        <f t="shared" si="0"/>
        <v>14</v>
      </c>
      <c r="T43" s="3" t="str">
        <f>_xlfn.XLOOKUP(C43,DB!$A$2:$A$255,DB!$D$2:$D$255,"")</f>
        <v>Sector 3</v>
      </c>
    </row>
    <row r="44" spans="1:20" x14ac:dyDescent="0.2">
      <c r="A44" s="13" t="s">
        <v>140</v>
      </c>
      <c r="B44" s="13" t="s">
        <v>18</v>
      </c>
      <c r="C44" s="13" t="s">
        <v>43</v>
      </c>
      <c r="D44" s="13" t="s">
        <v>44</v>
      </c>
      <c r="E44" s="13" t="s">
        <v>959</v>
      </c>
      <c r="F44" s="14">
        <v>46297.602314814816</v>
      </c>
      <c r="G44" s="13" t="s">
        <v>22</v>
      </c>
      <c r="H44" s="13" t="s">
        <v>1549</v>
      </c>
      <c r="I44" s="15">
        <v>360</v>
      </c>
      <c r="J44" s="13" t="s">
        <v>23</v>
      </c>
      <c r="K44" s="13" t="s">
        <v>24</v>
      </c>
      <c r="L44" s="15">
        <v>859</v>
      </c>
      <c r="M44" s="13" t="s">
        <v>46</v>
      </c>
      <c r="N44" s="14">
        <v>46297.645983796298</v>
      </c>
      <c r="O44" s="15">
        <v>360</v>
      </c>
      <c r="P44" s="13" t="s">
        <v>26</v>
      </c>
      <c r="Q44" s="15">
        <v>190</v>
      </c>
      <c r="R44" s="3" t="str">
        <f>IF(OR(G44="12R",G44="12L"),_xlfn.XLOOKUP(C44,DB!$A$2:$A$255,DB!$B$2:$B$255,""),IF(OR(G44="30L",G44="30R"),_xlfn.XLOOKUP(C44,DB!$A$2:$A$255,DB!$C$2:$C$255,""),""))</f>
        <v>UDGUV</v>
      </c>
      <c r="S44" s="3">
        <f t="shared" si="0"/>
        <v>14</v>
      </c>
      <c r="T44" s="3" t="str">
        <f>_xlfn.XLOOKUP(C44,DB!$A$2:$A$255,DB!$D$2:$D$255,"")</f>
        <v>Sector 2</v>
      </c>
    </row>
    <row r="45" spans="1:20" x14ac:dyDescent="0.2">
      <c r="A45" s="13" t="s">
        <v>1550</v>
      </c>
      <c r="B45" s="13" t="s">
        <v>18</v>
      </c>
      <c r="C45" s="13" t="s">
        <v>50</v>
      </c>
      <c r="D45" s="13" t="s">
        <v>500</v>
      </c>
      <c r="E45" s="13"/>
      <c r="F45" s="14">
        <v>46297.619270833333</v>
      </c>
      <c r="G45" s="13" t="s">
        <v>22</v>
      </c>
      <c r="H45" s="13" t="s">
        <v>1551</v>
      </c>
      <c r="I45" s="15">
        <v>380</v>
      </c>
      <c r="J45" s="13" t="s">
        <v>23</v>
      </c>
      <c r="K45" s="13" t="s">
        <v>51</v>
      </c>
      <c r="L45" s="15">
        <v>859</v>
      </c>
      <c r="M45" s="13" t="s">
        <v>46</v>
      </c>
      <c r="N45" s="14">
        <v>46297.66233796296</v>
      </c>
      <c r="O45" s="15">
        <v>380</v>
      </c>
      <c r="P45" s="13" t="s">
        <v>26</v>
      </c>
      <c r="Q45" s="15">
        <v>30</v>
      </c>
      <c r="R45" s="3" t="str">
        <f>IF(OR(G45="12R",G45="12L"),_xlfn.XLOOKUP(C45,DB!$A$2:$A$255,DB!$B$2:$B$255,""),IF(OR(G45="30L",G45="30R"),_xlfn.XLOOKUP(C45,DB!$A$2:$A$255,DB!$C$2:$C$255,""),""))</f>
        <v>UDGUV</v>
      </c>
      <c r="S45" s="3">
        <f t="shared" si="0"/>
        <v>14</v>
      </c>
      <c r="T45" s="3" t="str">
        <f>_xlfn.XLOOKUP(C45,DB!$A$2:$A$255,DB!$D$2:$D$255,"")</f>
        <v>Sector 2</v>
      </c>
    </row>
    <row r="46" spans="1:20" x14ac:dyDescent="0.2">
      <c r="A46" s="13" t="s">
        <v>1552</v>
      </c>
      <c r="B46" s="13" t="s">
        <v>18</v>
      </c>
      <c r="C46" s="13" t="s">
        <v>66</v>
      </c>
      <c r="D46" s="13" t="s">
        <v>213</v>
      </c>
      <c r="E46" s="13"/>
      <c r="F46" s="14">
        <v>46297.621990740736</v>
      </c>
      <c r="G46" s="13" t="s">
        <v>22</v>
      </c>
      <c r="H46" s="13" t="s">
        <v>1553</v>
      </c>
      <c r="I46" s="15">
        <v>220</v>
      </c>
      <c r="J46" s="13" t="s">
        <v>23</v>
      </c>
      <c r="K46" s="13" t="s">
        <v>51</v>
      </c>
      <c r="L46" s="15">
        <v>356</v>
      </c>
      <c r="M46" s="13" t="s">
        <v>66</v>
      </c>
      <c r="N46" s="14">
        <v>46297.649050925931</v>
      </c>
      <c r="O46" s="15">
        <v>0</v>
      </c>
      <c r="P46" s="13" t="s">
        <v>26</v>
      </c>
      <c r="Q46" s="15">
        <v>30</v>
      </c>
      <c r="R46" s="3" t="str">
        <f>IF(OR(G46="12R",G46="12L"),_xlfn.XLOOKUP(C46,DB!$A$2:$A$255,DB!$B$2:$B$255,""),IF(OR(G46="30L",G46="30R"),_xlfn.XLOOKUP(C46,DB!$A$2:$A$255,DB!$C$2:$C$255,""),""))</f>
        <v>UDGUV</v>
      </c>
      <c r="S46" s="3">
        <f t="shared" si="0"/>
        <v>14</v>
      </c>
      <c r="T46" s="3" t="str">
        <f>_xlfn.XLOOKUP(C46,DB!$A$2:$A$255,DB!$D$2:$D$255,"")</f>
        <v>Sector 2</v>
      </c>
    </row>
    <row r="47" spans="1:20" x14ac:dyDescent="0.2">
      <c r="A47" s="13" t="s">
        <v>898</v>
      </c>
      <c r="B47" s="13" t="s">
        <v>18</v>
      </c>
      <c r="C47" s="13" t="s">
        <v>128</v>
      </c>
      <c r="D47" s="13" t="s">
        <v>61</v>
      </c>
      <c r="E47" s="13" t="s">
        <v>646</v>
      </c>
      <c r="F47" s="14">
        <v>46297.625057870369</v>
      </c>
      <c r="G47" s="13" t="s">
        <v>22</v>
      </c>
      <c r="H47" s="13" t="s">
        <v>1554</v>
      </c>
      <c r="I47" s="15">
        <v>360</v>
      </c>
      <c r="J47" s="13" t="s">
        <v>23</v>
      </c>
      <c r="K47" s="13" t="s">
        <v>24</v>
      </c>
      <c r="L47" s="15">
        <v>442</v>
      </c>
      <c r="M47" s="13" t="s">
        <v>204</v>
      </c>
      <c r="N47" s="14">
        <v>46297.649513888886</v>
      </c>
      <c r="O47" s="15">
        <v>360</v>
      </c>
      <c r="P47" s="13" t="s">
        <v>26</v>
      </c>
      <c r="Q47" s="15">
        <v>40</v>
      </c>
      <c r="R47" s="3" t="str">
        <f>IF(OR(G47="12R",G47="12L"),_xlfn.XLOOKUP(C47,DB!$A$2:$A$255,DB!$B$2:$B$255,""),IF(OR(G47="30L",G47="30R"),_xlfn.XLOOKUP(C47,DB!$A$2:$A$255,DB!$C$2:$C$255,""),""))</f>
        <v>ENEBA</v>
      </c>
      <c r="S47" s="3">
        <f t="shared" si="0"/>
        <v>15</v>
      </c>
      <c r="T47" s="3" t="str">
        <f>_xlfn.XLOOKUP(C47,DB!$A$2:$A$255,DB!$D$2:$D$255,"")</f>
        <v>Sector 3</v>
      </c>
    </row>
    <row r="48" spans="1:20" x14ac:dyDescent="0.2">
      <c r="A48" s="13" t="s">
        <v>146</v>
      </c>
      <c r="B48" s="13" t="s">
        <v>18</v>
      </c>
      <c r="C48" s="13" t="s">
        <v>33</v>
      </c>
      <c r="D48" s="13" t="s">
        <v>54</v>
      </c>
      <c r="E48" s="13" t="s">
        <v>388</v>
      </c>
      <c r="F48" s="14">
        <v>46297.629421296297</v>
      </c>
      <c r="G48" s="13" t="s">
        <v>22</v>
      </c>
      <c r="H48" s="13" t="s">
        <v>1555</v>
      </c>
      <c r="I48" s="15">
        <v>380</v>
      </c>
      <c r="J48" s="13" t="s">
        <v>23</v>
      </c>
      <c r="K48" s="13" t="s">
        <v>24</v>
      </c>
      <c r="L48" s="15">
        <v>863</v>
      </c>
      <c r="M48" s="13" t="s">
        <v>36</v>
      </c>
      <c r="N48" s="14">
        <v>46297.673530092594</v>
      </c>
      <c r="O48" s="15">
        <v>380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506</v>
      </c>
      <c r="B49" s="13" t="s">
        <v>18</v>
      </c>
      <c r="C49" s="13" t="s">
        <v>166</v>
      </c>
      <c r="D49" s="13" t="s">
        <v>507</v>
      </c>
      <c r="E49" s="13"/>
      <c r="F49" s="14">
        <v>46297.636354166665</v>
      </c>
      <c r="G49" s="13" t="s">
        <v>22</v>
      </c>
      <c r="H49" s="13" t="s">
        <v>1556</v>
      </c>
      <c r="I49" s="15">
        <v>40</v>
      </c>
      <c r="J49" s="13" t="s">
        <v>23</v>
      </c>
      <c r="K49" s="13" t="s">
        <v>51</v>
      </c>
      <c r="L49" s="15">
        <v>87</v>
      </c>
      <c r="M49" s="13" t="s">
        <v>166</v>
      </c>
      <c r="N49" s="14">
        <v>46297.652928240743</v>
      </c>
      <c r="O49" s="15">
        <v>0</v>
      </c>
      <c r="P49" s="13" t="s">
        <v>137</v>
      </c>
      <c r="Q49" s="15">
        <v>40</v>
      </c>
      <c r="R49" s="3" t="str">
        <f>IF(OR(G49="12R",G49="12L"),_xlfn.XLOOKUP(C49,DB!$A$2:$A$255,DB!$B$2:$B$255,""),IF(OR(G49="30L",G49="30R"),_xlfn.XLOOKUP(C49,DB!$A$2:$A$255,DB!$C$2:$C$255,""),""))</f>
        <v>CZM</v>
      </c>
      <c r="S49" s="3">
        <f t="shared" si="0"/>
        <v>15</v>
      </c>
      <c r="T49" s="3" t="str">
        <f>_xlfn.XLOOKUP(C49,DB!$A$2:$A$255,DB!$D$2:$D$255,"")</f>
        <v>Sector 7</v>
      </c>
    </row>
    <row r="50" spans="1:20" x14ac:dyDescent="0.2">
      <c r="A50" s="13" t="s">
        <v>1557</v>
      </c>
      <c r="B50" s="13" t="s">
        <v>18</v>
      </c>
      <c r="C50" s="13" t="s">
        <v>50</v>
      </c>
      <c r="D50" s="13" t="s">
        <v>542</v>
      </c>
      <c r="E50" s="13" t="s">
        <v>543</v>
      </c>
      <c r="F50" s="14">
        <v>46297.639791666668</v>
      </c>
      <c r="G50" s="13" t="s">
        <v>22</v>
      </c>
      <c r="H50" s="13" t="s">
        <v>1558</v>
      </c>
      <c r="I50" s="15">
        <v>400</v>
      </c>
      <c r="J50" s="13" t="s">
        <v>23</v>
      </c>
      <c r="K50" s="13" t="s">
        <v>152</v>
      </c>
      <c r="L50" s="15">
        <v>871</v>
      </c>
      <c r="M50" s="13" t="s">
        <v>46</v>
      </c>
      <c r="N50" s="14">
        <v>46297.686203703706</v>
      </c>
      <c r="O50" s="15">
        <v>400</v>
      </c>
      <c r="P50" s="13" t="s">
        <v>26</v>
      </c>
      <c r="Q50" s="15">
        <v>30</v>
      </c>
      <c r="R50" s="3" t="str">
        <f>IF(OR(G50="12R",G50="12L"),_xlfn.XLOOKUP(C50,DB!$A$2:$A$255,DB!$B$2:$B$255,""),IF(OR(G50="30L",G50="30R"),_xlfn.XLOOKUP(C50,DB!$A$2:$A$255,DB!$C$2:$C$255,""),""))</f>
        <v>UDGUV</v>
      </c>
      <c r="S50" s="3">
        <f t="shared" si="0"/>
        <v>15</v>
      </c>
      <c r="T50" s="3" t="str">
        <f>_xlfn.XLOOKUP(C50,DB!$A$2:$A$255,DB!$D$2:$D$255,"")</f>
        <v>Sector 2</v>
      </c>
    </row>
    <row r="51" spans="1:20" x14ac:dyDescent="0.2">
      <c r="A51" s="13" t="s">
        <v>154</v>
      </c>
      <c r="B51" s="13" t="s">
        <v>18</v>
      </c>
      <c r="C51" s="13" t="s">
        <v>43</v>
      </c>
      <c r="D51" s="13" t="s">
        <v>61</v>
      </c>
      <c r="E51" s="13" t="s">
        <v>605</v>
      </c>
      <c r="F51" s="14">
        <v>46297.646099537036</v>
      </c>
      <c r="G51" s="13" t="s">
        <v>22</v>
      </c>
      <c r="H51" s="13" t="s">
        <v>1559</v>
      </c>
      <c r="I51" s="15">
        <v>340</v>
      </c>
      <c r="J51" s="13" t="s">
        <v>23</v>
      </c>
      <c r="K51" s="13" t="s">
        <v>24</v>
      </c>
      <c r="L51" s="15">
        <v>859</v>
      </c>
      <c r="M51" s="13" t="s">
        <v>46</v>
      </c>
      <c r="N51" s="14">
        <v>46297.689768518518</v>
      </c>
      <c r="O51" s="15">
        <v>340</v>
      </c>
      <c r="P51" s="13" t="s">
        <v>26</v>
      </c>
      <c r="Q51" s="15">
        <v>190</v>
      </c>
      <c r="R51" s="3" t="str">
        <f>IF(OR(G51="12R",G51="12L"),_xlfn.XLOOKUP(C51,DB!$A$2:$A$255,DB!$B$2:$B$255,""),IF(OR(G51="30L",G51="30R"),_xlfn.XLOOKUP(C51,DB!$A$2:$A$255,DB!$C$2:$C$255,""),""))</f>
        <v>UDGUV</v>
      </c>
      <c r="S51" s="3">
        <f t="shared" si="0"/>
        <v>15</v>
      </c>
      <c r="T51" s="3" t="str">
        <f>_xlfn.XLOOKUP(C51,DB!$A$2:$A$255,DB!$D$2:$D$255,"")</f>
        <v>Sector 2</v>
      </c>
    </row>
    <row r="52" spans="1:20" x14ac:dyDescent="0.2">
      <c r="A52" s="13" t="s">
        <v>466</v>
      </c>
      <c r="B52" s="13" t="s">
        <v>18</v>
      </c>
      <c r="C52" s="13" t="s">
        <v>50</v>
      </c>
      <c r="D52" s="13" t="s">
        <v>34</v>
      </c>
      <c r="E52" s="13" t="s">
        <v>839</v>
      </c>
      <c r="F52" s="14">
        <v>46297.654965277776</v>
      </c>
      <c r="G52" s="13" t="s">
        <v>22</v>
      </c>
      <c r="H52" s="13" t="s">
        <v>576</v>
      </c>
      <c r="I52" s="15">
        <v>380</v>
      </c>
      <c r="J52" s="13" t="s">
        <v>23</v>
      </c>
      <c r="K52" s="13" t="s">
        <v>24</v>
      </c>
      <c r="L52" s="15">
        <v>859</v>
      </c>
      <c r="M52" s="13" t="s">
        <v>46</v>
      </c>
      <c r="N52" s="14">
        <v>46297.699224537035</v>
      </c>
      <c r="O52" s="15">
        <v>380</v>
      </c>
      <c r="P52" s="13" t="s">
        <v>26</v>
      </c>
      <c r="Q52" s="15">
        <v>190</v>
      </c>
      <c r="R52" s="3" t="str">
        <f>IF(OR(G52="12R",G52="12L"),_xlfn.XLOOKUP(C52,DB!$A$2:$A$255,DB!$B$2:$B$255,""),IF(OR(G52="30L",G52="30R"),_xlfn.XLOOKUP(C52,DB!$A$2:$A$255,DB!$C$2:$C$255,""),""))</f>
        <v>UDGUV</v>
      </c>
      <c r="S52" s="3">
        <f t="shared" si="0"/>
        <v>15</v>
      </c>
      <c r="T52" s="3" t="str">
        <f>_xlfn.XLOOKUP(C52,DB!$A$2:$A$255,DB!$D$2:$D$255,"")</f>
        <v>Sector 2</v>
      </c>
    </row>
    <row r="53" spans="1:20" x14ac:dyDescent="0.2">
      <c r="A53" s="13" t="s">
        <v>1560</v>
      </c>
      <c r="B53" s="13" t="s">
        <v>18</v>
      </c>
      <c r="C53" s="13" t="s">
        <v>212</v>
      </c>
      <c r="D53" s="13" t="s">
        <v>770</v>
      </c>
      <c r="E53" s="13" t="s">
        <v>1561</v>
      </c>
      <c r="F53" s="14">
        <v>46297.65626157407</v>
      </c>
      <c r="G53" s="13" t="s">
        <v>22</v>
      </c>
      <c r="H53" s="13" t="s">
        <v>1562</v>
      </c>
      <c r="I53" s="15">
        <v>400</v>
      </c>
      <c r="J53" s="13" t="s">
        <v>23</v>
      </c>
      <c r="K53" s="13" t="s">
        <v>51</v>
      </c>
      <c r="L53" s="15">
        <v>872</v>
      </c>
      <c r="M53" s="13" t="s">
        <v>36</v>
      </c>
      <c r="N53" s="14">
        <v>46297.701597222222</v>
      </c>
      <c r="O53" s="15">
        <v>400</v>
      </c>
      <c r="P53" s="13" t="s">
        <v>26</v>
      </c>
      <c r="Q53" s="15">
        <v>30</v>
      </c>
      <c r="R53" s="3" t="str">
        <f>IF(OR(G53="12R",G53="12L"),_xlfn.XLOOKUP(C53,DB!$A$2:$A$255,DB!$B$2:$B$255,""),IF(OR(G53="30L",G53="30R"),_xlfn.XLOOKUP(C53,DB!$A$2:$A$255,DB!$C$2:$C$255,""),""))</f>
        <v>UDGUV</v>
      </c>
      <c r="S53" s="3">
        <f t="shared" si="0"/>
        <v>15</v>
      </c>
      <c r="T53" s="3" t="str">
        <f>_xlfn.XLOOKUP(C53,DB!$A$2:$A$255,DB!$D$2:$D$255,"")</f>
        <v>Sector 2</v>
      </c>
    </row>
    <row r="54" spans="1:20" x14ac:dyDescent="0.2">
      <c r="A54" s="13" t="s">
        <v>163</v>
      </c>
      <c r="B54" s="13" t="s">
        <v>18</v>
      </c>
      <c r="C54" s="13" t="s">
        <v>101</v>
      </c>
      <c r="D54" s="13" t="s">
        <v>129</v>
      </c>
      <c r="E54" s="13" t="s">
        <v>1172</v>
      </c>
      <c r="F54" s="14">
        <v>46297.658402777779</v>
      </c>
      <c r="G54" s="13" t="s">
        <v>22</v>
      </c>
      <c r="H54" s="13" t="s">
        <v>296</v>
      </c>
      <c r="I54" s="15">
        <v>380</v>
      </c>
      <c r="J54" s="13" t="s">
        <v>23</v>
      </c>
      <c r="K54" s="13" t="s">
        <v>24</v>
      </c>
      <c r="L54" s="15">
        <v>859</v>
      </c>
      <c r="M54" s="13" t="s">
        <v>46</v>
      </c>
      <c r="N54" s="14">
        <v>46297.701435185183</v>
      </c>
      <c r="O54" s="15">
        <v>380</v>
      </c>
      <c r="P54" s="13" t="s">
        <v>26</v>
      </c>
      <c r="Q54" s="15">
        <v>190</v>
      </c>
      <c r="R54" s="3" t="str">
        <f>IF(OR(G54="12R",G54="12L"),_xlfn.XLOOKUP(C54,DB!$A$2:$A$255,DB!$B$2:$B$255,""),IF(OR(G54="30L",G54="30R"),_xlfn.XLOOKUP(C54,DB!$A$2:$A$255,DB!$C$2:$C$255,""),""))</f>
        <v>UDGUV</v>
      </c>
      <c r="S54" s="3">
        <f t="shared" si="0"/>
        <v>15</v>
      </c>
      <c r="T54" s="3" t="str">
        <f>_xlfn.XLOOKUP(C54,DB!$A$2:$A$255,DB!$D$2:$D$255,"")</f>
        <v>Sector 2</v>
      </c>
    </row>
    <row r="55" spans="1:20" x14ac:dyDescent="0.2">
      <c r="A55" s="13" t="s">
        <v>155</v>
      </c>
      <c r="B55" s="13" t="s">
        <v>18</v>
      </c>
      <c r="C55" s="13" t="s">
        <v>33</v>
      </c>
      <c r="D55" s="13" t="s">
        <v>61</v>
      </c>
      <c r="E55" s="13" t="s">
        <v>590</v>
      </c>
      <c r="F55" s="14">
        <v>46297.664386574077</v>
      </c>
      <c r="G55" s="13" t="s">
        <v>22</v>
      </c>
      <c r="H55" s="13" t="s">
        <v>1563</v>
      </c>
      <c r="I55" s="15">
        <v>340</v>
      </c>
      <c r="J55" s="13" t="s">
        <v>23</v>
      </c>
      <c r="K55" s="13" t="s">
        <v>24</v>
      </c>
      <c r="L55" s="15">
        <v>871</v>
      </c>
      <c r="M55" s="13" t="s">
        <v>36</v>
      </c>
      <c r="N55" s="14">
        <v>46297.70784722222</v>
      </c>
      <c r="O55" s="15">
        <v>340</v>
      </c>
      <c r="P55" s="13" t="s">
        <v>26</v>
      </c>
      <c r="Q55" s="15">
        <v>190</v>
      </c>
      <c r="R55" s="3" t="str">
        <f>IF(OR(G55="12R",G55="12L"),_xlfn.XLOOKUP(C55,DB!$A$2:$A$255,DB!$B$2:$B$255,""),IF(OR(G55="30L",G55="30R"),_xlfn.XLOOKUP(C55,DB!$A$2:$A$255,DB!$C$2:$C$255,""),""))</f>
        <v>UDGUV</v>
      </c>
      <c r="S55" s="3">
        <f t="shared" si="0"/>
        <v>15</v>
      </c>
      <c r="T55" s="3" t="str">
        <f>_xlfn.XLOOKUP(C55,DB!$A$2:$A$255,DB!$D$2:$D$255,"")</f>
        <v>Sector 2</v>
      </c>
    </row>
    <row r="56" spans="1:20" x14ac:dyDescent="0.2">
      <c r="A56" s="13" t="s">
        <v>157</v>
      </c>
      <c r="B56" s="13" t="s">
        <v>18</v>
      </c>
      <c r="C56" s="13" t="s">
        <v>19</v>
      </c>
      <c r="D56" s="13" t="s">
        <v>54</v>
      </c>
      <c r="E56" s="13" t="s">
        <v>844</v>
      </c>
      <c r="F56" s="14">
        <v>46297.665949074071</v>
      </c>
      <c r="G56" s="13" t="s">
        <v>22</v>
      </c>
      <c r="H56" s="13" t="s">
        <v>1135</v>
      </c>
      <c r="I56" s="15">
        <v>380</v>
      </c>
      <c r="J56" s="13" t="s">
        <v>23</v>
      </c>
      <c r="K56" s="13" t="s">
        <v>24</v>
      </c>
      <c r="L56" s="15">
        <v>860</v>
      </c>
      <c r="M56" s="13" t="s">
        <v>25</v>
      </c>
      <c r="N56" s="14">
        <v>46297.710810185185</v>
      </c>
      <c r="O56" s="15">
        <v>380</v>
      </c>
      <c r="P56" s="13" t="s">
        <v>26</v>
      </c>
      <c r="Q56" s="15">
        <v>190</v>
      </c>
      <c r="R56" s="3" t="str">
        <f>IF(OR(G56="12R",G56="12L"),_xlfn.XLOOKUP(C56,DB!$A$2:$A$255,DB!$B$2:$B$255,""),IF(OR(G56="30L",G56="30R"),_xlfn.XLOOKUP(C56,DB!$A$2:$A$255,DB!$C$2:$C$255,""),""))</f>
        <v>UDGUV</v>
      </c>
      <c r="S56" s="3">
        <f t="shared" si="0"/>
        <v>15</v>
      </c>
      <c r="T56" s="3" t="str">
        <f>_xlfn.XLOOKUP(C56,DB!$A$2:$A$255,DB!$D$2:$D$255,"")</f>
        <v>Sector 2</v>
      </c>
    </row>
    <row r="57" spans="1:20" x14ac:dyDescent="0.2">
      <c r="A57" s="13" t="s">
        <v>223</v>
      </c>
      <c r="B57" s="13" t="s">
        <v>18</v>
      </c>
      <c r="C57" s="13" t="s">
        <v>224</v>
      </c>
      <c r="D57" s="13" t="s">
        <v>129</v>
      </c>
      <c r="E57" s="13" t="s">
        <v>1564</v>
      </c>
      <c r="F57" s="14">
        <v>46297.667303240742</v>
      </c>
      <c r="G57" s="13" t="s">
        <v>22</v>
      </c>
      <c r="H57" s="13" t="s">
        <v>1565</v>
      </c>
      <c r="I57" s="15">
        <v>360</v>
      </c>
      <c r="J57" s="13" t="s">
        <v>23</v>
      </c>
      <c r="K57" s="13" t="s">
        <v>24</v>
      </c>
      <c r="L57" s="15">
        <v>717</v>
      </c>
      <c r="M57" s="13" t="s">
        <v>225</v>
      </c>
      <c r="N57" s="14">
        <v>46297.702592592592</v>
      </c>
      <c r="O57" s="15">
        <v>360</v>
      </c>
      <c r="P57" s="13" t="s">
        <v>26</v>
      </c>
      <c r="Q57" s="15">
        <v>190</v>
      </c>
      <c r="R57" s="3" t="str">
        <f>IF(OR(G57="12R",G57="12L"),_xlfn.XLOOKUP(C57,DB!$A$2:$A$255,DB!$B$2:$B$255,""),IF(OR(G57="30L",G57="30R"),_xlfn.XLOOKUP(C57,DB!$A$2:$A$255,DB!$C$2:$C$255,""),""))</f>
        <v>ENEBA</v>
      </c>
      <c r="S57" s="3">
        <f t="shared" si="0"/>
        <v>16</v>
      </c>
      <c r="T57" s="3" t="str">
        <f>_xlfn.XLOOKUP(C57,DB!$A$2:$A$255,DB!$D$2:$D$255,"")</f>
        <v>Sector 3</v>
      </c>
    </row>
    <row r="58" spans="1:20" x14ac:dyDescent="0.2">
      <c r="A58" s="13" t="s">
        <v>160</v>
      </c>
      <c r="B58" s="13" t="s">
        <v>18</v>
      </c>
      <c r="C58" s="13" t="s">
        <v>43</v>
      </c>
      <c r="D58" s="13" t="s">
        <v>34</v>
      </c>
      <c r="E58" s="13" t="s">
        <v>467</v>
      </c>
      <c r="F58" s="14">
        <v>46297.668634259258</v>
      </c>
      <c r="G58" s="13" t="s">
        <v>22</v>
      </c>
      <c r="H58" s="13" t="s">
        <v>1566</v>
      </c>
      <c r="I58" s="15">
        <v>360</v>
      </c>
      <c r="J58" s="13" t="s">
        <v>23</v>
      </c>
      <c r="K58" s="13" t="s">
        <v>24</v>
      </c>
      <c r="L58" s="15">
        <v>859</v>
      </c>
      <c r="M58" s="13" t="s">
        <v>46</v>
      </c>
      <c r="N58" s="14">
        <v>46297.711817129632</v>
      </c>
      <c r="O58" s="15">
        <v>360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158</v>
      </c>
      <c r="B59" s="13" t="s">
        <v>18</v>
      </c>
      <c r="C59" s="13" t="s">
        <v>101</v>
      </c>
      <c r="D59" s="13" t="s">
        <v>20</v>
      </c>
      <c r="E59" s="13" t="s">
        <v>406</v>
      </c>
      <c r="F59" s="14">
        <v>46297.671817129631</v>
      </c>
      <c r="G59" s="13" t="s">
        <v>22</v>
      </c>
      <c r="H59" s="13" t="s">
        <v>184</v>
      </c>
      <c r="I59" s="15">
        <v>360</v>
      </c>
      <c r="J59" s="13" t="s">
        <v>23</v>
      </c>
      <c r="K59" s="13" t="s">
        <v>24</v>
      </c>
      <c r="L59" s="15">
        <v>859</v>
      </c>
      <c r="M59" s="13" t="s">
        <v>46</v>
      </c>
      <c r="N59" s="14">
        <v>46297.715104166666</v>
      </c>
      <c r="O59" s="15">
        <v>360</v>
      </c>
      <c r="P59" s="13" t="s">
        <v>26</v>
      </c>
      <c r="Q59" s="15">
        <v>190</v>
      </c>
      <c r="R59" s="3" t="str">
        <f>IF(OR(G59="12R",G59="12L"),_xlfn.XLOOKUP(C59,DB!$A$2:$A$255,DB!$B$2:$B$255,""),IF(OR(G59="30L",G59="30R"),_xlfn.XLOOKUP(C59,DB!$A$2:$A$255,DB!$C$2:$C$255,""),""))</f>
        <v>UDGUV</v>
      </c>
      <c r="S59" s="3">
        <f t="shared" si="0"/>
        <v>16</v>
      </c>
      <c r="T59" s="3" t="str">
        <f>_xlfn.XLOOKUP(C59,DB!$A$2:$A$255,DB!$D$2:$D$255,"")</f>
        <v>Sector 2</v>
      </c>
    </row>
    <row r="60" spans="1:20" x14ac:dyDescent="0.2">
      <c r="A60" s="13" t="s">
        <v>395</v>
      </c>
      <c r="B60" s="13" t="s">
        <v>18</v>
      </c>
      <c r="C60" s="13" t="s">
        <v>28</v>
      </c>
      <c r="D60" s="13" t="s">
        <v>29</v>
      </c>
      <c r="E60" s="13" t="s">
        <v>1201</v>
      </c>
      <c r="F60" s="14">
        <v>46297.67288194444</v>
      </c>
      <c r="G60" s="13" t="s">
        <v>22</v>
      </c>
      <c r="H60" s="13" t="s">
        <v>1567</v>
      </c>
      <c r="I60" s="15">
        <v>370</v>
      </c>
      <c r="J60" s="13" t="s">
        <v>23</v>
      </c>
      <c r="K60" s="13" t="s">
        <v>24</v>
      </c>
      <c r="L60" s="15">
        <v>140</v>
      </c>
      <c r="M60" s="13" t="s">
        <v>70</v>
      </c>
      <c r="N60" s="14">
        <v>46297.68236111111</v>
      </c>
      <c r="O60" s="15">
        <v>215</v>
      </c>
      <c r="P60" s="13" t="s">
        <v>26</v>
      </c>
      <c r="Q60" s="15">
        <v>40</v>
      </c>
      <c r="R60" s="3" t="str">
        <f>IF(OR(G60="12R",G60="12L"),_xlfn.XLOOKUP(C60,DB!$A$2:$A$255,DB!$B$2:$B$255,""),IF(OR(G60="30L",G60="30R"),_xlfn.XLOOKUP(C60,DB!$A$2:$A$255,DB!$C$2:$C$255,""),""))</f>
        <v>OMSUK</v>
      </c>
      <c r="S60" s="3">
        <f t="shared" si="0"/>
        <v>16</v>
      </c>
      <c r="T60" s="3" t="str">
        <f>_xlfn.XLOOKUP(C60,DB!$A$2:$A$255,DB!$D$2:$D$255,"")</f>
        <v>Sector 3</v>
      </c>
    </row>
    <row r="61" spans="1:20" x14ac:dyDescent="0.2">
      <c r="A61" s="13" t="s">
        <v>162</v>
      </c>
      <c r="B61" s="13" t="s">
        <v>18</v>
      </c>
      <c r="C61" s="13" t="s">
        <v>33</v>
      </c>
      <c r="D61" s="13" t="s">
        <v>54</v>
      </c>
      <c r="E61" s="13" t="s">
        <v>702</v>
      </c>
      <c r="F61" s="14">
        <v>46297.677488425921</v>
      </c>
      <c r="G61" s="13" t="s">
        <v>22</v>
      </c>
      <c r="H61" s="13" t="s">
        <v>1568</v>
      </c>
      <c r="I61" s="15">
        <v>360</v>
      </c>
      <c r="J61" s="13" t="s">
        <v>23</v>
      </c>
      <c r="K61" s="13" t="s">
        <v>24</v>
      </c>
      <c r="L61" s="15">
        <v>867</v>
      </c>
      <c r="M61" s="13" t="s">
        <v>36</v>
      </c>
      <c r="N61" s="14">
        <v>46297.721678240741</v>
      </c>
      <c r="O61" s="15">
        <v>360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471</v>
      </c>
      <c r="B62" s="13" t="s">
        <v>18</v>
      </c>
      <c r="C62" s="13" t="s">
        <v>128</v>
      </c>
      <c r="D62" s="13" t="s">
        <v>129</v>
      </c>
      <c r="E62" s="13" t="s">
        <v>1183</v>
      </c>
      <c r="F62" s="14">
        <v>46297.678495370375</v>
      </c>
      <c r="G62" s="13" t="s">
        <v>22</v>
      </c>
      <c r="H62" s="13" t="s">
        <v>1569</v>
      </c>
      <c r="I62" s="15">
        <v>360</v>
      </c>
      <c r="J62" s="13" t="s">
        <v>23</v>
      </c>
      <c r="K62" s="13" t="s">
        <v>24</v>
      </c>
      <c r="L62" s="15">
        <v>476</v>
      </c>
      <c r="M62" s="13" t="s">
        <v>656</v>
      </c>
      <c r="N62" s="14">
        <v>46297.704224537039</v>
      </c>
      <c r="O62" s="15">
        <v>360</v>
      </c>
      <c r="P62" s="13" t="s">
        <v>26</v>
      </c>
      <c r="Q62" s="15">
        <v>40</v>
      </c>
      <c r="R62" s="3" t="str">
        <f>IF(OR(G62="12R",G62="12L"),_xlfn.XLOOKUP(C62,DB!$A$2:$A$255,DB!$B$2:$B$255,""),IF(OR(G62="30L",G62="30R"),_xlfn.XLOOKUP(C62,DB!$A$2:$A$255,DB!$C$2:$C$255,""),""))</f>
        <v>ENEBA</v>
      </c>
      <c r="S62" s="3">
        <f t="shared" si="0"/>
        <v>16</v>
      </c>
      <c r="T62" s="3" t="str">
        <f>_xlfn.XLOOKUP(C62,DB!$A$2:$A$255,DB!$D$2:$D$255,"")</f>
        <v>Sector 3</v>
      </c>
    </row>
    <row r="63" spans="1:20" x14ac:dyDescent="0.2">
      <c r="A63" s="13" t="s">
        <v>147</v>
      </c>
      <c r="B63" s="13" t="s">
        <v>18</v>
      </c>
      <c r="C63" s="13" t="s">
        <v>148</v>
      </c>
      <c r="D63" s="13" t="s">
        <v>64</v>
      </c>
      <c r="E63" s="13" t="s">
        <v>897</v>
      </c>
      <c r="F63" s="14">
        <v>46297.679826388892</v>
      </c>
      <c r="G63" s="13" t="s">
        <v>22</v>
      </c>
      <c r="H63" s="13" t="s">
        <v>149</v>
      </c>
      <c r="I63" s="15">
        <v>330</v>
      </c>
      <c r="J63" s="13" t="s">
        <v>23</v>
      </c>
      <c r="K63" s="13" t="s">
        <v>24</v>
      </c>
      <c r="L63" s="15">
        <v>136</v>
      </c>
      <c r="M63" s="13" t="s">
        <v>40</v>
      </c>
      <c r="N63" s="14">
        <v>46297.689189814817</v>
      </c>
      <c r="O63" s="15">
        <v>268</v>
      </c>
      <c r="P63" s="13" t="s">
        <v>26</v>
      </c>
      <c r="Q63" s="15">
        <v>190</v>
      </c>
      <c r="R63" s="3" t="str">
        <f>IF(OR(G63="12R",G63="12L"),_xlfn.XLOOKUP(C63,DB!$A$2:$A$255,DB!$B$2:$B$255,""),IF(OR(G63="30L",G63="30R"),_xlfn.XLOOKUP(C63,DB!$A$2:$A$255,DB!$C$2:$C$255,""),""))</f>
        <v>NUDAL</v>
      </c>
      <c r="S63" s="3">
        <f t="shared" si="0"/>
        <v>16</v>
      </c>
      <c r="T63" s="3" t="str">
        <f>_xlfn.XLOOKUP(C63,DB!$A$2:$A$255,DB!$D$2:$D$255,"")</f>
        <v>Sector 3</v>
      </c>
    </row>
    <row r="64" spans="1:20" x14ac:dyDescent="0.2">
      <c r="A64" s="13" t="s">
        <v>168</v>
      </c>
      <c r="B64" s="13" t="s">
        <v>18</v>
      </c>
      <c r="C64" s="13" t="s">
        <v>115</v>
      </c>
      <c r="D64" s="13" t="s">
        <v>29</v>
      </c>
      <c r="E64" s="13" t="s">
        <v>169</v>
      </c>
      <c r="F64" s="14">
        <v>46297.68236111111</v>
      </c>
      <c r="G64" s="13" t="s">
        <v>22</v>
      </c>
      <c r="H64" s="13" t="s">
        <v>1570</v>
      </c>
      <c r="I64" s="15">
        <v>370</v>
      </c>
      <c r="J64" s="13" t="s">
        <v>23</v>
      </c>
      <c r="K64" s="13" t="s">
        <v>24</v>
      </c>
      <c r="L64" s="15">
        <v>195</v>
      </c>
      <c r="M64" s="13" t="s">
        <v>1571</v>
      </c>
      <c r="N64" s="14">
        <v>46297.695196759261</v>
      </c>
      <c r="O64" s="15">
        <v>315</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187</v>
      </c>
      <c r="B65" s="13" t="s">
        <v>18</v>
      </c>
      <c r="C65" s="13" t="s">
        <v>166</v>
      </c>
      <c r="D65" s="13" t="s">
        <v>188</v>
      </c>
      <c r="E65" s="13"/>
      <c r="F65" s="14">
        <v>46297.683958333335</v>
      </c>
      <c r="G65" s="13" t="s">
        <v>22</v>
      </c>
      <c r="H65" s="13" t="s">
        <v>167</v>
      </c>
      <c r="I65" s="15">
        <v>15</v>
      </c>
      <c r="J65" s="13" t="s">
        <v>139</v>
      </c>
      <c r="K65" s="13" t="s">
        <v>51</v>
      </c>
      <c r="L65" s="15">
        <v>58</v>
      </c>
      <c r="M65" s="13" t="s">
        <v>166</v>
      </c>
      <c r="N65" s="14">
        <v>46297.726990740739</v>
      </c>
      <c r="O65" s="15">
        <v>0</v>
      </c>
      <c r="P65" s="13" t="s">
        <v>137</v>
      </c>
      <c r="Q65" s="15">
        <v>15</v>
      </c>
      <c r="R65" s="3" t="str">
        <f>IF(OR(G65="12R",G65="12L"),_xlfn.XLOOKUP(C65,DB!$A$2:$A$255,DB!$B$2:$B$255,""),IF(OR(G65="30L",G65="30R"),_xlfn.XLOOKUP(C65,DB!$A$2:$A$255,DB!$C$2:$C$255,""),""))</f>
        <v>CZM</v>
      </c>
      <c r="S65" s="3">
        <f t="shared" si="0"/>
        <v>16</v>
      </c>
      <c r="T65" s="3" t="str">
        <f>_xlfn.XLOOKUP(C65,DB!$A$2:$A$255,DB!$D$2:$D$255,"")</f>
        <v>Sector 7</v>
      </c>
    </row>
    <row r="66" spans="1:20" x14ac:dyDescent="0.2">
      <c r="A66" s="13" t="s">
        <v>164</v>
      </c>
      <c r="B66" s="13" t="s">
        <v>18</v>
      </c>
      <c r="C66" s="13" t="s">
        <v>165</v>
      </c>
      <c r="D66" s="13" t="s">
        <v>34</v>
      </c>
      <c r="E66" s="13" t="s">
        <v>391</v>
      </c>
      <c r="F66" s="14">
        <v>46297.68540509259</v>
      </c>
      <c r="G66" s="13" t="s">
        <v>22</v>
      </c>
      <c r="H66" s="13" t="s">
        <v>1572</v>
      </c>
      <c r="I66" s="15">
        <v>360</v>
      </c>
      <c r="J66" s="13" t="s">
        <v>23</v>
      </c>
      <c r="K66" s="13" t="s">
        <v>24</v>
      </c>
      <c r="L66" s="15">
        <v>864</v>
      </c>
      <c r="M66" s="13" t="s">
        <v>36</v>
      </c>
      <c r="N66" s="14">
        <v>46297.72855324074</v>
      </c>
      <c r="O66" s="15">
        <v>360</v>
      </c>
      <c r="P66" s="13" t="s">
        <v>26</v>
      </c>
      <c r="Q66" s="15">
        <v>190</v>
      </c>
      <c r="R66" s="3" t="str">
        <f>IF(OR(G66="12R",G66="12L"),_xlfn.XLOOKUP(C66,DB!$A$2:$A$255,DB!$B$2:$B$255,""),IF(OR(G66="30L",G66="30R"),_xlfn.XLOOKUP(C66,DB!$A$2:$A$255,DB!$C$2:$C$255,""),""))</f>
        <v>UDGUV</v>
      </c>
      <c r="S66" s="3">
        <f t="shared" si="0"/>
        <v>16</v>
      </c>
      <c r="T66" s="3" t="str">
        <f>_xlfn.XLOOKUP(C66,DB!$A$2:$A$255,DB!$D$2:$D$255,"")</f>
        <v>Sector 2</v>
      </c>
    </row>
    <row r="67" spans="1:20" x14ac:dyDescent="0.2">
      <c r="A67" s="13" t="s">
        <v>177</v>
      </c>
      <c r="B67" s="13" t="s">
        <v>18</v>
      </c>
      <c r="C67" s="13" t="s">
        <v>178</v>
      </c>
      <c r="D67" s="13" t="s">
        <v>44</v>
      </c>
      <c r="E67" s="13" t="s">
        <v>1573</v>
      </c>
      <c r="F67" s="14">
        <v>46297.686354166668</v>
      </c>
      <c r="G67" s="13" t="s">
        <v>22</v>
      </c>
      <c r="H67" s="13" t="s">
        <v>1574</v>
      </c>
      <c r="I67" s="15">
        <v>330</v>
      </c>
      <c r="J67" s="13" t="s">
        <v>23</v>
      </c>
      <c r="K67" s="13" t="s">
        <v>24</v>
      </c>
      <c r="L67" s="15">
        <v>243</v>
      </c>
      <c r="M67" s="13" t="s">
        <v>383</v>
      </c>
      <c r="N67" s="14">
        <v>46297.700474537036</v>
      </c>
      <c r="O67" s="15">
        <v>323</v>
      </c>
      <c r="P67" s="13" t="s">
        <v>26</v>
      </c>
      <c r="Q67" s="15">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s="13" t="s">
        <v>473</v>
      </c>
      <c r="B68" s="13" t="s">
        <v>18</v>
      </c>
      <c r="C68" s="13" t="s">
        <v>284</v>
      </c>
      <c r="D68" s="13" t="s">
        <v>34</v>
      </c>
      <c r="E68" s="13" t="s">
        <v>335</v>
      </c>
      <c r="F68" s="14">
        <v>46297.687395833331</v>
      </c>
      <c r="G68" s="13" t="s">
        <v>22</v>
      </c>
      <c r="H68" s="13" t="s">
        <v>877</v>
      </c>
      <c r="I68" s="15">
        <v>380</v>
      </c>
      <c r="J68" s="13" t="s">
        <v>23</v>
      </c>
      <c r="K68" s="13" t="s">
        <v>24</v>
      </c>
      <c r="L68" s="15">
        <v>870</v>
      </c>
      <c r="M68" s="13" t="s">
        <v>181</v>
      </c>
      <c r="N68" s="14">
        <v>46297.731724537036</v>
      </c>
      <c r="O68" s="15">
        <v>380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175</v>
      </c>
      <c r="B69" s="13" t="s">
        <v>18</v>
      </c>
      <c r="C69" s="13" t="s">
        <v>28</v>
      </c>
      <c r="D69" s="13" t="s">
        <v>61</v>
      </c>
      <c r="E69" s="13" t="s">
        <v>713</v>
      </c>
      <c r="F69" s="14">
        <v>46297.688090277778</v>
      </c>
      <c r="G69" s="13" t="s">
        <v>22</v>
      </c>
      <c r="H69" s="13" t="s">
        <v>1575</v>
      </c>
      <c r="I69" s="15">
        <v>330</v>
      </c>
      <c r="J69" s="13" t="s">
        <v>23</v>
      </c>
      <c r="K69" s="13" t="s">
        <v>24</v>
      </c>
      <c r="L69" s="15">
        <v>136</v>
      </c>
      <c r="M69" s="13" t="s">
        <v>40</v>
      </c>
      <c r="N69" s="14">
        <v>46297.698611111111</v>
      </c>
      <c r="O69" s="15">
        <v>222</v>
      </c>
      <c r="P69" s="13" t="s">
        <v>26</v>
      </c>
      <c r="Q69" s="15">
        <v>190</v>
      </c>
      <c r="R69" s="3" t="str">
        <f>IF(OR(G69="12R",G69="12L"),_xlfn.XLOOKUP(C69,DB!$A$2:$A$255,DB!$B$2:$B$255,""),IF(OR(G69="30L",G69="30R"),_xlfn.XLOOKUP(C69,DB!$A$2:$A$255,DB!$C$2:$C$255,""),""))</f>
        <v>OMSUK</v>
      </c>
      <c r="S69" s="3">
        <f t="shared" si="1"/>
        <v>16</v>
      </c>
      <c r="T69" s="3" t="str">
        <f>_xlfn.XLOOKUP(C69,DB!$A$2:$A$255,DB!$D$2:$D$255,"")</f>
        <v>Sector 3</v>
      </c>
    </row>
    <row r="70" spans="1:20" x14ac:dyDescent="0.2">
      <c r="A70" s="13" t="s">
        <v>171</v>
      </c>
      <c r="B70" s="13" t="s">
        <v>18</v>
      </c>
      <c r="C70" s="13" t="s">
        <v>172</v>
      </c>
      <c r="D70" s="13" t="s">
        <v>34</v>
      </c>
      <c r="E70" s="13" t="s">
        <v>95</v>
      </c>
      <c r="F70" s="14">
        <v>46297.689444444448</v>
      </c>
      <c r="G70" s="13" t="s">
        <v>22</v>
      </c>
      <c r="H70" s="13" t="s">
        <v>1576</v>
      </c>
      <c r="I70" s="15">
        <v>380</v>
      </c>
      <c r="J70" s="13" t="s">
        <v>23</v>
      </c>
      <c r="K70" s="13" t="s">
        <v>24</v>
      </c>
      <c r="L70" s="15">
        <v>330</v>
      </c>
      <c r="M70" s="13" t="s">
        <v>1122</v>
      </c>
      <c r="N70" s="14">
        <v>46297.709803240738</v>
      </c>
      <c r="O70" s="15">
        <v>380</v>
      </c>
      <c r="P70" s="13" t="s">
        <v>26</v>
      </c>
      <c r="Q70" s="15">
        <v>190</v>
      </c>
      <c r="R70" s="3" t="str">
        <f>IF(OR(G70="12R",G70="12L"),_xlfn.XLOOKUP(C70,DB!$A$2:$A$255,DB!$B$2:$B$255,""),IF(OR(G70="30L",G70="30R"),_xlfn.XLOOKUP(C70,DB!$A$2:$A$255,DB!$C$2:$C$255,""),""))</f>
        <v>CZM</v>
      </c>
      <c r="S70" s="3">
        <f t="shared" si="1"/>
        <v>16</v>
      </c>
      <c r="T70" s="3" t="str">
        <f>_xlfn.XLOOKUP(C70,DB!$A$2:$A$255,DB!$D$2:$D$255,"")</f>
        <v>Sector 7</v>
      </c>
    </row>
    <row r="71" spans="1:20" x14ac:dyDescent="0.2">
      <c r="A71" s="13" t="s">
        <v>396</v>
      </c>
      <c r="B71" s="13" t="s">
        <v>18</v>
      </c>
      <c r="C71" s="13" t="s">
        <v>101</v>
      </c>
      <c r="D71" s="13" t="s">
        <v>54</v>
      </c>
      <c r="E71" s="13" t="s">
        <v>72</v>
      </c>
      <c r="F71" s="14">
        <v>46297.690775462965</v>
      </c>
      <c r="G71" s="13" t="s">
        <v>22</v>
      </c>
      <c r="H71" s="13" t="s">
        <v>1577</v>
      </c>
      <c r="I71" s="15">
        <v>360</v>
      </c>
      <c r="J71" s="13" t="s">
        <v>23</v>
      </c>
      <c r="K71" s="13" t="s">
        <v>152</v>
      </c>
      <c r="L71" s="15">
        <v>861</v>
      </c>
      <c r="M71" s="13" t="s">
        <v>602</v>
      </c>
      <c r="N71" s="14">
        <v>46297.733668981484</v>
      </c>
      <c r="O71" s="15">
        <v>380</v>
      </c>
      <c r="P71" s="13" t="s">
        <v>26</v>
      </c>
      <c r="Q71" s="15">
        <v>190</v>
      </c>
      <c r="R71" s="3" t="str">
        <f>IF(OR(G71="12R",G71="12L"),_xlfn.XLOOKUP(C71,DB!$A$2:$A$255,DB!$B$2:$B$255,""),IF(OR(G71="30L",G71="30R"),_xlfn.XLOOKUP(C71,DB!$A$2:$A$255,DB!$C$2:$C$255,""),""))</f>
        <v>UDGUV</v>
      </c>
      <c r="S71" s="3">
        <f t="shared" si="1"/>
        <v>16</v>
      </c>
      <c r="T71" s="3" t="str">
        <f>_xlfn.XLOOKUP(C71,DB!$A$2:$A$255,DB!$D$2:$D$255,"")</f>
        <v>Sector 2</v>
      </c>
    </row>
    <row r="72" spans="1:20" x14ac:dyDescent="0.2">
      <c r="A72" s="13" t="s">
        <v>1211</v>
      </c>
      <c r="B72" s="13" t="s">
        <v>18</v>
      </c>
      <c r="C72" s="13" t="s">
        <v>50</v>
      </c>
      <c r="D72" s="13" t="s">
        <v>786</v>
      </c>
      <c r="E72" s="13"/>
      <c r="F72" s="14">
        <v>46297.692106481481</v>
      </c>
      <c r="G72" s="13" t="s">
        <v>22</v>
      </c>
      <c r="H72" s="13" t="s">
        <v>1141</v>
      </c>
      <c r="I72" s="15">
        <v>380</v>
      </c>
      <c r="J72" s="13" t="s">
        <v>23</v>
      </c>
      <c r="K72" s="13" t="s">
        <v>51</v>
      </c>
      <c r="L72" s="15">
        <v>862</v>
      </c>
      <c r="M72" s="13" t="s">
        <v>46</v>
      </c>
      <c r="N72" s="14">
        <v>46297.740439814814</v>
      </c>
      <c r="O72" s="15">
        <v>400</v>
      </c>
      <c r="P72" s="13" t="s">
        <v>26</v>
      </c>
      <c r="Q72" s="15">
        <v>30</v>
      </c>
      <c r="R72" s="3" t="str">
        <f>IF(OR(G72="12R",G72="12L"),_xlfn.XLOOKUP(C72,DB!$A$2:$A$255,DB!$B$2:$B$255,""),IF(OR(G72="30L",G72="30R"),_xlfn.XLOOKUP(C72,DB!$A$2:$A$255,DB!$C$2:$C$255,""),""))</f>
        <v>UDGUV</v>
      </c>
      <c r="S72" s="3">
        <f t="shared" si="1"/>
        <v>16</v>
      </c>
      <c r="T72" s="3" t="str">
        <f>_xlfn.XLOOKUP(C72,DB!$A$2:$A$255,DB!$D$2:$D$255,"")</f>
        <v>Sector 2</v>
      </c>
    </row>
    <row r="73" spans="1:20" x14ac:dyDescent="0.2">
      <c r="A73" s="13" t="s">
        <v>404</v>
      </c>
      <c r="B73" s="13" t="s">
        <v>18</v>
      </c>
      <c r="C73" s="13" t="s">
        <v>33</v>
      </c>
      <c r="D73" s="13" t="s">
        <v>20</v>
      </c>
      <c r="E73" s="13" t="s">
        <v>58</v>
      </c>
      <c r="F73" s="14">
        <v>46297.69331018519</v>
      </c>
      <c r="G73" s="13" t="s">
        <v>22</v>
      </c>
      <c r="H73" s="13" t="s">
        <v>1578</v>
      </c>
      <c r="I73" s="15">
        <v>360</v>
      </c>
      <c r="J73" s="13" t="s">
        <v>23</v>
      </c>
      <c r="K73" s="13" t="s">
        <v>152</v>
      </c>
      <c r="L73" s="15">
        <v>883</v>
      </c>
      <c r="M73" s="13" t="s">
        <v>36</v>
      </c>
      <c r="N73" s="14">
        <v>46297.738263888888</v>
      </c>
      <c r="O73" s="15">
        <v>360</v>
      </c>
      <c r="P73" s="13" t="s">
        <v>26</v>
      </c>
      <c r="Q73" s="15">
        <v>190</v>
      </c>
      <c r="R73" s="3" t="str">
        <f>IF(OR(G73="12R",G73="12L"),_xlfn.XLOOKUP(C73,DB!$A$2:$A$255,DB!$B$2:$B$255,""),IF(OR(G73="30L",G73="30R"),_xlfn.XLOOKUP(C73,DB!$A$2:$A$255,DB!$C$2:$C$255,""),""))</f>
        <v>UDGUV</v>
      </c>
      <c r="S73" s="3">
        <f t="shared" si="1"/>
        <v>16</v>
      </c>
      <c r="T73" s="3" t="str">
        <f>_xlfn.XLOOKUP(C73,DB!$A$2:$A$255,DB!$D$2:$D$255,"")</f>
        <v>Sector 2</v>
      </c>
    </row>
    <row r="74" spans="1:20" x14ac:dyDescent="0.2">
      <c r="A74" s="13" t="s">
        <v>248</v>
      </c>
      <c r="B74" s="13" t="s">
        <v>18</v>
      </c>
      <c r="C74" s="13" t="s">
        <v>249</v>
      </c>
      <c r="D74" s="13" t="s">
        <v>116</v>
      </c>
      <c r="E74" s="13" t="s">
        <v>727</v>
      </c>
      <c r="F74" s="14">
        <v>46297.69604166667</v>
      </c>
      <c r="G74" s="13" t="s">
        <v>22</v>
      </c>
      <c r="H74" s="13" t="s">
        <v>1579</v>
      </c>
      <c r="I74" s="15">
        <v>400</v>
      </c>
      <c r="J74" s="13" t="s">
        <v>23</v>
      </c>
      <c r="K74" s="13" t="s">
        <v>24</v>
      </c>
      <c r="L74" s="15">
        <v>756</v>
      </c>
      <c r="M74" s="13" t="s">
        <v>225</v>
      </c>
      <c r="N74" s="14">
        <v>46297.734398148154</v>
      </c>
      <c r="O74" s="15">
        <v>400</v>
      </c>
      <c r="P74" s="13" t="s">
        <v>26</v>
      </c>
      <c r="Q74" s="15">
        <v>190</v>
      </c>
      <c r="R74" s="3" t="str">
        <f>IF(OR(G74="12R",G74="12L"),_xlfn.XLOOKUP(C74,DB!$A$2:$A$255,DB!$B$2:$B$255,""),IF(OR(G74="30L",G74="30R"),_xlfn.XLOOKUP(C74,DB!$A$2:$A$255,DB!$C$2:$C$255,""),""))</f>
        <v>UDGUV</v>
      </c>
      <c r="S74" s="3">
        <f t="shared" si="1"/>
        <v>16</v>
      </c>
      <c r="T74" s="3" t="str">
        <f>_xlfn.XLOOKUP(C74,DB!$A$2:$A$255,DB!$D$2:$D$255,"")</f>
        <v>Sector 2</v>
      </c>
    </row>
    <row r="75" spans="1:20" x14ac:dyDescent="0.2">
      <c r="A75" s="13" t="s">
        <v>583</v>
      </c>
      <c r="B75" s="13" t="s">
        <v>18</v>
      </c>
      <c r="C75" s="13" t="s">
        <v>115</v>
      </c>
      <c r="D75" s="13" t="s">
        <v>29</v>
      </c>
      <c r="E75" s="13" t="s">
        <v>909</v>
      </c>
      <c r="F75" s="14">
        <v>46297.701562499999</v>
      </c>
      <c r="G75" s="13" t="s">
        <v>22</v>
      </c>
      <c r="H75" s="13" t="s">
        <v>1580</v>
      </c>
      <c r="I75" s="15">
        <v>370</v>
      </c>
      <c r="J75" s="13" t="s">
        <v>23</v>
      </c>
      <c r="K75" s="13" t="s">
        <v>24</v>
      </c>
      <c r="L75" s="15">
        <v>177</v>
      </c>
      <c r="M75" s="13" t="s">
        <v>1581</v>
      </c>
      <c r="N75" s="14">
        <v>46297.713518518518</v>
      </c>
      <c r="O75" s="15">
        <v>296</v>
      </c>
      <c r="P75" s="13" t="s">
        <v>26</v>
      </c>
      <c r="Q75" s="15">
        <v>190</v>
      </c>
      <c r="R75" s="3" t="str">
        <f>IF(OR(G75="12R",G75="12L"),_xlfn.XLOOKUP(C75,DB!$A$2:$A$255,DB!$B$2:$B$255,""),IF(OR(G75="30L",G75="30R"),_xlfn.XLOOKUP(C75,DB!$A$2:$A$255,DB!$C$2:$C$255,""),""))</f>
        <v>TAKUX</v>
      </c>
      <c r="S75" s="3">
        <f t="shared" si="1"/>
        <v>16</v>
      </c>
      <c r="T75" s="3" t="str">
        <f>_xlfn.XLOOKUP(C75,DB!$A$2:$A$255,DB!$D$2:$D$255,"")</f>
        <v>Sector 7</v>
      </c>
    </row>
    <row r="76" spans="1:20" x14ac:dyDescent="0.2">
      <c r="A76" s="13" t="s">
        <v>585</v>
      </c>
      <c r="B76" s="13" t="s">
        <v>18</v>
      </c>
      <c r="C76" s="13" t="s">
        <v>347</v>
      </c>
      <c r="D76" s="13" t="s">
        <v>61</v>
      </c>
      <c r="E76" s="13" t="s">
        <v>757</v>
      </c>
      <c r="F76" s="14">
        <v>46297.702824074076</v>
      </c>
      <c r="G76" s="13" t="s">
        <v>22</v>
      </c>
      <c r="H76" s="13" t="s">
        <v>1582</v>
      </c>
      <c r="I76" s="15">
        <v>380</v>
      </c>
      <c r="J76" s="13" t="s">
        <v>23</v>
      </c>
      <c r="K76" s="13" t="s">
        <v>24</v>
      </c>
      <c r="L76" s="15">
        <v>859</v>
      </c>
      <c r="M76" s="13" t="s">
        <v>46</v>
      </c>
      <c r="N76" s="14">
        <v>46297.746608796297</v>
      </c>
      <c r="O76" s="15">
        <v>380</v>
      </c>
      <c r="P76" s="13" t="s">
        <v>26</v>
      </c>
      <c r="Q76" s="15">
        <v>190</v>
      </c>
      <c r="R76" s="3" t="str">
        <f>IF(OR(G76="12R",G76="12L"),_xlfn.XLOOKUP(C76,DB!$A$2:$A$255,DB!$B$2:$B$255,""),IF(OR(G76="30L",G76="30R"),_xlfn.XLOOKUP(C76,DB!$A$2:$A$255,DB!$C$2:$C$255,""),""))</f>
        <v>UDGUV</v>
      </c>
      <c r="S76" s="3">
        <f t="shared" si="1"/>
        <v>16</v>
      </c>
      <c r="T76" s="3" t="str">
        <f>_xlfn.XLOOKUP(C76,DB!$A$2:$A$255,DB!$D$2:$D$255,"")</f>
        <v>Sector 2</v>
      </c>
    </row>
    <row r="77" spans="1:20" x14ac:dyDescent="0.2">
      <c r="A77" s="13" t="s">
        <v>194</v>
      </c>
      <c r="B77" s="13" t="s">
        <v>18</v>
      </c>
      <c r="C77" s="13" t="s">
        <v>144</v>
      </c>
      <c r="D77" s="13" t="s">
        <v>61</v>
      </c>
      <c r="E77" s="13" t="s">
        <v>176</v>
      </c>
      <c r="F77" s="14">
        <v>46297.704097222224</v>
      </c>
      <c r="G77" s="13" t="s">
        <v>22</v>
      </c>
      <c r="H77" s="13" t="s">
        <v>1583</v>
      </c>
      <c r="I77" s="15">
        <v>350</v>
      </c>
      <c r="J77" s="13" t="s">
        <v>23</v>
      </c>
      <c r="K77" s="13" t="s">
        <v>24</v>
      </c>
      <c r="L77" s="15">
        <v>294</v>
      </c>
      <c r="M77" s="13" t="s">
        <v>1108</v>
      </c>
      <c r="N77" s="14">
        <v>46297.722812499997</v>
      </c>
      <c r="O77" s="15">
        <v>319</v>
      </c>
      <c r="P77" s="13" t="s">
        <v>26</v>
      </c>
      <c r="Q77" s="15">
        <v>40</v>
      </c>
      <c r="R77" s="3" t="str">
        <f>IF(OR(G77="12R",G77="12L"),_xlfn.XLOOKUP(C77,DB!$A$2:$A$255,DB!$B$2:$B$255,""),IF(OR(G77="30L",G77="30R"),_xlfn.XLOOKUP(C77,DB!$A$2:$A$255,DB!$C$2:$C$255,""),""))</f>
        <v>OMSUK</v>
      </c>
      <c r="S77" s="3">
        <f t="shared" si="1"/>
        <v>16</v>
      </c>
      <c r="T77" s="3" t="str">
        <f>_xlfn.XLOOKUP(C77,DB!$A$2:$A$255,DB!$D$2:$D$255,"")</f>
        <v>Sector 3</v>
      </c>
    </row>
    <row r="78" spans="1:20" x14ac:dyDescent="0.2">
      <c r="A78" s="13" t="s">
        <v>185</v>
      </c>
      <c r="B78" s="13" t="s">
        <v>18</v>
      </c>
      <c r="C78" s="13" t="s">
        <v>565</v>
      </c>
      <c r="D78" s="13" t="s">
        <v>186</v>
      </c>
      <c r="E78" s="13"/>
      <c r="F78" s="14">
        <v>46297.706180555557</v>
      </c>
      <c r="G78" s="13" t="s">
        <v>22</v>
      </c>
      <c r="H78" s="13" t="s">
        <v>1584</v>
      </c>
      <c r="I78" s="15">
        <v>60</v>
      </c>
      <c r="J78" s="13" t="s">
        <v>782</v>
      </c>
      <c r="K78" s="13" t="s">
        <v>51</v>
      </c>
      <c r="L78" s="15">
        <v>243</v>
      </c>
      <c r="M78" s="13" t="s">
        <v>565</v>
      </c>
      <c r="N78" s="14">
        <v>46297.757407407407</v>
      </c>
      <c r="O78" s="15">
        <v>0</v>
      </c>
      <c r="P78" s="13" t="s">
        <v>137</v>
      </c>
      <c r="Q78" s="15">
        <v>40</v>
      </c>
      <c r="R78" s="3" t="str">
        <f>IF(OR(G78="12R",G78="12L"),_xlfn.XLOOKUP(C78,DB!$A$2:$A$255,DB!$B$2:$B$255,""),IF(OR(G78="30L",G78="30R"),_xlfn.XLOOKUP(C78,DB!$A$2:$A$255,DB!$C$2:$C$255,""),""))</f>
        <v/>
      </c>
      <c r="S78" s="3">
        <f t="shared" si="1"/>
        <v>16</v>
      </c>
      <c r="T78" s="3" t="str">
        <f>_xlfn.XLOOKUP(C78,DB!$A$2:$A$255,DB!$D$2:$D$255,"")</f>
        <v/>
      </c>
    </row>
    <row r="79" spans="1:20" x14ac:dyDescent="0.2">
      <c r="A79" s="13" t="s">
        <v>401</v>
      </c>
      <c r="B79" s="13" t="s">
        <v>18</v>
      </c>
      <c r="C79" s="13" t="s">
        <v>565</v>
      </c>
      <c r="D79" s="13" t="s">
        <v>403</v>
      </c>
      <c r="E79" s="13"/>
      <c r="F79" s="14">
        <v>46297.70815972222</v>
      </c>
      <c r="G79" s="13" t="s">
        <v>22</v>
      </c>
      <c r="H79" s="13" t="s">
        <v>1585</v>
      </c>
      <c r="I79" s="15">
        <v>65</v>
      </c>
      <c r="J79" s="13" t="s">
        <v>139</v>
      </c>
      <c r="K79" s="13" t="s">
        <v>51</v>
      </c>
      <c r="L79" s="15">
        <v>236</v>
      </c>
      <c r="M79" s="13" t="s">
        <v>565</v>
      </c>
      <c r="N79" s="14">
        <v>46297.745081018518</v>
      </c>
      <c r="O79" s="15">
        <v>0</v>
      </c>
      <c r="P79" s="13" t="s">
        <v>137</v>
      </c>
      <c r="Q79" s="15">
        <v>15</v>
      </c>
      <c r="R79" s="3" t="str">
        <f>IF(OR(G79="12R",G79="12L"),_xlfn.XLOOKUP(C79,DB!$A$2:$A$255,DB!$B$2:$B$255,""),IF(OR(G79="30L",G79="30R"),_xlfn.XLOOKUP(C79,DB!$A$2:$A$255,DB!$C$2:$C$255,""),""))</f>
        <v/>
      </c>
      <c r="S79" s="3">
        <f t="shared" si="1"/>
        <v>16</v>
      </c>
      <c r="T79" s="3" t="str">
        <f>_xlfn.XLOOKUP(C79,DB!$A$2:$A$255,DB!$D$2:$D$255,"")</f>
        <v/>
      </c>
    </row>
    <row r="80" spans="1:20" x14ac:dyDescent="0.2">
      <c r="A80" s="13" t="s">
        <v>191</v>
      </c>
      <c r="B80" s="13" t="s">
        <v>18</v>
      </c>
      <c r="C80" s="13" t="s">
        <v>115</v>
      </c>
      <c r="D80" s="13" t="s">
        <v>129</v>
      </c>
      <c r="E80" s="13" t="s">
        <v>975</v>
      </c>
      <c r="F80" s="14">
        <v>46297.709560185191</v>
      </c>
      <c r="G80" s="13" t="s">
        <v>22</v>
      </c>
      <c r="H80" s="13" t="s">
        <v>1586</v>
      </c>
      <c r="I80" s="15">
        <v>370</v>
      </c>
      <c r="J80" s="13" t="s">
        <v>23</v>
      </c>
      <c r="K80" s="13" t="s">
        <v>24</v>
      </c>
      <c r="L80" s="15">
        <v>146</v>
      </c>
      <c r="M80" s="13" t="s">
        <v>536</v>
      </c>
      <c r="N80" s="14">
        <v>46297.719641203701</v>
      </c>
      <c r="O80" s="15">
        <v>286</v>
      </c>
      <c r="P80" s="13" t="s">
        <v>26</v>
      </c>
      <c r="Q80" s="15">
        <v>190</v>
      </c>
      <c r="R80" s="3" t="str">
        <f>IF(OR(G80="12R",G80="12L"),_xlfn.XLOOKUP(C80,DB!$A$2:$A$255,DB!$B$2:$B$255,""),IF(OR(G80="30L",G80="30R"),_xlfn.XLOOKUP(C80,DB!$A$2:$A$255,DB!$C$2:$C$255,""),""))</f>
        <v>TAKUX</v>
      </c>
      <c r="S80" s="3">
        <f t="shared" si="1"/>
        <v>17</v>
      </c>
      <c r="T80" s="3" t="str">
        <f>_xlfn.XLOOKUP(C80,DB!$A$2:$A$255,DB!$D$2:$D$255,"")</f>
        <v>Sector 7</v>
      </c>
    </row>
    <row r="81" spans="1:20" x14ac:dyDescent="0.2">
      <c r="A81" s="13" t="s">
        <v>196</v>
      </c>
      <c r="B81" s="13" t="s">
        <v>18</v>
      </c>
      <c r="C81" s="13" t="s">
        <v>43</v>
      </c>
      <c r="D81" s="13" t="s">
        <v>44</v>
      </c>
      <c r="E81" s="13" t="s">
        <v>547</v>
      </c>
      <c r="F81" s="14">
        <v>46297.713518518518</v>
      </c>
      <c r="G81" s="13" t="s">
        <v>22</v>
      </c>
      <c r="H81" s="13" t="s">
        <v>1587</v>
      </c>
      <c r="I81" s="15">
        <v>360</v>
      </c>
      <c r="J81" s="13" t="s">
        <v>23</v>
      </c>
      <c r="K81" s="13" t="s">
        <v>24</v>
      </c>
      <c r="L81" s="15">
        <v>858</v>
      </c>
      <c r="M81" s="13" t="s">
        <v>46</v>
      </c>
      <c r="N81" s="14">
        <v>46297.756898148145</v>
      </c>
      <c r="O81" s="15">
        <v>360</v>
      </c>
      <c r="P81" s="13" t="s">
        <v>26</v>
      </c>
      <c r="Q81" s="15">
        <v>190</v>
      </c>
      <c r="R81" s="3" t="str">
        <f>IF(OR(G81="12R",G81="12L"),_xlfn.XLOOKUP(C81,DB!$A$2:$A$255,DB!$B$2:$B$255,""),IF(OR(G81="30L",G81="30R"),_xlfn.XLOOKUP(C81,DB!$A$2:$A$255,DB!$C$2:$C$255,""),""))</f>
        <v>UDGUV</v>
      </c>
      <c r="S81" s="3">
        <f t="shared" si="1"/>
        <v>17</v>
      </c>
      <c r="T81" s="3" t="str">
        <f>_xlfn.XLOOKUP(C81,DB!$A$2:$A$255,DB!$D$2:$D$255,"")</f>
        <v>Sector 2</v>
      </c>
    </row>
    <row r="82" spans="1:20" x14ac:dyDescent="0.2">
      <c r="A82" s="13" t="s">
        <v>202</v>
      </c>
      <c r="B82" s="13" t="s">
        <v>18</v>
      </c>
      <c r="C82" s="13" t="s">
        <v>203</v>
      </c>
      <c r="D82" s="13" t="s">
        <v>123</v>
      </c>
      <c r="E82" s="13" t="s">
        <v>1263</v>
      </c>
      <c r="F82" s="14">
        <v>46297.7184375</v>
      </c>
      <c r="G82" s="13" t="s">
        <v>22</v>
      </c>
      <c r="H82" s="13" t="s">
        <v>1588</v>
      </c>
      <c r="I82" s="15">
        <v>300</v>
      </c>
      <c r="J82" s="13" t="s">
        <v>23</v>
      </c>
      <c r="K82" s="13" t="s">
        <v>24</v>
      </c>
      <c r="L82" s="15">
        <v>452</v>
      </c>
      <c r="M82" s="13" t="s">
        <v>204</v>
      </c>
      <c r="N82" s="14">
        <v>46297.743009259255</v>
      </c>
      <c r="O82" s="15">
        <v>300</v>
      </c>
      <c r="P82" s="13" t="s">
        <v>26</v>
      </c>
      <c r="Q82" s="15">
        <v>40</v>
      </c>
      <c r="R82" s="3" t="str">
        <f>IF(OR(G82="12R",G82="12L"),_xlfn.XLOOKUP(C82,DB!$A$2:$A$255,DB!$B$2:$B$255,""),IF(OR(G82="30L",G82="30R"),_xlfn.XLOOKUP(C82,DB!$A$2:$A$255,DB!$C$2:$C$255,""),""))</f>
        <v>ENEBA</v>
      </c>
      <c r="S82" s="3">
        <f t="shared" si="1"/>
        <v>17</v>
      </c>
      <c r="T82" s="3" t="str">
        <f>_xlfn.XLOOKUP(C82,DB!$A$2:$A$255,DB!$D$2:$D$255,"")</f>
        <v>Sector 3</v>
      </c>
    </row>
    <row r="83" spans="1:20" x14ac:dyDescent="0.2">
      <c r="A83" s="13" t="s">
        <v>410</v>
      </c>
      <c r="B83" s="13" t="s">
        <v>18</v>
      </c>
      <c r="C83" s="13" t="s">
        <v>63</v>
      </c>
      <c r="D83" s="13" t="s">
        <v>54</v>
      </c>
      <c r="E83" s="13" t="s">
        <v>350</v>
      </c>
      <c r="F83" s="14">
        <v>46297.721770833334</v>
      </c>
      <c r="G83" s="13" t="s">
        <v>22</v>
      </c>
      <c r="H83" s="13" t="s">
        <v>1589</v>
      </c>
      <c r="I83" s="15">
        <v>380</v>
      </c>
      <c r="J83" s="13" t="s">
        <v>23</v>
      </c>
      <c r="K83" s="13" t="s">
        <v>24</v>
      </c>
      <c r="L83" s="15">
        <v>867</v>
      </c>
      <c r="M83" s="13" t="s">
        <v>181</v>
      </c>
      <c r="N83" s="14">
        <v>46297.765844907408</v>
      </c>
      <c r="O83" s="15">
        <v>380</v>
      </c>
      <c r="P83" s="13" t="s">
        <v>26</v>
      </c>
      <c r="Q83" s="15">
        <v>190</v>
      </c>
      <c r="R83" s="3" t="str">
        <f>IF(OR(G83="12R",G83="12L"),_xlfn.XLOOKUP(C83,DB!$A$2:$A$255,DB!$B$2:$B$255,""),IF(OR(G83="30L",G83="30R"),_xlfn.XLOOKUP(C83,DB!$A$2:$A$255,DB!$C$2:$C$255,""),""))</f>
        <v>UDGUV</v>
      </c>
      <c r="S83" s="3">
        <f t="shared" si="1"/>
        <v>17</v>
      </c>
      <c r="T83" s="3" t="str">
        <f>_xlfn.XLOOKUP(C83,DB!$A$2:$A$255,DB!$D$2:$D$255,"")</f>
        <v>Sector 2</v>
      </c>
    </row>
    <row r="84" spans="1:20" x14ac:dyDescent="0.2">
      <c r="A84" s="13" t="s">
        <v>201</v>
      </c>
      <c r="B84" s="13" t="s">
        <v>18</v>
      </c>
      <c r="C84" s="13" t="s">
        <v>128</v>
      </c>
      <c r="D84" s="13" t="s">
        <v>61</v>
      </c>
      <c r="E84" s="13" t="s">
        <v>1590</v>
      </c>
      <c r="F84" s="14">
        <v>46297.724803240737</v>
      </c>
      <c r="G84" s="13" t="s">
        <v>22</v>
      </c>
      <c r="H84" s="13" t="s">
        <v>1591</v>
      </c>
      <c r="I84" s="15">
        <v>360</v>
      </c>
      <c r="J84" s="13" t="s">
        <v>23</v>
      </c>
      <c r="K84" s="13" t="s">
        <v>24</v>
      </c>
      <c r="L84" s="15">
        <v>403</v>
      </c>
      <c r="M84" s="13" t="s">
        <v>1592</v>
      </c>
      <c r="N84" s="14">
        <v>46297.746539351851</v>
      </c>
      <c r="O84" s="15">
        <v>342</v>
      </c>
      <c r="P84" s="13" t="s">
        <v>26</v>
      </c>
      <c r="Q84" s="15">
        <v>40</v>
      </c>
      <c r="R84" s="3" t="str">
        <f>IF(OR(G84="12R",G84="12L"),_xlfn.XLOOKUP(C84,DB!$A$2:$A$255,DB!$B$2:$B$255,""),IF(OR(G84="30L",G84="30R"),_xlfn.XLOOKUP(C84,DB!$A$2:$A$255,DB!$C$2:$C$255,""),""))</f>
        <v>ENEBA</v>
      </c>
      <c r="S84" s="3">
        <f t="shared" si="1"/>
        <v>17</v>
      </c>
      <c r="T84" s="3" t="str">
        <f>_xlfn.XLOOKUP(C84,DB!$A$2:$A$255,DB!$D$2:$D$255,"")</f>
        <v>Sector 3</v>
      </c>
    </row>
    <row r="85" spans="1:20" x14ac:dyDescent="0.2">
      <c r="A85" s="13" t="s">
        <v>198</v>
      </c>
      <c r="B85" s="13" t="s">
        <v>18</v>
      </c>
      <c r="C85" s="13" t="s">
        <v>199</v>
      </c>
      <c r="D85" s="13" t="s">
        <v>61</v>
      </c>
      <c r="E85" s="13" t="s">
        <v>1593</v>
      </c>
      <c r="F85" s="14">
        <v>46297.726006944446</v>
      </c>
      <c r="G85" s="13" t="s">
        <v>22</v>
      </c>
      <c r="H85" s="13" t="s">
        <v>1594</v>
      </c>
      <c r="I85" s="15">
        <v>350</v>
      </c>
      <c r="J85" s="13" t="s">
        <v>23</v>
      </c>
      <c r="K85" s="13" t="s">
        <v>24</v>
      </c>
      <c r="L85" s="15">
        <v>136</v>
      </c>
      <c r="M85" s="13" t="s">
        <v>1595</v>
      </c>
      <c r="N85" s="14">
        <v>46297.735509259262</v>
      </c>
      <c r="O85" s="15">
        <v>245</v>
      </c>
      <c r="P85" s="13" t="s">
        <v>26</v>
      </c>
      <c r="Q85" s="15">
        <v>190</v>
      </c>
      <c r="R85" s="3" t="str">
        <f>IF(OR(G85="12R",G85="12L"),_xlfn.XLOOKUP(C85,DB!$A$2:$A$255,DB!$B$2:$B$255,""),IF(OR(G85="30L",G85="30R"),_xlfn.XLOOKUP(C85,DB!$A$2:$A$255,DB!$C$2:$C$255,""),""))</f>
        <v>OMSUK</v>
      </c>
      <c r="S85" s="3">
        <f t="shared" si="1"/>
        <v>17</v>
      </c>
      <c r="T85" s="3" t="str">
        <f>_xlfn.XLOOKUP(C85,DB!$A$2:$A$255,DB!$D$2:$D$255,"")</f>
        <v>Sector 3</v>
      </c>
    </row>
    <row r="86" spans="1:20" x14ac:dyDescent="0.2">
      <c r="A86" s="13" t="s">
        <v>475</v>
      </c>
      <c r="B86" s="13" t="s">
        <v>18</v>
      </c>
      <c r="C86" s="13" t="s">
        <v>249</v>
      </c>
      <c r="D86" s="13" t="s">
        <v>129</v>
      </c>
      <c r="E86" s="13" t="s">
        <v>1596</v>
      </c>
      <c r="F86" s="14">
        <v>46297.727187500001</v>
      </c>
      <c r="G86" s="13" t="s">
        <v>22</v>
      </c>
      <c r="H86" s="13" t="s">
        <v>1597</v>
      </c>
      <c r="I86" s="15">
        <v>400</v>
      </c>
      <c r="J86" s="13" t="s">
        <v>23</v>
      </c>
      <c r="K86" s="13" t="s">
        <v>24</v>
      </c>
      <c r="L86" s="15">
        <v>869</v>
      </c>
      <c r="M86" s="13" t="s">
        <v>1598</v>
      </c>
      <c r="N86" s="14">
        <v>46297.770636574074</v>
      </c>
      <c r="O86" s="15">
        <v>400</v>
      </c>
      <c r="P86" s="13" t="s">
        <v>26</v>
      </c>
      <c r="Q86" s="15">
        <v>190</v>
      </c>
      <c r="R86" s="3" t="str">
        <f>IF(OR(G86="12R",G86="12L"),_xlfn.XLOOKUP(C86,DB!$A$2:$A$255,DB!$B$2:$B$255,""),IF(OR(G86="30L",G86="30R"),_xlfn.XLOOKUP(C86,DB!$A$2:$A$255,DB!$C$2:$C$255,""),""))</f>
        <v>UDGUV</v>
      </c>
      <c r="S86" s="3">
        <f t="shared" si="1"/>
        <v>17</v>
      </c>
      <c r="T86" s="3" t="str">
        <f>_xlfn.XLOOKUP(C86,DB!$A$2:$A$255,DB!$D$2:$D$255,"")</f>
        <v>Sector 2</v>
      </c>
    </row>
    <row r="87" spans="1:20" x14ac:dyDescent="0.2">
      <c r="A87" s="13" t="s">
        <v>207</v>
      </c>
      <c r="B87" s="13" t="s">
        <v>18</v>
      </c>
      <c r="C87" s="13" t="s">
        <v>208</v>
      </c>
      <c r="D87" s="13" t="s">
        <v>61</v>
      </c>
      <c r="E87" s="13" t="s">
        <v>874</v>
      </c>
      <c r="F87" s="14">
        <v>46297.730972222227</v>
      </c>
      <c r="G87" s="13" t="s">
        <v>22</v>
      </c>
      <c r="H87" s="13" t="s">
        <v>1599</v>
      </c>
      <c r="I87" s="15">
        <v>330</v>
      </c>
      <c r="J87" s="13" t="s">
        <v>23</v>
      </c>
      <c r="K87" s="13" t="s">
        <v>24</v>
      </c>
      <c r="L87" s="15">
        <v>136</v>
      </c>
      <c r="M87" s="13" t="s">
        <v>40</v>
      </c>
      <c r="N87" s="14">
        <v>46297.741064814814</v>
      </c>
      <c r="O87" s="15">
        <v>193</v>
      </c>
      <c r="P87" s="13" t="s">
        <v>26</v>
      </c>
      <c r="Q87" s="15">
        <v>190</v>
      </c>
      <c r="R87" s="3" t="str">
        <f>IF(OR(G87="12R",G87="12L"),_xlfn.XLOOKUP(C87,DB!$A$2:$A$255,DB!$B$2:$B$255,""),IF(OR(G87="30L",G87="30R"),_xlfn.XLOOKUP(C87,DB!$A$2:$A$255,DB!$C$2:$C$255,""),""))</f>
        <v>ENEBA</v>
      </c>
      <c r="S87" s="3">
        <f t="shared" si="1"/>
        <v>17</v>
      </c>
      <c r="T87" s="3" t="str">
        <f>_xlfn.XLOOKUP(C87,DB!$A$2:$A$255,DB!$D$2:$D$255,"")</f>
        <v>Sector 3</v>
      </c>
    </row>
    <row r="88" spans="1:20" x14ac:dyDescent="0.2">
      <c r="A88" s="13" t="s">
        <v>218</v>
      </c>
      <c r="B88" s="13" t="s">
        <v>18</v>
      </c>
      <c r="C88" s="13" t="s">
        <v>219</v>
      </c>
      <c r="D88" s="13" t="s">
        <v>54</v>
      </c>
      <c r="E88" s="13" t="s">
        <v>1269</v>
      </c>
      <c r="F88" s="14">
        <v>46297.736400462964</v>
      </c>
      <c r="G88" s="13" t="s">
        <v>22</v>
      </c>
      <c r="H88" s="13" t="s">
        <v>1600</v>
      </c>
      <c r="I88" s="15">
        <v>350</v>
      </c>
      <c r="J88" s="13" t="s">
        <v>23</v>
      </c>
      <c r="K88" s="13" t="s">
        <v>24</v>
      </c>
      <c r="L88" s="15">
        <v>161</v>
      </c>
      <c r="M88" s="13" t="s">
        <v>1601</v>
      </c>
      <c r="N88" s="14">
        <v>46297.747858796298</v>
      </c>
      <c r="O88" s="15">
        <v>311</v>
      </c>
      <c r="P88" s="13" t="s">
        <v>26</v>
      </c>
      <c r="Q88" s="15">
        <v>190</v>
      </c>
      <c r="R88" s="3" t="str">
        <f>IF(OR(G88="12R",G88="12L"),_xlfn.XLOOKUP(C88,DB!$A$2:$A$255,DB!$B$2:$B$255,""),IF(OR(G88="30L",G88="30R"),_xlfn.XLOOKUP(C88,DB!$A$2:$A$255,DB!$C$2:$C$255,""),""))</f>
        <v>TAKUX</v>
      </c>
      <c r="S88" s="3">
        <f t="shared" si="1"/>
        <v>17</v>
      </c>
      <c r="T88" s="3" t="str">
        <f>_xlfn.XLOOKUP(C88,DB!$A$2:$A$255,DB!$D$2:$D$255,"")</f>
        <v>Sector 7</v>
      </c>
    </row>
    <row r="89" spans="1:20" x14ac:dyDescent="0.2">
      <c r="A89" s="13" t="s">
        <v>305</v>
      </c>
      <c r="B89" s="13" t="s">
        <v>18</v>
      </c>
      <c r="C89" s="13" t="s">
        <v>148</v>
      </c>
      <c r="D89" s="13" t="s">
        <v>61</v>
      </c>
      <c r="E89" s="13" t="s">
        <v>683</v>
      </c>
      <c r="F89" s="14">
        <v>46297.737638888888</v>
      </c>
      <c r="G89" s="13" t="s">
        <v>22</v>
      </c>
      <c r="H89" s="13" t="s">
        <v>421</v>
      </c>
      <c r="I89" s="15">
        <v>370</v>
      </c>
      <c r="J89" s="13" t="s">
        <v>23</v>
      </c>
      <c r="K89" s="13" t="s">
        <v>24</v>
      </c>
      <c r="L89" s="15">
        <v>136</v>
      </c>
      <c r="M89" s="13" t="s">
        <v>40</v>
      </c>
      <c r="N89" s="14">
        <v>46297.74728009259</v>
      </c>
      <c r="O89" s="15">
        <v>252</v>
      </c>
      <c r="P89" s="13" t="s">
        <v>26</v>
      </c>
      <c r="Q89" s="15">
        <v>190</v>
      </c>
      <c r="R89" s="3" t="str">
        <f>IF(OR(G89="12R",G89="12L"),_xlfn.XLOOKUP(C89,DB!$A$2:$A$255,DB!$B$2:$B$255,""),IF(OR(G89="30L",G89="30R"),_xlfn.XLOOKUP(C89,DB!$A$2:$A$255,DB!$C$2:$C$255,""),""))</f>
        <v>NUDAL</v>
      </c>
      <c r="S89" s="3">
        <f t="shared" si="1"/>
        <v>17</v>
      </c>
      <c r="T89" s="3" t="str">
        <f>_xlfn.XLOOKUP(C89,DB!$A$2:$A$255,DB!$D$2:$D$255,"")</f>
        <v>Sector 3</v>
      </c>
    </row>
    <row r="90" spans="1:20" x14ac:dyDescent="0.2">
      <c r="A90" s="13" t="s">
        <v>262</v>
      </c>
      <c r="B90" s="13" t="s">
        <v>18</v>
      </c>
      <c r="C90" s="13" t="s">
        <v>134</v>
      </c>
      <c r="D90" s="13" t="s">
        <v>61</v>
      </c>
      <c r="E90" s="13" t="s">
        <v>1114</v>
      </c>
      <c r="F90" s="14">
        <v>46297.740983796291</v>
      </c>
      <c r="G90" s="13" t="s">
        <v>22</v>
      </c>
      <c r="H90" s="13" t="s">
        <v>1602</v>
      </c>
      <c r="I90" s="15">
        <v>350</v>
      </c>
      <c r="J90" s="13" t="s">
        <v>23</v>
      </c>
      <c r="K90" s="13" t="s">
        <v>24</v>
      </c>
      <c r="L90" s="15">
        <v>136</v>
      </c>
      <c r="M90" s="13" t="s">
        <v>40</v>
      </c>
      <c r="N90" s="14">
        <v>46297.750613425931</v>
      </c>
      <c r="O90" s="15">
        <v>227</v>
      </c>
      <c r="P90" s="13" t="s">
        <v>26</v>
      </c>
      <c r="Q90" s="15">
        <v>190</v>
      </c>
      <c r="R90" s="3" t="str">
        <f>IF(OR(G90="12R",G90="12L"),_xlfn.XLOOKUP(C90,DB!$A$2:$A$255,DB!$B$2:$B$255,""),IF(OR(G90="30L",G90="30R"),_xlfn.XLOOKUP(C90,DB!$A$2:$A$255,DB!$C$2:$C$255,""),""))</f>
        <v>ENEBA</v>
      </c>
      <c r="S90" s="3">
        <f t="shared" si="1"/>
        <v>17</v>
      </c>
      <c r="T90" s="3" t="str">
        <f>_xlfn.XLOOKUP(C90,DB!$A$2:$A$255,DB!$D$2:$D$255,"")</f>
        <v>Sector 3</v>
      </c>
    </row>
    <row r="91" spans="1:20" x14ac:dyDescent="0.2">
      <c r="A91" s="13" t="s">
        <v>229</v>
      </c>
      <c r="B91" s="13" t="s">
        <v>18</v>
      </c>
      <c r="C91" s="13" t="s">
        <v>230</v>
      </c>
      <c r="D91" s="13" t="s">
        <v>61</v>
      </c>
      <c r="E91" s="13" t="s">
        <v>734</v>
      </c>
      <c r="F91" s="14">
        <v>46297.744988425926</v>
      </c>
      <c r="G91" s="13" t="s">
        <v>22</v>
      </c>
      <c r="H91" s="13" t="s">
        <v>1603</v>
      </c>
      <c r="I91" s="15">
        <v>350</v>
      </c>
      <c r="J91" s="13" t="s">
        <v>23</v>
      </c>
      <c r="K91" s="13" t="s">
        <v>24</v>
      </c>
      <c r="L91" s="15">
        <v>364</v>
      </c>
      <c r="M91" s="13" t="s">
        <v>1604</v>
      </c>
      <c r="N91" s="14">
        <v>46297.766388888893</v>
      </c>
      <c r="O91" s="15">
        <v>323</v>
      </c>
      <c r="P91" s="13" t="s">
        <v>26</v>
      </c>
      <c r="Q91" s="15">
        <v>40</v>
      </c>
      <c r="R91" s="3" t="str">
        <f>IF(OR(G91="12R",G91="12L"),_xlfn.XLOOKUP(C91,DB!$A$2:$A$255,DB!$B$2:$B$255,""),IF(OR(G91="30L",G91="30R"),_xlfn.XLOOKUP(C91,DB!$A$2:$A$255,DB!$C$2:$C$255,""),""))</f>
        <v>OMSUK</v>
      </c>
      <c r="S91" s="3">
        <f t="shared" si="1"/>
        <v>17</v>
      </c>
      <c r="T91" s="3" t="str">
        <f>_xlfn.XLOOKUP(C91,DB!$A$2:$A$255,DB!$D$2:$D$255,"")</f>
        <v>Sector 3</v>
      </c>
    </row>
    <row r="92" spans="1:20" x14ac:dyDescent="0.2">
      <c r="A92" s="13" t="s">
        <v>220</v>
      </c>
      <c r="B92" s="13" t="s">
        <v>18</v>
      </c>
      <c r="C92" s="13" t="s">
        <v>221</v>
      </c>
      <c r="D92" s="13" t="s">
        <v>20</v>
      </c>
      <c r="E92" s="13" t="s">
        <v>183</v>
      </c>
      <c r="F92" s="14">
        <v>46297.74800925926</v>
      </c>
      <c r="G92" s="13" t="s">
        <v>22</v>
      </c>
      <c r="H92" s="13" t="s">
        <v>821</v>
      </c>
      <c r="I92" s="15">
        <v>360</v>
      </c>
      <c r="J92" s="13" t="s">
        <v>23</v>
      </c>
      <c r="K92" s="13" t="s">
        <v>24</v>
      </c>
      <c r="L92" s="15">
        <v>859</v>
      </c>
      <c r="M92" s="13" t="s">
        <v>46</v>
      </c>
      <c r="N92" s="14">
        <v>46297.791655092587</v>
      </c>
      <c r="O92" s="15">
        <v>360</v>
      </c>
      <c r="P92" s="13" t="s">
        <v>26</v>
      </c>
      <c r="Q92" s="15">
        <v>190</v>
      </c>
      <c r="R92" s="3" t="str">
        <f>IF(OR(G92="12R",G92="12L"),_xlfn.XLOOKUP(C92,DB!$A$2:$A$255,DB!$B$2:$B$255,""),IF(OR(G92="30L",G92="30R"),_xlfn.XLOOKUP(C92,DB!$A$2:$A$255,DB!$C$2:$C$255,""),""))</f>
        <v>UDGUV</v>
      </c>
      <c r="S92" s="3">
        <f t="shared" si="1"/>
        <v>17</v>
      </c>
      <c r="T92" s="3" t="str">
        <f>_xlfn.XLOOKUP(C92,DB!$A$2:$A$255,DB!$D$2:$D$255,"")</f>
        <v>Sector 2</v>
      </c>
    </row>
    <row r="93" spans="1:20" x14ac:dyDescent="0.2">
      <c r="A93" s="13" t="s">
        <v>236</v>
      </c>
      <c r="B93" s="13" t="s">
        <v>18</v>
      </c>
      <c r="C93" s="13" t="s">
        <v>43</v>
      </c>
      <c r="D93" s="13" t="s">
        <v>44</v>
      </c>
      <c r="E93" s="13" t="s">
        <v>197</v>
      </c>
      <c r="F93" s="14">
        <v>46297.750069444446</v>
      </c>
      <c r="G93" s="13" t="s">
        <v>22</v>
      </c>
      <c r="H93" s="13" t="s">
        <v>1605</v>
      </c>
      <c r="I93" s="15">
        <v>380</v>
      </c>
      <c r="J93" s="13" t="s">
        <v>23</v>
      </c>
      <c r="K93" s="13" t="s">
        <v>24</v>
      </c>
      <c r="L93" s="15">
        <v>859</v>
      </c>
      <c r="M93" s="13" t="s">
        <v>46</v>
      </c>
      <c r="N93" s="14">
        <v>46297.794004629628</v>
      </c>
      <c r="O93" s="15">
        <v>380</v>
      </c>
      <c r="P93" s="13" t="s">
        <v>26</v>
      </c>
      <c r="Q93" s="15">
        <v>190</v>
      </c>
      <c r="R93" s="3" t="str">
        <f>IF(OR(G93="12R",G93="12L"),_xlfn.XLOOKUP(C93,DB!$A$2:$A$255,DB!$B$2:$B$255,""),IF(OR(G93="30L",G93="30R"),_xlfn.XLOOKUP(C93,DB!$A$2:$A$255,DB!$C$2:$C$255,""),""))</f>
        <v>UDGUV</v>
      </c>
      <c r="S93" s="3">
        <f t="shared" si="1"/>
        <v>18</v>
      </c>
      <c r="T93" s="3" t="str">
        <f>_xlfn.XLOOKUP(C93,DB!$A$2:$A$255,DB!$D$2:$D$255,"")</f>
        <v>Sector 2</v>
      </c>
    </row>
    <row r="94" spans="1:20" x14ac:dyDescent="0.2">
      <c r="A94" s="13" t="s">
        <v>483</v>
      </c>
      <c r="B94" s="13" t="s">
        <v>18</v>
      </c>
      <c r="C94" s="13" t="s">
        <v>484</v>
      </c>
      <c r="D94" s="13" t="s">
        <v>34</v>
      </c>
      <c r="E94" s="13" t="s">
        <v>279</v>
      </c>
      <c r="F94" s="14">
        <v>46297.751655092594</v>
      </c>
      <c r="G94" s="13" t="s">
        <v>22</v>
      </c>
      <c r="H94" s="13" t="s">
        <v>1606</v>
      </c>
      <c r="I94" s="15">
        <v>380</v>
      </c>
      <c r="J94" s="13" t="s">
        <v>23</v>
      </c>
      <c r="K94" s="13" t="s">
        <v>24</v>
      </c>
      <c r="L94" s="15">
        <v>997</v>
      </c>
      <c r="M94" s="13" t="s">
        <v>486</v>
      </c>
      <c r="N94" s="14">
        <v>46297.805069444439</v>
      </c>
      <c r="O94" s="15">
        <v>230</v>
      </c>
      <c r="P94" s="13" t="s">
        <v>26</v>
      </c>
      <c r="Q94" s="15">
        <v>190</v>
      </c>
      <c r="R94" s="3" t="str">
        <f>IF(OR(G94="12R",G94="12L"),_xlfn.XLOOKUP(C94,DB!$A$2:$A$255,DB!$B$2:$B$255,""),IF(OR(G94="30L",G94="30R"),_xlfn.XLOOKUP(C94,DB!$A$2:$A$255,DB!$C$2:$C$255,""),""))</f>
        <v>UDGUV</v>
      </c>
      <c r="S94" s="3">
        <f t="shared" si="1"/>
        <v>18</v>
      </c>
      <c r="T94" s="3" t="str">
        <f>_xlfn.XLOOKUP(C94,DB!$A$2:$A$255,DB!$D$2:$D$255,"")</f>
        <v>Sector 2</v>
      </c>
    </row>
    <row r="95" spans="1:20" x14ac:dyDescent="0.2">
      <c r="A95" s="13" t="s">
        <v>584</v>
      </c>
      <c r="B95" s="13" t="s">
        <v>18</v>
      </c>
      <c r="C95" s="13" t="s">
        <v>19</v>
      </c>
      <c r="D95" s="13" t="s">
        <v>34</v>
      </c>
      <c r="E95" s="13" t="s">
        <v>545</v>
      </c>
      <c r="F95" s="14">
        <v>46297.75273148148</v>
      </c>
      <c r="G95" s="13" t="s">
        <v>22</v>
      </c>
      <c r="H95" s="13" t="s">
        <v>1607</v>
      </c>
      <c r="I95" s="15">
        <v>360</v>
      </c>
      <c r="J95" s="13" t="s">
        <v>23</v>
      </c>
      <c r="K95" s="13" t="s">
        <v>152</v>
      </c>
      <c r="L95" s="15">
        <v>867</v>
      </c>
      <c r="M95" s="13" t="s">
        <v>79</v>
      </c>
      <c r="N95" s="14">
        <v>46297.796620370369</v>
      </c>
      <c r="O95" s="15">
        <v>360</v>
      </c>
      <c r="P95" s="13" t="s">
        <v>26</v>
      </c>
      <c r="Q95" s="15">
        <v>190</v>
      </c>
      <c r="R95" s="3" t="str">
        <f>IF(OR(G95="12R",G95="12L"),_xlfn.XLOOKUP(C95,DB!$A$2:$A$255,DB!$B$2:$B$255,""),IF(OR(G95="30L",G95="30R"),_xlfn.XLOOKUP(C95,DB!$A$2:$A$255,DB!$C$2:$C$255,""),""))</f>
        <v>UDGUV</v>
      </c>
      <c r="S95" s="3">
        <f t="shared" si="1"/>
        <v>18</v>
      </c>
      <c r="T95" s="3" t="str">
        <f>_xlfn.XLOOKUP(C95,DB!$A$2:$A$255,DB!$D$2:$D$255,"")</f>
        <v>Sector 2</v>
      </c>
    </row>
    <row r="96" spans="1:20" x14ac:dyDescent="0.2">
      <c r="A96" s="13" t="s">
        <v>233</v>
      </c>
      <c r="B96" s="13" t="s">
        <v>18</v>
      </c>
      <c r="C96" s="13" t="s">
        <v>234</v>
      </c>
      <c r="D96" s="13" t="s">
        <v>44</v>
      </c>
      <c r="E96" s="13" t="s">
        <v>885</v>
      </c>
      <c r="F96" s="14">
        <v>46297.757152777776</v>
      </c>
      <c r="G96" s="13" t="s">
        <v>22</v>
      </c>
      <c r="H96" s="13" t="s">
        <v>1608</v>
      </c>
      <c r="I96" s="15">
        <v>300</v>
      </c>
      <c r="J96" s="13" t="s">
        <v>23</v>
      </c>
      <c r="K96" s="13" t="s">
        <v>24</v>
      </c>
      <c r="L96" s="15">
        <v>534</v>
      </c>
      <c r="M96" s="13" t="s">
        <v>130</v>
      </c>
      <c r="N96" s="14">
        <v>46297.785648148143</v>
      </c>
      <c r="O96" s="15">
        <v>300</v>
      </c>
      <c r="P96" s="13" t="s">
        <v>26</v>
      </c>
      <c r="Q96" s="15">
        <v>40</v>
      </c>
      <c r="R96" s="3" t="str">
        <f>IF(OR(G96="12R",G96="12L"),_xlfn.XLOOKUP(C96,DB!$A$2:$A$255,DB!$B$2:$B$255,""),IF(OR(G96="30L",G96="30R"),_xlfn.XLOOKUP(C96,DB!$A$2:$A$255,DB!$C$2:$C$255,""),""))</f>
        <v>UDGUV</v>
      </c>
      <c r="S96" s="3">
        <f t="shared" si="1"/>
        <v>18</v>
      </c>
      <c r="T96" s="3" t="str">
        <f>_xlfn.XLOOKUP(C96,DB!$A$2:$A$255,DB!$D$2:$D$255,"")</f>
        <v>Sector 2</v>
      </c>
    </row>
    <row r="97" spans="1:20" x14ac:dyDescent="0.2">
      <c r="A97" s="13" t="s">
        <v>232</v>
      </c>
      <c r="B97" s="13" t="s">
        <v>18</v>
      </c>
      <c r="C97" s="13" t="s">
        <v>170</v>
      </c>
      <c r="D97" s="13" t="s">
        <v>20</v>
      </c>
      <c r="E97" s="13" t="s">
        <v>1127</v>
      </c>
      <c r="F97" s="14">
        <v>46297.762476851851</v>
      </c>
      <c r="G97" s="13" t="s">
        <v>22</v>
      </c>
      <c r="H97" s="13" t="s">
        <v>1609</v>
      </c>
      <c r="I97" s="15">
        <v>350</v>
      </c>
      <c r="J97" s="13" t="s">
        <v>23</v>
      </c>
      <c r="K97" s="13" t="s">
        <v>24</v>
      </c>
      <c r="L97" s="15">
        <v>136</v>
      </c>
      <c r="M97" s="13" t="s">
        <v>40</v>
      </c>
      <c r="N97" s="14">
        <v>46297.771770833337</v>
      </c>
      <c r="O97" s="15">
        <v>205</v>
      </c>
      <c r="P97" s="13" t="s">
        <v>26</v>
      </c>
      <c r="Q97" s="15">
        <v>190</v>
      </c>
      <c r="R97" s="3" t="str">
        <f>IF(OR(G97="12R",G97="12L"),_xlfn.XLOOKUP(C97,DB!$A$2:$A$255,DB!$B$2:$B$255,""),IF(OR(G97="30L",G97="30R"),_xlfn.XLOOKUP(C97,DB!$A$2:$A$255,DB!$C$2:$C$255,""),""))</f>
        <v>OMSUK</v>
      </c>
      <c r="S97" s="3">
        <f t="shared" si="1"/>
        <v>18</v>
      </c>
      <c r="T97" s="3" t="str">
        <f>_xlfn.XLOOKUP(C97,DB!$A$2:$A$255,DB!$D$2:$D$255,"")</f>
        <v>Sector 3</v>
      </c>
    </row>
    <row r="98" spans="1:20" x14ac:dyDescent="0.2">
      <c r="A98" s="13" t="s">
        <v>192</v>
      </c>
      <c r="B98" s="13" t="s">
        <v>18</v>
      </c>
      <c r="C98" s="13" t="s">
        <v>193</v>
      </c>
      <c r="D98" s="13" t="s">
        <v>54</v>
      </c>
      <c r="E98" s="13" t="s">
        <v>222</v>
      </c>
      <c r="F98" s="14">
        <v>46297.763518518521</v>
      </c>
      <c r="G98" s="13" t="s">
        <v>22</v>
      </c>
      <c r="H98" s="13" t="s">
        <v>1610</v>
      </c>
      <c r="I98" s="15">
        <v>380</v>
      </c>
      <c r="J98" s="13" t="s">
        <v>23</v>
      </c>
      <c r="K98" s="13" t="s">
        <v>24</v>
      </c>
      <c r="L98" s="15">
        <v>838</v>
      </c>
      <c r="M98" s="13" t="s">
        <v>193</v>
      </c>
      <c r="N98" s="14">
        <v>46297.811157407406</v>
      </c>
      <c r="O98" s="15">
        <v>15</v>
      </c>
      <c r="P98" s="13" t="s">
        <v>26</v>
      </c>
      <c r="Q98" s="15">
        <v>190</v>
      </c>
      <c r="R98" s="3" t="str">
        <f>IF(OR(G98="12R",G98="12L"),_xlfn.XLOOKUP(C98,DB!$A$2:$A$255,DB!$B$2:$B$255,""),IF(OR(G98="30L",G98="30R"),_xlfn.XLOOKUP(C98,DB!$A$2:$A$255,DB!$C$2:$C$255,""),""))</f>
        <v>UDGUV</v>
      </c>
      <c r="S98" s="3">
        <f t="shared" si="1"/>
        <v>18</v>
      </c>
      <c r="T98" s="3" t="str">
        <f>_xlfn.XLOOKUP(C98,DB!$A$2:$A$255,DB!$D$2:$D$255,"")</f>
        <v>Sector 2</v>
      </c>
    </row>
    <row r="99" spans="1:20" x14ac:dyDescent="0.2">
      <c r="A99" s="13" t="s">
        <v>231</v>
      </c>
      <c r="B99" s="13" t="s">
        <v>18</v>
      </c>
      <c r="C99" s="13" t="s">
        <v>33</v>
      </c>
      <c r="D99" s="13" t="s">
        <v>20</v>
      </c>
      <c r="E99" s="13" t="s">
        <v>808</v>
      </c>
      <c r="F99" s="14">
        <v>46297.76498842593</v>
      </c>
      <c r="G99" s="13" t="s">
        <v>22</v>
      </c>
      <c r="H99" s="13" t="s">
        <v>1611</v>
      </c>
      <c r="I99" s="15">
        <v>340</v>
      </c>
      <c r="J99" s="13" t="s">
        <v>23</v>
      </c>
      <c r="K99" s="13" t="s">
        <v>24</v>
      </c>
      <c r="L99" s="15">
        <v>901</v>
      </c>
      <c r="M99" s="13" t="s">
        <v>1119</v>
      </c>
      <c r="N99" s="14">
        <v>46297.810324074075</v>
      </c>
      <c r="O99" s="15">
        <v>340</v>
      </c>
      <c r="P99" s="13" t="s">
        <v>26</v>
      </c>
      <c r="Q99" s="15">
        <v>190</v>
      </c>
      <c r="R99" s="3" t="str">
        <f>IF(OR(G99="12R",G99="12L"),_xlfn.XLOOKUP(C99,DB!$A$2:$A$255,DB!$B$2:$B$255,""),IF(OR(G99="30L",G99="30R"),_xlfn.XLOOKUP(C99,DB!$A$2:$A$255,DB!$C$2:$C$255,""),""))</f>
        <v>UDGUV</v>
      </c>
      <c r="S99" s="3">
        <f t="shared" si="1"/>
        <v>18</v>
      </c>
      <c r="T99" s="3" t="str">
        <f>_xlfn.XLOOKUP(C99,DB!$A$2:$A$255,DB!$D$2:$D$255,"")</f>
        <v>Sector 2</v>
      </c>
    </row>
    <row r="100" spans="1:20" x14ac:dyDescent="0.2">
      <c r="A100" s="13" t="s">
        <v>228</v>
      </c>
      <c r="B100" s="13" t="s">
        <v>18</v>
      </c>
      <c r="C100" s="13" t="s">
        <v>19</v>
      </c>
      <c r="D100" s="13" t="s">
        <v>20</v>
      </c>
      <c r="E100" s="13" t="s">
        <v>274</v>
      </c>
      <c r="F100" s="14">
        <v>46297.766643518524</v>
      </c>
      <c r="G100" s="13" t="s">
        <v>22</v>
      </c>
      <c r="H100" s="13" t="s">
        <v>1612</v>
      </c>
      <c r="I100" s="15">
        <v>340</v>
      </c>
      <c r="J100" s="13" t="s">
        <v>23</v>
      </c>
      <c r="K100" s="13" t="s">
        <v>24</v>
      </c>
      <c r="L100" s="15">
        <v>864</v>
      </c>
      <c r="M100" s="13" t="s">
        <v>25</v>
      </c>
      <c r="N100" s="14">
        <v>46297.811886574069</v>
      </c>
      <c r="O100" s="15">
        <v>340</v>
      </c>
      <c r="P100" s="13" t="s">
        <v>26</v>
      </c>
      <c r="Q100" s="15">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13" t="s">
        <v>253</v>
      </c>
      <c r="B101" s="13" t="s">
        <v>18</v>
      </c>
      <c r="C101" s="13" t="s">
        <v>122</v>
      </c>
      <c r="D101" s="13" t="s">
        <v>123</v>
      </c>
      <c r="E101" s="13" t="s">
        <v>763</v>
      </c>
      <c r="F101" s="14">
        <v>46297.767997685187</v>
      </c>
      <c r="G101" s="13" t="s">
        <v>22</v>
      </c>
      <c r="H101" s="13" t="s">
        <v>1613</v>
      </c>
      <c r="I101" s="15">
        <v>340</v>
      </c>
      <c r="J101" s="13" t="s">
        <v>23</v>
      </c>
      <c r="K101" s="13" t="s">
        <v>24</v>
      </c>
      <c r="L101" s="15">
        <v>566</v>
      </c>
      <c r="M101" s="13" t="s">
        <v>1614</v>
      </c>
      <c r="N101" s="14">
        <v>46297.795833333337</v>
      </c>
      <c r="O101" s="15">
        <v>340</v>
      </c>
      <c r="P101" s="13" t="s">
        <v>26</v>
      </c>
      <c r="Q101" s="15">
        <v>190</v>
      </c>
      <c r="R101" s="3" t="str">
        <f>IF(OR(G101="12R",G101="12L"),_xlfn.XLOOKUP(C101,DB!$A$2:$A$255,DB!$B$2:$B$255,""),IF(OR(G101="30L",G101="30R"),_xlfn.XLOOKUP(C101,DB!$A$2:$A$255,DB!$C$2:$C$255,""),""))</f>
        <v>ENEBA</v>
      </c>
      <c r="S101" s="3">
        <f t="shared" si="1"/>
        <v>18</v>
      </c>
      <c r="T101" s="3" t="str">
        <f>_xlfn.XLOOKUP(C101,DB!$A$2:$A$255,DB!$D$2:$D$255,"")</f>
        <v>Sector 3</v>
      </c>
    </row>
    <row r="102" spans="1:20" x14ac:dyDescent="0.2">
      <c r="A102" s="13" t="s">
        <v>240</v>
      </c>
      <c r="B102" s="13" t="s">
        <v>18</v>
      </c>
      <c r="C102" s="13" t="s">
        <v>28</v>
      </c>
      <c r="D102" s="13" t="s">
        <v>241</v>
      </c>
      <c r="E102" s="13" t="s">
        <v>967</v>
      </c>
      <c r="F102" s="14">
        <v>46297.768842592588</v>
      </c>
      <c r="G102" s="13" t="s">
        <v>22</v>
      </c>
      <c r="H102" s="13" t="s">
        <v>1615</v>
      </c>
      <c r="I102" s="15">
        <v>340</v>
      </c>
      <c r="J102" s="13" t="s">
        <v>23</v>
      </c>
      <c r="K102" s="13" t="s">
        <v>24</v>
      </c>
      <c r="L102" s="15">
        <v>574</v>
      </c>
      <c r="M102" s="13" t="s">
        <v>1616</v>
      </c>
      <c r="N102" s="14">
        <v>46297.800289351857</v>
      </c>
      <c r="O102" s="15">
        <v>360</v>
      </c>
      <c r="P102" s="13" t="s">
        <v>26</v>
      </c>
      <c r="Q102" s="15">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3" t="s">
        <v>214</v>
      </c>
      <c r="B103" s="13" t="s">
        <v>18</v>
      </c>
      <c r="C103" s="13" t="s">
        <v>215</v>
      </c>
      <c r="D103" s="13" t="s">
        <v>116</v>
      </c>
      <c r="E103" s="13" t="s">
        <v>817</v>
      </c>
      <c r="F103" s="14">
        <v>46297.770370370374</v>
      </c>
      <c r="G103" s="13" t="s">
        <v>22</v>
      </c>
      <c r="H103" s="13" t="s">
        <v>1617</v>
      </c>
      <c r="I103" s="15">
        <v>380</v>
      </c>
      <c r="J103" s="13" t="s">
        <v>23</v>
      </c>
      <c r="K103" s="13" t="s">
        <v>24</v>
      </c>
      <c r="L103" s="15">
        <v>448</v>
      </c>
      <c r="M103" s="13" t="s">
        <v>204</v>
      </c>
      <c r="N103" s="14">
        <v>46297.794351851851</v>
      </c>
      <c r="O103" s="15">
        <v>380</v>
      </c>
      <c r="P103" s="13" t="s">
        <v>26</v>
      </c>
      <c r="Q103" s="15">
        <v>40</v>
      </c>
      <c r="R103" s="3" t="str">
        <f>IF(OR(G103="12R",G103="12L"),_xlfn.XLOOKUP(C103,DB!$A$2:$A$255,DB!$B$2:$B$255,""),IF(OR(G103="30L",G103="30R"),_xlfn.XLOOKUP(C103,DB!$A$2:$A$255,DB!$C$2:$C$255,""),""))</f>
        <v>OMSUK</v>
      </c>
      <c r="S103" s="3">
        <f t="shared" si="1"/>
        <v>18</v>
      </c>
      <c r="T103" s="3" t="str">
        <f>_xlfn.XLOOKUP(C103,DB!$A$2:$A$255,DB!$D$2:$D$255,"")</f>
        <v>Sector 3</v>
      </c>
    </row>
    <row r="104" spans="1:20" x14ac:dyDescent="0.2">
      <c r="A104" s="13" t="s">
        <v>389</v>
      </c>
      <c r="B104" s="13" t="s">
        <v>18</v>
      </c>
      <c r="C104" s="13" t="s">
        <v>390</v>
      </c>
      <c r="D104" s="13" t="s">
        <v>34</v>
      </c>
      <c r="E104" s="13" t="s">
        <v>1618</v>
      </c>
      <c r="F104" s="14">
        <v>46297.771770833337</v>
      </c>
      <c r="G104" s="13" t="s">
        <v>22</v>
      </c>
      <c r="H104" s="13" t="s">
        <v>1619</v>
      </c>
      <c r="I104" s="15">
        <v>360</v>
      </c>
      <c r="J104" s="13" t="s">
        <v>23</v>
      </c>
      <c r="K104" s="13" t="s">
        <v>24</v>
      </c>
      <c r="L104" s="15">
        <v>383</v>
      </c>
      <c r="M104" s="13" t="s">
        <v>269</v>
      </c>
      <c r="N104" s="14">
        <v>46297.792997685188</v>
      </c>
      <c r="O104" s="15">
        <v>350</v>
      </c>
      <c r="P104" s="13" t="s">
        <v>26</v>
      </c>
      <c r="Q104" s="15">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13" t="s">
        <v>226</v>
      </c>
      <c r="B105" s="13" t="s">
        <v>18</v>
      </c>
      <c r="C105" s="13" t="s">
        <v>227</v>
      </c>
      <c r="D105" s="13" t="s">
        <v>54</v>
      </c>
      <c r="E105" s="13" t="s">
        <v>454</v>
      </c>
      <c r="F105" s="14">
        <v>46297.772824074069</v>
      </c>
      <c r="G105" s="13" t="s">
        <v>22</v>
      </c>
      <c r="H105" s="13" t="s">
        <v>1620</v>
      </c>
      <c r="I105" s="15">
        <v>390</v>
      </c>
      <c r="J105" s="13" t="s">
        <v>23</v>
      </c>
      <c r="K105" s="13" t="s">
        <v>24</v>
      </c>
      <c r="L105" s="15">
        <v>155</v>
      </c>
      <c r="M105" s="13" t="s">
        <v>117</v>
      </c>
      <c r="N105" s="14">
        <v>46297.783564814818</v>
      </c>
      <c r="O105" s="15">
        <v>290</v>
      </c>
      <c r="P105" s="13" t="s">
        <v>26</v>
      </c>
      <c r="Q105" s="15">
        <v>190</v>
      </c>
      <c r="R105" s="3" t="str">
        <f>IF(OR(G105="12R",G105="12L"),_xlfn.XLOOKUP(C105,DB!$A$2:$A$255,DB!$B$2:$B$255,""),IF(OR(G105="30L",G105="30R"),_xlfn.XLOOKUP(C105,DB!$A$2:$A$255,DB!$C$2:$C$255,""),""))</f>
        <v>TAKUX</v>
      </c>
      <c r="S105" s="3">
        <f t="shared" si="1"/>
        <v>18</v>
      </c>
      <c r="T105" s="3" t="str">
        <f>_xlfn.XLOOKUP(C105,DB!$A$2:$A$255,DB!$D$2:$D$255,"")</f>
        <v>Sector 7</v>
      </c>
    </row>
    <row r="106" spans="1:20" x14ac:dyDescent="0.2">
      <c r="A106" s="13" t="s">
        <v>665</v>
      </c>
      <c r="B106" s="13" t="s">
        <v>18</v>
      </c>
      <c r="C106" s="13" t="s">
        <v>666</v>
      </c>
      <c r="D106" s="13" t="s">
        <v>129</v>
      </c>
      <c r="E106" s="13" t="s">
        <v>657</v>
      </c>
      <c r="F106" s="14">
        <v>46297.774502314816</v>
      </c>
      <c r="G106" s="13" t="s">
        <v>22</v>
      </c>
      <c r="H106" s="13" t="s">
        <v>1621</v>
      </c>
      <c r="I106" s="15">
        <v>400</v>
      </c>
      <c r="J106" s="13" t="s">
        <v>23</v>
      </c>
      <c r="K106" s="13" t="s">
        <v>24</v>
      </c>
      <c r="L106" s="15">
        <v>438</v>
      </c>
      <c r="M106" s="13" t="s">
        <v>204</v>
      </c>
      <c r="N106" s="14">
        <v>46297.797719907408</v>
      </c>
      <c r="O106" s="15">
        <v>400</v>
      </c>
      <c r="P106" s="13" t="s">
        <v>26</v>
      </c>
      <c r="Q106" s="15">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3" t="s">
        <v>237</v>
      </c>
      <c r="B107" s="13" t="s">
        <v>18</v>
      </c>
      <c r="C107" s="13" t="s">
        <v>238</v>
      </c>
      <c r="D107" s="13" t="s">
        <v>116</v>
      </c>
      <c r="E107" s="13" t="s">
        <v>1622</v>
      </c>
      <c r="F107" s="14">
        <v>46297.775451388894</v>
      </c>
      <c r="G107" s="13" t="s">
        <v>22</v>
      </c>
      <c r="H107" s="13" t="s">
        <v>1623</v>
      </c>
      <c r="I107" s="15">
        <v>410</v>
      </c>
      <c r="J107" s="13" t="s">
        <v>23</v>
      </c>
      <c r="K107" s="13" t="s">
        <v>24</v>
      </c>
      <c r="L107" s="15">
        <v>135</v>
      </c>
      <c r="M107" s="13" t="s">
        <v>40</v>
      </c>
      <c r="N107" s="14">
        <v>46297.784803240742</v>
      </c>
      <c r="O107" s="15">
        <v>269</v>
      </c>
      <c r="P107" s="13" t="s">
        <v>26</v>
      </c>
      <c r="Q107" s="15">
        <v>190</v>
      </c>
      <c r="R107" s="3" t="str">
        <f>IF(OR(G107="12R",G107="12L"),_xlfn.XLOOKUP(C107,DB!$A$2:$A$255,DB!$B$2:$B$255,""),IF(OR(G107="30L",G107="30R"),_xlfn.XLOOKUP(C107,DB!$A$2:$A$255,DB!$C$2:$C$255,""),""))</f>
        <v>OMSUK</v>
      </c>
      <c r="S107" s="3">
        <f t="shared" si="1"/>
        <v>18</v>
      </c>
      <c r="T107" s="3" t="str">
        <f>_xlfn.XLOOKUP(C107,DB!$A$2:$A$255,DB!$D$2:$D$255,"")</f>
        <v>Sector 3</v>
      </c>
    </row>
    <row r="108" spans="1:20" x14ac:dyDescent="0.2">
      <c r="A108" s="13" t="s">
        <v>245</v>
      </c>
      <c r="B108" s="13" t="s">
        <v>18</v>
      </c>
      <c r="C108" s="13" t="s">
        <v>246</v>
      </c>
      <c r="D108" s="13" t="s">
        <v>247</v>
      </c>
      <c r="E108" s="13" t="s">
        <v>658</v>
      </c>
      <c r="F108" s="14">
        <v>46297.77743055555</v>
      </c>
      <c r="G108" s="13" t="s">
        <v>22</v>
      </c>
      <c r="H108" s="13" t="s">
        <v>1624</v>
      </c>
      <c r="I108" s="15">
        <v>100</v>
      </c>
      <c r="J108" s="13" t="s">
        <v>23</v>
      </c>
      <c r="K108" s="13" t="s">
        <v>24</v>
      </c>
      <c r="L108" s="15">
        <v>363</v>
      </c>
      <c r="M108" s="13" t="s">
        <v>246</v>
      </c>
      <c r="N108" s="14">
        <v>46297.848750000005</v>
      </c>
      <c r="O108" s="15">
        <v>0</v>
      </c>
      <c r="P108" s="13" t="s">
        <v>137</v>
      </c>
      <c r="Q108" s="15">
        <v>40</v>
      </c>
      <c r="R108" s="3" t="str">
        <f>IF(OR(G108="12R",G108="12L"),_xlfn.XLOOKUP(C108,DB!$A$2:$A$255,DB!$B$2:$B$255,""),IF(OR(G108="30L",G108="30R"),_xlfn.XLOOKUP(C108,DB!$A$2:$A$255,DB!$C$2:$C$255,""),""))</f>
        <v>CZM</v>
      </c>
      <c r="S108" s="3">
        <f t="shared" si="1"/>
        <v>18</v>
      </c>
      <c r="T108" s="3" t="str">
        <f>_xlfn.XLOOKUP(C108,DB!$A$2:$A$255,DB!$D$2:$D$255,"")</f>
        <v>Sector 7</v>
      </c>
    </row>
    <row r="109" spans="1:20" x14ac:dyDescent="0.2">
      <c r="A109" s="13" t="s">
        <v>257</v>
      </c>
      <c r="B109" s="13" t="s">
        <v>18</v>
      </c>
      <c r="C109" s="13" t="s">
        <v>122</v>
      </c>
      <c r="D109" s="13" t="s">
        <v>123</v>
      </c>
      <c r="E109" s="13" t="s">
        <v>1625</v>
      </c>
      <c r="F109" s="14">
        <v>46297.780358796299</v>
      </c>
      <c r="G109" s="13" t="s">
        <v>22</v>
      </c>
      <c r="H109" s="13" t="s">
        <v>1626</v>
      </c>
      <c r="I109" s="15">
        <v>360</v>
      </c>
      <c r="J109" s="13" t="s">
        <v>23</v>
      </c>
      <c r="K109" s="13" t="s">
        <v>24</v>
      </c>
      <c r="L109" s="15">
        <v>824</v>
      </c>
      <c r="M109" s="13" t="s">
        <v>225</v>
      </c>
      <c r="N109" s="14">
        <v>46297.820960648147</v>
      </c>
      <c r="O109" s="15">
        <v>360</v>
      </c>
      <c r="P109" s="13" t="s">
        <v>26</v>
      </c>
      <c r="Q109" s="15">
        <v>190</v>
      </c>
      <c r="R109" s="3" t="str">
        <f>IF(OR(G109="12R",G109="12L"),_xlfn.XLOOKUP(C109,DB!$A$2:$A$255,DB!$B$2:$B$255,""),IF(OR(G109="30L",G109="30R"),_xlfn.XLOOKUP(C109,DB!$A$2:$A$255,DB!$C$2:$C$255,""),""))</f>
        <v>ENEBA</v>
      </c>
      <c r="S109" s="3">
        <f t="shared" si="1"/>
        <v>18</v>
      </c>
      <c r="T109" s="3" t="str">
        <f>_xlfn.XLOOKUP(C109,DB!$A$2:$A$255,DB!$D$2:$D$255,"")</f>
        <v>Sector 3</v>
      </c>
    </row>
    <row r="110" spans="1:20" x14ac:dyDescent="0.2">
      <c r="A110" s="13" t="s">
        <v>244</v>
      </c>
      <c r="B110" s="13" t="s">
        <v>18</v>
      </c>
      <c r="C110" s="13" t="s">
        <v>28</v>
      </c>
      <c r="D110" s="13" t="s">
        <v>29</v>
      </c>
      <c r="E110" s="13" t="s">
        <v>532</v>
      </c>
      <c r="F110" s="14">
        <v>46297.781944444447</v>
      </c>
      <c r="G110" s="13" t="s">
        <v>22</v>
      </c>
      <c r="H110" s="13" t="s">
        <v>1627</v>
      </c>
      <c r="I110" s="15">
        <v>360</v>
      </c>
      <c r="J110" s="13" t="s">
        <v>23</v>
      </c>
      <c r="K110" s="13" t="s">
        <v>24</v>
      </c>
      <c r="L110" s="15">
        <v>439</v>
      </c>
      <c r="M110" s="13" t="s">
        <v>204</v>
      </c>
      <c r="N110" s="14">
        <v>46297.806168981479</v>
      </c>
      <c r="O110" s="15">
        <v>360</v>
      </c>
      <c r="P110" s="13" t="s">
        <v>26</v>
      </c>
      <c r="Q110" s="15">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13" t="s">
        <v>419</v>
      </c>
      <c r="B111" s="13" t="s">
        <v>18</v>
      </c>
      <c r="C111" s="13" t="s">
        <v>101</v>
      </c>
      <c r="D111" s="13" t="s">
        <v>54</v>
      </c>
      <c r="E111" s="13" t="s">
        <v>112</v>
      </c>
      <c r="F111" s="14">
        <v>46297.782905092594</v>
      </c>
      <c r="G111" s="13" t="s">
        <v>22</v>
      </c>
      <c r="H111" s="13" t="s">
        <v>1628</v>
      </c>
      <c r="I111" s="15">
        <v>380</v>
      </c>
      <c r="J111" s="13" t="s">
        <v>23</v>
      </c>
      <c r="K111" s="13" t="s">
        <v>152</v>
      </c>
      <c r="L111" s="15">
        <v>873</v>
      </c>
      <c r="M111" s="13" t="s">
        <v>46</v>
      </c>
      <c r="N111" s="14">
        <v>46297.828506944439</v>
      </c>
      <c r="O111" s="15">
        <v>380</v>
      </c>
      <c r="P111" s="13" t="s">
        <v>26</v>
      </c>
      <c r="Q111" s="15">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13" t="s">
        <v>494</v>
      </c>
      <c r="B112" s="13" t="s">
        <v>18</v>
      </c>
      <c r="C112" s="13" t="s">
        <v>282</v>
      </c>
      <c r="D112" s="13" t="s">
        <v>29</v>
      </c>
      <c r="E112" s="13" t="s">
        <v>671</v>
      </c>
      <c r="F112" s="14">
        <v>46297.786562499998</v>
      </c>
      <c r="G112" s="13" t="s">
        <v>22</v>
      </c>
      <c r="H112" s="13" t="s">
        <v>1629</v>
      </c>
      <c r="I112" s="15">
        <v>370</v>
      </c>
      <c r="J112" s="13" t="s">
        <v>23</v>
      </c>
      <c r="K112" s="13" t="s">
        <v>24</v>
      </c>
      <c r="L112" s="15">
        <v>381</v>
      </c>
      <c r="M112" s="13" t="s">
        <v>269</v>
      </c>
      <c r="N112" s="14">
        <v>46297.807083333333</v>
      </c>
      <c r="O112" s="15">
        <v>370</v>
      </c>
      <c r="P112" s="13" t="s">
        <v>26</v>
      </c>
      <c r="Q112" s="15">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13" t="s">
        <v>307</v>
      </c>
      <c r="B113" s="13" t="s">
        <v>18</v>
      </c>
      <c r="C113" s="13" t="s">
        <v>172</v>
      </c>
      <c r="D113" s="13" t="s">
        <v>34</v>
      </c>
      <c r="E113" s="13" t="s">
        <v>514</v>
      </c>
      <c r="F113" s="14">
        <v>46297.78769675926</v>
      </c>
      <c r="G113" s="13" t="s">
        <v>22</v>
      </c>
      <c r="H113" s="13" t="s">
        <v>1630</v>
      </c>
      <c r="I113" s="15">
        <v>340</v>
      </c>
      <c r="J113" s="13" t="s">
        <v>23</v>
      </c>
      <c r="K113" s="13" t="s">
        <v>24</v>
      </c>
      <c r="L113" s="15">
        <v>327</v>
      </c>
      <c r="M113" s="13" t="s">
        <v>1095</v>
      </c>
      <c r="N113" s="14">
        <v>46297.807106481487</v>
      </c>
      <c r="O113" s="15">
        <v>340</v>
      </c>
      <c r="P113" s="13" t="s">
        <v>26</v>
      </c>
      <c r="Q113" s="15">
        <v>190</v>
      </c>
      <c r="R113" s="3" t="str">
        <f>IF(OR(G113="12R",G113="12L"),_xlfn.XLOOKUP(C113,DB!$A$2:$A$255,DB!$B$2:$B$255,""),IF(OR(G113="30L",G113="30R"),_xlfn.XLOOKUP(C113,DB!$A$2:$A$255,DB!$C$2:$C$255,""),""))</f>
        <v>CZM</v>
      </c>
      <c r="S113" s="3">
        <f t="shared" si="1"/>
        <v>18</v>
      </c>
      <c r="T113" s="3" t="str">
        <f>_xlfn.XLOOKUP(C113,DB!$A$2:$A$255,DB!$D$2:$D$255,"")</f>
        <v>Sector 7</v>
      </c>
    </row>
    <row r="114" spans="1:20" x14ac:dyDescent="0.2">
      <c r="A114" s="13" t="s">
        <v>509</v>
      </c>
      <c r="B114" s="13" t="s">
        <v>18</v>
      </c>
      <c r="C114" s="13" t="s">
        <v>134</v>
      </c>
      <c r="D114" s="13" t="s">
        <v>20</v>
      </c>
      <c r="E114" s="13" t="s">
        <v>1631</v>
      </c>
      <c r="F114" s="14">
        <v>46297.792129629626</v>
      </c>
      <c r="G114" s="13" t="s">
        <v>22</v>
      </c>
      <c r="H114" s="13" t="s">
        <v>1632</v>
      </c>
      <c r="I114" s="15">
        <v>380</v>
      </c>
      <c r="J114" s="13" t="s">
        <v>23</v>
      </c>
      <c r="K114" s="13" t="s">
        <v>24</v>
      </c>
      <c r="L114" s="15">
        <v>426</v>
      </c>
      <c r="M114" s="13" t="s">
        <v>1144</v>
      </c>
      <c r="N114" s="14">
        <v>46297.814664351856</v>
      </c>
      <c r="O114" s="15">
        <v>380</v>
      </c>
      <c r="P114" s="13" t="s">
        <v>26</v>
      </c>
      <c r="Q114" s="15">
        <v>40</v>
      </c>
      <c r="R114" s="3" t="str">
        <f>IF(OR(G114="12R",G114="12L"),_xlfn.XLOOKUP(C114,DB!$A$2:$A$255,DB!$B$2:$B$255,""),IF(OR(G114="30L",G114="30R"),_xlfn.XLOOKUP(C114,DB!$A$2:$A$255,DB!$C$2:$C$255,""),""))</f>
        <v>ENEBA</v>
      </c>
      <c r="S114" s="3">
        <f t="shared" si="1"/>
        <v>19</v>
      </c>
      <c r="T114" s="3" t="str">
        <f>_xlfn.XLOOKUP(C114,DB!$A$2:$A$255,DB!$D$2:$D$255,"")</f>
        <v>Sector 3</v>
      </c>
    </row>
    <row r="115" spans="1:20" x14ac:dyDescent="0.2">
      <c r="A115" s="13" t="s">
        <v>263</v>
      </c>
      <c r="B115" s="13" t="s">
        <v>18</v>
      </c>
      <c r="C115" s="13" t="s">
        <v>115</v>
      </c>
      <c r="D115" s="13" t="s">
        <v>44</v>
      </c>
      <c r="E115" s="13" t="s">
        <v>1633</v>
      </c>
      <c r="F115" s="14">
        <v>46297.797453703708</v>
      </c>
      <c r="G115" s="13" t="s">
        <v>22</v>
      </c>
      <c r="H115" s="13" t="s">
        <v>1634</v>
      </c>
      <c r="I115" s="15">
        <v>350</v>
      </c>
      <c r="J115" s="13" t="s">
        <v>23</v>
      </c>
      <c r="K115" s="13" t="s">
        <v>24</v>
      </c>
      <c r="L115" s="15">
        <v>153</v>
      </c>
      <c r="M115" s="13" t="s">
        <v>117</v>
      </c>
      <c r="N115" s="14">
        <v>46297.808344907404</v>
      </c>
      <c r="O115" s="15">
        <v>279</v>
      </c>
      <c r="P115" s="13" t="s">
        <v>26</v>
      </c>
      <c r="Q115" s="15">
        <v>190</v>
      </c>
      <c r="R115" s="3" t="str">
        <f>IF(OR(G115="12R",G115="12L"),_xlfn.XLOOKUP(C115,DB!$A$2:$A$255,DB!$B$2:$B$255,""),IF(OR(G115="30L",G115="30R"),_xlfn.XLOOKUP(C115,DB!$A$2:$A$255,DB!$C$2:$C$255,""),""))</f>
        <v>TAKUX</v>
      </c>
      <c r="S115" s="3">
        <f t="shared" si="1"/>
        <v>19</v>
      </c>
      <c r="T115" s="3" t="str">
        <f>_xlfn.XLOOKUP(C115,DB!$A$2:$A$255,DB!$D$2:$D$255,"")</f>
        <v>Sector 7</v>
      </c>
    </row>
    <row r="116" spans="1:20" x14ac:dyDescent="0.2">
      <c r="A116" s="13" t="s">
        <v>289</v>
      </c>
      <c r="B116" s="13" t="s">
        <v>18</v>
      </c>
      <c r="C116" s="13" t="s">
        <v>97</v>
      </c>
      <c r="D116" s="13" t="s">
        <v>54</v>
      </c>
      <c r="E116" s="13" t="s">
        <v>428</v>
      </c>
      <c r="F116" s="14">
        <v>46297.800636574073</v>
      </c>
      <c r="G116" s="13" t="s">
        <v>22</v>
      </c>
      <c r="H116" s="13" t="s">
        <v>1635</v>
      </c>
      <c r="I116" s="15">
        <v>360</v>
      </c>
      <c r="J116" s="13" t="s">
        <v>23</v>
      </c>
      <c r="K116" s="13" t="s">
        <v>24</v>
      </c>
      <c r="L116" s="15">
        <v>947</v>
      </c>
      <c r="M116" s="13" t="s">
        <v>744</v>
      </c>
      <c r="N116" s="14">
        <v>46297.84951388889</v>
      </c>
      <c r="O116" s="15">
        <v>224</v>
      </c>
      <c r="P116" s="13" t="s">
        <v>26</v>
      </c>
      <c r="Q116" s="15">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s="13" t="s">
        <v>264</v>
      </c>
      <c r="B117" s="13" t="s">
        <v>18</v>
      </c>
      <c r="C117" s="13" t="s">
        <v>224</v>
      </c>
      <c r="D117" s="13" t="s">
        <v>29</v>
      </c>
      <c r="E117" s="13" t="s">
        <v>1636</v>
      </c>
      <c r="F117" s="14">
        <v>46297.801990740743</v>
      </c>
      <c r="G117" s="13" t="s">
        <v>22</v>
      </c>
      <c r="H117" s="13" t="s">
        <v>1637</v>
      </c>
      <c r="I117" s="15">
        <v>380</v>
      </c>
      <c r="J117" s="13" t="s">
        <v>23</v>
      </c>
      <c r="K117" s="13" t="s">
        <v>24</v>
      </c>
      <c r="L117" s="15">
        <v>731</v>
      </c>
      <c r="M117" s="13" t="s">
        <v>1638</v>
      </c>
      <c r="N117" s="14">
        <v>46297.837835648148</v>
      </c>
      <c r="O117" s="15">
        <v>380</v>
      </c>
      <c r="P117" s="13" t="s">
        <v>26</v>
      </c>
      <c r="Q117" s="15">
        <v>190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265</v>
      </c>
      <c r="B118" s="13" t="s">
        <v>18</v>
      </c>
      <c r="C118" s="13" t="s">
        <v>148</v>
      </c>
      <c r="D118" s="13" t="s">
        <v>61</v>
      </c>
      <c r="E118" s="13" t="s">
        <v>798</v>
      </c>
      <c r="F118" s="14">
        <v>46297.802916666667</v>
      </c>
      <c r="G118" s="13" t="s">
        <v>22</v>
      </c>
      <c r="H118" s="13" t="s">
        <v>1639</v>
      </c>
      <c r="I118" s="15">
        <v>370</v>
      </c>
      <c r="J118" s="13" t="s">
        <v>23</v>
      </c>
      <c r="K118" s="13" t="s">
        <v>24</v>
      </c>
      <c r="L118" s="15">
        <v>137</v>
      </c>
      <c r="M118" s="13" t="s">
        <v>447</v>
      </c>
      <c r="N118" s="14">
        <v>46297.812384259261</v>
      </c>
      <c r="O118" s="15">
        <v>254</v>
      </c>
      <c r="P118" s="13" t="s">
        <v>26</v>
      </c>
      <c r="Q118" s="15">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3" t="s">
        <v>251</v>
      </c>
      <c r="B119" s="13" t="s">
        <v>18</v>
      </c>
      <c r="C119" s="13" t="s">
        <v>63</v>
      </c>
      <c r="D119" s="13" t="s">
        <v>34</v>
      </c>
      <c r="E119" s="13" t="s">
        <v>84</v>
      </c>
      <c r="F119" s="14">
        <v>46297.804166666669</v>
      </c>
      <c r="G119" s="13" t="s">
        <v>22</v>
      </c>
      <c r="H119" s="13" t="s">
        <v>1640</v>
      </c>
      <c r="I119" s="15">
        <v>360</v>
      </c>
      <c r="J119" s="13" t="s">
        <v>23</v>
      </c>
      <c r="K119" s="13" t="s">
        <v>24</v>
      </c>
      <c r="L119" s="15">
        <v>878</v>
      </c>
      <c r="M119" s="13" t="s">
        <v>181</v>
      </c>
      <c r="N119" s="14">
        <v>46297.847442129627</v>
      </c>
      <c r="O119" s="15">
        <v>360</v>
      </c>
      <c r="P119" s="13" t="s">
        <v>26</v>
      </c>
      <c r="Q119" s="15">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13" t="s">
        <v>1402</v>
      </c>
      <c r="B120" s="13" t="s">
        <v>18</v>
      </c>
      <c r="C120" s="13" t="s">
        <v>660</v>
      </c>
      <c r="D120" s="13" t="s">
        <v>29</v>
      </c>
      <c r="E120" s="13" t="s">
        <v>1641</v>
      </c>
      <c r="F120" s="14">
        <v>46297.807858796295</v>
      </c>
      <c r="G120" s="13" t="s">
        <v>22</v>
      </c>
      <c r="H120" s="13" t="s">
        <v>1642</v>
      </c>
      <c r="I120" s="15">
        <v>380</v>
      </c>
      <c r="J120" s="13" t="s">
        <v>23</v>
      </c>
      <c r="K120" s="13" t="s">
        <v>24</v>
      </c>
      <c r="L120" s="15">
        <v>410</v>
      </c>
      <c r="M120" s="13" t="s">
        <v>1264</v>
      </c>
      <c r="N120" s="14">
        <v>46297.829907407402</v>
      </c>
      <c r="O120" s="15">
        <v>380</v>
      </c>
      <c r="P120" s="13" t="s">
        <v>26</v>
      </c>
      <c r="Q120" s="15">
        <v>40</v>
      </c>
      <c r="R120" s="3" t="str">
        <f>IF(OR(G120="12R",G120="12L"),_xlfn.XLOOKUP(C120,DB!$A$2:$A$255,DB!$B$2:$B$255,""),IF(OR(G120="30L",G120="30R"),_xlfn.XLOOKUP(C120,DB!$A$2:$A$255,DB!$C$2:$C$255,""),""))</f>
        <v>ENEBA</v>
      </c>
      <c r="S120" s="3">
        <f t="shared" si="1"/>
        <v>19</v>
      </c>
      <c r="T120" s="3" t="str">
        <f>_xlfn.XLOOKUP(C120,DB!$A$2:$A$255,DB!$D$2:$D$255,"")</f>
        <v>Sector 3</v>
      </c>
    </row>
    <row r="121" spans="1:20" x14ac:dyDescent="0.2">
      <c r="A121" s="13" t="s">
        <v>270</v>
      </c>
      <c r="B121" s="13" t="s">
        <v>18</v>
      </c>
      <c r="C121" s="13" t="s">
        <v>134</v>
      </c>
      <c r="D121" s="13" t="s">
        <v>61</v>
      </c>
      <c r="E121" s="13" t="s">
        <v>1643</v>
      </c>
      <c r="F121" s="14">
        <v>46297.814571759256</v>
      </c>
      <c r="G121" s="13" t="s">
        <v>22</v>
      </c>
      <c r="H121" s="13" t="s">
        <v>1644</v>
      </c>
      <c r="I121" s="15">
        <v>350</v>
      </c>
      <c r="J121" s="13" t="s">
        <v>23</v>
      </c>
      <c r="K121" s="13" t="s">
        <v>24</v>
      </c>
      <c r="L121" s="15">
        <v>136</v>
      </c>
      <c r="M121" s="13" t="s">
        <v>40</v>
      </c>
      <c r="N121" s="14">
        <v>46297.82408564815</v>
      </c>
      <c r="O121" s="15">
        <v>201</v>
      </c>
      <c r="P121" s="13" t="s">
        <v>26</v>
      </c>
      <c r="Q121" s="15">
        <v>190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272</v>
      </c>
      <c r="B122" s="13" t="s">
        <v>18</v>
      </c>
      <c r="C122" s="13" t="s">
        <v>273</v>
      </c>
      <c r="D122" s="13" t="s">
        <v>20</v>
      </c>
      <c r="E122" s="13" t="s">
        <v>161</v>
      </c>
      <c r="F122" s="14">
        <v>46297.818981481483</v>
      </c>
      <c r="G122" s="13" t="s">
        <v>22</v>
      </c>
      <c r="H122" s="13" t="s">
        <v>1645</v>
      </c>
      <c r="I122" s="15">
        <v>340</v>
      </c>
      <c r="J122" s="13" t="s">
        <v>23</v>
      </c>
      <c r="K122" s="13" t="s">
        <v>24</v>
      </c>
      <c r="L122" s="15">
        <v>940</v>
      </c>
      <c r="M122" s="13" t="s">
        <v>1646</v>
      </c>
      <c r="N122" s="14">
        <v>46297.865671296298</v>
      </c>
      <c r="O122" s="15">
        <v>340</v>
      </c>
      <c r="P122" s="13" t="s">
        <v>26</v>
      </c>
      <c r="Q122" s="15">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13" t="s">
        <v>278</v>
      </c>
      <c r="B123" s="13" t="s">
        <v>18</v>
      </c>
      <c r="C123" s="13" t="s">
        <v>33</v>
      </c>
      <c r="D123" s="13" t="s">
        <v>34</v>
      </c>
      <c r="E123" s="13" t="s">
        <v>754</v>
      </c>
      <c r="F123" s="14">
        <v>46297.8206712963</v>
      </c>
      <c r="G123" s="13" t="s">
        <v>22</v>
      </c>
      <c r="H123" s="13" t="s">
        <v>1647</v>
      </c>
      <c r="I123" s="15">
        <v>380</v>
      </c>
      <c r="J123" s="13" t="s">
        <v>23</v>
      </c>
      <c r="K123" s="13" t="s">
        <v>24</v>
      </c>
      <c r="L123" s="15">
        <v>857</v>
      </c>
      <c r="M123" s="13" t="s">
        <v>880</v>
      </c>
      <c r="N123" s="14">
        <v>46297.864247685182</v>
      </c>
      <c r="O123" s="15">
        <v>380</v>
      </c>
      <c r="P123" s="13" t="s">
        <v>26</v>
      </c>
      <c r="Q123" s="15">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280</v>
      </c>
      <c r="B124" s="13" t="s">
        <v>18</v>
      </c>
      <c r="C124" s="13" t="s">
        <v>170</v>
      </c>
      <c r="D124" s="13" t="s">
        <v>34</v>
      </c>
      <c r="E124" s="13" t="s">
        <v>1648</v>
      </c>
      <c r="F124" s="14">
        <v>46297.821828703702</v>
      </c>
      <c r="G124" s="13" t="s">
        <v>22</v>
      </c>
      <c r="H124" s="13" t="s">
        <v>1649</v>
      </c>
      <c r="I124" s="15">
        <v>350</v>
      </c>
      <c r="J124" s="13" t="s">
        <v>23</v>
      </c>
      <c r="K124" s="13" t="s">
        <v>24</v>
      </c>
      <c r="L124" s="15">
        <v>136</v>
      </c>
      <c r="M124" s="13" t="s">
        <v>801</v>
      </c>
      <c r="N124" s="14">
        <v>46297.831006944441</v>
      </c>
      <c r="O124" s="15">
        <v>220</v>
      </c>
      <c r="P124" s="13" t="s">
        <v>26</v>
      </c>
      <c r="Q124" s="15">
        <v>190</v>
      </c>
      <c r="R124" s="3" t="str">
        <f>IF(OR(G124="12R",G124="12L"),_xlfn.XLOOKUP(C124,DB!$A$2:$A$255,DB!$B$2:$B$255,""),IF(OR(G124="30L",G124="30R"),_xlfn.XLOOKUP(C124,DB!$A$2:$A$255,DB!$C$2:$C$255,""),""))</f>
        <v>OMSUK</v>
      </c>
      <c r="S124" s="3">
        <f t="shared" si="1"/>
        <v>19</v>
      </c>
      <c r="T124" s="3" t="str">
        <f>_xlfn.XLOOKUP(C124,DB!$A$2:$A$255,DB!$D$2:$D$255,"")</f>
        <v>Sector 3</v>
      </c>
    </row>
    <row r="125" spans="1:20" x14ac:dyDescent="0.2">
      <c r="A125" s="13" t="s">
        <v>669</v>
      </c>
      <c r="B125" s="13" t="s">
        <v>18</v>
      </c>
      <c r="C125" s="13" t="s">
        <v>317</v>
      </c>
      <c r="D125" s="13" t="s">
        <v>20</v>
      </c>
      <c r="E125" s="13" t="s">
        <v>1650</v>
      </c>
      <c r="F125" s="14">
        <v>46297.823981481481</v>
      </c>
      <c r="G125" s="13" t="s">
        <v>22</v>
      </c>
      <c r="H125" s="13" t="s">
        <v>1651</v>
      </c>
      <c r="I125" s="15">
        <v>320</v>
      </c>
      <c r="J125" s="13" t="s">
        <v>23</v>
      </c>
      <c r="K125" s="13" t="s">
        <v>24</v>
      </c>
      <c r="L125" s="15">
        <v>864</v>
      </c>
      <c r="M125" s="13" t="s">
        <v>36</v>
      </c>
      <c r="N125" s="14">
        <v>46297.866412037038</v>
      </c>
      <c r="O125" s="15">
        <v>320</v>
      </c>
      <c r="P125" s="13" t="s">
        <v>26</v>
      </c>
      <c r="Q125" s="15">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13" t="s">
        <v>285</v>
      </c>
      <c r="B126" s="13" t="s">
        <v>18</v>
      </c>
      <c r="C126" s="13" t="s">
        <v>199</v>
      </c>
      <c r="D126" s="13" t="s">
        <v>61</v>
      </c>
      <c r="E126" s="13" t="s">
        <v>903</v>
      </c>
      <c r="F126" s="14">
        <v>46297.825115740736</v>
      </c>
      <c r="G126" s="13" t="s">
        <v>22</v>
      </c>
      <c r="H126" s="13" t="s">
        <v>1652</v>
      </c>
      <c r="I126" s="15">
        <v>350</v>
      </c>
      <c r="J126" s="13" t="s">
        <v>23</v>
      </c>
      <c r="K126" s="13" t="s">
        <v>24</v>
      </c>
      <c r="L126" s="15">
        <v>137</v>
      </c>
      <c r="M126" s="13" t="s">
        <v>447</v>
      </c>
      <c r="N126" s="14">
        <v>46297.834363425922</v>
      </c>
      <c r="O126" s="15">
        <v>221</v>
      </c>
      <c r="P126" s="13" t="s">
        <v>26</v>
      </c>
      <c r="Q126" s="15">
        <v>190</v>
      </c>
      <c r="R126" s="3" t="str">
        <f>IF(OR(G126="12R",G126="12L"),_xlfn.XLOOKUP(C126,DB!$A$2:$A$255,DB!$B$2:$B$255,""),IF(OR(G126="30L",G126="30R"),_xlfn.XLOOKUP(C126,DB!$A$2:$A$255,DB!$C$2:$C$255,""),""))</f>
        <v>OMSUK</v>
      </c>
      <c r="S126" s="3">
        <f t="shared" si="1"/>
        <v>19</v>
      </c>
      <c r="T126" s="3" t="str">
        <f>_xlfn.XLOOKUP(C126,DB!$A$2:$A$255,DB!$D$2:$D$255,"")</f>
        <v>Sector 3</v>
      </c>
    </row>
    <row r="127" spans="1:20" x14ac:dyDescent="0.2">
      <c r="A127" s="13" t="s">
        <v>291</v>
      </c>
      <c r="B127" s="13" t="s">
        <v>18</v>
      </c>
      <c r="C127" s="13" t="s">
        <v>122</v>
      </c>
      <c r="D127" s="13" t="s">
        <v>44</v>
      </c>
      <c r="E127" s="13" t="s">
        <v>1210</v>
      </c>
      <c r="F127" s="14">
        <v>46297.832048611112</v>
      </c>
      <c r="G127" s="13" t="s">
        <v>22</v>
      </c>
      <c r="H127" s="13" t="s">
        <v>1653</v>
      </c>
      <c r="I127" s="15">
        <v>340</v>
      </c>
      <c r="J127" s="13" t="s">
        <v>23</v>
      </c>
      <c r="K127" s="13" t="s">
        <v>24</v>
      </c>
      <c r="L127" s="15">
        <v>732</v>
      </c>
      <c r="M127" s="13" t="s">
        <v>1654</v>
      </c>
      <c r="N127" s="14">
        <v>46297.868217592593</v>
      </c>
      <c r="O127" s="15">
        <v>340</v>
      </c>
      <c r="P127" s="13" t="s">
        <v>26</v>
      </c>
      <c r="Q127" s="15">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s="13" t="s">
        <v>255</v>
      </c>
      <c r="B128" s="13" t="s">
        <v>18</v>
      </c>
      <c r="C128" s="13" t="s">
        <v>256</v>
      </c>
      <c r="D128" s="13" t="s">
        <v>61</v>
      </c>
      <c r="E128" s="13" t="s">
        <v>418</v>
      </c>
      <c r="F128" s="14">
        <v>46297.835902777777</v>
      </c>
      <c r="G128" s="13" t="s">
        <v>22</v>
      </c>
      <c r="H128" s="13" t="s">
        <v>1655</v>
      </c>
      <c r="I128" s="15">
        <v>340</v>
      </c>
      <c r="J128" s="13" t="s">
        <v>23</v>
      </c>
      <c r="K128" s="13" t="s">
        <v>24</v>
      </c>
      <c r="L128" s="15">
        <v>874</v>
      </c>
      <c r="M128" s="13" t="s">
        <v>684</v>
      </c>
      <c r="N128" s="14">
        <v>46297.879050925927</v>
      </c>
      <c r="O128" s="15">
        <v>340</v>
      </c>
      <c r="P128" s="13" t="s">
        <v>26</v>
      </c>
      <c r="Q128" s="15">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s="13" t="s">
        <v>292</v>
      </c>
      <c r="B129" s="13" t="s">
        <v>18</v>
      </c>
      <c r="C129" s="13" t="s">
        <v>43</v>
      </c>
      <c r="D129" s="13" t="s">
        <v>54</v>
      </c>
      <c r="E129" s="13" t="s">
        <v>102</v>
      </c>
      <c r="F129" s="14">
        <v>46297.837222222224</v>
      </c>
      <c r="G129" s="13" t="s">
        <v>22</v>
      </c>
      <c r="H129" s="13" t="s">
        <v>1656</v>
      </c>
      <c r="I129" s="15">
        <v>360</v>
      </c>
      <c r="J129" s="13" t="s">
        <v>23</v>
      </c>
      <c r="K129" s="13" t="s">
        <v>24</v>
      </c>
      <c r="L129" s="15">
        <v>863</v>
      </c>
      <c r="M129" s="13" t="s">
        <v>46</v>
      </c>
      <c r="N129" s="14">
        <v>46297.881631944445</v>
      </c>
      <c r="O129" s="15">
        <v>341</v>
      </c>
      <c r="P129" s="13" t="s">
        <v>26</v>
      </c>
      <c r="Q129" s="15">
        <v>190</v>
      </c>
      <c r="R129" s="3" t="str">
        <f>IF(OR(G129="12R",G129="12L"),_xlfn.XLOOKUP(C129,DB!$A$2:$A$255,DB!$B$2:$B$255,""),IF(OR(G129="30L",G129="30R"),_xlfn.XLOOKUP(C129,DB!$A$2:$A$255,DB!$C$2:$C$255,""),""))</f>
        <v>UDGUV</v>
      </c>
      <c r="S129" s="3">
        <f t="shared" si="1"/>
        <v>20</v>
      </c>
      <c r="T129" s="3" t="str">
        <f>_xlfn.XLOOKUP(C129,DB!$A$2:$A$255,DB!$D$2:$D$255,"")</f>
        <v>Sector 2</v>
      </c>
    </row>
    <row r="130" spans="1:20" x14ac:dyDescent="0.2">
      <c r="A130" s="13" t="s">
        <v>299</v>
      </c>
      <c r="B130" s="13" t="s">
        <v>18</v>
      </c>
      <c r="C130" s="13" t="s">
        <v>284</v>
      </c>
      <c r="D130" s="13" t="s">
        <v>54</v>
      </c>
      <c r="E130" s="13" t="s">
        <v>720</v>
      </c>
      <c r="F130" s="14">
        <v>46297.83965277778</v>
      </c>
      <c r="G130" s="13" t="s">
        <v>22</v>
      </c>
      <c r="H130" s="13" t="s">
        <v>1657</v>
      </c>
      <c r="I130" s="15">
        <v>380</v>
      </c>
      <c r="J130" s="13" t="s">
        <v>23</v>
      </c>
      <c r="K130" s="13" t="s">
        <v>24</v>
      </c>
      <c r="L130" s="15">
        <v>891</v>
      </c>
      <c r="M130" s="13" t="s">
        <v>558</v>
      </c>
      <c r="N130" s="14">
        <v>46297.883981481486</v>
      </c>
      <c r="O130" s="15">
        <v>380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294</v>
      </c>
      <c r="B131" s="13" t="s">
        <v>18</v>
      </c>
      <c r="C131" s="13" t="s">
        <v>101</v>
      </c>
      <c r="D131" s="13" t="s">
        <v>34</v>
      </c>
      <c r="E131" s="13" t="s">
        <v>1098</v>
      </c>
      <c r="F131" s="14">
        <v>46297.842291666668</v>
      </c>
      <c r="G131" s="13" t="s">
        <v>22</v>
      </c>
      <c r="H131" s="13" t="s">
        <v>1658</v>
      </c>
      <c r="I131" s="15">
        <v>360</v>
      </c>
      <c r="J131" s="13" t="s">
        <v>23</v>
      </c>
      <c r="K131" s="13" t="s">
        <v>24</v>
      </c>
      <c r="L131" s="15">
        <v>861</v>
      </c>
      <c r="M131" s="13" t="s">
        <v>46</v>
      </c>
      <c r="N131" s="14">
        <v>46297.887418981481</v>
      </c>
      <c r="O131" s="15">
        <v>360</v>
      </c>
      <c r="P131" s="13" t="s">
        <v>26</v>
      </c>
      <c r="Q131" s="15">
        <v>190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13" t="s">
        <v>332</v>
      </c>
      <c r="B132" s="13" t="s">
        <v>18</v>
      </c>
      <c r="C132" s="13" t="s">
        <v>205</v>
      </c>
      <c r="D132" s="13" t="s">
        <v>34</v>
      </c>
      <c r="E132" s="13" t="s">
        <v>828</v>
      </c>
      <c r="F132" s="14">
        <v>46297.843171296292</v>
      </c>
      <c r="G132" s="13" t="s">
        <v>22</v>
      </c>
      <c r="H132" s="13" t="s">
        <v>206</v>
      </c>
      <c r="I132" s="15">
        <v>390</v>
      </c>
      <c r="J132" s="13" t="s">
        <v>23</v>
      </c>
      <c r="K132" s="13" t="s">
        <v>24</v>
      </c>
      <c r="L132" s="15">
        <v>136</v>
      </c>
      <c r="M132" s="13" t="s">
        <v>40</v>
      </c>
      <c r="N132" s="14">
        <v>46297.852303240739</v>
      </c>
      <c r="O132" s="15">
        <v>264</v>
      </c>
      <c r="P132" s="13" t="s">
        <v>26</v>
      </c>
      <c r="Q132" s="15">
        <v>190</v>
      </c>
      <c r="R132" s="3" t="str">
        <f>IF(OR(G132="12R",G132="12L"),_xlfn.XLOOKUP(C132,DB!$A$2:$A$255,DB!$B$2:$B$255,""),IF(OR(G132="30L",G132="30R"),_xlfn.XLOOKUP(C132,DB!$A$2:$A$255,DB!$C$2:$C$255,""),""))</f>
        <v>NUDAL</v>
      </c>
      <c r="S132" s="3">
        <f t="shared" si="2"/>
        <v>20</v>
      </c>
      <c r="T132" s="3" t="str">
        <f>_xlfn.XLOOKUP(C132,DB!$A$2:$A$255,DB!$D$2:$D$255,"")</f>
        <v>Sector 3</v>
      </c>
    </row>
    <row r="133" spans="1:20" x14ac:dyDescent="0.2">
      <c r="A133" s="13" t="s">
        <v>492</v>
      </c>
      <c r="B133" s="13" t="s">
        <v>18</v>
      </c>
      <c r="C133" s="13" t="s">
        <v>493</v>
      </c>
      <c r="D133" s="13" t="s">
        <v>116</v>
      </c>
      <c r="E133" s="13" t="s">
        <v>1659</v>
      </c>
      <c r="F133" s="14">
        <v>46297.844618055555</v>
      </c>
      <c r="G133" s="13" t="s">
        <v>22</v>
      </c>
      <c r="H133" s="13" t="s">
        <v>1660</v>
      </c>
      <c r="I133" s="15">
        <v>390</v>
      </c>
      <c r="J133" s="13" t="s">
        <v>23</v>
      </c>
      <c r="K133" s="13" t="s">
        <v>24</v>
      </c>
      <c r="L133" s="15">
        <v>210</v>
      </c>
      <c r="M133" s="13" t="s">
        <v>383</v>
      </c>
      <c r="N133" s="14">
        <v>46297.856724537036</v>
      </c>
      <c r="O133" s="15">
        <v>310</v>
      </c>
      <c r="P133" s="13" t="s">
        <v>26</v>
      </c>
      <c r="Q133" s="15">
        <v>40</v>
      </c>
      <c r="R133" s="3" t="str">
        <f>IF(OR(G133="12R",G133="12L"),_xlfn.XLOOKUP(C133,DB!$A$2:$A$255,DB!$B$2:$B$255,""),IF(OR(G133="30L",G133="30R"),_xlfn.XLOOKUP(C133,DB!$A$2:$A$255,DB!$C$2:$C$255,""),""))</f>
        <v>ENEBA</v>
      </c>
      <c r="S133" s="3">
        <f t="shared" si="2"/>
        <v>20</v>
      </c>
      <c r="T133" s="3" t="str">
        <f>_xlfn.XLOOKUP(C133,DB!$A$2:$A$255,DB!$D$2:$D$255,"")</f>
        <v>Sector 3</v>
      </c>
    </row>
    <row r="134" spans="1:20" x14ac:dyDescent="0.2">
      <c r="A134" s="13" t="s">
        <v>301</v>
      </c>
      <c r="B134" s="13" t="s">
        <v>18</v>
      </c>
      <c r="C134" s="13" t="s">
        <v>50</v>
      </c>
      <c r="D134" s="13" t="s">
        <v>54</v>
      </c>
      <c r="E134" s="13" t="s">
        <v>832</v>
      </c>
      <c r="F134" s="14">
        <v>46297.846168981487</v>
      </c>
      <c r="G134" s="13" t="s">
        <v>22</v>
      </c>
      <c r="H134" s="13" t="s">
        <v>1661</v>
      </c>
      <c r="I134" s="15">
        <v>380</v>
      </c>
      <c r="J134" s="13" t="s">
        <v>23</v>
      </c>
      <c r="K134" s="13" t="s">
        <v>24</v>
      </c>
      <c r="L134" s="15">
        <v>857</v>
      </c>
      <c r="M134" s="13" t="s">
        <v>46</v>
      </c>
      <c r="N134" s="14">
        <v>46297.890972222223</v>
      </c>
      <c r="O134" s="15">
        <v>380</v>
      </c>
      <c r="P134" s="13" t="s">
        <v>26</v>
      </c>
      <c r="Q134" s="15">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13" t="s">
        <v>258</v>
      </c>
      <c r="B135" s="13" t="s">
        <v>18</v>
      </c>
      <c r="C135" s="13" t="s">
        <v>128</v>
      </c>
      <c r="D135" s="13" t="s">
        <v>61</v>
      </c>
      <c r="E135" s="13" t="s">
        <v>1662</v>
      </c>
      <c r="F135" s="14">
        <v>46297.851087962961</v>
      </c>
      <c r="G135" s="13" t="s">
        <v>22</v>
      </c>
      <c r="H135" s="13" t="s">
        <v>1663</v>
      </c>
      <c r="I135" s="15">
        <v>360</v>
      </c>
      <c r="J135" s="13" t="s">
        <v>23</v>
      </c>
      <c r="K135" s="13" t="s">
        <v>24</v>
      </c>
      <c r="L135" s="15">
        <v>439</v>
      </c>
      <c r="M135" s="13" t="s">
        <v>204</v>
      </c>
      <c r="N135" s="14">
        <v>46297.874745370369</v>
      </c>
      <c r="O135" s="15">
        <v>340</v>
      </c>
      <c r="P135" s="13" t="s">
        <v>26</v>
      </c>
      <c r="Q135" s="15">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13" t="s">
        <v>303</v>
      </c>
      <c r="B136" s="13" t="s">
        <v>18</v>
      </c>
      <c r="C136" s="13" t="s">
        <v>43</v>
      </c>
      <c r="D136" s="13" t="s">
        <v>20</v>
      </c>
      <c r="E136" s="13" t="s">
        <v>743</v>
      </c>
      <c r="F136" s="14">
        <v>46297.852152777778</v>
      </c>
      <c r="G136" s="13" t="s">
        <v>22</v>
      </c>
      <c r="H136" s="13" t="s">
        <v>1664</v>
      </c>
      <c r="I136" s="15">
        <v>340</v>
      </c>
      <c r="J136" s="13" t="s">
        <v>23</v>
      </c>
      <c r="K136" s="13" t="s">
        <v>24</v>
      </c>
      <c r="L136" s="15">
        <v>861</v>
      </c>
      <c r="M136" s="13" t="s">
        <v>46</v>
      </c>
      <c r="N136" s="14">
        <v>46297.898032407407</v>
      </c>
      <c r="O136" s="15">
        <v>340</v>
      </c>
      <c r="P136" s="13" t="s">
        <v>26</v>
      </c>
      <c r="Q136" s="15">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13" t="s">
        <v>304</v>
      </c>
      <c r="B137" s="13" t="s">
        <v>18</v>
      </c>
      <c r="C137" s="13" t="s">
        <v>134</v>
      </c>
      <c r="D137" s="13" t="s">
        <v>123</v>
      </c>
      <c r="E137" s="13" t="s">
        <v>1665</v>
      </c>
      <c r="F137" s="14">
        <v>46297.853043981479</v>
      </c>
      <c r="G137" s="13" t="s">
        <v>22</v>
      </c>
      <c r="H137" s="13" t="s">
        <v>1666</v>
      </c>
      <c r="I137" s="15">
        <v>350</v>
      </c>
      <c r="J137" s="13" t="s">
        <v>23</v>
      </c>
      <c r="K137" s="13" t="s">
        <v>24</v>
      </c>
      <c r="L137" s="15">
        <v>136</v>
      </c>
      <c r="M137" s="13" t="s">
        <v>1259</v>
      </c>
      <c r="N137" s="14">
        <v>46297.86210648148</v>
      </c>
      <c r="O137" s="15">
        <v>257</v>
      </c>
      <c r="P137" s="13" t="s">
        <v>26</v>
      </c>
      <c r="Q137" s="15">
        <v>190</v>
      </c>
      <c r="R137" s="3" t="str">
        <f>IF(OR(G137="12R",G137="12L"),_xlfn.XLOOKUP(C137,DB!$A$2:$A$255,DB!$B$2:$B$255,""),IF(OR(G137="30L",G137="30R"),_xlfn.XLOOKUP(C137,DB!$A$2:$A$255,DB!$C$2:$C$255,""),""))</f>
        <v>ENEBA</v>
      </c>
      <c r="S137" s="3">
        <f t="shared" si="2"/>
        <v>20</v>
      </c>
      <c r="T137" s="3" t="str">
        <f>_xlfn.XLOOKUP(C137,DB!$A$2:$A$255,DB!$D$2:$D$255,"")</f>
        <v>Sector 3</v>
      </c>
    </row>
    <row r="138" spans="1:20" x14ac:dyDescent="0.2">
      <c r="A138" s="13" t="s">
        <v>243</v>
      </c>
      <c r="B138" s="13" t="s">
        <v>18</v>
      </c>
      <c r="C138" s="13" t="s">
        <v>144</v>
      </c>
      <c r="D138" s="13" t="s">
        <v>61</v>
      </c>
      <c r="E138" s="13" t="s">
        <v>374</v>
      </c>
      <c r="F138" s="14">
        <v>46297.854861111111</v>
      </c>
      <c r="G138" s="13" t="s">
        <v>22</v>
      </c>
      <c r="H138" s="13" t="s">
        <v>1667</v>
      </c>
      <c r="I138" s="15">
        <v>350</v>
      </c>
      <c r="J138" s="13" t="s">
        <v>23</v>
      </c>
      <c r="K138" s="13" t="s">
        <v>24</v>
      </c>
      <c r="L138" s="15">
        <v>208</v>
      </c>
      <c r="M138" s="13" t="s">
        <v>383</v>
      </c>
      <c r="N138" s="14">
        <v>46297.867789351847</v>
      </c>
      <c r="O138" s="15">
        <v>226</v>
      </c>
      <c r="P138" s="13" t="s">
        <v>26</v>
      </c>
      <c r="Q138" s="15">
        <v>40</v>
      </c>
      <c r="R138" s="3" t="str">
        <f>IF(OR(G138="12R",G138="12L"),_xlfn.XLOOKUP(C138,DB!$A$2:$A$255,DB!$B$2:$B$255,""),IF(OR(G138="30L",G138="30R"),_xlfn.XLOOKUP(C138,DB!$A$2:$A$255,DB!$C$2:$C$255,""),""))</f>
        <v>OMSUK</v>
      </c>
      <c r="S138" s="3">
        <f t="shared" si="2"/>
        <v>20</v>
      </c>
      <c r="T138" s="3" t="str">
        <f>_xlfn.XLOOKUP(C138,DB!$A$2:$A$255,DB!$D$2:$D$255,"")</f>
        <v>Sector 3</v>
      </c>
    </row>
    <row r="139" spans="1:20" x14ac:dyDescent="0.2">
      <c r="A139" s="13" t="s">
        <v>283</v>
      </c>
      <c r="B139" s="13" t="s">
        <v>18</v>
      </c>
      <c r="C139" s="13" t="s">
        <v>284</v>
      </c>
      <c r="D139" s="13" t="s">
        <v>34</v>
      </c>
      <c r="E139" s="13" t="s">
        <v>593</v>
      </c>
      <c r="F139" s="14">
        <v>46297.857199074075</v>
      </c>
      <c r="G139" s="13" t="s">
        <v>22</v>
      </c>
      <c r="H139" s="13" t="s">
        <v>1668</v>
      </c>
      <c r="I139" s="15">
        <v>360</v>
      </c>
      <c r="J139" s="13" t="s">
        <v>23</v>
      </c>
      <c r="K139" s="13" t="s">
        <v>24</v>
      </c>
      <c r="L139" s="15">
        <v>874</v>
      </c>
      <c r="M139" s="13" t="s">
        <v>753</v>
      </c>
      <c r="N139" s="14">
        <v>46297.901307870372</v>
      </c>
      <c r="O139" s="15">
        <v>360</v>
      </c>
      <c r="P139" s="13" t="s">
        <v>26</v>
      </c>
      <c r="Q139" s="15">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281</v>
      </c>
      <c r="B140" s="13" t="s">
        <v>18</v>
      </c>
      <c r="C140" s="13" t="s">
        <v>282</v>
      </c>
      <c r="D140" s="13" t="s">
        <v>34</v>
      </c>
      <c r="E140" s="13" t="s">
        <v>1232</v>
      </c>
      <c r="F140" s="14">
        <v>46297.858391203699</v>
      </c>
      <c r="G140" s="13" t="s">
        <v>22</v>
      </c>
      <c r="H140" s="13" t="s">
        <v>508</v>
      </c>
      <c r="I140" s="15">
        <v>350</v>
      </c>
      <c r="J140" s="13" t="s">
        <v>23</v>
      </c>
      <c r="K140" s="13" t="s">
        <v>24</v>
      </c>
      <c r="L140" s="15">
        <v>136</v>
      </c>
      <c r="M140" s="13" t="s">
        <v>40</v>
      </c>
      <c r="N140" s="14">
        <v>46297.867465277777</v>
      </c>
      <c r="O140" s="15">
        <v>262</v>
      </c>
      <c r="P140" s="13" t="s">
        <v>26</v>
      </c>
      <c r="Q140" s="15">
        <v>190</v>
      </c>
      <c r="R140" s="3" t="str">
        <f>IF(OR(G140="12R",G140="12L"),_xlfn.XLOOKUP(C140,DB!$A$2:$A$255,DB!$B$2:$B$255,""),IF(OR(G140="30L",G140="30R"),_xlfn.XLOOKUP(C140,DB!$A$2:$A$255,DB!$C$2:$C$255,""),""))</f>
        <v>OMSUK</v>
      </c>
      <c r="S140" s="3">
        <f t="shared" si="2"/>
        <v>20</v>
      </c>
      <c r="T140" s="3" t="str">
        <f>_xlfn.XLOOKUP(C140,DB!$A$2:$A$255,DB!$D$2:$D$255,"")</f>
        <v>Sector 3</v>
      </c>
    </row>
    <row r="141" spans="1:20" x14ac:dyDescent="0.2">
      <c r="A141" s="13" t="s">
        <v>1669</v>
      </c>
      <c r="B141" s="13" t="s">
        <v>18</v>
      </c>
      <c r="C141" s="13" t="s">
        <v>148</v>
      </c>
      <c r="D141" s="13" t="s">
        <v>500</v>
      </c>
      <c r="E141" s="13" t="s">
        <v>1670</v>
      </c>
      <c r="F141" s="14">
        <v>46297.859861111108</v>
      </c>
      <c r="G141" s="13" t="s">
        <v>22</v>
      </c>
      <c r="H141" s="13" t="s">
        <v>1671</v>
      </c>
      <c r="I141" s="15">
        <v>390</v>
      </c>
      <c r="J141" s="13" t="s">
        <v>23</v>
      </c>
      <c r="K141" s="13" t="s">
        <v>152</v>
      </c>
      <c r="L141" s="15">
        <v>207</v>
      </c>
      <c r="M141" s="13" t="s">
        <v>383</v>
      </c>
      <c r="N141" s="14">
        <v>46297.871527777781</v>
      </c>
      <c r="O141" s="15">
        <v>310</v>
      </c>
      <c r="P141" s="13" t="s">
        <v>26</v>
      </c>
      <c r="Q141" s="15">
        <v>40</v>
      </c>
      <c r="R141" s="3" t="str">
        <f>IF(OR(G141="12R",G141="12L"),_xlfn.XLOOKUP(C141,DB!$A$2:$A$255,DB!$B$2:$B$255,""),IF(OR(G141="30L",G141="30R"),_xlfn.XLOOKUP(C141,DB!$A$2:$A$255,DB!$C$2:$C$255,""),""))</f>
        <v>NUDAL</v>
      </c>
      <c r="S141" s="3">
        <f t="shared" si="2"/>
        <v>20</v>
      </c>
      <c r="T141" s="3" t="str">
        <f>_xlfn.XLOOKUP(C141,DB!$A$2:$A$255,DB!$D$2:$D$255,"")</f>
        <v>Sector 3</v>
      </c>
    </row>
    <row r="142" spans="1:20" x14ac:dyDescent="0.2">
      <c r="A142" s="13" t="s">
        <v>741</v>
      </c>
      <c r="B142" s="13" t="s">
        <v>18</v>
      </c>
      <c r="C142" s="13" t="s">
        <v>221</v>
      </c>
      <c r="D142" s="13" t="s">
        <v>54</v>
      </c>
      <c r="E142" s="13" t="s">
        <v>742</v>
      </c>
      <c r="F142" s="14">
        <v>46297.860787037032</v>
      </c>
      <c r="G142" s="13" t="s">
        <v>22</v>
      </c>
      <c r="H142" s="13" t="s">
        <v>1672</v>
      </c>
      <c r="I142" s="15">
        <v>380</v>
      </c>
      <c r="J142" s="13" t="s">
        <v>23</v>
      </c>
      <c r="K142" s="13" t="s">
        <v>24</v>
      </c>
      <c r="L142" s="15">
        <v>863</v>
      </c>
      <c r="M142" s="13" t="s">
        <v>46</v>
      </c>
      <c r="N142" s="14">
        <v>46297.905995370369</v>
      </c>
      <c r="O142" s="15">
        <v>380</v>
      </c>
      <c r="P142" s="13" t="s">
        <v>26</v>
      </c>
      <c r="Q142" s="15">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3" t="s">
        <v>856</v>
      </c>
      <c r="B143" s="13" t="s">
        <v>18</v>
      </c>
      <c r="C143" s="13" t="s">
        <v>203</v>
      </c>
      <c r="D143" s="13" t="s">
        <v>129</v>
      </c>
      <c r="E143" s="13" t="s">
        <v>1673</v>
      </c>
      <c r="F143" s="14">
        <v>46297.861851851849</v>
      </c>
      <c r="G143" s="13" t="s">
        <v>22</v>
      </c>
      <c r="H143" s="13" t="s">
        <v>1674</v>
      </c>
      <c r="I143" s="15">
        <v>360</v>
      </c>
      <c r="J143" s="13" t="s">
        <v>23</v>
      </c>
      <c r="K143" s="13" t="s">
        <v>24</v>
      </c>
      <c r="L143" s="15">
        <v>552</v>
      </c>
      <c r="M143" s="13" t="s">
        <v>130</v>
      </c>
      <c r="N143" s="14">
        <v>46297.891342592593</v>
      </c>
      <c r="O143" s="15">
        <v>360</v>
      </c>
      <c r="P143" s="13" t="s">
        <v>26</v>
      </c>
      <c r="Q143" s="15">
        <v>40</v>
      </c>
      <c r="R143" s="3" t="str">
        <f>IF(OR(G143="12R",G143="12L"),_xlfn.XLOOKUP(C143,DB!$A$2:$A$255,DB!$B$2:$B$255,""),IF(OR(G143="30L",G143="30R"),_xlfn.XLOOKUP(C143,DB!$A$2:$A$255,DB!$C$2:$C$255,""),""))</f>
        <v>ENEBA</v>
      </c>
      <c r="S143" s="3">
        <f t="shared" si="2"/>
        <v>20</v>
      </c>
      <c r="T143" s="3" t="str">
        <f>_xlfn.XLOOKUP(C143,DB!$A$2:$A$255,DB!$D$2:$D$255,"")</f>
        <v>Sector 3</v>
      </c>
    </row>
    <row r="144" spans="1:20" x14ac:dyDescent="0.2">
      <c r="A144" s="13" t="s">
        <v>287</v>
      </c>
      <c r="B144" s="13" t="s">
        <v>18</v>
      </c>
      <c r="C144" s="13" t="s">
        <v>43</v>
      </c>
      <c r="D144" s="13" t="s">
        <v>44</v>
      </c>
      <c r="E144" s="13" t="s">
        <v>572</v>
      </c>
      <c r="F144" s="14">
        <v>46297.864421296297</v>
      </c>
      <c r="G144" s="13" t="s">
        <v>22</v>
      </c>
      <c r="H144" s="13" t="s">
        <v>1675</v>
      </c>
      <c r="I144" s="15">
        <v>360</v>
      </c>
      <c r="J144" s="13" t="s">
        <v>23</v>
      </c>
      <c r="K144" s="13" t="s">
        <v>24</v>
      </c>
      <c r="L144" s="15">
        <v>865</v>
      </c>
      <c r="M144" s="13" t="s">
        <v>46</v>
      </c>
      <c r="N144" s="14">
        <v>46297.907500000001</v>
      </c>
      <c r="O144" s="15">
        <v>360</v>
      </c>
      <c r="P144" s="13" t="s">
        <v>26</v>
      </c>
      <c r="Q144" s="15">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422</v>
      </c>
      <c r="B145" s="13" t="s">
        <v>18</v>
      </c>
      <c r="C145" s="13" t="s">
        <v>423</v>
      </c>
      <c r="D145" s="13" t="s">
        <v>61</v>
      </c>
      <c r="E145" s="13" t="s">
        <v>1165</v>
      </c>
      <c r="F145" s="14">
        <v>46297.86550925926</v>
      </c>
      <c r="G145" s="13" t="s">
        <v>22</v>
      </c>
      <c r="H145" s="13" t="s">
        <v>1676</v>
      </c>
      <c r="I145" s="15">
        <v>360</v>
      </c>
      <c r="J145" s="13" t="s">
        <v>23</v>
      </c>
      <c r="K145" s="13" t="s">
        <v>24</v>
      </c>
      <c r="L145" s="15">
        <v>786</v>
      </c>
      <c r="M145" s="13" t="s">
        <v>225</v>
      </c>
      <c r="N145" s="14">
        <v>46297.904606481483</v>
      </c>
      <c r="O145" s="15">
        <v>320</v>
      </c>
      <c r="P145" s="13" t="s">
        <v>26</v>
      </c>
      <c r="Q145" s="15">
        <v>190</v>
      </c>
      <c r="R145" s="3" t="str">
        <f>IF(OR(G145="12R",G145="12L"),_xlfn.XLOOKUP(C145,DB!$A$2:$A$255,DB!$B$2:$B$255,""),IF(OR(G145="30L",G145="30R"),_xlfn.XLOOKUP(C145,DB!$A$2:$A$255,DB!$C$2:$C$255,""),""))</f>
        <v>ENEBA</v>
      </c>
      <c r="S145" s="3">
        <f t="shared" si="2"/>
        <v>20</v>
      </c>
      <c r="T145" s="3" t="str">
        <f>_xlfn.XLOOKUP(C145,DB!$A$2:$A$255,DB!$D$2:$D$255,"")</f>
        <v>Sector 3</v>
      </c>
    </row>
    <row r="146" spans="1:20" x14ac:dyDescent="0.2">
      <c r="A146" s="13" t="s">
        <v>526</v>
      </c>
      <c r="B146" s="13" t="s">
        <v>18</v>
      </c>
      <c r="C146" s="13" t="s">
        <v>203</v>
      </c>
      <c r="D146" s="13" t="s">
        <v>44</v>
      </c>
      <c r="E146" s="13" t="s">
        <v>513</v>
      </c>
      <c r="F146" s="14">
        <v>46297.867384259254</v>
      </c>
      <c r="G146" s="13" t="s">
        <v>22</v>
      </c>
      <c r="H146" s="13" t="s">
        <v>1677</v>
      </c>
      <c r="I146" s="15">
        <v>300</v>
      </c>
      <c r="J146" s="13" t="s">
        <v>23</v>
      </c>
      <c r="K146" s="13" t="s">
        <v>24</v>
      </c>
      <c r="L146" s="15">
        <v>816</v>
      </c>
      <c r="M146" s="13" t="s">
        <v>225</v>
      </c>
      <c r="N146" s="14">
        <v>46297.908622685187</v>
      </c>
      <c r="O146" s="15">
        <v>310</v>
      </c>
      <c r="P146" s="13" t="s">
        <v>26</v>
      </c>
      <c r="Q146" s="15">
        <v>190</v>
      </c>
      <c r="R146" s="3" t="str">
        <f>IF(OR(G146="12R",G146="12L"),_xlfn.XLOOKUP(C146,DB!$A$2:$A$255,DB!$B$2:$B$255,""),IF(OR(G146="30L",G146="30R"),_xlfn.XLOOKUP(C146,DB!$A$2:$A$255,DB!$C$2:$C$255,""),""))</f>
        <v>ENEBA</v>
      </c>
      <c r="S146" s="3">
        <f t="shared" si="2"/>
        <v>20</v>
      </c>
      <c r="T146" s="3" t="str">
        <f>_xlfn.XLOOKUP(C146,DB!$A$2:$A$255,DB!$D$2:$D$255,"")</f>
        <v>Sector 3</v>
      </c>
    </row>
    <row r="147" spans="1:20" x14ac:dyDescent="0.2">
      <c r="A147" s="13" t="s">
        <v>217</v>
      </c>
      <c r="B147" s="13" t="s">
        <v>18</v>
      </c>
      <c r="C147" s="13" t="s">
        <v>33</v>
      </c>
      <c r="D147" s="13" t="s">
        <v>20</v>
      </c>
      <c r="E147" s="13" t="s">
        <v>341</v>
      </c>
      <c r="F147" s="14">
        <v>46297.878287037034</v>
      </c>
      <c r="G147" s="13" t="s">
        <v>22</v>
      </c>
      <c r="H147" s="13" t="s">
        <v>1678</v>
      </c>
      <c r="I147" s="15">
        <v>340</v>
      </c>
      <c r="J147" s="13" t="s">
        <v>23</v>
      </c>
      <c r="K147" s="13" t="s">
        <v>24</v>
      </c>
      <c r="L147" s="15">
        <v>999</v>
      </c>
      <c r="M147" s="13" t="s">
        <v>1679</v>
      </c>
      <c r="N147" s="14">
        <v>46297.927060185189</v>
      </c>
      <c r="O147" s="15">
        <v>340</v>
      </c>
      <c r="P147" s="13" t="s">
        <v>26</v>
      </c>
      <c r="Q147" s="15">
        <v>190</v>
      </c>
      <c r="R147" s="3" t="str">
        <f>IF(OR(G147="12R",G147="12L"),_xlfn.XLOOKUP(C147,DB!$A$2:$A$255,DB!$B$2:$B$255,""),IF(OR(G147="30L",G147="30R"),_xlfn.XLOOKUP(C147,DB!$A$2:$A$255,DB!$C$2:$C$255,""),""))</f>
        <v>UDGUV</v>
      </c>
      <c r="S147" s="3">
        <f t="shared" si="2"/>
        <v>21</v>
      </c>
      <c r="T147" s="3" t="str">
        <f>_xlfn.XLOOKUP(C147,DB!$A$2:$A$255,DB!$D$2:$D$255,"")</f>
        <v>Sector 2</v>
      </c>
    </row>
    <row r="148" spans="1:20" x14ac:dyDescent="0.2">
      <c r="A148" s="13" t="s">
        <v>316</v>
      </c>
      <c r="B148" s="13" t="s">
        <v>18</v>
      </c>
      <c r="C148" s="13" t="s">
        <v>317</v>
      </c>
      <c r="D148" s="13" t="s">
        <v>44</v>
      </c>
      <c r="E148" s="13" t="s">
        <v>1097</v>
      </c>
      <c r="F148" s="14">
        <v>46297.879675925928</v>
      </c>
      <c r="G148" s="13" t="s">
        <v>22</v>
      </c>
      <c r="H148" s="13" t="s">
        <v>1680</v>
      </c>
      <c r="I148" s="15">
        <v>360</v>
      </c>
      <c r="J148" s="13" t="s">
        <v>23</v>
      </c>
      <c r="K148" s="13" t="s">
        <v>24</v>
      </c>
      <c r="L148" s="15">
        <v>770</v>
      </c>
      <c r="M148" s="13" t="s">
        <v>225</v>
      </c>
      <c r="N148" s="14">
        <v>46297.91710648148</v>
      </c>
      <c r="O148" s="15">
        <v>360</v>
      </c>
      <c r="P148" s="13" t="s">
        <v>26</v>
      </c>
      <c r="Q148" s="15">
        <v>190</v>
      </c>
      <c r="R148" s="3" t="str">
        <f>IF(OR(G148="12R",G148="12L"),_xlfn.XLOOKUP(C148,DB!$A$2:$A$255,DB!$B$2:$B$255,""),IF(OR(G148="30L",G148="30R"),_xlfn.XLOOKUP(C148,DB!$A$2:$A$255,DB!$C$2:$C$255,""),""))</f>
        <v>UDGUV</v>
      </c>
      <c r="S148" s="3">
        <f t="shared" si="2"/>
        <v>21</v>
      </c>
      <c r="T148" s="3" t="str">
        <f>_xlfn.XLOOKUP(C148,DB!$A$2:$A$255,DB!$D$2:$D$255,"")</f>
        <v>Sector 2</v>
      </c>
    </row>
    <row r="149" spans="1:20" x14ac:dyDescent="0.2">
      <c r="A149" s="13" t="s">
        <v>436</v>
      </c>
      <c r="B149" s="13" t="s">
        <v>18</v>
      </c>
      <c r="C149" s="13" t="s">
        <v>437</v>
      </c>
      <c r="D149" s="13" t="s">
        <v>54</v>
      </c>
      <c r="E149" s="13" t="s">
        <v>962</v>
      </c>
      <c r="F149" s="14">
        <v>46297.884224537032</v>
      </c>
      <c r="G149" s="13" t="s">
        <v>22</v>
      </c>
      <c r="H149" s="13" t="s">
        <v>1681</v>
      </c>
      <c r="I149" s="15">
        <v>380</v>
      </c>
      <c r="J149" s="13" t="s">
        <v>23</v>
      </c>
      <c r="K149" s="13" t="s">
        <v>24</v>
      </c>
      <c r="L149" s="15">
        <v>979</v>
      </c>
      <c r="M149" s="13" t="s">
        <v>1182</v>
      </c>
      <c r="N149" s="14">
        <v>46297.931770833333</v>
      </c>
      <c r="O149" s="15">
        <v>380</v>
      </c>
      <c r="P149" s="13" t="s">
        <v>26</v>
      </c>
      <c r="Q149" s="15">
        <v>190</v>
      </c>
      <c r="R149" s="3" t="str">
        <f>IF(OR(G149="12R",G149="12L"),_xlfn.XLOOKUP(C149,DB!$A$2:$A$255,DB!$B$2:$B$255,""),IF(OR(G149="30L",G149="30R"),_xlfn.XLOOKUP(C149,DB!$A$2:$A$255,DB!$C$2:$C$255,""),""))</f>
        <v>UDGUV</v>
      </c>
      <c r="S149" s="3">
        <f t="shared" si="2"/>
        <v>21</v>
      </c>
      <c r="T149" s="3" t="str">
        <f>_xlfn.XLOOKUP(C149,DB!$A$2:$A$255,DB!$D$2:$D$255,"")</f>
        <v>Sector 2</v>
      </c>
    </row>
    <row r="150" spans="1:20" x14ac:dyDescent="0.2">
      <c r="A150" s="13" t="s">
        <v>424</v>
      </c>
      <c r="B150" s="13" t="s">
        <v>18</v>
      </c>
      <c r="C150" s="13" t="s">
        <v>260</v>
      </c>
      <c r="D150" s="13" t="s">
        <v>261</v>
      </c>
      <c r="E150" s="13" t="s">
        <v>1154</v>
      </c>
      <c r="F150" s="14">
        <v>46297.885520833333</v>
      </c>
      <c r="G150" s="13" t="s">
        <v>22</v>
      </c>
      <c r="H150" s="13" t="s">
        <v>1682</v>
      </c>
      <c r="I150" s="15">
        <v>330</v>
      </c>
      <c r="J150" s="13" t="s">
        <v>23</v>
      </c>
      <c r="K150" s="13" t="s">
        <v>24</v>
      </c>
      <c r="L150" s="15">
        <v>140</v>
      </c>
      <c r="M150" s="13" t="s">
        <v>40</v>
      </c>
      <c r="N150" s="14">
        <v>46297.894583333335</v>
      </c>
      <c r="O150" s="15">
        <v>207</v>
      </c>
      <c r="P150" s="13" t="s">
        <v>41</v>
      </c>
      <c r="Q150" s="15">
        <v>190</v>
      </c>
      <c r="R150" s="3" t="str">
        <f>IF(OR(G150="12R",G150="12L"),_xlfn.XLOOKUP(C150,DB!$A$2:$A$255,DB!$B$2:$B$255,""),IF(OR(G150="30L",G150="30R"),_xlfn.XLOOKUP(C150,DB!$A$2:$A$255,DB!$C$2:$C$255,""),""))</f>
        <v>NUDAL</v>
      </c>
      <c r="S150" s="3">
        <f t="shared" si="2"/>
        <v>21</v>
      </c>
      <c r="T150" s="3" t="str">
        <f>_xlfn.XLOOKUP(C150,DB!$A$2:$A$255,DB!$D$2:$D$255,"")</f>
        <v>Sector 3</v>
      </c>
    </row>
    <row r="151" spans="1:20" x14ac:dyDescent="0.2">
      <c r="A151" s="13" t="s">
        <v>858</v>
      </c>
      <c r="B151" s="13" t="s">
        <v>18</v>
      </c>
      <c r="C151" s="13" t="s">
        <v>128</v>
      </c>
      <c r="D151" s="13" t="s">
        <v>129</v>
      </c>
      <c r="E151" s="13" t="s">
        <v>1683</v>
      </c>
      <c r="F151" s="14">
        <v>46297.887013888889</v>
      </c>
      <c r="G151" s="13" t="s">
        <v>22</v>
      </c>
      <c r="H151" s="13" t="s">
        <v>1684</v>
      </c>
      <c r="I151" s="15">
        <v>360</v>
      </c>
      <c r="J151" s="13" t="s">
        <v>23</v>
      </c>
      <c r="K151" s="13" t="s">
        <v>24</v>
      </c>
      <c r="L151" s="15">
        <v>442</v>
      </c>
      <c r="M151" s="13" t="s">
        <v>204</v>
      </c>
      <c r="N151" s="14">
        <v>46297.910196759258</v>
      </c>
      <c r="O151" s="15">
        <v>360</v>
      </c>
      <c r="P151" s="13" t="s">
        <v>26</v>
      </c>
      <c r="Q151" s="15">
        <v>40</v>
      </c>
      <c r="R151" s="3" t="str">
        <f>IF(OR(G151="12R",G151="12L"),_xlfn.XLOOKUP(C151,DB!$A$2:$A$255,DB!$B$2:$B$255,""),IF(OR(G151="30L",G151="30R"),_xlfn.XLOOKUP(C151,DB!$A$2:$A$255,DB!$C$2:$C$255,""),""))</f>
        <v>ENEBA</v>
      </c>
      <c r="S151" s="3">
        <f t="shared" si="2"/>
        <v>21</v>
      </c>
      <c r="T151" s="3" t="str">
        <f>_xlfn.XLOOKUP(C151,DB!$A$2:$A$255,DB!$D$2:$D$255,"")</f>
        <v>Sector 3</v>
      </c>
    </row>
    <row r="152" spans="1:20" x14ac:dyDescent="0.2">
      <c r="A152" s="13" t="s">
        <v>510</v>
      </c>
      <c r="B152" s="13" t="s">
        <v>18</v>
      </c>
      <c r="C152" s="13" t="s">
        <v>238</v>
      </c>
      <c r="D152" s="13" t="s">
        <v>129</v>
      </c>
      <c r="E152" s="13" t="s">
        <v>1150</v>
      </c>
      <c r="F152" s="14">
        <v>46297.888194444444</v>
      </c>
      <c r="G152" s="13" t="s">
        <v>22</v>
      </c>
      <c r="H152" s="13" t="s">
        <v>1685</v>
      </c>
      <c r="I152" s="15">
        <v>390</v>
      </c>
      <c r="J152" s="13" t="s">
        <v>23</v>
      </c>
      <c r="K152" s="13" t="s">
        <v>24</v>
      </c>
      <c r="L152" s="15">
        <v>373</v>
      </c>
      <c r="M152" s="13" t="s">
        <v>645</v>
      </c>
      <c r="N152" s="14">
        <v>46297.908078703702</v>
      </c>
      <c r="O152" s="15">
        <v>390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521</v>
      </c>
      <c r="B153" s="13" t="s">
        <v>18</v>
      </c>
      <c r="C153" s="13" t="s">
        <v>19</v>
      </c>
      <c r="D153" s="13" t="s">
        <v>34</v>
      </c>
      <c r="E153" s="13" t="s">
        <v>714</v>
      </c>
      <c r="F153" s="14">
        <v>46297.889039351852</v>
      </c>
      <c r="G153" s="13" t="s">
        <v>22</v>
      </c>
      <c r="H153" s="13" t="s">
        <v>1686</v>
      </c>
      <c r="I153" s="15">
        <v>360</v>
      </c>
      <c r="J153" s="13" t="s">
        <v>23</v>
      </c>
      <c r="K153" s="13" t="s">
        <v>24</v>
      </c>
      <c r="L153" s="15">
        <v>876</v>
      </c>
      <c r="M153" s="13" t="s">
        <v>558</v>
      </c>
      <c r="N153" s="14">
        <v>46297.932951388888</v>
      </c>
      <c r="O153" s="15">
        <v>360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883</v>
      </c>
      <c r="B154" s="13" t="s">
        <v>18</v>
      </c>
      <c r="C154" s="13" t="s">
        <v>170</v>
      </c>
      <c r="D154" s="13" t="s">
        <v>61</v>
      </c>
      <c r="E154" s="13" t="s">
        <v>661</v>
      </c>
      <c r="F154" s="14">
        <v>46297.889918981484</v>
      </c>
      <c r="G154" s="13" t="s">
        <v>22</v>
      </c>
      <c r="H154" s="13" t="s">
        <v>1687</v>
      </c>
      <c r="I154" s="15">
        <v>350</v>
      </c>
      <c r="J154" s="13" t="s">
        <v>23</v>
      </c>
      <c r="K154" s="13" t="s">
        <v>24</v>
      </c>
      <c r="L154" s="15">
        <v>133</v>
      </c>
      <c r="M154" s="13" t="s">
        <v>40</v>
      </c>
      <c r="N154" s="14">
        <v>46297.899270833332</v>
      </c>
      <c r="O154" s="15">
        <v>221</v>
      </c>
      <c r="P154" s="13" t="s">
        <v>26</v>
      </c>
      <c r="Q154" s="15">
        <v>190</v>
      </c>
      <c r="R154" s="3" t="str">
        <f>IF(OR(G154="12R",G154="12L"),_xlfn.XLOOKUP(C154,DB!$A$2:$A$255,DB!$B$2:$B$255,""),IF(OR(G154="30L",G154="30R"),_xlfn.XLOOKUP(C154,DB!$A$2:$A$255,DB!$C$2:$C$255,""),""))</f>
        <v>OMSUK</v>
      </c>
      <c r="S154" s="3">
        <f t="shared" si="2"/>
        <v>21</v>
      </c>
      <c r="T154" s="3" t="str">
        <f>_xlfn.XLOOKUP(C154,DB!$A$2:$A$255,DB!$D$2:$D$255,"")</f>
        <v>Sector 3</v>
      </c>
    </row>
    <row r="155" spans="1:20" x14ac:dyDescent="0.2">
      <c r="A155" s="13" t="s">
        <v>275</v>
      </c>
      <c r="B155" s="13" t="s">
        <v>18</v>
      </c>
      <c r="C155" s="13" t="s">
        <v>276</v>
      </c>
      <c r="D155" s="13" t="s">
        <v>123</v>
      </c>
      <c r="E155" s="13" t="s">
        <v>1688</v>
      </c>
      <c r="F155" s="14">
        <v>46297.895000000004</v>
      </c>
      <c r="G155" s="13" t="s">
        <v>22</v>
      </c>
      <c r="H155" s="13" t="s">
        <v>1689</v>
      </c>
      <c r="I155" s="15">
        <v>320</v>
      </c>
      <c r="J155" s="13" t="s">
        <v>23</v>
      </c>
      <c r="K155" s="13" t="s">
        <v>24</v>
      </c>
      <c r="L155" s="15">
        <v>944</v>
      </c>
      <c r="M155" s="13" t="s">
        <v>36</v>
      </c>
      <c r="N155" s="14">
        <v>46297.940185185187</v>
      </c>
      <c r="O155" s="15">
        <v>320</v>
      </c>
      <c r="P155" s="13" t="s">
        <v>26</v>
      </c>
      <c r="Q155" s="15">
        <v>190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318</v>
      </c>
      <c r="B156" t="s">
        <v>18</v>
      </c>
      <c r="C156" t="s">
        <v>136</v>
      </c>
      <c r="D156" t="s">
        <v>44</v>
      </c>
      <c r="E156" t="s">
        <v>606</v>
      </c>
      <c r="F156" s="2">
        <v>46297.896527777775</v>
      </c>
      <c r="G156" t="s">
        <v>22</v>
      </c>
      <c r="H156" t="s">
        <v>1690</v>
      </c>
      <c r="I156" s="3">
        <v>330</v>
      </c>
      <c r="J156" t="s">
        <v>23</v>
      </c>
      <c r="K156" t="s">
        <v>24</v>
      </c>
      <c r="L156" s="3">
        <v>373</v>
      </c>
      <c r="M156" t="s">
        <v>679</v>
      </c>
      <c r="N156" s="2">
        <v>46297.917442129634</v>
      </c>
      <c r="O156" s="3">
        <v>330</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607</v>
      </c>
      <c r="B157" t="s">
        <v>18</v>
      </c>
      <c r="C157" t="s">
        <v>608</v>
      </c>
      <c r="D157" t="s">
        <v>366</v>
      </c>
      <c r="E157" t="s">
        <v>792</v>
      </c>
      <c r="F157" s="2">
        <v>46297.902303240742</v>
      </c>
      <c r="G157" t="s">
        <v>22</v>
      </c>
      <c r="H157" t="s">
        <v>1691</v>
      </c>
      <c r="I157" s="3">
        <v>390</v>
      </c>
      <c r="J157" t="s">
        <v>23</v>
      </c>
      <c r="K157" t="s">
        <v>24</v>
      </c>
      <c r="L157" s="3">
        <v>373</v>
      </c>
      <c r="M157" t="s">
        <v>1692</v>
      </c>
      <c r="N157" s="2">
        <v>46297.92186342593</v>
      </c>
      <c r="O157" s="3">
        <v>390</v>
      </c>
      <c r="P157" t="s">
        <v>41</v>
      </c>
      <c r="Q157" s="3">
        <v>40</v>
      </c>
      <c r="R157" s="3" t="str">
        <f>IF(OR(G157="12R",G157="12L"),_xlfn.XLOOKUP(C157,DB!$A$2:$A$255,DB!$B$2:$B$255,""),IF(OR(G157="30L",G157="30R"),_xlfn.XLOOKUP(C157,DB!$A$2:$A$255,DB!$C$2:$C$255,""),""))</f>
        <v>NUDAL</v>
      </c>
      <c r="S157" s="3">
        <f t="shared" si="2"/>
        <v>21</v>
      </c>
      <c r="T157" s="3" t="str">
        <f>_xlfn.XLOOKUP(C157,DB!$A$2:$A$255,DB!$D$2:$D$255,"")</f>
        <v>Sector 3</v>
      </c>
    </row>
    <row r="158" spans="1:20" x14ac:dyDescent="0.2">
      <c r="A158" t="s">
        <v>339</v>
      </c>
      <c r="B158" t="s">
        <v>18</v>
      </c>
      <c r="C158" t="s">
        <v>193</v>
      </c>
      <c r="D158" t="s">
        <v>54</v>
      </c>
      <c r="E158" t="s">
        <v>300</v>
      </c>
      <c r="F158" s="2">
        <v>46297.903900462959</v>
      </c>
      <c r="G158" t="s">
        <v>22</v>
      </c>
      <c r="H158" t="s">
        <v>1693</v>
      </c>
      <c r="I158" s="3">
        <v>380</v>
      </c>
      <c r="J158" t="s">
        <v>23</v>
      </c>
      <c r="K158" t="s">
        <v>24</v>
      </c>
      <c r="L158" s="3">
        <v>843</v>
      </c>
      <c r="M158" t="s">
        <v>193</v>
      </c>
      <c r="N158" s="2">
        <v>46297.953518518523</v>
      </c>
      <c r="O158" s="3">
        <v>15</v>
      </c>
      <c r="P158" t="s">
        <v>26</v>
      </c>
      <c r="Q158" s="3">
        <v>190</v>
      </c>
      <c r="R158" s="3" t="str">
        <f>IF(OR(G158="12R",G158="12L"),_xlfn.XLOOKUP(C158,DB!$A$2:$A$255,DB!$B$2:$B$255,""),IF(OR(G158="30L",G158="30R"),_xlfn.XLOOKUP(C158,DB!$A$2:$A$255,DB!$C$2:$C$255,""),""))</f>
        <v>UDGUV</v>
      </c>
      <c r="S158" s="3">
        <f t="shared" si="2"/>
        <v>21</v>
      </c>
      <c r="T158" s="3" t="str">
        <f>_xlfn.XLOOKUP(C158,DB!$A$2:$A$255,DB!$D$2:$D$255,"")</f>
        <v>Sector 2</v>
      </c>
    </row>
    <row r="159" spans="1:20" x14ac:dyDescent="0.2">
      <c r="A159" t="s">
        <v>327</v>
      </c>
      <c r="B159" t="s">
        <v>18</v>
      </c>
      <c r="C159" t="s">
        <v>328</v>
      </c>
      <c r="D159" t="s">
        <v>29</v>
      </c>
      <c r="E159" t="s">
        <v>841</v>
      </c>
      <c r="F159" s="2">
        <v>46297.904976851853</v>
      </c>
      <c r="G159" t="s">
        <v>22</v>
      </c>
      <c r="H159" t="s">
        <v>1694</v>
      </c>
      <c r="I159" s="3">
        <v>360</v>
      </c>
      <c r="J159" t="s">
        <v>23</v>
      </c>
      <c r="K159" t="s">
        <v>24</v>
      </c>
      <c r="L159" s="3">
        <v>789</v>
      </c>
      <c r="M159" t="s">
        <v>225</v>
      </c>
      <c r="N159" s="2">
        <v>46297.944201388891</v>
      </c>
      <c r="O159" s="3">
        <v>360</v>
      </c>
      <c r="P159" t="s">
        <v>26</v>
      </c>
      <c r="Q159" s="3">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t="s">
        <v>530</v>
      </c>
      <c r="B160" t="s">
        <v>18</v>
      </c>
      <c r="C160" t="s">
        <v>178</v>
      </c>
      <c r="D160" t="s">
        <v>44</v>
      </c>
      <c r="E160" t="s">
        <v>1167</v>
      </c>
      <c r="F160" s="2">
        <v>46297.906307870369</v>
      </c>
      <c r="G160" t="s">
        <v>22</v>
      </c>
      <c r="H160" t="s">
        <v>1695</v>
      </c>
      <c r="I160" s="3">
        <v>350</v>
      </c>
      <c r="J160" t="s">
        <v>23</v>
      </c>
      <c r="K160" t="s">
        <v>24</v>
      </c>
      <c r="L160" s="3">
        <v>136</v>
      </c>
      <c r="M160" t="s">
        <v>40</v>
      </c>
      <c r="N160" s="2">
        <v>46297.915671296301</v>
      </c>
      <c r="O160" s="3">
        <v>248</v>
      </c>
      <c r="P160" t="s">
        <v>26</v>
      </c>
      <c r="Q160" s="3">
        <v>190</v>
      </c>
      <c r="R160" s="3" t="str">
        <f>IF(OR(G160="12R",G160="12L"),_xlfn.XLOOKUP(C160,DB!$A$2:$A$255,DB!$B$2:$B$255,""),IF(OR(G160="30L",G160="30R"),_xlfn.XLOOKUP(C160,DB!$A$2:$A$255,DB!$C$2:$C$255,""),""))</f>
        <v>OMSUK</v>
      </c>
      <c r="S160" s="3">
        <f t="shared" si="2"/>
        <v>21</v>
      </c>
      <c r="T160" s="3" t="str">
        <f>_xlfn.XLOOKUP(C160,DB!$A$2:$A$255,DB!$D$2:$D$255,"")</f>
        <v>Sector 3</v>
      </c>
    </row>
    <row r="161" spans="1:20" x14ac:dyDescent="0.2">
      <c r="A161" t="s">
        <v>604</v>
      </c>
      <c r="B161" t="s">
        <v>18</v>
      </c>
      <c r="C161" t="s">
        <v>33</v>
      </c>
      <c r="D161" t="s">
        <v>20</v>
      </c>
      <c r="E161" t="s">
        <v>534</v>
      </c>
      <c r="F161" s="2">
        <v>46297.907685185186</v>
      </c>
      <c r="G161" t="s">
        <v>22</v>
      </c>
      <c r="H161" t="s">
        <v>1696</v>
      </c>
      <c r="I161" s="3">
        <v>360</v>
      </c>
      <c r="J161" t="s">
        <v>23</v>
      </c>
      <c r="K161" t="s">
        <v>24</v>
      </c>
      <c r="L161" s="3">
        <v>934</v>
      </c>
      <c r="M161" t="s">
        <v>36</v>
      </c>
      <c r="N161" s="2">
        <v>46297.953946759255</v>
      </c>
      <c r="O161" s="3">
        <v>350</v>
      </c>
      <c r="P161" t="s">
        <v>26</v>
      </c>
      <c r="Q161" s="3">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t="s">
        <v>324</v>
      </c>
      <c r="B162" t="s">
        <v>18</v>
      </c>
      <c r="C162" t="s">
        <v>325</v>
      </c>
      <c r="D162" t="s">
        <v>123</v>
      </c>
      <c r="E162" t="s">
        <v>1236</v>
      </c>
      <c r="F162" s="2">
        <v>46297.910601851851</v>
      </c>
      <c r="G162" t="s">
        <v>22</v>
      </c>
      <c r="H162" t="s">
        <v>1697</v>
      </c>
      <c r="I162" s="3">
        <v>340</v>
      </c>
      <c r="J162" t="s">
        <v>23</v>
      </c>
      <c r="K162" t="s">
        <v>24</v>
      </c>
      <c r="L162" s="3">
        <v>877</v>
      </c>
      <c r="M162" t="s">
        <v>36</v>
      </c>
      <c r="N162" s="2">
        <v>46297.951932870375</v>
      </c>
      <c r="O162" s="3">
        <v>320</v>
      </c>
      <c r="P162" t="s">
        <v>26</v>
      </c>
      <c r="Q162" s="3">
        <v>190</v>
      </c>
      <c r="R162" s="3" t="str">
        <f>IF(OR(G162="12R",G162="12L"),_xlfn.XLOOKUP(C162,DB!$A$2:$A$255,DB!$B$2:$B$255,""),IF(OR(G162="30L",G162="30R"),_xlfn.XLOOKUP(C162,DB!$A$2:$A$255,DB!$C$2:$C$255,""),""))</f>
        <v>OMSUK</v>
      </c>
      <c r="S162" s="3">
        <f t="shared" si="2"/>
        <v>21</v>
      </c>
      <c r="T162" s="3" t="str">
        <f>_xlfn.XLOOKUP(C162,DB!$A$2:$A$255,DB!$D$2:$D$255,"")</f>
        <v>Sector 3</v>
      </c>
    </row>
    <row r="163" spans="1:20" x14ac:dyDescent="0.2">
      <c r="A163" t="s">
        <v>340</v>
      </c>
      <c r="B163" t="s">
        <v>18</v>
      </c>
      <c r="C163" t="s">
        <v>101</v>
      </c>
      <c r="D163" t="s">
        <v>61</v>
      </c>
      <c r="E163" t="s">
        <v>771</v>
      </c>
      <c r="F163" s="2">
        <v>46297.912048611106</v>
      </c>
      <c r="G163" t="s">
        <v>22</v>
      </c>
      <c r="H163" t="s">
        <v>1698</v>
      </c>
      <c r="I163" s="3">
        <v>340</v>
      </c>
      <c r="J163" t="s">
        <v>23</v>
      </c>
      <c r="K163" t="s">
        <v>152</v>
      </c>
      <c r="L163" s="3">
        <v>895</v>
      </c>
      <c r="M163" t="s">
        <v>46</v>
      </c>
      <c r="N163" s="2">
        <v>46297.957245370373</v>
      </c>
      <c r="O163" s="3">
        <v>340</v>
      </c>
      <c r="P163" t="s">
        <v>26</v>
      </c>
      <c r="Q163" s="3">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t="s">
        <v>326</v>
      </c>
      <c r="B164" t="s">
        <v>18</v>
      </c>
      <c r="C164" t="s">
        <v>33</v>
      </c>
      <c r="D164" t="s">
        <v>54</v>
      </c>
      <c r="E164" t="s">
        <v>298</v>
      </c>
      <c r="F164" s="2">
        <v>46297.913275462968</v>
      </c>
      <c r="G164" t="s">
        <v>22</v>
      </c>
      <c r="H164" t="s">
        <v>1699</v>
      </c>
      <c r="I164" s="3">
        <v>340</v>
      </c>
      <c r="J164" t="s">
        <v>23</v>
      </c>
      <c r="K164" t="s">
        <v>152</v>
      </c>
      <c r="L164" s="3">
        <v>889</v>
      </c>
      <c r="M164" t="s">
        <v>36</v>
      </c>
      <c r="N164" s="2">
        <v>46297.958009259259</v>
      </c>
      <c r="O164" s="3">
        <v>330</v>
      </c>
      <c r="P164" t="s">
        <v>26</v>
      </c>
      <c r="Q164" s="3">
        <v>190</v>
      </c>
      <c r="R164" s="3" t="str">
        <f>IF(OR(G164="12R",G164="12L"),_xlfn.XLOOKUP(C164,DB!$A$2:$A$255,DB!$B$2:$B$255,""),IF(OR(G164="30L",G164="30R"),_xlfn.XLOOKUP(C164,DB!$A$2:$A$255,DB!$C$2:$C$255,""),""))</f>
        <v>UDGUV</v>
      </c>
      <c r="S164" s="3">
        <f t="shared" si="2"/>
        <v>21</v>
      </c>
      <c r="T164" s="3" t="str">
        <f>_xlfn.XLOOKUP(C164,DB!$A$2:$A$255,DB!$D$2:$D$255,"")</f>
        <v>Sector 2</v>
      </c>
    </row>
    <row r="165" spans="1:20" x14ac:dyDescent="0.2">
      <c r="A165" t="s">
        <v>525</v>
      </c>
      <c r="B165" t="s">
        <v>18</v>
      </c>
      <c r="C165" t="s">
        <v>317</v>
      </c>
      <c r="D165" t="s">
        <v>129</v>
      </c>
      <c r="E165" t="s">
        <v>1413</v>
      </c>
      <c r="F165" s="2">
        <v>46297.915833333333</v>
      </c>
      <c r="G165" t="s">
        <v>22</v>
      </c>
      <c r="H165" t="s">
        <v>1700</v>
      </c>
      <c r="I165" s="3">
        <v>380</v>
      </c>
      <c r="J165" t="s">
        <v>23</v>
      </c>
      <c r="K165" t="s">
        <v>24</v>
      </c>
      <c r="L165" s="3">
        <v>444</v>
      </c>
      <c r="M165" t="s">
        <v>1701</v>
      </c>
      <c r="N165" s="2">
        <v>46297.939189814817</v>
      </c>
      <c r="O165" s="3">
        <v>380</v>
      </c>
      <c r="P165" t="s">
        <v>26</v>
      </c>
      <c r="Q165" s="3">
        <v>40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336</v>
      </c>
      <c r="B166" t="s">
        <v>18</v>
      </c>
      <c r="C166" t="s">
        <v>115</v>
      </c>
      <c r="D166" t="s">
        <v>44</v>
      </c>
      <c r="E166" t="s">
        <v>1702</v>
      </c>
      <c r="F166" s="2">
        <v>46297.917222222226</v>
      </c>
      <c r="G166" t="s">
        <v>22</v>
      </c>
      <c r="H166" t="s">
        <v>1703</v>
      </c>
      <c r="I166" s="3">
        <v>350</v>
      </c>
      <c r="J166" t="s">
        <v>23</v>
      </c>
      <c r="K166" t="s">
        <v>24</v>
      </c>
      <c r="L166" s="3">
        <v>156</v>
      </c>
      <c r="M166" t="s">
        <v>835</v>
      </c>
      <c r="N166" s="2">
        <v>46297.927916666667</v>
      </c>
      <c r="O166" s="3">
        <v>286</v>
      </c>
      <c r="P166" t="s">
        <v>26</v>
      </c>
      <c r="Q166" s="3">
        <v>190</v>
      </c>
      <c r="R166" s="3" t="str">
        <f>IF(OR(G166="12R",G166="12L"),_xlfn.XLOOKUP(C166,DB!$A$2:$A$255,DB!$B$2:$B$255,""),IF(OR(G166="30L",G166="30R"),_xlfn.XLOOKUP(C166,DB!$A$2:$A$255,DB!$C$2:$C$255,""),""))</f>
        <v>TAKUX</v>
      </c>
      <c r="S166" s="3">
        <f t="shared" si="2"/>
        <v>22</v>
      </c>
      <c r="T166" s="3" t="str">
        <f>_xlfn.XLOOKUP(C166,DB!$A$2:$A$255,DB!$D$2:$D$255,"")</f>
        <v>Sector 7</v>
      </c>
    </row>
    <row r="167" spans="1:20" x14ac:dyDescent="0.2">
      <c r="A167" t="s">
        <v>1481</v>
      </c>
      <c r="B167" t="s">
        <v>18</v>
      </c>
      <c r="C167" t="s">
        <v>854</v>
      </c>
      <c r="D167" t="s">
        <v>29</v>
      </c>
      <c r="E167" t="s">
        <v>875</v>
      </c>
      <c r="F167" s="2">
        <v>46297.91851851852</v>
      </c>
      <c r="G167" t="s">
        <v>22</v>
      </c>
      <c r="H167" t="s">
        <v>1704</v>
      </c>
      <c r="I167" s="3">
        <v>380</v>
      </c>
      <c r="J167" t="s">
        <v>23</v>
      </c>
      <c r="K167" t="s">
        <v>24</v>
      </c>
      <c r="L167" s="3">
        <v>755</v>
      </c>
      <c r="M167" t="s">
        <v>225</v>
      </c>
      <c r="N167" s="2">
        <v>46297.956273148149</v>
      </c>
      <c r="O167" s="3">
        <v>380</v>
      </c>
      <c r="P167" t="s">
        <v>26</v>
      </c>
      <c r="Q167" s="3">
        <v>40</v>
      </c>
      <c r="R167" s="3" t="str">
        <f>IF(OR(G167="12R",G167="12L"),_xlfn.XLOOKUP(C167,DB!$A$2:$A$255,DB!$B$2:$B$255,""),IF(OR(G167="30L",G167="30R"),_xlfn.XLOOKUP(C167,DB!$A$2:$A$255,DB!$C$2:$C$255,""),""))</f>
        <v>UDGUV</v>
      </c>
      <c r="S167" s="3">
        <f t="shared" si="2"/>
        <v>22</v>
      </c>
      <c r="T167" s="3" t="str">
        <f>_xlfn.XLOOKUP(C167,DB!$A$2:$A$255,DB!$D$2:$D$255,"")</f>
        <v>Sector 2</v>
      </c>
    </row>
    <row r="168" spans="1:20" x14ac:dyDescent="0.2">
      <c r="A168" t="s">
        <v>442</v>
      </c>
      <c r="B168" t="s">
        <v>18</v>
      </c>
      <c r="C168" t="s">
        <v>210</v>
      </c>
      <c r="D168" t="s">
        <v>29</v>
      </c>
      <c r="E168" t="s">
        <v>1223</v>
      </c>
      <c r="F168" s="2">
        <v>46297.921122685184</v>
      </c>
      <c r="G168" t="s">
        <v>22</v>
      </c>
      <c r="H168" t="s">
        <v>1705</v>
      </c>
      <c r="I168" s="3">
        <v>390</v>
      </c>
      <c r="J168" t="s">
        <v>23</v>
      </c>
      <c r="K168" t="s">
        <v>24</v>
      </c>
      <c r="L168" s="3">
        <v>175</v>
      </c>
      <c r="M168" t="s">
        <v>1706</v>
      </c>
      <c r="N168" s="2">
        <v>46297.933356481481</v>
      </c>
      <c r="O168" s="3">
        <v>293</v>
      </c>
      <c r="P168" t="s">
        <v>26</v>
      </c>
      <c r="Q168" s="3">
        <v>190</v>
      </c>
      <c r="R168" s="3" t="str">
        <f>IF(OR(G168="12R",G168="12L"),_xlfn.XLOOKUP(C168,DB!$A$2:$A$255,DB!$B$2:$B$255,""),IF(OR(G168="30L",G168="30R"),_xlfn.XLOOKUP(C168,DB!$A$2:$A$255,DB!$C$2:$C$255,""),""))</f>
        <v>TAKUX</v>
      </c>
      <c r="S168" s="3">
        <f t="shared" si="2"/>
        <v>22</v>
      </c>
      <c r="T168" s="3" t="str">
        <f>_xlfn.XLOOKUP(C168,DB!$A$2:$A$255,DB!$D$2:$D$255,"")</f>
        <v>Sector 7</v>
      </c>
    </row>
    <row r="169" spans="1:20" x14ac:dyDescent="0.2">
      <c r="A169" t="s">
        <v>337</v>
      </c>
      <c r="B169" t="s">
        <v>18</v>
      </c>
      <c r="C169" t="s">
        <v>219</v>
      </c>
      <c r="D169" t="s">
        <v>34</v>
      </c>
      <c r="E169" t="s">
        <v>1707</v>
      </c>
      <c r="F169" s="2">
        <v>46297.930254629631</v>
      </c>
      <c r="G169" t="s">
        <v>22</v>
      </c>
      <c r="H169" t="s">
        <v>1708</v>
      </c>
      <c r="I169" s="3">
        <v>370</v>
      </c>
      <c r="J169" t="s">
        <v>23</v>
      </c>
      <c r="K169" t="s">
        <v>24</v>
      </c>
      <c r="L169" s="3">
        <v>150</v>
      </c>
      <c r="M169" t="s">
        <v>117</v>
      </c>
      <c r="N169" s="2">
        <v>46297.940995370373</v>
      </c>
      <c r="O169" s="3">
        <v>246</v>
      </c>
      <c r="P169" t="s">
        <v>26</v>
      </c>
      <c r="Q169" s="3">
        <v>190</v>
      </c>
      <c r="R169" s="3" t="str">
        <f>IF(OR(G169="12R",G169="12L"),_xlfn.XLOOKUP(C169,DB!$A$2:$A$255,DB!$B$2:$B$255,""),IF(OR(G169="30L",G169="30R"),_xlfn.XLOOKUP(C169,DB!$A$2:$A$255,DB!$C$2:$C$255,""),""))</f>
        <v>TAKUX</v>
      </c>
      <c r="S169" s="3">
        <f t="shared" si="2"/>
        <v>22</v>
      </c>
      <c r="T169" s="3" t="str">
        <f>_xlfn.XLOOKUP(C169,DB!$A$2:$A$255,DB!$D$2:$D$255,"")</f>
        <v>Sector 7</v>
      </c>
    </row>
    <row r="170" spans="1:20" x14ac:dyDescent="0.2">
      <c r="A170" t="s">
        <v>27</v>
      </c>
      <c r="B170" t="s">
        <v>18</v>
      </c>
      <c r="C170" t="s">
        <v>28</v>
      </c>
      <c r="D170" t="s">
        <v>29</v>
      </c>
      <c r="E170" t="s">
        <v>1270</v>
      </c>
      <c r="F170" s="2">
        <v>46297.932175925926</v>
      </c>
      <c r="G170" t="s">
        <v>22</v>
      </c>
      <c r="H170" t="s">
        <v>1709</v>
      </c>
      <c r="I170" s="3">
        <v>360</v>
      </c>
      <c r="J170" t="s">
        <v>23</v>
      </c>
      <c r="K170" t="s">
        <v>24</v>
      </c>
      <c r="L170" s="3">
        <v>424</v>
      </c>
      <c r="M170" t="s">
        <v>1144</v>
      </c>
      <c r="N170" s="2">
        <v>46297.955011574071</v>
      </c>
      <c r="O170" s="3">
        <v>360</v>
      </c>
      <c r="P170" t="s">
        <v>26</v>
      </c>
      <c r="Q170" s="3">
        <v>40</v>
      </c>
      <c r="R170" s="3" t="str">
        <f>IF(OR(G170="12R",G170="12L"),_xlfn.XLOOKUP(C170,DB!$A$2:$A$255,DB!$B$2:$B$255,""),IF(OR(G170="30L",G170="30R"),_xlfn.XLOOKUP(C170,DB!$A$2:$A$255,DB!$C$2:$C$255,""),""))</f>
        <v>OMSUK</v>
      </c>
      <c r="S170" s="3">
        <f t="shared" si="2"/>
        <v>22</v>
      </c>
      <c r="T170" s="3" t="str">
        <f>_xlfn.XLOOKUP(C170,DB!$A$2:$A$255,DB!$D$2:$D$255,"")</f>
        <v>Sector 3</v>
      </c>
    </row>
    <row r="171" spans="1:20" x14ac:dyDescent="0.2">
      <c r="A171" t="s">
        <v>448</v>
      </c>
      <c r="B171" t="s">
        <v>18</v>
      </c>
      <c r="C171" t="s">
        <v>273</v>
      </c>
      <c r="D171" t="s">
        <v>34</v>
      </c>
      <c r="E171" t="s">
        <v>615</v>
      </c>
      <c r="F171" s="2">
        <v>46297.937708333338</v>
      </c>
      <c r="G171" t="s">
        <v>22</v>
      </c>
      <c r="H171" t="s">
        <v>1710</v>
      </c>
      <c r="I171" s="3">
        <v>360</v>
      </c>
      <c r="J171" t="s">
        <v>23</v>
      </c>
      <c r="K171" t="s">
        <v>24</v>
      </c>
      <c r="L171" s="3">
        <v>923</v>
      </c>
      <c r="M171" t="s">
        <v>36</v>
      </c>
      <c r="N171" s="2">
        <v>46297.983414351853</v>
      </c>
      <c r="O171" s="3">
        <v>360</v>
      </c>
      <c r="P171" t="s">
        <v>26</v>
      </c>
      <c r="Q171" s="3">
        <v>190</v>
      </c>
      <c r="R171" s="3" t="str">
        <f>IF(OR(G171="12R",G171="12L"),_xlfn.XLOOKUP(C171,DB!$A$2:$A$255,DB!$B$2:$B$255,""),IF(OR(G171="30L",G171="30R"),_xlfn.XLOOKUP(C171,DB!$A$2:$A$255,DB!$C$2:$C$255,""),""))</f>
        <v>UDGUV</v>
      </c>
      <c r="S171" s="3">
        <f t="shared" si="2"/>
        <v>22</v>
      </c>
      <c r="T171" s="3" t="str">
        <f>_xlfn.XLOOKUP(C171,DB!$A$2:$A$255,DB!$D$2:$D$255,"")</f>
        <v>Sector 2</v>
      </c>
    </row>
    <row r="172" spans="1:20" x14ac:dyDescent="0.2">
      <c r="A172" t="s">
        <v>343</v>
      </c>
      <c r="B172" t="s">
        <v>18</v>
      </c>
      <c r="C172" t="s">
        <v>122</v>
      </c>
      <c r="D172" t="s">
        <v>44</v>
      </c>
      <c r="E172" t="s">
        <v>1711</v>
      </c>
      <c r="F172" s="2">
        <v>46297.938923611116</v>
      </c>
      <c r="G172" t="s">
        <v>22</v>
      </c>
      <c r="H172" t="s">
        <v>1712</v>
      </c>
      <c r="I172" s="3">
        <v>380</v>
      </c>
      <c r="J172" t="s">
        <v>23</v>
      </c>
      <c r="K172" t="s">
        <v>24</v>
      </c>
      <c r="L172" s="3">
        <v>656</v>
      </c>
      <c r="M172" t="s">
        <v>124</v>
      </c>
      <c r="N172" s="2">
        <v>46297.971956018519</v>
      </c>
      <c r="O172" s="3">
        <v>380</v>
      </c>
      <c r="P172" t="s">
        <v>26</v>
      </c>
      <c r="Q172" s="3">
        <v>40</v>
      </c>
      <c r="R172" s="3" t="str">
        <f>IF(OR(G172="12R",G172="12L"),_xlfn.XLOOKUP(C172,DB!$A$2:$A$255,DB!$B$2:$B$255,""),IF(OR(G172="30L",G172="30R"),_xlfn.XLOOKUP(C172,DB!$A$2:$A$255,DB!$C$2:$C$255,""),""))</f>
        <v>ENEBA</v>
      </c>
      <c r="S172" s="3">
        <f t="shared" si="2"/>
        <v>22</v>
      </c>
      <c r="T172" s="3" t="str">
        <f>_xlfn.XLOOKUP(C172,DB!$A$2:$A$255,DB!$D$2:$D$255,"")</f>
        <v>Sector 3</v>
      </c>
    </row>
    <row r="173" spans="1:20" x14ac:dyDescent="0.2">
      <c r="A173" t="s">
        <v>354</v>
      </c>
      <c r="B173" t="s">
        <v>18</v>
      </c>
      <c r="C173" t="s">
        <v>43</v>
      </c>
      <c r="D173" t="s">
        <v>44</v>
      </c>
      <c r="E173" t="s">
        <v>623</v>
      </c>
      <c r="F173" s="2">
        <v>46297.943472222221</v>
      </c>
      <c r="G173" t="s">
        <v>22</v>
      </c>
      <c r="H173" t="s">
        <v>1713</v>
      </c>
      <c r="I173" s="3">
        <v>360</v>
      </c>
      <c r="J173" t="s">
        <v>23</v>
      </c>
      <c r="K173" t="s">
        <v>24</v>
      </c>
      <c r="L173" s="3">
        <v>956</v>
      </c>
      <c r="M173" t="s">
        <v>910</v>
      </c>
      <c r="N173" s="2">
        <v>46297.993495370371</v>
      </c>
      <c r="O173" s="3">
        <v>360</v>
      </c>
      <c r="P173" t="s">
        <v>26</v>
      </c>
      <c r="Q173" s="3">
        <v>190</v>
      </c>
      <c r="R173" s="3" t="str">
        <f>IF(OR(G173="12R",G173="12L"),_xlfn.XLOOKUP(C173,DB!$A$2:$A$255,DB!$B$2:$B$255,""),IF(OR(G173="30L",G173="30R"),_xlfn.XLOOKUP(C173,DB!$A$2:$A$255,DB!$C$2:$C$255,""),""))</f>
        <v>UDGUV</v>
      </c>
      <c r="S173" s="3">
        <f t="shared" si="2"/>
        <v>22</v>
      </c>
      <c r="T173" s="3" t="str">
        <f>_xlfn.XLOOKUP(C173,DB!$A$2:$A$255,DB!$D$2:$D$255,"")</f>
        <v>Sector 2</v>
      </c>
    </row>
    <row r="174" spans="1:20" x14ac:dyDescent="0.2">
      <c r="A174" t="s">
        <v>334</v>
      </c>
      <c r="B174" t="s">
        <v>18</v>
      </c>
      <c r="C174" t="s">
        <v>19</v>
      </c>
      <c r="D174" t="s">
        <v>54</v>
      </c>
      <c r="E174" t="s">
        <v>672</v>
      </c>
      <c r="F174" s="2">
        <v>46297.945196759261</v>
      </c>
      <c r="G174" t="s">
        <v>22</v>
      </c>
      <c r="H174" t="s">
        <v>1714</v>
      </c>
      <c r="I174" s="3">
        <v>380</v>
      </c>
      <c r="J174" t="s">
        <v>23</v>
      </c>
      <c r="K174" t="s">
        <v>24</v>
      </c>
      <c r="L174" s="3">
        <v>864</v>
      </c>
      <c r="M174" t="s">
        <v>25</v>
      </c>
      <c r="N174" s="2">
        <v>46297.989918981482</v>
      </c>
      <c r="O174" s="3">
        <v>380</v>
      </c>
      <c r="P174" t="s">
        <v>26</v>
      </c>
      <c r="Q174" s="3">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t="s">
        <v>344</v>
      </c>
      <c r="B175" t="s">
        <v>18</v>
      </c>
      <c r="C175" t="s">
        <v>345</v>
      </c>
      <c r="D175" t="s">
        <v>34</v>
      </c>
      <c r="E175" t="s">
        <v>95</v>
      </c>
      <c r="F175" s="2">
        <v>46297.947048611109</v>
      </c>
      <c r="G175" t="s">
        <v>22</v>
      </c>
      <c r="H175" t="s">
        <v>1715</v>
      </c>
      <c r="I175" s="3">
        <v>380</v>
      </c>
      <c r="J175" t="s">
        <v>23</v>
      </c>
      <c r="K175" t="s">
        <v>24</v>
      </c>
      <c r="L175" s="3">
        <v>904</v>
      </c>
      <c r="M175" t="s">
        <v>1716</v>
      </c>
      <c r="N175" s="2">
        <v>46297.992372685185</v>
      </c>
      <c r="O175" s="3">
        <v>380</v>
      </c>
      <c r="P175" t="s">
        <v>26</v>
      </c>
      <c r="Q175" s="3">
        <v>190</v>
      </c>
      <c r="R175" s="3" t="str">
        <f>IF(OR(G175="12R",G175="12L"),_xlfn.XLOOKUP(C175,DB!$A$2:$A$255,DB!$B$2:$B$255,""),IF(OR(G175="30L",G175="30R"),_xlfn.XLOOKUP(C175,DB!$A$2:$A$255,DB!$C$2:$C$255,""),""))</f>
        <v>UDGUV</v>
      </c>
      <c r="S175" s="3">
        <f t="shared" si="2"/>
        <v>22</v>
      </c>
      <c r="T175" s="3" t="str">
        <f>_xlfn.XLOOKUP(C175,DB!$A$2:$A$255,DB!$D$2:$D$255,"")</f>
        <v>Sector 2</v>
      </c>
    </row>
    <row r="176" spans="1:20" x14ac:dyDescent="0.2">
      <c r="A176" t="s">
        <v>1717</v>
      </c>
      <c r="B176" t="s">
        <v>18</v>
      </c>
      <c r="C176" t="s">
        <v>50</v>
      </c>
      <c r="D176" t="s">
        <v>723</v>
      </c>
      <c r="F176" s="2">
        <v>46297.948634259257</v>
      </c>
      <c r="G176" t="s">
        <v>22</v>
      </c>
      <c r="H176" t="s">
        <v>1718</v>
      </c>
      <c r="I176" s="3">
        <v>470</v>
      </c>
      <c r="J176" t="s">
        <v>23</v>
      </c>
      <c r="K176" t="s">
        <v>51</v>
      </c>
      <c r="L176" s="3">
        <v>865</v>
      </c>
      <c r="M176" t="s">
        <v>46</v>
      </c>
      <c r="N176" s="2">
        <v>46297.990624999999</v>
      </c>
      <c r="O176" s="3">
        <v>470</v>
      </c>
      <c r="P176" t="s">
        <v>26</v>
      </c>
      <c r="Q176" s="3">
        <v>30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538</v>
      </c>
      <c r="B177" t="s">
        <v>18</v>
      </c>
      <c r="C177" t="s">
        <v>539</v>
      </c>
      <c r="D177" t="s">
        <v>129</v>
      </c>
      <c r="E177" t="s">
        <v>1719</v>
      </c>
      <c r="F177" s="2">
        <v>46297.950324074074</v>
      </c>
      <c r="G177" t="s">
        <v>22</v>
      </c>
      <c r="H177" t="s">
        <v>1720</v>
      </c>
      <c r="I177" s="3">
        <v>340</v>
      </c>
      <c r="J177" t="s">
        <v>23</v>
      </c>
      <c r="K177" t="s">
        <v>24</v>
      </c>
      <c r="L177" s="3">
        <v>526</v>
      </c>
      <c r="M177" t="s">
        <v>1156</v>
      </c>
      <c r="N177" s="2">
        <v>46297.976817129631</v>
      </c>
      <c r="O177" s="3">
        <v>340</v>
      </c>
      <c r="P177" t="s">
        <v>26</v>
      </c>
      <c r="Q177" s="3">
        <v>40</v>
      </c>
      <c r="R177" s="3" t="str">
        <f>IF(OR(G177="12R",G177="12L"),_xlfn.XLOOKUP(C177,DB!$A$2:$A$255,DB!$B$2:$B$255,""),IF(OR(G177="30L",G177="30R"),_xlfn.XLOOKUP(C177,DB!$A$2:$A$255,DB!$C$2:$C$255,""),""))</f>
        <v>OMSUK</v>
      </c>
      <c r="S177" s="3">
        <f t="shared" si="2"/>
        <v>22</v>
      </c>
      <c r="T177" s="3" t="str">
        <f>_xlfn.XLOOKUP(C177,DB!$A$2:$A$255,DB!$D$2:$D$255,"")</f>
        <v>Sector 3</v>
      </c>
    </row>
    <row r="178" spans="1:20" x14ac:dyDescent="0.2">
      <c r="A178" t="s">
        <v>315</v>
      </c>
      <c r="B178" t="s">
        <v>18</v>
      </c>
      <c r="C178" t="s">
        <v>224</v>
      </c>
      <c r="D178" t="s">
        <v>29</v>
      </c>
      <c r="E178" t="s">
        <v>1461</v>
      </c>
      <c r="F178" s="2">
        <v>46297.952048611114</v>
      </c>
      <c r="G178" t="s">
        <v>22</v>
      </c>
      <c r="H178" t="s">
        <v>1721</v>
      </c>
      <c r="I178" s="3">
        <v>380</v>
      </c>
      <c r="J178" t="s">
        <v>23</v>
      </c>
      <c r="K178" t="s">
        <v>24</v>
      </c>
      <c r="L178" s="3">
        <v>505</v>
      </c>
      <c r="M178" t="s">
        <v>781</v>
      </c>
      <c r="N178" s="2">
        <v>46297.97756944444</v>
      </c>
      <c r="O178" s="3">
        <v>360</v>
      </c>
      <c r="P178" t="s">
        <v>26</v>
      </c>
      <c r="Q178" s="3">
        <v>40</v>
      </c>
      <c r="R178" s="3" t="str">
        <f>IF(OR(G178="12R",G178="12L"),_xlfn.XLOOKUP(C178,DB!$A$2:$A$255,DB!$B$2:$B$255,""),IF(OR(G178="30L",G178="30R"),_xlfn.XLOOKUP(C178,DB!$A$2:$A$255,DB!$C$2:$C$255,""),""))</f>
        <v>ENEBA</v>
      </c>
      <c r="S178" s="3">
        <f t="shared" si="2"/>
        <v>22</v>
      </c>
      <c r="T178" s="3" t="str">
        <f>_xlfn.XLOOKUP(C178,DB!$A$2:$A$255,DB!$D$2:$D$255,"")</f>
        <v>Sector 3</v>
      </c>
    </row>
    <row r="179" spans="1:20" x14ac:dyDescent="0.2">
      <c r="A179" t="s">
        <v>1287</v>
      </c>
      <c r="B179" t="s">
        <v>18</v>
      </c>
      <c r="C179" t="s">
        <v>97</v>
      </c>
      <c r="D179" t="s">
        <v>469</v>
      </c>
      <c r="E179" t="s">
        <v>1287</v>
      </c>
      <c r="F179" s="2">
        <v>46297.954467592594</v>
      </c>
      <c r="G179" t="s">
        <v>22</v>
      </c>
      <c r="H179" t="s">
        <v>1722</v>
      </c>
      <c r="I179" s="3">
        <v>380</v>
      </c>
      <c r="J179" t="s">
        <v>23</v>
      </c>
      <c r="K179" t="s">
        <v>26</v>
      </c>
      <c r="L179" s="3">
        <v>897</v>
      </c>
      <c r="M179" t="s">
        <v>99</v>
      </c>
      <c r="N179" s="2">
        <v>46298.001620370371</v>
      </c>
      <c r="O179" s="3">
        <v>200</v>
      </c>
      <c r="P179" t="s">
        <v>26</v>
      </c>
      <c r="Q179" s="3">
        <v>30</v>
      </c>
      <c r="R179" s="3" t="str">
        <f>IF(OR(G179="12R",G179="12L"),_xlfn.XLOOKUP(C179,DB!$A$2:$A$255,DB!$B$2:$B$255,""),IF(OR(G179="30L",G179="30R"),_xlfn.XLOOKUP(C179,DB!$A$2:$A$255,DB!$C$2:$C$255,""),""))</f>
        <v>UDGUV</v>
      </c>
      <c r="S179" s="3">
        <f t="shared" si="2"/>
        <v>22</v>
      </c>
      <c r="T179" s="3" t="str">
        <f>_xlfn.XLOOKUP(C179,DB!$A$2:$A$255,DB!$D$2:$D$255,"")</f>
        <v>Sector 2</v>
      </c>
    </row>
    <row r="180" spans="1:20" x14ac:dyDescent="0.2">
      <c r="A180" t="s">
        <v>516</v>
      </c>
      <c r="B180" t="s">
        <v>18</v>
      </c>
      <c r="C180" t="s">
        <v>199</v>
      </c>
      <c r="D180" t="s">
        <v>61</v>
      </c>
      <c r="E180" t="s">
        <v>1723</v>
      </c>
      <c r="F180" s="2">
        <v>46297.958356481482</v>
      </c>
      <c r="G180" t="s">
        <v>22</v>
      </c>
      <c r="H180" t="s">
        <v>1724</v>
      </c>
      <c r="I180" s="3">
        <v>370</v>
      </c>
      <c r="J180" t="s">
        <v>23</v>
      </c>
      <c r="K180" t="s">
        <v>24</v>
      </c>
      <c r="L180" s="3">
        <v>136</v>
      </c>
      <c r="M180" t="s">
        <v>40</v>
      </c>
      <c r="N180" s="2">
        <v>46297.967534722222</v>
      </c>
      <c r="O180" s="3">
        <v>262</v>
      </c>
      <c r="P180" t="s">
        <v>26</v>
      </c>
      <c r="Q180" s="3">
        <v>190</v>
      </c>
      <c r="R180" s="3" t="str">
        <f>IF(OR(G180="12R",G180="12L"),_xlfn.XLOOKUP(C180,DB!$A$2:$A$255,DB!$B$2:$B$255,""),IF(OR(G180="30L",G180="30R"),_xlfn.XLOOKUP(C180,DB!$A$2:$A$255,DB!$C$2:$C$255,""),""))</f>
        <v>OMSUK</v>
      </c>
      <c r="S180" s="3">
        <f t="shared" si="2"/>
        <v>23</v>
      </c>
      <c r="T180" s="3" t="str">
        <f>_xlfn.XLOOKUP(C180,DB!$A$2:$A$255,DB!$D$2:$D$255,"")</f>
        <v>Sector 3</v>
      </c>
    </row>
    <row r="181" spans="1:20" x14ac:dyDescent="0.2">
      <c r="A181" t="s">
        <v>349</v>
      </c>
      <c r="B181" t="s">
        <v>18</v>
      </c>
      <c r="C181" t="s">
        <v>221</v>
      </c>
      <c r="D181" t="s">
        <v>54</v>
      </c>
      <c r="E181" t="s">
        <v>943</v>
      </c>
      <c r="F181" s="2">
        <v>46297.959710648152</v>
      </c>
      <c r="G181" t="s">
        <v>22</v>
      </c>
      <c r="H181" t="s">
        <v>1725</v>
      </c>
      <c r="I181" s="3">
        <v>380</v>
      </c>
      <c r="J181" t="s">
        <v>23</v>
      </c>
      <c r="K181" t="s">
        <v>24</v>
      </c>
      <c r="L181" s="3">
        <v>963</v>
      </c>
      <c r="M181" t="s">
        <v>46</v>
      </c>
      <c r="N181" s="2">
        <v>46298.009571759263</v>
      </c>
      <c r="O181" s="3">
        <v>380</v>
      </c>
      <c r="P181" t="s">
        <v>26</v>
      </c>
      <c r="Q181" s="3">
        <v>190</v>
      </c>
      <c r="R181" s="3" t="str">
        <f>IF(OR(G181="12R",G181="12L"),_xlfn.XLOOKUP(C181,DB!$A$2:$A$255,DB!$B$2:$B$255,""),IF(OR(G181="30L",G181="30R"),_xlfn.XLOOKUP(C181,DB!$A$2:$A$255,DB!$C$2:$C$255,""),""))</f>
        <v>UDGUV</v>
      </c>
      <c r="S181" s="3">
        <f t="shared" si="2"/>
        <v>23</v>
      </c>
      <c r="T181" s="3" t="str">
        <f>_xlfn.XLOOKUP(C181,DB!$A$2:$A$255,DB!$D$2:$D$255,"")</f>
        <v>Sector 2</v>
      </c>
    </row>
    <row r="182" spans="1:20" x14ac:dyDescent="0.2">
      <c r="A182" t="s">
        <v>338</v>
      </c>
      <c r="B182" t="s">
        <v>18</v>
      </c>
      <c r="C182" t="s">
        <v>75</v>
      </c>
      <c r="D182" t="s">
        <v>54</v>
      </c>
      <c r="E182" t="s">
        <v>222</v>
      </c>
      <c r="F182" s="2">
        <v>46297.965185185181</v>
      </c>
      <c r="G182" t="s">
        <v>22</v>
      </c>
      <c r="H182" t="s">
        <v>1726</v>
      </c>
      <c r="I182" s="3">
        <v>380</v>
      </c>
      <c r="J182" t="s">
        <v>23</v>
      </c>
      <c r="K182" t="s">
        <v>24</v>
      </c>
      <c r="L182" s="3">
        <v>798</v>
      </c>
      <c r="M182" t="s">
        <v>75</v>
      </c>
      <c r="N182" s="2">
        <v>46298.015127314815</v>
      </c>
      <c r="O182" s="3">
        <v>0</v>
      </c>
      <c r="P182" t="s">
        <v>26</v>
      </c>
      <c r="Q182" s="3">
        <v>190</v>
      </c>
      <c r="R182" s="3" t="str">
        <f>IF(OR(G182="12R",G182="12L"),_xlfn.XLOOKUP(C182,DB!$A$2:$A$255,DB!$B$2:$B$255,""),IF(OR(G182="30L",G182="30R"),_xlfn.XLOOKUP(C182,DB!$A$2:$A$255,DB!$C$2:$C$255,""),""))</f>
        <v>UDGUV</v>
      </c>
      <c r="S182" s="3">
        <f t="shared" si="2"/>
        <v>23</v>
      </c>
      <c r="T182" s="3" t="str">
        <f>_xlfn.XLOOKUP(C182,DB!$A$2:$A$255,DB!$D$2:$D$255,"")</f>
        <v>Sector 2</v>
      </c>
    </row>
    <row r="183" spans="1:20" x14ac:dyDescent="0.2">
      <c r="A183" t="s">
        <v>358</v>
      </c>
      <c r="B183" t="s">
        <v>18</v>
      </c>
      <c r="C183" t="s">
        <v>276</v>
      </c>
      <c r="D183" t="s">
        <v>123</v>
      </c>
      <c r="E183" t="s">
        <v>1727</v>
      </c>
      <c r="F183" s="2">
        <v>46297.967939814815</v>
      </c>
      <c r="G183" t="s">
        <v>22</v>
      </c>
      <c r="H183" t="s">
        <v>1728</v>
      </c>
      <c r="I183" s="3">
        <v>340</v>
      </c>
      <c r="J183" t="s">
        <v>23</v>
      </c>
      <c r="K183" t="s">
        <v>24</v>
      </c>
      <c r="L183" s="3">
        <v>908</v>
      </c>
      <c r="M183" t="s">
        <v>36</v>
      </c>
      <c r="N183" s="2">
        <v>46298.011273148149</v>
      </c>
      <c r="O183" s="3">
        <v>340</v>
      </c>
      <c r="P183" t="s">
        <v>26</v>
      </c>
      <c r="Q183" s="3">
        <v>190</v>
      </c>
      <c r="R183" s="3" t="str">
        <f>IF(OR(G183="12R",G183="12L"),_xlfn.XLOOKUP(C183,DB!$A$2:$A$255,DB!$B$2:$B$255,""),IF(OR(G183="30L",G183="30R"),_xlfn.XLOOKUP(C183,DB!$A$2:$A$255,DB!$C$2:$C$255,""),""))</f>
        <v>UDGUV</v>
      </c>
      <c r="S183" s="3">
        <f t="shared" si="2"/>
        <v>23</v>
      </c>
      <c r="T183" s="3" t="str">
        <f>_xlfn.XLOOKUP(C183,DB!$A$2:$A$255,DB!$D$2:$D$255,"")</f>
        <v>Sector 2</v>
      </c>
    </row>
    <row r="184" spans="1:20" x14ac:dyDescent="0.2">
      <c r="A184" t="s">
        <v>1729</v>
      </c>
      <c r="B184" t="s">
        <v>18</v>
      </c>
      <c r="C184" t="s">
        <v>50</v>
      </c>
      <c r="D184" t="s">
        <v>132</v>
      </c>
      <c r="F184" s="2">
        <v>46297.974212962959</v>
      </c>
      <c r="G184" t="s">
        <v>22</v>
      </c>
      <c r="H184" t="s">
        <v>1730</v>
      </c>
      <c r="I184" s="3">
        <v>280</v>
      </c>
      <c r="J184" t="s">
        <v>23</v>
      </c>
      <c r="K184" t="s">
        <v>51</v>
      </c>
      <c r="L184" s="3">
        <v>928</v>
      </c>
      <c r="M184" t="s">
        <v>1731</v>
      </c>
      <c r="N184" s="2">
        <v>46298.030543981484</v>
      </c>
      <c r="O184" s="3">
        <v>280</v>
      </c>
      <c r="P184" t="s">
        <v>26</v>
      </c>
      <c r="Q184" s="3">
        <v>190</v>
      </c>
      <c r="R184" s="3" t="str">
        <f>IF(OR(G184="12R",G184="12L"),_xlfn.XLOOKUP(C184,DB!$A$2:$A$255,DB!$B$2:$B$255,""),IF(OR(G184="30L",G184="30R"),_xlfn.XLOOKUP(C184,DB!$A$2:$A$255,DB!$C$2:$C$255,""),""))</f>
        <v>UDGUV</v>
      </c>
      <c r="S184" s="3">
        <f t="shared" si="2"/>
        <v>23</v>
      </c>
      <c r="T184" s="3" t="str">
        <f>_xlfn.XLOOKUP(C184,DB!$A$2:$A$255,DB!$D$2:$D$255,"")</f>
        <v>Sector 2</v>
      </c>
    </row>
    <row r="185" spans="1:20" x14ac:dyDescent="0.2">
      <c r="A185" t="s">
        <v>359</v>
      </c>
      <c r="B185" t="s">
        <v>18</v>
      </c>
      <c r="C185" t="s">
        <v>219</v>
      </c>
      <c r="D185" t="s">
        <v>54</v>
      </c>
      <c r="E185" t="s">
        <v>648</v>
      </c>
      <c r="F185" s="2">
        <v>46297.976400462961</v>
      </c>
      <c r="G185" t="s">
        <v>22</v>
      </c>
      <c r="H185" t="s">
        <v>1732</v>
      </c>
      <c r="I185" s="3">
        <v>370</v>
      </c>
      <c r="J185" t="s">
        <v>23</v>
      </c>
      <c r="K185" t="s">
        <v>24</v>
      </c>
      <c r="L185" s="3">
        <v>151</v>
      </c>
      <c r="M185" t="s">
        <v>117</v>
      </c>
      <c r="N185" s="2">
        <v>46297.986817129626</v>
      </c>
      <c r="O185" s="3">
        <v>290</v>
      </c>
      <c r="P185" t="s">
        <v>26</v>
      </c>
      <c r="Q185" s="3">
        <v>190</v>
      </c>
      <c r="R185" s="3" t="str">
        <f>IF(OR(G185="12R",G185="12L"),_xlfn.XLOOKUP(C185,DB!$A$2:$A$255,DB!$B$2:$B$255,""),IF(OR(G185="30L",G185="30R"),_xlfn.XLOOKUP(C185,DB!$A$2:$A$255,DB!$C$2:$C$255,""),""))</f>
        <v>TAKUX</v>
      </c>
      <c r="S185" s="3">
        <f t="shared" si="2"/>
        <v>23</v>
      </c>
      <c r="T185" s="3" t="str">
        <f>_xlfn.XLOOKUP(C185,DB!$A$2:$A$255,DB!$D$2:$D$255,"")</f>
        <v>Sector 7</v>
      </c>
    </row>
    <row r="186" spans="1:20" x14ac:dyDescent="0.2">
      <c r="A186" t="s">
        <v>348</v>
      </c>
      <c r="B186" t="s">
        <v>18</v>
      </c>
      <c r="C186" t="s">
        <v>33</v>
      </c>
      <c r="D186" t="s">
        <v>34</v>
      </c>
      <c r="E186" t="s">
        <v>151</v>
      </c>
      <c r="F186" s="2">
        <v>46297.982858796298</v>
      </c>
      <c r="G186" t="s">
        <v>22</v>
      </c>
      <c r="H186" t="s">
        <v>1733</v>
      </c>
      <c r="I186" s="3">
        <v>360</v>
      </c>
      <c r="J186" t="s">
        <v>23</v>
      </c>
      <c r="K186" t="s">
        <v>24</v>
      </c>
      <c r="L186" s="3">
        <v>915</v>
      </c>
      <c r="M186" t="s">
        <v>36</v>
      </c>
      <c r="N186" s="2">
        <v>46298.027141203704</v>
      </c>
      <c r="O186" s="3">
        <v>380</v>
      </c>
      <c r="P186" t="s">
        <v>26</v>
      </c>
      <c r="Q186" s="3">
        <v>190</v>
      </c>
      <c r="R186" s="3" t="str">
        <f>IF(OR(G186="12R",G186="12L"),_xlfn.XLOOKUP(C186,DB!$A$2:$A$255,DB!$B$2:$B$255,""),IF(OR(G186="30L",G186="30R"),_xlfn.XLOOKUP(C186,DB!$A$2:$A$255,DB!$C$2:$C$255,""),""))</f>
        <v>UDGUV</v>
      </c>
      <c r="S186" s="3">
        <f t="shared" si="2"/>
        <v>23</v>
      </c>
      <c r="T186" s="3" t="str">
        <f>_xlfn.XLOOKUP(C186,DB!$A$2:$A$255,DB!$D$2:$D$255,"")</f>
        <v>Sector 2</v>
      </c>
    </row>
    <row r="187" spans="1:20" x14ac:dyDescent="0.2">
      <c r="A187" t="s">
        <v>1734</v>
      </c>
      <c r="B187" t="s">
        <v>18</v>
      </c>
      <c r="C187" t="s">
        <v>50</v>
      </c>
      <c r="D187" t="s">
        <v>132</v>
      </c>
      <c r="F187" s="2">
        <v>46297.984421296293</v>
      </c>
      <c r="G187" t="s">
        <v>22</v>
      </c>
      <c r="H187" t="s">
        <v>1735</v>
      </c>
      <c r="I187" s="3">
        <v>400</v>
      </c>
      <c r="J187" t="s">
        <v>23</v>
      </c>
      <c r="K187" t="s">
        <v>51</v>
      </c>
      <c r="L187" s="3">
        <v>904</v>
      </c>
      <c r="M187" t="s">
        <v>46</v>
      </c>
      <c r="N187" s="2">
        <v>46298.036979166667</v>
      </c>
      <c r="O187" s="3">
        <v>400</v>
      </c>
      <c r="P187" t="s">
        <v>26</v>
      </c>
      <c r="Q187" s="3">
        <v>30</v>
      </c>
      <c r="R187" s="3" t="str">
        <f>IF(OR(G187="12R",G187="12L"),_xlfn.XLOOKUP(C187,DB!$A$2:$A$255,DB!$B$2:$B$255,""),IF(OR(G187="30L",G187="30R"),_xlfn.XLOOKUP(C187,DB!$A$2:$A$255,DB!$C$2:$C$255,""),""))</f>
        <v>UDGUV</v>
      </c>
      <c r="S187" s="3">
        <f t="shared" si="2"/>
        <v>23</v>
      </c>
      <c r="T187" s="3" t="str">
        <f>_xlfn.XLOOKUP(C187,DB!$A$2:$A$255,DB!$D$2:$D$255,"")</f>
        <v>Sector 2</v>
      </c>
    </row>
    <row r="188" spans="1:20" x14ac:dyDescent="0.2">
      <c r="A188" t="s">
        <v>360</v>
      </c>
      <c r="B188" t="s">
        <v>18</v>
      </c>
      <c r="C188" t="s">
        <v>43</v>
      </c>
      <c r="D188" t="s">
        <v>129</v>
      </c>
      <c r="E188" t="s">
        <v>361</v>
      </c>
      <c r="F188" s="2">
        <v>46297.988668981481</v>
      </c>
      <c r="G188" t="s">
        <v>22</v>
      </c>
      <c r="H188" t="s">
        <v>1736</v>
      </c>
      <c r="I188" s="3">
        <v>360</v>
      </c>
      <c r="J188" t="s">
        <v>23</v>
      </c>
      <c r="K188" t="s">
        <v>24</v>
      </c>
      <c r="L188" s="3">
        <v>877</v>
      </c>
      <c r="M188" t="s">
        <v>293</v>
      </c>
      <c r="N188" s="2">
        <v>46298.033159722225</v>
      </c>
      <c r="O188" s="3">
        <v>380</v>
      </c>
      <c r="P188" t="s">
        <v>26</v>
      </c>
      <c r="Q188" s="3">
        <v>190</v>
      </c>
      <c r="R188" s="3" t="str">
        <f>IF(OR(G188="12R",G188="12L"),_xlfn.XLOOKUP(C188,DB!$A$2:$A$255,DB!$B$2:$B$255,""),IF(OR(G188="30L",G188="30R"),_xlfn.XLOOKUP(C188,DB!$A$2:$A$255,DB!$C$2:$C$255,""),""))</f>
        <v>UDGUV</v>
      </c>
      <c r="S188" s="3">
        <f t="shared" si="2"/>
        <v>23</v>
      </c>
      <c r="T188" s="3" t="str">
        <f>_xlfn.XLOOKUP(C188,DB!$A$2:$A$255,DB!$D$2:$D$255,"")</f>
        <v>Sector 2</v>
      </c>
    </row>
    <row r="189" spans="1:20" x14ac:dyDescent="0.2">
      <c r="A189" t="s">
        <v>356</v>
      </c>
      <c r="B189" t="s">
        <v>18</v>
      </c>
      <c r="C189" t="s">
        <v>63</v>
      </c>
      <c r="D189" t="s">
        <v>54</v>
      </c>
      <c r="E189" t="s">
        <v>890</v>
      </c>
      <c r="F189" s="2">
        <v>46297.992858796293</v>
      </c>
      <c r="G189" t="s">
        <v>22</v>
      </c>
      <c r="H189" t="s">
        <v>1737</v>
      </c>
      <c r="I189" s="3">
        <v>380</v>
      </c>
      <c r="J189" t="s">
        <v>23</v>
      </c>
      <c r="K189" t="s">
        <v>24</v>
      </c>
      <c r="L189" s="3">
        <v>864</v>
      </c>
      <c r="M189" t="s">
        <v>865</v>
      </c>
      <c r="N189" s="2">
        <v>46298.036469907413</v>
      </c>
      <c r="O189" s="3">
        <v>380</v>
      </c>
      <c r="P189" t="s">
        <v>26</v>
      </c>
      <c r="Q189" s="3">
        <v>190</v>
      </c>
      <c r="R189" s="3" t="str">
        <f>IF(OR(G189="12R",G189="12L"),_xlfn.XLOOKUP(C189,DB!$A$2:$A$255,DB!$B$2:$B$255,""),IF(OR(G189="30L",G189="30R"),_xlfn.XLOOKUP(C189,DB!$A$2:$A$255,DB!$C$2:$C$255,""),""))</f>
        <v>UDGUV</v>
      </c>
      <c r="S189" s="3">
        <f t="shared" si="2"/>
        <v>23</v>
      </c>
      <c r="T189" s="3" t="str">
        <f>_xlfn.XLOOKUP(C189,DB!$A$2:$A$255,DB!$D$2:$D$255,"")</f>
        <v>Sector 2</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3</v>
      </c>
      <c r="I227" s="9">
        <f t="shared" ref="I227:I235" si="5">SUM(B227:H227)</f>
        <v>4</v>
      </c>
    </row>
    <row r="228" spans="1:16" x14ac:dyDescent="0.2">
      <c r="A228" s="7">
        <v>15</v>
      </c>
      <c r="B228" s="8">
        <f t="shared" si="4"/>
        <v>1</v>
      </c>
      <c r="C228" s="8">
        <f t="shared" si="4"/>
        <v>1</v>
      </c>
      <c r="D228" s="8">
        <f t="shared" si="4"/>
        <v>0</v>
      </c>
      <c r="E228" s="8">
        <f t="shared" si="4"/>
        <v>0</v>
      </c>
      <c r="F228" s="8">
        <f t="shared" si="4"/>
        <v>0</v>
      </c>
      <c r="G228" s="8">
        <f t="shared" si="4"/>
        <v>0</v>
      </c>
      <c r="H228" s="8">
        <f t="shared" si="4"/>
        <v>8</v>
      </c>
      <c r="I228" s="9">
        <f t="shared" si="5"/>
        <v>10</v>
      </c>
    </row>
    <row r="229" spans="1:16" x14ac:dyDescent="0.2">
      <c r="A229" s="7">
        <v>16</v>
      </c>
      <c r="B229" s="8">
        <f t="shared" si="4"/>
        <v>2</v>
      </c>
      <c r="C229" s="8">
        <f t="shared" si="4"/>
        <v>2</v>
      </c>
      <c r="D229" s="8">
        <f t="shared" si="4"/>
        <v>0</v>
      </c>
      <c r="E229" s="8">
        <f t="shared" si="4"/>
        <v>1</v>
      </c>
      <c r="F229" s="8">
        <f t="shared" si="4"/>
        <v>4</v>
      </c>
      <c r="G229" s="8">
        <f t="shared" si="4"/>
        <v>2</v>
      </c>
      <c r="H229" s="8">
        <f t="shared" si="4"/>
        <v>10</v>
      </c>
      <c r="I229" s="9">
        <f t="shared" si="5"/>
        <v>21</v>
      </c>
    </row>
    <row r="230" spans="1:16" x14ac:dyDescent="0.2">
      <c r="A230" s="7">
        <v>17</v>
      </c>
      <c r="B230" s="8">
        <f t="shared" si="4"/>
        <v>0</v>
      </c>
      <c r="C230" s="8">
        <f t="shared" si="4"/>
        <v>4</v>
      </c>
      <c r="D230" s="8">
        <f t="shared" si="4"/>
        <v>0</v>
      </c>
      <c r="E230" s="8">
        <f t="shared" si="4"/>
        <v>1</v>
      </c>
      <c r="F230" s="8">
        <f t="shared" si="4"/>
        <v>2</v>
      </c>
      <c r="G230" s="8">
        <f t="shared" si="4"/>
        <v>2</v>
      </c>
      <c r="H230" s="8">
        <f t="shared" si="4"/>
        <v>4</v>
      </c>
      <c r="I230" s="9">
        <f t="shared" si="5"/>
        <v>13</v>
      </c>
    </row>
    <row r="231" spans="1:16" x14ac:dyDescent="0.2">
      <c r="A231" s="7">
        <v>18</v>
      </c>
      <c r="B231" s="8">
        <f t="shared" si="4"/>
        <v>2</v>
      </c>
      <c r="C231" s="8">
        <f t="shared" si="4"/>
        <v>2</v>
      </c>
      <c r="D231" s="8">
        <f t="shared" si="4"/>
        <v>0</v>
      </c>
      <c r="E231" s="8">
        <f t="shared" si="4"/>
        <v>0</v>
      </c>
      <c r="F231" s="8">
        <f t="shared" si="4"/>
        <v>8</v>
      </c>
      <c r="G231" s="8">
        <f t="shared" si="4"/>
        <v>1</v>
      </c>
      <c r="H231" s="8">
        <f t="shared" si="4"/>
        <v>8</v>
      </c>
      <c r="I231" s="9">
        <f t="shared" si="5"/>
        <v>21</v>
      </c>
    </row>
    <row r="232" spans="1:16" x14ac:dyDescent="0.2">
      <c r="A232" s="7">
        <v>19</v>
      </c>
      <c r="B232" s="8">
        <f t="shared" si="4"/>
        <v>0</v>
      </c>
      <c r="C232" s="8">
        <f t="shared" si="4"/>
        <v>5</v>
      </c>
      <c r="D232" s="8">
        <f t="shared" si="4"/>
        <v>0</v>
      </c>
      <c r="E232" s="8">
        <f t="shared" si="4"/>
        <v>1</v>
      </c>
      <c r="F232" s="8">
        <f t="shared" si="4"/>
        <v>2</v>
      </c>
      <c r="G232" s="8">
        <f t="shared" si="4"/>
        <v>1</v>
      </c>
      <c r="H232" s="8">
        <f t="shared" si="4"/>
        <v>5</v>
      </c>
      <c r="I232" s="9">
        <f t="shared" si="5"/>
        <v>14</v>
      </c>
    </row>
    <row r="233" spans="1:16" x14ac:dyDescent="0.2">
      <c r="A233" s="7">
        <v>20</v>
      </c>
      <c r="B233" s="8">
        <f t="shared" si="4"/>
        <v>0</v>
      </c>
      <c r="C233" s="8">
        <f t="shared" si="4"/>
        <v>6</v>
      </c>
      <c r="D233" s="8">
        <f t="shared" si="4"/>
        <v>0</v>
      </c>
      <c r="E233" s="8">
        <f t="shared" si="4"/>
        <v>2</v>
      </c>
      <c r="F233" s="8">
        <f t="shared" si="4"/>
        <v>2</v>
      </c>
      <c r="G233" s="8">
        <f t="shared" si="4"/>
        <v>0</v>
      </c>
      <c r="H233" s="8">
        <f t="shared" si="4"/>
        <v>9</v>
      </c>
      <c r="I233" s="9">
        <f t="shared" si="5"/>
        <v>19</v>
      </c>
    </row>
    <row r="234" spans="1:16" x14ac:dyDescent="0.2">
      <c r="A234" s="7">
        <v>21</v>
      </c>
      <c r="B234" s="8">
        <f t="shared" si="4"/>
        <v>0</v>
      </c>
      <c r="C234" s="8">
        <f t="shared" si="4"/>
        <v>1</v>
      </c>
      <c r="D234" s="8">
        <f t="shared" si="4"/>
        <v>0</v>
      </c>
      <c r="E234" s="8">
        <f t="shared" si="4"/>
        <v>2</v>
      </c>
      <c r="F234" s="8">
        <f t="shared" si="4"/>
        <v>6</v>
      </c>
      <c r="G234" s="8">
        <f t="shared" si="4"/>
        <v>0</v>
      </c>
      <c r="H234" s="8">
        <f t="shared" si="4"/>
        <v>10</v>
      </c>
      <c r="I234" s="9">
        <f t="shared" si="5"/>
        <v>19</v>
      </c>
    </row>
    <row r="235" spans="1:16" x14ac:dyDescent="0.2">
      <c r="A235" s="10">
        <v>22</v>
      </c>
      <c r="B235" s="11">
        <f t="shared" si="4"/>
        <v>0</v>
      </c>
      <c r="C235" s="11">
        <f t="shared" si="4"/>
        <v>2</v>
      </c>
      <c r="D235" s="11">
        <f t="shared" si="4"/>
        <v>0</v>
      </c>
      <c r="E235" s="11">
        <f t="shared" si="4"/>
        <v>0</v>
      </c>
      <c r="F235" s="11">
        <f t="shared" si="4"/>
        <v>2</v>
      </c>
      <c r="G235" s="11">
        <f t="shared" si="4"/>
        <v>3</v>
      </c>
      <c r="H235" s="11">
        <f t="shared" si="4"/>
        <v>7</v>
      </c>
      <c r="I235" s="12">
        <f t="shared" si="5"/>
        <v>14</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Friday, October 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3</v>
      </c>
      <c r="C263" s="8">
        <f t="shared" si="6"/>
        <v>1</v>
      </c>
      <c r="D263" s="8">
        <f t="shared" si="6"/>
        <v>0</v>
      </c>
      <c r="E263" s="9">
        <f t="shared" ref="E263:E272" si="7">SUM(B263:D263)</f>
        <v>4</v>
      </c>
    </row>
    <row r="264" spans="1:9" x14ac:dyDescent="0.2">
      <c r="A264" s="7">
        <v>15</v>
      </c>
      <c r="B264" s="8">
        <f t="shared" si="6"/>
        <v>8</v>
      </c>
      <c r="C264" s="8">
        <f t="shared" si="6"/>
        <v>1</v>
      </c>
      <c r="D264" s="8">
        <f t="shared" si="6"/>
        <v>1</v>
      </c>
      <c r="E264" s="9">
        <f t="shared" si="7"/>
        <v>10</v>
      </c>
    </row>
    <row r="265" spans="1:9" x14ac:dyDescent="0.2">
      <c r="A265" s="7">
        <v>16</v>
      </c>
      <c r="B265" s="8">
        <f t="shared" si="6"/>
        <v>10</v>
      </c>
      <c r="C265" s="8">
        <f t="shared" si="6"/>
        <v>7</v>
      </c>
      <c r="D265" s="8">
        <f t="shared" si="6"/>
        <v>4</v>
      </c>
      <c r="E265" s="9">
        <f t="shared" si="7"/>
        <v>21</v>
      </c>
    </row>
    <row r="266" spans="1:9" x14ac:dyDescent="0.2">
      <c r="A266" s="7">
        <v>17</v>
      </c>
      <c r="B266" s="8">
        <f t="shared" si="6"/>
        <v>4</v>
      </c>
      <c r="C266" s="8">
        <f t="shared" si="6"/>
        <v>7</v>
      </c>
      <c r="D266" s="8">
        <f t="shared" si="6"/>
        <v>2</v>
      </c>
      <c r="E266" s="9">
        <f t="shared" si="7"/>
        <v>13</v>
      </c>
    </row>
    <row r="267" spans="1:9" x14ac:dyDescent="0.2">
      <c r="A267" s="7">
        <v>18</v>
      </c>
      <c r="B267" s="8">
        <f t="shared" si="6"/>
        <v>8</v>
      </c>
      <c r="C267" s="8">
        <f t="shared" si="6"/>
        <v>10</v>
      </c>
      <c r="D267" s="8">
        <f t="shared" si="6"/>
        <v>3</v>
      </c>
      <c r="E267" s="9">
        <f t="shared" si="7"/>
        <v>21</v>
      </c>
    </row>
    <row r="268" spans="1:9" x14ac:dyDescent="0.2">
      <c r="A268" s="7">
        <v>19</v>
      </c>
      <c r="B268" s="8">
        <f t="shared" si="6"/>
        <v>5</v>
      </c>
      <c r="C268" s="8">
        <f t="shared" si="6"/>
        <v>8</v>
      </c>
      <c r="D268" s="8">
        <f t="shared" si="6"/>
        <v>1</v>
      </c>
      <c r="E268" s="9">
        <f t="shared" si="7"/>
        <v>14</v>
      </c>
    </row>
    <row r="269" spans="1:9" x14ac:dyDescent="0.2">
      <c r="A269" s="7">
        <v>20</v>
      </c>
      <c r="B269" s="8">
        <f t="shared" si="6"/>
        <v>9</v>
      </c>
      <c r="C269" s="8">
        <f t="shared" si="6"/>
        <v>10</v>
      </c>
      <c r="D269" s="8">
        <f t="shared" si="6"/>
        <v>0</v>
      </c>
      <c r="E269" s="9">
        <f t="shared" si="7"/>
        <v>19</v>
      </c>
    </row>
    <row r="270" spans="1:9" x14ac:dyDescent="0.2">
      <c r="A270" s="7">
        <v>21</v>
      </c>
      <c r="B270" s="8">
        <f t="shared" si="6"/>
        <v>10</v>
      </c>
      <c r="C270" s="8">
        <f t="shared" si="6"/>
        <v>9</v>
      </c>
      <c r="D270" s="8">
        <f t="shared" si="6"/>
        <v>0</v>
      </c>
      <c r="E270" s="9">
        <f t="shared" si="7"/>
        <v>19</v>
      </c>
    </row>
    <row r="271" spans="1:9" x14ac:dyDescent="0.2">
      <c r="A271" s="7">
        <v>22</v>
      </c>
      <c r="B271" s="8">
        <f t="shared" si="6"/>
        <v>7</v>
      </c>
      <c r="C271" s="8">
        <f t="shared" si="6"/>
        <v>4</v>
      </c>
      <c r="D271" s="8">
        <f t="shared" si="6"/>
        <v>3</v>
      </c>
      <c r="E271" s="9">
        <f t="shared" si="7"/>
        <v>14</v>
      </c>
    </row>
    <row r="272" spans="1:9" x14ac:dyDescent="0.2">
      <c r="A272" s="10">
        <v>23</v>
      </c>
      <c r="B272" s="11">
        <f t="shared" si="6"/>
        <v>8</v>
      </c>
      <c r="C272" s="11">
        <f t="shared" si="6"/>
        <v>1</v>
      </c>
      <c r="D272" s="11">
        <f t="shared" si="6"/>
        <v>1</v>
      </c>
      <c r="E272" s="12">
        <f t="shared" si="7"/>
        <v>10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E5276-6290-B645-88D2-3AEE99FA322E}">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362</v>
      </c>
      <c r="B2" s="13" t="s">
        <v>18</v>
      </c>
      <c r="C2" s="13" t="s">
        <v>314</v>
      </c>
      <c r="D2" s="13" t="s">
        <v>34</v>
      </c>
      <c r="E2" s="13" t="s">
        <v>439</v>
      </c>
      <c r="F2" s="14">
        <v>46298.0003587963</v>
      </c>
      <c r="G2" s="13" t="s">
        <v>22</v>
      </c>
      <c r="H2" s="13" t="s">
        <v>1738</v>
      </c>
      <c r="I2" s="15">
        <v>330</v>
      </c>
      <c r="J2" s="13" t="s">
        <v>23</v>
      </c>
      <c r="K2" s="13" t="s">
        <v>24</v>
      </c>
      <c r="L2" s="15">
        <v>233</v>
      </c>
      <c r="M2" s="13" t="s">
        <v>1194</v>
      </c>
      <c r="N2" s="14">
        <v>46298.015324074076</v>
      </c>
      <c r="O2" s="15">
        <v>293</v>
      </c>
      <c r="P2" s="13" t="s">
        <v>26</v>
      </c>
      <c r="Q2" s="15">
        <v>190</v>
      </c>
      <c r="R2" s="3" t="str">
        <f>IF(OR(G2="12R",G2="12L"),_xlfn.XLOOKUP(C2,DB!$A$2:$A$255,DB!$B$2:$B$255,""),IF(OR(G2="30L",G2="30R"),_xlfn.XLOOKUP(C2,DB!$A$2:$A$255,DB!$C$2:$C$255,""),""))</f>
        <v>CZM</v>
      </c>
      <c r="S2" s="3">
        <f>HOUR(F2)</f>
        <v>0</v>
      </c>
      <c r="T2" s="3" t="str">
        <f>_xlfn.XLOOKUP(C2,DB!$A$2:$A$255,DB!$D$2:$D$255,"")</f>
        <v>Sector 7</v>
      </c>
    </row>
    <row r="3" spans="1:20" x14ac:dyDescent="0.2">
      <c r="A3" s="13" t="s">
        <v>451</v>
      </c>
      <c r="B3" s="13" t="s">
        <v>18</v>
      </c>
      <c r="C3" s="13" t="s">
        <v>87</v>
      </c>
      <c r="D3" s="13" t="s">
        <v>88</v>
      </c>
      <c r="E3" s="13" t="s">
        <v>1091</v>
      </c>
      <c r="F3" s="14">
        <v>46298.020729166667</v>
      </c>
      <c r="G3" s="13" t="s">
        <v>22</v>
      </c>
      <c r="H3" s="13" t="s">
        <v>1739</v>
      </c>
      <c r="I3" s="15">
        <v>370</v>
      </c>
      <c r="J3" s="13" t="s">
        <v>23</v>
      </c>
      <c r="K3" s="13" t="s">
        <v>24</v>
      </c>
      <c r="L3" s="15">
        <v>288</v>
      </c>
      <c r="M3" s="13" t="s">
        <v>31</v>
      </c>
      <c r="N3" s="14">
        <v>46298.045370370368</v>
      </c>
      <c r="O3" s="15">
        <v>370</v>
      </c>
      <c r="P3" s="13" t="s">
        <v>41</v>
      </c>
      <c r="Q3" s="15">
        <v>40</v>
      </c>
      <c r="R3" s="3" t="str">
        <f>IF(OR(G3="12R",G3="12L"),_xlfn.XLOOKUP(C3,DB!$A$2:$A$255,DB!$B$2:$B$255,""),IF(OR(G3="30L",G3="30R"),_xlfn.XLOOKUP(C3,DB!$A$2:$A$255,DB!$C$2:$C$255,""),""))</f>
        <v>NUDAL</v>
      </c>
      <c r="S3" s="3">
        <f t="shared" ref="S3:S66" si="0">HOUR(F3)</f>
        <v>0</v>
      </c>
      <c r="T3" s="3" t="str">
        <f>_xlfn.XLOOKUP(C3,DB!$A$2:$A$255,DB!$D$2:$D$255,"")</f>
        <v>Sector 3</v>
      </c>
    </row>
    <row r="4" spans="1:20" x14ac:dyDescent="0.2">
      <c r="A4" s="13" t="s">
        <v>333</v>
      </c>
      <c r="B4" s="13" t="s">
        <v>18</v>
      </c>
      <c r="C4" s="13" t="s">
        <v>148</v>
      </c>
      <c r="D4" s="13" t="s">
        <v>29</v>
      </c>
      <c r="E4" s="13" t="s">
        <v>1740</v>
      </c>
      <c r="F4" s="14">
        <v>46298.035277777773</v>
      </c>
      <c r="G4" s="13" t="s">
        <v>22</v>
      </c>
      <c r="H4" s="13" t="s">
        <v>421</v>
      </c>
      <c r="I4" s="15">
        <v>370</v>
      </c>
      <c r="J4" s="13" t="s">
        <v>23</v>
      </c>
      <c r="K4" s="13" t="s">
        <v>24</v>
      </c>
      <c r="L4" s="15">
        <v>136</v>
      </c>
      <c r="M4" s="13" t="s">
        <v>40</v>
      </c>
      <c r="N4" s="14">
        <v>46298.044189814813</v>
      </c>
      <c r="O4" s="15">
        <v>260</v>
      </c>
      <c r="P4" s="13" t="s">
        <v>26</v>
      </c>
      <c r="Q4" s="15">
        <v>190</v>
      </c>
      <c r="R4" s="3" t="str">
        <f>IF(OR(G4="12R",G4="12L"),_xlfn.XLOOKUP(C4,DB!$A$2:$A$255,DB!$B$2:$B$255,""),IF(OR(G4="30L",G4="30R"),_xlfn.XLOOKUP(C4,DB!$A$2:$A$255,DB!$C$2:$C$255,""),""))</f>
        <v>NUDAL</v>
      </c>
      <c r="S4" s="3">
        <f t="shared" si="0"/>
        <v>0</v>
      </c>
      <c r="T4" s="3" t="str">
        <f>_xlfn.XLOOKUP(C4,DB!$A$2:$A$255,DB!$D$2:$D$255,"")</f>
        <v>Sector 3</v>
      </c>
    </row>
    <row r="5" spans="1:20" x14ac:dyDescent="0.2">
      <c r="A5" s="13" t="s">
        <v>57</v>
      </c>
      <c r="B5" s="13" t="s">
        <v>18</v>
      </c>
      <c r="C5" s="13" t="s">
        <v>43</v>
      </c>
      <c r="D5" s="13" t="s">
        <v>20</v>
      </c>
      <c r="E5" s="13" t="s">
        <v>183</v>
      </c>
      <c r="F5" s="14">
        <v>46298.045011574075</v>
      </c>
      <c r="G5" s="13" t="s">
        <v>22</v>
      </c>
      <c r="H5" s="13" t="s">
        <v>1741</v>
      </c>
      <c r="I5" s="15">
        <v>360</v>
      </c>
      <c r="J5" s="13" t="s">
        <v>23</v>
      </c>
      <c r="K5" s="13" t="s">
        <v>24</v>
      </c>
      <c r="L5" s="15">
        <v>921</v>
      </c>
      <c r="M5" s="13" t="s">
        <v>1092</v>
      </c>
      <c r="N5" s="14">
        <v>46298.092893518522</v>
      </c>
      <c r="O5" s="15">
        <v>360</v>
      </c>
      <c r="P5" s="13" t="s">
        <v>26</v>
      </c>
      <c r="Q5" s="15">
        <v>190</v>
      </c>
      <c r="R5" s="3" t="str">
        <f>IF(OR(G5="12R",G5="12L"),_xlfn.XLOOKUP(C5,DB!$A$2:$A$255,DB!$B$2:$B$255,""),IF(OR(G5="30L",G5="30R"),_xlfn.XLOOKUP(C5,DB!$A$2:$A$255,DB!$C$2:$C$255,""),""))</f>
        <v>UDGUV</v>
      </c>
      <c r="S5" s="3">
        <f t="shared" si="0"/>
        <v>1</v>
      </c>
      <c r="T5" s="3" t="str">
        <f>_xlfn.XLOOKUP(C5,DB!$A$2:$A$255,DB!$D$2:$D$255,"")</f>
        <v>Sector 2</v>
      </c>
    </row>
    <row r="6" spans="1:20" x14ac:dyDescent="0.2">
      <c r="A6" s="13" t="s">
        <v>17</v>
      </c>
      <c r="B6" s="13" t="s">
        <v>18</v>
      </c>
      <c r="C6" s="13" t="s">
        <v>19</v>
      </c>
      <c r="D6" s="13" t="s">
        <v>34</v>
      </c>
      <c r="E6" s="13" t="s">
        <v>624</v>
      </c>
      <c r="F6" s="14">
        <v>46298.048298611116</v>
      </c>
      <c r="G6" s="13" t="s">
        <v>22</v>
      </c>
      <c r="H6" s="13" t="s">
        <v>1742</v>
      </c>
      <c r="I6" s="15">
        <v>360</v>
      </c>
      <c r="J6" s="13" t="s">
        <v>23</v>
      </c>
      <c r="K6" s="13" t="s">
        <v>24</v>
      </c>
      <c r="L6" s="15">
        <v>880</v>
      </c>
      <c r="M6" s="13" t="s">
        <v>25</v>
      </c>
      <c r="N6" s="14">
        <v>46298.094189814816</v>
      </c>
      <c r="O6" s="15">
        <v>360</v>
      </c>
      <c r="P6" s="13" t="s">
        <v>26</v>
      </c>
      <c r="Q6" s="15">
        <v>190</v>
      </c>
      <c r="R6" s="3" t="str">
        <f>IF(OR(G6="12R",G6="12L"),_xlfn.XLOOKUP(C6,DB!$A$2:$A$255,DB!$B$2:$B$255,""),IF(OR(G6="30L",G6="30R"),_xlfn.XLOOKUP(C6,DB!$A$2:$A$255,DB!$C$2:$C$255,""),""))</f>
        <v>UDGUV</v>
      </c>
      <c r="S6" s="3">
        <f t="shared" si="0"/>
        <v>1</v>
      </c>
      <c r="T6" s="3" t="str">
        <f>_xlfn.XLOOKUP(C6,DB!$A$2:$A$255,DB!$D$2:$D$255,"")</f>
        <v>Sector 2</v>
      </c>
    </row>
    <row r="7" spans="1:20" x14ac:dyDescent="0.2">
      <c r="A7" s="13" t="s">
        <v>62</v>
      </c>
      <c r="B7" s="13" t="s">
        <v>18</v>
      </c>
      <c r="C7" s="13" t="s">
        <v>63</v>
      </c>
      <c r="D7" s="13" t="s">
        <v>371</v>
      </c>
      <c r="E7" s="13" t="s">
        <v>372</v>
      </c>
      <c r="F7" s="14">
        <v>46298.049791666665</v>
      </c>
      <c r="G7" s="13" t="s">
        <v>22</v>
      </c>
      <c r="H7" s="13" t="s">
        <v>1743</v>
      </c>
      <c r="I7" s="15">
        <v>340</v>
      </c>
      <c r="J7" s="13" t="s">
        <v>23</v>
      </c>
      <c r="K7" s="13" t="s">
        <v>24</v>
      </c>
      <c r="L7" s="15">
        <v>886</v>
      </c>
      <c r="M7" s="13" t="s">
        <v>836</v>
      </c>
      <c r="N7" s="14">
        <v>46298.094722222224</v>
      </c>
      <c r="O7" s="15">
        <v>340</v>
      </c>
      <c r="P7" s="13" t="s">
        <v>26</v>
      </c>
      <c r="Q7" s="15">
        <v>190</v>
      </c>
      <c r="R7" s="3" t="str">
        <f>IF(OR(G7="12R",G7="12L"),_xlfn.XLOOKUP(C7,DB!$A$2:$A$255,DB!$B$2:$B$255,""),IF(OR(G7="30L",G7="30R"),_xlfn.XLOOKUP(C7,DB!$A$2:$A$255,DB!$C$2:$C$255,""),""))</f>
        <v>UDGUV</v>
      </c>
      <c r="S7" s="3">
        <f t="shared" si="0"/>
        <v>1</v>
      </c>
      <c r="T7" s="3" t="str">
        <f>_xlfn.XLOOKUP(C7,DB!$A$2:$A$255,DB!$D$2:$D$255,"")</f>
        <v>Sector 2</v>
      </c>
    </row>
    <row r="8" spans="1:20" x14ac:dyDescent="0.2">
      <c r="A8" s="13" t="s">
        <v>32</v>
      </c>
      <c r="B8" s="13" t="s">
        <v>18</v>
      </c>
      <c r="C8" s="13" t="s">
        <v>33</v>
      </c>
      <c r="D8" s="13" t="s">
        <v>34</v>
      </c>
      <c r="E8" s="13" t="s">
        <v>620</v>
      </c>
      <c r="F8" s="14">
        <v>46298.054745370369</v>
      </c>
      <c r="G8" s="13" t="s">
        <v>22</v>
      </c>
      <c r="H8" s="13" t="s">
        <v>1744</v>
      </c>
      <c r="I8" s="15">
        <v>360</v>
      </c>
      <c r="J8" s="13" t="s">
        <v>23</v>
      </c>
      <c r="K8" s="13" t="s">
        <v>24</v>
      </c>
      <c r="L8" s="15">
        <v>923</v>
      </c>
      <c r="M8" s="13" t="s">
        <v>36</v>
      </c>
      <c r="N8" s="14">
        <v>46298.100775462968</v>
      </c>
      <c r="O8" s="15">
        <v>360</v>
      </c>
      <c r="P8" s="13" t="s">
        <v>26</v>
      </c>
      <c r="Q8" s="15">
        <v>190</v>
      </c>
      <c r="R8" s="3" t="str">
        <f>IF(OR(G8="12R",G8="12L"),_xlfn.XLOOKUP(C8,DB!$A$2:$A$255,DB!$B$2:$B$255,""),IF(OR(G8="30L",G8="30R"),_xlfn.XLOOKUP(C8,DB!$A$2:$A$255,DB!$C$2:$C$255,""),""))</f>
        <v>UDGUV</v>
      </c>
      <c r="S8" s="3">
        <f t="shared" si="0"/>
        <v>1</v>
      </c>
      <c r="T8" s="3" t="str">
        <f>_xlfn.XLOOKUP(C8,DB!$A$2:$A$255,DB!$D$2:$D$255,"")</f>
        <v>Sector 2</v>
      </c>
    </row>
    <row r="9" spans="1:20" x14ac:dyDescent="0.2">
      <c r="A9" s="13" t="s">
        <v>42</v>
      </c>
      <c r="B9" s="13" t="s">
        <v>18</v>
      </c>
      <c r="C9" s="13" t="s">
        <v>43</v>
      </c>
      <c r="D9" s="13" t="s">
        <v>44</v>
      </c>
      <c r="E9" s="13" t="s">
        <v>564</v>
      </c>
      <c r="F9" s="14">
        <v>46298.058229166665</v>
      </c>
      <c r="G9" s="13" t="s">
        <v>22</v>
      </c>
      <c r="H9" s="13" t="s">
        <v>1745</v>
      </c>
      <c r="I9" s="15">
        <v>360</v>
      </c>
      <c r="J9" s="13" t="s">
        <v>23</v>
      </c>
      <c r="K9" s="13" t="s">
        <v>24</v>
      </c>
      <c r="L9" s="15">
        <v>894</v>
      </c>
      <c r="M9" s="13" t="s">
        <v>46</v>
      </c>
      <c r="N9" s="14">
        <v>46298.10356481481</v>
      </c>
      <c r="O9" s="15">
        <v>360</v>
      </c>
      <c r="P9" s="13" t="s">
        <v>26</v>
      </c>
      <c r="Q9" s="15">
        <v>190</v>
      </c>
      <c r="R9" s="3" t="str">
        <f>IF(OR(G9="12R",G9="12L"),_xlfn.XLOOKUP(C9,DB!$A$2:$A$255,DB!$B$2:$B$255,""),IF(OR(G9="30L",G9="30R"),_xlfn.XLOOKUP(C9,DB!$A$2:$A$255,DB!$C$2:$C$255,""),""))</f>
        <v>UDGUV</v>
      </c>
      <c r="S9" s="3">
        <f t="shared" si="0"/>
        <v>1</v>
      </c>
      <c r="T9" s="3" t="str">
        <f>_xlfn.XLOOKUP(C9,DB!$A$2:$A$255,DB!$D$2:$D$255,"")</f>
        <v>Sector 2</v>
      </c>
    </row>
    <row r="10" spans="1:20" x14ac:dyDescent="0.2">
      <c r="A10" s="13" t="s">
        <v>52</v>
      </c>
      <c r="B10" s="13" t="s">
        <v>18</v>
      </c>
      <c r="C10" s="13" t="s">
        <v>53</v>
      </c>
      <c r="D10" s="13" t="s">
        <v>54</v>
      </c>
      <c r="E10" s="13" t="s">
        <v>597</v>
      </c>
      <c r="F10" s="14">
        <v>46298.059907407413</v>
      </c>
      <c r="G10" s="13" t="s">
        <v>22</v>
      </c>
      <c r="H10" s="13" t="s">
        <v>1746</v>
      </c>
      <c r="I10" s="15">
        <v>330</v>
      </c>
      <c r="J10" s="13" t="s">
        <v>23</v>
      </c>
      <c r="K10" s="13" t="s">
        <v>24</v>
      </c>
      <c r="L10" s="15">
        <v>186</v>
      </c>
      <c r="M10" s="13" t="s">
        <v>1262</v>
      </c>
      <c r="N10" s="14">
        <v>46298.07203703704</v>
      </c>
      <c r="O10" s="15">
        <v>363</v>
      </c>
      <c r="P10" s="13" t="s">
        <v>26</v>
      </c>
      <c r="Q10" s="15">
        <v>190</v>
      </c>
      <c r="R10" s="3" t="str">
        <f>IF(OR(G10="12R",G10="12L"),_xlfn.XLOOKUP(C10,DB!$A$2:$A$255,DB!$B$2:$B$255,""),IF(OR(G10="30L",G10="30R"),_xlfn.XLOOKUP(C10,DB!$A$2:$A$255,DB!$C$2:$C$255,""),""))</f>
        <v>CZM</v>
      </c>
      <c r="S10" s="3">
        <f t="shared" si="0"/>
        <v>1</v>
      </c>
      <c r="T10" s="3" t="str">
        <f>_xlfn.XLOOKUP(C10,DB!$A$2:$A$255,DB!$D$2:$D$255,"")</f>
        <v>Sector 7</v>
      </c>
    </row>
    <row r="11" spans="1:20" x14ac:dyDescent="0.2">
      <c r="A11" s="13" t="s">
        <v>47</v>
      </c>
      <c r="B11" s="13" t="s">
        <v>18</v>
      </c>
      <c r="C11" s="13" t="s">
        <v>48</v>
      </c>
      <c r="D11" s="13" t="s">
        <v>49</v>
      </c>
      <c r="E11" s="13" t="s">
        <v>692</v>
      </c>
      <c r="F11" s="14">
        <v>46298.062951388885</v>
      </c>
      <c r="G11" s="13" t="s">
        <v>22</v>
      </c>
      <c r="H11" s="13" t="s">
        <v>1747</v>
      </c>
      <c r="I11" s="15">
        <v>370</v>
      </c>
      <c r="J11" s="13" t="s">
        <v>23</v>
      </c>
      <c r="K11" s="13" t="s">
        <v>24</v>
      </c>
      <c r="L11" s="15">
        <v>371</v>
      </c>
      <c r="M11" s="13" t="s">
        <v>31</v>
      </c>
      <c r="N11" s="14">
        <v>46298.082314814819</v>
      </c>
      <c r="O11" s="15">
        <v>370</v>
      </c>
      <c r="P11" s="13" t="s">
        <v>41</v>
      </c>
      <c r="Q11" s="15">
        <v>40</v>
      </c>
      <c r="R11" s="3" t="str">
        <f>IF(OR(G11="12R",G11="12L"),_xlfn.XLOOKUP(C11,DB!$A$2:$A$255,DB!$B$2:$B$255,""),IF(OR(G11="30L",G11="30R"),_xlfn.XLOOKUP(C11,DB!$A$2:$A$255,DB!$C$2:$C$255,""),""))</f>
        <v>NUDAL</v>
      </c>
      <c r="S11" s="3">
        <f t="shared" si="0"/>
        <v>1</v>
      </c>
      <c r="T11" s="3" t="str">
        <f>_xlfn.XLOOKUP(C11,DB!$A$2:$A$255,DB!$D$2:$D$255,"")</f>
        <v>Sector 3</v>
      </c>
    </row>
    <row r="12" spans="1:20" x14ac:dyDescent="0.2">
      <c r="A12" s="13" t="s">
        <v>373</v>
      </c>
      <c r="B12" s="13" t="s">
        <v>18</v>
      </c>
      <c r="C12" s="13" t="s">
        <v>38</v>
      </c>
      <c r="D12" s="13" t="s">
        <v>366</v>
      </c>
      <c r="E12" s="13" t="s">
        <v>1222</v>
      </c>
      <c r="F12" s="14">
        <v>46298.065451388888</v>
      </c>
      <c r="G12" s="13" t="s">
        <v>22</v>
      </c>
      <c r="H12" s="13" t="s">
        <v>1748</v>
      </c>
      <c r="I12" s="15">
        <v>370</v>
      </c>
      <c r="J12" s="13" t="s">
        <v>23</v>
      </c>
      <c r="K12" s="13" t="s">
        <v>24</v>
      </c>
      <c r="L12" s="15">
        <v>141</v>
      </c>
      <c r="M12" s="13" t="s">
        <v>40</v>
      </c>
      <c r="N12" s="14">
        <v>46298.07512731482</v>
      </c>
      <c r="O12" s="15">
        <v>203</v>
      </c>
      <c r="P12" s="13" t="s">
        <v>41</v>
      </c>
      <c r="Q12" s="15">
        <v>190</v>
      </c>
      <c r="R12" s="3" t="str">
        <f>IF(OR(G12="12R",G12="12L"),_xlfn.XLOOKUP(C12,DB!$A$2:$A$255,DB!$B$2:$B$255,""),IF(OR(G12="30L",G12="30R"),_xlfn.XLOOKUP(C12,DB!$A$2:$A$255,DB!$C$2:$C$255,""),""))</f>
        <v>NUDAL</v>
      </c>
      <c r="S12" s="3">
        <f t="shared" si="0"/>
        <v>1</v>
      </c>
      <c r="T12" s="3" t="str">
        <f>_xlfn.XLOOKUP(C12,DB!$A$2:$A$255,DB!$D$2:$D$255,"")</f>
        <v>Sector 3</v>
      </c>
    </row>
    <row r="13" spans="1:20" x14ac:dyDescent="0.2">
      <c r="A13" s="13" t="s">
        <v>37</v>
      </c>
      <c r="B13" s="13" t="s">
        <v>18</v>
      </c>
      <c r="C13" s="13" t="s">
        <v>38</v>
      </c>
      <c r="D13" s="13" t="s">
        <v>39</v>
      </c>
      <c r="E13" s="13" t="s">
        <v>1238</v>
      </c>
      <c r="F13" s="14">
        <v>46298.071469907409</v>
      </c>
      <c r="G13" s="13" t="s">
        <v>22</v>
      </c>
      <c r="H13" s="13" t="s">
        <v>1749</v>
      </c>
      <c r="I13" s="15">
        <v>350</v>
      </c>
      <c r="J13" s="13" t="s">
        <v>23</v>
      </c>
      <c r="K13" s="13" t="s">
        <v>24</v>
      </c>
      <c r="L13" s="15">
        <v>138</v>
      </c>
      <c r="M13" s="13" t="s">
        <v>40</v>
      </c>
      <c r="N13" s="14">
        <v>46298.081157407403</v>
      </c>
      <c r="O13" s="15">
        <v>207</v>
      </c>
      <c r="P13" s="13" t="s">
        <v>41</v>
      </c>
      <c r="Q13" s="15">
        <v>190</v>
      </c>
      <c r="R13" s="3" t="str">
        <f>IF(OR(G13="12R",G13="12L"),_xlfn.XLOOKUP(C13,DB!$A$2:$A$255,DB!$B$2:$B$255,""),IF(OR(G13="30L",G13="30R"),_xlfn.XLOOKUP(C13,DB!$A$2:$A$255,DB!$C$2:$C$255,""),""))</f>
        <v>NUDAL</v>
      </c>
      <c r="S13" s="3">
        <f t="shared" si="0"/>
        <v>1</v>
      </c>
      <c r="T13" s="3" t="str">
        <f>_xlfn.XLOOKUP(C13,DB!$A$2:$A$255,DB!$D$2:$D$255,"")</f>
        <v>Sector 3</v>
      </c>
    </row>
    <row r="14" spans="1:20" x14ac:dyDescent="0.2">
      <c r="A14" s="13" t="s">
        <v>1750</v>
      </c>
      <c r="B14" s="13" t="s">
        <v>18</v>
      </c>
      <c r="C14" s="13" t="s">
        <v>33</v>
      </c>
      <c r="D14" s="13" t="s">
        <v>132</v>
      </c>
      <c r="E14" s="13"/>
      <c r="F14" s="14">
        <v>46298.07413194445</v>
      </c>
      <c r="G14" s="13" t="s">
        <v>22</v>
      </c>
      <c r="H14" s="13" t="s">
        <v>1751</v>
      </c>
      <c r="I14" s="15">
        <v>400</v>
      </c>
      <c r="J14" s="13" t="s">
        <v>23</v>
      </c>
      <c r="K14" s="13" t="s">
        <v>51</v>
      </c>
      <c r="L14" s="15">
        <v>875</v>
      </c>
      <c r="M14" s="13" t="s">
        <v>36</v>
      </c>
      <c r="N14" s="14">
        <v>46298.120034722218</v>
      </c>
      <c r="O14" s="15">
        <v>400</v>
      </c>
      <c r="P14" s="13" t="s">
        <v>26</v>
      </c>
      <c r="Q14" s="15">
        <v>30</v>
      </c>
      <c r="R14" s="3" t="str">
        <f>IF(OR(G14="12R",G14="12L"),_xlfn.XLOOKUP(C14,DB!$A$2:$A$255,DB!$B$2:$B$255,""),IF(OR(G14="30L",G14="30R"),_xlfn.XLOOKUP(C14,DB!$A$2:$A$255,DB!$C$2:$C$255,""),""))</f>
        <v>UDGUV</v>
      </c>
      <c r="S14" s="3">
        <f t="shared" si="0"/>
        <v>1</v>
      </c>
      <c r="T14" s="3" t="str">
        <f>_xlfn.XLOOKUP(C14,DB!$A$2:$A$255,DB!$D$2:$D$255,"")</f>
        <v>Sector 2</v>
      </c>
    </row>
    <row r="15" spans="1:20" x14ac:dyDescent="0.2">
      <c r="A15" s="13" t="s">
        <v>68</v>
      </c>
      <c r="B15" s="13" t="s">
        <v>18</v>
      </c>
      <c r="C15" s="13" t="s">
        <v>38</v>
      </c>
      <c r="D15" s="13" t="s">
        <v>88</v>
      </c>
      <c r="E15" s="13" t="s">
        <v>369</v>
      </c>
      <c r="F15" s="14">
        <v>46298.103715277779</v>
      </c>
      <c r="G15" s="13" t="s">
        <v>777</v>
      </c>
      <c r="H15" s="13" t="s">
        <v>1752</v>
      </c>
      <c r="I15" s="15">
        <v>350</v>
      </c>
      <c r="J15" s="13" t="s">
        <v>23</v>
      </c>
      <c r="K15" s="13" t="s">
        <v>24</v>
      </c>
      <c r="L15" s="15">
        <v>141</v>
      </c>
      <c r="M15" s="13" t="s">
        <v>411</v>
      </c>
      <c r="N15" s="14">
        <v>46298.113668981481</v>
      </c>
      <c r="O15" s="15">
        <v>202</v>
      </c>
      <c r="P15" s="13" t="s">
        <v>41</v>
      </c>
      <c r="Q15" s="15">
        <v>190</v>
      </c>
      <c r="R15" s="3" t="str">
        <f>IF(OR(G15="12R",G15="12L"),_xlfn.XLOOKUP(C15,DB!$A$2:$A$255,DB!$B$2:$B$255,""),IF(OR(G15="30L",G15="30R"),_xlfn.XLOOKUP(C15,DB!$A$2:$A$255,DB!$C$2:$C$255,""),""))</f>
        <v>NUDAL</v>
      </c>
      <c r="S15" s="3">
        <f t="shared" si="0"/>
        <v>2</v>
      </c>
      <c r="T15" s="3" t="str">
        <f>_xlfn.XLOOKUP(C15,DB!$A$2:$A$255,DB!$D$2:$D$255,"")</f>
        <v>Sector 3</v>
      </c>
    </row>
    <row r="16" spans="1:20" x14ac:dyDescent="0.2">
      <c r="A16" s="13" t="s">
        <v>71</v>
      </c>
      <c r="B16" s="13" t="s">
        <v>18</v>
      </c>
      <c r="C16" s="13" t="s">
        <v>43</v>
      </c>
      <c r="D16" s="13" t="s">
        <v>54</v>
      </c>
      <c r="E16" s="13" t="s">
        <v>72</v>
      </c>
      <c r="F16" s="14">
        <v>46298.129618055551</v>
      </c>
      <c r="G16" s="13" t="s">
        <v>22</v>
      </c>
      <c r="H16" s="13" t="s">
        <v>1753</v>
      </c>
      <c r="I16" s="15">
        <v>360</v>
      </c>
      <c r="J16" s="13" t="s">
        <v>23</v>
      </c>
      <c r="K16" s="13" t="s">
        <v>24</v>
      </c>
      <c r="L16" s="15">
        <v>28</v>
      </c>
      <c r="M16" s="13" t="s">
        <v>46</v>
      </c>
      <c r="N16" s="14">
        <v>46298.174097222218</v>
      </c>
      <c r="O16" s="15">
        <v>360</v>
      </c>
      <c r="P16" s="13" t="s">
        <v>26</v>
      </c>
      <c r="Q16" s="15">
        <v>190</v>
      </c>
      <c r="R16" s="3" t="str">
        <f>IF(OR(G16="12R",G16="12L"),_xlfn.XLOOKUP(C16,DB!$A$2:$A$255,DB!$B$2:$B$255,""),IF(OR(G16="30L",G16="30R"),_xlfn.XLOOKUP(C16,DB!$A$2:$A$255,DB!$C$2:$C$255,""),""))</f>
        <v>UDGUV</v>
      </c>
      <c r="S16" s="3">
        <f t="shared" si="0"/>
        <v>3</v>
      </c>
      <c r="T16" s="3" t="str">
        <f>_xlfn.XLOOKUP(C16,DB!$A$2:$A$255,DB!$D$2:$D$255,"")</f>
        <v>Sector 2</v>
      </c>
    </row>
    <row r="17" spans="1:20" x14ac:dyDescent="0.2">
      <c r="A17" s="13" t="s">
        <v>60</v>
      </c>
      <c r="B17" s="13" t="s">
        <v>18</v>
      </c>
      <c r="C17" s="13" t="s">
        <v>28</v>
      </c>
      <c r="D17" s="13" t="s">
        <v>145</v>
      </c>
      <c r="E17" s="13" t="s">
        <v>1178</v>
      </c>
      <c r="F17" s="14">
        <v>46298.13118055556</v>
      </c>
      <c r="G17" s="13" t="s">
        <v>22</v>
      </c>
      <c r="H17" s="13" t="s">
        <v>1754</v>
      </c>
      <c r="I17" s="15">
        <v>330</v>
      </c>
      <c r="J17" s="13" t="s">
        <v>23</v>
      </c>
      <c r="K17" s="13" t="s">
        <v>24</v>
      </c>
      <c r="L17" s="15">
        <v>165</v>
      </c>
      <c r="M17" s="13" t="s">
        <v>1755</v>
      </c>
      <c r="N17" s="14">
        <v>46298.14163194444</v>
      </c>
      <c r="O17" s="15">
        <v>271</v>
      </c>
      <c r="P17" s="13" t="s">
        <v>26</v>
      </c>
      <c r="Q17" s="15">
        <v>40</v>
      </c>
      <c r="R17" s="3" t="str">
        <f>IF(OR(G17="12R",G17="12L"),_xlfn.XLOOKUP(C17,DB!$A$2:$A$255,DB!$B$2:$B$255,""),IF(OR(G17="30L",G17="30R"),_xlfn.XLOOKUP(C17,DB!$A$2:$A$255,DB!$C$2:$C$255,""),""))</f>
        <v>OMSUK</v>
      </c>
      <c r="S17" s="3">
        <f t="shared" si="0"/>
        <v>3</v>
      </c>
      <c r="T17" s="3" t="str">
        <f>_xlfn.XLOOKUP(C17,DB!$A$2:$A$255,DB!$D$2:$D$255,"")</f>
        <v>Sector 3</v>
      </c>
    </row>
    <row r="18" spans="1:20" x14ac:dyDescent="0.2">
      <c r="A18" s="13" t="s">
        <v>71</v>
      </c>
      <c r="B18" s="13" t="s">
        <v>18</v>
      </c>
      <c r="C18" s="13" t="s">
        <v>43</v>
      </c>
      <c r="D18" s="13" t="s">
        <v>34</v>
      </c>
      <c r="E18" s="13"/>
      <c r="F18" s="14">
        <v>46298.133657407408</v>
      </c>
      <c r="G18" s="13" t="s">
        <v>22</v>
      </c>
      <c r="H18" s="13" t="s">
        <v>1756</v>
      </c>
      <c r="I18" s="15">
        <v>360</v>
      </c>
      <c r="J18" s="13" t="s">
        <v>23</v>
      </c>
      <c r="K18" s="13" t="s">
        <v>24</v>
      </c>
      <c r="L18" s="15">
        <v>861</v>
      </c>
      <c r="M18" s="13" t="s">
        <v>376</v>
      </c>
      <c r="N18" s="14">
        <v>46298.177847222221</v>
      </c>
      <c r="O18" s="15">
        <v>380</v>
      </c>
      <c r="P18" s="13" t="s">
        <v>26</v>
      </c>
      <c r="Q18" s="15">
        <v>280</v>
      </c>
      <c r="R18" s="3" t="str">
        <f>IF(OR(G18="12R",G18="12L"),_xlfn.XLOOKUP(C18,DB!$A$2:$A$255,DB!$B$2:$B$255,""),IF(OR(G18="30L",G18="30R"),_xlfn.XLOOKUP(C18,DB!$A$2:$A$255,DB!$C$2:$C$255,""),""))</f>
        <v>UDGUV</v>
      </c>
      <c r="S18" s="3">
        <f t="shared" si="0"/>
        <v>3</v>
      </c>
      <c r="T18" s="3" t="str">
        <f>_xlfn.XLOOKUP(C18,DB!$A$2:$A$255,DB!$D$2:$D$255,"")</f>
        <v>Sector 2</v>
      </c>
    </row>
    <row r="19" spans="1:20" x14ac:dyDescent="0.2">
      <c r="A19" s="13" t="s">
        <v>80</v>
      </c>
      <c r="B19" s="13" t="s">
        <v>18</v>
      </c>
      <c r="C19" s="13" t="s">
        <v>43</v>
      </c>
      <c r="D19" s="13" t="s">
        <v>20</v>
      </c>
      <c r="E19" s="13" t="s">
        <v>736</v>
      </c>
      <c r="F19" s="14">
        <v>46298.139641203699</v>
      </c>
      <c r="G19" s="13" t="s">
        <v>22</v>
      </c>
      <c r="H19" s="13" t="s">
        <v>1757</v>
      </c>
      <c r="I19" s="15">
        <v>360</v>
      </c>
      <c r="J19" s="13" t="s">
        <v>23</v>
      </c>
      <c r="K19" s="13" t="s">
        <v>24</v>
      </c>
      <c r="L19" s="15">
        <v>879</v>
      </c>
      <c r="M19" s="13" t="s">
        <v>46</v>
      </c>
      <c r="N19" s="14">
        <v>46298.185127314813</v>
      </c>
      <c r="O19" s="15">
        <v>360</v>
      </c>
      <c r="P19" s="13" t="s">
        <v>26</v>
      </c>
      <c r="Q19" s="15">
        <v>190</v>
      </c>
      <c r="R19" s="3" t="str">
        <f>IF(OR(G19="12R",G19="12L"),_xlfn.XLOOKUP(C19,DB!$A$2:$A$255,DB!$B$2:$B$255,""),IF(OR(G19="30L",G19="30R"),_xlfn.XLOOKUP(C19,DB!$A$2:$A$255,DB!$C$2:$C$255,""),""))</f>
        <v>UDGUV</v>
      </c>
      <c r="S19" s="3">
        <f t="shared" si="0"/>
        <v>3</v>
      </c>
      <c r="T19" s="3" t="str">
        <f>_xlfn.XLOOKUP(C19,DB!$A$2:$A$255,DB!$D$2:$D$255,"")</f>
        <v>Sector 2</v>
      </c>
    </row>
    <row r="20" spans="1:20" x14ac:dyDescent="0.2">
      <c r="A20" s="13" t="s">
        <v>556</v>
      </c>
      <c r="B20" s="13" t="s">
        <v>18</v>
      </c>
      <c r="C20" s="13" t="s">
        <v>101</v>
      </c>
      <c r="D20" s="13" t="s">
        <v>20</v>
      </c>
      <c r="E20" s="13" t="s">
        <v>406</v>
      </c>
      <c r="F20" s="14">
        <v>46298.151134259257</v>
      </c>
      <c r="G20" s="13" t="s">
        <v>22</v>
      </c>
      <c r="H20" s="13" t="s">
        <v>1758</v>
      </c>
      <c r="I20" s="15">
        <v>360</v>
      </c>
      <c r="J20" s="13" t="s">
        <v>23</v>
      </c>
      <c r="K20" s="13" t="s">
        <v>24</v>
      </c>
      <c r="L20" s="15">
        <v>886</v>
      </c>
      <c r="M20" s="13" t="s">
        <v>628</v>
      </c>
      <c r="N20" s="14">
        <v>46298.196377314816</v>
      </c>
      <c r="O20" s="15">
        <v>360</v>
      </c>
      <c r="P20" s="13" t="s">
        <v>26</v>
      </c>
      <c r="Q20" s="15">
        <v>190</v>
      </c>
      <c r="R20" s="3" t="str">
        <f>IF(OR(G20="12R",G20="12L"),_xlfn.XLOOKUP(C20,DB!$A$2:$A$255,DB!$B$2:$B$255,""),IF(OR(G20="30L",G20="30R"),_xlfn.XLOOKUP(C20,DB!$A$2:$A$255,DB!$C$2:$C$255,""),""))</f>
        <v>UDGUV</v>
      </c>
      <c r="S20" s="3">
        <f t="shared" si="0"/>
        <v>3</v>
      </c>
      <c r="T20" s="3" t="str">
        <f>_xlfn.XLOOKUP(C20,DB!$A$2:$A$255,DB!$D$2:$D$255,"")</f>
        <v>Sector 2</v>
      </c>
    </row>
    <row r="21" spans="1:20" x14ac:dyDescent="0.2">
      <c r="A21" s="13" t="s">
        <v>375</v>
      </c>
      <c r="B21" s="13" t="s">
        <v>18</v>
      </c>
      <c r="C21" s="13" t="s">
        <v>219</v>
      </c>
      <c r="D21" s="13" t="s">
        <v>54</v>
      </c>
      <c r="E21" s="13" t="s">
        <v>222</v>
      </c>
      <c r="F21" s="14">
        <v>46298.171932870369</v>
      </c>
      <c r="G21" s="13" t="s">
        <v>22</v>
      </c>
      <c r="H21" s="13" t="s">
        <v>1759</v>
      </c>
      <c r="I21" s="15">
        <v>370</v>
      </c>
      <c r="J21" s="13" t="s">
        <v>23</v>
      </c>
      <c r="K21" s="13" t="s">
        <v>24</v>
      </c>
      <c r="L21" s="15">
        <v>152</v>
      </c>
      <c r="M21" s="13" t="s">
        <v>117</v>
      </c>
      <c r="N21" s="14">
        <v>46298.18241898148</v>
      </c>
      <c r="O21" s="15">
        <v>309</v>
      </c>
      <c r="P21" s="13" t="s">
        <v>26</v>
      </c>
      <c r="Q21" s="15">
        <v>190</v>
      </c>
      <c r="R21" s="3" t="str">
        <f>IF(OR(G21="12R",G21="12L"),_xlfn.XLOOKUP(C21,DB!$A$2:$A$255,DB!$B$2:$B$255,""),IF(OR(G21="30L",G21="30R"),_xlfn.XLOOKUP(C21,DB!$A$2:$A$255,DB!$C$2:$C$255,""),""))</f>
        <v>TAKUX</v>
      </c>
      <c r="S21" s="3">
        <f t="shared" si="0"/>
        <v>4</v>
      </c>
      <c r="T21" s="3" t="str">
        <f>_xlfn.XLOOKUP(C21,DB!$A$2:$A$255,DB!$D$2:$D$255,"")</f>
        <v>Sector 7</v>
      </c>
    </row>
    <row r="22" spans="1:20" x14ac:dyDescent="0.2">
      <c r="A22" s="13" t="s">
        <v>77</v>
      </c>
      <c r="B22" s="13" t="s">
        <v>18</v>
      </c>
      <c r="C22" s="13" t="s">
        <v>19</v>
      </c>
      <c r="D22" s="13" t="s">
        <v>34</v>
      </c>
      <c r="E22" s="13" t="s">
        <v>545</v>
      </c>
      <c r="F22" s="14">
        <v>46298.25105324074</v>
      </c>
      <c r="G22" s="13" t="s">
        <v>777</v>
      </c>
      <c r="H22" s="13" t="s">
        <v>1760</v>
      </c>
      <c r="I22" s="15">
        <v>340</v>
      </c>
      <c r="J22" s="13" t="s">
        <v>23</v>
      </c>
      <c r="K22" s="13" t="s">
        <v>24</v>
      </c>
      <c r="L22" s="15">
        <v>847</v>
      </c>
      <c r="M22" s="13" t="s">
        <v>79</v>
      </c>
      <c r="N22" s="14">
        <v>46298.294421296298</v>
      </c>
      <c r="O22" s="15">
        <v>340</v>
      </c>
      <c r="P22" s="13" t="s">
        <v>26</v>
      </c>
      <c r="Q22" s="15">
        <v>190</v>
      </c>
      <c r="R22" s="3" t="str">
        <f>IF(OR(G22="12R",G22="12L"),_xlfn.XLOOKUP(C22,DB!$A$2:$A$255,DB!$B$2:$B$255,""),IF(OR(G22="30L",G22="30R"),_xlfn.XLOOKUP(C22,DB!$A$2:$A$255,DB!$C$2:$C$255,""),""))</f>
        <v>UDGUV</v>
      </c>
      <c r="S22" s="3">
        <f t="shared" si="0"/>
        <v>6</v>
      </c>
      <c r="T22" s="3" t="str">
        <f>_xlfn.XLOOKUP(C22,DB!$A$2:$A$255,DB!$D$2:$D$255,"")</f>
        <v>Sector 2</v>
      </c>
    </row>
    <row r="23" spans="1:20" x14ac:dyDescent="0.2">
      <c r="A23" s="13" t="s">
        <v>92</v>
      </c>
      <c r="B23" s="13" t="s">
        <v>18</v>
      </c>
      <c r="C23" s="13" t="s">
        <v>33</v>
      </c>
      <c r="D23" s="13" t="s">
        <v>20</v>
      </c>
      <c r="E23" s="13" t="s">
        <v>808</v>
      </c>
      <c r="F23" s="14">
        <v>46298.253518518519</v>
      </c>
      <c r="G23" s="13" t="s">
        <v>777</v>
      </c>
      <c r="H23" s="13" t="s">
        <v>1761</v>
      </c>
      <c r="I23" s="15">
        <v>360</v>
      </c>
      <c r="J23" s="13" t="s">
        <v>23</v>
      </c>
      <c r="K23" s="13" t="s">
        <v>24</v>
      </c>
      <c r="L23" s="15">
        <v>836</v>
      </c>
      <c r="M23" s="13" t="s">
        <v>36</v>
      </c>
      <c r="N23" s="14">
        <v>46298.295046296298</v>
      </c>
      <c r="O23" s="15">
        <v>360</v>
      </c>
      <c r="P23" s="13" t="s">
        <v>26</v>
      </c>
      <c r="Q23" s="15">
        <v>190</v>
      </c>
      <c r="R23" s="3" t="str">
        <f>IF(OR(G23="12R",G23="12L"),_xlfn.XLOOKUP(C23,DB!$A$2:$A$255,DB!$B$2:$B$255,""),IF(OR(G23="30L",G23="30R"),_xlfn.XLOOKUP(C23,DB!$A$2:$A$255,DB!$C$2:$C$255,""),""))</f>
        <v>UDGUV</v>
      </c>
      <c r="S23" s="3">
        <f t="shared" si="0"/>
        <v>6</v>
      </c>
      <c r="T23" s="3" t="str">
        <f>_xlfn.XLOOKUP(C23,DB!$A$2:$A$255,DB!$D$2:$D$255,"")</f>
        <v>Sector 2</v>
      </c>
    </row>
    <row r="24" spans="1:20" x14ac:dyDescent="0.2">
      <c r="A24" s="13" t="s">
        <v>94</v>
      </c>
      <c r="B24" s="13" t="s">
        <v>18</v>
      </c>
      <c r="C24" s="13" t="s">
        <v>43</v>
      </c>
      <c r="D24" s="13" t="s">
        <v>54</v>
      </c>
      <c r="E24" s="13" t="s">
        <v>1193</v>
      </c>
      <c r="F24" s="14">
        <v>46298.443981481483</v>
      </c>
      <c r="G24" s="13" t="s">
        <v>777</v>
      </c>
      <c r="H24" s="13" t="s">
        <v>1762</v>
      </c>
      <c r="I24" s="15">
        <v>380</v>
      </c>
      <c r="J24" s="13" t="s">
        <v>23</v>
      </c>
      <c r="K24" s="13" t="s">
        <v>24</v>
      </c>
      <c r="L24" s="15">
        <v>879</v>
      </c>
      <c r="M24" s="13" t="s">
        <v>46</v>
      </c>
      <c r="N24" s="14">
        <v>46298.48814814815</v>
      </c>
      <c r="O24" s="15">
        <v>380</v>
      </c>
      <c r="P24" s="13" t="s">
        <v>26</v>
      </c>
      <c r="Q24" s="15">
        <v>190</v>
      </c>
      <c r="R24" s="3" t="str">
        <f>IF(OR(G24="12R",G24="12L"),_xlfn.XLOOKUP(C24,DB!$A$2:$A$255,DB!$B$2:$B$255,""),IF(OR(G24="30L",G24="30R"),_xlfn.XLOOKUP(C24,DB!$A$2:$A$255,DB!$C$2:$C$255,""),""))</f>
        <v>UDGUV</v>
      </c>
      <c r="S24" s="3">
        <f t="shared" si="0"/>
        <v>10</v>
      </c>
      <c r="T24" s="3" t="str">
        <f>_xlfn.XLOOKUP(C24,DB!$A$2:$A$255,DB!$D$2:$D$255,"")</f>
        <v>Sector 2</v>
      </c>
    </row>
    <row r="25" spans="1:20" x14ac:dyDescent="0.2">
      <c r="A25" s="13" t="s">
        <v>103</v>
      </c>
      <c r="B25" s="13" t="s">
        <v>18</v>
      </c>
      <c r="C25" s="13" t="s">
        <v>43</v>
      </c>
      <c r="D25" s="13" t="s">
        <v>44</v>
      </c>
      <c r="E25" s="13" t="s">
        <v>588</v>
      </c>
      <c r="F25" s="14">
        <v>46298.470092592594</v>
      </c>
      <c r="G25" s="13" t="s">
        <v>777</v>
      </c>
      <c r="H25" s="13" t="s">
        <v>1763</v>
      </c>
      <c r="I25" s="15">
        <v>360</v>
      </c>
      <c r="J25" s="13" t="s">
        <v>23</v>
      </c>
      <c r="K25" s="13" t="s">
        <v>24</v>
      </c>
      <c r="L25" s="15">
        <v>846</v>
      </c>
      <c r="M25" s="13" t="s">
        <v>46</v>
      </c>
      <c r="N25" s="14">
        <v>46298.513912037037</v>
      </c>
      <c r="O25" s="15">
        <v>360</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96</v>
      </c>
      <c r="B26" s="13" t="s">
        <v>18</v>
      </c>
      <c r="C26" s="13" t="s">
        <v>97</v>
      </c>
      <c r="D26" s="13" t="s">
        <v>54</v>
      </c>
      <c r="E26" s="13" t="s">
        <v>428</v>
      </c>
      <c r="F26" s="14">
        <v>46298.47320601852</v>
      </c>
      <c r="G26" s="13" t="s">
        <v>777</v>
      </c>
      <c r="H26" s="13" t="s">
        <v>1764</v>
      </c>
      <c r="I26" s="15">
        <v>360</v>
      </c>
      <c r="J26" s="13" t="s">
        <v>23</v>
      </c>
      <c r="K26" s="13" t="s">
        <v>24</v>
      </c>
      <c r="L26" s="15">
        <v>905</v>
      </c>
      <c r="M26" s="13" t="s">
        <v>99</v>
      </c>
      <c r="N26" s="14">
        <v>46298.520775462966</v>
      </c>
      <c r="O26" s="15">
        <v>208</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100</v>
      </c>
      <c r="B27" s="13" t="s">
        <v>18</v>
      </c>
      <c r="C27" s="13" t="s">
        <v>101</v>
      </c>
      <c r="D27" s="13" t="s">
        <v>20</v>
      </c>
      <c r="E27" s="13" t="s">
        <v>183</v>
      </c>
      <c r="F27" s="14">
        <v>46298.478888888887</v>
      </c>
      <c r="G27" s="13" t="s">
        <v>777</v>
      </c>
      <c r="H27" s="13" t="s">
        <v>1765</v>
      </c>
      <c r="I27" s="15">
        <v>360</v>
      </c>
      <c r="J27" s="13" t="s">
        <v>23</v>
      </c>
      <c r="K27" s="13" t="s">
        <v>24</v>
      </c>
      <c r="L27" s="15">
        <v>875</v>
      </c>
      <c r="M27" s="13" t="s">
        <v>667</v>
      </c>
      <c r="N27" s="14">
        <v>46298.523912037039</v>
      </c>
      <c r="O27" s="15">
        <v>360</v>
      </c>
      <c r="P27" s="13" t="s">
        <v>26</v>
      </c>
      <c r="Q27" s="15">
        <v>190</v>
      </c>
      <c r="R27" s="3" t="str">
        <f>IF(OR(G27="12R",G27="12L"),_xlfn.XLOOKUP(C27,DB!$A$2:$A$255,DB!$B$2:$B$255,""),IF(OR(G27="30L",G27="30R"),_xlfn.XLOOKUP(C27,DB!$A$2:$A$255,DB!$C$2:$C$255,""),""))</f>
        <v>UDGUV</v>
      </c>
      <c r="S27" s="3">
        <f t="shared" si="0"/>
        <v>11</v>
      </c>
      <c r="T27" s="3" t="str">
        <f>_xlfn.XLOOKUP(C27,DB!$A$2:$A$255,DB!$D$2:$D$255,"")</f>
        <v>Sector 2</v>
      </c>
    </row>
    <row r="28" spans="1:20" x14ac:dyDescent="0.2">
      <c r="A28" s="13" t="s">
        <v>106</v>
      </c>
      <c r="B28" s="13" t="s">
        <v>18</v>
      </c>
      <c r="C28" s="13" t="s">
        <v>43</v>
      </c>
      <c r="D28" s="13" t="s">
        <v>20</v>
      </c>
      <c r="E28" s="13" t="s">
        <v>534</v>
      </c>
      <c r="F28" s="14">
        <v>46298.480682870373</v>
      </c>
      <c r="G28" s="13" t="s">
        <v>777</v>
      </c>
      <c r="H28" s="13" t="s">
        <v>1766</v>
      </c>
      <c r="I28" s="15">
        <v>360</v>
      </c>
      <c r="J28" s="13" t="s">
        <v>23</v>
      </c>
      <c r="K28" s="13" t="s">
        <v>24</v>
      </c>
      <c r="L28" s="15">
        <v>868</v>
      </c>
      <c r="M28" s="13" t="s">
        <v>740</v>
      </c>
      <c r="N28" s="14">
        <v>46298.525300925925</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1129</v>
      </c>
      <c r="B29" s="13" t="s">
        <v>18</v>
      </c>
      <c r="C29" s="13" t="s">
        <v>1400</v>
      </c>
      <c r="D29" s="13" t="s">
        <v>953</v>
      </c>
      <c r="E29" s="13"/>
      <c r="F29" s="14">
        <v>46298.482719907406</v>
      </c>
      <c r="G29" s="13" t="s">
        <v>777</v>
      </c>
      <c r="H29" s="13" t="s">
        <v>1767</v>
      </c>
      <c r="I29" s="15">
        <v>220</v>
      </c>
      <c r="J29" s="13" t="s">
        <v>782</v>
      </c>
      <c r="K29" s="13" t="s">
        <v>51</v>
      </c>
      <c r="L29" s="15">
        <v>863</v>
      </c>
      <c r="M29" s="13" t="s">
        <v>901</v>
      </c>
      <c r="N29" s="14">
        <v>46298.590277777781</v>
      </c>
      <c r="O29" s="15">
        <v>220</v>
      </c>
      <c r="P29" s="13" t="s">
        <v>137</v>
      </c>
      <c r="Q29" s="15">
        <v>40</v>
      </c>
      <c r="R29" s="3" t="str">
        <f>IF(OR(G29="12R",G29="12L"),_xlfn.XLOOKUP(C29,DB!$A$2:$A$255,DB!$B$2:$B$255,""),IF(OR(G29="30L",G29="30R"),_xlfn.XLOOKUP(C29,DB!$A$2:$A$255,DB!$C$2:$C$255,""),""))</f>
        <v>UDGUV</v>
      </c>
      <c r="S29" s="3">
        <f t="shared" si="0"/>
        <v>11</v>
      </c>
      <c r="T29" s="3" t="str">
        <f>_xlfn.XLOOKUP(C29,DB!$A$2:$A$255,DB!$D$2:$D$255,"")</f>
        <v>Sector 2</v>
      </c>
    </row>
    <row r="30" spans="1:20" x14ac:dyDescent="0.2">
      <c r="A30" s="13" t="s">
        <v>111</v>
      </c>
      <c r="B30" s="13" t="s">
        <v>18</v>
      </c>
      <c r="C30" s="13" t="s">
        <v>33</v>
      </c>
      <c r="D30" s="13" t="s">
        <v>20</v>
      </c>
      <c r="E30" s="13" t="s">
        <v>58</v>
      </c>
      <c r="F30" s="14">
        <v>46298.493958333333</v>
      </c>
      <c r="G30" s="13" t="s">
        <v>777</v>
      </c>
      <c r="H30" s="13" t="s">
        <v>1768</v>
      </c>
      <c r="I30" s="15">
        <v>340</v>
      </c>
      <c r="J30" s="13" t="s">
        <v>23</v>
      </c>
      <c r="K30" s="13" t="s">
        <v>24</v>
      </c>
      <c r="L30" s="15">
        <v>855</v>
      </c>
      <c r="M30" s="13" t="s">
        <v>1769</v>
      </c>
      <c r="N30" s="14">
        <v>46298.537303240737</v>
      </c>
      <c r="O30" s="15">
        <v>340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107</v>
      </c>
      <c r="B31" s="13" t="s">
        <v>18</v>
      </c>
      <c r="C31" s="13" t="s">
        <v>108</v>
      </c>
      <c r="D31" s="13" t="s">
        <v>54</v>
      </c>
      <c r="E31" s="13" t="s">
        <v>112</v>
      </c>
      <c r="F31" s="14">
        <v>46298.497233796297</v>
      </c>
      <c r="G31" s="13" t="s">
        <v>777</v>
      </c>
      <c r="H31" s="13" t="s">
        <v>1770</v>
      </c>
      <c r="I31" s="15">
        <v>290</v>
      </c>
      <c r="J31" s="13" t="s">
        <v>23</v>
      </c>
      <c r="K31" s="13" t="s">
        <v>24</v>
      </c>
      <c r="L31" s="15">
        <v>140</v>
      </c>
      <c r="M31" s="13" t="s">
        <v>40</v>
      </c>
      <c r="N31" s="14">
        <v>46298.506898148145</v>
      </c>
      <c r="O31" s="15">
        <v>275</v>
      </c>
      <c r="P31" s="13" t="s">
        <v>26</v>
      </c>
      <c r="Q31" s="15">
        <v>190</v>
      </c>
      <c r="R31" s="3" t="str">
        <f>IF(OR(G31="12R",G31="12L"),_xlfn.XLOOKUP(C31,DB!$A$2:$A$255,DB!$B$2:$B$255,""),IF(OR(G31="30L",G31="30R"),_xlfn.XLOOKUP(C31,DB!$A$2:$A$255,DB!$C$2:$C$255,""),""))</f>
        <v>NUDAL</v>
      </c>
      <c r="S31" s="3">
        <f t="shared" si="0"/>
        <v>11</v>
      </c>
      <c r="T31" s="3" t="str">
        <f>_xlfn.XLOOKUP(C31,DB!$A$2:$A$255,DB!$D$2:$D$255,"")</f>
        <v>Sector 3</v>
      </c>
    </row>
    <row r="32" spans="1:20" x14ac:dyDescent="0.2">
      <c r="A32" s="13" t="s">
        <v>114</v>
      </c>
      <c r="B32" s="13" t="s">
        <v>18</v>
      </c>
      <c r="C32" s="13" t="s">
        <v>115</v>
      </c>
      <c r="D32" s="13" t="s">
        <v>129</v>
      </c>
      <c r="E32" s="13" t="s">
        <v>902</v>
      </c>
      <c r="F32" s="14">
        <v>46298.508217592593</v>
      </c>
      <c r="G32" s="13" t="s">
        <v>777</v>
      </c>
      <c r="H32" s="13" t="s">
        <v>1771</v>
      </c>
      <c r="I32" s="15">
        <v>370</v>
      </c>
      <c r="J32" s="13" t="s">
        <v>23</v>
      </c>
      <c r="K32" s="13" t="s">
        <v>24</v>
      </c>
      <c r="L32" s="15">
        <v>181</v>
      </c>
      <c r="M32" s="13" t="s">
        <v>869</v>
      </c>
      <c r="N32" s="14">
        <v>46298.519745370373</v>
      </c>
      <c r="O32" s="15">
        <v>325</v>
      </c>
      <c r="P32" s="13" t="s">
        <v>26</v>
      </c>
      <c r="Q32" s="15">
        <v>190</v>
      </c>
      <c r="R32" s="3" t="str">
        <f>IF(OR(G32="12R",G32="12L"),_xlfn.XLOOKUP(C32,DB!$A$2:$A$255,DB!$B$2:$B$255,""),IF(OR(G32="30L",G32="30R"),_xlfn.XLOOKUP(C32,DB!$A$2:$A$255,DB!$C$2:$C$255,""),""))</f>
        <v>CZM</v>
      </c>
      <c r="S32" s="3">
        <f t="shared" si="0"/>
        <v>12</v>
      </c>
      <c r="T32" s="3" t="str">
        <f>_xlfn.XLOOKUP(C32,DB!$A$2:$A$255,DB!$D$2:$D$255,"")</f>
        <v>Sector 7</v>
      </c>
    </row>
    <row r="33" spans="1:20" x14ac:dyDescent="0.2">
      <c r="A33" s="13" t="s">
        <v>113</v>
      </c>
      <c r="B33" s="13" t="s">
        <v>18</v>
      </c>
      <c r="C33" s="13" t="s">
        <v>43</v>
      </c>
      <c r="D33" s="13" t="s">
        <v>129</v>
      </c>
      <c r="E33" s="13" t="s">
        <v>1093</v>
      </c>
      <c r="F33" s="14">
        <v>46298.512662037036</v>
      </c>
      <c r="G33" s="13" t="s">
        <v>777</v>
      </c>
      <c r="H33" s="13" t="s">
        <v>1772</v>
      </c>
      <c r="I33" s="15">
        <v>380</v>
      </c>
      <c r="J33" s="13" t="s">
        <v>23</v>
      </c>
      <c r="K33" s="13" t="s">
        <v>24</v>
      </c>
      <c r="L33" s="15">
        <v>849</v>
      </c>
      <c r="M33" s="13" t="s">
        <v>46</v>
      </c>
      <c r="N33" s="14">
        <v>46298.55678240741</v>
      </c>
      <c r="O33" s="15">
        <v>380</v>
      </c>
      <c r="P33" s="13" t="s">
        <v>26</v>
      </c>
      <c r="Q33" s="15">
        <v>190</v>
      </c>
      <c r="R33" s="3" t="str">
        <f>IF(OR(G33="12R",G33="12L"),_xlfn.XLOOKUP(C33,DB!$A$2:$A$255,DB!$B$2:$B$255,""),IF(OR(G33="30L",G33="30R"),_xlfn.XLOOKUP(C33,DB!$A$2:$A$255,DB!$C$2:$C$255,""),""))</f>
        <v>UDGUV</v>
      </c>
      <c r="S33" s="3">
        <f t="shared" si="0"/>
        <v>12</v>
      </c>
      <c r="T33" s="3" t="str">
        <f>_xlfn.XLOOKUP(C33,DB!$A$2:$A$255,DB!$D$2:$D$255,"")</f>
        <v>Sector 2</v>
      </c>
    </row>
    <row r="34" spans="1:20" x14ac:dyDescent="0.2">
      <c r="A34" s="13" t="s">
        <v>1773</v>
      </c>
      <c r="B34" s="13" t="s">
        <v>18</v>
      </c>
      <c r="C34" s="13" t="s">
        <v>386</v>
      </c>
      <c r="D34" s="13" t="s">
        <v>907</v>
      </c>
      <c r="E34" s="13"/>
      <c r="F34" s="14">
        <v>46298.525405092594</v>
      </c>
      <c r="G34" s="13" t="s">
        <v>777</v>
      </c>
      <c r="H34" s="13" t="s">
        <v>1774</v>
      </c>
      <c r="I34" s="15">
        <v>370</v>
      </c>
      <c r="J34" s="13" t="s">
        <v>23</v>
      </c>
      <c r="K34" s="13" t="s">
        <v>51</v>
      </c>
      <c r="L34" s="15">
        <v>220</v>
      </c>
      <c r="M34" s="13" t="s">
        <v>383</v>
      </c>
      <c r="N34" s="14">
        <v>46298.539305555554</v>
      </c>
      <c r="O34" s="15">
        <v>343</v>
      </c>
      <c r="P34" s="13" t="s">
        <v>26</v>
      </c>
      <c r="Q34" s="15">
        <v>40</v>
      </c>
      <c r="R34" s="3" t="str">
        <f>IF(OR(G34="12R",G34="12L"),_xlfn.XLOOKUP(C34,DB!$A$2:$A$255,DB!$B$2:$B$255,""),IF(OR(G34="30L",G34="30R"),_xlfn.XLOOKUP(C34,DB!$A$2:$A$255,DB!$C$2:$C$255,""),""))</f>
        <v>NUDAL</v>
      </c>
      <c r="S34" s="3">
        <f t="shared" si="0"/>
        <v>12</v>
      </c>
      <c r="T34" s="3" t="str">
        <f>_xlfn.XLOOKUP(C34,DB!$A$2:$A$255,DB!$D$2:$D$255,"")</f>
        <v>Sector 3</v>
      </c>
    </row>
    <row r="35" spans="1:20" x14ac:dyDescent="0.2">
      <c r="A35" s="13" t="s">
        <v>118</v>
      </c>
      <c r="B35" s="13" t="s">
        <v>18</v>
      </c>
      <c r="C35" s="13" t="s">
        <v>119</v>
      </c>
      <c r="D35" s="13" t="s">
        <v>54</v>
      </c>
      <c r="E35" s="13" t="s">
        <v>222</v>
      </c>
      <c r="F35" s="14">
        <v>46298.542604166665</v>
      </c>
      <c r="G35" s="13" t="s">
        <v>777</v>
      </c>
      <c r="H35" s="13" t="s">
        <v>1775</v>
      </c>
      <c r="I35" s="15">
        <v>380</v>
      </c>
      <c r="J35" s="13" t="s">
        <v>23</v>
      </c>
      <c r="K35" s="13" t="s">
        <v>24</v>
      </c>
      <c r="L35" s="15">
        <v>847</v>
      </c>
      <c r="M35" s="13" t="s">
        <v>36</v>
      </c>
      <c r="N35" s="14">
        <v>46298.584918981476</v>
      </c>
      <c r="O35" s="15">
        <v>380</v>
      </c>
      <c r="P35" s="13" t="s">
        <v>26</v>
      </c>
      <c r="Q35" s="15">
        <v>190</v>
      </c>
      <c r="R35" s="3" t="str">
        <f>IF(OR(G35="12R",G35="12L"),_xlfn.XLOOKUP(C35,DB!$A$2:$A$255,DB!$B$2:$B$255,""),IF(OR(G35="30L",G35="30R"),_xlfn.XLOOKUP(C35,DB!$A$2:$A$255,DB!$C$2:$C$255,""),""))</f>
        <v>UDGUV</v>
      </c>
      <c r="S35" s="3">
        <f t="shared" si="0"/>
        <v>13</v>
      </c>
      <c r="T35" s="3" t="str">
        <f>_xlfn.XLOOKUP(C35,DB!$A$2:$A$255,DB!$D$2:$D$255,"")</f>
        <v>Sector 2</v>
      </c>
    </row>
    <row r="36" spans="1:20" x14ac:dyDescent="0.2">
      <c r="A36" s="13" t="s">
        <v>121</v>
      </c>
      <c r="B36" s="13" t="s">
        <v>18</v>
      </c>
      <c r="C36" s="13" t="s">
        <v>122</v>
      </c>
      <c r="D36" s="13" t="s">
        <v>123</v>
      </c>
      <c r="E36" s="13" t="s">
        <v>775</v>
      </c>
      <c r="F36" s="14">
        <v>46298.543981481482</v>
      </c>
      <c r="G36" s="13" t="s">
        <v>777</v>
      </c>
      <c r="H36" s="13" t="s">
        <v>1776</v>
      </c>
      <c r="I36" s="15">
        <v>340</v>
      </c>
      <c r="J36" s="13" t="s">
        <v>23</v>
      </c>
      <c r="K36" s="13" t="s">
        <v>24</v>
      </c>
      <c r="L36" s="15">
        <v>544</v>
      </c>
      <c r="M36" s="13" t="s">
        <v>130</v>
      </c>
      <c r="N36" s="14">
        <v>46298.572337962964</v>
      </c>
      <c r="O36" s="15">
        <v>360</v>
      </c>
      <c r="P36" s="13" t="s">
        <v>26</v>
      </c>
      <c r="Q36" s="15">
        <v>190</v>
      </c>
      <c r="R36" s="3" t="str">
        <f>IF(OR(G36="12R",G36="12L"),_xlfn.XLOOKUP(C36,DB!$A$2:$A$255,DB!$B$2:$B$255,""),IF(OR(G36="30L",G36="30R"),_xlfn.XLOOKUP(C36,DB!$A$2:$A$255,DB!$C$2:$C$255,""),""))</f>
        <v>NOSUG</v>
      </c>
      <c r="S36" s="3">
        <f t="shared" si="0"/>
        <v>13</v>
      </c>
      <c r="T36" s="3" t="str">
        <f>_xlfn.XLOOKUP(C36,DB!$A$2:$A$255,DB!$D$2:$D$255,"")</f>
        <v>Sector 3</v>
      </c>
    </row>
    <row r="37" spans="1:20" x14ac:dyDescent="0.2">
      <c r="A37" s="13" t="s">
        <v>133</v>
      </c>
      <c r="B37" s="13" t="s">
        <v>18</v>
      </c>
      <c r="C37" s="13" t="s">
        <v>134</v>
      </c>
      <c r="D37" s="13" t="s">
        <v>129</v>
      </c>
      <c r="E37" s="13" t="s">
        <v>1777</v>
      </c>
      <c r="F37" s="14">
        <v>46298.547581018516</v>
      </c>
      <c r="G37" s="13" t="s">
        <v>777</v>
      </c>
      <c r="H37" s="13" t="s">
        <v>1778</v>
      </c>
      <c r="I37" s="15">
        <v>350</v>
      </c>
      <c r="J37" s="13" t="s">
        <v>23</v>
      </c>
      <c r="K37" s="13" t="s">
        <v>24</v>
      </c>
      <c r="L37" s="15">
        <v>154</v>
      </c>
      <c r="M37" s="13" t="s">
        <v>1255</v>
      </c>
      <c r="N37" s="14">
        <v>46298.557534722218</v>
      </c>
      <c r="O37" s="15">
        <v>265</v>
      </c>
      <c r="P37" s="13" t="s">
        <v>26</v>
      </c>
      <c r="Q37" s="15">
        <v>40</v>
      </c>
      <c r="R37" s="3" t="str">
        <f>IF(OR(G37="12R",G37="12L"),_xlfn.XLOOKUP(C37,DB!$A$2:$A$255,DB!$B$2:$B$255,""),IF(OR(G37="30L",G37="30R"),_xlfn.XLOOKUP(C37,DB!$A$2:$A$255,DB!$C$2:$C$255,""),""))</f>
        <v>NOSUG</v>
      </c>
      <c r="S37" s="3">
        <f t="shared" si="0"/>
        <v>13</v>
      </c>
      <c r="T37" s="3" t="str">
        <f>_xlfn.XLOOKUP(C37,DB!$A$2:$A$255,DB!$D$2:$D$255,"")</f>
        <v>Sector 3</v>
      </c>
    </row>
    <row r="38" spans="1:20" x14ac:dyDescent="0.2">
      <c r="A38" s="13" t="s">
        <v>125</v>
      </c>
      <c r="B38" s="13" t="s">
        <v>18</v>
      </c>
      <c r="C38" s="13" t="s">
        <v>43</v>
      </c>
      <c r="D38" s="13" t="s">
        <v>44</v>
      </c>
      <c r="E38" s="13" t="s">
        <v>499</v>
      </c>
      <c r="F38" s="14">
        <v>46298.55023148148</v>
      </c>
      <c r="G38" s="13" t="s">
        <v>777</v>
      </c>
      <c r="H38" s="13" t="s">
        <v>1779</v>
      </c>
      <c r="I38" s="15">
        <v>360</v>
      </c>
      <c r="J38" s="13" t="s">
        <v>23</v>
      </c>
      <c r="K38" s="13" t="s">
        <v>24</v>
      </c>
      <c r="L38" s="15">
        <v>847</v>
      </c>
      <c r="M38" s="13" t="s">
        <v>46</v>
      </c>
      <c r="N38" s="14">
        <v>46298.593680555554</v>
      </c>
      <c r="O38" s="15">
        <v>360</v>
      </c>
      <c r="P38" s="13" t="s">
        <v>26</v>
      </c>
      <c r="Q38" s="15">
        <v>190</v>
      </c>
      <c r="R38" s="3" t="str">
        <f>IF(OR(G38="12R",G38="12L"),_xlfn.XLOOKUP(C38,DB!$A$2:$A$255,DB!$B$2:$B$255,""),IF(OR(G38="30L",G38="30R"),_xlfn.XLOOKUP(C38,DB!$A$2:$A$255,DB!$C$2:$C$255,""),""))</f>
        <v>UDGUV</v>
      </c>
      <c r="S38" s="3">
        <f t="shared" si="0"/>
        <v>13</v>
      </c>
      <c r="T38" s="3" t="str">
        <f>_xlfn.XLOOKUP(C38,DB!$A$2:$A$255,DB!$D$2:$D$255,"")</f>
        <v>Sector 2</v>
      </c>
    </row>
    <row r="39" spans="1:20" x14ac:dyDescent="0.2">
      <c r="A39" s="13" t="s">
        <v>140</v>
      </c>
      <c r="B39" s="13" t="s">
        <v>18</v>
      </c>
      <c r="C39" s="13" t="s">
        <v>43</v>
      </c>
      <c r="D39" s="13" t="s">
        <v>44</v>
      </c>
      <c r="E39" s="13" t="s">
        <v>450</v>
      </c>
      <c r="F39" s="14">
        <v>46298.60261574074</v>
      </c>
      <c r="G39" s="13" t="s">
        <v>22</v>
      </c>
      <c r="H39" s="13" t="s">
        <v>1780</v>
      </c>
      <c r="I39" s="15">
        <v>360</v>
      </c>
      <c r="J39" s="13" t="s">
        <v>23</v>
      </c>
      <c r="K39" s="13" t="s">
        <v>24</v>
      </c>
      <c r="L39" s="15">
        <v>885</v>
      </c>
      <c r="M39" s="13" t="s">
        <v>46</v>
      </c>
      <c r="N39" s="14">
        <v>46298.648495370369</v>
      </c>
      <c r="O39" s="15">
        <v>360</v>
      </c>
      <c r="P39" s="13" t="s">
        <v>26</v>
      </c>
      <c r="Q39" s="15">
        <v>190</v>
      </c>
      <c r="R39" s="3" t="str">
        <f>IF(OR(G39="12R",G39="12L"),_xlfn.XLOOKUP(C39,DB!$A$2:$A$255,DB!$B$2:$B$255,""),IF(OR(G39="30L",G39="30R"),_xlfn.XLOOKUP(C39,DB!$A$2:$A$255,DB!$C$2:$C$255,""),""))</f>
        <v>UDGUV</v>
      </c>
      <c r="S39" s="3">
        <f t="shared" si="0"/>
        <v>14</v>
      </c>
      <c r="T39" s="3" t="str">
        <f>_xlfn.XLOOKUP(C39,DB!$A$2:$A$255,DB!$D$2:$D$255,"")</f>
        <v>Sector 2</v>
      </c>
    </row>
    <row r="40" spans="1:20" x14ac:dyDescent="0.2">
      <c r="A40" s="13" t="s">
        <v>146</v>
      </c>
      <c r="B40" s="13" t="s">
        <v>18</v>
      </c>
      <c r="C40" s="13" t="s">
        <v>33</v>
      </c>
      <c r="D40" s="13" t="s">
        <v>34</v>
      </c>
      <c r="E40" s="13" t="s">
        <v>620</v>
      </c>
      <c r="F40" s="14">
        <v>46298.634155092594</v>
      </c>
      <c r="G40" s="13" t="s">
        <v>22</v>
      </c>
      <c r="H40" s="13" t="s">
        <v>35</v>
      </c>
      <c r="I40" s="15">
        <v>360</v>
      </c>
      <c r="J40" s="13" t="s">
        <v>23</v>
      </c>
      <c r="K40" s="13" t="s">
        <v>24</v>
      </c>
      <c r="L40" s="15">
        <v>878</v>
      </c>
      <c r="M40" s="13" t="s">
        <v>36</v>
      </c>
      <c r="N40" s="14">
        <v>46298.679155092592</v>
      </c>
      <c r="O40" s="15">
        <v>340</v>
      </c>
      <c r="P40" s="13" t="s">
        <v>26</v>
      </c>
      <c r="Q40" s="15">
        <v>190</v>
      </c>
      <c r="R40" s="3" t="str">
        <f>IF(OR(G40="12R",G40="12L"),_xlfn.XLOOKUP(C40,DB!$A$2:$A$255,DB!$B$2:$B$255,""),IF(OR(G40="30L",G40="30R"),_xlfn.XLOOKUP(C40,DB!$A$2:$A$255,DB!$C$2:$C$255,""),""))</f>
        <v>UDGUV</v>
      </c>
      <c r="S40" s="3">
        <f t="shared" si="0"/>
        <v>15</v>
      </c>
      <c r="T40" s="3" t="str">
        <f>_xlfn.XLOOKUP(C40,DB!$A$2:$A$255,DB!$D$2:$D$255,"")</f>
        <v>Sector 2</v>
      </c>
    </row>
    <row r="41" spans="1:20" x14ac:dyDescent="0.2">
      <c r="A41" s="13" t="s">
        <v>1781</v>
      </c>
      <c r="B41" s="13" t="s">
        <v>18</v>
      </c>
      <c r="C41" s="13" t="s">
        <v>480</v>
      </c>
      <c r="D41" s="13" t="s">
        <v>132</v>
      </c>
      <c r="E41" s="13"/>
      <c r="F41" s="14">
        <v>46298.63653935185</v>
      </c>
      <c r="G41" s="13" t="s">
        <v>22</v>
      </c>
      <c r="H41" s="13" t="s">
        <v>1782</v>
      </c>
      <c r="I41" s="15">
        <v>280</v>
      </c>
      <c r="J41" s="13" t="s">
        <v>23</v>
      </c>
      <c r="K41" s="13" t="s">
        <v>51</v>
      </c>
      <c r="L41" s="15">
        <v>873</v>
      </c>
      <c r="M41" s="13" t="s">
        <v>36</v>
      </c>
      <c r="N41" s="14">
        <v>46298.686342592591</v>
      </c>
      <c r="O41" s="15">
        <v>280</v>
      </c>
      <c r="P41" s="13" t="s">
        <v>26</v>
      </c>
      <c r="Q41" s="15">
        <v>30</v>
      </c>
      <c r="R41" s="3" t="str">
        <f>IF(OR(G41="12R",G41="12L"),_xlfn.XLOOKUP(C41,DB!$A$2:$A$255,DB!$B$2:$B$255,""),IF(OR(G41="30L",G41="30R"),_xlfn.XLOOKUP(C41,DB!$A$2:$A$255,DB!$C$2:$C$255,""),""))</f>
        <v>UDGUV</v>
      </c>
      <c r="S41" s="3">
        <f t="shared" si="0"/>
        <v>15</v>
      </c>
      <c r="T41" s="3" t="str">
        <f>_xlfn.XLOOKUP(C41,DB!$A$2:$A$255,DB!$D$2:$D$255,"")</f>
        <v>Sector 2</v>
      </c>
    </row>
    <row r="42" spans="1:20" x14ac:dyDescent="0.2">
      <c r="A42" s="13" t="s">
        <v>154</v>
      </c>
      <c r="B42" s="13" t="s">
        <v>18</v>
      </c>
      <c r="C42" s="13" t="s">
        <v>43</v>
      </c>
      <c r="D42" s="13" t="s">
        <v>20</v>
      </c>
      <c r="E42" s="13" t="s">
        <v>629</v>
      </c>
      <c r="F42" s="14">
        <v>46298.649201388893</v>
      </c>
      <c r="G42" s="13" t="s">
        <v>22</v>
      </c>
      <c r="H42" s="13" t="s">
        <v>1783</v>
      </c>
      <c r="I42" s="15">
        <v>360</v>
      </c>
      <c r="J42" s="13" t="s">
        <v>23</v>
      </c>
      <c r="K42" s="13" t="s">
        <v>24</v>
      </c>
      <c r="L42" s="15">
        <v>864</v>
      </c>
      <c r="M42" s="13" t="s">
        <v>46</v>
      </c>
      <c r="N42" s="14">
        <v>46298.693356481483</v>
      </c>
      <c r="O42" s="15">
        <v>360</v>
      </c>
      <c r="P42" s="13" t="s">
        <v>26</v>
      </c>
      <c r="Q42" s="15">
        <v>190</v>
      </c>
      <c r="R42" s="3" t="str">
        <f>IF(OR(G42="12R",G42="12L"),_xlfn.XLOOKUP(C42,DB!$A$2:$A$255,DB!$B$2:$B$255,""),IF(OR(G42="30L",G42="30R"),_xlfn.XLOOKUP(C42,DB!$A$2:$A$255,DB!$C$2:$C$255,""),""))</f>
        <v>UDGUV</v>
      </c>
      <c r="S42" s="3">
        <f t="shared" si="0"/>
        <v>15</v>
      </c>
      <c r="T42" s="3" t="str">
        <f>_xlfn.XLOOKUP(C42,DB!$A$2:$A$255,DB!$D$2:$D$255,"")</f>
        <v>Sector 2</v>
      </c>
    </row>
    <row r="43" spans="1:20" x14ac:dyDescent="0.2">
      <c r="A43" s="13" t="s">
        <v>158</v>
      </c>
      <c r="B43" s="13" t="s">
        <v>18</v>
      </c>
      <c r="C43" s="13" t="s">
        <v>101</v>
      </c>
      <c r="D43" s="13" t="s">
        <v>34</v>
      </c>
      <c r="E43" s="13" t="s">
        <v>640</v>
      </c>
      <c r="F43" s="14">
        <v>46298.652083333334</v>
      </c>
      <c r="G43" s="13" t="s">
        <v>22</v>
      </c>
      <c r="H43" s="13" t="s">
        <v>1784</v>
      </c>
      <c r="I43" s="15">
        <v>380</v>
      </c>
      <c r="J43" s="13" t="s">
        <v>23</v>
      </c>
      <c r="K43" s="13" t="s">
        <v>24</v>
      </c>
      <c r="L43" s="15">
        <v>867</v>
      </c>
      <c r="M43" s="13" t="s">
        <v>46</v>
      </c>
      <c r="N43" s="14">
        <v>46298.696481481486</v>
      </c>
      <c r="O43" s="15">
        <v>380</v>
      </c>
      <c r="P43" s="13" t="s">
        <v>26</v>
      </c>
      <c r="Q43" s="15">
        <v>190</v>
      </c>
      <c r="R43" s="3" t="str">
        <f>IF(OR(G43="12R",G43="12L"),_xlfn.XLOOKUP(C43,DB!$A$2:$A$255,DB!$B$2:$B$255,""),IF(OR(G43="30L",G43="30R"),_xlfn.XLOOKUP(C43,DB!$A$2:$A$255,DB!$C$2:$C$255,""),""))</f>
        <v>UDGUV</v>
      </c>
      <c r="S43" s="3">
        <f t="shared" si="0"/>
        <v>15</v>
      </c>
      <c r="T43" s="3" t="str">
        <f>_xlfn.XLOOKUP(C43,DB!$A$2:$A$255,DB!$D$2:$D$255,"")</f>
        <v>Sector 2</v>
      </c>
    </row>
    <row r="44" spans="1:20" x14ac:dyDescent="0.2">
      <c r="A44" s="13" t="s">
        <v>150</v>
      </c>
      <c r="B44" s="13" t="s">
        <v>18</v>
      </c>
      <c r="C44" s="13" t="s">
        <v>50</v>
      </c>
      <c r="D44" s="13" t="s">
        <v>34</v>
      </c>
      <c r="E44" s="13" t="s">
        <v>522</v>
      </c>
      <c r="F44" s="14">
        <v>46298.653807870374</v>
      </c>
      <c r="G44" s="13" t="s">
        <v>22</v>
      </c>
      <c r="H44" s="13" t="s">
        <v>1785</v>
      </c>
      <c r="I44" s="15">
        <v>360</v>
      </c>
      <c r="J44" s="13" t="s">
        <v>23</v>
      </c>
      <c r="K44" s="13" t="s">
        <v>152</v>
      </c>
      <c r="L44" s="15">
        <v>866</v>
      </c>
      <c r="M44" s="13" t="s">
        <v>46</v>
      </c>
      <c r="N44" s="14">
        <v>46298.697696759264</v>
      </c>
      <c r="O44" s="15">
        <v>360</v>
      </c>
      <c r="P44" s="13" t="s">
        <v>26</v>
      </c>
      <c r="Q44" s="15">
        <v>190</v>
      </c>
      <c r="R44" s="3" t="str">
        <f>IF(OR(G44="12R",G44="12L"),_xlfn.XLOOKUP(C44,DB!$A$2:$A$255,DB!$B$2:$B$255,""),IF(OR(G44="30L",G44="30R"),_xlfn.XLOOKUP(C44,DB!$A$2:$A$255,DB!$C$2:$C$255,""),""))</f>
        <v>UDGUV</v>
      </c>
      <c r="S44" s="3">
        <f t="shared" si="0"/>
        <v>15</v>
      </c>
      <c r="T44" s="3" t="str">
        <f>_xlfn.XLOOKUP(C44,DB!$A$2:$A$255,DB!$D$2:$D$255,"")</f>
        <v>Sector 2</v>
      </c>
    </row>
    <row r="45" spans="1:20" x14ac:dyDescent="0.2">
      <c r="A45" s="13" t="s">
        <v>157</v>
      </c>
      <c r="B45" s="13" t="s">
        <v>18</v>
      </c>
      <c r="C45" s="13" t="s">
        <v>19</v>
      </c>
      <c r="D45" s="13" t="s">
        <v>34</v>
      </c>
      <c r="E45" s="13" t="s">
        <v>624</v>
      </c>
      <c r="F45" s="14">
        <v>46298.657361111109</v>
      </c>
      <c r="G45" s="13" t="s">
        <v>22</v>
      </c>
      <c r="H45" s="13" t="s">
        <v>1786</v>
      </c>
      <c r="I45" s="15">
        <v>360</v>
      </c>
      <c r="J45" s="13" t="s">
        <v>23</v>
      </c>
      <c r="K45" s="13" t="s">
        <v>24</v>
      </c>
      <c r="L45" s="15">
        <v>869</v>
      </c>
      <c r="M45" s="13" t="s">
        <v>25</v>
      </c>
      <c r="N45" s="14">
        <v>46298.701956018514</v>
      </c>
      <c r="O45" s="15">
        <v>360</v>
      </c>
      <c r="P45" s="13" t="s">
        <v>26</v>
      </c>
      <c r="Q45" s="15">
        <v>190</v>
      </c>
      <c r="R45" s="3" t="str">
        <f>IF(OR(G45="12R",G45="12L"),_xlfn.XLOOKUP(C45,DB!$A$2:$A$255,DB!$B$2:$B$255,""),IF(OR(G45="30L",G45="30R"),_xlfn.XLOOKUP(C45,DB!$A$2:$A$255,DB!$C$2:$C$255,""),""))</f>
        <v>UDGUV</v>
      </c>
      <c r="S45" s="3">
        <f t="shared" si="0"/>
        <v>15</v>
      </c>
      <c r="T45" s="3" t="str">
        <f>_xlfn.XLOOKUP(C45,DB!$A$2:$A$255,DB!$D$2:$D$255,"")</f>
        <v>Sector 2</v>
      </c>
    </row>
    <row r="46" spans="1:20" x14ac:dyDescent="0.2">
      <c r="A46" s="13" t="s">
        <v>163</v>
      </c>
      <c r="B46" s="13" t="s">
        <v>18</v>
      </c>
      <c r="C46" s="13" t="s">
        <v>101</v>
      </c>
      <c r="D46" s="13" t="s">
        <v>129</v>
      </c>
      <c r="E46" s="13" t="s">
        <v>392</v>
      </c>
      <c r="F46" s="14">
        <v>46298.659004629633</v>
      </c>
      <c r="G46" s="13" t="s">
        <v>22</v>
      </c>
      <c r="H46" s="13" t="s">
        <v>1787</v>
      </c>
      <c r="I46" s="15">
        <v>360</v>
      </c>
      <c r="J46" s="13" t="s">
        <v>23</v>
      </c>
      <c r="K46" s="13" t="s">
        <v>24</v>
      </c>
      <c r="L46" s="15">
        <v>872</v>
      </c>
      <c r="M46" s="13" t="s">
        <v>46</v>
      </c>
      <c r="N46" s="14">
        <v>46298.704456018517</v>
      </c>
      <c r="O46" s="15">
        <v>360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492</v>
      </c>
      <c r="B47" s="13" t="s">
        <v>18</v>
      </c>
      <c r="C47" s="13" t="s">
        <v>493</v>
      </c>
      <c r="D47" s="13" t="s">
        <v>29</v>
      </c>
      <c r="E47" s="13" t="s">
        <v>1137</v>
      </c>
      <c r="F47" s="14">
        <v>46298.660138888888</v>
      </c>
      <c r="G47" s="13" t="s">
        <v>22</v>
      </c>
      <c r="H47" s="13" t="s">
        <v>1788</v>
      </c>
      <c r="I47" s="15">
        <v>380</v>
      </c>
      <c r="J47" s="13" t="s">
        <v>23</v>
      </c>
      <c r="K47" s="13" t="s">
        <v>24</v>
      </c>
      <c r="L47" s="15">
        <v>442</v>
      </c>
      <c r="M47" s="13" t="s">
        <v>204</v>
      </c>
      <c r="N47" s="14">
        <v>46298.683287037042</v>
      </c>
      <c r="O47" s="15">
        <v>380</v>
      </c>
      <c r="P47" s="13" t="s">
        <v>26</v>
      </c>
      <c r="Q47" s="15">
        <v>40</v>
      </c>
      <c r="R47" s="3" t="str">
        <f>IF(OR(G47="12R",G47="12L"),_xlfn.XLOOKUP(C47,DB!$A$2:$A$255,DB!$B$2:$B$255,""),IF(OR(G47="30L",G47="30R"),_xlfn.XLOOKUP(C47,DB!$A$2:$A$255,DB!$C$2:$C$255,""),""))</f>
        <v>ENEBA</v>
      </c>
      <c r="S47" s="3">
        <f t="shared" si="0"/>
        <v>15</v>
      </c>
      <c r="T47" s="3" t="str">
        <f>_xlfn.XLOOKUP(C47,DB!$A$2:$A$255,DB!$D$2:$D$255,"")</f>
        <v>Sector 3</v>
      </c>
    </row>
    <row r="48" spans="1:20" x14ac:dyDescent="0.2">
      <c r="A48" s="13" t="s">
        <v>155</v>
      </c>
      <c r="B48" s="13" t="s">
        <v>18</v>
      </c>
      <c r="C48" s="13" t="s">
        <v>33</v>
      </c>
      <c r="D48" s="13" t="s">
        <v>54</v>
      </c>
      <c r="E48" s="13" t="s">
        <v>642</v>
      </c>
      <c r="F48" s="14">
        <v>46298.66133101852</v>
      </c>
      <c r="G48" s="13" t="s">
        <v>22</v>
      </c>
      <c r="H48" s="13" t="s">
        <v>1789</v>
      </c>
      <c r="I48" s="15">
        <v>360</v>
      </c>
      <c r="J48" s="13" t="s">
        <v>23</v>
      </c>
      <c r="K48" s="13" t="s">
        <v>24</v>
      </c>
      <c r="L48" s="15">
        <v>901</v>
      </c>
      <c r="M48" s="13" t="s">
        <v>36</v>
      </c>
      <c r="N48" s="14">
        <v>46298.706180555557</v>
      </c>
      <c r="O48" s="15">
        <v>360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401</v>
      </c>
      <c r="B49" s="13" t="s">
        <v>18</v>
      </c>
      <c r="C49" s="13" t="s">
        <v>927</v>
      </c>
      <c r="D49" s="13" t="s">
        <v>403</v>
      </c>
      <c r="E49" s="13"/>
      <c r="F49" s="14">
        <v>46298.663854166662</v>
      </c>
      <c r="G49" s="13" t="s">
        <v>22</v>
      </c>
      <c r="H49" s="13" t="s">
        <v>167</v>
      </c>
      <c r="I49" s="15">
        <v>65</v>
      </c>
      <c r="J49" s="13" t="s">
        <v>139</v>
      </c>
      <c r="K49" s="13" t="s">
        <v>51</v>
      </c>
      <c r="L49" s="15">
        <v>168</v>
      </c>
      <c r="M49" s="13" t="s">
        <v>927</v>
      </c>
      <c r="N49" s="14">
        <v>46298.691666666666</v>
      </c>
      <c r="O49" s="15">
        <v>0</v>
      </c>
      <c r="P49" s="13" t="s">
        <v>137</v>
      </c>
      <c r="Q49" s="15">
        <v>927</v>
      </c>
      <c r="R49" s="3" t="str">
        <f>IF(OR(G49="12R",G49="12L"),_xlfn.XLOOKUP(C49,DB!$A$2:$A$255,DB!$B$2:$B$255,""),IF(OR(G49="30L",G49="30R"),_xlfn.XLOOKUP(C49,DB!$A$2:$A$255,DB!$C$2:$C$255,""),""))</f>
        <v/>
      </c>
      <c r="S49" s="3">
        <f t="shared" si="0"/>
        <v>15</v>
      </c>
      <c r="T49" s="3" t="str">
        <f>_xlfn.XLOOKUP(C49,DB!$A$2:$A$255,DB!$D$2:$D$255,"")</f>
        <v/>
      </c>
    </row>
    <row r="50" spans="1:20" x14ac:dyDescent="0.2">
      <c r="A50" s="13" t="s">
        <v>729</v>
      </c>
      <c r="B50" s="13" t="s">
        <v>18</v>
      </c>
      <c r="C50" s="13" t="s">
        <v>50</v>
      </c>
      <c r="D50" s="13" t="s">
        <v>730</v>
      </c>
      <c r="E50" s="13" t="s">
        <v>729</v>
      </c>
      <c r="F50" s="14">
        <v>46298.66684027778</v>
      </c>
      <c r="G50" s="13" t="s">
        <v>22</v>
      </c>
      <c r="H50" s="13" t="s">
        <v>1790</v>
      </c>
      <c r="I50" s="15">
        <v>400</v>
      </c>
      <c r="J50" s="13" t="s">
        <v>23</v>
      </c>
      <c r="K50" s="13" t="s">
        <v>51</v>
      </c>
      <c r="L50" s="15">
        <v>859</v>
      </c>
      <c r="M50" s="13" t="s">
        <v>46</v>
      </c>
      <c r="N50" s="14">
        <v>46298.709085648152</v>
      </c>
      <c r="O50" s="15">
        <v>400</v>
      </c>
      <c r="P50" s="13" t="s">
        <v>26</v>
      </c>
      <c r="Q50" s="15">
        <v>30</v>
      </c>
      <c r="R50" s="3" t="str">
        <f>IF(OR(G50="12R",G50="12L"),_xlfn.XLOOKUP(C50,DB!$A$2:$A$255,DB!$B$2:$B$255,""),IF(OR(G50="30L",G50="30R"),_xlfn.XLOOKUP(C50,DB!$A$2:$A$255,DB!$C$2:$C$255,""),""))</f>
        <v>UDGUV</v>
      </c>
      <c r="S50" s="3">
        <f t="shared" si="0"/>
        <v>16</v>
      </c>
      <c r="T50" s="3" t="str">
        <f>_xlfn.XLOOKUP(C50,DB!$A$2:$A$255,DB!$D$2:$D$255,"")</f>
        <v>Sector 2</v>
      </c>
    </row>
    <row r="51" spans="1:20" x14ac:dyDescent="0.2">
      <c r="A51" s="13" t="s">
        <v>160</v>
      </c>
      <c r="B51" s="13" t="s">
        <v>18</v>
      </c>
      <c r="C51" s="13" t="s">
        <v>43</v>
      </c>
      <c r="D51" s="13" t="s">
        <v>61</v>
      </c>
      <c r="E51" s="13" t="s">
        <v>747</v>
      </c>
      <c r="F51" s="14">
        <v>46298.669432870374</v>
      </c>
      <c r="G51" s="13" t="s">
        <v>22</v>
      </c>
      <c r="H51" s="13" t="s">
        <v>1791</v>
      </c>
      <c r="I51" s="15">
        <v>360</v>
      </c>
      <c r="J51" s="13" t="s">
        <v>23</v>
      </c>
      <c r="K51" s="13" t="s">
        <v>24</v>
      </c>
      <c r="L51" s="15">
        <v>877</v>
      </c>
      <c r="M51" s="13" t="s">
        <v>46</v>
      </c>
      <c r="N51" s="14">
        <v>46298.714513888888</v>
      </c>
      <c r="O51" s="15">
        <v>360</v>
      </c>
      <c r="P51" s="13" t="s">
        <v>26</v>
      </c>
      <c r="Q51" s="15">
        <v>190</v>
      </c>
      <c r="R51" s="3" t="str">
        <f>IF(OR(G51="12R",G51="12L"),_xlfn.XLOOKUP(C51,DB!$A$2:$A$255,DB!$B$2:$B$255,""),IF(OR(G51="30L",G51="30R"),_xlfn.XLOOKUP(C51,DB!$A$2:$A$255,DB!$C$2:$C$255,""),""))</f>
        <v>UDGUV</v>
      </c>
      <c r="S51" s="3">
        <f t="shared" si="0"/>
        <v>16</v>
      </c>
      <c r="T51" s="3" t="str">
        <f>_xlfn.XLOOKUP(C51,DB!$A$2:$A$255,DB!$D$2:$D$255,"")</f>
        <v>Sector 2</v>
      </c>
    </row>
    <row r="52" spans="1:20" x14ac:dyDescent="0.2">
      <c r="A52" s="13" t="s">
        <v>182</v>
      </c>
      <c r="B52" s="13" t="s">
        <v>18</v>
      </c>
      <c r="C52" s="13" t="s">
        <v>101</v>
      </c>
      <c r="D52" s="13" t="s">
        <v>54</v>
      </c>
      <c r="E52" s="13" t="s">
        <v>109</v>
      </c>
      <c r="F52" s="14">
        <v>46298.675439814819</v>
      </c>
      <c r="G52" s="13" t="s">
        <v>22</v>
      </c>
      <c r="H52" s="13" t="s">
        <v>1792</v>
      </c>
      <c r="I52" s="15">
        <v>380</v>
      </c>
      <c r="J52" s="13" t="s">
        <v>23</v>
      </c>
      <c r="K52" s="13" t="s">
        <v>24</v>
      </c>
      <c r="L52" s="15">
        <v>888</v>
      </c>
      <c r="M52" s="13" t="s">
        <v>46</v>
      </c>
      <c r="N52" s="14">
        <v>46298.720439814817</v>
      </c>
      <c r="O52" s="15">
        <v>380</v>
      </c>
      <c r="P52" s="13" t="s">
        <v>26</v>
      </c>
      <c r="Q52" s="15">
        <v>190</v>
      </c>
      <c r="R52" s="3" t="str">
        <f>IF(OR(G52="12R",G52="12L"),_xlfn.XLOOKUP(C52,DB!$A$2:$A$255,DB!$B$2:$B$255,""),IF(OR(G52="30L",G52="30R"),_xlfn.XLOOKUP(C52,DB!$A$2:$A$255,DB!$C$2:$C$255,""),""))</f>
        <v>UDGUV</v>
      </c>
      <c r="S52" s="3">
        <f t="shared" si="0"/>
        <v>16</v>
      </c>
      <c r="T52" s="3" t="str">
        <f>_xlfn.XLOOKUP(C52,DB!$A$2:$A$255,DB!$D$2:$D$255,"")</f>
        <v>Sector 2</v>
      </c>
    </row>
    <row r="53" spans="1:20" x14ac:dyDescent="0.2">
      <c r="A53" s="13" t="s">
        <v>636</v>
      </c>
      <c r="B53" s="13" t="s">
        <v>18</v>
      </c>
      <c r="C53" s="13" t="s">
        <v>134</v>
      </c>
      <c r="D53" s="13" t="s">
        <v>123</v>
      </c>
      <c r="E53" s="13" t="s">
        <v>1793</v>
      </c>
      <c r="F53" s="14">
        <v>46298.676550925928</v>
      </c>
      <c r="G53" s="13" t="s">
        <v>22</v>
      </c>
      <c r="H53" s="13" t="s">
        <v>1794</v>
      </c>
      <c r="I53" s="15">
        <v>340</v>
      </c>
      <c r="J53" s="13" t="s">
        <v>23</v>
      </c>
      <c r="K53" s="13" t="s">
        <v>24</v>
      </c>
      <c r="L53" s="15">
        <v>433</v>
      </c>
      <c r="M53" s="13" t="s">
        <v>204</v>
      </c>
      <c r="N53" s="14">
        <v>46298.699525462958</v>
      </c>
      <c r="O53" s="15">
        <v>340</v>
      </c>
      <c r="P53" s="13" t="s">
        <v>26</v>
      </c>
      <c r="Q53" s="15">
        <v>40</v>
      </c>
      <c r="R53" s="3" t="str">
        <f>IF(OR(G53="12R",G53="12L"),_xlfn.XLOOKUP(C53,DB!$A$2:$A$255,DB!$B$2:$B$255,""),IF(OR(G53="30L",G53="30R"),_xlfn.XLOOKUP(C53,DB!$A$2:$A$255,DB!$C$2:$C$255,""),""))</f>
        <v>ENEBA</v>
      </c>
      <c r="S53" s="3">
        <f t="shared" si="0"/>
        <v>16</v>
      </c>
      <c r="T53" s="3" t="str">
        <f>_xlfn.XLOOKUP(C53,DB!$A$2:$A$255,DB!$D$2:$D$255,"")</f>
        <v>Sector 3</v>
      </c>
    </row>
    <row r="54" spans="1:20" x14ac:dyDescent="0.2">
      <c r="A54" s="13" t="s">
        <v>175</v>
      </c>
      <c r="B54" s="13" t="s">
        <v>18</v>
      </c>
      <c r="C54" s="13" t="s">
        <v>28</v>
      </c>
      <c r="D54" s="13" t="s">
        <v>61</v>
      </c>
      <c r="E54" s="13" t="s">
        <v>932</v>
      </c>
      <c r="F54" s="14">
        <v>46298.680578703701</v>
      </c>
      <c r="G54" s="13" t="s">
        <v>22</v>
      </c>
      <c r="H54" s="13" t="s">
        <v>1795</v>
      </c>
      <c r="I54" s="15">
        <v>310</v>
      </c>
      <c r="J54" s="13" t="s">
        <v>23</v>
      </c>
      <c r="K54" s="13" t="s">
        <v>24</v>
      </c>
      <c r="L54" s="15">
        <v>136</v>
      </c>
      <c r="M54" s="13" t="s">
        <v>40</v>
      </c>
      <c r="N54" s="14">
        <v>46298.691458333335</v>
      </c>
      <c r="O54" s="15">
        <v>203</v>
      </c>
      <c r="P54" s="13" t="s">
        <v>26</v>
      </c>
      <c r="Q54" s="15">
        <v>190</v>
      </c>
      <c r="R54" s="3" t="str">
        <f>IF(OR(G54="12R",G54="12L"),_xlfn.XLOOKUP(C54,DB!$A$2:$A$255,DB!$B$2:$B$255,""),IF(OR(G54="30L",G54="30R"),_xlfn.XLOOKUP(C54,DB!$A$2:$A$255,DB!$C$2:$C$255,""),""))</f>
        <v>OMSUK</v>
      </c>
      <c r="S54" s="3">
        <f t="shared" si="0"/>
        <v>16</v>
      </c>
      <c r="T54" s="3" t="str">
        <f>_xlfn.XLOOKUP(C54,DB!$A$2:$A$255,DB!$D$2:$D$255,"")</f>
        <v>Sector 3</v>
      </c>
    </row>
    <row r="55" spans="1:20" x14ac:dyDescent="0.2">
      <c r="A55" s="13" t="s">
        <v>168</v>
      </c>
      <c r="B55" s="13" t="s">
        <v>18</v>
      </c>
      <c r="C55" s="13" t="s">
        <v>115</v>
      </c>
      <c r="D55" s="13" t="s">
        <v>129</v>
      </c>
      <c r="E55" s="13" t="s">
        <v>963</v>
      </c>
      <c r="F55" s="14">
        <v>46298.683576388888</v>
      </c>
      <c r="G55" s="13" t="s">
        <v>22</v>
      </c>
      <c r="H55" s="13" t="s">
        <v>1796</v>
      </c>
      <c r="I55" s="15">
        <v>370</v>
      </c>
      <c r="J55" s="13" t="s">
        <v>23</v>
      </c>
      <c r="K55" s="13" t="s">
        <v>24</v>
      </c>
      <c r="L55" s="15">
        <v>150</v>
      </c>
      <c r="M55" s="13" t="s">
        <v>117</v>
      </c>
      <c r="N55" s="14">
        <v>46298.694120370375</v>
      </c>
      <c r="O55" s="15">
        <v>290</v>
      </c>
      <c r="P55" s="13" t="s">
        <v>26</v>
      </c>
      <c r="Q55" s="15">
        <v>190</v>
      </c>
      <c r="R55" s="3" t="str">
        <f>IF(OR(G55="12R",G55="12L"),_xlfn.XLOOKUP(C55,DB!$A$2:$A$255,DB!$B$2:$B$255,""),IF(OR(G55="30L",G55="30R"),_xlfn.XLOOKUP(C55,DB!$A$2:$A$255,DB!$C$2:$C$255,""),""))</f>
        <v>TAKUX</v>
      </c>
      <c r="S55" s="3">
        <f t="shared" si="0"/>
        <v>16</v>
      </c>
      <c r="T55" s="3" t="str">
        <f>_xlfn.XLOOKUP(C55,DB!$A$2:$A$255,DB!$D$2:$D$255,"")</f>
        <v>Sector 7</v>
      </c>
    </row>
    <row r="56" spans="1:20" x14ac:dyDescent="0.2">
      <c r="A56" s="13" t="s">
        <v>164</v>
      </c>
      <c r="B56" s="13" t="s">
        <v>18</v>
      </c>
      <c r="C56" s="13" t="s">
        <v>165</v>
      </c>
      <c r="D56" s="13" t="s">
        <v>34</v>
      </c>
      <c r="E56" s="13" t="s">
        <v>159</v>
      </c>
      <c r="F56" s="14">
        <v>46298.684699074074</v>
      </c>
      <c r="G56" s="13" t="s">
        <v>22</v>
      </c>
      <c r="H56" s="13" t="s">
        <v>1797</v>
      </c>
      <c r="I56" s="15">
        <v>360</v>
      </c>
      <c r="J56" s="13" t="s">
        <v>23</v>
      </c>
      <c r="K56" s="13" t="s">
        <v>24</v>
      </c>
      <c r="L56" s="15">
        <v>875</v>
      </c>
      <c r="M56" s="13" t="s">
        <v>36</v>
      </c>
      <c r="N56" s="14">
        <v>46298.729004629626</v>
      </c>
      <c r="O56" s="15">
        <v>360</v>
      </c>
      <c r="P56" s="13" t="s">
        <v>26</v>
      </c>
      <c r="Q56" s="15">
        <v>190</v>
      </c>
      <c r="R56" s="3" t="str">
        <f>IF(OR(G56="12R",G56="12L"),_xlfn.XLOOKUP(C56,DB!$A$2:$A$255,DB!$B$2:$B$255,""),IF(OR(G56="30L",G56="30R"),_xlfn.XLOOKUP(C56,DB!$A$2:$A$255,DB!$C$2:$C$255,""),""))</f>
        <v>UDGUV</v>
      </c>
      <c r="S56" s="3">
        <f t="shared" si="0"/>
        <v>16</v>
      </c>
      <c r="T56" s="3" t="str">
        <f>_xlfn.XLOOKUP(C56,DB!$A$2:$A$255,DB!$D$2:$D$255,"")</f>
        <v>Sector 2</v>
      </c>
    </row>
    <row r="57" spans="1:20" x14ac:dyDescent="0.2">
      <c r="A57" s="13" t="s">
        <v>171</v>
      </c>
      <c r="B57" s="13" t="s">
        <v>18</v>
      </c>
      <c r="C57" s="13" t="s">
        <v>172</v>
      </c>
      <c r="D57" s="13" t="s">
        <v>34</v>
      </c>
      <c r="E57" s="13" t="s">
        <v>295</v>
      </c>
      <c r="F57" s="14">
        <v>46298.685937499999</v>
      </c>
      <c r="G57" s="13" t="s">
        <v>22</v>
      </c>
      <c r="H57" s="13" t="s">
        <v>1798</v>
      </c>
      <c r="I57" s="15">
        <v>320</v>
      </c>
      <c r="J57" s="13" t="s">
        <v>23</v>
      </c>
      <c r="K57" s="13" t="s">
        <v>24</v>
      </c>
      <c r="L57" s="15">
        <v>343</v>
      </c>
      <c r="M57" s="13" t="s">
        <v>600</v>
      </c>
      <c r="N57" s="14">
        <v>46298.708692129629</v>
      </c>
      <c r="O57" s="15">
        <v>340</v>
      </c>
      <c r="P57" s="13" t="s">
        <v>26</v>
      </c>
      <c r="Q57" s="15">
        <v>190</v>
      </c>
      <c r="R57" s="3" t="str">
        <f>IF(OR(G57="12R",G57="12L"),_xlfn.XLOOKUP(C57,DB!$A$2:$A$255,DB!$B$2:$B$255,""),IF(OR(G57="30L",G57="30R"),_xlfn.XLOOKUP(C57,DB!$A$2:$A$255,DB!$C$2:$C$255,""),""))</f>
        <v>CZM</v>
      </c>
      <c r="S57" s="3">
        <f t="shared" si="0"/>
        <v>16</v>
      </c>
      <c r="T57" s="3" t="str">
        <f>_xlfn.XLOOKUP(C57,DB!$A$2:$A$255,DB!$D$2:$D$255,"")</f>
        <v>Sector 7</v>
      </c>
    </row>
    <row r="58" spans="1:20" x14ac:dyDescent="0.2">
      <c r="A58" s="13" t="s">
        <v>162</v>
      </c>
      <c r="B58" s="13" t="s">
        <v>18</v>
      </c>
      <c r="C58" s="13" t="s">
        <v>33</v>
      </c>
      <c r="D58" s="13" t="s">
        <v>54</v>
      </c>
      <c r="E58" s="13" t="s">
        <v>512</v>
      </c>
      <c r="F58" s="14">
        <v>46298.687164351853</v>
      </c>
      <c r="G58" s="13" t="s">
        <v>22</v>
      </c>
      <c r="H58" s="13" t="s">
        <v>1799</v>
      </c>
      <c r="I58" s="15">
        <v>340</v>
      </c>
      <c r="J58" s="13" t="s">
        <v>23</v>
      </c>
      <c r="K58" s="13" t="s">
        <v>24</v>
      </c>
      <c r="L58" s="15">
        <v>883</v>
      </c>
      <c r="M58" s="13" t="s">
        <v>36</v>
      </c>
      <c r="N58" s="14">
        <v>46298.730787037042</v>
      </c>
      <c r="O58" s="15">
        <v>340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473</v>
      </c>
      <c r="B59" s="13" t="s">
        <v>18</v>
      </c>
      <c r="C59" s="13" t="s">
        <v>284</v>
      </c>
      <c r="D59" s="13" t="s">
        <v>34</v>
      </c>
      <c r="E59" s="13" t="s">
        <v>335</v>
      </c>
      <c r="F59" s="14">
        <v>46298.688657407409</v>
      </c>
      <c r="G59" s="13" t="s">
        <v>22</v>
      </c>
      <c r="H59" s="13" t="s">
        <v>1800</v>
      </c>
      <c r="I59" s="15">
        <v>380</v>
      </c>
      <c r="J59" s="13" t="s">
        <v>23</v>
      </c>
      <c r="K59" s="13" t="s">
        <v>24</v>
      </c>
      <c r="L59" s="15">
        <v>870</v>
      </c>
      <c r="M59" s="13" t="s">
        <v>181</v>
      </c>
      <c r="N59" s="14">
        <v>46298.732881944445</v>
      </c>
      <c r="O59" s="15">
        <v>380</v>
      </c>
      <c r="P59" s="13" t="s">
        <v>26</v>
      </c>
      <c r="Q59" s="15">
        <v>190</v>
      </c>
      <c r="R59" s="3" t="str">
        <f>IF(OR(G59="12R",G59="12L"),_xlfn.XLOOKUP(C59,DB!$A$2:$A$255,DB!$B$2:$B$255,""),IF(OR(G59="30L",G59="30R"),_xlfn.XLOOKUP(C59,DB!$A$2:$A$255,DB!$C$2:$C$255,""),""))</f>
        <v>UDGUV</v>
      </c>
      <c r="S59" s="3">
        <f t="shared" si="0"/>
        <v>16</v>
      </c>
      <c r="T59" s="3" t="str">
        <f>_xlfn.XLOOKUP(C59,DB!$A$2:$A$255,DB!$D$2:$D$255,"")</f>
        <v>Sector 2</v>
      </c>
    </row>
    <row r="60" spans="1:20" x14ac:dyDescent="0.2">
      <c r="A60" s="13" t="s">
        <v>968</v>
      </c>
      <c r="B60" s="13" t="s">
        <v>18</v>
      </c>
      <c r="C60" s="13" t="s">
        <v>50</v>
      </c>
      <c r="D60" s="13" t="s">
        <v>603</v>
      </c>
      <c r="E60" s="13"/>
      <c r="F60" s="14">
        <v>46298.690312499995</v>
      </c>
      <c r="G60" s="13" t="s">
        <v>22</v>
      </c>
      <c r="H60" s="13" t="s">
        <v>1801</v>
      </c>
      <c r="I60" s="15">
        <v>430</v>
      </c>
      <c r="J60" s="13" t="s">
        <v>23</v>
      </c>
      <c r="K60" s="13" t="s">
        <v>51</v>
      </c>
      <c r="L60" s="15">
        <v>859</v>
      </c>
      <c r="M60" s="13" t="s">
        <v>46</v>
      </c>
      <c r="N60" s="14">
        <v>46298.73841435185</v>
      </c>
      <c r="O60" s="15">
        <v>430</v>
      </c>
      <c r="P60" s="13" t="s">
        <v>26</v>
      </c>
      <c r="Q60" s="15">
        <v>30</v>
      </c>
      <c r="R60" s="3" t="str">
        <f>IF(OR(G60="12R",G60="12L"),_xlfn.XLOOKUP(C60,DB!$A$2:$A$255,DB!$B$2:$B$255,""),IF(OR(G60="30L",G60="30R"),_xlfn.XLOOKUP(C60,DB!$A$2:$A$255,DB!$C$2:$C$255,""),""))</f>
        <v>UDGUV</v>
      </c>
      <c r="S60" s="3">
        <f t="shared" si="0"/>
        <v>16</v>
      </c>
      <c r="T60" s="3" t="str">
        <f>_xlfn.XLOOKUP(C60,DB!$A$2:$A$255,DB!$D$2:$D$255,"")</f>
        <v>Sector 2</v>
      </c>
    </row>
    <row r="61" spans="1:20" x14ac:dyDescent="0.2">
      <c r="A61" s="13" t="s">
        <v>177</v>
      </c>
      <c r="B61" s="13" t="s">
        <v>18</v>
      </c>
      <c r="C61" s="13" t="s">
        <v>178</v>
      </c>
      <c r="D61" s="13" t="s">
        <v>44</v>
      </c>
      <c r="E61" s="13" t="s">
        <v>1802</v>
      </c>
      <c r="F61" s="14">
        <v>46298.691412037035</v>
      </c>
      <c r="G61" s="13" t="s">
        <v>22</v>
      </c>
      <c r="H61" s="13" t="s">
        <v>1803</v>
      </c>
      <c r="I61" s="15">
        <v>310</v>
      </c>
      <c r="J61" s="13" t="s">
        <v>23</v>
      </c>
      <c r="K61" s="13" t="s">
        <v>24</v>
      </c>
      <c r="L61" s="15">
        <v>219</v>
      </c>
      <c r="M61" s="13" t="s">
        <v>383</v>
      </c>
      <c r="N61" s="14">
        <v>46298.704710648148</v>
      </c>
      <c r="O61" s="15">
        <v>261</v>
      </c>
      <c r="P61" s="13" t="s">
        <v>26</v>
      </c>
      <c r="Q61" s="15">
        <v>40</v>
      </c>
      <c r="R61" s="3" t="str">
        <f>IF(OR(G61="12R",G61="12L"),_xlfn.XLOOKUP(C61,DB!$A$2:$A$255,DB!$B$2:$B$255,""),IF(OR(G61="30L",G61="30R"),_xlfn.XLOOKUP(C61,DB!$A$2:$A$255,DB!$C$2:$C$255,""),""))</f>
        <v>OMSUK</v>
      </c>
      <c r="S61" s="3">
        <f t="shared" si="0"/>
        <v>16</v>
      </c>
      <c r="T61" s="3" t="str">
        <f>_xlfn.XLOOKUP(C61,DB!$A$2:$A$255,DB!$D$2:$D$255,"")</f>
        <v>Sector 3</v>
      </c>
    </row>
    <row r="62" spans="1:20" x14ac:dyDescent="0.2">
      <c r="A62" s="13" t="s">
        <v>475</v>
      </c>
      <c r="B62" s="13" t="s">
        <v>18</v>
      </c>
      <c r="C62" s="13" t="s">
        <v>249</v>
      </c>
      <c r="D62" s="13" t="s">
        <v>129</v>
      </c>
      <c r="E62" s="13" t="s">
        <v>1804</v>
      </c>
      <c r="F62" s="14">
        <v>46298.692928240736</v>
      </c>
      <c r="G62" s="13" t="s">
        <v>22</v>
      </c>
      <c r="H62" s="13" t="s">
        <v>1805</v>
      </c>
      <c r="I62" s="15">
        <v>380</v>
      </c>
      <c r="J62" s="13" t="s">
        <v>23</v>
      </c>
      <c r="K62" s="13" t="s">
        <v>24</v>
      </c>
      <c r="L62" s="15">
        <v>410</v>
      </c>
      <c r="M62" s="13" t="s">
        <v>772</v>
      </c>
      <c r="N62" s="14">
        <v>46298.714270833334</v>
      </c>
      <c r="O62" s="15">
        <v>380</v>
      </c>
      <c r="P62" s="13" t="s">
        <v>26</v>
      </c>
      <c r="Q62" s="15">
        <v>40</v>
      </c>
      <c r="R62" s="3" t="str">
        <f>IF(OR(G62="12R",G62="12L"),_xlfn.XLOOKUP(C62,DB!$A$2:$A$255,DB!$B$2:$B$255,""),IF(OR(G62="30L",G62="30R"),_xlfn.XLOOKUP(C62,DB!$A$2:$A$255,DB!$C$2:$C$255,""),""))</f>
        <v>UDGUV</v>
      </c>
      <c r="S62" s="3">
        <f t="shared" si="0"/>
        <v>16</v>
      </c>
      <c r="T62" s="3" t="str">
        <f>_xlfn.XLOOKUP(C62,DB!$A$2:$A$255,DB!$D$2:$D$255,"")</f>
        <v>Sector 2</v>
      </c>
    </row>
    <row r="63" spans="1:20" x14ac:dyDescent="0.2">
      <c r="A63" s="13" t="s">
        <v>214</v>
      </c>
      <c r="B63" s="13" t="s">
        <v>18</v>
      </c>
      <c r="C63" s="13" t="s">
        <v>215</v>
      </c>
      <c r="D63" s="13" t="s">
        <v>29</v>
      </c>
      <c r="E63" s="13" t="s">
        <v>1461</v>
      </c>
      <c r="F63" s="14">
        <v>46298.69530092593</v>
      </c>
      <c r="G63" s="13" t="s">
        <v>22</v>
      </c>
      <c r="H63" s="13" t="s">
        <v>1806</v>
      </c>
      <c r="I63" s="15">
        <v>360</v>
      </c>
      <c r="J63" s="13" t="s">
        <v>23</v>
      </c>
      <c r="K63" s="13" t="s">
        <v>24</v>
      </c>
      <c r="L63" s="15">
        <v>446</v>
      </c>
      <c r="M63" s="13" t="s">
        <v>204</v>
      </c>
      <c r="N63" s="14">
        <v>46298.71947916667</v>
      </c>
      <c r="O63" s="15">
        <v>360</v>
      </c>
      <c r="P63" s="13" t="s">
        <v>26</v>
      </c>
      <c r="Q63" s="15">
        <v>40</v>
      </c>
      <c r="R63" s="3" t="str">
        <f>IF(OR(G63="12R",G63="12L"),_xlfn.XLOOKUP(C63,DB!$A$2:$A$255,DB!$B$2:$B$255,""),IF(OR(G63="30L",G63="30R"),_xlfn.XLOOKUP(C63,DB!$A$2:$A$255,DB!$C$2:$C$255,""),""))</f>
        <v>OMSUK</v>
      </c>
      <c r="S63" s="3">
        <f t="shared" si="0"/>
        <v>16</v>
      </c>
      <c r="T63" s="3" t="str">
        <f>_xlfn.XLOOKUP(C63,DB!$A$2:$A$255,DB!$D$2:$D$255,"")</f>
        <v>Sector 3</v>
      </c>
    </row>
    <row r="64" spans="1:20" x14ac:dyDescent="0.2">
      <c r="A64" s="13" t="s">
        <v>583</v>
      </c>
      <c r="B64" s="13" t="s">
        <v>18</v>
      </c>
      <c r="C64" s="13" t="s">
        <v>115</v>
      </c>
      <c r="D64" s="13" t="s">
        <v>29</v>
      </c>
      <c r="E64" s="13" t="s">
        <v>909</v>
      </c>
      <c r="F64" s="14">
        <v>46298.696724537032</v>
      </c>
      <c r="G64" s="13" t="s">
        <v>22</v>
      </c>
      <c r="H64" s="13" t="s">
        <v>1807</v>
      </c>
      <c r="I64" s="15">
        <v>370</v>
      </c>
      <c r="J64" s="13" t="s">
        <v>23</v>
      </c>
      <c r="K64" s="13" t="s">
        <v>24</v>
      </c>
      <c r="L64" s="15">
        <v>150</v>
      </c>
      <c r="M64" s="13" t="s">
        <v>117</v>
      </c>
      <c r="N64" s="14">
        <v>46298.707523148143</v>
      </c>
      <c r="O64" s="15">
        <v>290</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196</v>
      </c>
      <c r="B65" s="13" t="s">
        <v>18</v>
      </c>
      <c r="C65" s="13" t="s">
        <v>43</v>
      </c>
      <c r="D65" s="13" t="s">
        <v>29</v>
      </c>
      <c r="E65" s="13" t="s">
        <v>1214</v>
      </c>
      <c r="F65" s="14">
        <v>46298.697766203702</v>
      </c>
      <c r="G65" s="13" t="s">
        <v>22</v>
      </c>
      <c r="H65" s="13" t="s">
        <v>1186</v>
      </c>
      <c r="I65" s="15">
        <v>380</v>
      </c>
      <c r="J65" s="13" t="s">
        <v>23</v>
      </c>
      <c r="K65" s="13" t="s">
        <v>24</v>
      </c>
      <c r="L65" s="15">
        <v>859</v>
      </c>
      <c r="M65" s="13" t="s">
        <v>46</v>
      </c>
      <c r="N65" s="14">
        <v>46298.742094907408</v>
      </c>
      <c r="O65" s="15">
        <v>380</v>
      </c>
      <c r="P65" s="13" t="s">
        <v>26</v>
      </c>
      <c r="Q65" s="15">
        <v>190</v>
      </c>
      <c r="R65" s="3" t="str">
        <f>IF(OR(G65="12R",G65="12L"),_xlfn.XLOOKUP(C65,DB!$A$2:$A$255,DB!$B$2:$B$255,""),IF(OR(G65="30L",G65="30R"),_xlfn.XLOOKUP(C65,DB!$A$2:$A$255,DB!$C$2:$C$255,""),""))</f>
        <v>UDGUV</v>
      </c>
      <c r="S65" s="3">
        <f t="shared" si="0"/>
        <v>16</v>
      </c>
      <c r="T65" s="3" t="str">
        <f>_xlfn.XLOOKUP(C65,DB!$A$2:$A$255,DB!$D$2:$D$255,"")</f>
        <v>Sector 2</v>
      </c>
    </row>
    <row r="66" spans="1:20" x14ac:dyDescent="0.2">
      <c r="A66" s="13" t="s">
        <v>395</v>
      </c>
      <c r="B66" s="13" t="s">
        <v>18</v>
      </c>
      <c r="C66" s="13" t="s">
        <v>28</v>
      </c>
      <c r="D66" s="13" t="s">
        <v>29</v>
      </c>
      <c r="E66" s="13" t="s">
        <v>888</v>
      </c>
      <c r="F66" s="14">
        <v>46298.698946759258</v>
      </c>
      <c r="G66" s="13" t="s">
        <v>22</v>
      </c>
      <c r="H66" s="13" t="s">
        <v>1808</v>
      </c>
      <c r="I66" s="15">
        <v>330</v>
      </c>
      <c r="J66" s="13" t="s">
        <v>23</v>
      </c>
      <c r="K66" s="13" t="s">
        <v>24</v>
      </c>
      <c r="L66" s="15">
        <v>225</v>
      </c>
      <c r="M66" s="13" t="s">
        <v>383</v>
      </c>
      <c r="N66" s="14">
        <v>46298.712430555555</v>
      </c>
      <c r="O66" s="15">
        <v>260</v>
      </c>
      <c r="P66" s="13" t="s">
        <v>26</v>
      </c>
      <c r="Q66" s="15">
        <v>40</v>
      </c>
      <c r="R66" s="3" t="str">
        <f>IF(OR(G66="12R",G66="12L"),_xlfn.XLOOKUP(C66,DB!$A$2:$A$255,DB!$B$2:$B$255,""),IF(OR(G66="30L",G66="30R"),_xlfn.XLOOKUP(C66,DB!$A$2:$A$255,DB!$C$2:$C$255,""),""))</f>
        <v>OMSUK</v>
      </c>
      <c r="S66" s="3">
        <f t="shared" si="0"/>
        <v>16</v>
      </c>
      <c r="T66" s="3" t="str">
        <f>_xlfn.XLOOKUP(C66,DB!$A$2:$A$255,DB!$D$2:$D$255,"")</f>
        <v>Sector 3</v>
      </c>
    </row>
    <row r="67" spans="1:20" x14ac:dyDescent="0.2">
      <c r="A67" s="13" t="s">
        <v>191</v>
      </c>
      <c r="B67" s="13" t="s">
        <v>18</v>
      </c>
      <c r="C67" s="13" t="s">
        <v>115</v>
      </c>
      <c r="D67" s="13" t="s">
        <v>129</v>
      </c>
      <c r="E67" s="13" t="s">
        <v>767</v>
      </c>
      <c r="F67" s="14">
        <v>46298.702164351853</v>
      </c>
      <c r="G67" s="13" t="s">
        <v>22</v>
      </c>
      <c r="H67" s="13" t="s">
        <v>1809</v>
      </c>
      <c r="I67" s="15">
        <v>350</v>
      </c>
      <c r="J67" s="13" t="s">
        <v>23</v>
      </c>
      <c r="K67" s="13" t="s">
        <v>24</v>
      </c>
      <c r="L67" s="15">
        <v>149</v>
      </c>
      <c r="M67" s="13" t="s">
        <v>117</v>
      </c>
      <c r="N67" s="14">
        <v>46298.712418981479</v>
      </c>
      <c r="O67" s="15">
        <v>282</v>
      </c>
      <c r="P67" s="13" t="s">
        <v>26</v>
      </c>
      <c r="Q67" s="15">
        <v>190</v>
      </c>
      <c r="R67" s="3" t="str">
        <f>IF(OR(G67="12R",G67="12L"),_xlfn.XLOOKUP(C67,DB!$A$2:$A$255,DB!$B$2:$B$255,""),IF(OR(G67="30L",G67="30R"),_xlfn.XLOOKUP(C67,DB!$A$2:$A$255,DB!$C$2:$C$255,""),""))</f>
        <v>TAKUX</v>
      </c>
      <c r="S67" s="3">
        <f t="shared" ref="S67:S130" si="1">HOUR(F67)</f>
        <v>16</v>
      </c>
      <c r="T67" s="3" t="str">
        <f>_xlfn.XLOOKUP(C67,DB!$A$2:$A$255,DB!$D$2:$D$255,"")</f>
        <v>Sector 7</v>
      </c>
    </row>
    <row r="68" spans="1:20" x14ac:dyDescent="0.2">
      <c r="A68" s="13" t="s">
        <v>190</v>
      </c>
      <c r="B68" s="13" t="s">
        <v>18</v>
      </c>
      <c r="C68" s="13" t="s">
        <v>19</v>
      </c>
      <c r="D68" s="13" t="s">
        <v>54</v>
      </c>
      <c r="E68" s="13" t="s">
        <v>1810</v>
      </c>
      <c r="F68" s="14">
        <v>46298.703217592592</v>
      </c>
      <c r="G68" s="13" t="s">
        <v>22</v>
      </c>
      <c r="H68" s="13" t="s">
        <v>1811</v>
      </c>
      <c r="I68" s="15">
        <v>360</v>
      </c>
      <c r="J68" s="13" t="s">
        <v>23</v>
      </c>
      <c r="K68" s="13" t="s">
        <v>24</v>
      </c>
      <c r="L68" s="15">
        <v>869</v>
      </c>
      <c r="M68" s="13" t="s">
        <v>181</v>
      </c>
      <c r="N68" s="14">
        <v>46298.747060185182</v>
      </c>
      <c r="O68" s="15">
        <v>360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525</v>
      </c>
      <c r="B69" s="13" t="s">
        <v>18</v>
      </c>
      <c r="C69" s="13" t="s">
        <v>317</v>
      </c>
      <c r="D69" s="13" t="s">
        <v>29</v>
      </c>
      <c r="E69" s="13" t="s">
        <v>1370</v>
      </c>
      <c r="F69" s="14">
        <v>46298.706504629634</v>
      </c>
      <c r="G69" s="13" t="s">
        <v>22</v>
      </c>
      <c r="H69" s="13" t="s">
        <v>1812</v>
      </c>
      <c r="I69" s="15">
        <v>380</v>
      </c>
      <c r="J69" s="13" t="s">
        <v>23</v>
      </c>
      <c r="K69" s="13" t="s">
        <v>24</v>
      </c>
      <c r="L69" s="15">
        <v>531</v>
      </c>
      <c r="M69" s="13" t="s">
        <v>1813</v>
      </c>
      <c r="N69" s="14">
        <v>46298.733229166668</v>
      </c>
      <c r="O69" s="15">
        <v>380</v>
      </c>
      <c r="P69" s="13" t="s">
        <v>26</v>
      </c>
      <c r="Q69" s="15">
        <v>40</v>
      </c>
      <c r="R69" s="3" t="str">
        <f>IF(OR(G69="12R",G69="12L"),_xlfn.XLOOKUP(C69,DB!$A$2:$A$255,DB!$B$2:$B$255,""),IF(OR(G69="30L",G69="30R"),_xlfn.XLOOKUP(C69,DB!$A$2:$A$255,DB!$C$2:$C$255,""),""))</f>
        <v>UDGUV</v>
      </c>
      <c r="S69" s="3">
        <f t="shared" si="1"/>
        <v>16</v>
      </c>
      <c r="T69" s="3" t="str">
        <f>_xlfn.XLOOKUP(C69,DB!$A$2:$A$255,DB!$D$2:$D$255,"")</f>
        <v>Sector 2</v>
      </c>
    </row>
    <row r="70" spans="1:20" x14ac:dyDescent="0.2">
      <c r="A70" s="13" t="s">
        <v>194</v>
      </c>
      <c r="B70" s="13" t="s">
        <v>18</v>
      </c>
      <c r="C70" s="13" t="s">
        <v>144</v>
      </c>
      <c r="D70" s="13" t="s">
        <v>61</v>
      </c>
      <c r="E70" s="13" t="s">
        <v>176</v>
      </c>
      <c r="F70" s="14">
        <v>46298.707789351851</v>
      </c>
      <c r="G70" s="13" t="s">
        <v>22</v>
      </c>
      <c r="H70" s="13" t="s">
        <v>1814</v>
      </c>
      <c r="I70" s="15">
        <v>330</v>
      </c>
      <c r="J70" s="13" t="s">
        <v>23</v>
      </c>
      <c r="K70" s="13" t="s">
        <v>24</v>
      </c>
      <c r="L70" s="15">
        <v>137</v>
      </c>
      <c r="M70" s="13" t="s">
        <v>755</v>
      </c>
      <c r="N70" s="14">
        <v>46298.718229166669</v>
      </c>
      <c r="O70" s="15">
        <v>215</v>
      </c>
      <c r="P70" s="13" t="s">
        <v>26</v>
      </c>
      <c r="Q70" s="15">
        <v>190</v>
      </c>
      <c r="R70" s="3" t="str">
        <f>IF(OR(G70="12R",G70="12L"),_xlfn.XLOOKUP(C70,DB!$A$2:$A$255,DB!$B$2:$B$255,""),IF(OR(G70="30L",G70="30R"),_xlfn.XLOOKUP(C70,DB!$A$2:$A$255,DB!$C$2:$C$255,""),""))</f>
        <v>OMSUK</v>
      </c>
      <c r="S70" s="3">
        <f t="shared" si="1"/>
        <v>16</v>
      </c>
      <c r="T70" s="3" t="str">
        <f>_xlfn.XLOOKUP(C70,DB!$A$2:$A$255,DB!$D$2:$D$255,"")</f>
        <v>Sector 3</v>
      </c>
    </row>
    <row r="71" spans="1:20" x14ac:dyDescent="0.2">
      <c r="A71" s="13" t="s">
        <v>410</v>
      </c>
      <c r="B71" s="13" t="s">
        <v>18</v>
      </c>
      <c r="C71" s="13" t="s">
        <v>63</v>
      </c>
      <c r="D71" s="13" t="s">
        <v>54</v>
      </c>
      <c r="E71" s="13" t="s">
        <v>890</v>
      </c>
      <c r="F71" s="14">
        <v>46298.713090277779</v>
      </c>
      <c r="G71" s="13" t="s">
        <v>22</v>
      </c>
      <c r="H71" s="13" t="s">
        <v>1815</v>
      </c>
      <c r="I71" s="15">
        <v>360</v>
      </c>
      <c r="J71" s="13" t="s">
        <v>23</v>
      </c>
      <c r="K71" s="13" t="s">
        <v>24</v>
      </c>
      <c r="L71" s="15">
        <v>871</v>
      </c>
      <c r="M71" s="13" t="s">
        <v>1282</v>
      </c>
      <c r="N71" s="14">
        <v>46298.759606481486</v>
      </c>
      <c r="O71" s="15">
        <v>360</v>
      </c>
      <c r="P71" s="13" t="s">
        <v>26</v>
      </c>
      <c r="Q71" s="15">
        <v>190</v>
      </c>
      <c r="R71" s="3" t="str">
        <f>IF(OR(G71="12R",G71="12L"),_xlfn.XLOOKUP(C71,DB!$A$2:$A$255,DB!$B$2:$B$255,""),IF(OR(G71="30L",G71="30R"),_xlfn.XLOOKUP(C71,DB!$A$2:$A$255,DB!$C$2:$C$255,""),""))</f>
        <v>UDGUV</v>
      </c>
      <c r="S71" s="3">
        <f t="shared" si="1"/>
        <v>17</v>
      </c>
      <c r="T71" s="3" t="str">
        <f>_xlfn.XLOOKUP(C71,DB!$A$2:$A$255,DB!$D$2:$D$255,"")</f>
        <v>Sector 2</v>
      </c>
    </row>
    <row r="72" spans="1:20" x14ac:dyDescent="0.2">
      <c r="A72" s="13" t="s">
        <v>223</v>
      </c>
      <c r="B72" s="13" t="s">
        <v>18</v>
      </c>
      <c r="C72" s="13" t="s">
        <v>224</v>
      </c>
      <c r="D72" s="13" t="s">
        <v>116</v>
      </c>
      <c r="E72" s="13" t="s">
        <v>425</v>
      </c>
      <c r="F72" s="14">
        <v>46298.716157407413</v>
      </c>
      <c r="G72" s="13" t="s">
        <v>22</v>
      </c>
      <c r="H72" s="13" t="s">
        <v>1816</v>
      </c>
      <c r="I72" s="15">
        <v>400</v>
      </c>
      <c r="J72" s="13" t="s">
        <v>23</v>
      </c>
      <c r="K72" s="13" t="s">
        <v>24</v>
      </c>
      <c r="L72" s="15">
        <v>540</v>
      </c>
      <c r="M72" s="13" t="s">
        <v>1817</v>
      </c>
      <c r="N72" s="14">
        <v>46298.742719907408</v>
      </c>
      <c r="O72" s="15">
        <v>380</v>
      </c>
      <c r="P72" s="13" t="s">
        <v>26</v>
      </c>
      <c r="Q72" s="15">
        <v>40</v>
      </c>
      <c r="R72" s="3" t="str">
        <f>IF(OR(G72="12R",G72="12L"),_xlfn.XLOOKUP(C72,DB!$A$2:$A$255,DB!$B$2:$B$255,""),IF(OR(G72="30L",G72="30R"),_xlfn.XLOOKUP(C72,DB!$A$2:$A$255,DB!$C$2:$C$255,""),""))</f>
        <v>ENEBA</v>
      </c>
      <c r="S72" s="3">
        <f t="shared" si="1"/>
        <v>17</v>
      </c>
      <c r="T72" s="3" t="str">
        <f>_xlfn.XLOOKUP(C72,DB!$A$2:$A$255,DB!$D$2:$D$255,"")</f>
        <v>Sector 3</v>
      </c>
    </row>
    <row r="73" spans="1:20" x14ac:dyDescent="0.2">
      <c r="A73" s="13" t="s">
        <v>202</v>
      </c>
      <c r="B73" s="13" t="s">
        <v>18</v>
      </c>
      <c r="C73" s="13" t="s">
        <v>203</v>
      </c>
      <c r="D73" s="13" t="s">
        <v>123</v>
      </c>
      <c r="E73" s="13" t="s">
        <v>958</v>
      </c>
      <c r="F73" s="14">
        <v>46298.719189814816</v>
      </c>
      <c r="G73" s="13" t="s">
        <v>22</v>
      </c>
      <c r="H73" s="13" t="s">
        <v>1818</v>
      </c>
      <c r="I73" s="15">
        <v>300</v>
      </c>
      <c r="J73" s="13" t="s">
        <v>23</v>
      </c>
      <c r="K73" s="13" t="s">
        <v>24</v>
      </c>
      <c r="L73" s="15">
        <v>499</v>
      </c>
      <c r="M73" s="13" t="s">
        <v>799</v>
      </c>
      <c r="N73" s="14">
        <v>46298.743425925924</v>
      </c>
      <c r="O73" s="15">
        <v>300</v>
      </c>
      <c r="P73" s="13" t="s">
        <v>26</v>
      </c>
      <c r="Q73" s="15">
        <v>40</v>
      </c>
      <c r="R73" s="3" t="str">
        <f>IF(OR(G73="12R",G73="12L"),_xlfn.XLOOKUP(C73,DB!$A$2:$A$255,DB!$B$2:$B$255,""),IF(OR(G73="30L",G73="30R"),_xlfn.XLOOKUP(C73,DB!$A$2:$A$255,DB!$C$2:$C$255,""),""))</f>
        <v>ENEBA</v>
      </c>
      <c r="S73" s="3">
        <f t="shared" si="1"/>
        <v>17</v>
      </c>
      <c r="T73" s="3" t="str">
        <f>_xlfn.XLOOKUP(C73,DB!$A$2:$A$255,DB!$D$2:$D$255,"")</f>
        <v>Sector 3</v>
      </c>
    </row>
    <row r="74" spans="1:20" x14ac:dyDescent="0.2">
      <c r="A74" s="13" t="s">
        <v>198</v>
      </c>
      <c r="B74" s="13" t="s">
        <v>18</v>
      </c>
      <c r="C74" s="13" t="s">
        <v>199</v>
      </c>
      <c r="D74" s="13" t="s">
        <v>61</v>
      </c>
      <c r="E74" s="13" t="s">
        <v>1246</v>
      </c>
      <c r="F74" s="14">
        <v>46298.7265625</v>
      </c>
      <c r="G74" s="13" t="s">
        <v>22</v>
      </c>
      <c r="H74" s="13" t="s">
        <v>1819</v>
      </c>
      <c r="I74" s="15">
        <v>330</v>
      </c>
      <c r="J74" s="13" t="s">
        <v>23</v>
      </c>
      <c r="K74" s="13" t="s">
        <v>24</v>
      </c>
      <c r="L74" s="15">
        <v>136</v>
      </c>
      <c r="M74" s="13" t="s">
        <v>682</v>
      </c>
      <c r="N74" s="14">
        <v>46298.736620370371</v>
      </c>
      <c r="O74" s="15">
        <v>237</v>
      </c>
      <c r="P74" s="13" t="s">
        <v>26</v>
      </c>
      <c r="Q74" s="15">
        <v>190</v>
      </c>
      <c r="R74" s="3" t="str">
        <f>IF(OR(G74="12R",G74="12L"),_xlfn.XLOOKUP(C74,DB!$A$2:$A$255,DB!$B$2:$B$255,""),IF(OR(G74="30L",G74="30R"),_xlfn.XLOOKUP(C74,DB!$A$2:$A$255,DB!$C$2:$C$255,""),""))</f>
        <v>OMSUK</v>
      </c>
      <c r="S74" s="3">
        <f t="shared" si="1"/>
        <v>17</v>
      </c>
      <c r="T74" s="3" t="str">
        <f>_xlfn.XLOOKUP(C74,DB!$A$2:$A$255,DB!$D$2:$D$255,"")</f>
        <v>Sector 3</v>
      </c>
    </row>
    <row r="75" spans="1:20" x14ac:dyDescent="0.2">
      <c r="A75" s="13" t="s">
        <v>192</v>
      </c>
      <c r="B75" s="13" t="s">
        <v>18</v>
      </c>
      <c r="C75" s="13" t="s">
        <v>193</v>
      </c>
      <c r="D75" s="13" t="s">
        <v>54</v>
      </c>
      <c r="E75" s="13" t="s">
        <v>112</v>
      </c>
      <c r="F75" s="14">
        <v>46298.728819444441</v>
      </c>
      <c r="G75" s="13" t="s">
        <v>22</v>
      </c>
      <c r="H75" s="13" t="s">
        <v>1820</v>
      </c>
      <c r="I75" s="15">
        <v>380</v>
      </c>
      <c r="J75" s="13" t="s">
        <v>23</v>
      </c>
      <c r="K75" s="13" t="s">
        <v>24</v>
      </c>
      <c r="L75" s="15">
        <v>831</v>
      </c>
      <c r="M75" s="13" t="s">
        <v>193</v>
      </c>
      <c r="N75" s="14">
        <v>46298.775763888887</v>
      </c>
      <c r="O75" s="15">
        <v>15</v>
      </c>
      <c r="P75" s="13" t="s">
        <v>26</v>
      </c>
      <c r="Q75" s="15">
        <v>190</v>
      </c>
      <c r="R75" s="3" t="str">
        <f>IF(OR(G75="12R",G75="12L"),_xlfn.XLOOKUP(C75,DB!$A$2:$A$255,DB!$B$2:$B$255,""),IF(OR(G75="30L",G75="30R"),_xlfn.XLOOKUP(C75,DB!$A$2:$A$255,DB!$C$2:$C$255,""),""))</f>
        <v>UDGUV</v>
      </c>
      <c r="S75" s="3">
        <f t="shared" si="1"/>
        <v>17</v>
      </c>
      <c r="T75" s="3" t="str">
        <f>_xlfn.XLOOKUP(C75,DB!$A$2:$A$255,DB!$D$2:$D$255,"")</f>
        <v>Sector 2</v>
      </c>
    </row>
    <row r="76" spans="1:20" x14ac:dyDescent="0.2">
      <c r="A76" s="13" t="s">
        <v>412</v>
      </c>
      <c r="B76" s="13" t="s">
        <v>18</v>
      </c>
      <c r="C76" s="13" t="s">
        <v>144</v>
      </c>
      <c r="D76" s="13" t="s">
        <v>29</v>
      </c>
      <c r="E76" s="13" t="s">
        <v>496</v>
      </c>
      <c r="F76" s="14">
        <v>46298.729953703703</v>
      </c>
      <c r="G76" s="13" t="s">
        <v>22</v>
      </c>
      <c r="H76" s="13" t="s">
        <v>1821</v>
      </c>
      <c r="I76" s="15">
        <v>370</v>
      </c>
      <c r="J76" s="13" t="s">
        <v>23</v>
      </c>
      <c r="K76" s="13" t="s">
        <v>24</v>
      </c>
      <c r="L76" s="15">
        <v>234</v>
      </c>
      <c r="M76" s="13" t="s">
        <v>383</v>
      </c>
      <c r="N76" s="14">
        <v>46298.745347222226</v>
      </c>
      <c r="O76" s="15">
        <v>291</v>
      </c>
      <c r="P76" s="13" t="s">
        <v>26</v>
      </c>
      <c r="Q76" s="15">
        <v>40</v>
      </c>
      <c r="R76" s="3" t="str">
        <f>IF(OR(G76="12R",G76="12L"),_xlfn.XLOOKUP(C76,DB!$A$2:$A$255,DB!$B$2:$B$255,""),IF(OR(G76="30L",G76="30R"),_xlfn.XLOOKUP(C76,DB!$A$2:$A$255,DB!$C$2:$C$255,""),""))</f>
        <v>OMSUK</v>
      </c>
      <c r="S76" s="3">
        <f t="shared" si="1"/>
        <v>17</v>
      </c>
      <c r="T76" s="3" t="str">
        <f>_xlfn.XLOOKUP(C76,DB!$A$2:$A$255,DB!$D$2:$D$255,"")</f>
        <v>Sector 3</v>
      </c>
    </row>
    <row r="77" spans="1:20" x14ac:dyDescent="0.2">
      <c r="A77" s="13" t="s">
        <v>305</v>
      </c>
      <c r="B77" s="13" t="s">
        <v>18</v>
      </c>
      <c r="C77" s="13" t="s">
        <v>148</v>
      </c>
      <c r="D77" s="13" t="s">
        <v>61</v>
      </c>
      <c r="E77" s="13" t="s">
        <v>1124</v>
      </c>
      <c r="F77" s="14">
        <v>46298.73332175926</v>
      </c>
      <c r="G77" s="13" t="s">
        <v>22</v>
      </c>
      <c r="H77" s="13" t="s">
        <v>1212</v>
      </c>
      <c r="I77" s="15">
        <v>370</v>
      </c>
      <c r="J77" s="13" t="s">
        <v>23</v>
      </c>
      <c r="K77" s="13" t="s">
        <v>24</v>
      </c>
      <c r="L77" s="15">
        <v>136</v>
      </c>
      <c r="M77" s="13" t="s">
        <v>40</v>
      </c>
      <c r="N77" s="14">
        <v>46298.742939814816</v>
      </c>
      <c r="O77" s="15">
        <v>248</v>
      </c>
      <c r="P77" s="13" t="s">
        <v>26</v>
      </c>
      <c r="Q77" s="15">
        <v>190</v>
      </c>
      <c r="R77" s="3" t="str">
        <f>IF(OR(G77="12R",G77="12L"),_xlfn.XLOOKUP(C77,DB!$A$2:$A$255,DB!$B$2:$B$255,""),IF(OR(G77="30L",G77="30R"),_xlfn.XLOOKUP(C77,DB!$A$2:$A$255,DB!$C$2:$C$255,""),""))</f>
        <v>NUDAL</v>
      </c>
      <c r="S77" s="3">
        <f t="shared" si="1"/>
        <v>17</v>
      </c>
      <c r="T77" s="3" t="str">
        <f>_xlfn.XLOOKUP(C77,DB!$A$2:$A$255,DB!$D$2:$D$255,"")</f>
        <v>Sector 3</v>
      </c>
    </row>
    <row r="78" spans="1:20" x14ac:dyDescent="0.2">
      <c r="A78" s="13" t="s">
        <v>217</v>
      </c>
      <c r="B78" s="13" t="s">
        <v>18</v>
      </c>
      <c r="C78" s="13" t="s">
        <v>33</v>
      </c>
      <c r="D78" s="13" t="s">
        <v>54</v>
      </c>
      <c r="E78" s="13" t="s">
        <v>394</v>
      </c>
      <c r="F78" s="14">
        <v>46298.734513888892</v>
      </c>
      <c r="G78" s="13" t="s">
        <v>22</v>
      </c>
      <c r="H78" s="13" t="s">
        <v>1822</v>
      </c>
      <c r="I78" s="15">
        <v>360</v>
      </c>
      <c r="J78" s="13" t="s">
        <v>23</v>
      </c>
      <c r="K78" s="13" t="s">
        <v>24</v>
      </c>
      <c r="L78" s="15">
        <v>861</v>
      </c>
      <c r="M78" s="13" t="s">
        <v>36</v>
      </c>
      <c r="N78" s="14">
        <v>46298.778194444443</v>
      </c>
      <c r="O78" s="15">
        <v>360</v>
      </c>
      <c r="P78" s="13" t="s">
        <v>26</v>
      </c>
      <c r="Q78" s="15">
        <v>190</v>
      </c>
      <c r="R78" s="3" t="str">
        <f>IF(OR(G78="12R",G78="12L"),_xlfn.XLOOKUP(C78,DB!$A$2:$A$255,DB!$B$2:$B$255,""),IF(OR(G78="30L",G78="30R"),_xlfn.XLOOKUP(C78,DB!$A$2:$A$255,DB!$C$2:$C$255,""),""))</f>
        <v>UDGUV</v>
      </c>
      <c r="S78" s="3">
        <f t="shared" si="1"/>
        <v>17</v>
      </c>
      <c r="T78" s="3" t="str">
        <f>_xlfn.XLOOKUP(C78,DB!$A$2:$A$255,DB!$D$2:$D$255,"")</f>
        <v>Sector 2</v>
      </c>
    </row>
    <row r="79" spans="1:20" x14ac:dyDescent="0.2">
      <c r="A79" s="13" t="s">
        <v>201</v>
      </c>
      <c r="B79" s="13" t="s">
        <v>18</v>
      </c>
      <c r="C79" s="13" t="s">
        <v>128</v>
      </c>
      <c r="D79" s="13" t="s">
        <v>61</v>
      </c>
      <c r="E79" s="13" t="s">
        <v>1271</v>
      </c>
      <c r="F79" s="14">
        <v>46298.735474537039</v>
      </c>
      <c r="G79" s="13" t="s">
        <v>22</v>
      </c>
      <c r="H79" s="13" t="s">
        <v>1823</v>
      </c>
      <c r="I79" s="15">
        <v>340</v>
      </c>
      <c r="J79" s="13" t="s">
        <v>23</v>
      </c>
      <c r="K79" s="13" t="s">
        <v>24</v>
      </c>
      <c r="L79" s="15">
        <v>466</v>
      </c>
      <c r="M79" s="13" t="s">
        <v>1824</v>
      </c>
      <c r="N79" s="14">
        <v>46298.760879629626</v>
      </c>
      <c r="O79" s="15">
        <v>340</v>
      </c>
      <c r="P79" s="13" t="s">
        <v>26</v>
      </c>
      <c r="Q79" s="15">
        <v>40</v>
      </c>
      <c r="R79" s="3" t="str">
        <f>IF(OR(G79="12R",G79="12L"),_xlfn.XLOOKUP(C79,DB!$A$2:$A$255,DB!$B$2:$B$255,""),IF(OR(G79="30L",G79="30R"),_xlfn.XLOOKUP(C79,DB!$A$2:$A$255,DB!$C$2:$C$255,""),""))</f>
        <v>ENEBA</v>
      </c>
      <c r="S79" s="3">
        <f t="shared" si="1"/>
        <v>17</v>
      </c>
      <c r="T79" s="3" t="str">
        <f>_xlfn.XLOOKUP(C79,DB!$A$2:$A$255,DB!$D$2:$D$255,"")</f>
        <v>Sector 3</v>
      </c>
    </row>
    <row r="80" spans="1:20" x14ac:dyDescent="0.2">
      <c r="A80" s="13" t="s">
        <v>1825</v>
      </c>
      <c r="B80" s="13" t="s">
        <v>18</v>
      </c>
      <c r="C80" s="13" t="s">
        <v>212</v>
      </c>
      <c r="D80" s="13" t="s">
        <v>469</v>
      </c>
      <c r="E80" s="13" t="s">
        <v>1825</v>
      </c>
      <c r="F80" s="14">
        <v>46298.73646990741</v>
      </c>
      <c r="G80" s="13" t="s">
        <v>22</v>
      </c>
      <c r="H80" s="13" t="s">
        <v>1826</v>
      </c>
      <c r="I80" s="15">
        <v>380</v>
      </c>
      <c r="J80" s="13" t="s">
        <v>23</v>
      </c>
      <c r="K80" s="13" t="s">
        <v>51</v>
      </c>
      <c r="L80" s="15">
        <v>870</v>
      </c>
      <c r="M80" s="13" t="s">
        <v>36</v>
      </c>
      <c r="N80" s="14">
        <v>46298.780428240745</v>
      </c>
      <c r="O80" s="15">
        <v>380</v>
      </c>
      <c r="P80" s="13" t="s">
        <v>26</v>
      </c>
      <c r="Q80" s="15">
        <v>190</v>
      </c>
      <c r="R80" s="3" t="str">
        <f>IF(OR(G80="12R",G80="12L"),_xlfn.XLOOKUP(C80,DB!$A$2:$A$255,DB!$B$2:$B$255,""),IF(OR(G80="30L",G80="30R"),_xlfn.XLOOKUP(C80,DB!$A$2:$A$255,DB!$C$2:$C$255,""),""))</f>
        <v>UDGUV</v>
      </c>
      <c r="S80" s="3">
        <f t="shared" si="1"/>
        <v>17</v>
      </c>
      <c r="T80" s="3" t="str">
        <f>_xlfn.XLOOKUP(C80,DB!$A$2:$A$255,DB!$D$2:$D$255,"")</f>
        <v>Sector 2</v>
      </c>
    </row>
    <row r="81" spans="1:20" x14ac:dyDescent="0.2">
      <c r="A81" s="13" t="s">
        <v>262</v>
      </c>
      <c r="B81" s="13" t="s">
        <v>18</v>
      </c>
      <c r="C81" s="13" t="s">
        <v>134</v>
      </c>
      <c r="D81" s="13" t="s">
        <v>61</v>
      </c>
      <c r="E81" s="13" t="s">
        <v>647</v>
      </c>
      <c r="F81" s="14">
        <v>46298.737476851849</v>
      </c>
      <c r="G81" s="13" t="s">
        <v>22</v>
      </c>
      <c r="H81" s="13" t="s">
        <v>1827</v>
      </c>
      <c r="I81" s="15">
        <v>350</v>
      </c>
      <c r="J81" s="13" t="s">
        <v>23</v>
      </c>
      <c r="K81" s="13" t="s">
        <v>24</v>
      </c>
      <c r="L81" s="15">
        <v>136</v>
      </c>
      <c r="M81" s="13" t="s">
        <v>40</v>
      </c>
      <c r="N81" s="14">
        <v>46298.747673611113</v>
      </c>
      <c r="O81" s="15">
        <v>200</v>
      </c>
      <c r="P81" s="13" t="s">
        <v>26</v>
      </c>
      <c r="Q81" s="15">
        <v>190</v>
      </c>
      <c r="R81" s="3" t="str">
        <f>IF(OR(G81="12R",G81="12L"),_xlfn.XLOOKUP(C81,DB!$A$2:$A$255,DB!$B$2:$B$255,""),IF(OR(G81="30L",G81="30R"),_xlfn.XLOOKUP(C81,DB!$A$2:$A$255,DB!$C$2:$C$255,""),""))</f>
        <v>ENEBA</v>
      </c>
      <c r="S81" s="3">
        <f t="shared" si="1"/>
        <v>17</v>
      </c>
      <c r="T81" s="3" t="str">
        <f>_xlfn.XLOOKUP(C81,DB!$A$2:$A$255,DB!$D$2:$D$255,"")</f>
        <v>Sector 3</v>
      </c>
    </row>
    <row r="82" spans="1:20" x14ac:dyDescent="0.2">
      <c r="A82" s="13" t="s">
        <v>1828</v>
      </c>
      <c r="B82" s="13" t="s">
        <v>18</v>
      </c>
      <c r="C82" s="13" t="s">
        <v>493</v>
      </c>
      <c r="D82" s="13" t="s">
        <v>116</v>
      </c>
      <c r="E82" s="13" t="s">
        <v>727</v>
      </c>
      <c r="F82" s="14">
        <v>46298.739270833335</v>
      </c>
      <c r="G82" s="13" t="s">
        <v>22</v>
      </c>
      <c r="H82" s="13" t="s">
        <v>1829</v>
      </c>
      <c r="I82" s="15">
        <v>400</v>
      </c>
      <c r="J82" s="13" t="s">
        <v>23</v>
      </c>
      <c r="K82" s="13" t="s">
        <v>24</v>
      </c>
      <c r="L82" s="15">
        <v>446</v>
      </c>
      <c r="M82" s="13" t="s">
        <v>204</v>
      </c>
      <c r="N82" s="14">
        <v>46298.762962962966</v>
      </c>
      <c r="O82" s="15">
        <v>400</v>
      </c>
      <c r="P82" s="13" t="s">
        <v>26</v>
      </c>
      <c r="Q82" s="15">
        <v>40</v>
      </c>
      <c r="R82" s="3" t="str">
        <f>IF(OR(G82="12R",G82="12L"),_xlfn.XLOOKUP(C82,DB!$A$2:$A$255,DB!$B$2:$B$255,""),IF(OR(G82="30L",G82="30R"),_xlfn.XLOOKUP(C82,DB!$A$2:$A$255,DB!$C$2:$C$255,""),""))</f>
        <v>ENEBA</v>
      </c>
      <c r="S82" s="3">
        <f t="shared" si="1"/>
        <v>17</v>
      </c>
      <c r="T82" s="3" t="str">
        <f>_xlfn.XLOOKUP(C82,DB!$A$2:$A$255,DB!$D$2:$D$255,"")</f>
        <v>Sector 3</v>
      </c>
    </row>
    <row r="83" spans="1:20" x14ac:dyDescent="0.2">
      <c r="A83" s="13" t="s">
        <v>483</v>
      </c>
      <c r="B83" s="13" t="s">
        <v>18</v>
      </c>
      <c r="C83" s="13" t="s">
        <v>484</v>
      </c>
      <c r="D83" s="13" t="s">
        <v>54</v>
      </c>
      <c r="E83" s="13" t="s">
        <v>751</v>
      </c>
      <c r="F83" s="14">
        <v>46298.742326388892</v>
      </c>
      <c r="G83" s="13" t="s">
        <v>22</v>
      </c>
      <c r="H83" s="13" t="s">
        <v>1830</v>
      </c>
      <c r="I83" s="15">
        <v>240</v>
      </c>
      <c r="J83" s="13" t="s">
        <v>23</v>
      </c>
      <c r="K83" s="13" t="s">
        <v>24</v>
      </c>
      <c r="L83" s="15">
        <v>1039</v>
      </c>
      <c r="M83" s="13" t="s">
        <v>486</v>
      </c>
      <c r="N83" s="14">
        <v>46298.797916666663</v>
      </c>
      <c r="O83" s="15">
        <v>228</v>
      </c>
      <c r="P83" s="13" t="s">
        <v>26</v>
      </c>
      <c r="Q83" s="15">
        <v>190</v>
      </c>
      <c r="R83" s="3" t="str">
        <f>IF(OR(G83="12R",G83="12L"),_xlfn.XLOOKUP(C83,DB!$A$2:$A$255,DB!$B$2:$B$255,""),IF(OR(G83="30L",G83="30R"),_xlfn.XLOOKUP(C83,DB!$A$2:$A$255,DB!$C$2:$C$255,""),""))</f>
        <v>UDGUV</v>
      </c>
      <c r="S83" s="3">
        <f t="shared" si="1"/>
        <v>17</v>
      </c>
      <c r="T83" s="3" t="str">
        <f>_xlfn.XLOOKUP(C83,DB!$A$2:$A$255,DB!$D$2:$D$255,"")</f>
        <v>Sector 2</v>
      </c>
    </row>
    <row r="84" spans="1:20" x14ac:dyDescent="0.2">
      <c r="A84" s="13" t="s">
        <v>209</v>
      </c>
      <c r="B84" s="13" t="s">
        <v>18</v>
      </c>
      <c r="C84" s="13" t="s">
        <v>210</v>
      </c>
      <c r="D84" s="13" t="s">
        <v>29</v>
      </c>
      <c r="E84" s="13" t="s">
        <v>211</v>
      </c>
      <c r="F84" s="14">
        <v>46298.743761574078</v>
      </c>
      <c r="G84" s="13" t="s">
        <v>22</v>
      </c>
      <c r="H84" s="13" t="s">
        <v>1831</v>
      </c>
      <c r="I84" s="15">
        <v>390</v>
      </c>
      <c r="J84" s="13" t="s">
        <v>23</v>
      </c>
      <c r="K84" s="13" t="s">
        <v>24</v>
      </c>
      <c r="L84" s="15">
        <v>188</v>
      </c>
      <c r="M84" s="13" t="s">
        <v>1224</v>
      </c>
      <c r="N84" s="14">
        <v>46298.75645833333</v>
      </c>
      <c r="O84" s="15">
        <v>297</v>
      </c>
      <c r="P84" s="13" t="s">
        <v>26</v>
      </c>
      <c r="Q84" s="15">
        <v>190</v>
      </c>
      <c r="R84" s="3" t="str">
        <f>IF(OR(G84="12R",G84="12L"),_xlfn.XLOOKUP(C84,DB!$A$2:$A$255,DB!$B$2:$B$255,""),IF(OR(G84="30L",G84="30R"),_xlfn.XLOOKUP(C84,DB!$A$2:$A$255,DB!$C$2:$C$255,""),""))</f>
        <v>TAKUX</v>
      </c>
      <c r="S84" s="3">
        <f t="shared" si="1"/>
        <v>17</v>
      </c>
      <c r="T84" s="3" t="str">
        <f>_xlfn.XLOOKUP(C84,DB!$A$2:$A$255,DB!$D$2:$D$255,"")</f>
        <v>Sector 7</v>
      </c>
    </row>
    <row r="85" spans="1:20" x14ac:dyDescent="0.2">
      <c r="A85" s="13" t="s">
        <v>236</v>
      </c>
      <c r="B85" s="13" t="s">
        <v>18</v>
      </c>
      <c r="C85" s="13" t="s">
        <v>43</v>
      </c>
      <c r="D85" s="13" t="s">
        <v>129</v>
      </c>
      <c r="E85" s="13" t="s">
        <v>1226</v>
      </c>
      <c r="F85" s="14">
        <v>46298.745601851857</v>
      </c>
      <c r="G85" s="13" t="s">
        <v>22</v>
      </c>
      <c r="H85" s="13" t="s">
        <v>1832</v>
      </c>
      <c r="I85" s="15">
        <v>380</v>
      </c>
      <c r="J85" s="13" t="s">
        <v>23</v>
      </c>
      <c r="K85" s="13" t="s">
        <v>24</v>
      </c>
      <c r="L85" s="15">
        <v>861</v>
      </c>
      <c r="M85" s="13" t="s">
        <v>46</v>
      </c>
      <c r="N85" s="14">
        <v>46298.790347222224</v>
      </c>
      <c r="O85" s="15">
        <v>380</v>
      </c>
      <c r="P85" s="13" t="s">
        <v>26</v>
      </c>
      <c r="Q85" s="15">
        <v>190</v>
      </c>
      <c r="R85" s="3" t="str">
        <f>IF(OR(G85="12R",G85="12L"),_xlfn.XLOOKUP(C85,DB!$A$2:$A$255,DB!$B$2:$B$255,""),IF(OR(G85="30L",G85="30R"),_xlfn.XLOOKUP(C85,DB!$A$2:$A$255,DB!$C$2:$C$255,""),""))</f>
        <v>UDGUV</v>
      </c>
      <c r="S85" s="3">
        <f t="shared" si="1"/>
        <v>17</v>
      </c>
      <c r="T85" s="3" t="str">
        <f>_xlfn.XLOOKUP(C85,DB!$A$2:$A$255,DB!$D$2:$D$255,"")</f>
        <v>Sector 2</v>
      </c>
    </row>
    <row r="86" spans="1:20" x14ac:dyDescent="0.2">
      <c r="A86" s="13" t="s">
        <v>229</v>
      </c>
      <c r="B86" s="13" t="s">
        <v>18</v>
      </c>
      <c r="C86" s="13" t="s">
        <v>230</v>
      </c>
      <c r="D86" s="13" t="s">
        <v>61</v>
      </c>
      <c r="E86" s="13" t="s">
        <v>1833</v>
      </c>
      <c r="F86" s="14">
        <v>46298.74690972222</v>
      </c>
      <c r="G86" s="13" t="s">
        <v>22</v>
      </c>
      <c r="H86" s="13" t="s">
        <v>1834</v>
      </c>
      <c r="I86" s="15">
        <v>330</v>
      </c>
      <c r="J86" s="13" t="s">
        <v>23</v>
      </c>
      <c r="K86" s="13" t="s">
        <v>24</v>
      </c>
      <c r="L86" s="15">
        <v>235</v>
      </c>
      <c r="M86" s="13" t="s">
        <v>383</v>
      </c>
      <c r="N86" s="14">
        <v>46298.760937500003</v>
      </c>
      <c r="O86" s="15">
        <v>249</v>
      </c>
      <c r="P86" s="13" t="s">
        <v>26</v>
      </c>
      <c r="Q86" s="15">
        <v>40</v>
      </c>
      <c r="R86" s="3" t="str">
        <f>IF(OR(G86="12R",G86="12L"),_xlfn.XLOOKUP(C86,DB!$A$2:$A$255,DB!$B$2:$B$255,""),IF(OR(G86="30L",G86="30R"),_xlfn.XLOOKUP(C86,DB!$A$2:$A$255,DB!$C$2:$C$255,""),""))</f>
        <v>OMSUK</v>
      </c>
      <c r="S86" s="3">
        <f t="shared" si="1"/>
        <v>17</v>
      </c>
      <c r="T86" s="3" t="str">
        <f>_xlfn.XLOOKUP(C86,DB!$A$2:$A$255,DB!$D$2:$D$255,"")</f>
        <v>Sector 3</v>
      </c>
    </row>
    <row r="87" spans="1:20" x14ac:dyDescent="0.2">
      <c r="A87" s="13" t="s">
        <v>471</v>
      </c>
      <c r="B87" s="13" t="s">
        <v>18</v>
      </c>
      <c r="C87" s="13" t="s">
        <v>128</v>
      </c>
      <c r="D87" s="13" t="s">
        <v>129</v>
      </c>
      <c r="E87" s="13" t="s">
        <v>1835</v>
      </c>
      <c r="F87" s="14">
        <v>46298.74827546296</v>
      </c>
      <c r="G87" s="13" t="s">
        <v>22</v>
      </c>
      <c r="H87" s="13" t="s">
        <v>1836</v>
      </c>
      <c r="I87" s="15">
        <v>360</v>
      </c>
      <c r="J87" s="13" t="s">
        <v>23</v>
      </c>
      <c r="K87" s="13" t="s">
        <v>24</v>
      </c>
      <c r="L87" s="15">
        <v>708</v>
      </c>
      <c r="M87" s="13" t="s">
        <v>1837</v>
      </c>
      <c r="N87" s="14">
        <v>46298.784363425926</v>
      </c>
      <c r="O87" s="15">
        <v>360</v>
      </c>
      <c r="P87" s="13" t="s">
        <v>26</v>
      </c>
      <c r="Q87" s="15">
        <v>40</v>
      </c>
      <c r="R87" s="3" t="str">
        <f>IF(OR(G87="12R",G87="12L"),_xlfn.XLOOKUP(C87,DB!$A$2:$A$255,DB!$B$2:$B$255,""),IF(OR(G87="30L",G87="30R"),_xlfn.XLOOKUP(C87,DB!$A$2:$A$255,DB!$C$2:$C$255,""),""))</f>
        <v>ENEBA</v>
      </c>
      <c r="S87" s="3">
        <f t="shared" si="1"/>
        <v>17</v>
      </c>
      <c r="T87" s="3" t="str">
        <f>_xlfn.XLOOKUP(C87,DB!$A$2:$A$255,DB!$D$2:$D$255,"")</f>
        <v>Sector 3</v>
      </c>
    </row>
    <row r="88" spans="1:20" x14ac:dyDescent="0.2">
      <c r="A88" s="13" t="s">
        <v>649</v>
      </c>
      <c r="B88" s="13" t="s">
        <v>18</v>
      </c>
      <c r="C88" s="13" t="s">
        <v>650</v>
      </c>
      <c r="D88" s="13" t="s">
        <v>123</v>
      </c>
      <c r="E88" s="13" t="s">
        <v>850</v>
      </c>
      <c r="F88" s="14">
        <v>46298.749525462961</v>
      </c>
      <c r="G88" s="13" t="s">
        <v>22</v>
      </c>
      <c r="H88" s="13" t="s">
        <v>1838</v>
      </c>
      <c r="I88" s="15">
        <v>310</v>
      </c>
      <c r="J88" s="13" t="s">
        <v>23</v>
      </c>
      <c r="K88" s="13" t="s">
        <v>24</v>
      </c>
      <c r="L88" s="15">
        <v>235</v>
      </c>
      <c r="M88" s="13" t="s">
        <v>383</v>
      </c>
      <c r="N88" s="14">
        <v>46298.763043981482</v>
      </c>
      <c r="O88" s="15">
        <v>293</v>
      </c>
      <c r="P88" s="13" t="s">
        <v>26</v>
      </c>
      <c r="Q88" s="15">
        <v>40</v>
      </c>
      <c r="R88" s="3" t="str">
        <f>IF(OR(G88="12R",G88="12L"),_xlfn.XLOOKUP(C88,DB!$A$2:$A$255,DB!$B$2:$B$255,""),IF(OR(G88="30L",G88="30R"),_xlfn.XLOOKUP(C88,DB!$A$2:$A$255,DB!$C$2:$C$255,""),""))</f>
        <v>ENEBA</v>
      </c>
      <c r="S88" s="3">
        <f t="shared" si="1"/>
        <v>17</v>
      </c>
      <c r="T88" s="3" t="str">
        <f>_xlfn.XLOOKUP(C88,DB!$A$2:$A$255,DB!$D$2:$D$255,"")</f>
        <v>Sector 3</v>
      </c>
    </row>
    <row r="89" spans="1:20" x14ac:dyDescent="0.2">
      <c r="A89" s="13" t="s">
        <v>218</v>
      </c>
      <c r="B89" s="13" t="s">
        <v>18</v>
      </c>
      <c r="C89" s="13" t="s">
        <v>219</v>
      </c>
      <c r="D89" s="13" t="s">
        <v>54</v>
      </c>
      <c r="E89" s="13" t="s">
        <v>454</v>
      </c>
      <c r="F89" s="14">
        <v>46298.750856481478</v>
      </c>
      <c r="G89" s="13" t="s">
        <v>22</v>
      </c>
      <c r="H89" s="13" t="s">
        <v>1839</v>
      </c>
      <c r="I89" s="15">
        <v>390</v>
      </c>
      <c r="J89" s="13" t="s">
        <v>23</v>
      </c>
      <c r="K89" s="13" t="s">
        <v>24</v>
      </c>
      <c r="L89" s="15">
        <v>151</v>
      </c>
      <c r="M89" s="13" t="s">
        <v>117</v>
      </c>
      <c r="N89" s="14">
        <v>46298.761006944449</v>
      </c>
      <c r="O89" s="15">
        <v>287</v>
      </c>
      <c r="P89" s="13" t="s">
        <v>26</v>
      </c>
      <c r="Q89" s="15">
        <v>190</v>
      </c>
      <c r="R89" s="3" t="str">
        <f>IF(OR(G89="12R",G89="12L"),_xlfn.XLOOKUP(C89,DB!$A$2:$A$255,DB!$B$2:$B$255,""),IF(OR(G89="30L",G89="30R"),_xlfn.XLOOKUP(C89,DB!$A$2:$A$255,DB!$C$2:$C$255,""),""))</f>
        <v>TAKUX</v>
      </c>
      <c r="S89" s="3">
        <f t="shared" si="1"/>
        <v>18</v>
      </c>
      <c r="T89" s="3" t="str">
        <f>_xlfn.XLOOKUP(C89,DB!$A$2:$A$255,DB!$D$2:$D$255,"")</f>
        <v>Sector 7</v>
      </c>
    </row>
    <row r="90" spans="1:20" x14ac:dyDescent="0.2">
      <c r="A90" s="13" t="s">
        <v>226</v>
      </c>
      <c r="B90" s="13" t="s">
        <v>18</v>
      </c>
      <c r="C90" s="13" t="s">
        <v>227</v>
      </c>
      <c r="D90" s="13" t="s">
        <v>54</v>
      </c>
      <c r="E90" s="13" t="s">
        <v>1840</v>
      </c>
      <c r="F90" s="14">
        <v>46298.75472222222</v>
      </c>
      <c r="G90" s="13" t="s">
        <v>22</v>
      </c>
      <c r="H90" s="13" t="s">
        <v>1841</v>
      </c>
      <c r="I90" s="15">
        <v>370</v>
      </c>
      <c r="J90" s="13" t="s">
        <v>23</v>
      </c>
      <c r="K90" s="13" t="s">
        <v>24</v>
      </c>
      <c r="L90" s="15">
        <v>151</v>
      </c>
      <c r="M90" s="13" t="s">
        <v>117</v>
      </c>
      <c r="N90" s="14">
        <v>46298.76489583333</v>
      </c>
      <c r="O90" s="15">
        <v>297</v>
      </c>
      <c r="P90" s="13" t="s">
        <v>26</v>
      </c>
      <c r="Q90" s="15">
        <v>190</v>
      </c>
      <c r="R90" s="3" t="str">
        <f>IF(OR(G90="12R",G90="12L"),_xlfn.XLOOKUP(C90,DB!$A$2:$A$255,DB!$B$2:$B$255,""),IF(OR(G90="30L",G90="30R"),_xlfn.XLOOKUP(C90,DB!$A$2:$A$255,DB!$C$2:$C$255,""),""))</f>
        <v>TAKUX</v>
      </c>
      <c r="S90" s="3">
        <f t="shared" si="1"/>
        <v>18</v>
      </c>
      <c r="T90" s="3" t="str">
        <f>_xlfn.XLOOKUP(C90,DB!$A$2:$A$255,DB!$D$2:$D$255,"")</f>
        <v>Sector 7</v>
      </c>
    </row>
    <row r="91" spans="1:20" x14ac:dyDescent="0.2">
      <c r="A91" s="13" t="s">
        <v>237</v>
      </c>
      <c r="B91" s="13" t="s">
        <v>18</v>
      </c>
      <c r="C91" s="13" t="s">
        <v>238</v>
      </c>
      <c r="D91" s="13" t="s">
        <v>29</v>
      </c>
      <c r="E91" s="13" t="s">
        <v>1842</v>
      </c>
      <c r="F91" s="14">
        <v>46298.756030092598</v>
      </c>
      <c r="G91" s="13" t="s">
        <v>22</v>
      </c>
      <c r="H91" s="13" t="s">
        <v>1843</v>
      </c>
      <c r="I91" s="15">
        <v>370</v>
      </c>
      <c r="J91" s="13" t="s">
        <v>23</v>
      </c>
      <c r="K91" s="13" t="s">
        <v>24</v>
      </c>
      <c r="L91" s="15">
        <v>131</v>
      </c>
      <c r="M91" s="13" t="s">
        <v>40</v>
      </c>
      <c r="N91" s="14">
        <v>46298.765104166669</v>
      </c>
      <c r="O91" s="15">
        <v>258</v>
      </c>
      <c r="P91" s="13" t="s">
        <v>26</v>
      </c>
      <c r="Q91" s="15">
        <v>190</v>
      </c>
      <c r="R91" s="3" t="str">
        <f>IF(OR(G91="12R",G91="12L"),_xlfn.XLOOKUP(C91,DB!$A$2:$A$255,DB!$B$2:$B$255,""),IF(OR(G91="30L",G91="30R"),_xlfn.XLOOKUP(C91,DB!$A$2:$A$255,DB!$C$2:$C$255,""),""))</f>
        <v>OMSUK</v>
      </c>
      <c r="S91" s="3">
        <f t="shared" si="1"/>
        <v>18</v>
      </c>
      <c r="T91" s="3" t="str">
        <f>_xlfn.XLOOKUP(C91,DB!$A$2:$A$255,DB!$D$2:$D$255,"")</f>
        <v>Sector 3</v>
      </c>
    </row>
    <row r="92" spans="1:20" x14ac:dyDescent="0.2">
      <c r="A92" s="13" t="s">
        <v>233</v>
      </c>
      <c r="B92" s="13" t="s">
        <v>18</v>
      </c>
      <c r="C92" s="13" t="s">
        <v>234</v>
      </c>
      <c r="D92" s="13" t="s">
        <v>44</v>
      </c>
      <c r="E92" s="13" t="s">
        <v>1844</v>
      </c>
      <c r="F92" s="14">
        <v>46298.757106481484</v>
      </c>
      <c r="G92" s="13" t="s">
        <v>22</v>
      </c>
      <c r="H92" s="13" t="s">
        <v>1845</v>
      </c>
      <c r="I92" s="15">
        <v>320</v>
      </c>
      <c r="J92" s="13" t="s">
        <v>23</v>
      </c>
      <c r="K92" s="13" t="s">
        <v>24</v>
      </c>
      <c r="L92" s="15">
        <v>864</v>
      </c>
      <c r="M92" s="13" t="s">
        <v>36</v>
      </c>
      <c r="N92" s="14">
        <v>46298.801469907412</v>
      </c>
      <c r="O92" s="15">
        <v>320</v>
      </c>
      <c r="P92" s="13" t="s">
        <v>26</v>
      </c>
      <c r="Q92" s="15">
        <v>190</v>
      </c>
      <c r="R92" s="3" t="str">
        <f>IF(OR(G92="12R",G92="12L"),_xlfn.XLOOKUP(C92,DB!$A$2:$A$255,DB!$B$2:$B$255,""),IF(OR(G92="30L",G92="30R"),_xlfn.XLOOKUP(C92,DB!$A$2:$A$255,DB!$C$2:$C$255,""),""))</f>
        <v>UDGUV</v>
      </c>
      <c r="S92" s="3">
        <f t="shared" si="1"/>
        <v>18</v>
      </c>
      <c r="T92" s="3" t="str">
        <f>_xlfn.XLOOKUP(C92,DB!$A$2:$A$255,DB!$D$2:$D$255,"")</f>
        <v>Sector 2</v>
      </c>
    </row>
    <row r="93" spans="1:20" x14ac:dyDescent="0.2">
      <c r="A93" s="13" t="s">
        <v>389</v>
      </c>
      <c r="B93" s="13" t="s">
        <v>18</v>
      </c>
      <c r="C93" s="13" t="s">
        <v>390</v>
      </c>
      <c r="D93" s="13" t="s">
        <v>34</v>
      </c>
      <c r="E93" s="13" t="s">
        <v>1846</v>
      </c>
      <c r="F93" s="14">
        <v>46298.758356481485</v>
      </c>
      <c r="G93" s="13" t="s">
        <v>22</v>
      </c>
      <c r="H93" s="13" t="s">
        <v>1847</v>
      </c>
      <c r="I93" s="15">
        <v>350</v>
      </c>
      <c r="J93" s="13" t="s">
        <v>23</v>
      </c>
      <c r="K93" s="13" t="s">
        <v>24</v>
      </c>
      <c r="L93" s="15">
        <v>219</v>
      </c>
      <c r="M93" s="13" t="s">
        <v>383</v>
      </c>
      <c r="N93" s="14">
        <v>46298.771828703699</v>
      </c>
      <c r="O93" s="15">
        <v>310</v>
      </c>
      <c r="P93" s="13" t="s">
        <v>26</v>
      </c>
      <c r="Q93" s="15">
        <v>40</v>
      </c>
      <c r="R93" s="3" t="str">
        <f>IF(OR(G93="12R",G93="12L"),_xlfn.XLOOKUP(C93,DB!$A$2:$A$255,DB!$B$2:$B$255,""),IF(OR(G93="30L",G93="30R"),_xlfn.XLOOKUP(C93,DB!$A$2:$A$255,DB!$C$2:$C$255,""),""))</f>
        <v>OMSUK</v>
      </c>
      <c r="S93" s="3">
        <f t="shared" si="1"/>
        <v>18</v>
      </c>
      <c r="T93" s="3" t="str">
        <f>_xlfn.XLOOKUP(C93,DB!$A$2:$A$255,DB!$D$2:$D$255,"")</f>
        <v>Sector 3</v>
      </c>
    </row>
    <row r="94" spans="1:20" x14ac:dyDescent="0.2">
      <c r="A94" s="13" t="s">
        <v>1848</v>
      </c>
      <c r="B94" s="13" t="s">
        <v>18</v>
      </c>
      <c r="C94" s="13" t="s">
        <v>282</v>
      </c>
      <c r="D94" s="13" t="s">
        <v>129</v>
      </c>
      <c r="E94" s="13" t="s">
        <v>1849</v>
      </c>
      <c r="F94" s="14">
        <v>46298.759722222225</v>
      </c>
      <c r="G94" s="13" t="s">
        <v>22</v>
      </c>
      <c r="H94" s="13" t="s">
        <v>1850</v>
      </c>
      <c r="I94" s="15">
        <v>410</v>
      </c>
      <c r="J94" s="13" t="s">
        <v>23</v>
      </c>
      <c r="K94" s="13" t="s">
        <v>152</v>
      </c>
      <c r="L94" s="15">
        <v>384</v>
      </c>
      <c r="M94" s="13" t="s">
        <v>269</v>
      </c>
      <c r="N94" s="14">
        <v>46298.779780092591</v>
      </c>
      <c r="O94" s="15">
        <v>390</v>
      </c>
      <c r="P94" s="13" t="s">
        <v>26</v>
      </c>
      <c r="Q94" s="15">
        <v>40</v>
      </c>
      <c r="R94" s="3" t="str">
        <f>IF(OR(G94="12R",G94="12L"),_xlfn.XLOOKUP(C94,DB!$A$2:$A$255,DB!$B$2:$B$255,""),IF(OR(G94="30L",G94="30R"),_xlfn.XLOOKUP(C94,DB!$A$2:$A$255,DB!$C$2:$C$255,""),""))</f>
        <v>OMSUK</v>
      </c>
      <c r="S94" s="3">
        <f t="shared" si="1"/>
        <v>18</v>
      </c>
      <c r="T94" s="3" t="str">
        <f>_xlfn.XLOOKUP(C94,DB!$A$2:$A$255,DB!$D$2:$D$255,"")</f>
        <v>Sector 3</v>
      </c>
    </row>
    <row r="95" spans="1:20" x14ac:dyDescent="0.2">
      <c r="A95" s="13" t="s">
        <v>179</v>
      </c>
      <c r="B95" s="13" t="s">
        <v>18</v>
      </c>
      <c r="C95" s="13" t="s">
        <v>180</v>
      </c>
      <c r="D95" s="13" t="s">
        <v>20</v>
      </c>
      <c r="E95" s="13" t="s">
        <v>534</v>
      </c>
      <c r="F95" s="14">
        <v>46298.760648148149</v>
      </c>
      <c r="G95" s="13" t="s">
        <v>22</v>
      </c>
      <c r="H95" s="13" t="s">
        <v>1851</v>
      </c>
      <c r="I95" s="15">
        <v>360</v>
      </c>
      <c r="J95" s="13" t="s">
        <v>23</v>
      </c>
      <c r="K95" s="13" t="s">
        <v>24</v>
      </c>
      <c r="L95" s="15">
        <v>863</v>
      </c>
      <c r="M95" s="13" t="s">
        <v>181</v>
      </c>
      <c r="N95" s="14">
        <v>46298.803668981476</v>
      </c>
      <c r="O95" s="15">
        <v>360</v>
      </c>
      <c r="P95" s="13" t="s">
        <v>26</v>
      </c>
      <c r="Q95" s="15">
        <v>190</v>
      </c>
      <c r="R95" s="3" t="str">
        <f>IF(OR(G95="12R",G95="12L"),_xlfn.XLOOKUP(C95,DB!$A$2:$A$255,DB!$B$2:$B$255,""),IF(OR(G95="30L",G95="30R"),_xlfn.XLOOKUP(C95,DB!$A$2:$A$255,DB!$C$2:$C$255,""),""))</f>
        <v>UDGUV</v>
      </c>
      <c r="S95" s="3">
        <f t="shared" si="1"/>
        <v>18</v>
      </c>
      <c r="T95" s="3" t="str">
        <f>_xlfn.XLOOKUP(C95,DB!$A$2:$A$255,DB!$D$2:$D$255,"")</f>
        <v>Sector 2</v>
      </c>
    </row>
    <row r="96" spans="1:20" x14ac:dyDescent="0.2">
      <c r="A96" s="13" t="s">
        <v>232</v>
      </c>
      <c r="B96" s="13" t="s">
        <v>18</v>
      </c>
      <c r="C96" s="13" t="s">
        <v>170</v>
      </c>
      <c r="D96" s="13" t="s">
        <v>20</v>
      </c>
      <c r="E96" s="13" t="s">
        <v>654</v>
      </c>
      <c r="F96" s="14">
        <v>46298.761666666665</v>
      </c>
      <c r="G96" s="13" t="s">
        <v>22</v>
      </c>
      <c r="H96" s="13" t="s">
        <v>1852</v>
      </c>
      <c r="I96" s="15">
        <v>330</v>
      </c>
      <c r="J96" s="13" t="s">
        <v>23</v>
      </c>
      <c r="K96" s="13" t="s">
        <v>24</v>
      </c>
      <c r="L96" s="15">
        <v>136</v>
      </c>
      <c r="M96" s="13" t="s">
        <v>40</v>
      </c>
      <c r="N96" s="14">
        <v>46298.770983796298</v>
      </c>
      <c r="O96" s="15">
        <v>228</v>
      </c>
      <c r="P96" s="13" t="s">
        <v>26</v>
      </c>
      <c r="Q96" s="15">
        <v>190</v>
      </c>
      <c r="R96" s="3" t="str">
        <f>IF(OR(G96="12R",G96="12L"),_xlfn.XLOOKUP(C96,DB!$A$2:$A$255,DB!$B$2:$B$255,""),IF(OR(G96="30L",G96="30R"),_xlfn.XLOOKUP(C96,DB!$A$2:$A$255,DB!$C$2:$C$255,""),""))</f>
        <v>OMSUK</v>
      </c>
      <c r="S96" s="3">
        <f t="shared" si="1"/>
        <v>18</v>
      </c>
      <c r="T96" s="3" t="str">
        <f>_xlfn.XLOOKUP(C96,DB!$A$2:$A$255,DB!$D$2:$D$255,"")</f>
        <v>Sector 3</v>
      </c>
    </row>
    <row r="97" spans="1:20" x14ac:dyDescent="0.2">
      <c r="A97" s="13" t="s">
        <v>228</v>
      </c>
      <c r="B97" s="13" t="s">
        <v>18</v>
      </c>
      <c r="C97" s="13" t="s">
        <v>19</v>
      </c>
      <c r="D97" s="13" t="s">
        <v>34</v>
      </c>
      <c r="E97" s="13" t="s">
        <v>541</v>
      </c>
      <c r="F97" s="14">
        <v>46298.764004629629</v>
      </c>
      <c r="G97" s="13" t="s">
        <v>22</v>
      </c>
      <c r="H97" s="13" t="s">
        <v>1853</v>
      </c>
      <c r="I97" s="15">
        <v>360</v>
      </c>
      <c r="J97" s="13" t="s">
        <v>23</v>
      </c>
      <c r="K97" s="13" t="s">
        <v>24</v>
      </c>
      <c r="L97" s="15">
        <v>864</v>
      </c>
      <c r="M97" s="13" t="s">
        <v>25</v>
      </c>
      <c r="N97" s="14">
        <v>46298.808379629627</v>
      </c>
      <c r="O97" s="15">
        <v>360</v>
      </c>
      <c r="P97" s="13" t="s">
        <v>26</v>
      </c>
      <c r="Q97" s="15">
        <v>190</v>
      </c>
      <c r="R97" s="3" t="str">
        <f>IF(OR(G97="12R",G97="12L"),_xlfn.XLOOKUP(C97,DB!$A$2:$A$255,DB!$B$2:$B$255,""),IF(OR(G97="30L",G97="30R"),_xlfn.XLOOKUP(C97,DB!$A$2:$A$255,DB!$C$2:$C$255,""),""))</f>
        <v>UDGUV</v>
      </c>
      <c r="S97" s="3">
        <f t="shared" si="1"/>
        <v>18</v>
      </c>
      <c r="T97" s="3" t="str">
        <f>_xlfn.XLOOKUP(C97,DB!$A$2:$A$255,DB!$D$2:$D$255,"")</f>
        <v>Sector 2</v>
      </c>
    </row>
    <row r="98" spans="1:20" x14ac:dyDescent="0.2">
      <c r="A98" s="13" t="s">
        <v>1481</v>
      </c>
      <c r="B98" s="13" t="s">
        <v>18</v>
      </c>
      <c r="C98" s="13" t="s">
        <v>854</v>
      </c>
      <c r="D98" s="13" t="s">
        <v>116</v>
      </c>
      <c r="E98" s="13" t="s">
        <v>738</v>
      </c>
      <c r="F98" s="14">
        <v>46298.765416666662</v>
      </c>
      <c r="G98" s="13" t="s">
        <v>22</v>
      </c>
      <c r="H98" s="13" t="s">
        <v>1854</v>
      </c>
      <c r="I98" s="15">
        <v>400</v>
      </c>
      <c r="J98" s="13" t="s">
        <v>23</v>
      </c>
      <c r="K98" s="13" t="s">
        <v>24</v>
      </c>
      <c r="L98" s="15">
        <v>581</v>
      </c>
      <c r="M98" s="13" t="s">
        <v>1855</v>
      </c>
      <c r="N98" s="14">
        <v>46298.795624999999</v>
      </c>
      <c r="O98" s="15">
        <v>400</v>
      </c>
      <c r="P98" s="13" t="s">
        <v>26</v>
      </c>
      <c r="Q98" s="15">
        <v>40</v>
      </c>
      <c r="R98" s="3" t="str">
        <f>IF(OR(G98="12R",G98="12L"),_xlfn.XLOOKUP(C98,DB!$A$2:$A$255,DB!$B$2:$B$255,""),IF(OR(G98="30L",G98="30R"),_xlfn.XLOOKUP(C98,DB!$A$2:$A$255,DB!$C$2:$C$255,""),""))</f>
        <v>UDGUV</v>
      </c>
      <c r="S98" s="3">
        <f t="shared" si="1"/>
        <v>18</v>
      </c>
      <c r="T98" s="3" t="str">
        <f>_xlfn.XLOOKUP(C98,DB!$A$2:$A$255,DB!$D$2:$D$255,"")</f>
        <v>Sector 2</v>
      </c>
    </row>
    <row r="99" spans="1:20" x14ac:dyDescent="0.2">
      <c r="A99" s="13" t="s">
        <v>231</v>
      </c>
      <c r="B99" s="13" t="s">
        <v>18</v>
      </c>
      <c r="C99" s="13" t="s">
        <v>33</v>
      </c>
      <c r="D99" s="13" t="s">
        <v>20</v>
      </c>
      <c r="E99" s="13" t="s">
        <v>58</v>
      </c>
      <c r="F99" s="14">
        <v>46298.768726851849</v>
      </c>
      <c r="G99" s="13" t="s">
        <v>22</v>
      </c>
      <c r="H99" s="13" t="s">
        <v>1856</v>
      </c>
      <c r="I99" s="15">
        <v>360</v>
      </c>
      <c r="J99" s="13" t="s">
        <v>23</v>
      </c>
      <c r="K99" s="13" t="s">
        <v>24</v>
      </c>
      <c r="L99" s="15">
        <v>870</v>
      </c>
      <c r="M99" s="13" t="s">
        <v>36</v>
      </c>
      <c r="N99" s="14">
        <v>46298.812986111108</v>
      </c>
      <c r="O99" s="15">
        <v>360</v>
      </c>
      <c r="P99" s="13" t="s">
        <v>26</v>
      </c>
      <c r="Q99" s="15">
        <v>190</v>
      </c>
      <c r="R99" s="3" t="str">
        <f>IF(OR(G99="12R",G99="12L"),_xlfn.XLOOKUP(C99,DB!$A$2:$A$255,DB!$B$2:$B$255,""),IF(OR(G99="30L",G99="30R"),_xlfn.XLOOKUP(C99,DB!$A$2:$A$255,DB!$C$2:$C$255,""),""))</f>
        <v>UDGUV</v>
      </c>
      <c r="S99" s="3">
        <f t="shared" si="1"/>
        <v>18</v>
      </c>
      <c r="T99" s="3" t="str">
        <f>_xlfn.XLOOKUP(C99,DB!$A$2:$A$255,DB!$D$2:$D$255,"")</f>
        <v>Sector 2</v>
      </c>
    </row>
    <row r="100" spans="1:20" x14ac:dyDescent="0.2">
      <c r="A100" s="13" t="s">
        <v>220</v>
      </c>
      <c r="B100" s="13" t="s">
        <v>18</v>
      </c>
      <c r="C100" s="13" t="s">
        <v>221</v>
      </c>
      <c r="D100" s="13" t="s">
        <v>20</v>
      </c>
      <c r="E100" s="13" t="s">
        <v>183</v>
      </c>
      <c r="F100" s="14">
        <v>46298.770138888889</v>
      </c>
      <c r="G100" s="13" t="s">
        <v>22</v>
      </c>
      <c r="H100" s="13" t="s">
        <v>1857</v>
      </c>
      <c r="I100" s="15">
        <v>360</v>
      </c>
      <c r="J100" s="13" t="s">
        <v>23</v>
      </c>
      <c r="K100" s="13" t="s">
        <v>24</v>
      </c>
      <c r="L100" s="15">
        <v>858</v>
      </c>
      <c r="M100" s="13" t="s">
        <v>46</v>
      </c>
      <c r="N100" s="14">
        <v>46298.814942129626</v>
      </c>
      <c r="O100" s="15">
        <v>360</v>
      </c>
      <c r="P100" s="13" t="s">
        <v>26</v>
      </c>
      <c r="Q100" s="15">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13" t="s">
        <v>207</v>
      </c>
      <c r="B101" s="13" t="s">
        <v>18</v>
      </c>
      <c r="C101" s="13" t="s">
        <v>208</v>
      </c>
      <c r="D101" s="13" t="s">
        <v>61</v>
      </c>
      <c r="E101" s="13" t="s">
        <v>1858</v>
      </c>
      <c r="F101" s="14">
        <v>46298.770902777775</v>
      </c>
      <c r="G101" s="13" t="s">
        <v>22</v>
      </c>
      <c r="H101" s="13" t="s">
        <v>1859</v>
      </c>
      <c r="I101" s="15">
        <v>330</v>
      </c>
      <c r="J101" s="13" t="s">
        <v>23</v>
      </c>
      <c r="K101" s="13" t="s">
        <v>24</v>
      </c>
      <c r="L101" s="15">
        <v>136</v>
      </c>
      <c r="M101" s="13" t="s">
        <v>40</v>
      </c>
      <c r="N101" s="14">
        <v>46298.780914351853</v>
      </c>
      <c r="O101" s="15">
        <v>205</v>
      </c>
      <c r="P101" s="13" t="s">
        <v>26</v>
      </c>
      <c r="Q101" s="15">
        <v>190</v>
      </c>
      <c r="R101" s="3" t="str">
        <f>IF(OR(G101="12R",G101="12L"),_xlfn.XLOOKUP(C101,DB!$A$2:$A$255,DB!$B$2:$B$255,""),IF(OR(G101="30L",G101="30R"),_xlfn.XLOOKUP(C101,DB!$A$2:$A$255,DB!$C$2:$C$255,""),""))</f>
        <v>ENEBA</v>
      </c>
      <c r="S101" s="3">
        <f t="shared" si="1"/>
        <v>18</v>
      </c>
      <c r="T101" s="3" t="str">
        <f>_xlfn.XLOOKUP(C101,DB!$A$2:$A$255,DB!$D$2:$D$255,"")</f>
        <v>Sector 3</v>
      </c>
    </row>
    <row r="102" spans="1:20" x14ac:dyDescent="0.2">
      <c r="A102" s="13" t="s">
        <v>243</v>
      </c>
      <c r="B102" s="13" t="s">
        <v>18</v>
      </c>
      <c r="C102" s="13" t="s">
        <v>144</v>
      </c>
      <c r="D102" s="13" t="s">
        <v>61</v>
      </c>
      <c r="E102" s="13" t="s">
        <v>634</v>
      </c>
      <c r="F102" s="14">
        <v>46298.774305555555</v>
      </c>
      <c r="G102" s="13" t="s">
        <v>22</v>
      </c>
      <c r="H102" s="13" t="s">
        <v>1860</v>
      </c>
      <c r="I102" s="15">
        <v>310</v>
      </c>
      <c r="J102" s="13" t="s">
        <v>23</v>
      </c>
      <c r="K102" s="13" t="s">
        <v>24</v>
      </c>
      <c r="L102" s="15">
        <v>222</v>
      </c>
      <c r="M102" s="13" t="s">
        <v>383</v>
      </c>
      <c r="N102" s="14">
        <v>46298.788391203707</v>
      </c>
      <c r="O102" s="15">
        <v>221</v>
      </c>
      <c r="P102" s="13" t="s">
        <v>26</v>
      </c>
      <c r="Q102" s="15">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3" t="s">
        <v>253</v>
      </c>
      <c r="B103" s="13" t="s">
        <v>18</v>
      </c>
      <c r="C103" s="13" t="s">
        <v>122</v>
      </c>
      <c r="D103" s="13" t="s">
        <v>44</v>
      </c>
      <c r="E103" s="13" t="s">
        <v>612</v>
      </c>
      <c r="F103" s="14">
        <v>46298.775925925926</v>
      </c>
      <c r="G103" s="13" t="s">
        <v>22</v>
      </c>
      <c r="H103" s="13" t="s">
        <v>1861</v>
      </c>
      <c r="I103" s="15">
        <v>340</v>
      </c>
      <c r="J103" s="13" t="s">
        <v>23</v>
      </c>
      <c r="K103" s="13" t="s">
        <v>24</v>
      </c>
      <c r="L103" s="15">
        <v>715</v>
      </c>
      <c r="M103" s="13" t="s">
        <v>124</v>
      </c>
      <c r="N103" s="14">
        <v>46298.813564814816</v>
      </c>
      <c r="O103" s="15">
        <v>340</v>
      </c>
      <c r="P103" s="13" t="s">
        <v>26</v>
      </c>
      <c r="Q103" s="15">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13" t="s">
        <v>244</v>
      </c>
      <c r="B104" s="13" t="s">
        <v>18</v>
      </c>
      <c r="C104" s="13" t="s">
        <v>28</v>
      </c>
      <c r="D104" s="13" t="s">
        <v>29</v>
      </c>
      <c r="E104" s="13" t="s">
        <v>30</v>
      </c>
      <c r="F104" s="14">
        <v>46298.777291666665</v>
      </c>
      <c r="G104" s="13" t="s">
        <v>22</v>
      </c>
      <c r="H104" s="13" t="s">
        <v>1862</v>
      </c>
      <c r="I104" s="15">
        <v>370</v>
      </c>
      <c r="J104" s="13" t="s">
        <v>23</v>
      </c>
      <c r="K104" s="13" t="s">
        <v>24</v>
      </c>
      <c r="L104" s="15">
        <v>219</v>
      </c>
      <c r="M104" s="13" t="s">
        <v>383</v>
      </c>
      <c r="N104" s="14">
        <v>46298.791458333333</v>
      </c>
      <c r="O104" s="15">
        <v>279</v>
      </c>
      <c r="P104" s="13" t="s">
        <v>26</v>
      </c>
      <c r="Q104" s="15">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13" t="s">
        <v>255</v>
      </c>
      <c r="B105" s="13" t="s">
        <v>18</v>
      </c>
      <c r="C105" s="13" t="s">
        <v>256</v>
      </c>
      <c r="D105" s="13" t="s">
        <v>20</v>
      </c>
      <c r="E105" s="13" t="s">
        <v>808</v>
      </c>
      <c r="F105" s="14">
        <v>46298.778634259259</v>
      </c>
      <c r="G105" s="13" t="s">
        <v>22</v>
      </c>
      <c r="H105" s="13" t="s">
        <v>1863</v>
      </c>
      <c r="I105" s="15">
        <v>360</v>
      </c>
      <c r="J105" s="13" t="s">
        <v>23</v>
      </c>
      <c r="K105" s="13" t="s">
        <v>24</v>
      </c>
      <c r="L105" s="15">
        <v>855</v>
      </c>
      <c r="M105" s="13" t="s">
        <v>36</v>
      </c>
      <c r="N105" s="14">
        <v>46298.82240740741</v>
      </c>
      <c r="O105" s="15">
        <v>360</v>
      </c>
      <c r="P105" s="13" t="s">
        <v>26</v>
      </c>
      <c r="Q105" s="1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13" t="s">
        <v>1864</v>
      </c>
      <c r="B106" s="13" t="s">
        <v>18</v>
      </c>
      <c r="C106" s="13" t="s">
        <v>215</v>
      </c>
      <c r="D106" s="13" t="s">
        <v>116</v>
      </c>
      <c r="E106" s="13" t="s">
        <v>633</v>
      </c>
      <c r="F106" s="14">
        <v>46298.78225694444</v>
      </c>
      <c r="G106" s="13" t="s">
        <v>22</v>
      </c>
      <c r="H106" s="13" t="s">
        <v>1865</v>
      </c>
      <c r="I106" s="15">
        <v>380</v>
      </c>
      <c r="J106" s="13" t="s">
        <v>23</v>
      </c>
      <c r="K106" s="13" t="s">
        <v>24</v>
      </c>
      <c r="L106" s="15">
        <v>433</v>
      </c>
      <c r="M106" s="13" t="s">
        <v>204</v>
      </c>
      <c r="N106" s="14">
        <v>46298.805069444439</v>
      </c>
      <c r="O106" s="15">
        <v>360</v>
      </c>
      <c r="P106" s="13" t="s">
        <v>26</v>
      </c>
      <c r="Q106" s="15">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3" t="s">
        <v>264</v>
      </c>
      <c r="B107" s="13" t="s">
        <v>18</v>
      </c>
      <c r="C107" s="13" t="s">
        <v>224</v>
      </c>
      <c r="D107" s="13" t="s">
        <v>116</v>
      </c>
      <c r="E107" s="13" t="s">
        <v>239</v>
      </c>
      <c r="F107" s="14">
        <v>46298.785625000004</v>
      </c>
      <c r="G107" s="13" t="s">
        <v>22</v>
      </c>
      <c r="H107" s="13" t="s">
        <v>1866</v>
      </c>
      <c r="I107" s="15">
        <v>400</v>
      </c>
      <c r="J107" s="13" t="s">
        <v>23</v>
      </c>
      <c r="K107" s="13" t="s">
        <v>24</v>
      </c>
      <c r="L107" s="15">
        <v>634</v>
      </c>
      <c r="M107" s="13" t="s">
        <v>1867</v>
      </c>
      <c r="N107" s="14">
        <v>46298.817442129628</v>
      </c>
      <c r="O107" s="15">
        <v>400</v>
      </c>
      <c r="P107" s="13" t="s">
        <v>26</v>
      </c>
      <c r="Q107" s="15">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13" t="s">
        <v>251</v>
      </c>
      <c r="B108" s="13" t="s">
        <v>18</v>
      </c>
      <c r="C108" s="13" t="s">
        <v>63</v>
      </c>
      <c r="D108" s="13" t="s">
        <v>34</v>
      </c>
      <c r="E108" s="13" t="s">
        <v>593</v>
      </c>
      <c r="F108" s="14">
        <v>46298.788113425922</v>
      </c>
      <c r="G108" s="13" t="s">
        <v>22</v>
      </c>
      <c r="H108" s="13" t="s">
        <v>1868</v>
      </c>
      <c r="I108" s="15">
        <v>360</v>
      </c>
      <c r="J108" s="13" t="s">
        <v>23</v>
      </c>
      <c r="K108" s="13" t="s">
        <v>24</v>
      </c>
      <c r="L108" s="15">
        <v>866</v>
      </c>
      <c r="M108" s="13" t="s">
        <v>181</v>
      </c>
      <c r="N108" s="14">
        <v>46298.832465277781</v>
      </c>
      <c r="O108" s="15">
        <v>360</v>
      </c>
      <c r="P108" s="13" t="s">
        <v>26</v>
      </c>
      <c r="Q108" s="15">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s="13" t="s">
        <v>1869</v>
      </c>
      <c r="B109" s="13" t="s">
        <v>18</v>
      </c>
      <c r="C109" s="13" t="s">
        <v>101</v>
      </c>
      <c r="D109" s="13" t="s">
        <v>54</v>
      </c>
      <c r="E109" s="13" t="s">
        <v>428</v>
      </c>
      <c r="F109" s="14">
        <v>46298.790555555555</v>
      </c>
      <c r="G109" s="13" t="s">
        <v>22</v>
      </c>
      <c r="H109" s="13" t="s">
        <v>1870</v>
      </c>
      <c r="I109" s="15">
        <v>380</v>
      </c>
      <c r="J109" s="13" t="s">
        <v>23</v>
      </c>
      <c r="K109" s="13" t="s">
        <v>24</v>
      </c>
      <c r="L109" s="15">
        <v>856</v>
      </c>
      <c r="M109" s="13" t="s">
        <v>46</v>
      </c>
      <c r="N109" s="14">
        <v>46298.834120370375</v>
      </c>
      <c r="O109" s="15">
        <v>380</v>
      </c>
      <c r="P109" s="13" t="s">
        <v>26</v>
      </c>
      <c r="Q109" s="15">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13" t="s">
        <v>509</v>
      </c>
      <c r="B110" s="13" t="s">
        <v>18</v>
      </c>
      <c r="C110" s="13" t="s">
        <v>134</v>
      </c>
      <c r="D110" s="13" t="s">
        <v>20</v>
      </c>
      <c r="E110" s="13" t="s">
        <v>1631</v>
      </c>
      <c r="F110" s="14">
        <v>46298.79184027778</v>
      </c>
      <c r="G110" s="13" t="s">
        <v>22</v>
      </c>
      <c r="H110" s="13" t="s">
        <v>1871</v>
      </c>
      <c r="I110" s="15">
        <v>360</v>
      </c>
      <c r="J110" s="13" t="s">
        <v>23</v>
      </c>
      <c r="K110" s="13" t="s">
        <v>24</v>
      </c>
      <c r="L110" s="15">
        <v>437</v>
      </c>
      <c r="M110" s="13" t="s">
        <v>204</v>
      </c>
      <c r="N110" s="14">
        <v>46298.814780092594</v>
      </c>
      <c r="O110" s="15">
        <v>360</v>
      </c>
      <c r="P110" s="13" t="s">
        <v>26</v>
      </c>
      <c r="Q110" s="15">
        <v>40</v>
      </c>
      <c r="R110" s="3" t="str">
        <f>IF(OR(G110="12R",G110="12L"),_xlfn.XLOOKUP(C110,DB!$A$2:$A$255,DB!$B$2:$B$255,""),IF(OR(G110="30L",G110="30R"),_xlfn.XLOOKUP(C110,DB!$A$2:$A$255,DB!$C$2:$C$255,""),""))</f>
        <v>ENEBA</v>
      </c>
      <c r="S110" s="3">
        <f t="shared" si="1"/>
        <v>19</v>
      </c>
      <c r="T110" s="3" t="str">
        <f>_xlfn.XLOOKUP(C110,DB!$A$2:$A$255,DB!$D$2:$D$255,"")</f>
        <v>Sector 3</v>
      </c>
    </row>
    <row r="111" spans="1:20" x14ac:dyDescent="0.2">
      <c r="A111" s="13" t="s">
        <v>494</v>
      </c>
      <c r="B111" s="13" t="s">
        <v>18</v>
      </c>
      <c r="C111" s="13" t="s">
        <v>282</v>
      </c>
      <c r="D111" s="13" t="s">
        <v>116</v>
      </c>
      <c r="E111" s="13" t="s">
        <v>216</v>
      </c>
      <c r="F111" s="14">
        <v>46298.795104166667</v>
      </c>
      <c r="G111" s="13" t="s">
        <v>22</v>
      </c>
      <c r="H111" s="13" t="s">
        <v>956</v>
      </c>
      <c r="I111" s="15">
        <v>350</v>
      </c>
      <c r="J111" s="13" t="s">
        <v>23</v>
      </c>
      <c r="K111" s="13" t="s">
        <v>24</v>
      </c>
      <c r="L111" s="15">
        <v>134</v>
      </c>
      <c r="M111" s="13" t="s">
        <v>40</v>
      </c>
      <c r="N111" s="14">
        <v>46298.803842592592</v>
      </c>
      <c r="O111" s="15">
        <v>269</v>
      </c>
      <c r="P111" s="13" t="s">
        <v>26</v>
      </c>
      <c r="Q111" s="15">
        <v>190</v>
      </c>
      <c r="R111" s="3" t="str">
        <f>IF(OR(G111="12R",G111="12L"),_xlfn.XLOOKUP(C111,DB!$A$2:$A$255,DB!$B$2:$B$255,""),IF(OR(G111="30L",G111="30R"),_xlfn.XLOOKUP(C111,DB!$A$2:$A$255,DB!$C$2:$C$255,""),""))</f>
        <v>OMSUK</v>
      </c>
      <c r="S111" s="3">
        <f t="shared" si="1"/>
        <v>19</v>
      </c>
      <c r="T111" s="3" t="str">
        <f>_xlfn.XLOOKUP(C111,DB!$A$2:$A$255,DB!$D$2:$D$255,"")</f>
        <v>Sector 3</v>
      </c>
    </row>
    <row r="112" spans="1:20" x14ac:dyDescent="0.2">
      <c r="A112" s="13" t="s">
        <v>263</v>
      </c>
      <c r="B112" s="13" t="s">
        <v>18</v>
      </c>
      <c r="C112" s="13" t="s">
        <v>115</v>
      </c>
      <c r="D112" s="13" t="s">
        <v>44</v>
      </c>
      <c r="E112" s="13" t="s">
        <v>1872</v>
      </c>
      <c r="F112" s="14">
        <v>46298.797025462962</v>
      </c>
      <c r="G112" s="13" t="s">
        <v>22</v>
      </c>
      <c r="H112" s="13" t="s">
        <v>1873</v>
      </c>
      <c r="I112" s="15">
        <v>350</v>
      </c>
      <c r="J112" s="13" t="s">
        <v>23</v>
      </c>
      <c r="K112" s="13" t="s">
        <v>24</v>
      </c>
      <c r="L112" s="15">
        <v>149</v>
      </c>
      <c r="M112" s="13" t="s">
        <v>117</v>
      </c>
      <c r="N112" s="14">
        <v>46298.807743055557</v>
      </c>
      <c r="O112" s="15">
        <v>275</v>
      </c>
      <c r="P112" s="13" t="s">
        <v>26</v>
      </c>
      <c r="Q112" s="15">
        <v>190</v>
      </c>
      <c r="R112" s="3" t="str">
        <f>IF(OR(G112="12R",G112="12L"),_xlfn.XLOOKUP(C112,DB!$A$2:$A$255,DB!$B$2:$B$255,""),IF(OR(G112="30L",G112="30R"),_xlfn.XLOOKUP(C112,DB!$A$2:$A$255,DB!$C$2:$C$255,""),""))</f>
        <v>TAKUX</v>
      </c>
      <c r="S112" s="3">
        <f t="shared" si="1"/>
        <v>19</v>
      </c>
      <c r="T112" s="3" t="str">
        <f>_xlfn.XLOOKUP(C112,DB!$A$2:$A$255,DB!$D$2:$D$255,"")</f>
        <v>Sector 7</v>
      </c>
    </row>
    <row r="113" spans="1:20" x14ac:dyDescent="0.2">
      <c r="A113" s="13" t="s">
        <v>663</v>
      </c>
      <c r="B113" s="13" t="s">
        <v>18</v>
      </c>
      <c r="C113" s="13" t="s">
        <v>664</v>
      </c>
      <c r="D113" s="13" t="s">
        <v>129</v>
      </c>
      <c r="E113" s="13" t="s">
        <v>733</v>
      </c>
      <c r="F113" s="14">
        <v>46298.798287037032</v>
      </c>
      <c r="G113" s="13" t="s">
        <v>22</v>
      </c>
      <c r="H113" s="13" t="s">
        <v>1874</v>
      </c>
      <c r="I113" s="15">
        <v>360</v>
      </c>
      <c r="J113" s="13" t="s">
        <v>23</v>
      </c>
      <c r="K113" s="13" t="s">
        <v>24</v>
      </c>
      <c r="L113" s="15">
        <v>436</v>
      </c>
      <c r="M113" s="13" t="s">
        <v>204</v>
      </c>
      <c r="N113" s="14">
        <v>46298.821655092594</v>
      </c>
      <c r="O113" s="15">
        <v>360</v>
      </c>
      <c r="P113" s="13" t="s">
        <v>26</v>
      </c>
      <c r="Q113" s="15">
        <v>40</v>
      </c>
      <c r="R113" s="3" t="str">
        <f>IF(OR(G113="12R",G113="12L"),_xlfn.XLOOKUP(C113,DB!$A$2:$A$255,DB!$B$2:$B$255,""),IF(OR(G113="30L",G113="30R"),_xlfn.XLOOKUP(C113,DB!$A$2:$A$255,DB!$C$2:$C$255,""),""))</f>
        <v>OMSUK</v>
      </c>
      <c r="S113" s="3">
        <f t="shared" si="1"/>
        <v>19</v>
      </c>
      <c r="T113" s="3" t="str">
        <f>_xlfn.XLOOKUP(C113,DB!$A$2:$A$255,DB!$D$2:$D$255,"")</f>
        <v>Sector 3</v>
      </c>
    </row>
    <row r="114" spans="1:20" x14ac:dyDescent="0.2">
      <c r="A114" s="13" t="s">
        <v>267</v>
      </c>
      <c r="B114" s="13" t="s">
        <v>18</v>
      </c>
      <c r="C114" s="13" t="s">
        <v>230</v>
      </c>
      <c r="D114" s="13" t="s">
        <v>123</v>
      </c>
      <c r="E114" s="13" t="s">
        <v>1272</v>
      </c>
      <c r="F114" s="14">
        <v>46298.799664351856</v>
      </c>
      <c r="G114" s="13" t="s">
        <v>22</v>
      </c>
      <c r="H114" s="13" t="s">
        <v>1875</v>
      </c>
      <c r="I114" s="15">
        <v>320</v>
      </c>
      <c r="J114" s="13" t="s">
        <v>23</v>
      </c>
      <c r="K114" s="13" t="s">
        <v>24</v>
      </c>
      <c r="L114" s="15">
        <v>371</v>
      </c>
      <c r="M114" s="13" t="s">
        <v>652</v>
      </c>
      <c r="N114" s="14">
        <v>46298.819571759261</v>
      </c>
      <c r="O114" s="15">
        <v>330</v>
      </c>
      <c r="P114" s="13" t="s">
        <v>26</v>
      </c>
      <c r="Q114" s="15">
        <v>40</v>
      </c>
      <c r="R114" s="3" t="str">
        <f>IF(OR(G114="12R",G114="12L"),_xlfn.XLOOKUP(C114,DB!$A$2:$A$255,DB!$B$2:$B$255,""),IF(OR(G114="30L",G114="30R"),_xlfn.XLOOKUP(C114,DB!$A$2:$A$255,DB!$C$2:$C$255,""),""))</f>
        <v>OMSUK</v>
      </c>
      <c r="S114" s="3">
        <f t="shared" si="1"/>
        <v>19</v>
      </c>
      <c r="T114" s="3" t="str">
        <f>_xlfn.XLOOKUP(C114,DB!$A$2:$A$255,DB!$D$2:$D$255,"")</f>
        <v>Sector 3</v>
      </c>
    </row>
    <row r="115" spans="1:20" x14ac:dyDescent="0.2">
      <c r="A115" s="13" t="s">
        <v>245</v>
      </c>
      <c r="B115" s="13" t="s">
        <v>18</v>
      </c>
      <c r="C115" s="13" t="s">
        <v>246</v>
      </c>
      <c r="D115" s="13" t="s">
        <v>247</v>
      </c>
      <c r="E115" s="13" t="s">
        <v>658</v>
      </c>
      <c r="F115" s="14">
        <v>46298.801446759258</v>
      </c>
      <c r="G115" s="13" t="s">
        <v>22</v>
      </c>
      <c r="H115" s="13" t="s">
        <v>1876</v>
      </c>
      <c r="I115" s="15">
        <v>100</v>
      </c>
      <c r="J115" s="13" t="s">
        <v>23</v>
      </c>
      <c r="K115" s="13" t="s">
        <v>24</v>
      </c>
      <c r="L115" s="15">
        <v>345</v>
      </c>
      <c r="M115" s="13" t="s">
        <v>246</v>
      </c>
      <c r="N115" s="14">
        <v>46298.872523148151</v>
      </c>
      <c r="O115" s="15">
        <v>0</v>
      </c>
      <c r="P115" s="13" t="s">
        <v>137</v>
      </c>
      <c r="Q115" s="15">
        <v>40</v>
      </c>
      <c r="R115" s="3" t="str">
        <f>IF(OR(G115="12R",G115="12L"),_xlfn.XLOOKUP(C115,DB!$A$2:$A$255,DB!$B$2:$B$255,""),IF(OR(G115="30L",G115="30R"),_xlfn.XLOOKUP(C115,DB!$A$2:$A$255,DB!$C$2:$C$255,""),""))</f>
        <v>CZM</v>
      </c>
      <c r="S115" s="3">
        <f t="shared" si="1"/>
        <v>19</v>
      </c>
      <c r="T115" s="3" t="str">
        <f>_xlfn.XLOOKUP(C115,DB!$A$2:$A$255,DB!$D$2:$D$255,"")</f>
        <v>Sector 7</v>
      </c>
    </row>
    <row r="116" spans="1:20" x14ac:dyDescent="0.2">
      <c r="A116" s="13" t="s">
        <v>422</v>
      </c>
      <c r="B116" s="13" t="s">
        <v>18</v>
      </c>
      <c r="C116" s="13" t="s">
        <v>423</v>
      </c>
      <c r="D116" s="13" t="s">
        <v>61</v>
      </c>
      <c r="E116" s="13" t="s">
        <v>1165</v>
      </c>
      <c r="F116" s="14">
        <v>46298.803530092591</v>
      </c>
      <c r="G116" s="13" t="s">
        <v>22</v>
      </c>
      <c r="H116" s="13" t="s">
        <v>1877</v>
      </c>
      <c r="I116" s="15">
        <v>340</v>
      </c>
      <c r="J116" s="13" t="s">
        <v>23</v>
      </c>
      <c r="K116" s="13" t="s">
        <v>24</v>
      </c>
      <c r="L116" s="15">
        <v>546</v>
      </c>
      <c r="M116" s="13" t="s">
        <v>1878</v>
      </c>
      <c r="N116" s="14">
        <v>46298.832557870366</v>
      </c>
      <c r="O116" s="15">
        <v>320</v>
      </c>
      <c r="P116" s="13" t="s">
        <v>26</v>
      </c>
      <c r="Q116" s="15">
        <v>40</v>
      </c>
      <c r="R116" s="3" t="str">
        <f>IF(OR(G116="12R",G116="12L"),_xlfn.XLOOKUP(C116,DB!$A$2:$A$255,DB!$B$2:$B$255,""),IF(OR(G116="30L",G116="30R"),_xlfn.XLOOKUP(C116,DB!$A$2:$A$255,DB!$C$2:$C$255,""),""))</f>
        <v>ENEBA</v>
      </c>
      <c r="S116" s="3">
        <f t="shared" si="1"/>
        <v>19</v>
      </c>
      <c r="T116" s="3" t="str">
        <f>_xlfn.XLOOKUP(C116,DB!$A$2:$A$255,DB!$D$2:$D$255,"")</f>
        <v>Sector 3</v>
      </c>
    </row>
    <row r="117" spans="1:20" x14ac:dyDescent="0.2">
      <c r="A117" s="13" t="s">
        <v>265</v>
      </c>
      <c r="B117" s="13" t="s">
        <v>18</v>
      </c>
      <c r="C117" s="13" t="s">
        <v>148</v>
      </c>
      <c r="D117" s="13" t="s">
        <v>20</v>
      </c>
      <c r="E117" s="13" t="s">
        <v>941</v>
      </c>
      <c r="F117" s="14">
        <v>46298.80431712963</v>
      </c>
      <c r="G117" s="13" t="s">
        <v>22</v>
      </c>
      <c r="H117" s="13" t="s">
        <v>1879</v>
      </c>
      <c r="I117" s="15">
        <v>370</v>
      </c>
      <c r="J117" s="13" t="s">
        <v>23</v>
      </c>
      <c r="K117" s="13" t="s">
        <v>24</v>
      </c>
      <c r="L117" s="15">
        <v>135</v>
      </c>
      <c r="M117" s="13" t="s">
        <v>40</v>
      </c>
      <c r="N117" s="14">
        <v>46298.813761574071</v>
      </c>
      <c r="O117" s="15">
        <v>278</v>
      </c>
      <c r="P117" s="13" t="s">
        <v>26</v>
      </c>
      <c r="Q117" s="15">
        <v>190</v>
      </c>
      <c r="R117" s="3" t="str">
        <f>IF(OR(G117="12R",G117="12L"),_xlfn.XLOOKUP(C117,DB!$A$2:$A$255,DB!$B$2:$B$255,""),IF(OR(G117="30L",G117="30R"),_xlfn.XLOOKUP(C117,DB!$A$2:$A$255,DB!$C$2:$C$255,""),""))</f>
        <v>NUDAL</v>
      </c>
      <c r="S117" s="3">
        <f t="shared" si="1"/>
        <v>19</v>
      </c>
      <c r="T117" s="3" t="str">
        <f>_xlfn.XLOOKUP(C117,DB!$A$2:$A$255,DB!$D$2:$D$255,"")</f>
        <v>Sector 3</v>
      </c>
    </row>
    <row r="118" spans="1:20" x14ac:dyDescent="0.2">
      <c r="A118" s="13" t="s">
        <v>669</v>
      </c>
      <c r="B118" s="13" t="s">
        <v>18</v>
      </c>
      <c r="C118" s="13" t="s">
        <v>317</v>
      </c>
      <c r="D118" s="13" t="s">
        <v>20</v>
      </c>
      <c r="E118" s="13" t="s">
        <v>1880</v>
      </c>
      <c r="F118" s="14">
        <v>46298.805497685185</v>
      </c>
      <c r="G118" s="13" t="s">
        <v>22</v>
      </c>
      <c r="H118" s="13" t="s">
        <v>1881</v>
      </c>
      <c r="I118" s="15">
        <v>320</v>
      </c>
      <c r="J118" s="13" t="s">
        <v>23</v>
      </c>
      <c r="K118" s="13" t="s">
        <v>24</v>
      </c>
      <c r="L118" s="15">
        <v>878</v>
      </c>
      <c r="M118" s="13" t="s">
        <v>181</v>
      </c>
      <c r="N118" s="14">
        <v>46298.850046296298</v>
      </c>
      <c r="O118" s="15">
        <v>320</v>
      </c>
      <c r="P118" s="13" t="s">
        <v>26</v>
      </c>
      <c r="Q118" s="15">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s="13" t="s">
        <v>503</v>
      </c>
      <c r="B119" s="13" t="s">
        <v>18</v>
      </c>
      <c r="C119" s="13" t="s">
        <v>260</v>
      </c>
      <c r="D119" s="13" t="s">
        <v>261</v>
      </c>
      <c r="E119" s="13" t="s">
        <v>1179</v>
      </c>
      <c r="F119" s="14">
        <v>46298.806354166663</v>
      </c>
      <c r="G119" s="13" t="s">
        <v>22</v>
      </c>
      <c r="H119" s="13" t="s">
        <v>1882</v>
      </c>
      <c r="I119" s="15">
        <v>350</v>
      </c>
      <c r="J119" s="13" t="s">
        <v>23</v>
      </c>
      <c r="K119" s="13" t="s">
        <v>24</v>
      </c>
      <c r="L119" s="15">
        <v>383</v>
      </c>
      <c r="M119" s="13" t="s">
        <v>269</v>
      </c>
      <c r="N119" s="14">
        <v>46298.826597222222</v>
      </c>
      <c r="O119" s="15">
        <v>350</v>
      </c>
      <c r="P119" s="13" t="s">
        <v>41</v>
      </c>
      <c r="Q119" s="15">
        <v>40</v>
      </c>
      <c r="R119" s="3" t="str">
        <f>IF(OR(G119="12R",G119="12L"),_xlfn.XLOOKUP(C119,DB!$A$2:$A$255,DB!$B$2:$B$255,""),IF(OR(G119="30L",G119="30R"),_xlfn.XLOOKUP(C119,DB!$A$2:$A$255,DB!$C$2:$C$255,""),""))</f>
        <v>NUDAL</v>
      </c>
      <c r="S119" s="3">
        <f t="shared" si="1"/>
        <v>19</v>
      </c>
      <c r="T119" s="3" t="str">
        <f>_xlfn.XLOOKUP(C119,DB!$A$2:$A$255,DB!$D$2:$D$255,"")</f>
        <v>Sector 3</v>
      </c>
    </row>
    <row r="120" spans="1:20" x14ac:dyDescent="0.2">
      <c r="A120" s="13" t="s">
        <v>240</v>
      </c>
      <c r="B120" s="13" t="s">
        <v>18</v>
      </c>
      <c r="C120" s="13" t="s">
        <v>28</v>
      </c>
      <c r="D120" s="13" t="s">
        <v>241</v>
      </c>
      <c r="E120" s="13" t="s">
        <v>1883</v>
      </c>
      <c r="F120" s="14">
        <v>46298.808252314819</v>
      </c>
      <c r="G120" s="13" t="s">
        <v>22</v>
      </c>
      <c r="H120" s="13" t="s">
        <v>1884</v>
      </c>
      <c r="I120" s="15">
        <v>320</v>
      </c>
      <c r="J120" s="13" t="s">
        <v>23</v>
      </c>
      <c r="K120" s="13" t="s">
        <v>24</v>
      </c>
      <c r="L120" s="15">
        <v>438</v>
      </c>
      <c r="M120" s="13" t="s">
        <v>204</v>
      </c>
      <c r="N120" s="14">
        <v>46298.832673611112</v>
      </c>
      <c r="O120" s="15">
        <v>360</v>
      </c>
      <c r="P120" s="13" t="s">
        <v>26</v>
      </c>
      <c r="Q120" s="15">
        <v>40</v>
      </c>
      <c r="R120" s="3" t="str">
        <f>IF(OR(G120="12R",G120="12L"),_xlfn.XLOOKUP(C120,DB!$A$2:$A$255,DB!$B$2:$B$255,""),IF(OR(G120="30L",G120="30R"),_xlfn.XLOOKUP(C120,DB!$A$2:$A$255,DB!$C$2:$C$255,""),""))</f>
        <v>OMSUK</v>
      </c>
      <c r="S120" s="3">
        <f t="shared" si="1"/>
        <v>19</v>
      </c>
      <c r="T120" s="3" t="str">
        <f>_xlfn.XLOOKUP(C120,DB!$A$2:$A$255,DB!$D$2:$D$255,"")</f>
        <v>Sector 3</v>
      </c>
    </row>
    <row r="121" spans="1:20" x14ac:dyDescent="0.2">
      <c r="A121" s="13" t="s">
        <v>1885</v>
      </c>
      <c r="B121" s="13" t="s">
        <v>18</v>
      </c>
      <c r="C121" s="13" t="s">
        <v>528</v>
      </c>
      <c r="D121" s="13" t="s">
        <v>29</v>
      </c>
      <c r="E121" s="13" t="s">
        <v>591</v>
      </c>
      <c r="F121" s="14">
        <v>46298.809108796297</v>
      </c>
      <c r="G121" s="13" t="s">
        <v>22</v>
      </c>
      <c r="H121" s="13" t="s">
        <v>1886</v>
      </c>
      <c r="I121" s="15">
        <v>380</v>
      </c>
      <c r="J121" s="13" t="s">
        <v>23</v>
      </c>
      <c r="K121" s="13" t="s">
        <v>24</v>
      </c>
      <c r="L121" s="15">
        <v>879</v>
      </c>
      <c r="M121" s="13" t="s">
        <v>36</v>
      </c>
      <c r="N121" s="14">
        <v>46298.85324074074</v>
      </c>
      <c r="O121" s="15">
        <v>390</v>
      </c>
      <c r="P121" s="13" t="s">
        <v>26</v>
      </c>
      <c r="Q121" s="15">
        <v>190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258</v>
      </c>
      <c r="B122" s="13" t="s">
        <v>18</v>
      </c>
      <c r="C122" s="13" t="s">
        <v>128</v>
      </c>
      <c r="D122" s="13" t="s">
        <v>61</v>
      </c>
      <c r="E122" s="13" t="s">
        <v>825</v>
      </c>
      <c r="F122" s="14">
        <v>46298.809895833328</v>
      </c>
      <c r="G122" s="13" t="s">
        <v>22</v>
      </c>
      <c r="H122" s="13" t="s">
        <v>1887</v>
      </c>
      <c r="I122" s="15">
        <v>360</v>
      </c>
      <c r="J122" s="13" t="s">
        <v>23</v>
      </c>
      <c r="K122" s="13" t="s">
        <v>24</v>
      </c>
      <c r="L122" s="15">
        <v>592</v>
      </c>
      <c r="M122" s="13" t="s">
        <v>1888</v>
      </c>
      <c r="N122" s="14">
        <v>46298.840590277774</v>
      </c>
      <c r="O122" s="15">
        <v>320</v>
      </c>
      <c r="P122" s="13" t="s">
        <v>26</v>
      </c>
      <c r="Q122" s="15">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13" t="s">
        <v>1241</v>
      </c>
      <c r="B123" s="13" t="s">
        <v>18</v>
      </c>
      <c r="C123" s="13" t="s">
        <v>66</v>
      </c>
      <c r="D123" s="13" t="s">
        <v>132</v>
      </c>
      <c r="E123" s="13"/>
      <c r="F123" s="14">
        <v>46298.810601851852</v>
      </c>
      <c r="G123" s="13" t="s">
        <v>22</v>
      </c>
      <c r="H123" s="13" t="s">
        <v>1189</v>
      </c>
      <c r="I123" s="15">
        <v>220</v>
      </c>
      <c r="J123" s="13" t="s">
        <v>23</v>
      </c>
      <c r="K123" s="13" t="s">
        <v>51</v>
      </c>
      <c r="L123" s="15">
        <v>358</v>
      </c>
      <c r="M123" s="13" t="s">
        <v>66</v>
      </c>
      <c r="N123" s="14">
        <v>46298.837268518517</v>
      </c>
      <c r="O123" s="15">
        <v>0</v>
      </c>
      <c r="P123" s="13" t="s">
        <v>26</v>
      </c>
      <c r="Q123" s="15">
        <v>30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248</v>
      </c>
      <c r="B124" s="13" t="s">
        <v>18</v>
      </c>
      <c r="C124" s="13" t="s">
        <v>249</v>
      </c>
      <c r="D124" s="13" t="s">
        <v>116</v>
      </c>
      <c r="E124" s="13" t="s">
        <v>824</v>
      </c>
      <c r="F124" s="14">
        <v>46298.81181712963</v>
      </c>
      <c r="G124" s="13" t="s">
        <v>22</v>
      </c>
      <c r="H124" s="13" t="s">
        <v>1889</v>
      </c>
      <c r="I124" s="15">
        <v>400</v>
      </c>
      <c r="J124" s="13" t="s">
        <v>23</v>
      </c>
      <c r="K124" s="13" t="s">
        <v>24</v>
      </c>
      <c r="L124" s="15">
        <v>601</v>
      </c>
      <c r="M124" s="13" t="s">
        <v>1890</v>
      </c>
      <c r="N124" s="14">
        <v>46298.842280092591</v>
      </c>
      <c r="O124" s="15">
        <v>400</v>
      </c>
      <c r="P124" s="13" t="s">
        <v>26</v>
      </c>
      <c r="Q124" s="15">
        <v>40</v>
      </c>
      <c r="R124" s="3" t="str">
        <f>IF(OR(G124="12R",G124="12L"),_xlfn.XLOOKUP(C124,DB!$A$2:$A$255,DB!$B$2:$B$255,""),IF(OR(G124="30L",G124="30R"),_xlfn.XLOOKUP(C124,DB!$A$2:$A$255,DB!$C$2:$C$255,""),""))</f>
        <v>UDGUV</v>
      </c>
      <c r="S124" s="3">
        <f t="shared" si="1"/>
        <v>19</v>
      </c>
      <c r="T124" s="3" t="str">
        <f>_xlfn.XLOOKUP(C124,DB!$A$2:$A$255,DB!$D$2:$D$255,"")</f>
        <v>Sector 2</v>
      </c>
    </row>
    <row r="125" spans="1:20" x14ac:dyDescent="0.2">
      <c r="A125" s="13" t="s">
        <v>280</v>
      </c>
      <c r="B125" s="13" t="s">
        <v>18</v>
      </c>
      <c r="C125" s="13" t="s">
        <v>170</v>
      </c>
      <c r="D125" s="13" t="s">
        <v>34</v>
      </c>
      <c r="E125" s="13" t="s">
        <v>810</v>
      </c>
      <c r="F125" s="14">
        <v>46298.812939814816</v>
      </c>
      <c r="G125" s="13" t="s">
        <v>22</v>
      </c>
      <c r="H125" s="13" t="s">
        <v>1891</v>
      </c>
      <c r="I125" s="15">
        <v>330</v>
      </c>
      <c r="J125" s="13" t="s">
        <v>23</v>
      </c>
      <c r="K125" s="13" t="s">
        <v>24</v>
      </c>
      <c r="L125" s="15">
        <v>136</v>
      </c>
      <c r="M125" s="13" t="s">
        <v>40</v>
      </c>
      <c r="N125" s="14">
        <v>46298.822245370371</v>
      </c>
      <c r="O125" s="15">
        <v>216</v>
      </c>
      <c r="P125" s="13" t="s">
        <v>26</v>
      </c>
      <c r="Q125" s="15">
        <v>190</v>
      </c>
      <c r="R125" s="3" t="str">
        <f>IF(OR(G125="12R",G125="12L"),_xlfn.XLOOKUP(C125,DB!$A$2:$A$255,DB!$B$2:$B$255,""),IF(OR(G125="30L",G125="30R"),_xlfn.XLOOKUP(C125,DB!$A$2:$A$255,DB!$C$2:$C$255,""),""))</f>
        <v>OMSUK</v>
      </c>
      <c r="S125" s="3">
        <f t="shared" si="1"/>
        <v>19</v>
      </c>
      <c r="T125" s="3" t="str">
        <f>_xlfn.XLOOKUP(C125,DB!$A$2:$A$255,DB!$D$2:$D$255,"")</f>
        <v>Sector 3</v>
      </c>
    </row>
    <row r="126" spans="1:20" x14ac:dyDescent="0.2">
      <c r="A126" s="13" t="s">
        <v>278</v>
      </c>
      <c r="B126" s="13" t="s">
        <v>18</v>
      </c>
      <c r="C126" s="13" t="s">
        <v>33</v>
      </c>
      <c r="D126" s="13" t="s">
        <v>54</v>
      </c>
      <c r="E126" s="13" t="s">
        <v>1193</v>
      </c>
      <c r="F126" s="14">
        <v>46298.813703703709</v>
      </c>
      <c r="G126" s="13" t="s">
        <v>22</v>
      </c>
      <c r="H126" s="13" t="s">
        <v>1892</v>
      </c>
      <c r="I126" s="15">
        <v>360</v>
      </c>
      <c r="J126" s="13" t="s">
        <v>23</v>
      </c>
      <c r="K126" s="13" t="s">
        <v>24</v>
      </c>
      <c r="L126" s="15">
        <v>882</v>
      </c>
      <c r="M126" s="13" t="s">
        <v>36</v>
      </c>
      <c r="N126" s="14">
        <v>46298.859212962961</v>
      </c>
      <c r="O126" s="15">
        <v>360</v>
      </c>
      <c r="P126" s="13" t="s">
        <v>26</v>
      </c>
      <c r="Q126" s="15">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3" t="s">
        <v>665</v>
      </c>
      <c r="B127" s="13" t="s">
        <v>18</v>
      </c>
      <c r="C127" s="13" t="s">
        <v>666</v>
      </c>
      <c r="D127" s="13" t="s">
        <v>29</v>
      </c>
      <c r="E127" s="13" t="s">
        <v>1893</v>
      </c>
      <c r="F127" s="14">
        <v>46298.814571759256</v>
      </c>
      <c r="G127" s="13" t="s">
        <v>22</v>
      </c>
      <c r="H127" s="13" t="s">
        <v>1894</v>
      </c>
      <c r="I127" s="15">
        <v>380</v>
      </c>
      <c r="J127" s="13" t="s">
        <v>23</v>
      </c>
      <c r="K127" s="13" t="s">
        <v>24</v>
      </c>
      <c r="L127" s="15">
        <v>436</v>
      </c>
      <c r="M127" s="13" t="s">
        <v>204</v>
      </c>
      <c r="N127" s="14">
        <v>46298.837916666671</v>
      </c>
      <c r="O127" s="15">
        <v>380</v>
      </c>
      <c r="P127" s="13" t="s">
        <v>26</v>
      </c>
      <c r="Q127" s="15">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13" t="s">
        <v>272</v>
      </c>
      <c r="B128" s="13" t="s">
        <v>18</v>
      </c>
      <c r="C128" s="13" t="s">
        <v>273</v>
      </c>
      <c r="D128" s="13" t="s">
        <v>20</v>
      </c>
      <c r="E128" s="13" t="s">
        <v>161</v>
      </c>
      <c r="F128" s="14">
        <v>46298.815868055557</v>
      </c>
      <c r="G128" s="13" t="s">
        <v>22</v>
      </c>
      <c r="H128" s="13" t="s">
        <v>1895</v>
      </c>
      <c r="I128" s="15">
        <v>340</v>
      </c>
      <c r="J128" s="13" t="s">
        <v>23</v>
      </c>
      <c r="K128" s="13" t="s">
        <v>24</v>
      </c>
      <c r="L128" s="15">
        <v>873</v>
      </c>
      <c r="M128" s="13" t="s">
        <v>36</v>
      </c>
      <c r="N128" s="14">
        <v>46298.860972222217</v>
      </c>
      <c r="O128" s="15">
        <v>340</v>
      </c>
      <c r="P128" s="13" t="s">
        <v>26</v>
      </c>
      <c r="Q128" s="15">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3" t="s">
        <v>329</v>
      </c>
      <c r="B129" s="13" t="s">
        <v>18</v>
      </c>
      <c r="C129" s="13" t="s">
        <v>330</v>
      </c>
      <c r="D129" s="13" t="s">
        <v>34</v>
      </c>
      <c r="E129" s="13" t="s">
        <v>814</v>
      </c>
      <c r="F129" s="14">
        <v>46298.817557870367</v>
      </c>
      <c r="G129" s="13" t="s">
        <v>22</v>
      </c>
      <c r="H129" s="13" t="s">
        <v>1896</v>
      </c>
      <c r="I129" s="15">
        <v>330</v>
      </c>
      <c r="J129" s="13" t="s">
        <v>23</v>
      </c>
      <c r="K129" s="13" t="s">
        <v>24</v>
      </c>
      <c r="L129" s="15">
        <v>139</v>
      </c>
      <c r="M129" s="13" t="s">
        <v>40</v>
      </c>
      <c r="N129" s="14">
        <v>46298.826979166668</v>
      </c>
      <c r="O129" s="15">
        <v>221</v>
      </c>
      <c r="P129" s="13" t="s">
        <v>26</v>
      </c>
      <c r="Q129" s="15">
        <v>190</v>
      </c>
      <c r="R129" s="3" t="str">
        <f>IF(OR(G129="12R",G129="12L"),_xlfn.XLOOKUP(C129,DB!$A$2:$A$255,DB!$B$2:$B$255,""),IF(OR(G129="30L",G129="30R"),_xlfn.XLOOKUP(C129,DB!$A$2:$A$255,DB!$C$2:$C$255,""),""))</f>
        <v>OMSUK</v>
      </c>
      <c r="S129" s="3">
        <f t="shared" si="1"/>
        <v>19</v>
      </c>
      <c r="T129" s="3" t="str">
        <f>_xlfn.XLOOKUP(C129,DB!$A$2:$A$255,DB!$D$2:$D$255,"")</f>
        <v>Sector 3</v>
      </c>
    </row>
    <row r="130" spans="1:20" x14ac:dyDescent="0.2">
      <c r="A130" s="13" t="s">
        <v>287</v>
      </c>
      <c r="B130" s="13" t="s">
        <v>18</v>
      </c>
      <c r="C130" s="13" t="s">
        <v>43</v>
      </c>
      <c r="D130" s="13" t="s">
        <v>44</v>
      </c>
      <c r="E130" s="13" t="s">
        <v>712</v>
      </c>
      <c r="F130" s="14">
        <v>46298.819247685184</v>
      </c>
      <c r="G130" s="13" t="s">
        <v>22</v>
      </c>
      <c r="H130" s="13" t="s">
        <v>1897</v>
      </c>
      <c r="I130" s="15">
        <v>360</v>
      </c>
      <c r="J130" s="13" t="s">
        <v>23</v>
      </c>
      <c r="K130" s="13" t="s">
        <v>24</v>
      </c>
      <c r="L130" s="15">
        <v>864</v>
      </c>
      <c r="M130" s="13" t="s">
        <v>46</v>
      </c>
      <c r="N130" s="14">
        <v>46298.863425925927</v>
      </c>
      <c r="O130" s="15">
        <v>360</v>
      </c>
      <c r="P130" s="13" t="s">
        <v>26</v>
      </c>
      <c r="Q130" s="15">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13" t="s">
        <v>285</v>
      </c>
      <c r="B131" s="13" t="s">
        <v>18</v>
      </c>
      <c r="C131" s="13" t="s">
        <v>199</v>
      </c>
      <c r="D131" s="13" t="s">
        <v>20</v>
      </c>
      <c r="E131" s="13" t="s">
        <v>435</v>
      </c>
      <c r="F131" s="14">
        <v>46298.821134259255</v>
      </c>
      <c r="G131" s="13" t="s">
        <v>22</v>
      </c>
      <c r="H131" s="13" t="s">
        <v>1898</v>
      </c>
      <c r="I131" s="15">
        <v>350</v>
      </c>
      <c r="J131" s="13" t="s">
        <v>23</v>
      </c>
      <c r="K131" s="13" t="s">
        <v>24</v>
      </c>
      <c r="L131" s="15">
        <v>322</v>
      </c>
      <c r="M131" s="13" t="s">
        <v>1116</v>
      </c>
      <c r="N131" s="14">
        <v>46298.837997685187</v>
      </c>
      <c r="O131" s="15">
        <v>314</v>
      </c>
      <c r="P131" s="13" t="s">
        <v>26</v>
      </c>
      <c r="Q131" s="15">
        <v>40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13" t="s">
        <v>257</v>
      </c>
      <c r="B132" s="13" t="s">
        <v>18</v>
      </c>
      <c r="C132" s="13" t="s">
        <v>122</v>
      </c>
      <c r="D132" s="13" t="s">
        <v>44</v>
      </c>
      <c r="E132" s="13" t="s">
        <v>1131</v>
      </c>
      <c r="F132" s="14">
        <v>46298.827627314815</v>
      </c>
      <c r="G132" s="13" t="s">
        <v>22</v>
      </c>
      <c r="H132" s="13" t="s">
        <v>1899</v>
      </c>
      <c r="I132" s="15">
        <v>340</v>
      </c>
      <c r="J132" s="13" t="s">
        <v>23</v>
      </c>
      <c r="K132" s="13" t="s">
        <v>24</v>
      </c>
      <c r="L132" s="15">
        <v>876</v>
      </c>
      <c r="M132" s="13" t="s">
        <v>36</v>
      </c>
      <c r="N132" s="14">
        <v>46298.870428240742</v>
      </c>
      <c r="O132" s="15">
        <v>340</v>
      </c>
      <c r="P132" s="13" t="s">
        <v>26</v>
      </c>
      <c r="Q132" s="15">
        <v>190</v>
      </c>
      <c r="R132" s="3" t="str">
        <f>IF(OR(G132="12R",G132="12L"),_xlfn.XLOOKUP(C132,DB!$A$2:$A$255,DB!$B$2:$B$255,""),IF(OR(G132="30L",G132="30R"),_xlfn.XLOOKUP(C132,DB!$A$2:$A$255,DB!$C$2:$C$255,""),""))</f>
        <v>ENEBA</v>
      </c>
      <c r="S132" s="3">
        <f t="shared" si="2"/>
        <v>19</v>
      </c>
      <c r="T132" s="3" t="str">
        <f>_xlfn.XLOOKUP(C132,DB!$A$2:$A$255,DB!$D$2:$D$255,"")</f>
        <v>Sector 3</v>
      </c>
    </row>
    <row r="133" spans="1:20" x14ac:dyDescent="0.2">
      <c r="A133" s="13" t="s">
        <v>292</v>
      </c>
      <c r="B133" s="13" t="s">
        <v>18</v>
      </c>
      <c r="C133" s="13" t="s">
        <v>43</v>
      </c>
      <c r="D133" s="13" t="s">
        <v>34</v>
      </c>
      <c r="E133" s="13" t="s">
        <v>710</v>
      </c>
      <c r="F133" s="14">
        <v>46298.830335648148</v>
      </c>
      <c r="G133" s="13" t="s">
        <v>22</v>
      </c>
      <c r="H133" s="13" t="s">
        <v>1900</v>
      </c>
      <c r="I133" s="15">
        <v>360</v>
      </c>
      <c r="J133" s="13" t="s">
        <v>23</v>
      </c>
      <c r="K133" s="13" t="s">
        <v>24</v>
      </c>
      <c r="L133" s="15">
        <v>868</v>
      </c>
      <c r="M133" s="13" t="s">
        <v>462</v>
      </c>
      <c r="N133" s="14">
        <v>46298.874409722222</v>
      </c>
      <c r="O133" s="15">
        <v>360</v>
      </c>
      <c r="P133" s="13" t="s">
        <v>26</v>
      </c>
      <c r="Q133" s="15">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13" t="s">
        <v>270</v>
      </c>
      <c r="B134" s="13" t="s">
        <v>18</v>
      </c>
      <c r="C134" s="13" t="s">
        <v>134</v>
      </c>
      <c r="D134" s="13" t="s">
        <v>61</v>
      </c>
      <c r="E134" s="13" t="s">
        <v>1901</v>
      </c>
      <c r="F134" s="14">
        <v>46298.831087962964</v>
      </c>
      <c r="G134" s="13" t="s">
        <v>22</v>
      </c>
      <c r="H134" s="13" t="s">
        <v>1902</v>
      </c>
      <c r="I134" s="15">
        <v>350</v>
      </c>
      <c r="J134" s="13" t="s">
        <v>23</v>
      </c>
      <c r="K134" s="13" t="s">
        <v>24</v>
      </c>
      <c r="L134" s="15">
        <v>135</v>
      </c>
      <c r="M134" s="13" t="s">
        <v>40</v>
      </c>
      <c r="N134" s="14">
        <v>46298.840462962966</v>
      </c>
      <c r="O134" s="15">
        <v>219</v>
      </c>
      <c r="P134" s="13" t="s">
        <v>26</v>
      </c>
      <c r="Q134" s="15">
        <v>190</v>
      </c>
      <c r="R134" s="3" t="str">
        <f>IF(OR(G134="12R",G134="12L"),_xlfn.XLOOKUP(C134,DB!$A$2:$A$255,DB!$B$2:$B$255,""),IF(OR(G134="30L",G134="30R"),_xlfn.XLOOKUP(C134,DB!$A$2:$A$255,DB!$C$2:$C$255,""),""))</f>
        <v>ENEBA</v>
      </c>
      <c r="S134" s="3">
        <f t="shared" si="2"/>
        <v>19</v>
      </c>
      <c r="T134" s="3" t="str">
        <f>_xlfn.XLOOKUP(C134,DB!$A$2:$A$255,DB!$D$2:$D$255,"")</f>
        <v>Sector 3</v>
      </c>
    </row>
    <row r="135" spans="1:20" x14ac:dyDescent="0.2">
      <c r="A135" s="13" t="s">
        <v>1903</v>
      </c>
      <c r="B135" s="13" t="s">
        <v>18</v>
      </c>
      <c r="C135" s="13" t="s">
        <v>317</v>
      </c>
      <c r="D135" s="13" t="s">
        <v>129</v>
      </c>
      <c r="E135" s="13" t="s">
        <v>1142</v>
      </c>
      <c r="F135" s="14">
        <v>46298.832384259258</v>
      </c>
      <c r="G135" s="13" t="s">
        <v>22</v>
      </c>
      <c r="H135" s="13" t="s">
        <v>1904</v>
      </c>
      <c r="I135" s="15">
        <v>380</v>
      </c>
      <c r="J135" s="13" t="s">
        <v>23</v>
      </c>
      <c r="K135" s="13" t="s">
        <v>24</v>
      </c>
      <c r="L135" s="15">
        <v>663</v>
      </c>
      <c r="M135" s="13" t="s">
        <v>124</v>
      </c>
      <c r="N135" s="14">
        <v>46298.865937499999</v>
      </c>
      <c r="O135" s="15">
        <v>360</v>
      </c>
      <c r="P135" s="13" t="s">
        <v>26</v>
      </c>
      <c r="Q135" s="15">
        <v>40</v>
      </c>
      <c r="R135" s="3" t="str">
        <f>IF(OR(G135="12R",G135="12L"),_xlfn.XLOOKUP(C135,DB!$A$2:$A$255,DB!$B$2:$B$255,""),IF(OR(G135="30L",G135="30R"),_xlfn.XLOOKUP(C135,DB!$A$2:$A$255,DB!$C$2:$C$255,""),""))</f>
        <v>UDGUV</v>
      </c>
      <c r="S135" s="3">
        <f t="shared" si="2"/>
        <v>19</v>
      </c>
      <c r="T135" s="3" t="str">
        <f>_xlfn.XLOOKUP(C135,DB!$A$2:$A$255,DB!$D$2:$D$255,"")</f>
        <v>Sector 2</v>
      </c>
    </row>
    <row r="136" spans="1:20" x14ac:dyDescent="0.2">
      <c r="A136" s="13" t="s">
        <v>291</v>
      </c>
      <c r="B136" s="13" t="s">
        <v>18</v>
      </c>
      <c r="C136" s="13" t="s">
        <v>122</v>
      </c>
      <c r="D136" s="13" t="s">
        <v>123</v>
      </c>
      <c r="E136" s="13" t="s">
        <v>1905</v>
      </c>
      <c r="F136" s="14">
        <v>46298.833668981482</v>
      </c>
      <c r="G136" s="13" t="s">
        <v>22</v>
      </c>
      <c r="H136" s="13" t="s">
        <v>1906</v>
      </c>
      <c r="I136" s="15">
        <v>300</v>
      </c>
      <c r="J136" s="13" t="s">
        <v>23</v>
      </c>
      <c r="K136" s="13" t="s">
        <v>24</v>
      </c>
      <c r="L136" s="15">
        <v>802</v>
      </c>
      <c r="M136" s="13" t="s">
        <v>225</v>
      </c>
      <c r="N136" s="14">
        <v>46298.872361111113</v>
      </c>
      <c r="O136" s="15">
        <v>320</v>
      </c>
      <c r="P136" s="13" t="s">
        <v>26</v>
      </c>
      <c r="Q136" s="15">
        <v>190</v>
      </c>
      <c r="R136" s="3" t="str">
        <f>IF(OR(G136="12R",G136="12L"),_xlfn.XLOOKUP(C136,DB!$A$2:$A$255,DB!$B$2:$B$255,""),IF(OR(G136="30L",G136="30R"),_xlfn.XLOOKUP(C136,DB!$A$2:$A$255,DB!$C$2:$C$255,""),""))</f>
        <v>ENEBA</v>
      </c>
      <c r="S136" s="3">
        <f t="shared" si="2"/>
        <v>20</v>
      </c>
      <c r="T136" s="3" t="str">
        <f>_xlfn.XLOOKUP(C136,DB!$A$2:$A$255,DB!$D$2:$D$255,"")</f>
        <v>Sector 3</v>
      </c>
    </row>
    <row r="137" spans="1:20" x14ac:dyDescent="0.2">
      <c r="A137" s="13" t="s">
        <v>294</v>
      </c>
      <c r="B137" s="13" t="s">
        <v>18</v>
      </c>
      <c r="C137" s="13" t="s">
        <v>101</v>
      </c>
      <c r="D137" s="13" t="s">
        <v>54</v>
      </c>
      <c r="E137" s="13" t="s">
        <v>844</v>
      </c>
      <c r="F137" s="14">
        <v>46298.839768518519</v>
      </c>
      <c r="G137" s="13" t="s">
        <v>22</v>
      </c>
      <c r="H137" s="13" t="s">
        <v>1907</v>
      </c>
      <c r="I137" s="15">
        <v>380</v>
      </c>
      <c r="J137" s="13" t="s">
        <v>23</v>
      </c>
      <c r="K137" s="13" t="s">
        <v>24</v>
      </c>
      <c r="L137" s="15">
        <v>872</v>
      </c>
      <c r="M137" s="13" t="s">
        <v>46</v>
      </c>
      <c r="N137" s="14">
        <v>46298.883831018524</v>
      </c>
      <c r="O137" s="15">
        <v>380</v>
      </c>
      <c r="P137" s="13" t="s">
        <v>26</v>
      </c>
      <c r="Q137" s="15">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673</v>
      </c>
      <c r="B138" s="13" t="s">
        <v>18</v>
      </c>
      <c r="C138" s="13" t="s">
        <v>440</v>
      </c>
      <c r="D138" s="13" t="s">
        <v>366</v>
      </c>
      <c r="E138" s="13" t="s">
        <v>441</v>
      </c>
      <c r="F138" s="14">
        <v>46298.840787037036</v>
      </c>
      <c r="G138" s="13" t="s">
        <v>22</v>
      </c>
      <c r="H138" s="13" t="s">
        <v>1908</v>
      </c>
      <c r="I138" s="15">
        <v>390</v>
      </c>
      <c r="J138" s="13" t="s">
        <v>23</v>
      </c>
      <c r="K138" s="13" t="s">
        <v>24</v>
      </c>
      <c r="L138" s="15">
        <v>350</v>
      </c>
      <c r="M138" s="13" t="s">
        <v>400</v>
      </c>
      <c r="N138" s="14">
        <v>46298.859247685185</v>
      </c>
      <c r="O138" s="15">
        <v>390</v>
      </c>
      <c r="P138" s="13" t="s">
        <v>41</v>
      </c>
      <c r="Q138" s="15">
        <v>40</v>
      </c>
      <c r="R138" s="3" t="str">
        <f>IF(OR(G138="12R",G138="12L"),_xlfn.XLOOKUP(C138,DB!$A$2:$A$255,DB!$B$2:$B$255,""),IF(OR(G138="30L",G138="30R"),_xlfn.XLOOKUP(C138,DB!$A$2:$A$255,DB!$C$2:$C$255,""),""))</f>
        <v>NUDAL</v>
      </c>
      <c r="S138" s="3">
        <f t="shared" si="2"/>
        <v>20</v>
      </c>
      <c r="T138" s="3" t="str">
        <f>_xlfn.XLOOKUP(C138,DB!$A$2:$A$255,DB!$D$2:$D$255,"")</f>
        <v>Sector 3</v>
      </c>
    </row>
    <row r="139" spans="1:20" x14ac:dyDescent="0.2">
      <c r="A139" s="13" t="s">
        <v>856</v>
      </c>
      <c r="B139" s="13" t="s">
        <v>18</v>
      </c>
      <c r="C139" s="13" t="s">
        <v>203</v>
      </c>
      <c r="D139" s="13" t="s">
        <v>129</v>
      </c>
      <c r="E139" s="13" t="s">
        <v>905</v>
      </c>
      <c r="F139" s="14">
        <v>46298.842662037037</v>
      </c>
      <c r="G139" s="13" t="s">
        <v>22</v>
      </c>
      <c r="H139" s="13" t="s">
        <v>1909</v>
      </c>
      <c r="I139" s="15">
        <v>360</v>
      </c>
      <c r="J139" s="13" t="s">
        <v>23</v>
      </c>
      <c r="K139" s="13" t="s">
        <v>24</v>
      </c>
      <c r="L139" s="15">
        <v>429</v>
      </c>
      <c r="M139" s="13" t="s">
        <v>204</v>
      </c>
      <c r="N139" s="14">
        <v>46298.865381944444</v>
      </c>
      <c r="O139" s="15">
        <v>360</v>
      </c>
      <c r="P139" s="13" t="s">
        <v>26</v>
      </c>
      <c r="Q139" s="15">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13" t="s">
        <v>1910</v>
      </c>
      <c r="B140" s="13" t="s">
        <v>18</v>
      </c>
      <c r="C140" s="13" t="s">
        <v>50</v>
      </c>
      <c r="D140" s="13" t="s">
        <v>653</v>
      </c>
      <c r="E140" s="13"/>
      <c r="F140" s="14">
        <v>46298.843599537038</v>
      </c>
      <c r="G140" s="13" t="s">
        <v>22</v>
      </c>
      <c r="H140" s="13" t="s">
        <v>1911</v>
      </c>
      <c r="I140" s="15">
        <v>430</v>
      </c>
      <c r="J140" s="13" t="s">
        <v>23</v>
      </c>
      <c r="K140" s="13" t="s">
        <v>51</v>
      </c>
      <c r="L140" s="15">
        <v>861</v>
      </c>
      <c r="M140" s="13" t="s">
        <v>456</v>
      </c>
      <c r="N140" s="14">
        <v>46298.889479166668</v>
      </c>
      <c r="O140" s="15">
        <v>430</v>
      </c>
      <c r="P140" s="13" t="s">
        <v>26</v>
      </c>
      <c r="Q140" s="15">
        <v>30</v>
      </c>
      <c r="R140" s="3" t="str">
        <f>IF(OR(G140="12R",G140="12L"),_xlfn.XLOOKUP(C140,DB!$A$2:$A$255,DB!$B$2:$B$255,""),IF(OR(G140="30L",G140="30R"),_xlfn.XLOOKUP(C140,DB!$A$2:$A$255,DB!$C$2:$C$255,""),""))</f>
        <v>UDGUV</v>
      </c>
      <c r="S140" s="3">
        <f t="shared" si="2"/>
        <v>20</v>
      </c>
      <c r="T140" s="3" t="str">
        <f>_xlfn.XLOOKUP(C140,DB!$A$2:$A$255,DB!$D$2:$D$255,"")</f>
        <v>Sector 2</v>
      </c>
    </row>
    <row r="141" spans="1:20" x14ac:dyDescent="0.2">
      <c r="A141" s="13" t="s">
        <v>1912</v>
      </c>
      <c r="B141" s="13" t="s">
        <v>18</v>
      </c>
      <c r="C141" s="13" t="s">
        <v>945</v>
      </c>
      <c r="D141" s="13" t="s">
        <v>116</v>
      </c>
      <c r="E141" s="13" t="s">
        <v>726</v>
      </c>
      <c r="F141" s="14">
        <v>46298.844525462962</v>
      </c>
      <c r="G141" s="13" t="s">
        <v>22</v>
      </c>
      <c r="H141" s="13" t="s">
        <v>1913</v>
      </c>
      <c r="I141" s="15">
        <v>400</v>
      </c>
      <c r="J141" s="13" t="s">
        <v>23</v>
      </c>
      <c r="K141" s="13" t="s">
        <v>24</v>
      </c>
      <c r="L141" s="15">
        <v>371</v>
      </c>
      <c r="M141" s="13" t="s">
        <v>269</v>
      </c>
      <c r="N141" s="14">
        <v>46298.864282407405</v>
      </c>
      <c r="O141" s="15">
        <v>380</v>
      </c>
      <c r="P141" s="13" t="s">
        <v>26</v>
      </c>
      <c r="Q141" s="15">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3" t="s">
        <v>301</v>
      </c>
      <c r="B142" s="13" t="s">
        <v>18</v>
      </c>
      <c r="C142" s="13" t="s">
        <v>50</v>
      </c>
      <c r="D142" s="13" t="s">
        <v>54</v>
      </c>
      <c r="E142" s="13" t="s">
        <v>832</v>
      </c>
      <c r="F142" s="14">
        <v>46298.851018518515</v>
      </c>
      <c r="G142" s="13" t="s">
        <v>22</v>
      </c>
      <c r="H142" s="13" t="s">
        <v>1914</v>
      </c>
      <c r="I142" s="15">
        <v>380</v>
      </c>
      <c r="J142" s="13" t="s">
        <v>23</v>
      </c>
      <c r="K142" s="13" t="s">
        <v>24</v>
      </c>
      <c r="L142" s="15">
        <v>877</v>
      </c>
      <c r="M142" s="13" t="s">
        <v>46</v>
      </c>
      <c r="N142" s="14">
        <v>46298.895787037036</v>
      </c>
      <c r="O142" s="15">
        <v>380</v>
      </c>
      <c r="P142" s="13" t="s">
        <v>26</v>
      </c>
      <c r="Q142" s="15">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3" t="s">
        <v>332</v>
      </c>
      <c r="B143" s="13" t="s">
        <v>18</v>
      </c>
      <c r="C143" s="13" t="s">
        <v>205</v>
      </c>
      <c r="D143" s="13" t="s">
        <v>34</v>
      </c>
      <c r="E143" s="13" t="s">
        <v>944</v>
      </c>
      <c r="F143" s="14">
        <v>46298.852361111116</v>
      </c>
      <c r="G143" s="13" t="s">
        <v>22</v>
      </c>
      <c r="H143" s="13" t="s">
        <v>1915</v>
      </c>
      <c r="I143" s="15">
        <v>310</v>
      </c>
      <c r="J143" s="13" t="s">
        <v>23</v>
      </c>
      <c r="K143" s="13" t="s">
        <v>24</v>
      </c>
      <c r="L143" s="15">
        <v>134</v>
      </c>
      <c r="M143" s="13" t="s">
        <v>40</v>
      </c>
      <c r="N143" s="14">
        <v>46298.861562499995</v>
      </c>
      <c r="O143" s="15">
        <v>235</v>
      </c>
      <c r="P143" s="13" t="s">
        <v>26</v>
      </c>
      <c r="Q143" s="15">
        <v>190</v>
      </c>
      <c r="R143" s="3" t="str">
        <f>IF(OR(G143="12R",G143="12L"),_xlfn.XLOOKUP(C143,DB!$A$2:$A$255,DB!$B$2:$B$255,""),IF(OR(G143="30L",G143="30R"),_xlfn.XLOOKUP(C143,DB!$A$2:$A$255,DB!$C$2:$C$255,""),""))</f>
        <v>NUDAL</v>
      </c>
      <c r="S143" s="3">
        <f t="shared" si="2"/>
        <v>20</v>
      </c>
      <c r="T143" s="3" t="str">
        <f>_xlfn.XLOOKUP(C143,DB!$A$2:$A$255,DB!$D$2:$D$255,"")</f>
        <v>Sector 3</v>
      </c>
    </row>
    <row r="144" spans="1:20" x14ac:dyDescent="0.2">
      <c r="A144" s="13" t="s">
        <v>303</v>
      </c>
      <c r="B144" s="13" t="s">
        <v>18</v>
      </c>
      <c r="C144" s="13" t="s">
        <v>43</v>
      </c>
      <c r="D144" s="13" t="s">
        <v>20</v>
      </c>
      <c r="E144" s="13" t="s">
        <v>1242</v>
      </c>
      <c r="F144" s="14">
        <v>46298.853981481487</v>
      </c>
      <c r="G144" s="13" t="s">
        <v>22</v>
      </c>
      <c r="H144" s="13" t="s">
        <v>1916</v>
      </c>
      <c r="I144" s="15">
        <v>360</v>
      </c>
      <c r="J144" s="13" t="s">
        <v>23</v>
      </c>
      <c r="K144" s="13" t="s">
        <v>24</v>
      </c>
      <c r="L144" s="15">
        <v>859</v>
      </c>
      <c r="M144" s="13" t="s">
        <v>46</v>
      </c>
      <c r="N144" s="14">
        <v>46298.898043981477</v>
      </c>
      <c r="O144" s="15">
        <v>360</v>
      </c>
      <c r="P144" s="13" t="s">
        <v>26</v>
      </c>
      <c r="Q144" s="15">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304</v>
      </c>
      <c r="B145" s="13" t="s">
        <v>18</v>
      </c>
      <c r="C145" s="13" t="s">
        <v>134</v>
      </c>
      <c r="D145" s="13" t="s">
        <v>123</v>
      </c>
      <c r="E145" s="13" t="s">
        <v>637</v>
      </c>
      <c r="F145" s="14">
        <v>46298.855451388888</v>
      </c>
      <c r="G145" s="13" t="s">
        <v>22</v>
      </c>
      <c r="H145" s="13" t="s">
        <v>1917</v>
      </c>
      <c r="I145" s="15">
        <v>350</v>
      </c>
      <c r="J145" s="13" t="s">
        <v>23</v>
      </c>
      <c r="K145" s="13" t="s">
        <v>24</v>
      </c>
      <c r="L145" s="15">
        <v>134</v>
      </c>
      <c r="M145" s="13" t="s">
        <v>40</v>
      </c>
      <c r="N145" s="14">
        <v>46298.86446759259</v>
      </c>
      <c r="O145" s="15">
        <v>239</v>
      </c>
      <c r="P145" s="13" t="s">
        <v>26</v>
      </c>
      <c r="Q145" s="15">
        <v>190</v>
      </c>
      <c r="R145" s="3" t="str">
        <f>IF(OR(G145="12R",G145="12L"),_xlfn.XLOOKUP(C145,DB!$A$2:$A$255,DB!$B$2:$B$255,""),IF(OR(G145="30L",G145="30R"),_xlfn.XLOOKUP(C145,DB!$A$2:$A$255,DB!$C$2:$C$255,""),""))</f>
        <v>ENEBA</v>
      </c>
      <c r="S145" s="3">
        <f t="shared" si="2"/>
        <v>20</v>
      </c>
      <c r="T145" s="3" t="str">
        <f>_xlfn.XLOOKUP(C145,DB!$A$2:$A$255,DB!$D$2:$D$255,"")</f>
        <v>Sector 3</v>
      </c>
    </row>
    <row r="146" spans="1:20" x14ac:dyDescent="0.2">
      <c r="A146" s="13" t="s">
        <v>675</v>
      </c>
      <c r="B146" s="13" t="s">
        <v>18</v>
      </c>
      <c r="C146" s="13" t="s">
        <v>676</v>
      </c>
      <c r="D146" s="13" t="s">
        <v>54</v>
      </c>
      <c r="E146" s="13" t="s">
        <v>222</v>
      </c>
      <c r="F146" s="14">
        <v>46298.856828703705</v>
      </c>
      <c r="G146" s="13" t="s">
        <v>22</v>
      </c>
      <c r="H146" s="13" t="s">
        <v>1918</v>
      </c>
      <c r="I146" s="15">
        <v>370</v>
      </c>
      <c r="J146" s="13" t="s">
        <v>23</v>
      </c>
      <c r="K146" s="13" t="s">
        <v>24</v>
      </c>
      <c r="L146" s="15">
        <v>360</v>
      </c>
      <c r="M146" s="13" t="s">
        <v>812</v>
      </c>
      <c r="N146" s="14">
        <v>46298.877175925925</v>
      </c>
      <c r="O146" s="15">
        <v>370</v>
      </c>
      <c r="P146" s="13" t="s">
        <v>26</v>
      </c>
      <c r="Q146" s="15">
        <v>40</v>
      </c>
      <c r="R146" s="3" t="str">
        <f>IF(OR(G146="12R",G146="12L"),_xlfn.XLOOKUP(C146,DB!$A$2:$A$255,DB!$B$2:$B$255,""),IF(OR(G146="30L",G146="30R"),_xlfn.XLOOKUP(C146,DB!$A$2:$A$255,DB!$C$2:$C$255,""),""))</f>
        <v>OMSUK</v>
      </c>
      <c r="S146" s="3">
        <f t="shared" si="2"/>
        <v>20</v>
      </c>
      <c r="T146" s="3" t="str">
        <f>_xlfn.XLOOKUP(C146,DB!$A$2:$A$255,DB!$D$2:$D$255,"")</f>
        <v>Sector 3</v>
      </c>
    </row>
    <row r="147" spans="1:20" x14ac:dyDescent="0.2">
      <c r="A147" s="13" t="s">
        <v>281</v>
      </c>
      <c r="B147" s="13" t="s">
        <v>18</v>
      </c>
      <c r="C147" s="13" t="s">
        <v>282</v>
      </c>
      <c r="D147" s="13" t="s">
        <v>34</v>
      </c>
      <c r="E147" s="13" t="s">
        <v>721</v>
      </c>
      <c r="F147" s="14">
        <v>46298.857893518521</v>
      </c>
      <c r="G147" s="13" t="s">
        <v>22</v>
      </c>
      <c r="H147" s="13" t="s">
        <v>1919</v>
      </c>
      <c r="I147" s="15">
        <v>350</v>
      </c>
      <c r="J147" s="13" t="s">
        <v>23</v>
      </c>
      <c r="K147" s="13" t="s">
        <v>24</v>
      </c>
      <c r="L147" s="15">
        <v>131</v>
      </c>
      <c r="M147" s="13" t="s">
        <v>40</v>
      </c>
      <c r="N147" s="14">
        <v>46298.867430555554</v>
      </c>
      <c r="O147" s="15">
        <v>239</v>
      </c>
      <c r="P147" s="13" t="s">
        <v>26</v>
      </c>
      <c r="Q147" s="15">
        <v>190</v>
      </c>
      <c r="R147" s="3" t="str">
        <f>IF(OR(G147="12R",G147="12L"),_xlfn.XLOOKUP(C147,DB!$A$2:$A$255,DB!$B$2:$B$255,""),IF(OR(G147="30L",G147="30R"),_xlfn.XLOOKUP(C147,DB!$A$2:$A$255,DB!$C$2:$C$255,""),""))</f>
        <v>OMSUK</v>
      </c>
      <c r="S147" s="3">
        <f t="shared" si="2"/>
        <v>20</v>
      </c>
      <c r="T147" s="3" t="str">
        <f>_xlfn.XLOOKUP(C147,DB!$A$2:$A$255,DB!$D$2:$D$255,"")</f>
        <v>Sector 3</v>
      </c>
    </row>
    <row r="148" spans="1:20" x14ac:dyDescent="0.2">
      <c r="A148" s="13" t="s">
        <v>299</v>
      </c>
      <c r="B148" s="13" t="s">
        <v>18</v>
      </c>
      <c r="C148" s="13" t="s">
        <v>284</v>
      </c>
      <c r="D148" s="13" t="s">
        <v>54</v>
      </c>
      <c r="E148" s="13" t="s">
        <v>452</v>
      </c>
      <c r="F148" s="14">
        <v>46298.859178240746</v>
      </c>
      <c r="G148" s="13" t="s">
        <v>22</v>
      </c>
      <c r="H148" s="13" t="s">
        <v>1920</v>
      </c>
      <c r="I148" s="15">
        <v>380</v>
      </c>
      <c r="J148" s="13" t="s">
        <v>23</v>
      </c>
      <c r="K148" s="13" t="s">
        <v>24</v>
      </c>
      <c r="L148" s="15">
        <v>869</v>
      </c>
      <c r="M148" s="13" t="s">
        <v>181</v>
      </c>
      <c r="N148" s="14">
        <v>46298.902986111112</v>
      </c>
      <c r="O148" s="15">
        <v>380</v>
      </c>
      <c r="P148" s="13" t="s">
        <v>26</v>
      </c>
      <c r="Q148" s="15">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3" t="s">
        <v>521</v>
      </c>
      <c r="B149" s="13" t="s">
        <v>18</v>
      </c>
      <c r="C149" s="13" t="s">
        <v>19</v>
      </c>
      <c r="D149" s="13" t="s">
        <v>34</v>
      </c>
      <c r="E149" s="13" t="s">
        <v>830</v>
      </c>
      <c r="F149" s="14">
        <v>46298.860416666663</v>
      </c>
      <c r="G149" s="13" t="s">
        <v>22</v>
      </c>
      <c r="H149" s="13" t="s">
        <v>1921</v>
      </c>
      <c r="I149" s="15">
        <v>360</v>
      </c>
      <c r="J149" s="13" t="s">
        <v>23</v>
      </c>
      <c r="K149" s="13" t="s">
        <v>24</v>
      </c>
      <c r="L149" s="15">
        <v>885</v>
      </c>
      <c r="M149" s="13" t="s">
        <v>181</v>
      </c>
      <c r="N149" s="14">
        <v>46298.904710648145</v>
      </c>
      <c r="O149" s="15">
        <v>360</v>
      </c>
      <c r="P149" s="13" t="s">
        <v>26</v>
      </c>
      <c r="Q149" s="15">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3" t="s">
        <v>516</v>
      </c>
      <c r="B150" s="13" t="s">
        <v>18</v>
      </c>
      <c r="C150" s="13" t="s">
        <v>199</v>
      </c>
      <c r="D150" s="13" t="s">
        <v>61</v>
      </c>
      <c r="E150" s="13" t="s">
        <v>1922</v>
      </c>
      <c r="F150" s="14">
        <v>46298.861504629633</v>
      </c>
      <c r="G150" s="13" t="s">
        <v>22</v>
      </c>
      <c r="H150" s="13" t="s">
        <v>1923</v>
      </c>
      <c r="I150" s="15">
        <v>330</v>
      </c>
      <c r="J150" s="13" t="s">
        <v>23</v>
      </c>
      <c r="K150" s="13" t="s">
        <v>24</v>
      </c>
      <c r="L150" s="15">
        <v>359</v>
      </c>
      <c r="M150" s="13" t="s">
        <v>31</v>
      </c>
      <c r="N150" s="14">
        <v>46298.880891203706</v>
      </c>
      <c r="O150" s="15">
        <v>330</v>
      </c>
      <c r="P150" s="13" t="s">
        <v>26</v>
      </c>
      <c r="Q150" s="15">
        <v>40</v>
      </c>
      <c r="R150" s="3" t="str">
        <f>IF(OR(G150="12R",G150="12L"),_xlfn.XLOOKUP(C150,DB!$A$2:$A$255,DB!$B$2:$B$255,""),IF(OR(G150="30L",G150="30R"),_xlfn.XLOOKUP(C150,DB!$A$2:$A$255,DB!$C$2:$C$255,""),""))</f>
        <v>OMSUK</v>
      </c>
      <c r="S150" s="3">
        <f t="shared" si="2"/>
        <v>20</v>
      </c>
      <c r="T150" s="3" t="str">
        <f>_xlfn.XLOOKUP(C150,DB!$A$2:$A$255,DB!$D$2:$D$255,"")</f>
        <v>Sector 3</v>
      </c>
    </row>
    <row r="151" spans="1:20" x14ac:dyDescent="0.2">
      <c r="A151" s="13" t="s">
        <v>275</v>
      </c>
      <c r="B151" s="13" t="s">
        <v>18</v>
      </c>
      <c r="C151" s="13" t="s">
        <v>276</v>
      </c>
      <c r="D151" s="13" t="s">
        <v>123</v>
      </c>
      <c r="E151" s="13" t="s">
        <v>651</v>
      </c>
      <c r="F151" s="14">
        <v>46298.862939814819</v>
      </c>
      <c r="G151" s="13" t="s">
        <v>22</v>
      </c>
      <c r="H151" s="13" t="s">
        <v>1924</v>
      </c>
      <c r="I151" s="15">
        <v>280</v>
      </c>
      <c r="J151" s="13" t="s">
        <v>23</v>
      </c>
      <c r="K151" s="13" t="s">
        <v>24</v>
      </c>
      <c r="L151" s="15">
        <v>839</v>
      </c>
      <c r="M151" s="13" t="s">
        <v>225</v>
      </c>
      <c r="N151" s="14">
        <v>46298.903587962966</v>
      </c>
      <c r="O151" s="15">
        <v>280</v>
      </c>
      <c r="P151" s="13" t="s">
        <v>26</v>
      </c>
      <c r="Q151" s="15">
        <v>40</v>
      </c>
      <c r="R151" s="3" t="str">
        <f>IF(OR(G151="12R",G151="12L"),_xlfn.XLOOKUP(C151,DB!$A$2:$A$255,DB!$B$2:$B$255,""),IF(OR(G151="30L",G151="30R"),_xlfn.XLOOKUP(C151,DB!$A$2:$A$255,DB!$C$2:$C$255,""),""))</f>
        <v>UDGUV</v>
      </c>
      <c r="S151" s="3">
        <f t="shared" si="2"/>
        <v>20</v>
      </c>
      <c r="T151" s="3" t="str">
        <f>_xlfn.XLOOKUP(C151,DB!$A$2:$A$255,DB!$D$2:$D$255,"")</f>
        <v>Sector 2</v>
      </c>
    </row>
    <row r="152" spans="1:20" x14ac:dyDescent="0.2">
      <c r="A152" s="13" t="s">
        <v>1130</v>
      </c>
      <c r="B152" s="13" t="s">
        <v>18</v>
      </c>
      <c r="C152" s="13" t="s">
        <v>308</v>
      </c>
      <c r="D152" s="13" t="s">
        <v>54</v>
      </c>
      <c r="E152" s="13" t="s">
        <v>1109</v>
      </c>
      <c r="F152" s="14">
        <v>46298.86509259259</v>
      </c>
      <c r="G152" s="13" t="s">
        <v>22</v>
      </c>
      <c r="H152" s="13" t="s">
        <v>1925</v>
      </c>
      <c r="I152" s="15">
        <v>340</v>
      </c>
      <c r="J152" s="13" t="s">
        <v>23</v>
      </c>
      <c r="K152" s="13" t="s">
        <v>24</v>
      </c>
      <c r="L152" s="15">
        <v>323</v>
      </c>
      <c r="M152" s="13" t="s">
        <v>1926</v>
      </c>
      <c r="N152" s="14">
        <v>46298.884004629625</v>
      </c>
      <c r="O152" s="15">
        <v>380</v>
      </c>
      <c r="P152" s="13" t="s">
        <v>26</v>
      </c>
      <c r="Q152" s="15">
        <v>190</v>
      </c>
      <c r="R152" s="3" t="str">
        <f>IF(OR(G152="12R",G152="12L"),_xlfn.XLOOKUP(C152,DB!$A$2:$A$255,DB!$B$2:$B$255,""),IF(OR(G152="30L",G152="30R"),_xlfn.XLOOKUP(C152,DB!$A$2:$A$255,DB!$C$2:$C$255,""),""))</f>
        <v>CZM</v>
      </c>
      <c r="S152" s="3">
        <f t="shared" si="2"/>
        <v>20</v>
      </c>
      <c r="T152" s="3" t="str">
        <f>_xlfn.XLOOKUP(C152,DB!$A$2:$A$255,DB!$D$2:$D$255,"")</f>
        <v>Sector 7</v>
      </c>
    </row>
    <row r="153" spans="1:20" x14ac:dyDescent="0.2">
      <c r="A153" s="13" t="s">
        <v>313</v>
      </c>
      <c r="B153" s="13" t="s">
        <v>18</v>
      </c>
      <c r="C153" s="13" t="s">
        <v>314</v>
      </c>
      <c r="D153" s="13" t="s">
        <v>54</v>
      </c>
      <c r="E153" s="13" t="s">
        <v>949</v>
      </c>
      <c r="F153" s="14">
        <v>46298.879467592589</v>
      </c>
      <c r="G153" s="13" t="s">
        <v>22</v>
      </c>
      <c r="H153" s="13" t="s">
        <v>1927</v>
      </c>
      <c r="I153" s="15">
        <v>350</v>
      </c>
      <c r="J153" s="13" t="s">
        <v>23</v>
      </c>
      <c r="K153" s="13" t="s">
        <v>24</v>
      </c>
      <c r="L153" s="15">
        <v>184</v>
      </c>
      <c r="M153" s="13" t="s">
        <v>1928</v>
      </c>
      <c r="N153" s="14">
        <v>46298.892048611116</v>
      </c>
      <c r="O153" s="15">
        <v>295</v>
      </c>
      <c r="P153" s="13" t="s">
        <v>26</v>
      </c>
      <c r="Q153" s="15">
        <v>190</v>
      </c>
      <c r="R153" s="3" t="str">
        <f>IF(OR(G153="12R",G153="12L"),_xlfn.XLOOKUP(C153,DB!$A$2:$A$255,DB!$B$2:$B$255,""),IF(OR(G153="30L",G153="30R"),_xlfn.XLOOKUP(C153,DB!$A$2:$A$255,DB!$C$2:$C$255,""),""))</f>
        <v>CZM</v>
      </c>
      <c r="S153" s="3">
        <f t="shared" si="2"/>
        <v>21</v>
      </c>
      <c r="T153" s="3" t="str">
        <f>_xlfn.XLOOKUP(C153,DB!$A$2:$A$255,DB!$D$2:$D$255,"")</f>
        <v>Sector 7</v>
      </c>
    </row>
    <row r="154" spans="1:20" x14ac:dyDescent="0.2">
      <c r="A154" s="13" t="s">
        <v>510</v>
      </c>
      <c r="B154" s="13" t="s">
        <v>18</v>
      </c>
      <c r="C154" s="13" t="s">
        <v>238</v>
      </c>
      <c r="D154" s="13" t="s">
        <v>29</v>
      </c>
      <c r="E154" s="13" t="s">
        <v>1929</v>
      </c>
      <c r="F154" s="14">
        <v>46298.881041666667</v>
      </c>
      <c r="G154" s="13" t="s">
        <v>22</v>
      </c>
      <c r="H154" s="13" t="s">
        <v>1930</v>
      </c>
      <c r="I154" s="15">
        <v>370</v>
      </c>
      <c r="J154" s="13" t="s">
        <v>23</v>
      </c>
      <c r="K154" s="13" t="s">
        <v>24</v>
      </c>
      <c r="L154" s="15">
        <v>359</v>
      </c>
      <c r="M154" s="13" t="s">
        <v>31</v>
      </c>
      <c r="N154" s="14">
        <v>46298.900324074071</v>
      </c>
      <c r="O154" s="15">
        <v>370</v>
      </c>
      <c r="P154" s="13" t="s">
        <v>26</v>
      </c>
      <c r="Q154" s="15">
        <v>40</v>
      </c>
      <c r="R154" s="3" t="str">
        <f>IF(OR(G154="12R",G154="12L"),_xlfn.XLOOKUP(C154,DB!$A$2:$A$255,DB!$B$2:$B$255,""),IF(OR(G154="30L",G154="30R"),_xlfn.XLOOKUP(C154,DB!$A$2:$A$255,DB!$C$2:$C$255,""),""))</f>
        <v>OMSUK</v>
      </c>
      <c r="S154" s="3">
        <f t="shared" si="2"/>
        <v>21</v>
      </c>
      <c r="T154" s="3" t="str">
        <f>_xlfn.XLOOKUP(C154,DB!$A$2:$A$255,DB!$D$2:$D$255,"")</f>
        <v>Sector 3</v>
      </c>
    </row>
    <row r="155" spans="1:20" x14ac:dyDescent="0.2">
      <c r="A155" s="13" t="s">
        <v>526</v>
      </c>
      <c r="B155" s="13" t="s">
        <v>18</v>
      </c>
      <c r="C155" s="13" t="s">
        <v>203</v>
      </c>
      <c r="D155" s="13" t="s">
        <v>44</v>
      </c>
      <c r="E155" s="13" t="s">
        <v>849</v>
      </c>
      <c r="F155" s="14">
        <v>46298.882881944446</v>
      </c>
      <c r="G155" s="13" t="s">
        <v>22</v>
      </c>
      <c r="H155" s="13" t="s">
        <v>1931</v>
      </c>
      <c r="I155" s="15">
        <v>340</v>
      </c>
      <c r="J155" s="13" t="s">
        <v>23</v>
      </c>
      <c r="K155" s="13" t="s">
        <v>24</v>
      </c>
      <c r="L155" s="15">
        <v>518</v>
      </c>
      <c r="M155" s="13" t="s">
        <v>130</v>
      </c>
      <c r="N155" s="14">
        <v>46298.910601851851</v>
      </c>
      <c r="O155" s="15">
        <v>340</v>
      </c>
      <c r="P155" s="13" t="s">
        <v>26</v>
      </c>
      <c r="Q155" s="15">
        <v>40</v>
      </c>
      <c r="R155" s="3" t="str">
        <f>IF(OR(G155="12R",G155="12L"),_xlfn.XLOOKUP(C155,DB!$A$2:$A$255,DB!$B$2:$B$255,""),IF(OR(G155="30L",G155="30R"),_xlfn.XLOOKUP(C155,DB!$A$2:$A$255,DB!$C$2:$C$255,""),""))</f>
        <v>ENEBA</v>
      </c>
      <c r="S155" s="3">
        <f t="shared" si="2"/>
        <v>21</v>
      </c>
      <c r="T155" s="3" t="str">
        <f>_xlfn.XLOOKUP(C155,DB!$A$2:$A$255,DB!$D$2:$D$255,"")</f>
        <v>Sector 3</v>
      </c>
    </row>
    <row r="156" spans="1:20" x14ac:dyDescent="0.2">
      <c r="A156" t="s">
        <v>318</v>
      </c>
      <c r="B156" t="s">
        <v>18</v>
      </c>
      <c r="C156" t="s">
        <v>136</v>
      </c>
      <c r="D156" t="s">
        <v>44</v>
      </c>
      <c r="E156" t="s">
        <v>677</v>
      </c>
      <c r="F156" s="2">
        <v>46298.884432870371</v>
      </c>
      <c r="G156" t="s">
        <v>22</v>
      </c>
      <c r="H156" t="s">
        <v>1932</v>
      </c>
      <c r="I156" s="3">
        <v>310</v>
      </c>
      <c r="J156" t="s">
        <v>23</v>
      </c>
      <c r="K156" t="s">
        <v>24</v>
      </c>
      <c r="L156" s="3">
        <v>216</v>
      </c>
      <c r="M156" t="s">
        <v>383</v>
      </c>
      <c r="N156" s="2">
        <v>46298.898206018523</v>
      </c>
      <c r="O156" s="3">
        <v>283</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320</v>
      </c>
      <c r="B157" t="s">
        <v>18</v>
      </c>
      <c r="C157" t="s">
        <v>128</v>
      </c>
      <c r="D157" t="s">
        <v>61</v>
      </c>
      <c r="E157" t="s">
        <v>1933</v>
      </c>
      <c r="F157" s="2">
        <v>46298.885949074072</v>
      </c>
      <c r="G157" t="s">
        <v>22</v>
      </c>
      <c r="H157" t="s">
        <v>1934</v>
      </c>
      <c r="I157" s="3">
        <v>340</v>
      </c>
      <c r="J157" t="s">
        <v>23</v>
      </c>
      <c r="K157" t="s">
        <v>24</v>
      </c>
      <c r="L157" s="3">
        <v>521</v>
      </c>
      <c r="M157" t="s">
        <v>130</v>
      </c>
      <c r="N157" s="2">
        <v>46298.913761574076</v>
      </c>
      <c r="O157" s="3">
        <v>320</v>
      </c>
      <c r="P157" t="s">
        <v>26</v>
      </c>
      <c r="Q157" s="3">
        <v>40</v>
      </c>
      <c r="R157" s="3" t="str">
        <f>IF(OR(G157="12R",G157="12L"),_xlfn.XLOOKUP(C157,DB!$A$2:$A$255,DB!$B$2:$B$255,""),IF(OR(G157="30L",G157="30R"),_xlfn.XLOOKUP(C157,DB!$A$2:$A$255,DB!$C$2:$C$255,""),""))</f>
        <v>ENEBA</v>
      </c>
      <c r="S157" s="3">
        <f t="shared" si="2"/>
        <v>21</v>
      </c>
      <c r="T157" s="3" t="str">
        <f>_xlfn.XLOOKUP(C157,DB!$A$2:$A$255,DB!$D$2:$D$255,"")</f>
        <v>Sector 3</v>
      </c>
    </row>
    <row r="158" spans="1:20" x14ac:dyDescent="0.2">
      <c r="A158" t="s">
        <v>883</v>
      </c>
      <c r="B158" t="s">
        <v>18</v>
      </c>
      <c r="C158" t="s">
        <v>170</v>
      </c>
      <c r="D158" t="s">
        <v>61</v>
      </c>
      <c r="E158" t="s">
        <v>884</v>
      </c>
      <c r="F158" s="2">
        <v>46298.887465277774</v>
      </c>
      <c r="G158" t="s">
        <v>22</v>
      </c>
      <c r="H158" t="s">
        <v>1935</v>
      </c>
      <c r="I158" s="3">
        <v>350</v>
      </c>
      <c r="J158" t="s">
        <v>23</v>
      </c>
      <c r="K158" t="s">
        <v>24</v>
      </c>
      <c r="L158" s="3">
        <v>133</v>
      </c>
      <c r="M158" t="s">
        <v>40</v>
      </c>
      <c r="N158" s="2">
        <v>46298.897233796291</v>
      </c>
      <c r="O158" s="3">
        <v>215</v>
      </c>
      <c r="P158" t="s">
        <v>26</v>
      </c>
      <c r="Q158" s="3">
        <v>190</v>
      </c>
      <c r="R158" s="3" t="str">
        <f>IF(OR(G158="12R",G158="12L"),_xlfn.XLOOKUP(C158,DB!$A$2:$A$255,DB!$B$2:$B$255,""),IF(OR(G158="30L",G158="30R"),_xlfn.XLOOKUP(C158,DB!$A$2:$A$255,DB!$C$2:$C$255,""),""))</f>
        <v>OMSUK</v>
      </c>
      <c r="S158" s="3">
        <f t="shared" si="2"/>
        <v>21</v>
      </c>
      <c r="T158" s="3" t="str">
        <f>_xlfn.XLOOKUP(C158,DB!$A$2:$A$255,DB!$D$2:$D$255,"")</f>
        <v>Sector 3</v>
      </c>
    </row>
    <row r="159" spans="1:20" x14ac:dyDescent="0.2">
      <c r="A159" t="s">
        <v>327</v>
      </c>
      <c r="B159" t="s">
        <v>18</v>
      </c>
      <c r="C159" t="s">
        <v>328</v>
      </c>
      <c r="D159" t="s">
        <v>29</v>
      </c>
      <c r="E159" t="s">
        <v>1936</v>
      </c>
      <c r="F159" s="2">
        <v>46298.888831018514</v>
      </c>
      <c r="G159" t="s">
        <v>22</v>
      </c>
      <c r="H159" t="s">
        <v>1937</v>
      </c>
      <c r="I159" s="3">
        <v>360</v>
      </c>
      <c r="J159" t="s">
        <v>23</v>
      </c>
      <c r="K159" t="s">
        <v>24</v>
      </c>
      <c r="L159" s="3">
        <v>435</v>
      </c>
      <c r="M159" t="s">
        <v>204</v>
      </c>
      <c r="N159" s="2">
        <v>46298.913078703699</v>
      </c>
      <c r="O159" s="3">
        <v>360</v>
      </c>
      <c r="P159" t="s">
        <v>26</v>
      </c>
      <c r="Q159" s="3">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t="s">
        <v>316</v>
      </c>
      <c r="B160" t="s">
        <v>18</v>
      </c>
      <c r="C160" t="s">
        <v>317</v>
      </c>
      <c r="D160" t="s">
        <v>44</v>
      </c>
      <c r="E160" t="s">
        <v>906</v>
      </c>
      <c r="F160" s="2">
        <v>46298.889710648145</v>
      </c>
      <c r="G160" t="s">
        <v>22</v>
      </c>
      <c r="H160" t="s">
        <v>1938</v>
      </c>
      <c r="I160" s="3">
        <v>360</v>
      </c>
      <c r="J160" t="s">
        <v>23</v>
      </c>
      <c r="K160" t="s">
        <v>24</v>
      </c>
      <c r="L160" s="3">
        <v>870</v>
      </c>
      <c r="M160" t="s">
        <v>36</v>
      </c>
      <c r="N160" s="2">
        <v>46298.932037037041</v>
      </c>
      <c r="O160" s="3">
        <v>360</v>
      </c>
      <c r="P160" t="s">
        <v>26</v>
      </c>
      <c r="Q160" s="3">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334</v>
      </c>
      <c r="B161" t="s">
        <v>18</v>
      </c>
      <c r="C161" t="s">
        <v>19</v>
      </c>
      <c r="D161" t="s">
        <v>54</v>
      </c>
      <c r="E161" t="s">
        <v>577</v>
      </c>
      <c r="F161" s="2">
        <v>46298.897418981476</v>
      </c>
      <c r="G161" t="s">
        <v>22</v>
      </c>
      <c r="H161" t="s">
        <v>1939</v>
      </c>
      <c r="I161" s="3">
        <v>380</v>
      </c>
      <c r="J161" t="s">
        <v>23</v>
      </c>
      <c r="K161" t="s">
        <v>24</v>
      </c>
      <c r="L161" s="3">
        <v>859</v>
      </c>
      <c r="M161" t="s">
        <v>25</v>
      </c>
      <c r="N161" s="2">
        <v>46298.941030092596</v>
      </c>
      <c r="O161" s="3">
        <v>380</v>
      </c>
      <c r="P161" t="s">
        <v>26</v>
      </c>
      <c r="Q161" s="3">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t="s">
        <v>333</v>
      </c>
      <c r="B162" t="s">
        <v>18</v>
      </c>
      <c r="C162" t="s">
        <v>148</v>
      </c>
      <c r="D162" t="s">
        <v>129</v>
      </c>
      <c r="E162" t="s">
        <v>446</v>
      </c>
      <c r="F162" s="2">
        <v>46298.898263888885</v>
      </c>
      <c r="G162" t="s">
        <v>22</v>
      </c>
      <c r="H162" t="s">
        <v>421</v>
      </c>
      <c r="I162" s="3">
        <v>370</v>
      </c>
      <c r="J162" t="s">
        <v>23</v>
      </c>
      <c r="K162" t="s">
        <v>24</v>
      </c>
      <c r="L162" s="3">
        <v>136</v>
      </c>
      <c r="M162" t="s">
        <v>40</v>
      </c>
      <c r="N162" s="2">
        <v>46298.908101851848</v>
      </c>
      <c r="O162" s="3">
        <v>272</v>
      </c>
      <c r="P162" t="s">
        <v>26</v>
      </c>
      <c r="Q162" s="3">
        <v>190</v>
      </c>
      <c r="R162" s="3" t="str">
        <f>IF(OR(G162="12R",G162="12L"),_xlfn.XLOOKUP(C162,DB!$A$2:$A$255,DB!$B$2:$B$255,""),IF(OR(G162="30L",G162="30R"),_xlfn.XLOOKUP(C162,DB!$A$2:$A$255,DB!$C$2:$C$255,""),""))</f>
        <v>NUDAL</v>
      </c>
      <c r="S162" s="3">
        <f t="shared" si="2"/>
        <v>21</v>
      </c>
      <c r="T162" s="3" t="str">
        <f>_xlfn.XLOOKUP(C162,DB!$A$2:$A$255,DB!$D$2:$D$255,"")</f>
        <v>Sector 3</v>
      </c>
    </row>
    <row r="163" spans="1:20" x14ac:dyDescent="0.2">
      <c r="A163" t="s">
        <v>324</v>
      </c>
      <c r="B163" t="s">
        <v>18</v>
      </c>
      <c r="C163" t="s">
        <v>325</v>
      </c>
      <c r="D163" t="s">
        <v>123</v>
      </c>
      <c r="E163" t="s">
        <v>1236</v>
      </c>
      <c r="F163" s="2">
        <v>46298.899884259255</v>
      </c>
      <c r="G163" t="s">
        <v>22</v>
      </c>
      <c r="H163" t="s">
        <v>1940</v>
      </c>
      <c r="I163" s="3">
        <v>340</v>
      </c>
      <c r="J163" t="s">
        <v>23</v>
      </c>
      <c r="K163" t="s">
        <v>24</v>
      </c>
      <c r="L163" s="3">
        <v>539</v>
      </c>
      <c r="M163" t="s">
        <v>130</v>
      </c>
      <c r="N163" s="2">
        <v>46298.927152777775</v>
      </c>
      <c r="O163" s="3">
        <v>340</v>
      </c>
      <c r="P163" t="s">
        <v>26</v>
      </c>
      <c r="Q163" s="3">
        <v>40</v>
      </c>
      <c r="R163" s="3" t="str">
        <f>IF(OR(G163="12R",G163="12L"),_xlfn.XLOOKUP(C163,DB!$A$2:$A$255,DB!$B$2:$B$255,""),IF(OR(G163="30L",G163="30R"),_xlfn.XLOOKUP(C163,DB!$A$2:$A$255,DB!$C$2:$C$255,""),""))</f>
        <v>OMSUK</v>
      </c>
      <c r="S163" s="3">
        <f t="shared" si="2"/>
        <v>21</v>
      </c>
      <c r="T163" s="3" t="str">
        <f>_xlfn.XLOOKUP(C163,DB!$A$2:$A$255,DB!$D$2:$D$255,"")</f>
        <v>Sector 3</v>
      </c>
    </row>
    <row r="164" spans="1:20" x14ac:dyDescent="0.2">
      <c r="A164" t="s">
        <v>681</v>
      </c>
      <c r="B164" t="s">
        <v>18</v>
      </c>
      <c r="C164" t="s">
        <v>322</v>
      </c>
      <c r="D164" t="s">
        <v>261</v>
      </c>
      <c r="E164" t="s">
        <v>312</v>
      </c>
      <c r="F164" s="2">
        <v>46298.90152777778</v>
      </c>
      <c r="G164" t="s">
        <v>22</v>
      </c>
      <c r="H164" t="s">
        <v>1941</v>
      </c>
      <c r="I164" s="3">
        <v>370</v>
      </c>
      <c r="J164" t="s">
        <v>23</v>
      </c>
      <c r="K164" t="s">
        <v>24</v>
      </c>
      <c r="L164" s="3">
        <v>348</v>
      </c>
      <c r="M164" t="s">
        <v>635</v>
      </c>
      <c r="N164" s="2">
        <v>46298.919918981483</v>
      </c>
      <c r="O164" s="3">
        <v>370</v>
      </c>
      <c r="P164" t="s">
        <v>41</v>
      </c>
      <c r="Q164" s="3">
        <v>40</v>
      </c>
      <c r="R164" s="3" t="str">
        <f>IF(OR(G164="12R",G164="12L"),_xlfn.XLOOKUP(C164,DB!$A$2:$A$255,DB!$B$2:$B$255,""),IF(OR(G164="30L",G164="30R"),_xlfn.XLOOKUP(C164,DB!$A$2:$A$255,DB!$C$2:$C$255,""),""))</f>
        <v>NUDAL</v>
      </c>
      <c r="S164" s="3">
        <f t="shared" si="2"/>
        <v>21</v>
      </c>
      <c r="T164" s="3" t="str">
        <f>_xlfn.XLOOKUP(C164,DB!$A$2:$A$255,DB!$D$2:$D$255,"")</f>
        <v>Sector 3</v>
      </c>
    </row>
    <row r="165" spans="1:20" x14ac:dyDescent="0.2">
      <c r="A165" t="s">
        <v>340</v>
      </c>
      <c r="B165" t="s">
        <v>18</v>
      </c>
      <c r="C165" t="s">
        <v>101</v>
      </c>
      <c r="D165" t="s">
        <v>20</v>
      </c>
      <c r="E165" t="s">
        <v>765</v>
      </c>
      <c r="F165" s="2">
        <v>46298.904363425929</v>
      </c>
      <c r="G165" t="s">
        <v>22</v>
      </c>
      <c r="H165" t="s">
        <v>397</v>
      </c>
      <c r="I165" s="3">
        <v>360</v>
      </c>
      <c r="J165" t="s">
        <v>23</v>
      </c>
      <c r="K165" t="s">
        <v>152</v>
      </c>
      <c r="L165" s="3">
        <v>859</v>
      </c>
      <c r="M165" t="s">
        <v>46</v>
      </c>
      <c r="N165" s="2">
        <v>46298.947870370372</v>
      </c>
      <c r="O165" s="3">
        <v>360</v>
      </c>
      <c r="P165" t="s">
        <v>26</v>
      </c>
      <c r="Q165" s="3">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336</v>
      </c>
      <c r="B166" t="s">
        <v>18</v>
      </c>
      <c r="C166" t="s">
        <v>115</v>
      </c>
      <c r="D166" t="s">
        <v>129</v>
      </c>
      <c r="E166" t="s">
        <v>1942</v>
      </c>
      <c r="F166" s="2">
        <v>46298.91342592593</v>
      </c>
      <c r="G166" t="s">
        <v>22</v>
      </c>
      <c r="H166" t="s">
        <v>1943</v>
      </c>
      <c r="I166" s="3">
        <v>350</v>
      </c>
      <c r="J166" t="s">
        <v>23</v>
      </c>
      <c r="K166" t="s">
        <v>24</v>
      </c>
      <c r="L166" s="3">
        <v>160</v>
      </c>
      <c r="M166" t="s">
        <v>117</v>
      </c>
      <c r="N166" s="2">
        <v>46298.924375000002</v>
      </c>
      <c r="O166" s="3">
        <v>294</v>
      </c>
      <c r="P166" t="s">
        <v>26</v>
      </c>
      <c r="Q166" s="3">
        <v>190</v>
      </c>
      <c r="R166" s="3" t="str">
        <f>IF(OR(G166="12R",G166="12L"),_xlfn.XLOOKUP(C166,DB!$A$2:$A$255,DB!$B$2:$B$255,""),IF(OR(G166="30L",G166="30R"),_xlfn.XLOOKUP(C166,DB!$A$2:$A$255,DB!$C$2:$C$255,""),""))</f>
        <v>TAKUX</v>
      </c>
      <c r="S166" s="3">
        <f t="shared" si="2"/>
        <v>21</v>
      </c>
      <c r="T166" s="3" t="str">
        <f>_xlfn.XLOOKUP(C166,DB!$A$2:$A$255,DB!$D$2:$D$255,"")</f>
        <v>Sector 7</v>
      </c>
    </row>
    <row r="167" spans="1:20" x14ac:dyDescent="0.2">
      <c r="A167" t="s">
        <v>337</v>
      </c>
      <c r="B167" t="s">
        <v>18</v>
      </c>
      <c r="C167" t="s">
        <v>219</v>
      </c>
      <c r="D167" t="s">
        <v>34</v>
      </c>
      <c r="E167" t="s">
        <v>1944</v>
      </c>
      <c r="F167" s="2">
        <v>46298.915810185186</v>
      </c>
      <c r="G167" t="s">
        <v>22</v>
      </c>
      <c r="H167" t="s">
        <v>1945</v>
      </c>
      <c r="I167" s="3">
        <v>330</v>
      </c>
      <c r="J167" t="s">
        <v>23</v>
      </c>
      <c r="K167" t="s">
        <v>24</v>
      </c>
      <c r="L167" s="3">
        <v>150</v>
      </c>
      <c r="M167" t="s">
        <v>117</v>
      </c>
      <c r="N167" s="2">
        <v>46298.926516203705</v>
      </c>
      <c r="O167" s="3">
        <v>249</v>
      </c>
      <c r="P167" t="s">
        <v>26</v>
      </c>
      <c r="Q167" s="3">
        <v>190</v>
      </c>
      <c r="R167" s="3" t="str">
        <f>IF(OR(G167="12R",G167="12L"),_xlfn.XLOOKUP(C167,DB!$A$2:$A$255,DB!$B$2:$B$255,""),IF(OR(G167="30L",G167="30R"),_xlfn.XLOOKUP(C167,DB!$A$2:$A$255,DB!$C$2:$C$255,""),""))</f>
        <v>TAKUX</v>
      </c>
      <c r="S167" s="3">
        <f t="shared" si="2"/>
        <v>21</v>
      </c>
      <c r="T167" s="3" t="str">
        <f>_xlfn.XLOOKUP(C167,DB!$A$2:$A$255,DB!$D$2:$D$255,"")</f>
        <v>Sector 7</v>
      </c>
    </row>
    <row r="168" spans="1:20" x14ac:dyDescent="0.2">
      <c r="A168" t="s">
        <v>1402</v>
      </c>
      <c r="B168" t="s">
        <v>18</v>
      </c>
      <c r="C168" t="s">
        <v>660</v>
      </c>
      <c r="D168" t="s">
        <v>116</v>
      </c>
      <c r="E168" t="s">
        <v>413</v>
      </c>
      <c r="F168" s="2">
        <v>46298.918483796297</v>
      </c>
      <c r="G168" t="s">
        <v>22</v>
      </c>
      <c r="H168" t="s">
        <v>1946</v>
      </c>
      <c r="I168" s="3">
        <v>380</v>
      </c>
      <c r="J168" t="s">
        <v>23</v>
      </c>
      <c r="K168" t="s">
        <v>24</v>
      </c>
      <c r="L168" s="3">
        <v>446</v>
      </c>
      <c r="M168" t="s">
        <v>204</v>
      </c>
      <c r="N168" s="2">
        <v>46298.942199074074</v>
      </c>
      <c r="O168" s="3">
        <v>380</v>
      </c>
      <c r="P168" t="s">
        <v>26</v>
      </c>
      <c r="Q168" s="3">
        <v>40</v>
      </c>
      <c r="R168" s="3" t="str">
        <f>IF(OR(G168="12R",G168="12L"),_xlfn.XLOOKUP(C168,DB!$A$2:$A$255,DB!$B$2:$B$255,""),IF(OR(G168="30L",G168="30R"),_xlfn.XLOOKUP(C168,DB!$A$2:$A$255,DB!$C$2:$C$255,""),""))</f>
        <v>ENEBA</v>
      </c>
      <c r="S168" s="3">
        <f t="shared" si="2"/>
        <v>22</v>
      </c>
      <c r="T168" s="3" t="str">
        <f>_xlfn.XLOOKUP(C168,DB!$A$2:$A$255,DB!$D$2:$D$255,"")</f>
        <v>Sector 3</v>
      </c>
    </row>
    <row r="169" spans="1:20" x14ac:dyDescent="0.2">
      <c r="A169" t="s">
        <v>338</v>
      </c>
      <c r="B169" t="s">
        <v>18</v>
      </c>
      <c r="C169" t="s">
        <v>75</v>
      </c>
      <c r="D169" t="s">
        <v>54</v>
      </c>
      <c r="E169" t="s">
        <v>112</v>
      </c>
      <c r="F169" s="2">
        <v>46298.920092592598</v>
      </c>
      <c r="G169" t="s">
        <v>22</v>
      </c>
      <c r="H169" t="s">
        <v>1947</v>
      </c>
      <c r="I169" s="3">
        <v>360</v>
      </c>
      <c r="J169" t="s">
        <v>23</v>
      </c>
      <c r="K169" t="s">
        <v>24</v>
      </c>
      <c r="L169" s="3">
        <v>720</v>
      </c>
      <c r="M169" t="s">
        <v>75</v>
      </c>
      <c r="N169" s="2">
        <v>46298.962500000001</v>
      </c>
      <c r="O169" s="3">
        <v>0</v>
      </c>
      <c r="P169" t="s">
        <v>26</v>
      </c>
      <c r="Q169" s="3">
        <v>190</v>
      </c>
      <c r="R169" s="3" t="str">
        <f>IF(OR(G169="12R",G169="12L"),_xlfn.XLOOKUP(C169,DB!$A$2:$A$255,DB!$B$2:$B$255,""),IF(OR(G169="30L",G169="30R"),_xlfn.XLOOKUP(C169,DB!$A$2:$A$255,DB!$C$2:$C$255,""),""))</f>
        <v>UDGUV</v>
      </c>
      <c r="S169" s="3">
        <f t="shared" si="2"/>
        <v>22</v>
      </c>
      <c r="T169" s="3" t="str">
        <f>_xlfn.XLOOKUP(C169,DB!$A$2:$A$255,DB!$D$2:$D$255,"")</f>
        <v>Sector 2</v>
      </c>
    </row>
    <row r="170" spans="1:20" x14ac:dyDescent="0.2">
      <c r="A170" t="s">
        <v>1948</v>
      </c>
      <c r="B170" t="s">
        <v>18</v>
      </c>
      <c r="C170" t="s">
        <v>945</v>
      </c>
      <c r="D170" t="s">
        <v>331</v>
      </c>
      <c r="E170" t="s">
        <v>1949</v>
      </c>
      <c r="F170" s="2">
        <v>46298.921180555553</v>
      </c>
      <c r="G170" t="s">
        <v>22</v>
      </c>
      <c r="H170" t="s">
        <v>1950</v>
      </c>
      <c r="I170" s="3">
        <v>360</v>
      </c>
      <c r="J170" t="s">
        <v>23</v>
      </c>
      <c r="K170" t="s">
        <v>24</v>
      </c>
      <c r="L170" s="3">
        <v>445</v>
      </c>
      <c r="M170" t="s">
        <v>204</v>
      </c>
      <c r="N170" s="2">
        <v>46298.945694444439</v>
      </c>
      <c r="O170" s="3">
        <v>360</v>
      </c>
      <c r="P170" t="s">
        <v>26</v>
      </c>
      <c r="Q170" s="3">
        <v>40</v>
      </c>
      <c r="R170" s="3" t="str">
        <f>IF(OR(G170="12R",G170="12L"),_xlfn.XLOOKUP(C170,DB!$A$2:$A$255,DB!$B$2:$B$255,""),IF(OR(G170="30L",G170="30R"),_xlfn.XLOOKUP(C170,DB!$A$2:$A$255,DB!$C$2:$C$255,""),""))</f>
        <v>ENEBA</v>
      </c>
      <c r="S170" s="3">
        <f t="shared" si="2"/>
        <v>22</v>
      </c>
      <c r="T170" s="3" t="str">
        <f>_xlfn.XLOOKUP(C170,DB!$A$2:$A$255,DB!$D$2:$D$255,"")</f>
        <v>Sector 3</v>
      </c>
    </row>
    <row r="171" spans="1:20" x14ac:dyDescent="0.2">
      <c r="A171" t="s">
        <v>1951</v>
      </c>
      <c r="B171" t="s">
        <v>18</v>
      </c>
      <c r="C171" t="s">
        <v>1015</v>
      </c>
      <c r="D171" t="s">
        <v>116</v>
      </c>
      <c r="E171" t="s">
        <v>1952</v>
      </c>
      <c r="F171" s="2">
        <v>46298.92355324074</v>
      </c>
      <c r="G171" t="s">
        <v>22</v>
      </c>
      <c r="H171" t="s">
        <v>1953</v>
      </c>
      <c r="I171" s="3">
        <v>400</v>
      </c>
      <c r="J171" t="s">
        <v>23</v>
      </c>
      <c r="K171" t="s">
        <v>24</v>
      </c>
      <c r="L171" s="3">
        <v>884</v>
      </c>
      <c r="M171" t="s">
        <v>1125</v>
      </c>
      <c r="N171" s="2">
        <v>46298.966689814813</v>
      </c>
      <c r="O171" s="3">
        <v>400</v>
      </c>
      <c r="P171" t="s">
        <v>26</v>
      </c>
      <c r="Q171" s="3">
        <v>190</v>
      </c>
      <c r="R171" s="3" t="str">
        <f>IF(OR(G171="12R",G171="12L"),_xlfn.XLOOKUP(C171,DB!$A$2:$A$255,DB!$B$2:$B$255,""),IF(OR(G171="30L",G171="30R"),_xlfn.XLOOKUP(C171,DB!$A$2:$A$255,DB!$C$2:$C$255,""),""))</f>
        <v>ENEBA</v>
      </c>
      <c r="S171" s="3">
        <f t="shared" si="2"/>
        <v>22</v>
      </c>
      <c r="T171" s="3" t="str">
        <f>_xlfn.XLOOKUP(C171,DB!$A$2:$A$255,DB!$D$2:$D$255,"")</f>
        <v>Sector 3</v>
      </c>
    </row>
    <row r="172" spans="1:20" x14ac:dyDescent="0.2">
      <c r="A172" t="s">
        <v>315</v>
      </c>
      <c r="B172" t="s">
        <v>18</v>
      </c>
      <c r="C172" t="s">
        <v>224</v>
      </c>
      <c r="D172" t="s">
        <v>29</v>
      </c>
      <c r="E172" t="s">
        <v>1954</v>
      </c>
      <c r="F172" s="2">
        <v>46298.928136574075</v>
      </c>
      <c r="G172" t="s">
        <v>22</v>
      </c>
      <c r="H172" t="s">
        <v>1955</v>
      </c>
      <c r="I172" s="3">
        <v>360</v>
      </c>
      <c r="J172" t="s">
        <v>23</v>
      </c>
      <c r="K172" t="s">
        <v>24</v>
      </c>
      <c r="L172" s="3">
        <v>537</v>
      </c>
      <c r="M172" t="s">
        <v>130</v>
      </c>
      <c r="N172" s="2">
        <v>46298.955983796295</v>
      </c>
      <c r="O172" s="3">
        <v>360</v>
      </c>
      <c r="P172" t="s">
        <v>26</v>
      </c>
      <c r="Q172" s="3">
        <v>40</v>
      </c>
      <c r="R172" s="3" t="str">
        <f>IF(OR(G172="12R",G172="12L"),_xlfn.XLOOKUP(C172,DB!$A$2:$A$255,DB!$B$2:$B$255,""),IF(OR(G172="30L",G172="30R"),_xlfn.XLOOKUP(C172,DB!$A$2:$A$255,DB!$C$2:$C$255,""),""))</f>
        <v>ENEBA</v>
      </c>
      <c r="S172" s="3">
        <f t="shared" si="2"/>
        <v>22</v>
      </c>
      <c r="T172" s="3" t="str">
        <f>_xlfn.XLOOKUP(C172,DB!$A$2:$A$255,DB!$D$2:$D$255,"")</f>
        <v>Sector 3</v>
      </c>
    </row>
    <row r="173" spans="1:20" x14ac:dyDescent="0.2">
      <c r="A173" t="s">
        <v>858</v>
      </c>
      <c r="B173" t="s">
        <v>18</v>
      </c>
      <c r="C173" t="s">
        <v>128</v>
      </c>
      <c r="D173" t="s">
        <v>129</v>
      </c>
      <c r="E173" t="s">
        <v>1956</v>
      </c>
      <c r="F173" s="2">
        <v>46298.933518518519</v>
      </c>
      <c r="G173" t="s">
        <v>22</v>
      </c>
      <c r="H173" t="s">
        <v>1957</v>
      </c>
      <c r="I173" s="3">
        <v>380</v>
      </c>
      <c r="J173" t="s">
        <v>23</v>
      </c>
      <c r="K173" t="s">
        <v>24</v>
      </c>
      <c r="L173" s="3">
        <v>549</v>
      </c>
      <c r="M173" t="s">
        <v>130</v>
      </c>
      <c r="N173" s="2">
        <v>46298.961180555554</v>
      </c>
      <c r="O173" s="3">
        <v>380</v>
      </c>
      <c r="P173" t="s">
        <v>26</v>
      </c>
      <c r="Q173" s="3">
        <v>40</v>
      </c>
      <c r="R173" s="3" t="str">
        <f>IF(OR(G173="12R",G173="12L"),_xlfn.XLOOKUP(C173,DB!$A$2:$A$255,DB!$B$2:$B$255,""),IF(OR(G173="30L",G173="30R"),_xlfn.XLOOKUP(C173,DB!$A$2:$A$255,DB!$C$2:$C$255,""),""))</f>
        <v>ENEBA</v>
      </c>
      <c r="S173" s="3">
        <f t="shared" si="2"/>
        <v>22</v>
      </c>
      <c r="T173" s="3" t="str">
        <f>_xlfn.XLOOKUP(C173,DB!$A$2:$A$255,DB!$D$2:$D$255,"")</f>
        <v>Sector 3</v>
      </c>
    </row>
    <row r="174" spans="1:20" x14ac:dyDescent="0.2">
      <c r="A174" t="s">
        <v>555</v>
      </c>
      <c r="B174" t="s">
        <v>18</v>
      </c>
      <c r="C174" t="s">
        <v>539</v>
      </c>
      <c r="D174" t="s">
        <v>29</v>
      </c>
      <c r="E174" t="s">
        <v>1958</v>
      </c>
      <c r="F174" s="2">
        <v>46298.935057870374</v>
      </c>
      <c r="G174" t="s">
        <v>22</v>
      </c>
      <c r="H174" t="s">
        <v>1959</v>
      </c>
      <c r="I174" s="3">
        <v>360</v>
      </c>
      <c r="J174" t="s">
        <v>23</v>
      </c>
      <c r="K174" t="s">
        <v>24</v>
      </c>
      <c r="L174" s="3">
        <v>534</v>
      </c>
      <c r="M174" t="s">
        <v>130</v>
      </c>
      <c r="N174" s="2">
        <v>46298.964097222226</v>
      </c>
      <c r="O174" s="3">
        <v>360</v>
      </c>
      <c r="P174" t="s">
        <v>26</v>
      </c>
      <c r="Q174" s="3">
        <v>40</v>
      </c>
      <c r="R174" s="3" t="str">
        <f>IF(OR(G174="12R",G174="12L"),_xlfn.XLOOKUP(C174,DB!$A$2:$A$255,DB!$B$2:$B$255,""),IF(OR(G174="30L",G174="30R"),_xlfn.XLOOKUP(C174,DB!$A$2:$A$255,DB!$C$2:$C$255,""),""))</f>
        <v>OMSUK</v>
      </c>
      <c r="S174" s="3">
        <f t="shared" si="2"/>
        <v>22</v>
      </c>
      <c r="T174" s="3" t="str">
        <f>_xlfn.XLOOKUP(C174,DB!$A$2:$A$255,DB!$D$2:$D$255,"")</f>
        <v>Sector 3</v>
      </c>
    </row>
    <row r="175" spans="1:20" x14ac:dyDescent="0.2">
      <c r="A175" t="s">
        <v>538</v>
      </c>
      <c r="B175" t="s">
        <v>18</v>
      </c>
      <c r="C175" t="s">
        <v>539</v>
      </c>
      <c r="D175" t="s">
        <v>29</v>
      </c>
      <c r="E175" t="s">
        <v>622</v>
      </c>
      <c r="F175" s="2">
        <v>46298.936805555553</v>
      </c>
      <c r="G175" t="s">
        <v>22</v>
      </c>
      <c r="H175" t="s">
        <v>1960</v>
      </c>
      <c r="I175" s="3">
        <v>340</v>
      </c>
      <c r="J175" t="s">
        <v>23</v>
      </c>
      <c r="K175" t="s">
        <v>24</v>
      </c>
      <c r="L175" s="3">
        <v>506</v>
      </c>
      <c r="M175" t="s">
        <v>1115</v>
      </c>
      <c r="N175" s="2">
        <v>46298.962268518517</v>
      </c>
      <c r="O175" s="3">
        <v>320</v>
      </c>
      <c r="P175" t="s">
        <v>26</v>
      </c>
      <c r="Q175" s="3">
        <v>40</v>
      </c>
      <c r="R175" s="3" t="str">
        <f>IF(OR(G175="12R",G175="12L"),_xlfn.XLOOKUP(C175,DB!$A$2:$A$255,DB!$B$2:$B$255,""),IF(OR(G175="30L",G175="30R"),_xlfn.XLOOKUP(C175,DB!$A$2:$A$255,DB!$C$2:$C$255,""),""))</f>
        <v>OMSUK</v>
      </c>
      <c r="S175" s="3">
        <f t="shared" si="2"/>
        <v>22</v>
      </c>
      <c r="T175" s="3" t="str">
        <f>_xlfn.XLOOKUP(C175,DB!$A$2:$A$255,DB!$D$2:$D$255,"")</f>
        <v>Sector 3</v>
      </c>
    </row>
    <row r="176" spans="1:20" x14ac:dyDescent="0.2">
      <c r="A176" t="s">
        <v>685</v>
      </c>
      <c r="B176" t="s">
        <v>18</v>
      </c>
      <c r="C176" t="s">
        <v>328</v>
      </c>
      <c r="D176" t="s">
        <v>29</v>
      </c>
      <c r="E176" t="s">
        <v>920</v>
      </c>
      <c r="F176" s="2">
        <v>46298.938518518524</v>
      </c>
      <c r="G176" t="s">
        <v>22</v>
      </c>
      <c r="H176" t="s">
        <v>1961</v>
      </c>
      <c r="I176" s="3">
        <v>360</v>
      </c>
      <c r="J176" t="s">
        <v>23</v>
      </c>
      <c r="K176" t="s">
        <v>24</v>
      </c>
      <c r="L176" s="3">
        <v>469</v>
      </c>
      <c r="M176" t="s">
        <v>1261</v>
      </c>
      <c r="N176" s="2">
        <v>46298.964085648149</v>
      </c>
      <c r="O176" s="3">
        <v>360</v>
      </c>
      <c r="P176" t="s">
        <v>26</v>
      </c>
      <c r="Q176" s="3">
        <v>40</v>
      </c>
      <c r="R176" s="3" t="str">
        <f>IF(OR(G176="12R",G176="12L"),_xlfn.XLOOKUP(C176,DB!$A$2:$A$255,DB!$B$2:$B$255,""),IF(OR(G176="30L",G176="30R"),_xlfn.XLOOKUP(C176,DB!$A$2:$A$255,DB!$C$2:$C$255,""),""))</f>
        <v>OMSUK</v>
      </c>
      <c r="S176" s="3">
        <f t="shared" si="2"/>
        <v>22</v>
      </c>
      <c r="T176" s="3" t="str">
        <f>_xlfn.XLOOKUP(C176,DB!$A$2:$A$255,DB!$D$2:$D$255,"")</f>
        <v>Sector 3</v>
      </c>
    </row>
    <row r="177" spans="1:20" x14ac:dyDescent="0.2">
      <c r="A177" t="s">
        <v>354</v>
      </c>
      <c r="B177" t="s">
        <v>18</v>
      </c>
      <c r="C177" t="s">
        <v>43</v>
      </c>
      <c r="D177" t="s">
        <v>44</v>
      </c>
      <c r="E177" t="s">
        <v>547</v>
      </c>
      <c r="F177" s="2">
        <v>46298.941481481481</v>
      </c>
      <c r="G177" t="s">
        <v>22</v>
      </c>
      <c r="H177" t="s">
        <v>370</v>
      </c>
      <c r="I177" s="3">
        <v>360</v>
      </c>
      <c r="J177" t="s">
        <v>23</v>
      </c>
      <c r="K177" t="s">
        <v>24</v>
      </c>
      <c r="L177" s="3">
        <v>859</v>
      </c>
      <c r="M177" t="s">
        <v>46</v>
      </c>
      <c r="N177" s="2">
        <v>46298.984907407408</v>
      </c>
      <c r="O177" s="3">
        <v>360</v>
      </c>
      <c r="P177" t="s">
        <v>26</v>
      </c>
      <c r="Q177" s="3">
        <v>190</v>
      </c>
      <c r="R177" s="3" t="str">
        <f>IF(OR(G177="12R",G177="12L"),_xlfn.XLOOKUP(C177,DB!$A$2:$A$255,DB!$B$2:$B$255,""),IF(OR(G177="30L",G177="30R"),_xlfn.XLOOKUP(C177,DB!$A$2:$A$255,DB!$C$2:$C$255,""),""))</f>
        <v>UDGUV</v>
      </c>
      <c r="S177" s="3">
        <f t="shared" si="2"/>
        <v>22</v>
      </c>
      <c r="T177" s="3" t="str">
        <f>_xlfn.XLOOKUP(C177,DB!$A$2:$A$255,DB!$D$2:$D$255,"")</f>
        <v>Sector 2</v>
      </c>
    </row>
    <row r="178" spans="1:20" x14ac:dyDescent="0.2">
      <c r="A178" t="s">
        <v>135</v>
      </c>
      <c r="B178" t="s">
        <v>18</v>
      </c>
      <c r="C178" t="s">
        <v>136</v>
      </c>
      <c r="D178" t="s">
        <v>44</v>
      </c>
      <c r="E178" t="s">
        <v>524</v>
      </c>
      <c r="F178" s="2">
        <v>46298.944166666668</v>
      </c>
      <c r="G178" t="s">
        <v>22</v>
      </c>
      <c r="H178" t="s">
        <v>1962</v>
      </c>
      <c r="I178" s="3">
        <v>330</v>
      </c>
      <c r="J178" t="s">
        <v>23</v>
      </c>
      <c r="K178" t="s">
        <v>24</v>
      </c>
      <c r="L178" s="3">
        <v>360</v>
      </c>
      <c r="M178" t="s">
        <v>31</v>
      </c>
      <c r="N178" s="2">
        <v>46298.964918981481</v>
      </c>
      <c r="O178" s="3">
        <v>350</v>
      </c>
      <c r="P178" t="s">
        <v>26</v>
      </c>
      <c r="Q178" s="3">
        <v>40</v>
      </c>
      <c r="R178" s="3" t="str">
        <f>IF(OR(G178="12R",G178="12L"),_xlfn.XLOOKUP(C178,DB!$A$2:$A$255,DB!$B$2:$B$255,""),IF(OR(G178="30L",G178="30R"),_xlfn.XLOOKUP(C178,DB!$A$2:$A$255,DB!$C$2:$C$255,""),""))</f>
        <v>OMSUK</v>
      </c>
      <c r="S178" s="3">
        <f t="shared" si="2"/>
        <v>22</v>
      </c>
      <c r="T178" s="3" t="str">
        <f>_xlfn.XLOOKUP(C178,DB!$A$2:$A$255,DB!$D$2:$D$255,"")</f>
        <v>Sector 3</v>
      </c>
    </row>
    <row r="179" spans="1:20" x14ac:dyDescent="0.2">
      <c r="A179" t="s">
        <v>530</v>
      </c>
      <c r="B179" t="s">
        <v>18</v>
      </c>
      <c r="C179" t="s">
        <v>178</v>
      </c>
      <c r="D179" t="s">
        <v>44</v>
      </c>
      <c r="E179" t="s">
        <v>319</v>
      </c>
      <c r="F179" s="2">
        <v>46298.945474537039</v>
      </c>
      <c r="G179" t="s">
        <v>22</v>
      </c>
      <c r="H179" t="s">
        <v>1963</v>
      </c>
      <c r="I179" s="3">
        <v>310</v>
      </c>
      <c r="J179" t="s">
        <v>23</v>
      </c>
      <c r="K179" t="s">
        <v>24</v>
      </c>
      <c r="L179" s="3">
        <v>136</v>
      </c>
      <c r="M179" t="s">
        <v>420</v>
      </c>
      <c r="N179" s="2">
        <v>46298.955208333333</v>
      </c>
      <c r="O179" s="3">
        <v>241</v>
      </c>
      <c r="P179" t="s">
        <v>26</v>
      </c>
      <c r="Q179" s="3">
        <v>190</v>
      </c>
      <c r="R179" s="3" t="str">
        <f>IF(OR(G179="12R",G179="12L"),_xlfn.XLOOKUP(C179,DB!$A$2:$A$255,DB!$B$2:$B$255,""),IF(OR(G179="30L",G179="30R"),_xlfn.XLOOKUP(C179,DB!$A$2:$A$255,DB!$C$2:$C$255,""),""))</f>
        <v>OMSUK</v>
      </c>
      <c r="S179" s="3">
        <f t="shared" si="2"/>
        <v>22</v>
      </c>
      <c r="T179" s="3" t="str">
        <f>_xlfn.XLOOKUP(C179,DB!$A$2:$A$255,DB!$D$2:$D$255,"")</f>
        <v>Sector 3</v>
      </c>
    </row>
    <row r="180" spans="1:20" x14ac:dyDescent="0.2">
      <c r="A180" t="s">
        <v>348</v>
      </c>
      <c r="B180" t="s">
        <v>18</v>
      </c>
      <c r="C180" t="s">
        <v>33</v>
      </c>
      <c r="D180" t="s">
        <v>54</v>
      </c>
      <c r="E180" t="s">
        <v>512</v>
      </c>
      <c r="F180" s="2">
        <v>46298.946527777778</v>
      </c>
      <c r="G180" t="s">
        <v>22</v>
      </c>
      <c r="H180" t="s">
        <v>1964</v>
      </c>
      <c r="I180" s="3">
        <v>380</v>
      </c>
      <c r="J180" t="s">
        <v>23</v>
      </c>
      <c r="K180" t="s">
        <v>24</v>
      </c>
      <c r="L180" s="3">
        <v>878</v>
      </c>
      <c r="M180" t="s">
        <v>36</v>
      </c>
      <c r="N180" s="2">
        <v>46298.990347222221</v>
      </c>
      <c r="O180" s="3">
        <v>380</v>
      </c>
      <c r="P180" t="s">
        <v>26</v>
      </c>
      <c r="Q180" s="3">
        <v>190</v>
      </c>
      <c r="R180" s="3" t="str">
        <f>IF(OR(G180="12R",G180="12L"),_xlfn.XLOOKUP(C180,DB!$A$2:$A$255,DB!$B$2:$B$255,""),IF(OR(G180="30L",G180="30R"),_xlfn.XLOOKUP(C180,DB!$A$2:$A$255,DB!$C$2:$C$255,""),""))</f>
        <v>UDGUV</v>
      </c>
      <c r="S180" s="3">
        <f t="shared" si="2"/>
        <v>22</v>
      </c>
      <c r="T180" s="3" t="str">
        <f>_xlfn.XLOOKUP(C180,DB!$A$2:$A$255,DB!$D$2:$D$255,"")</f>
        <v>Sector 2</v>
      </c>
    </row>
    <row r="181" spans="1:20" x14ac:dyDescent="0.2">
      <c r="A181" t="s">
        <v>349</v>
      </c>
      <c r="B181" t="s">
        <v>18</v>
      </c>
      <c r="C181" t="s">
        <v>221</v>
      </c>
      <c r="D181" t="s">
        <v>54</v>
      </c>
      <c r="E181" t="s">
        <v>574</v>
      </c>
      <c r="F181" s="2">
        <v>46298.950601851851</v>
      </c>
      <c r="G181" t="s">
        <v>22</v>
      </c>
      <c r="H181" t="s">
        <v>351</v>
      </c>
      <c r="I181" s="3">
        <v>380</v>
      </c>
      <c r="J181" t="s">
        <v>23</v>
      </c>
      <c r="K181" t="s">
        <v>24</v>
      </c>
      <c r="L181" s="3">
        <v>859</v>
      </c>
      <c r="M181" t="s">
        <v>46</v>
      </c>
      <c r="N181" s="2">
        <v>46298.994421296295</v>
      </c>
      <c r="O181" s="3">
        <v>380</v>
      </c>
      <c r="P181" t="s">
        <v>26</v>
      </c>
      <c r="Q181" s="3">
        <v>190</v>
      </c>
      <c r="R181" s="3" t="str">
        <f>IF(OR(G181="12R",G181="12L"),_xlfn.XLOOKUP(C181,DB!$A$2:$A$255,DB!$B$2:$B$255,""),IF(OR(G181="30L",G181="30R"),_xlfn.XLOOKUP(C181,DB!$A$2:$A$255,DB!$C$2:$C$255,""),""))</f>
        <v>UDGUV</v>
      </c>
      <c r="S181" s="3">
        <f t="shared" si="2"/>
        <v>22</v>
      </c>
      <c r="T181" s="3" t="str">
        <f>_xlfn.XLOOKUP(C181,DB!$A$2:$A$255,DB!$D$2:$D$255,"")</f>
        <v>Sector 2</v>
      </c>
    </row>
    <row r="182" spans="1:20" x14ac:dyDescent="0.2">
      <c r="A182" t="s">
        <v>344</v>
      </c>
      <c r="B182" t="s">
        <v>18</v>
      </c>
      <c r="C182" t="s">
        <v>345</v>
      </c>
      <c r="D182" t="s">
        <v>34</v>
      </c>
      <c r="E182" t="s">
        <v>295</v>
      </c>
      <c r="F182" s="2">
        <v>46298.953912037032</v>
      </c>
      <c r="G182" t="s">
        <v>22</v>
      </c>
      <c r="H182" t="s">
        <v>1965</v>
      </c>
      <c r="I182" s="3">
        <v>360</v>
      </c>
      <c r="J182" t="s">
        <v>23</v>
      </c>
      <c r="K182" t="s">
        <v>24</v>
      </c>
      <c r="L182" s="3">
        <v>863</v>
      </c>
      <c r="M182" t="s">
        <v>711</v>
      </c>
      <c r="N182" s="2">
        <v>46298.998020833329</v>
      </c>
      <c r="O182" s="3">
        <v>360</v>
      </c>
      <c r="P182" t="s">
        <v>26</v>
      </c>
      <c r="Q182" s="3">
        <v>190</v>
      </c>
      <c r="R182" s="3" t="str">
        <f>IF(OR(G182="12R",G182="12L"),_xlfn.XLOOKUP(C182,DB!$A$2:$A$255,DB!$B$2:$B$255,""),IF(OR(G182="30L",G182="30R"),_xlfn.XLOOKUP(C182,DB!$A$2:$A$255,DB!$C$2:$C$255,""),""))</f>
        <v>UDGUV</v>
      </c>
      <c r="S182" s="3">
        <f t="shared" si="2"/>
        <v>22</v>
      </c>
      <c r="T182" s="3" t="str">
        <f>_xlfn.XLOOKUP(C182,DB!$A$2:$A$255,DB!$D$2:$D$255,"")</f>
        <v>Sector 2</v>
      </c>
    </row>
    <row r="183" spans="1:20" x14ac:dyDescent="0.2">
      <c r="A183" t="s">
        <v>356</v>
      </c>
      <c r="B183" t="s">
        <v>18</v>
      </c>
      <c r="C183" t="s">
        <v>63</v>
      </c>
      <c r="D183" t="s">
        <v>54</v>
      </c>
      <c r="E183" t="s">
        <v>785</v>
      </c>
      <c r="F183" s="2">
        <v>46298.963587962964</v>
      </c>
      <c r="G183" t="s">
        <v>22</v>
      </c>
      <c r="H183" t="s">
        <v>1966</v>
      </c>
      <c r="I183" s="3">
        <v>360</v>
      </c>
      <c r="J183" t="s">
        <v>23</v>
      </c>
      <c r="K183" t="s">
        <v>24</v>
      </c>
      <c r="L183" s="3">
        <v>863</v>
      </c>
      <c r="M183" t="s">
        <v>523</v>
      </c>
      <c r="N183" s="2">
        <v>46299.007835648154</v>
      </c>
      <c r="O183" s="3">
        <v>360</v>
      </c>
      <c r="P183" t="s">
        <v>26</v>
      </c>
      <c r="Q183" s="3">
        <v>190</v>
      </c>
      <c r="R183" s="3" t="str">
        <f>IF(OR(G183="12R",G183="12L"),_xlfn.XLOOKUP(C183,DB!$A$2:$A$255,DB!$B$2:$B$255,""),IF(OR(G183="30L",G183="30R"),_xlfn.XLOOKUP(C183,DB!$A$2:$A$255,DB!$C$2:$C$255,""),""))</f>
        <v>UDGUV</v>
      </c>
      <c r="S183" s="3">
        <f t="shared" si="2"/>
        <v>23</v>
      </c>
      <c r="T183" s="3" t="str">
        <f>_xlfn.XLOOKUP(C183,DB!$A$2:$A$255,DB!$D$2:$D$255,"")</f>
        <v>Sector 2</v>
      </c>
    </row>
    <row r="184" spans="1:20" x14ac:dyDescent="0.2">
      <c r="A184" t="s">
        <v>342</v>
      </c>
      <c r="B184" t="s">
        <v>18</v>
      </c>
      <c r="C184" t="s">
        <v>33</v>
      </c>
      <c r="D184" t="s">
        <v>20</v>
      </c>
      <c r="E184" t="s">
        <v>534</v>
      </c>
      <c r="F184" s="2">
        <v>46298.973923611113</v>
      </c>
      <c r="G184" t="s">
        <v>22</v>
      </c>
      <c r="H184" t="s">
        <v>364</v>
      </c>
      <c r="I184" s="3">
        <v>360</v>
      </c>
      <c r="J184" t="s">
        <v>23</v>
      </c>
      <c r="K184" t="s">
        <v>24</v>
      </c>
      <c r="L184" s="3">
        <v>862</v>
      </c>
      <c r="M184" t="s">
        <v>36</v>
      </c>
      <c r="N184" s="2">
        <v>46299.017199074078</v>
      </c>
      <c r="O184" s="3">
        <v>360</v>
      </c>
      <c r="P184" t="s">
        <v>26</v>
      </c>
      <c r="Q184" s="3">
        <v>190</v>
      </c>
      <c r="R184" s="3" t="str">
        <f>IF(OR(G184="12R",G184="12L"),_xlfn.XLOOKUP(C184,DB!$A$2:$A$255,DB!$B$2:$B$255,""),IF(OR(G184="30L",G184="30R"),_xlfn.XLOOKUP(C184,DB!$A$2:$A$255,DB!$C$2:$C$255,""),""))</f>
        <v>UDGUV</v>
      </c>
      <c r="S184" s="3">
        <f t="shared" si="2"/>
        <v>23</v>
      </c>
      <c r="T184" s="3" t="str">
        <f>_xlfn.XLOOKUP(C184,DB!$A$2:$A$255,DB!$D$2:$D$255,"")</f>
        <v>Sector 2</v>
      </c>
    </row>
    <row r="185" spans="1:20" x14ac:dyDescent="0.2">
      <c r="A185" t="s">
        <v>359</v>
      </c>
      <c r="B185" t="s">
        <v>18</v>
      </c>
      <c r="C185" t="s">
        <v>219</v>
      </c>
      <c r="D185" t="s">
        <v>34</v>
      </c>
      <c r="E185" t="s">
        <v>1967</v>
      </c>
      <c r="F185" s="2">
        <v>46298.985601851848</v>
      </c>
      <c r="G185" t="s">
        <v>22</v>
      </c>
      <c r="H185" t="s">
        <v>1968</v>
      </c>
      <c r="I185" s="3">
        <v>330</v>
      </c>
      <c r="J185" t="s">
        <v>23</v>
      </c>
      <c r="K185" t="s">
        <v>24</v>
      </c>
      <c r="L185" s="3">
        <v>149</v>
      </c>
      <c r="M185" t="s">
        <v>117</v>
      </c>
      <c r="N185" s="2">
        <v>46298.996030092589</v>
      </c>
      <c r="O185" s="3">
        <v>262</v>
      </c>
      <c r="P185" t="s">
        <v>26</v>
      </c>
      <c r="Q185" s="3">
        <v>190</v>
      </c>
      <c r="R185" s="3" t="str">
        <f>IF(OR(G185="12R",G185="12L"),_xlfn.XLOOKUP(C185,DB!$A$2:$A$255,DB!$B$2:$B$255,""),IF(OR(G185="30L",G185="30R"),_xlfn.XLOOKUP(C185,DB!$A$2:$A$255,DB!$C$2:$C$255,""),""))</f>
        <v>TAKUX</v>
      </c>
      <c r="S185" s="3">
        <f t="shared" si="2"/>
        <v>23</v>
      </c>
      <c r="T185" s="3" t="str">
        <f>_xlfn.XLOOKUP(C185,DB!$A$2:$A$255,DB!$D$2:$D$255,"")</f>
        <v>Sector 7</v>
      </c>
    </row>
    <row r="186" spans="1:20" x14ac:dyDescent="0.2">
      <c r="A186" t="s">
        <v>362</v>
      </c>
      <c r="B186" t="s">
        <v>18</v>
      </c>
      <c r="C186" t="s">
        <v>314</v>
      </c>
      <c r="D186" t="s">
        <v>34</v>
      </c>
      <c r="E186" t="s">
        <v>1969</v>
      </c>
      <c r="F186" s="2">
        <v>46298.986562499995</v>
      </c>
      <c r="G186" t="s">
        <v>22</v>
      </c>
      <c r="H186" t="s">
        <v>1970</v>
      </c>
      <c r="I186" s="3">
        <v>350</v>
      </c>
      <c r="J186" t="s">
        <v>23</v>
      </c>
      <c r="K186" t="s">
        <v>24</v>
      </c>
      <c r="L186" s="3">
        <v>199</v>
      </c>
      <c r="M186" t="s">
        <v>1159</v>
      </c>
      <c r="N186" s="2">
        <v>46298.999571759261</v>
      </c>
      <c r="O186" s="3">
        <v>249</v>
      </c>
      <c r="P186" t="s">
        <v>26</v>
      </c>
      <c r="Q186" s="3">
        <v>190</v>
      </c>
      <c r="R186" s="3" t="str">
        <f>IF(OR(G186="12R",G186="12L"),_xlfn.XLOOKUP(C186,DB!$A$2:$A$255,DB!$B$2:$B$255,""),IF(OR(G186="30L",G186="30R"),_xlfn.XLOOKUP(C186,DB!$A$2:$A$255,DB!$C$2:$C$255,""),""))</f>
        <v>CZM</v>
      </c>
      <c r="S186" s="3">
        <f t="shared" si="2"/>
        <v>23</v>
      </c>
      <c r="T186" s="3" t="str">
        <f>_xlfn.XLOOKUP(C186,DB!$A$2:$A$255,DB!$D$2:$D$255,"")</f>
        <v>Sector 7</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16" x14ac:dyDescent="0.2">
      <c r="A228" s="7">
        <v>15</v>
      </c>
      <c r="B228" s="8">
        <f t="shared" si="4"/>
        <v>0</v>
      </c>
      <c r="C228" s="8">
        <f t="shared" si="4"/>
        <v>1</v>
      </c>
      <c r="D228" s="8">
        <f t="shared" si="4"/>
        <v>0</v>
      </c>
      <c r="E228" s="8">
        <f t="shared" si="4"/>
        <v>0</v>
      </c>
      <c r="F228" s="8">
        <f t="shared" si="4"/>
        <v>0</v>
      </c>
      <c r="G228" s="8">
        <f t="shared" si="4"/>
        <v>0</v>
      </c>
      <c r="H228" s="8">
        <f t="shared" si="4"/>
        <v>8</v>
      </c>
      <c r="I228" s="9">
        <f t="shared" si="5"/>
        <v>9</v>
      </c>
    </row>
    <row r="229" spans="1:16" x14ac:dyDescent="0.2">
      <c r="A229" s="7">
        <v>16</v>
      </c>
      <c r="B229" s="8">
        <f t="shared" si="4"/>
        <v>1</v>
      </c>
      <c r="C229" s="8">
        <f t="shared" si="4"/>
        <v>1</v>
      </c>
      <c r="D229" s="8">
        <f t="shared" si="4"/>
        <v>0</v>
      </c>
      <c r="E229" s="8">
        <f t="shared" si="4"/>
        <v>0</v>
      </c>
      <c r="F229" s="8">
        <f t="shared" si="4"/>
        <v>5</v>
      </c>
      <c r="G229" s="8">
        <f t="shared" si="4"/>
        <v>3</v>
      </c>
      <c r="H229" s="8">
        <f t="shared" si="4"/>
        <v>11</v>
      </c>
      <c r="I229" s="9">
        <f t="shared" si="5"/>
        <v>21</v>
      </c>
    </row>
    <row r="230" spans="1:16" x14ac:dyDescent="0.2">
      <c r="A230" s="7">
        <v>17</v>
      </c>
      <c r="B230" s="8">
        <f t="shared" si="4"/>
        <v>0</v>
      </c>
      <c r="C230" s="8">
        <f t="shared" si="4"/>
        <v>7</v>
      </c>
      <c r="D230" s="8">
        <f t="shared" si="4"/>
        <v>0</v>
      </c>
      <c r="E230" s="8">
        <f t="shared" si="4"/>
        <v>1</v>
      </c>
      <c r="F230" s="8">
        <f t="shared" si="4"/>
        <v>3</v>
      </c>
      <c r="G230" s="8">
        <f t="shared" si="4"/>
        <v>1</v>
      </c>
      <c r="H230" s="8">
        <f t="shared" si="4"/>
        <v>6</v>
      </c>
      <c r="I230" s="9">
        <f t="shared" si="5"/>
        <v>18</v>
      </c>
    </row>
    <row r="231" spans="1:16" x14ac:dyDescent="0.2">
      <c r="A231" s="7">
        <v>18</v>
      </c>
      <c r="B231" s="8">
        <f t="shared" si="4"/>
        <v>0</v>
      </c>
      <c r="C231" s="8">
        <f t="shared" si="4"/>
        <v>3</v>
      </c>
      <c r="D231" s="8">
        <f t="shared" si="4"/>
        <v>0</v>
      </c>
      <c r="E231" s="8">
        <f t="shared" si="4"/>
        <v>0</v>
      </c>
      <c r="F231" s="8">
        <f t="shared" si="4"/>
        <v>7</v>
      </c>
      <c r="G231" s="8">
        <f t="shared" si="4"/>
        <v>2</v>
      </c>
      <c r="H231" s="8">
        <f t="shared" si="4"/>
        <v>9</v>
      </c>
      <c r="I231" s="9">
        <f t="shared" si="5"/>
        <v>21</v>
      </c>
    </row>
    <row r="232" spans="1:16" x14ac:dyDescent="0.2">
      <c r="A232" s="7">
        <v>19</v>
      </c>
      <c r="B232" s="8">
        <f t="shared" si="4"/>
        <v>1</v>
      </c>
      <c r="C232" s="8">
        <f t="shared" si="4"/>
        <v>6</v>
      </c>
      <c r="D232" s="8">
        <f t="shared" si="4"/>
        <v>0</v>
      </c>
      <c r="E232" s="8">
        <f t="shared" si="4"/>
        <v>2</v>
      </c>
      <c r="F232" s="8">
        <f t="shared" si="4"/>
        <v>8</v>
      </c>
      <c r="G232" s="8">
        <f t="shared" si="4"/>
        <v>1</v>
      </c>
      <c r="H232" s="8">
        <f t="shared" si="4"/>
        <v>8</v>
      </c>
      <c r="I232" s="9">
        <f t="shared" si="5"/>
        <v>26</v>
      </c>
    </row>
    <row r="233" spans="1:16" x14ac:dyDescent="0.2">
      <c r="A233" s="7">
        <v>20</v>
      </c>
      <c r="B233" s="8">
        <f t="shared" si="4"/>
        <v>1</v>
      </c>
      <c r="C233" s="8">
        <f t="shared" si="4"/>
        <v>4</v>
      </c>
      <c r="D233" s="8">
        <f t="shared" si="4"/>
        <v>0</v>
      </c>
      <c r="E233" s="8">
        <f t="shared" si="4"/>
        <v>2</v>
      </c>
      <c r="F233" s="8">
        <f t="shared" si="4"/>
        <v>3</v>
      </c>
      <c r="G233" s="8">
        <f t="shared" si="4"/>
        <v>0</v>
      </c>
      <c r="H233" s="8">
        <f t="shared" si="4"/>
        <v>7</v>
      </c>
      <c r="I233" s="9">
        <f t="shared" si="5"/>
        <v>17</v>
      </c>
    </row>
    <row r="234" spans="1:16" x14ac:dyDescent="0.2">
      <c r="A234" s="7">
        <v>21</v>
      </c>
      <c r="B234" s="8">
        <f t="shared" si="4"/>
        <v>1</v>
      </c>
      <c r="C234" s="8">
        <f t="shared" si="4"/>
        <v>2</v>
      </c>
      <c r="D234" s="8">
        <f t="shared" si="4"/>
        <v>0</v>
      </c>
      <c r="E234" s="8">
        <f t="shared" si="4"/>
        <v>2</v>
      </c>
      <c r="F234" s="8">
        <f t="shared" si="4"/>
        <v>5</v>
      </c>
      <c r="G234" s="8">
        <f t="shared" si="4"/>
        <v>2</v>
      </c>
      <c r="H234" s="8">
        <f t="shared" si="4"/>
        <v>3</v>
      </c>
      <c r="I234" s="9">
        <f t="shared" si="5"/>
        <v>15</v>
      </c>
    </row>
    <row r="235" spans="1:16" x14ac:dyDescent="0.2">
      <c r="A235" s="10">
        <v>22</v>
      </c>
      <c r="B235" s="11">
        <f t="shared" si="4"/>
        <v>0</v>
      </c>
      <c r="C235" s="11">
        <f t="shared" si="4"/>
        <v>5</v>
      </c>
      <c r="D235" s="11">
        <f t="shared" si="4"/>
        <v>0</v>
      </c>
      <c r="E235" s="11">
        <f t="shared" si="4"/>
        <v>0</v>
      </c>
      <c r="F235" s="11">
        <f t="shared" si="4"/>
        <v>5</v>
      </c>
      <c r="G235" s="11">
        <f t="shared" si="4"/>
        <v>0</v>
      </c>
      <c r="H235" s="11">
        <f t="shared" si="4"/>
        <v>5</v>
      </c>
      <c r="I235" s="12">
        <f t="shared" si="5"/>
        <v>15</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3,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Saturday, October 3,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0</v>
      </c>
      <c r="D263" s="8">
        <f t="shared" si="6"/>
        <v>0</v>
      </c>
      <c r="E263" s="9">
        <f t="shared" ref="E263:E272" si="7">SUM(B263:D263)</f>
        <v>1</v>
      </c>
    </row>
    <row r="264" spans="1:9" x14ac:dyDescent="0.2">
      <c r="A264" s="7">
        <v>15</v>
      </c>
      <c r="B264" s="8">
        <f t="shared" si="6"/>
        <v>8</v>
      </c>
      <c r="C264" s="8">
        <f t="shared" si="6"/>
        <v>1</v>
      </c>
      <c r="D264" s="8">
        <f t="shared" si="6"/>
        <v>0</v>
      </c>
      <c r="E264" s="9">
        <f t="shared" si="7"/>
        <v>9</v>
      </c>
    </row>
    <row r="265" spans="1:9" x14ac:dyDescent="0.2">
      <c r="A265" s="7">
        <v>16</v>
      </c>
      <c r="B265" s="8">
        <f t="shared" si="6"/>
        <v>11</v>
      </c>
      <c r="C265" s="8">
        <f t="shared" si="6"/>
        <v>6</v>
      </c>
      <c r="D265" s="8">
        <f t="shared" si="6"/>
        <v>4</v>
      </c>
      <c r="E265" s="9">
        <f t="shared" si="7"/>
        <v>21</v>
      </c>
    </row>
    <row r="266" spans="1:9" x14ac:dyDescent="0.2">
      <c r="A266" s="7">
        <v>17</v>
      </c>
      <c r="B266" s="8">
        <f t="shared" si="6"/>
        <v>6</v>
      </c>
      <c r="C266" s="8">
        <f t="shared" si="6"/>
        <v>11</v>
      </c>
      <c r="D266" s="8">
        <f t="shared" si="6"/>
        <v>1</v>
      </c>
      <c r="E266" s="9">
        <f t="shared" si="7"/>
        <v>18</v>
      </c>
    </row>
    <row r="267" spans="1:9" x14ac:dyDescent="0.2">
      <c r="A267" s="7">
        <v>18</v>
      </c>
      <c r="B267" s="8">
        <f t="shared" si="6"/>
        <v>9</v>
      </c>
      <c r="C267" s="8">
        <f t="shared" si="6"/>
        <v>10</v>
      </c>
      <c r="D267" s="8">
        <f t="shared" si="6"/>
        <v>2</v>
      </c>
      <c r="E267" s="9">
        <f t="shared" si="7"/>
        <v>21</v>
      </c>
    </row>
    <row r="268" spans="1:9" x14ac:dyDescent="0.2">
      <c r="A268" s="7">
        <v>19</v>
      </c>
      <c r="B268" s="8">
        <f t="shared" si="6"/>
        <v>8</v>
      </c>
      <c r="C268" s="8">
        <f t="shared" si="6"/>
        <v>16</v>
      </c>
      <c r="D268" s="8">
        <f t="shared" si="6"/>
        <v>2</v>
      </c>
      <c r="E268" s="9">
        <f t="shared" si="7"/>
        <v>26</v>
      </c>
    </row>
    <row r="269" spans="1:9" x14ac:dyDescent="0.2">
      <c r="A269" s="7">
        <v>20</v>
      </c>
      <c r="B269" s="8">
        <f t="shared" si="6"/>
        <v>7</v>
      </c>
      <c r="C269" s="8">
        <f t="shared" si="6"/>
        <v>9</v>
      </c>
      <c r="D269" s="8">
        <f t="shared" si="6"/>
        <v>1</v>
      </c>
      <c r="E269" s="9">
        <f t="shared" si="7"/>
        <v>17</v>
      </c>
    </row>
    <row r="270" spans="1:9" x14ac:dyDescent="0.2">
      <c r="A270" s="7">
        <v>21</v>
      </c>
      <c r="B270" s="8">
        <f t="shared" si="6"/>
        <v>3</v>
      </c>
      <c r="C270" s="8">
        <f t="shared" si="6"/>
        <v>9</v>
      </c>
      <c r="D270" s="8">
        <f t="shared" si="6"/>
        <v>3</v>
      </c>
      <c r="E270" s="9">
        <f t="shared" si="7"/>
        <v>15</v>
      </c>
    </row>
    <row r="271" spans="1:9" x14ac:dyDescent="0.2">
      <c r="A271" s="7">
        <v>22</v>
      </c>
      <c r="B271" s="8">
        <f t="shared" si="6"/>
        <v>5</v>
      </c>
      <c r="C271" s="8">
        <f t="shared" si="6"/>
        <v>10</v>
      </c>
      <c r="D271" s="8">
        <f t="shared" si="6"/>
        <v>0</v>
      </c>
      <c r="E271" s="9">
        <f t="shared" si="7"/>
        <v>15</v>
      </c>
    </row>
    <row r="272" spans="1:9" x14ac:dyDescent="0.2">
      <c r="A272" s="10">
        <v>23</v>
      </c>
      <c r="B272" s="11">
        <f t="shared" si="6"/>
        <v>2</v>
      </c>
      <c r="C272" s="11">
        <f t="shared" si="6"/>
        <v>0</v>
      </c>
      <c r="D272" s="11">
        <f t="shared" si="6"/>
        <v>2</v>
      </c>
      <c r="E272" s="12">
        <f t="shared" si="7"/>
        <v>4</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3,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9589C-DF21-1E45-9DD4-F746A75C3722}">
  <dimension ref="A1:T274"/>
  <sheetViews>
    <sheetView showGridLines="0" topLeftCell="A255"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17</v>
      </c>
      <c r="B2" s="13" t="s">
        <v>18</v>
      </c>
      <c r="C2" s="13" t="s">
        <v>19</v>
      </c>
      <c r="D2" s="13" t="s">
        <v>34</v>
      </c>
      <c r="E2" s="13" t="s">
        <v>970</v>
      </c>
      <c r="F2" s="14">
        <v>46299.010497685187</v>
      </c>
      <c r="G2" s="13" t="s">
        <v>22</v>
      </c>
      <c r="H2" s="13" t="s">
        <v>1971</v>
      </c>
      <c r="I2" s="15">
        <v>380</v>
      </c>
      <c r="J2" s="13" t="s">
        <v>23</v>
      </c>
      <c r="K2" s="13" t="s">
        <v>24</v>
      </c>
      <c r="L2" s="15">
        <v>859</v>
      </c>
      <c r="M2" s="13" t="s">
        <v>25</v>
      </c>
      <c r="N2" s="14">
        <v>46299.054907407408</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1972</v>
      </c>
      <c r="B3" s="13" t="s">
        <v>18</v>
      </c>
      <c r="C3" s="13" t="s">
        <v>97</v>
      </c>
      <c r="D3" s="13" t="s">
        <v>20</v>
      </c>
      <c r="E3" s="13" t="s">
        <v>183</v>
      </c>
      <c r="F3" s="14">
        <v>46299.011840277773</v>
      </c>
      <c r="G3" s="13" t="s">
        <v>22</v>
      </c>
      <c r="H3" s="13" t="s">
        <v>563</v>
      </c>
      <c r="I3" s="15">
        <v>360</v>
      </c>
      <c r="J3" s="13" t="s">
        <v>23</v>
      </c>
      <c r="K3" s="13" t="s">
        <v>24</v>
      </c>
      <c r="L3" s="15">
        <v>876</v>
      </c>
      <c r="M3" s="13" t="s">
        <v>99</v>
      </c>
      <c r="N3" s="14">
        <v>46299.058587962965</v>
      </c>
      <c r="O3" s="15">
        <v>217</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1973</v>
      </c>
      <c r="B4" s="13" t="s">
        <v>18</v>
      </c>
      <c r="C4" s="13" t="s">
        <v>33</v>
      </c>
      <c r="D4" s="13" t="s">
        <v>54</v>
      </c>
      <c r="E4" s="13" t="s">
        <v>298</v>
      </c>
      <c r="F4" s="14">
        <v>46299.013171296298</v>
      </c>
      <c r="G4" s="13" t="s">
        <v>22</v>
      </c>
      <c r="H4" s="13" t="s">
        <v>1974</v>
      </c>
      <c r="I4" s="15">
        <v>360</v>
      </c>
      <c r="J4" s="13" t="s">
        <v>23</v>
      </c>
      <c r="K4" s="13" t="s">
        <v>24</v>
      </c>
      <c r="L4" s="15">
        <v>859</v>
      </c>
      <c r="M4" s="13" t="s">
        <v>36</v>
      </c>
      <c r="N4" s="14">
        <v>46299.055208333331</v>
      </c>
      <c r="O4" s="15">
        <v>360</v>
      </c>
      <c r="P4" s="13" t="s">
        <v>26</v>
      </c>
      <c r="Q4" s="15">
        <v>190</v>
      </c>
      <c r="R4" s="3" t="str">
        <f>IF(OR(G4="12R",G4="12L"),_xlfn.XLOOKUP(C4,DB!$A$2:$A$255,DB!$B$2:$B$255,""),IF(OR(G4="30L",G4="30R"),_xlfn.XLOOKUP(C4,DB!$A$2:$A$255,DB!$C$2:$C$255,""),""))</f>
        <v>UDGUV</v>
      </c>
      <c r="S4" s="3">
        <f t="shared" si="0"/>
        <v>0</v>
      </c>
      <c r="T4" s="3" t="str">
        <f>_xlfn.XLOOKUP(C4,DB!$A$2:$A$255,DB!$D$2:$D$255,"")</f>
        <v>Sector 2</v>
      </c>
    </row>
    <row r="5" spans="1:20" x14ac:dyDescent="0.2">
      <c r="A5" s="13" t="s">
        <v>360</v>
      </c>
      <c r="B5" s="13" t="s">
        <v>18</v>
      </c>
      <c r="C5" s="13" t="s">
        <v>43</v>
      </c>
      <c r="D5" s="13" t="s">
        <v>129</v>
      </c>
      <c r="E5" s="13" t="s">
        <v>1250</v>
      </c>
      <c r="F5" s="14">
        <v>46299.020196759258</v>
      </c>
      <c r="G5" s="13" t="s">
        <v>22</v>
      </c>
      <c r="H5" s="13" t="s">
        <v>1186</v>
      </c>
      <c r="I5" s="15">
        <v>380</v>
      </c>
      <c r="J5" s="13" t="s">
        <v>23</v>
      </c>
      <c r="K5" s="13" t="s">
        <v>24</v>
      </c>
      <c r="L5" s="15">
        <v>859</v>
      </c>
      <c r="M5" s="13" t="s">
        <v>46</v>
      </c>
      <c r="N5" s="14">
        <v>46299.063078703708</v>
      </c>
      <c r="O5" s="15">
        <v>380</v>
      </c>
      <c r="P5" s="13" t="s">
        <v>26</v>
      </c>
      <c r="Q5" s="15">
        <v>190</v>
      </c>
      <c r="R5" s="3" t="str">
        <f>IF(OR(G5="12R",G5="12L"),_xlfn.XLOOKUP(C5,DB!$A$2:$A$255,DB!$B$2:$B$255,""),IF(OR(G5="30L",G5="30R"),_xlfn.XLOOKUP(C5,DB!$A$2:$A$255,DB!$C$2:$C$255,""),""))</f>
        <v>UDGUV</v>
      </c>
      <c r="S5" s="3">
        <f t="shared" si="0"/>
        <v>0</v>
      </c>
      <c r="T5" s="3" t="str">
        <f>_xlfn.XLOOKUP(C5,DB!$A$2:$A$255,DB!$D$2:$D$255,"")</f>
        <v>Sector 2</v>
      </c>
    </row>
    <row r="6" spans="1:20" x14ac:dyDescent="0.2">
      <c r="A6" s="13" t="s">
        <v>363</v>
      </c>
      <c r="B6" s="13" t="s">
        <v>18</v>
      </c>
      <c r="C6" s="13" t="s">
        <v>28</v>
      </c>
      <c r="D6" s="13" t="s">
        <v>29</v>
      </c>
      <c r="E6" s="13" t="s">
        <v>1975</v>
      </c>
      <c r="F6" s="14">
        <v>46299.021354166667</v>
      </c>
      <c r="G6" s="13" t="s">
        <v>22</v>
      </c>
      <c r="H6" s="13" t="s">
        <v>1976</v>
      </c>
      <c r="I6" s="15">
        <v>370</v>
      </c>
      <c r="J6" s="13" t="s">
        <v>23</v>
      </c>
      <c r="K6" s="13" t="s">
        <v>24</v>
      </c>
      <c r="L6" s="15">
        <v>360</v>
      </c>
      <c r="M6" s="13" t="s">
        <v>31</v>
      </c>
      <c r="N6" s="14">
        <v>46299.042453703703</v>
      </c>
      <c r="O6" s="15">
        <v>370</v>
      </c>
      <c r="P6" s="13" t="s">
        <v>26</v>
      </c>
      <c r="Q6" s="15">
        <v>40</v>
      </c>
      <c r="R6" s="3" t="str">
        <f>IF(OR(G6="12R",G6="12L"),_xlfn.XLOOKUP(C6,DB!$A$2:$A$255,DB!$B$2:$B$255,""),IF(OR(G6="30L",G6="30R"),_xlfn.XLOOKUP(C6,DB!$A$2:$A$255,DB!$C$2:$C$255,""),""))</f>
        <v>OMSUK</v>
      </c>
      <c r="S6" s="3">
        <f t="shared" si="0"/>
        <v>0</v>
      </c>
      <c r="T6" s="3" t="str">
        <f>_xlfn.XLOOKUP(C6,DB!$A$2:$A$255,DB!$D$2:$D$255,"")</f>
        <v>Sector 3</v>
      </c>
    </row>
    <row r="7" spans="1:20" x14ac:dyDescent="0.2">
      <c r="A7" s="13" t="s">
        <v>32</v>
      </c>
      <c r="B7" s="13" t="s">
        <v>18</v>
      </c>
      <c r="C7" s="13" t="s">
        <v>33</v>
      </c>
      <c r="D7" s="13" t="s">
        <v>54</v>
      </c>
      <c r="E7" s="13" t="s">
        <v>449</v>
      </c>
      <c r="F7" s="14">
        <v>46299.031597222223</v>
      </c>
      <c r="G7" s="13" t="s">
        <v>22</v>
      </c>
      <c r="H7" s="13" t="s">
        <v>1977</v>
      </c>
      <c r="I7" s="15">
        <v>380</v>
      </c>
      <c r="J7" s="13" t="s">
        <v>23</v>
      </c>
      <c r="K7" s="13" t="s">
        <v>24</v>
      </c>
      <c r="L7" s="15">
        <v>872</v>
      </c>
      <c r="M7" s="13" t="s">
        <v>36</v>
      </c>
      <c r="N7" s="14">
        <v>46299.075543981482</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621</v>
      </c>
      <c r="B8" s="13" t="s">
        <v>18</v>
      </c>
      <c r="C8" s="13" t="s">
        <v>28</v>
      </c>
      <c r="D8" s="13" t="s">
        <v>29</v>
      </c>
      <c r="E8" s="13" t="s">
        <v>1978</v>
      </c>
      <c r="F8" s="14">
        <v>46299.035520833335</v>
      </c>
      <c r="G8" s="13" t="s">
        <v>22</v>
      </c>
      <c r="H8" s="13" t="s">
        <v>1979</v>
      </c>
      <c r="I8" s="15">
        <v>370</v>
      </c>
      <c r="J8" s="13" t="s">
        <v>23</v>
      </c>
      <c r="K8" s="13" t="s">
        <v>24</v>
      </c>
      <c r="L8" s="15">
        <v>352</v>
      </c>
      <c r="M8" s="13" t="s">
        <v>31</v>
      </c>
      <c r="N8" s="14">
        <v>46299.055798611109</v>
      </c>
      <c r="O8" s="15">
        <v>370</v>
      </c>
      <c r="P8" s="13" t="s">
        <v>26</v>
      </c>
      <c r="Q8" s="15">
        <v>40</v>
      </c>
      <c r="R8" s="3" t="str">
        <f>IF(OR(G8="12R",G8="12L"),_xlfn.XLOOKUP(C8,DB!$A$2:$A$255,DB!$B$2:$B$255,""),IF(OR(G8="30L",G8="30R"),_xlfn.XLOOKUP(C8,DB!$A$2:$A$255,DB!$C$2:$C$255,""),""))</f>
        <v>OMSUK</v>
      </c>
      <c r="S8" s="3">
        <f t="shared" si="0"/>
        <v>0</v>
      </c>
      <c r="T8" s="3" t="str">
        <f>_xlfn.XLOOKUP(C8,DB!$A$2:$A$255,DB!$D$2:$D$255,"")</f>
        <v>Sector 3</v>
      </c>
    </row>
    <row r="9" spans="1:20" x14ac:dyDescent="0.2">
      <c r="A9" s="13" t="s">
        <v>42</v>
      </c>
      <c r="B9" s="13" t="s">
        <v>18</v>
      </c>
      <c r="C9" s="13" t="s">
        <v>43</v>
      </c>
      <c r="D9" s="13" t="s">
        <v>44</v>
      </c>
      <c r="E9" s="13" t="s">
        <v>632</v>
      </c>
      <c r="F9" s="14">
        <v>46299.036574074074</v>
      </c>
      <c r="G9" s="13" t="s">
        <v>22</v>
      </c>
      <c r="H9" s="13" t="s">
        <v>896</v>
      </c>
      <c r="I9" s="15">
        <v>360</v>
      </c>
      <c r="J9" s="13" t="s">
        <v>23</v>
      </c>
      <c r="K9" s="13" t="s">
        <v>24</v>
      </c>
      <c r="L9" s="15">
        <v>859</v>
      </c>
      <c r="M9" s="13" t="s">
        <v>46</v>
      </c>
      <c r="N9" s="14">
        <v>46299.081006944441</v>
      </c>
      <c r="O9" s="15">
        <v>360</v>
      </c>
      <c r="P9" s="13" t="s">
        <v>26</v>
      </c>
      <c r="Q9" s="15">
        <v>190</v>
      </c>
      <c r="R9" s="3" t="str">
        <f>IF(OR(G9="12R",G9="12L"),_xlfn.XLOOKUP(C9,DB!$A$2:$A$255,DB!$B$2:$B$255,""),IF(OR(G9="30L",G9="30R"),_xlfn.XLOOKUP(C9,DB!$A$2:$A$255,DB!$C$2:$C$255,""),""))</f>
        <v>UDGUV</v>
      </c>
      <c r="S9" s="3">
        <f t="shared" si="0"/>
        <v>0</v>
      </c>
      <c r="T9" s="3" t="str">
        <f>_xlfn.XLOOKUP(C9,DB!$A$2:$A$255,DB!$D$2:$D$255,"")</f>
        <v>Sector 2</v>
      </c>
    </row>
    <row r="10" spans="1:20" x14ac:dyDescent="0.2">
      <c r="A10" s="13" t="s">
        <v>57</v>
      </c>
      <c r="B10" s="13" t="s">
        <v>18</v>
      </c>
      <c r="C10" s="13" t="s">
        <v>43</v>
      </c>
      <c r="D10" s="13" t="s">
        <v>20</v>
      </c>
      <c r="E10" s="13" t="s">
        <v>58</v>
      </c>
      <c r="F10" s="14">
        <v>46299.043472222227</v>
      </c>
      <c r="G10" s="13" t="s">
        <v>22</v>
      </c>
      <c r="H10" s="13" t="s">
        <v>73</v>
      </c>
      <c r="I10" s="15">
        <v>360</v>
      </c>
      <c r="J10" s="13" t="s">
        <v>23</v>
      </c>
      <c r="K10" s="13" t="s">
        <v>24</v>
      </c>
      <c r="L10" s="15">
        <v>859</v>
      </c>
      <c r="M10" s="13" t="s">
        <v>46</v>
      </c>
      <c r="N10" s="14">
        <v>46299.087743055556</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47</v>
      </c>
      <c r="B11" s="13" t="s">
        <v>18</v>
      </c>
      <c r="C11" s="13" t="s">
        <v>48</v>
      </c>
      <c r="D11" s="13" t="s">
        <v>49</v>
      </c>
      <c r="E11" s="13" t="s">
        <v>863</v>
      </c>
      <c r="F11" s="14">
        <v>46299.044537037036</v>
      </c>
      <c r="G11" s="13" t="s">
        <v>22</v>
      </c>
      <c r="H11" s="13" t="s">
        <v>1980</v>
      </c>
      <c r="I11" s="15">
        <v>350</v>
      </c>
      <c r="J11" s="13" t="s">
        <v>23</v>
      </c>
      <c r="K11" s="13" t="s">
        <v>24</v>
      </c>
      <c r="L11" s="15">
        <v>359</v>
      </c>
      <c r="M11" s="13" t="s">
        <v>31</v>
      </c>
      <c r="N11" s="14">
        <v>46299.064421296294</v>
      </c>
      <c r="O11" s="15">
        <v>350</v>
      </c>
      <c r="P11" s="13" t="s">
        <v>41</v>
      </c>
      <c r="Q11" s="15">
        <v>40</v>
      </c>
      <c r="R11" s="3" t="str">
        <f>IF(OR(G11="12R",G11="12L"),_xlfn.XLOOKUP(C11,DB!$A$2:$A$255,DB!$B$2:$B$255,""),IF(OR(G11="30L",G11="30R"),_xlfn.XLOOKUP(C11,DB!$A$2:$A$255,DB!$C$2:$C$255,""),""))</f>
        <v>NUDAL</v>
      </c>
      <c r="S11" s="3">
        <f t="shared" si="0"/>
        <v>1</v>
      </c>
      <c r="T11" s="3" t="str">
        <f>_xlfn.XLOOKUP(C11,DB!$A$2:$A$255,DB!$D$2:$D$255,"")</f>
        <v>Sector 3</v>
      </c>
    </row>
    <row r="12" spans="1:20" x14ac:dyDescent="0.2">
      <c r="A12" s="13" t="s">
        <v>37</v>
      </c>
      <c r="B12" s="13" t="s">
        <v>18</v>
      </c>
      <c r="C12" s="13" t="s">
        <v>38</v>
      </c>
      <c r="D12" s="13" t="s">
        <v>39</v>
      </c>
      <c r="E12" s="13" t="s">
        <v>1238</v>
      </c>
      <c r="F12" s="14">
        <v>46299.049039351856</v>
      </c>
      <c r="G12" s="13" t="s">
        <v>22</v>
      </c>
      <c r="H12" s="13" t="s">
        <v>1981</v>
      </c>
      <c r="I12" s="15">
        <v>350</v>
      </c>
      <c r="J12" s="13" t="s">
        <v>23</v>
      </c>
      <c r="K12" s="13" t="s">
        <v>24</v>
      </c>
      <c r="L12" s="15">
        <v>133</v>
      </c>
      <c r="M12" s="13" t="s">
        <v>40</v>
      </c>
      <c r="N12" s="14">
        <v>46299.058564814812</v>
      </c>
      <c r="O12" s="15">
        <v>207</v>
      </c>
      <c r="P12" s="13" t="s">
        <v>41</v>
      </c>
      <c r="Q12" s="15">
        <v>190</v>
      </c>
      <c r="R12" s="3" t="str">
        <f>IF(OR(G12="12R",G12="12L"),_xlfn.XLOOKUP(C12,DB!$A$2:$A$255,DB!$B$2:$B$255,""),IF(OR(G12="30L",G12="30R"),_xlfn.XLOOKUP(C12,DB!$A$2:$A$255,DB!$C$2:$C$255,""),""))</f>
        <v>NUDAL</v>
      </c>
      <c r="S12" s="3">
        <f t="shared" si="0"/>
        <v>1</v>
      </c>
      <c r="T12" s="3" t="str">
        <f>_xlfn.XLOOKUP(C12,DB!$A$2:$A$255,DB!$D$2:$D$255,"")</f>
        <v>Sector 3</v>
      </c>
    </row>
    <row r="13" spans="1:20" x14ac:dyDescent="0.2">
      <c r="A13" s="13" t="s">
        <v>343</v>
      </c>
      <c r="B13" s="13" t="s">
        <v>18</v>
      </c>
      <c r="C13" s="13" t="s">
        <v>122</v>
      </c>
      <c r="D13" s="13" t="s">
        <v>44</v>
      </c>
      <c r="E13" s="13" t="s">
        <v>701</v>
      </c>
      <c r="F13" s="14">
        <v>46299.056863425925</v>
      </c>
      <c r="G13" s="13" t="s">
        <v>22</v>
      </c>
      <c r="H13" s="13" t="s">
        <v>1982</v>
      </c>
      <c r="I13" s="15">
        <v>380</v>
      </c>
      <c r="J13" s="13" t="s">
        <v>23</v>
      </c>
      <c r="K13" s="13" t="s">
        <v>24</v>
      </c>
      <c r="L13" s="15">
        <v>540</v>
      </c>
      <c r="M13" s="13" t="s">
        <v>130</v>
      </c>
      <c r="N13" s="14">
        <v>46299.08421296296</v>
      </c>
      <c r="O13" s="15">
        <v>380</v>
      </c>
      <c r="P13" s="13" t="s">
        <v>26</v>
      </c>
      <c r="Q13" s="15">
        <v>40</v>
      </c>
      <c r="R13" s="3" t="str">
        <f>IF(OR(G13="12R",G13="12L"),_xlfn.XLOOKUP(C13,DB!$A$2:$A$255,DB!$B$2:$B$255,""),IF(OR(G13="30L",G13="30R"),_xlfn.XLOOKUP(C13,DB!$A$2:$A$255,DB!$C$2:$C$255,""),""))</f>
        <v>ENEBA</v>
      </c>
      <c r="S13" s="3">
        <f t="shared" si="0"/>
        <v>1</v>
      </c>
      <c r="T13" s="3" t="str">
        <f>_xlfn.XLOOKUP(C13,DB!$A$2:$A$255,DB!$D$2:$D$255,"")</f>
        <v>Sector 3</v>
      </c>
    </row>
    <row r="14" spans="1:20" x14ac:dyDescent="0.2">
      <c r="A14" s="13" t="s">
        <v>62</v>
      </c>
      <c r="B14" s="13" t="s">
        <v>18</v>
      </c>
      <c r="C14" s="13" t="s">
        <v>63</v>
      </c>
      <c r="D14" s="13" t="s">
        <v>371</v>
      </c>
      <c r="E14" s="13" t="s">
        <v>372</v>
      </c>
      <c r="F14" s="14">
        <v>46299.060624999998</v>
      </c>
      <c r="G14" s="13" t="s">
        <v>22</v>
      </c>
      <c r="H14" s="13" t="s">
        <v>1983</v>
      </c>
      <c r="I14" s="15">
        <v>340</v>
      </c>
      <c r="J14" s="13" t="s">
        <v>23</v>
      </c>
      <c r="K14" s="13" t="s">
        <v>24</v>
      </c>
      <c r="L14" s="15">
        <v>858</v>
      </c>
      <c r="M14" s="13" t="s">
        <v>523</v>
      </c>
      <c r="N14" s="14">
        <v>46299.104189814811</v>
      </c>
      <c r="O14" s="15">
        <v>340</v>
      </c>
      <c r="P14" s="13" t="s">
        <v>26</v>
      </c>
      <c r="Q14" s="15">
        <v>190</v>
      </c>
      <c r="R14" s="3" t="str">
        <f>IF(OR(G14="12R",G14="12L"),_xlfn.XLOOKUP(C14,DB!$A$2:$A$255,DB!$B$2:$B$255,""),IF(OR(G14="30L",G14="30R"),_xlfn.XLOOKUP(C14,DB!$A$2:$A$255,DB!$C$2:$C$255,""),""))</f>
        <v>UDGUV</v>
      </c>
      <c r="S14" s="3">
        <f t="shared" si="0"/>
        <v>1</v>
      </c>
      <c r="T14" s="3" t="str">
        <f>_xlfn.XLOOKUP(C14,DB!$A$2:$A$255,DB!$D$2:$D$255,"")</f>
        <v>Sector 2</v>
      </c>
    </row>
    <row r="15" spans="1:20" x14ac:dyDescent="0.2">
      <c r="A15" s="13" t="s">
        <v>358</v>
      </c>
      <c r="B15" s="13" t="s">
        <v>18</v>
      </c>
      <c r="C15" s="13" t="s">
        <v>276</v>
      </c>
      <c r="D15" s="13" t="s">
        <v>123</v>
      </c>
      <c r="E15" s="13" t="s">
        <v>1984</v>
      </c>
      <c r="F15" s="14">
        <v>46299.061643518522</v>
      </c>
      <c r="G15" s="13" t="s">
        <v>22</v>
      </c>
      <c r="H15" s="13" t="s">
        <v>1985</v>
      </c>
      <c r="I15" s="15">
        <v>320</v>
      </c>
      <c r="J15" s="13" t="s">
        <v>23</v>
      </c>
      <c r="K15" s="13" t="s">
        <v>24</v>
      </c>
      <c r="L15" s="15">
        <v>867</v>
      </c>
      <c r="M15" s="13" t="s">
        <v>36</v>
      </c>
      <c r="N15" s="14">
        <v>46299.104525462964</v>
      </c>
      <c r="O15" s="15">
        <v>320</v>
      </c>
      <c r="P15" s="13" t="s">
        <v>26</v>
      </c>
      <c r="Q15" s="15">
        <v>190</v>
      </c>
      <c r="R15" s="3" t="str">
        <f>IF(OR(G15="12R",G15="12L"),_xlfn.XLOOKUP(C15,DB!$A$2:$A$255,DB!$B$2:$B$255,""),IF(OR(G15="30L",G15="30R"),_xlfn.XLOOKUP(C15,DB!$A$2:$A$255,DB!$C$2:$C$255,""),""))</f>
        <v>UDGUV</v>
      </c>
      <c r="S15" s="3">
        <f t="shared" si="0"/>
        <v>1</v>
      </c>
      <c r="T15" s="3" t="str">
        <f>_xlfn.XLOOKUP(C15,DB!$A$2:$A$255,DB!$D$2:$D$255,"")</f>
        <v>Sector 2</v>
      </c>
    </row>
    <row r="16" spans="1:20" x14ac:dyDescent="0.2">
      <c r="A16" s="13" t="s">
        <v>52</v>
      </c>
      <c r="B16" s="13" t="s">
        <v>18</v>
      </c>
      <c r="C16" s="13" t="s">
        <v>53</v>
      </c>
      <c r="D16" s="13" t="s">
        <v>54</v>
      </c>
      <c r="E16" s="13" t="s">
        <v>55</v>
      </c>
      <c r="F16" s="14">
        <v>46299.062719907408</v>
      </c>
      <c r="G16" s="13" t="s">
        <v>22</v>
      </c>
      <c r="H16" s="13" t="s">
        <v>1986</v>
      </c>
      <c r="I16" s="15">
        <v>310</v>
      </c>
      <c r="J16" s="13" t="s">
        <v>23</v>
      </c>
      <c r="K16" s="13" t="s">
        <v>24</v>
      </c>
      <c r="L16" s="15">
        <v>185</v>
      </c>
      <c r="M16" s="13" t="s">
        <v>1987</v>
      </c>
      <c r="N16" s="14">
        <v>46299.074745370366</v>
      </c>
      <c r="O16" s="15">
        <v>310</v>
      </c>
      <c r="P16" s="13" t="s">
        <v>26</v>
      </c>
      <c r="Q16" s="15">
        <v>190</v>
      </c>
      <c r="R16" s="3" t="str">
        <f>IF(OR(G16="12R",G16="12L"),_xlfn.XLOOKUP(C16,DB!$A$2:$A$255,DB!$B$2:$B$255,""),IF(OR(G16="30L",G16="30R"),_xlfn.XLOOKUP(C16,DB!$A$2:$A$255,DB!$C$2:$C$255,""),""))</f>
        <v>CZM</v>
      </c>
      <c r="S16" s="3">
        <f t="shared" si="0"/>
        <v>1</v>
      </c>
      <c r="T16" s="3" t="str">
        <f>_xlfn.XLOOKUP(C16,DB!$A$2:$A$255,DB!$D$2:$D$255,"")</f>
        <v>Sector 7</v>
      </c>
    </row>
    <row r="17" spans="1:20" x14ac:dyDescent="0.2">
      <c r="A17" s="13" t="s">
        <v>689</v>
      </c>
      <c r="B17" s="13" t="s">
        <v>18</v>
      </c>
      <c r="C17" s="13" t="s">
        <v>690</v>
      </c>
      <c r="D17" s="13" t="s">
        <v>39</v>
      </c>
      <c r="E17" s="13" t="s">
        <v>1158</v>
      </c>
      <c r="F17" s="14">
        <v>46299.092256944445</v>
      </c>
      <c r="G17" s="13" t="s">
        <v>22</v>
      </c>
      <c r="H17" s="13" t="s">
        <v>1988</v>
      </c>
      <c r="I17" s="15">
        <v>390</v>
      </c>
      <c r="J17" s="13" t="s">
        <v>23</v>
      </c>
      <c r="K17" s="13" t="s">
        <v>24</v>
      </c>
      <c r="L17" s="15">
        <v>360</v>
      </c>
      <c r="M17" s="13" t="s">
        <v>31</v>
      </c>
      <c r="N17" s="14">
        <v>46299.111932870372</v>
      </c>
      <c r="O17" s="15">
        <v>360</v>
      </c>
      <c r="P17" s="13" t="s">
        <v>41</v>
      </c>
      <c r="Q17" s="15">
        <v>40</v>
      </c>
      <c r="R17" s="3" t="str">
        <f>IF(OR(G17="12R",G17="12L"),_xlfn.XLOOKUP(C17,DB!$A$2:$A$255,DB!$B$2:$B$255,""),IF(OR(G17="30L",G17="30R"),_xlfn.XLOOKUP(C17,DB!$A$2:$A$255,DB!$C$2:$C$255,""),""))</f>
        <v>NUDAL</v>
      </c>
      <c r="S17" s="3">
        <f t="shared" si="0"/>
        <v>2</v>
      </c>
      <c r="T17" s="3" t="str">
        <f>_xlfn.XLOOKUP(C17,DB!$A$2:$A$255,DB!$D$2:$D$255,"")</f>
        <v>Sector 3</v>
      </c>
    </row>
    <row r="18" spans="1:20" x14ac:dyDescent="0.2">
      <c r="A18" s="13" t="s">
        <v>60</v>
      </c>
      <c r="B18" s="13" t="s">
        <v>18</v>
      </c>
      <c r="C18" s="13" t="s">
        <v>28</v>
      </c>
      <c r="D18" s="13" t="s">
        <v>34</v>
      </c>
      <c r="E18" s="13" t="s">
        <v>1989</v>
      </c>
      <c r="F18" s="14">
        <v>46299.102337962962</v>
      </c>
      <c r="G18" s="13" t="s">
        <v>22</v>
      </c>
      <c r="H18" s="13" t="s">
        <v>1990</v>
      </c>
      <c r="I18" s="15">
        <v>310</v>
      </c>
      <c r="J18" s="13" t="s">
        <v>23</v>
      </c>
      <c r="K18" s="13" t="s">
        <v>24</v>
      </c>
      <c r="L18" s="15">
        <v>349</v>
      </c>
      <c r="M18" s="13" t="s">
        <v>31</v>
      </c>
      <c r="N18" s="14">
        <v>46299.122476851851</v>
      </c>
      <c r="O18" s="15">
        <v>310</v>
      </c>
      <c r="P18" s="13" t="s">
        <v>26</v>
      </c>
      <c r="Q18" s="15">
        <v>40</v>
      </c>
      <c r="R18" s="3" t="str">
        <f>IF(OR(G18="12R",G18="12L"),_xlfn.XLOOKUP(C18,DB!$A$2:$A$255,DB!$B$2:$B$255,""),IF(OR(G18="30L",G18="30R"),_xlfn.XLOOKUP(C18,DB!$A$2:$A$255,DB!$C$2:$C$255,""),""))</f>
        <v>OMSUK</v>
      </c>
      <c r="S18" s="3">
        <f t="shared" si="0"/>
        <v>2</v>
      </c>
      <c r="T18" s="3" t="str">
        <f>_xlfn.XLOOKUP(C18,DB!$A$2:$A$255,DB!$D$2:$D$255,"")</f>
        <v>Sector 3</v>
      </c>
    </row>
    <row r="19" spans="1:20" x14ac:dyDescent="0.2">
      <c r="A19" s="13" t="s">
        <v>375</v>
      </c>
      <c r="B19" s="13" t="s">
        <v>18</v>
      </c>
      <c r="C19" s="13" t="s">
        <v>219</v>
      </c>
      <c r="D19" s="13" t="s">
        <v>54</v>
      </c>
      <c r="E19" s="13" t="s">
        <v>112</v>
      </c>
      <c r="F19" s="14">
        <v>46299.113506944443</v>
      </c>
      <c r="G19" s="13" t="s">
        <v>22</v>
      </c>
      <c r="H19" s="13" t="s">
        <v>1991</v>
      </c>
      <c r="I19" s="15">
        <v>370</v>
      </c>
      <c r="J19" s="13" t="s">
        <v>23</v>
      </c>
      <c r="K19" s="13" t="s">
        <v>24</v>
      </c>
      <c r="L19" s="15">
        <v>153</v>
      </c>
      <c r="M19" s="13" t="s">
        <v>117</v>
      </c>
      <c r="N19" s="14">
        <v>46299.123958333337</v>
      </c>
      <c r="O19" s="15">
        <v>285</v>
      </c>
      <c r="P19" s="13" t="s">
        <v>26</v>
      </c>
      <c r="Q19" s="15">
        <v>190</v>
      </c>
      <c r="R19" s="3" t="str">
        <f>IF(OR(G19="12R",G19="12L"),_xlfn.XLOOKUP(C19,DB!$A$2:$A$255,DB!$B$2:$B$255,""),IF(OR(G19="30L",G19="30R"),_xlfn.XLOOKUP(C19,DB!$A$2:$A$255,DB!$C$2:$C$255,""),""))</f>
        <v>TAKUX</v>
      </c>
      <c r="S19" s="3">
        <f t="shared" si="0"/>
        <v>2</v>
      </c>
      <c r="T19" s="3" t="str">
        <f>_xlfn.XLOOKUP(C19,DB!$A$2:$A$255,DB!$D$2:$D$255,"")</f>
        <v>Sector 7</v>
      </c>
    </row>
    <row r="20" spans="1:20" x14ac:dyDescent="0.2">
      <c r="A20" s="13" t="s">
        <v>71</v>
      </c>
      <c r="B20" s="13" t="s">
        <v>18</v>
      </c>
      <c r="C20" s="13" t="s">
        <v>43</v>
      </c>
      <c r="D20" s="13" t="s">
        <v>54</v>
      </c>
      <c r="E20" s="13" t="s">
        <v>914</v>
      </c>
      <c r="F20" s="14">
        <v>46299.123842592591</v>
      </c>
      <c r="G20" s="13" t="s">
        <v>22</v>
      </c>
      <c r="H20" s="13" t="s">
        <v>1992</v>
      </c>
      <c r="I20" s="15">
        <v>360</v>
      </c>
      <c r="J20" s="13" t="s">
        <v>23</v>
      </c>
      <c r="K20" s="13" t="s">
        <v>24</v>
      </c>
      <c r="L20" s="15">
        <v>864</v>
      </c>
      <c r="M20" s="13" t="s">
        <v>461</v>
      </c>
      <c r="N20" s="14">
        <v>46299.168680555551</v>
      </c>
      <c r="O20" s="15">
        <v>360</v>
      </c>
      <c r="P20" s="13" t="s">
        <v>26</v>
      </c>
      <c r="Q20" s="15">
        <v>190</v>
      </c>
      <c r="R20" s="3" t="str">
        <f>IF(OR(G20="12R",G20="12L"),_xlfn.XLOOKUP(C20,DB!$A$2:$A$255,DB!$B$2:$B$255,""),IF(OR(G20="30L",G20="30R"),_xlfn.XLOOKUP(C20,DB!$A$2:$A$255,DB!$C$2:$C$255,""),""))</f>
        <v>UDGUV</v>
      </c>
      <c r="S20" s="3">
        <f t="shared" si="0"/>
        <v>2</v>
      </c>
      <c r="T20" s="3" t="str">
        <f>_xlfn.XLOOKUP(C20,DB!$A$2:$A$255,DB!$D$2:$D$255,"")</f>
        <v>Sector 2</v>
      </c>
    </row>
    <row r="21" spans="1:20" x14ac:dyDescent="0.2">
      <c r="A21" s="13" t="s">
        <v>451</v>
      </c>
      <c r="B21" s="13" t="s">
        <v>18</v>
      </c>
      <c r="C21" s="13" t="s">
        <v>87</v>
      </c>
      <c r="D21" s="13" t="s">
        <v>88</v>
      </c>
      <c r="E21" s="13" t="s">
        <v>1247</v>
      </c>
      <c r="F21" s="14">
        <v>46299.125706018516</v>
      </c>
      <c r="G21" s="13" t="s">
        <v>22</v>
      </c>
      <c r="H21" s="13" t="s">
        <v>1993</v>
      </c>
      <c r="I21" s="15">
        <v>350</v>
      </c>
      <c r="J21" s="13" t="s">
        <v>23</v>
      </c>
      <c r="K21" s="13" t="s">
        <v>24</v>
      </c>
      <c r="L21" s="15">
        <v>360</v>
      </c>
      <c r="M21" s="13" t="s">
        <v>31</v>
      </c>
      <c r="N21" s="14">
        <v>46299.146226851852</v>
      </c>
      <c r="O21" s="15">
        <v>301</v>
      </c>
      <c r="P21" s="13" t="s">
        <v>41</v>
      </c>
      <c r="Q21" s="15">
        <v>40</v>
      </c>
      <c r="R21" s="3" t="str">
        <f>IF(OR(G21="12R",G21="12L"),_xlfn.XLOOKUP(C21,DB!$A$2:$A$255,DB!$B$2:$B$255,""),IF(OR(G21="30L",G21="30R"),_xlfn.XLOOKUP(C21,DB!$A$2:$A$255,DB!$C$2:$C$255,""),""))</f>
        <v>NUDAL</v>
      </c>
      <c r="S21" s="3">
        <f t="shared" si="0"/>
        <v>3</v>
      </c>
      <c r="T21" s="3" t="str">
        <f>_xlfn.XLOOKUP(C21,DB!$A$2:$A$255,DB!$D$2:$D$255,"")</f>
        <v>Sector 3</v>
      </c>
    </row>
    <row r="22" spans="1:20" x14ac:dyDescent="0.2">
      <c r="A22" s="13" t="s">
        <v>80</v>
      </c>
      <c r="B22" s="13" t="s">
        <v>18</v>
      </c>
      <c r="C22" s="13" t="s">
        <v>43</v>
      </c>
      <c r="D22" s="13" t="s">
        <v>20</v>
      </c>
      <c r="E22" s="13" t="s">
        <v>579</v>
      </c>
      <c r="F22" s="14">
        <v>46299.127476851849</v>
      </c>
      <c r="G22" s="13" t="s">
        <v>22</v>
      </c>
      <c r="H22" s="13" t="s">
        <v>1994</v>
      </c>
      <c r="I22" s="15">
        <v>340</v>
      </c>
      <c r="J22" s="13" t="s">
        <v>23</v>
      </c>
      <c r="K22" s="13" t="s">
        <v>24</v>
      </c>
      <c r="L22" s="15">
        <v>858</v>
      </c>
      <c r="M22" s="13" t="s">
        <v>46</v>
      </c>
      <c r="N22" s="14">
        <v>46299.172789351855</v>
      </c>
      <c r="O22" s="15">
        <v>340</v>
      </c>
      <c r="P22" s="13" t="s">
        <v>26</v>
      </c>
      <c r="Q22" s="15">
        <v>190</v>
      </c>
      <c r="R22" s="3" t="str">
        <f>IF(OR(G22="12R",G22="12L"),_xlfn.XLOOKUP(C22,DB!$A$2:$A$255,DB!$B$2:$B$255,""),IF(OR(G22="30L",G22="30R"),_xlfn.XLOOKUP(C22,DB!$A$2:$A$255,DB!$C$2:$C$255,""),""))</f>
        <v>UDGUV</v>
      </c>
      <c r="S22" s="3">
        <f t="shared" si="0"/>
        <v>3</v>
      </c>
      <c r="T22" s="3" t="str">
        <f>_xlfn.XLOOKUP(C22,DB!$A$2:$A$255,DB!$D$2:$D$255,"")</f>
        <v>Sector 2</v>
      </c>
    </row>
    <row r="23" spans="1:20" x14ac:dyDescent="0.2">
      <c r="A23" s="13" t="s">
        <v>697</v>
      </c>
      <c r="B23" s="13" t="s">
        <v>18</v>
      </c>
      <c r="C23" s="13" t="s">
        <v>365</v>
      </c>
      <c r="D23" s="13" t="s">
        <v>366</v>
      </c>
      <c r="E23" s="13" t="s">
        <v>1995</v>
      </c>
      <c r="F23" s="14">
        <v>46299.13282407407</v>
      </c>
      <c r="G23" s="13" t="s">
        <v>22</v>
      </c>
      <c r="H23" s="13" t="s">
        <v>1996</v>
      </c>
      <c r="I23" s="15">
        <v>390</v>
      </c>
      <c r="J23" s="13" t="s">
        <v>23</v>
      </c>
      <c r="K23" s="13" t="s">
        <v>24</v>
      </c>
      <c r="L23" s="15">
        <v>360</v>
      </c>
      <c r="M23" s="13" t="s">
        <v>31</v>
      </c>
      <c r="N23" s="14">
        <v>46299.152789351851</v>
      </c>
      <c r="O23" s="15">
        <v>390</v>
      </c>
      <c r="P23" s="13" t="s">
        <v>41</v>
      </c>
      <c r="Q23" s="15">
        <v>40</v>
      </c>
      <c r="R23" s="3" t="str">
        <f>IF(OR(G23="12R",G23="12L"),_xlfn.XLOOKUP(C23,DB!$A$2:$A$255,DB!$B$2:$B$255,""),IF(OR(G23="30L",G23="30R"),_xlfn.XLOOKUP(C23,DB!$A$2:$A$255,DB!$C$2:$C$255,""),""))</f>
        <v>NUDAL</v>
      </c>
      <c r="S23" s="3">
        <f t="shared" si="0"/>
        <v>3</v>
      </c>
      <c r="T23" s="3" t="str">
        <f>_xlfn.XLOOKUP(C23,DB!$A$2:$A$255,DB!$D$2:$D$255,"")</f>
        <v>Sector 3</v>
      </c>
    </row>
    <row r="24" spans="1:20" x14ac:dyDescent="0.2">
      <c r="A24" s="13" t="s">
        <v>89</v>
      </c>
      <c r="B24" s="13" t="s">
        <v>18</v>
      </c>
      <c r="C24" s="13" t="s">
        <v>43</v>
      </c>
      <c r="D24" s="13" t="s">
        <v>20</v>
      </c>
      <c r="E24" s="13" t="s">
        <v>955</v>
      </c>
      <c r="F24" s="14">
        <v>46299.178495370375</v>
      </c>
      <c r="G24" s="13" t="s">
        <v>22</v>
      </c>
      <c r="H24" s="13" t="s">
        <v>1997</v>
      </c>
      <c r="I24" s="15">
        <v>360</v>
      </c>
      <c r="J24" s="13" t="s">
        <v>23</v>
      </c>
      <c r="K24" s="13" t="s">
        <v>24</v>
      </c>
      <c r="L24" s="15">
        <v>863</v>
      </c>
      <c r="M24" s="13" t="s">
        <v>377</v>
      </c>
      <c r="N24" s="14">
        <v>46299.222129629634</v>
      </c>
      <c r="O24" s="15">
        <v>360</v>
      </c>
      <c r="P24" s="13" t="s">
        <v>26</v>
      </c>
      <c r="Q24" s="15">
        <v>190</v>
      </c>
      <c r="R24" s="3" t="str">
        <f>IF(OR(G24="12R",G24="12L"),_xlfn.XLOOKUP(C24,DB!$A$2:$A$255,DB!$B$2:$B$255,""),IF(OR(G24="30L",G24="30R"),_xlfn.XLOOKUP(C24,DB!$A$2:$A$255,DB!$C$2:$C$255,""),""))</f>
        <v>UDGUV</v>
      </c>
      <c r="S24" s="3">
        <f t="shared" si="0"/>
        <v>4</v>
      </c>
      <c r="T24" s="3" t="str">
        <f>_xlfn.XLOOKUP(C24,DB!$A$2:$A$255,DB!$D$2:$D$255,"")</f>
        <v>Sector 2</v>
      </c>
    </row>
    <row r="25" spans="1:20" x14ac:dyDescent="0.2">
      <c r="A25" s="13" t="s">
        <v>92</v>
      </c>
      <c r="B25" s="13" t="s">
        <v>18</v>
      </c>
      <c r="C25" s="13" t="s">
        <v>33</v>
      </c>
      <c r="D25" s="13" t="s">
        <v>20</v>
      </c>
      <c r="E25" s="13" t="s">
        <v>1175</v>
      </c>
      <c r="F25" s="14">
        <v>46299.429236111115</v>
      </c>
      <c r="G25" s="13" t="s">
        <v>22</v>
      </c>
      <c r="H25" s="13" t="s">
        <v>1998</v>
      </c>
      <c r="I25" s="15">
        <v>360</v>
      </c>
      <c r="J25" s="13" t="s">
        <v>23</v>
      </c>
      <c r="K25" s="13" t="s">
        <v>24</v>
      </c>
      <c r="L25" s="15">
        <v>869</v>
      </c>
      <c r="M25" s="13" t="s">
        <v>36</v>
      </c>
      <c r="N25" s="14">
        <v>46299.473657407405</v>
      </c>
      <c r="O25" s="15">
        <v>360</v>
      </c>
      <c r="P25" s="13" t="s">
        <v>26</v>
      </c>
      <c r="Q25" s="15">
        <v>190</v>
      </c>
      <c r="R25" s="3" t="str">
        <f>IF(OR(G25="12R",G25="12L"),_xlfn.XLOOKUP(C25,DB!$A$2:$A$255,DB!$B$2:$B$255,""),IF(OR(G25="30L",G25="30R"),_xlfn.XLOOKUP(C25,DB!$A$2:$A$255,DB!$C$2:$C$255,""),""))</f>
        <v>UDGUV</v>
      </c>
      <c r="S25" s="3">
        <f t="shared" si="0"/>
        <v>10</v>
      </c>
      <c r="T25" s="3" t="str">
        <f>_xlfn.XLOOKUP(C25,DB!$A$2:$A$255,DB!$D$2:$D$255,"")</f>
        <v>Sector 2</v>
      </c>
    </row>
    <row r="26" spans="1:20" x14ac:dyDescent="0.2">
      <c r="A26" s="13" t="s">
        <v>94</v>
      </c>
      <c r="B26" s="13" t="s">
        <v>18</v>
      </c>
      <c r="C26" s="13" t="s">
        <v>43</v>
      </c>
      <c r="D26" s="13" t="s">
        <v>34</v>
      </c>
      <c r="E26" s="13" t="s">
        <v>302</v>
      </c>
      <c r="F26" s="14">
        <v>46299.436122685191</v>
      </c>
      <c r="G26" s="13" t="s">
        <v>22</v>
      </c>
      <c r="H26" s="13" t="s">
        <v>1999</v>
      </c>
      <c r="I26" s="15">
        <v>340</v>
      </c>
      <c r="J26" s="13" t="s">
        <v>23</v>
      </c>
      <c r="K26" s="13" t="s">
        <v>24</v>
      </c>
      <c r="L26" s="15">
        <v>860</v>
      </c>
      <c r="M26" s="13" t="s">
        <v>46</v>
      </c>
      <c r="N26" s="14">
        <v>46299.481365740736</v>
      </c>
      <c r="O26" s="15">
        <v>340</v>
      </c>
      <c r="P26" s="13" t="s">
        <v>26</v>
      </c>
      <c r="Q26" s="15">
        <v>190</v>
      </c>
      <c r="R26" s="3" t="str">
        <f>IF(OR(G26="12R",G26="12L"),_xlfn.XLOOKUP(C26,DB!$A$2:$A$255,DB!$B$2:$B$255,""),IF(OR(G26="30L",G26="30R"),_xlfn.XLOOKUP(C26,DB!$A$2:$A$255,DB!$C$2:$C$255,""),""))</f>
        <v>UDGUV</v>
      </c>
      <c r="S26" s="3">
        <f t="shared" si="0"/>
        <v>10</v>
      </c>
      <c r="T26" s="3" t="str">
        <f>_xlfn.XLOOKUP(C26,DB!$A$2:$A$255,DB!$D$2:$D$255,"")</f>
        <v>Sector 2</v>
      </c>
    </row>
    <row r="27" spans="1:20" x14ac:dyDescent="0.2">
      <c r="A27" s="13" t="s">
        <v>96</v>
      </c>
      <c r="B27" s="13" t="s">
        <v>18</v>
      </c>
      <c r="C27" s="13" t="s">
        <v>97</v>
      </c>
      <c r="D27" s="13" t="s">
        <v>54</v>
      </c>
      <c r="E27" s="13" t="s">
        <v>428</v>
      </c>
      <c r="F27" s="14">
        <v>46299.4606712963</v>
      </c>
      <c r="G27" s="13" t="s">
        <v>22</v>
      </c>
      <c r="H27" s="13" t="s">
        <v>2000</v>
      </c>
      <c r="I27" s="15">
        <v>360</v>
      </c>
      <c r="J27" s="13" t="s">
        <v>23</v>
      </c>
      <c r="K27" s="13" t="s">
        <v>24</v>
      </c>
      <c r="L27" s="15">
        <v>932</v>
      </c>
      <c r="M27" s="13" t="s">
        <v>2001</v>
      </c>
      <c r="N27" s="14">
        <v>46299.510891203703</v>
      </c>
      <c r="O27" s="15">
        <v>183</v>
      </c>
      <c r="P27" s="13" t="s">
        <v>26</v>
      </c>
      <c r="Q27" s="15">
        <v>190</v>
      </c>
      <c r="R27" s="3" t="str">
        <f>IF(OR(G27="12R",G27="12L"),_xlfn.XLOOKUP(C27,DB!$A$2:$A$255,DB!$B$2:$B$255,""),IF(OR(G27="30L",G27="30R"),_xlfn.XLOOKUP(C27,DB!$A$2:$A$255,DB!$C$2:$C$255,""),""))</f>
        <v>UDGUV</v>
      </c>
      <c r="S27" s="3">
        <f t="shared" si="0"/>
        <v>11</v>
      </c>
      <c r="T27" s="3" t="str">
        <f>_xlfn.XLOOKUP(C27,DB!$A$2:$A$255,DB!$D$2:$D$255,"")</f>
        <v>Sector 2</v>
      </c>
    </row>
    <row r="28" spans="1:20" x14ac:dyDescent="0.2">
      <c r="A28" s="13" t="s">
        <v>100</v>
      </c>
      <c r="B28" s="13" t="s">
        <v>18</v>
      </c>
      <c r="C28" s="13" t="s">
        <v>101</v>
      </c>
      <c r="D28" s="13" t="s">
        <v>20</v>
      </c>
      <c r="E28" s="13" t="s">
        <v>183</v>
      </c>
      <c r="F28" s="14">
        <v>46299.469826388886</v>
      </c>
      <c r="G28" s="13" t="s">
        <v>22</v>
      </c>
      <c r="H28" s="13" t="s">
        <v>2002</v>
      </c>
      <c r="I28" s="15">
        <v>360</v>
      </c>
      <c r="J28" s="13" t="s">
        <v>23</v>
      </c>
      <c r="K28" s="13" t="s">
        <v>24</v>
      </c>
      <c r="L28" s="15">
        <v>869</v>
      </c>
      <c r="M28" s="13" t="s">
        <v>46</v>
      </c>
      <c r="N28" s="14">
        <v>46299.515219907407</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106</v>
      </c>
      <c r="B29" s="13" t="s">
        <v>18</v>
      </c>
      <c r="C29" s="13" t="s">
        <v>43</v>
      </c>
      <c r="D29" s="13" t="s">
        <v>20</v>
      </c>
      <c r="E29" s="13" t="s">
        <v>58</v>
      </c>
      <c r="F29" s="14">
        <v>46299.475983796292</v>
      </c>
      <c r="G29" s="13" t="s">
        <v>22</v>
      </c>
      <c r="H29" s="13" t="s">
        <v>2003</v>
      </c>
      <c r="I29" s="15">
        <v>360</v>
      </c>
      <c r="J29" s="13" t="s">
        <v>23</v>
      </c>
      <c r="K29" s="13" t="s">
        <v>24</v>
      </c>
      <c r="L29" s="15">
        <v>873</v>
      </c>
      <c r="M29" s="13" t="s">
        <v>46</v>
      </c>
      <c r="N29" s="14">
        <v>46299.520648148144</v>
      </c>
      <c r="O29" s="15">
        <v>360</v>
      </c>
      <c r="P29" s="13" t="s">
        <v>26</v>
      </c>
      <c r="Q29" s="15">
        <v>190</v>
      </c>
      <c r="R29" s="3" t="str">
        <f>IF(OR(G29="12R",G29="12L"),_xlfn.XLOOKUP(C29,DB!$A$2:$A$255,DB!$B$2:$B$255,""),IF(OR(G29="30L",G29="30R"),_xlfn.XLOOKUP(C29,DB!$A$2:$A$255,DB!$C$2:$C$255,""),""))</f>
        <v>UDGUV</v>
      </c>
      <c r="S29" s="3">
        <f t="shared" si="0"/>
        <v>11</v>
      </c>
      <c r="T29" s="3" t="str">
        <f>_xlfn.XLOOKUP(C29,DB!$A$2:$A$255,DB!$D$2:$D$255,"")</f>
        <v>Sector 2</v>
      </c>
    </row>
    <row r="30" spans="1:20" x14ac:dyDescent="0.2">
      <c r="A30" s="13" t="s">
        <v>103</v>
      </c>
      <c r="B30" s="13" t="s">
        <v>18</v>
      </c>
      <c r="C30" s="13" t="s">
        <v>43</v>
      </c>
      <c r="D30" s="13" t="s">
        <v>44</v>
      </c>
      <c r="E30" s="13" t="s">
        <v>712</v>
      </c>
      <c r="F30" s="14">
        <v>46299.47755787037</v>
      </c>
      <c r="G30" s="13" t="s">
        <v>22</v>
      </c>
      <c r="H30" s="13" t="s">
        <v>2004</v>
      </c>
      <c r="I30" s="15">
        <v>380</v>
      </c>
      <c r="J30" s="13" t="s">
        <v>23</v>
      </c>
      <c r="K30" s="13" t="s">
        <v>24</v>
      </c>
      <c r="L30" s="15">
        <v>861</v>
      </c>
      <c r="M30" s="13" t="s">
        <v>46</v>
      </c>
      <c r="N30" s="14">
        <v>46299.522569444445</v>
      </c>
      <c r="O30" s="15">
        <v>380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1221</v>
      </c>
      <c r="B31" s="13" t="s">
        <v>18</v>
      </c>
      <c r="C31" s="13" t="s">
        <v>50</v>
      </c>
      <c r="D31" s="13" t="s">
        <v>235</v>
      </c>
      <c r="E31" s="13"/>
      <c r="F31" s="14">
        <v>46299.479259259257</v>
      </c>
      <c r="G31" s="13" t="s">
        <v>22</v>
      </c>
      <c r="H31" s="13" t="s">
        <v>1141</v>
      </c>
      <c r="I31" s="15">
        <v>430</v>
      </c>
      <c r="J31" s="13" t="s">
        <v>23</v>
      </c>
      <c r="K31" s="13" t="s">
        <v>51</v>
      </c>
      <c r="L31" s="15">
        <v>862</v>
      </c>
      <c r="M31" s="13" t="s">
        <v>46</v>
      </c>
      <c r="N31" s="14">
        <v>46299.525127314817</v>
      </c>
      <c r="O31" s="15">
        <v>430</v>
      </c>
      <c r="P31" s="13" t="s">
        <v>26</v>
      </c>
      <c r="Q31" s="15">
        <v>30</v>
      </c>
      <c r="R31" s="3" t="str">
        <f>IF(OR(G31="12R",G31="12L"),_xlfn.XLOOKUP(C31,DB!$A$2:$A$255,DB!$B$2:$B$255,""),IF(OR(G31="30L",G31="30R"),_xlfn.XLOOKUP(C31,DB!$A$2:$A$255,DB!$C$2:$C$255,""),""))</f>
        <v>UDGUV</v>
      </c>
      <c r="S31" s="3">
        <f t="shared" si="0"/>
        <v>11</v>
      </c>
      <c r="T31" s="3" t="str">
        <f>_xlfn.XLOOKUP(C31,DB!$A$2:$A$255,DB!$D$2:$D$255,"")</f>
        <v>Sector 2</v>
      </c>
    </row>
    <row r="32" spans="1:20" x14ac:dyDescent="0.2">
      <c r="A32" s="13" t="s">
        <v>111</v>
      </c>
      <c r="B32" s="13" t="s">
        <v>18</v>
      </c>
      <c r="C32" s="13" t="s">
        <v>33</v>
      </c>
      <c r="D32" s="13" t="s">
        <v>20</v>
      </c>
      <c r="E32" s="13" t="s">
        <v>534</v>
      </c>
      <c r="F32" s="14">
        <v>46299.485543981486</v>
      </c>
      <c r="G32" s="13" t="s">
        <v>22</v>
      </c>
      <c r="H32" s="13" t="s">
        <v>2005</v>
      </c>
      <c r="I32" s="15">
        <v>360</v>
      </c>
      <c r="J32" s="13" t="s">
        <v>23</v>
      </c>
      <c r="K32" s="13" t="s">
        <v>24</v>
      </c>
      <c r="L32" s="15">
        <v>867</v>
      </c>
      <c r="M32" s="13" t="s">
        <v>36</v>
      </c>
      <c r="N32" s="14">
        <v>46299.530335648145</v>
      </c>
      <c r="O32" s="15">
        <v>360</v>
      </c>
      <c r="P32" s="13" t="s">
        <v>26</v>
      </c>
      <c r="Q32" s="15">
        <v>190</v>
      </c>
      <c r="R32" s="3" t="str">
        <f>IF(OR(G32="12R",G32="12L"),_xlfn.XLOOKUP(C32,DB!$A$2:$A$255,DB!$B$2:$B$255,""),IF(OR(G32="30L",G32="30R"),_xlfn.XLOOKUP(C32,DB!$A$2:$A$255,DB!$C$2:$C$255,""),""))</f>
        <v>UDGUV</v>
      </c>
      <c r="S32" s="3">
        <f t="shared" si="0"/>
        <v>11</v>
      </c>
      <c r="T32" s="3" t="str">
        <f>_xlfn.XLOOKUP(C32,DB!$A$2:$A$255,DB!$D$2:$D$255,"")</f>
        <v>Sector 2</v>
      </c>
    </row>
    <row r="33" spans="1:20" x14ac:dyDescent="0.2">
      <c r="A33" s="13" t="s">
        <v>107</v>
      </c>
      <c r="B33" s="13" t="s">
        <v>18</v>
      </c>
      <c r="C33" s="13" t="s">
        <v>108</v>
      </c>
      <c r="D33" s="13" t="s">
        <v>54</v>
      </c>
      <c r="E33" s="13" t="s">
        <v>112</v>
      </c>
      <c r="F33" s="14">
        <v>46299.490173611106</v>
      </c>
      <c r="G33" s="13" t="s">
        <v>22</v>
      </c>
      <c r="H33" s="13" t="s">
        <v>110</v>
      </c>
      <c r="I33" s="15">
        <v>290</v>
      </c>
      <c r="J33" s="13" t="s">
        <v>23</v>
      </c>
      <c r="K33" s="13" t="s">
        <v>24</v>
      </c>
      <c r="L33" s="15">
        <v>136</v>
      </c>
      <c r="M33" s="13" t="s">
        <v>40</v>
      </c>
      <c r="N33" s="14">
        <v>46299.499803240746</v>
      </c>
      <c r="O33" s="15">
        <v>269</v>
      </c>
      <c r="P33" s="13" t="s">
        <v>26</v>
      </c>
      <c r="Q33" s="15">
        <v>190</v>
      </c>
      <c r="R33" s="3" t="str">
        <f>IF(OR(G33="12R",G33="12L"),_xlfn.XLOOKUP(C33,DB!$A$2:$A$255,DB!$B$2:$B$255,""),IF(OR(G33="30L",G33="30R"),_xlfn.XLOOKUP(C33,DB!$A$2:$A$255,DB!$C$2:$C$255,""),""))</f>
        <v>NUDAL</v>
      </c>
      <c r="S33" s="3">
        <f t="shared" si="0"/>
        <v>11</v>
      </c>
      <c r="T33" s="3" t="str">
        <f>_xlfn.XLOOKUP(C33,DB!$A$2:$A$255,DB!$D$2:$D$255,"")</f>
        <v>Sector 3</v>
      </c>
    </row>
    <row r="34" spans="1:20" x14ac:dyDescent="0.2">
      <c r="A34" s="13" t="s">
        <v>114</v>
      </c>
      <c r="B34" s="13" t="s">
        <v>18</v>
      </c>
      <c r="C34" s="13" t="s">
        <v>115</v>
      </c>
      <c r="D34" s="13" t="s">
        <v>129</v>
      </c>
      <c r="E34" s="13" t="s">
        <v>643</v>
      </c>
      <c r="F34" s="14">
        <v>46299.502638888887</v>
      </c>
      <c r="G34" s="13" t="s">
        <v>22</v>
      </c>
      <c r="H34" s="13" t="s">
        <v>1237</v>
      </c>
      <c r="I34" s="15">
        <v>370</v>
      </c>
      <c r="J34" s="13" t="s">
        <v>23</v>
      </c>
      <c r="K34" s="13" t="s">
        <v>24</v>
      </c>
      <c r="L34" s="15">
        <v>147</v>
      </c>
      <c r="M34" s="13" t="s">
        <v>2006</v>
      </c>
      <c r="N34" s="14">
        <v>46299.512638888889</v>
      </c>
      <c r="O34" s="15">
        <v>291</v>
      </c>
      <c r="P34" s="13" t="s">
        <v>26</v>
      </c>
      <c r="Q34" s="15">
        <v>190</v>
      </c>
      <c r="R34" s="3" t="str">
        <f>IF(OR(G34="12R",G34="12L"),_xlfn.XLOOKUP(C34,DB!$A$2:$A$255,DB!$B$2:$B$255,""),IF(OR(G34="30L",G34="30R"),_xlfn.XLOOKUP(C34,DB!$A$2:$A$255,DB!$C$2:$C$255,""),""))</f>
        <v>TAKUX</v>
      </c>
      <c r="S34" s="3">
        <f t="shared" si="0"/>
        <v>12</v>
      </c>
      <c r="T34" s="3" t="str">
        <f>_xlfn.XLOOKUP(C34,DB!$A$2:$A$255,DB!$D$2:$D$255,"")</f>
        <v>Sector 7</v>
      </c>
    </row>
    <row r="35" spans="1:20" x14ac:dyDescent="0.2">
      <c r="A35" s="13" t="s">
        <v>125</v>
      </c>
      <c r="B35" s="13" t="s">
        <v>18</v>
      </c>
      <c r="C35" s="13" t="s">
        <v>43</v>
      </c>
      <c r="D35" s="13" t="s">
        <v>44</v>
      </c>
      <c r="E35" s="13" t="s">
        <v>807</v>
      </c>
      <c r="F35" s="14">
        <v>46299.547893518524</v>
      </c>
      <c r="G35" s="13" t="s">
        <v>22</v>
      </c>
      <c r="H35" s="13" t="s">
        <v>2007</v>
      </c>
      <c r="I35" s="15">
        <v>360</v>
      </c>
      <c r="J35" s="13" t="s">
        <v>23</v>
      </c>
      <c r="K35" s="13" t="s">
        <v>24</v>
      </c>
      <c r="L35" s="15">
        <v>877</v>
      </c>
      <c r="M35" s="13" t="s">
        <v>46</v>
      </c>
      <c r="N35" s="14">
        <v>46299.593310185184</v>
      </c>
      <c r="O35" s="15">
        <v>360</v>
      </c>
      <c r="P35" s="13" t="s">
        <v>26</v>
      </c>
      <c r="Q35" s="15">
        <v>190</v>
      </c>
      <c r="R35" s="3" t="str">
        <f>IF(OR(G35="12R",G35="12L"),_xlfn.XLOOKUP(C35,DB!$A$2:$A$255,DB!$B$2:$B$255,""),IF(OR(G35="30L",G35="30R"),_xlfn.XLOOKUP(C35,DB!$A$2:$A$255,DB!$C$2:$C$255,""),""))</f>
        <v>UDGUV</v>
      </c>
      <c r="S35" s="3">
        <f t="shared" si="0"/>
        <v>13</v>
      </c>
      <c r="T35" s="3" t="str">
        <f>_xlfn.XLOOKUP(C35,DB!$A$2:$A$255,DB!$D$2:$D$255,"")</f>
        <v>Sector 2</v>
      </c>
    </row>
    <row r="36" spans="1:20" x14ac:dyDescent="0.2">
      <c r="A36" s="13" t="s">
        <v>133</v>
      </c>
      <c r="B36" s="13" t="s">
        <v>18</v>
      </c>
      <c r="C36" s="13" t="s">
        <v>134</v>
      </c>
      <c r="D36" s="13" t="s">
        <v>129</v>
      </c>
      <c r="E36" s="13" t="s">
        <v>2008</v>
      </c>
      <c r="F36" s="14">
        <v>46299.548958333333</v>
      </c>
      <c r="G36" s="13" t="s">
        <v>22</v>
      </c>
      <c r="H36" s="13" t="s">
        <v>2009</v>
      </c>
      <c r="I36" s="15">
        <v>350</v>
      </c>
      <c r="J36" s="13" t="s">
        <v>23</v>
      </c>
      <c r="K36" s="13" t="s">
        <v>24</v>
      </c>
      <c r="L36" s="15">
        <v>360</v>
      </c>
      <c r="M36" s="13" t="s">
        <v>31</v>
      </c>
      <c r="N36" s="14">
        <v>46299.569120370375</v>
      </c>
      <c r="O36" s="15">
        <v>330</v>
      </c>
      <c r="P36" s="13" t="s">
        <v>26</v>
      </c>
      <c r="Q36" s="15">
        <v>40</v>
      </c>
      <c r="R36" s="3" t="str">
        <f>IF(OR(G36="12R",G36="12L"),_xlfn.XLOOKUP(C36,DB!$A$2:$A$255,DB!$B$2:$B$255,""),IF(OR(G36="30L",G36="30R"),_xlfn.XLOOKUP(C36,DB!$A$2:$A$255,DB!$C$2:$C$255,""),""))</f>
        <v>ENEBA</v>
      </c>
      <c r="S36" s="3">
        <f t="shared" si="0"/>
        <v>13</v>
      </c>
      <c r="T36" s="3" t="str">
        <f>_xlfn.XLOOKUP(C36,DB!$A$2:$A$255,DB!$D$2:$D$255,"")</f>
        <v>Sector 3</v>
      </c>
    </row>
    <row r="37" spans="1:20" x14ac:dyDescent="0.2">
      <c r="A37" s="13" t="s">
        <v>121</v>
      </c>
      <c r="B37" s="13" t="s">
        <v>18</v>
      </c>
      <c r="C37" s="13" t="s">
        <v>122</v>
      </c>
      <c r="D37" s="13" t="s">
        <v>123</v>
      </c>
      <c r="E37" s="13" t="s">
        <v>426</v>
      </c>
      <c r="F37" s="14">
        <v>46299.561759259261</v>
      </c>
      <c r="G37" s="13" t="s">
        <v>22</v>
      </c>
      <c r="H37" s="13" t="s">
        <v>2010</v>
      </c>
      <c r="I37" s="15">
        <v>300</v>
      </c>
      <c r="J37" s="13" t="s">
        <v>23</v>
      </c>
      <c r="K37" s="13" t="s">
        <v>24</v>
      </c>
      <c r="L37" s="15">
        <v>435</v>
      </c>
      <c r="M37" s="13" t="s">
        <v>204</v>
      </c>
      <c r="N37" s="14">
        <v>46299.584687499999</v>
      </c>
      <c r="O37" s="15">
        <v>300</v>
      </c>
      <c r="P37" s="13" t="s">
        <v>26</v>
      </c>
      <c r="Q37" s="15">
        <v>40</v>
      </c>
      <c r="R37" s="3" t="str">
        <f>IF(OR(G37="12R",G37="12L"),_xlfn.XLOOKUP(C37,DB!$A$2:$A$255,DB!$B$2:$B$255,""),IF(OR(G37="30L",G37="30R"),_xlfn.XLOOKUP(C37,DB!$A$2:$A$255,DB!$C$2:$C$255,""),""))</f>
        <v>ENEBA</v>
      </c>
      <c r="S37" s="3">
        <f t="shared" si="0"/>
        <v>13</v>
      </c>
      <c r="T37" s="3" t="str">
        <f>_xlfn.XLOOKUP(C37,DB!$A$2:$A$255,DB!$D$2:$D$255,"")</f>
        <v>Sector 3</v>
      </c>
    </row>
    <row r="38" spans="1:20" x14ac:dyDescent="0.2">
      <c r="A38" s="13" t="s">
        <v>1160</v>
      </c>
      <c r="B38" s="13" t="s">
        <v>18</v>
      </c>
      <c r="C38" s="13" t="s">
        <v>38</v>
      </c>
      <c r="D38" s="13" t="s">
        <v>88</v>
      </c>
      <c r="E38" s="13" t="s">
        <v>369</v>
      </c>
      <c r="F38" s="14">
        <v>46299.56318287037</v>
      </c>
      <c r="G38" s="13" t="s">
        <v>22</v>
      </c>
      <c r="H38" s="13" t="s">
        <v>2011</v>
      </c>
      <c r="I38" s="15">
        <v>330</v>
      </c>
      <c r="J38" s="13" t="s">
        <v>23</v>
      </c>
      <c r="K38" s="13" t="s">
        <v>24</v>
      </c>
      <c r="L38" s="15">
        <v>140</v>
      </c>
      <c r="M38" s="13" t="s">
        <v>627</v>
      </c>
      <c r="N38" s="14">
        <v>46299.573287037041</v>
      </c>
      <c r="O38" s="15">
        <v>189</v>
      </c>
      <c r="P38" s="13" t="s">
        <v>41</v>
      </c>
      <c r="Q38" s="15">
        <v>190</v>
      </c>
      <c r="R38" s="3" t="str">
        <f>IF(OR(G38="12R",G38="12L"),_xlfn.XLOOKUP(C38,DB!$A$2:$A$255,DB!$B$2:$B$255,""),IF(OR(G38="30L",G38="30R"),_xlfn.XLOOKUP(C38,DB!$A$2:$A$255,DB!$C$2:$C$255,""),""))</f>
        <v>NUDAL</v>
      </c>
      <c r="S38" s="3">
        <f t="shared" si="0"/>
        <v>13</v>
      </c>
      <c r="T38" s="3" t="str">
        <f>_xlfn.XLOOKUP(C38,DB!$A$2:$A$255,DB!$D$2:$D$255,"")</f>
        <v>Sector 3</v>
      </c>
    </row>
    <row r="39" spans="1:20" x14ac:dyDescent="0.2">
      <c r="A39" s="13" t="s">
        <v>113</v>
      </c>
      <c r="B39" s="13" t="s">
        <v>18</v>
      </c>
      <c r="C39" s="13" t="s">
        <v>43</v>
      </c>
      <c r="D39" s="13" t="s">
        <v>29</v>
      </c>
      <c r="E39" s="13" t="s">
        <v>2012</v>
      </c>
      <c r="F39" s="14">
        <v>46299.568645833337</v>
      </c>
      <c r="G39" s="13" t="s">
        <v>22</v>
      </c>
      <c r="H39" s="13" t="s">
        <v>2013</v>
      </c>
      <c r="I39" s="15">
        <v>380</v>
      </c>
      <c r="J39" s="13" t="s">
        <v>23</v>
      </c>
      <c r="K39" s="13" t="s">
        <v>24</v>
      </c>
      <c r="L39" s="15">
        <v>889</v>
      </c>
      <c r="M39" s="13" t="s">
        <v>46</v>
      </c>
      <c r="N39" s="14">
        <v>46299.61383101852</v>
      </c>
      <c r="O39" s="15">
        <v>380</v>
      </c>
      <c r="P39" s="13" t="s">
        <v>26</v>
      </c>
      <c r="Q39" s="15">
        <v>190</v>
      </c>
      <c r="R39" s="3" t="str">
        <f>IF(OR(G39="12R",G39="12L"),_xlfn.XLOOKUP(C39,DB!$A$2:$A$255,DB!$B$2:$B$255,""),IF(OR(G39="30L",G39="30R"),_xlfn.XLOOKUP(C39,DB!$A$2:$A$255,DB!$C$2:$C$255,""),""))</f>
        <v>UDGUV</v>
      </c>
      <c r="S39" s="3">
        <f t="shared" si="0"/>
        <v>13</v>
      </c>
      <c r="T39" s="3" t="str">
        <f>_xlfn.XLOOKUP(C39,DB!$A$2:$A$255,DB!$D$2:$D$255,"")</f>
        <v>Sector 2</v>
      </c>
    </row>
    <row r="40" spans="1:20" x14ac:dyDescent="0.2">
      <c r="A40" s="13" t="s">
        <v>62</v>
      </c>
      <c r="B40" s="13" t="s">
        <v>18</v>
      </c>
      <c r="C40" s="13" t="s">
        <v>66</v>
      </c>
      <c r="D40" s="13" t="s">
        <v>64</v>
      </c>
      <c r="E40" s="13" t="s">
        <v>2014</v>
      </c>
      <c r="F40" s="14">
        <v>46299.584155092598</v>
      </c>
      <c r="G40" s="13" t="s">
        <v>22</v>
      </c>
      <c r="H40" s="13" t="s">
        <v>2015</v>
      </c>
      <c r="I40" s="15">
        <v>240</v>
      </c>
      <c r="J40" s="13" t="s">
        <v>23</v>
      </c>
      <c r="K40" s="13" t="s">
        <v>24</v>
      </c>
      <c r="L40" s="15">
        <v>352</v>
      </c>
      <c r="M40" s="13" t="s">
        <v>66</v>
      </c>
      <c r="N40" s="14">
        <v>46299.607557870375</v>
      </c>
      <c r="O40" s="15">
        <v>0</v>
      </c>
      <c r="P40" s="13" t="s">
        <v>26</v>
      </c>
      <c r="Q40" s="15">
        <v>190</v>
      </c>
      <c r="R40" s="3" t="str">
        <f>IF(OR(G40="12R",G40="12L"),_xlfn.XLOOKUP(C40,DB!$A$2:$A$255,DB!$B$2:$B$255,""),IF(OR(G40="30L",G40="30R"),_xlfn.XLOOKUP(C40,DB!$A$2:$A$255,DB!$C$2:$C$255,""),""))</f>
        <v>UDGUV</v>
      </c>
      <c r="S40" s="3">
        <f t="shared" si="0"/>
        <v>14</v>
      </c>
      <c r="T40" s="3" t="str">
        <f>_xlfn.XLOOKUP(C40,DB!$A$2:$A$255,DB!$D$2:$D$255,"")</f>
        <v>Sector 2</v>
      </c>
    </row>
    <row r="41" spans="1:20" x14ac:dyDescent="0.2">
      <c r="A41" s="13" t="s">
        <v>506</v>
      </c>
      <c r="B41" s="13" t="s">
        <v>18</v>
      </c>
      <c r="C41" s="13" t="s">
        <v>565</v>
      </c>
      <c r="D41" s="13" t="s">
        <v>507</v>
      </c>
      <c r="E41" s="13"/>
      <c r="F41" s="14">
        <v>46299.587812500002</v>
      </c>
      <c r="G41" s="13" t="s">
        <v>22</v>
      </c>
      <c r="H41" s="13" t="s">
        <v>167</v>
      </c>
      <c r="I41" s="15">
        <v>65</v>
      </c>
      <c r="J41" s="13" t="s">
        <v>139</v>
      </c>
      <c r="K41" s="13" t="s">
        <v>51</v>
      </c>
      <c r="L41" s="15">
        <v>227</v>
      </c>
      <c r="M41" s="13" t="s">
        <v>565</v>
      </c>
      <c r="N41" s="14">
        <v>46299.6246875</v>
      </c>
      <c r="O41" s="15">
        <v>0</v>
      </c>
      <c r="P41" s="13" t="s">
        <v>137</v>
      </c>
      <c r="Q41" s="15">
        <v>15</v>
      </c>
      <c r="R41" s="3" t="str">
        <f>IF(OR(G41="12R",G41="12L"),_xlfn.XLOOKUP(C41,DB!$A$2:$A$255,DB!$B$2:$B$255,""),IF(OR(G41="30L",G41="30R"),_xlfn.XLOOKUP(C41,DB!$A$2:$A$255,DB!$C$2:$C$255,""),""))</f>
        <v/>
      </c>
      <c r="S41" s="3">
        <f t="shared" si="0"/>
        <v>14</v>
      </c>
      <c r="T41" s="3" t="str">
        <f>_xlfn.XLOOKUP(C41,DB!$A$2:$A$255,DB!$D$2:$D$255,"")</f>
        <v/>
      </c>
    </row>
    <row r="42" spans="1:20" x14ac:dyDescent="0.2">
      <c r="A42" s="13" t="s">
        <v>185</v>
      </c>
      <c r="B42" s="13" t="s">
        <v>18</v>
      </c>
      <c r="C42" s="13" t="s">
        <v>565</v>
      </c>
      <c r="D42" s="13" t="s">
        <v>186</v>
      </c>
      <c r="E42" s="13"/>
      <c r="F42" s="14">
        <v>46299.589178240742</v>
      </c>
      <c r="G42" s="13" t="s">
        <v>22</v>
      </c>
      <c r="H42" s="13" t="s">
        <v>167</v>
      </c>
      <c r="I42" s="15">
        <v>25</v>
      </c>
      <c r="J42" s="13" t="s">
        <v>139</v>
      </c>
      <c r="K42" s="13" t="s">
        <v>51</v>
      </c>
      <c r="L42" s="15">
        <v>227</v>
      </c>
      <c r="M42" s="13" t="s">
        <v>565</v>
      </c>
      <c r="N42" s="14">
        <v>46299.635682870372</v>
      </c>
      <c r="O42" s="15">
        <v>0</v>
      </c>
      <c r="P42" s="13" t="s">
        <v>137</v>
      </c>
      <c r="Q42" s="15">
        <v>15</v>
      </c>
      <c r="R42" s="3" t="str">
        <f>IF(OR(G42="12R",G42="12L"),_xlfn.XLOOKUP(C42,DB!$A$2:$A$255,DB!$B$2:$B$255,""),IF(OR(G42="30L",G42="30R"),_xlfn.XLOOKUP(C42,DB!$A$2:$A$255,DB!$C$2:$C$255,""),""))</f>
        <v/>
      </c>
      <c r="S42" s="3">
        <f t="shared" si="0"/>
        <v>14</v>
      </c>
      <c r="T42" s="3" t="str">
        <f>_xlfn.XLOOKUP(C42,DB!$A$2:$A$255,DB!$D$2:$D$255,"")</f>
        <v/>
      </c>
    </row>
    <row r="43" spans="1:20" x14ac:dyDescent="0.2">
      <c r="A43" s="13" t="s">
        <v>2016</v>
      </c>
      <c r="B43" s="13" t="s">
        <v>18</v>
      </c>
      <c r="C43" s="13" t="s">
        <v>224</v>
      </c>
      <c r="D43" s="13" t="s">
        <v>603</v>
      </c>
      <c r="E43" s="13"/>
      <c r="F43" s="14">
        <v>46299.599120370374</v>
      </c>
      <c r="G43" s="13" t="s">
        <v>22</v>
      </c>
      <c r="H43" s="13" t="s">
        <v>2017</v>
      </c>
      <c r="I43" s="15">
        <v>400</v>
      </c>
      <c r="J43" s="13" t="s">
        <v>23</v>
      </c>
      <c r="K43" s="13" t="s">
        <v>51</v>
      </c>
      <c r="L43" s="15">
        <v>513</v>
      </c>
      <c r="M43" s="13" t="s">
        <v>957</v>
      </c>
      <c r="N43" s="14">
        <v>46299.627916666665</v>
      </c>
      <c r="O43" s="15">
        <v>400</v>
      </c>
      <c r="P43" s="13" t="s">
        <v>26</v>
      </c>
      <c r="Q43" s="15">
        <v>40</v>
      </c>
      <c r="R43" s="3" t="str">
        <f>IF(OR(G43="12R",G43="12L"),_xlfn.XLOOKUP(C43,DB!$A$2:$A$255,DB!$B$2:$B$255,""),IF(OR(G43="30L",G43="30R"),_xlfn.XLOOKUP(C43,DB!$A$2:$A$255,DB!$C$2:$C$255,""),""))</f>
        <v>ENEBA</v>
      </c>
      <c r="S43" s="3">
        <f t="shared" si="0"/>
        <v>14</v>
      </c>
      <c r="T43" s="3" t="str">
        <f>_xlfn.XLOOKUP(C43,DB!$A$2:$A$255,DB!$D$2:$D$255,"")</f>
        <v>Sector 3</v>
      </c>
    </row>
    <row r="44" spans="1:20" x14ac:dyDescent="0.2">
      <c r="A44" s="13" t="s">
        <v>135</v>
      </c>
      <c r="B44" s="13" t="s">
        <v>18</v>
      </c>
      <c r="C44" s="13" t="s">
        <v>136</v>
      </c>
      <c r="D44" s="13" t="s">
        <v>44</v>
      </c>
      <c r="E44" s="13" t="s">
        <v>1257</v>
      </c>
      <c r="F44" s="14">
        <v>46299.601643518516</v>
      </c>
      <c r="G44" s="13" t="s">
        <v>22</v>
      </c>
      <c r="H44" s="13" t="s">
        <v>2018</v>
      </c>
      <c r="I44" s="15">
        <v>330</v>
      </c>
      <c r="J44" s="13" t="s">
        <v>23</v>
      </c>
      <c r="K44" s="13" t="s">
        <v>24</v>
      </c>
      <c r="L44" s="15">
        <v>367</v>
      </c>
      <c r="M44" s="13" t="s">
        <v>31</v>
      </c>
      <c r="N44" s="14">
        <v>46299.622962962967</v>
      </c>
      <c r="O44" s="15">
        <v>330</v>
      </c>
      <c r="P44" s="13" t="s">
        <v>26</v>
      </c>
      <c r="Q44" s="15">
        <v>40</v>
      </c>
      <c r="R44" s="3" t="str">
        <f>IF(OR(G44="12R",G44="12L"),_xlfn.XLOOKUP(C44,DB!$A$2:$A$255,DB!$B$2:$B$255,""),IF(OR(G44="30L",G44="30R"),_xlfn.XLOOKUP(C44,DB!$A$2:$A$255,DB!$C$2:$C$255,""),""))</f>
        <v>OMSUK</v>
      </c>
      <c r="S44" s="3">
        <f t="shared" si="0"/>
        <v>14</v>
      </c>
      <c r="T44" s="3" t="str">
        <f>_xlfn.XLOOKUP(C44,DB!$A$2:$A$255,DB!$D$2:$D$255,"")</f>
        <v>Sector 3</v>
      </c>
    </row>
    <row r="45" spans="1:20" x14ac:dyDescent="0.2">
      <c r="A45" s="13" t="s">
        <v>140</v>
      </c>
      <c r="B45" s="13" t="s">
        <v>18</v>
      </c>
      <c r="C45" s="13" t="s">
        <v>43</v>
      </c>
      <c r="D45" s="13" t="s">
        <v>44</v>
      </c>
      <c r="E45" s="13" t="s">
        <v>588</v>
      </c>
      <c r="F45" s="14">
        <v>46299.602858796294</v>
      </c>
      <c r="G45" s="13" t="s">
        <v>22</v>
      </c>
      <c r="H45" s="13" t="s">
        <v>2019</v>
      </c>
      <c r="I45" s="15">
        <v>360</v>
      </c>
      <c r="J45" s="13" t="s">
        <v>23</v>
      </c>
      <c r="K45" s="13" t="s">
        <v>24</v>
      </c>
      <c r="L45" s="15">
        <v>861</v>
      </c>
      <c r="M45" s="13" t="s">
        <v>46</v>
      </c>
      <c r="N45" s="14">
        <v>46299.647453703699</v>
      </c>
      <c r="O45" s="15">
        <v>360</v>
      </c>
      <c r="P45" s="13" t="s">
        <v>26</v>
      </c>
      <c r="Q45" s="15">
        <v>190</v>
      </c>
      <c r="R45" s="3" t="str">
        <f>IF(OR(G45="12R",G45="12L"),_xlfn.XLOOKUP(C45,DB!$A$2:$A$255,DB!$B$2:$B$255,""),IF(OR(G45="30L",G45="30R"),_xlfn.XLOOKUP(C45,DB!$A$2:$A$255,DB!$C$2:$C$255,""),""))</f>
        <v>UDGUV</v>
      </c>
      <c r="S45" s="3">
        <f t="shared" si="0"/>
        <v>14</v>
      </c>
      <c r="T45" s="3" t="str">
        <f>_xlfn.XLOOKUP(C45,DB!$A$2:$A$255,DB!$D$2:$D$255,"")</f>
        <v>Sector 2</v>
      </c>
    </row>
    <row r="46" spans="1:20" x14ac:dyDescent="0.2">
      <c r="A46" s="13" t="s">
        <v>146</v>
      </c>
      <c r="B46" s="13" t="s">
        <v>18</v>
      </c>
      <c r="C46" s="13" t="s">
        <v>33</v>
      </c>
      <c r="D46" s="13" t="s">
        <v>54</v>
      </c>
      <c r="E46" s="13" t="s">
        <v>449</v>
      </c>
      <c r="F46" s="14">
        <v>46299.630462962959</v>
      </c>
      <c r="G46" s="13" t="s">
        <v>22</v>
      </c>
      <c r="H46" s="13" t="s">
        <v>2020</v>
      </c>
      <c r="I46" s="15">
        <v>380</v>
      </c>
      <c r="J46" s="13" t="s">
        <v>23</v>
      </c>
      <c r="K46" s="13" t="s">
        <v>24</v>
      </c>
      <c r="L46" s="15">
        <v>889</v>
      </c>
      <c r="M46" s="13" t="s">
        <v>1096</v>
      </c>
      <c r="N46" s="14">
        <v>46299.676041666666</v>
      </c>
      <c r="O46" s="15">
        <v>380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158</v>
      </c>
      <c r="B47" s="13" t="s">
        <v>18</v>
      </c>
      <c r="C47" s="13" t="s">
        <v>101</v>
      </c>
      <c r="D47" s="13" t="s">
        <v>61</v>
      </c>
      <c r="E47" s="13" t="s">
        <v>156</v>
      </c>
      <c r="F47" s="14">
        <v>46299.647245370375</v>
      </c>
      <c r="G47" s="13" t="s">
        <v>22</v>
      </c>
      <c r="H47" s="13" t="s">
        <v>2021</v>
      </c>
      <c r="I47" s="15">
        <v>360</v>
      </c>
      <c r="J47" s="13" t="s">
        <v>23</v>
      </c>
      <c r="K47" s="13" t="s">
        <v>24</v>
      </c>
      <c r="L47" s="15">
        <v>898</v>
      </c>
      <c r="M47" s="13" t="s">
        <v>2022</v>
      </c>
      <c r="N47" s="14">
        <v>46299.693240740744</v>
      </c>
      <c r="O47" s="15">
        <v>360</v>
      </c>
      <c r="P47" s="13" t="s">
        <v>26</v>
      </c>
      <c r="Q47" s="15">
        <v>190</v>
      </c>
      <c r="R47" s="3" t="str">
        <f>IF(OR(G47="12R",G47="12L"),_xlfn.XLOOKUP(C47,DB!$A$2:$A$255,DB!$B$2:$B$255,""),IF(OR(G47="30L",G47="30R"),_xlfn.XLOOKUP(C47,DB!$A$2:$A$255,DB!$C$2:$C$255,""),""))</f>
        <v>UDGUV</v>
      </c>
      <c r="S47" s="3">
        <f t="shared" si="0"/>
        <v>15</v>
      </c>
      <c r="T47" s="3" t="str">
        <f>_xlfn.XLOOKUP(C47,DB!$A$2:$A$255,DB!$D$2:$D$255,"")</f>
        <v>Sector 2</v>
      </c>
    </row>
    <row r="48" spans="1:20" x14ac:dyDescent="0.2">
      <c r="A48" s="13" t="s">
        <v>154</v>
      </c>
      <c r="B48" s="13" t="s">
        <v>18</v>
      </c>
      <c r="C48" s="13" t="s">
        <v>43</v>
      </c>
      <c r="D48" s="13" t="s">
        <v>20</v>
      </c>
      <c r="E48" s="13" t="s">
        <v>808</v>
      </c>
      <c r="F48" s="14">
        <v>46299.651805555557</v>
      </c>
      <c r="G48" s="13" t="s">
        <v>22</v>
      </c>
      <c r="H48" s="13" t="s">
        <v>2023</v>
      </c>
      <c r="I48" s="15">
        <v>360</v>
      </c>
      <c r="J48" s="13" t="s">
        <v>23</v>
      </c>
      <c r="K48" s="13" t="s">
        <v>24</v>
      </c>
      <c r="L48" s="15">
        <v>863</v>
      </c>
      <c r="M48" s="13" t="s">
        <v>46</v>
      </c>
      <c r="N48" s="14">
        <v>46299.69604166667</v>
      </c>
      <c r="O48" s="15">
        <v>360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466</v>
      </c>
      <c r="B49" s="13" t="s">
        <v>18</v>
      </c>
      <c r="C49" s="13" t="s">
        <v>50</v>
      </c>
      <c r="D49" s="13" t="s">
        <v>54</v>
      </c>
      <c r="E49" s="13" t="s">
        <v>832</v>
      </c>
      <c r="F49" s="14">
        <v>46299.653356481482</v>
      </c>
      <c r="G49" s="13" t="s">
        <v>22</v>
      </c>
      <c r="H49" s="13" t="s">
        <v>576</v>
      </c>
      <c r="I49" s="15">
        <v>380</v>
      </c>
      <c r="J49" s="13" t="s">
        <v>23</v>
      </c>
      <c r="K49" s="13" t="s">
        <v>24</v>
      </c>
      <c r="L49" s="15">
        <v>859</v>
      </c>
      <c r="M49" s="13" t="s">
        <v>46</v>
      </c>
      <c r="N49" s="14">
        <v>46299.697511574079</v>
      </c>
      <c r="O49" s="15">
        <v>380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163</v>
      </c>
      <c r="B50" s="13" t="s">
        <v>18</v>
      </c>
      <c r="C50" s="13" t="s">
        <v>101</v>
      </c>
      <c r="D50" s="13" t="s">
        <v>129</v>
      </c>
      <c r="E50" s="13" t="s">
        <v>619</v>
      </c>
      <c r="F50" s="14">
        <v>46299.654837962968</v>
      </c>
      <c r="G50" s="13" t="s">
        <v>22</v>
      </c>
      <c r="H50" s="13" t="s">
        <v>2024</v>
      </c>
      <c r="I50" s="15">
        <v>380</v>
      </c>
      <c r="J50" s="13" t="s">
        <v>23</v>
      </c>
      <c r="K50" s="13" t="s">
        <v>24</v>
      </c>
      <c r="L50" s="15">
        <v>871</v>
      </c>
      <c r="M50" s="13" t="s">
        <v>46</v>
      </c>
      <c r="N50" s="14">
        <v>46299.700497685189</v>
      </c>
      <c r="O50" s="15">
        <v>380</v>
      </c>
      <c r="P50" s="13" t="s">
        <v>26</v>
      </c>
      <c r="Q50" s="15">
        <v>190</v>
      </c>
      <c r="R50" s="3" t="str">
        <f>IF(OR(G50="12R",G50="12L"),_xlfn.XLOOKUP(C50,DB!$A$2:$A$255,DB!$B$2:$B$255,""),IF(OR(G50="30L",G50="30R"),_xlfn.XLOOKUP(C50,DB!$A$2:$A$255,DB!$C$2:$C$255,""),""))</f>
        <v>UDGUV</v>
      </c>
      <c r="S50" s="3">
        <f t="shared" si="0"/>
        <v>15</v>
      </c>
      <c r="T50" s="3" t="str">
        <f>_xlfn.XLOOKUP(C50,DB!$A$2:$A$255,DB!$D$2:$D$255,"")</f>
        <v>Sector 2</v>
      </c>
    </row>
    <row r="51" spans="1:20" x14ac:dyDescent="0.2">
      <c r="A51" s="13" t="s">
        <v>157</v>
      </c>
      <c r="B51" s="13" t="s">
        <v>18</v>
      </c>
      <c r="C51" s="13" t="s">
        <v>19</v>
      </c>
      <c r="D51" s="13" t="s">
        <v>54</v>
      </c>
      <c r="E51" s="13" t="s">
        <v>408</v>
      </c>
      <c r="F51" s="14">
        <v>46299.659282407403</v>
      </c>
      <c r="G51" s="13" t="s">
        <v>22</v>
      </c>
      <c r="H51" s="13" t="s">
        <v>2025</v>
      </c>
      <c r="I51" s="15">
        <v>380</v>
      </c>
      <c r="J51" s="13" t="s">
        <v>23</v>
      </c>
      <c r="K51" s="13" t="s">
        <v>24</v>
      </c>
      <c r="L51" s="15">
        <v>891</v>
      </c>
      <c r="M51" s="13" t="s">
        <v>25</v>
      </c>
      <c r="N51" s="14">
        <v>46299.705104166671</v>
      </c>
      <c r="O51" s="15">
        <v>380</v>
      </c>
      <c r="P51" s="13" t="s">
        <v>26</v>
      </c>
      <c r="Q51" s="15">
        <v>190</v>
      </c>
      <c r="R51" s="3" t="str">
        <f>IF(OR(G51="12R",G51="12L"),_xlfn.XLOOKUP(C51,DB!$A$2:$A$255,DB!$B$2:$B$255,""),IF(OR(G51="30L",G51="30R"),_xlfn.XLOOKUP(C51,DB!$A$2:$A$255,DB!$C$2:$C$255,""),""))</f>
        <v>UDGUV</v>
      </c>
      <c r="S51" s="3">
        <f t="shared" si="0"/>
        <v>15</v>
      </c>
      <c r="T51" s="3" t="str">
        <f>_xlfn.XLOOKUP(C51,DB!$A$2:$A$255,DB!$D$2:$D$255,"")</f>
        <v>Sector 2</v>
      </c>
    </row>
    <row r="52" spans="1:20" x14ac:dyDescent="0.2">
      <c r="A52" s="13" t="s">
        <v>160</v>
      </c>
      <c r="B52" s="13" t="s">
        <v>18</v>
      </c>
      <c r="C52" s="13" t="s">
        <v>43</v>
      </c>
      <c r="D52" s="13" t="s">
        <v>61</v>
      </c>
      <c r="E52" s="13" t="s">
        <v>694</v>
      </c>
      <c r="F52" s="14">
        <v>46299.662777777776</v>
      </c>
      <c r="G52" s="13" t="s">
        <v>22</v>
      </c>
      <c r="H52" s="13" t="s">
        <v>2026</v>
      </c>
      <c r="I52" s="15">
        <v>360</v>
      </c>
      <c r="J52" s="13" t="s">
        <v>23</v>
      </c>
      <c r="K52" s="13" t="s">
        <v>24</v>
      </c>
      <c r="L52" s="15">
        <v>859</v>
      </c>
      <c r="M52" s="13" t="s">
        <v>46</v>
      </c>
      <c r="N52" s="14">
        <v>46299.70694444445</v>
      </c>
      <c r="O52" s="15">
        <v>340</v>
      </c>
      <c r="P52" s="13" t="s">
        <v>26</v>
      </c>
      <c r="Q52" s="15">
        <v>190</v>
      </c>
      <c r="R52" s="3" t="str">
        <f>IF(OR(G52="12R",G52="12L"),_xlfn.XLOOKUP(C52,DB!$A$2:$A$255,DB!$B$2:$B$255,""),IF(OR(G52="30L",G52="30R"),_xlfn.XLOOKUP(C52,DB!$A$2:$A$255,DB!$C$2:$C$255,""),""))</f>
        <v>UDGUV</v>
      </c>
      <c r="S52" s="3">
        <f t="shared" si="0"/>
        <v>15</v>
      </c>
      <c r="T52" s="3" t="str">
        <f>_xlfn.XLOOKUP(C52,DB!$A$2:$A$255,DB!$D$2:$D$255,"")</f>
        <v>Sector 2</v>
      </c>
    </row>
    <row r="53" spans="1:20" x14ac:dyDescent="0.2">
      <c r="A53" s="13" t="s">
        <v>471</v>
      </c>
      <c r="B53" s="13" t="s">
        <v>18</v>
      </c>
      <c r="C53" s="13" t="s">
        <v>128</v>
      </c>
      <c r="D53" s="13" t="s">
        <v>129</v>
      </c>
      <c r="E53" s="13" t="s">
        <v>2027</v>
      </c>
      <c r="F53" s="14">
        <v>46299.674282407403</v>
      </c>
      <c r="G53" s="13" t="s">
        <v>22</v>
      </c>
      <c r="H53" s="13" t="s">
        <v>2028</v>
      </c>
      <c r="I53" s="15">
        <v>360</v>
      </c>
      <c r="J53" s="13" t="s">
        <v>23</v>
      </c>
      <c r="K53" s="13" t="s">
        <v>24</v>
      </c>
      <c r="L53" s="15">
        <v>534</v>
      </c>
      <c r="M53" s="13" t="s">
        <v>130</v>
      </c>
      <c r="N53" s="14">
        <v>46299.702835648146</v>
      </c>
      <c r="O53" s="15">
        <v>360</v>
      </c>
      <c r="P53" s="13" t="s">
        <v>26</v>
      </c>
      <c r="Q53" s="15">
        <v>40</v>
      </c>
      <c r="R53" s="3" t="str">
        <f>IF(OR(G53="12R",G53="12L"),_xlfn.XLOOKUP(C53,DB!$A$2:$A$255,DB!$B$2:$B$255,""),IF(OR(G53="30L",G53="30R"),_xlfn.XLOOKUP(C53,DB!$A$2:$A$255,DB!$C$2:$C$255,""),""))</f>
        <v>ENEBA</v>
      </c>
      <c r="S53" s="3">
        <f t="shared" si="0"/>
        <v>16</v>
      </c>
      <c r="T53" s="3" t="str">
        <f>_xlfn.XLOOKUP(C53,DB!$A$2:$A$255,DB!$D$2:$D$255,"")</f>
        <v>Sector 3</v>
      </c>
    </row>
    <row r="54" spans="1:20" x14ac:dyDescent="0.2">
      <c r="A54" s="13" t="s">
        <v>168</v>
      </c>
      <c r="B54" s="13" t="s">
        <v>18</v>
      </c>
      <c r="C54" s="13" t="s">
        <v>115</v>
      </c>
      <c r="D54" s="13" t="s">
        <v>29</v>
      </c>
      <c r="E54" s="13" t="s">
        <v>1180</v>
      </c>
      <c r="F54" s="14">
        <v>46299.677905092598</v>
      </c>
      <c r="G54" s="13" t="s">
        <v>22</v>
      </c>
      <c r="H54" s="13" t="s">
        <v>2029</v>
      </c>
      <c r="I54" s="15">
        <v>370</v>
      </c>
      <c r="J54" s="13" t="s">
        <v>23</v>
      </c>
      <c r="K54" s="13" t="s">
        <v>24</v>
      </c>
      <c r="L54" s="15">
        <v>148</v>
      </c>
      <c r="M54" s="13" t="s">
        <v>610</v>
      </c>
      <c r="N54" s="14">
        <v>46299.688449074078</v>
      </c>
      <c r="O54" s="15">
        <v>271</v>
      </c>
      <c r="P54" s="13" t="s">
        <v>26</v>
      </c>
      <c r="Q54" s="15">
        <v>190</v>
      </c>
      <c r="R54" s="3" t="str">
        <f>IF(OR(G54="12R",G54="12L"),_xlfn.XLOOKUP(C54,DB!$A$2:$A$255,DB!$B$2:$B$255,""),IF(OR(G54="30L",G54="30R"),_xlfn.XLOOKUP(C54,DB!$A$2:$A$255,DB!$C$2:$C$255,""),""))</f>
        <v>TAKUX</v>
      </c>
      <c r="S54" s="3">
        <f t="shared" si="0"/>
        <v>16</v>
      </c>
      <c r="T54" s="3" t="str">
        <f>_xlfn.XLOOKUP(C54,DB!$A$2:$A$255,DB!$D$2:$D$255,"")</f>
        <v>Sector 7</v>
      </c>
    </row>
    <row r="55" spans="1:20" x14ac:dyDescent="0.2">
      <c r="A55" s="13" t="s">
        <v>395</v>
      </c>
      <c r="B55" s="13" t="s">
        <v>18</v>
      </c>
      <c r="C55" s="13" t="s">
        <v>28</v>
      </c>
      <c r="D55" s="13" t="s">
        <v>29</v>
      </c>
      <c r="E55" s="13" t="s">
        <v>1143</v>
      </c>
      <c r="F55" s="14">
        <v>46299.679236111115</v>
      </c>
      <c r="G55" s="13" t="s">
        <v>22</v>
      </c>
      <c r="H55" s="13" t="s">
        <v>2030</v>
      </c>
      <c r="I55" s="15">
        <v>330</v>
      </c>
      <c r="J55" s="13" t="s">
        <v>23</v>
      </c>
      <c r="K55" s="13" t="s">
        <v>24</v>
      </c>
      <c r="L55" s="15">
        <v>230</v>
      </c>
      <c r="M55" s="13" t="s">
        <v>383</v>
      </c>
      <c r="N55" s="14">
        <v>46299.694293981476</v>
      </c>
      <c r="O55" s="15">
        <v>298</v>
      </c>
      <c r="P55" s="13" t="s">
        <v>26</v>
      </c>
      <c r="Q55" s="15">
        <v>40</v>
      </c>
      <c r="R55" s="3" t="str">
        <f>IF(OR(G55="12R",G55="12L"),_xlfn.XLOOKUP(C55,DB!$A$2:$A$255,DB!$B$2:$B$255,""),IF(OR(G55="30L",G55="30R"),_xlfn.XLOOKUP(C55,DB!$A$2:$A$255,DB!$C$2:$C$255,""),""))</f>
        <v>OMSUK</v>
      </c>
      <c r="S55" s="3">
        <f t="shared" si="0"/>
        <v>16</v>
      </c>
      <c r="T55" s="3" t="str">
        <f>_xlfn.XLOOKUP(C55,DB!$A$2:$A$255,DB!$D$2:$D$255,"")</f>
        <v>Sector 3</v>
      </c>
    </row>
    <row r="56" spans="1:20" x14ac:dyDescent="0.2">
      <c r="A56" s="13" t="s">
        <v>396</v>
      </c>
      <c r="B56" s="13" t="s">
        <v>18</v>
      </c>
      <c r="C56" s="13" t="s">
        <v>101</v>
      </c>
      <c r="D56" s="13" t="s">
        <v>54</v>
      </c>
      <c r="E56" s="13" t="s">
        <v>102</v>
      </c>
      <c r="F56" s="14">
        <v>46299.681655092594</v>
      </c>
      <c r="G56" s="13" t="s">
        <v>22</v>
      </c>
      <c r="H56" s="13" t="s">
        <v>397</v>
      </c>
      <c r="I56" s="15">
        <v>380</v>
      </c>
      <c r="J56" s="13" t="s">
        <v>23</v>
      </c>
      <c r="K56" s="13" t="s">
        <v>152</v>
      </c>
      <c r="L56" s="15">
        <v>859</v>
      </c>
      <c r="M56" s="13" t="s">
        <v>46</v>
      </c>
      <c r="N56" s="14">
        <v>46299.726284722223</v>
      </c>
      <c r="O56" s="15">
        <v>380</v>
      </c>
      <c r="P56" s="13" t="s">
        <v>26</v>
      </c>
      <c r="Q56" s="15">
        <v>190</v>
      </c>
      <c r="R56" s="3" t="str">
        <f>IF(OR(G56="12R",G56="12L"),_xlfn.XLOOKUP(C56,DB!$A$2:$A$255,DB!$B$2:$B$255,""),IF(OR(G56="30L",G56="30R"),_xlfn.XLOOKUP(C56,DB!$A$2:$A$255,DB!$C$2:$C$255,""),""))</f>
        <v>UDGUV</v>
      </c>
      <c r="S56" s="3">
        <f t="shared" si="0"/>
        <v>16</v>
      </c>
      <c r="T56" s="3" t="str">
        <f>_xlfn.XLOOKUP(C56,DB!$A$2:$A$255,DB!$D$2:$D$255,"")</f>
        <v>Sector 2</v>
      </c>
    </row>
    <row r="57" spans="1:20" x14ac:dyDescent="0.2">
      <c r="A57" s="13" t="s">
        <v>177</v>
      </c>
      <c r="B57" s="13" t="s">
        <v>18</v>
      </c>
      <c r="C57" s="13" t="s">
        <v>178</v>
      </c>
      <c r="D57" s="13" t="s">
        <v>44</v>
      </c>
      <c r="E57" s="13" t="s">
        <v>540</v>
      </c>
      <c r="F57" s="14">
        <v>46299.682627314818</v>
      </c>
      <c r="G57" s="13" t="s">
        <v>22</v>
      </c>
      <c r="H57" s="13" t="s">
        <v>2031</v>
      </c>
      <c r="I57" s="15">
        <v>330</v>
      </c>
      <c r="J57" s="13" t="s">
        <v>23</v>
      </c>
      <c r="K57" s="13" t="s">
        <v>24</v>
      </c>
      <c r="L57" s="15">
        <v>360</v>
      </c>
      <c r="M57" s="13" t="s">
        <v>31</v>
      </c>
      <c r="N57" s="14">
        <v>46299.703842592593</v>
      </c>
      <c r="O57" s="15">
        <v>330</v>
      </c>
      <c r="P57" s="13" t="s">
        <v>26</v>
      </c>
      <c r="Q57" s="15">
        <v>40</v>
      </c>
      <c r="R57" s="3" t="str">
        <f>IF(OR(G57="12R",G57="12L"),_xlfn.XLOOKUP(C57,DB!$A$2:$A$255,DB!$B$2:$B$255,""),IF(OR(G57="30L",G57="30R"),_xlfn.XLOOKUP(C57,DB!$A$2:$A$255,DB!$C$2:$C$255,""),""))</f>
        <v>OMSUK</v>
      </c>
      <c r="S57" s="3">
        <f t="shared" si="0"/>
        <v>16</v>
      </c>
      <c r="T57" s="3" t="str">
        <f>_xlfn.XLOOKUP(C57,DB!$A$2:$A$255,DB!$D$2:$D$255,"")</f>
        <v>Sector 3</v>
      </c>
    </row>
    <row r="58" spans="1:20" x14ac:dyDescent="0.2">
      <c r="A58" s="13" t="s">
        <v>171</v>
      </c>
      <c r="B58" s="13" t="s">
        <v>18</v>
      </c>
      <c r="C58" s="13" t="s">
        <v>172</v>
      </c>
      <c r="D58" s="13" t="s">
        <v>34</v>
      </c>
      <c r="E58" s="13" t="s">
        <v>295</v>
      </c>
      <c r="F58" s="14">
        <v>46299.685601851852</v>
      </c>
      <c r="G58" s="13" t="s">
        <v>22</v>
      </c>
      <c r="H58" s="13" t="s">
        <v>2032</v>
      </c>
      <c r="I58" s="15">
        <v>380</v>
      </c>
      <c r="J58" s="13" t="s">
        <v>23</v>
      </c>
      <c r="K58" s="13" t="s">
        <v>24</v>
      </c>
      <c r="L58" s="15">
        <v>368</v>
      </c>
      <c r="M58" s="13" t="s">
        <v>2033</v>
      </c>
      <c r="N58" s="14">
        <v>46299.707685185189</v>
      </c>
      <c r="O58" s="15">
        <v>380</v>
      </c>
      <c r="P58" s="13" t="s">
        <v>26</v>
      </c>
      <c r="Q58" s="15">
        <v>190</v>
      </c>
      <c r="R58" s="3" t="str">
        <f>IF(OR(G58="12R",G58="12L"),_xlfn.XLOOKUP(C58,DB!$A$2:$A$255,DB!$B$2:$B$255,""),IF(OR(G58="30L",G58="30R"),_xlfn.XLOOKUP(C58,DB!$A$2:$A$255,DB!$C$2:$C$255,""),""))</f>
        <v>CZM</v>
      </c>
      <c r="S58" s="3">
        <f t="shared" si="0"/>
        <v>16</v>
      </c>
      <c r="T58" s="3" t="str">
        <f>_xlfn.XLOOKUP(C58,DB!$A$2:$A$255,DB!$D$2:$D$255,"")</f>
        <v>Sector 7</v>
      </c>
    </row>
    <row r="59" spans="1:20" x14ac:dyDescent="0.2">
      <c r="A59" s="13" t="s">
        <v>175</v>
      </c>
      <c r="B59" s="13" t="s">
        <v>18</v>
      </c>
      <c r="C59" s="13" t="s">
        <v>28</v>
      </c>
      <c r="D59" s="13" t="s">
        <v>61</v>
      </c>
      <c r="E59" s="13" t="s">
        <v>713</v>
      </c>
      <c r="F59" s="14">
        <v>46299.686956018515</v>
      </c>
      <c r="G59" s="13" t="s">
        <v>22</v>
      </c>
      <c r="H59" s="13" t="s">
        <v>2034</v>
      </c>
      <c r="I59" s="15">
        <v>330</v>
      </c>
      <c r="J59" s="13" t="s">
        <v>23</v>
      </c>
      <c r="K59" s="13" t="s">
        <v>24</v>
      </c>
      <c r="L59" s="15">
        <v>364</v>
      </c>
      <c r="M59" s="13" t="s">
        <v>31</v>
      </c>
      <c r="N59" s="14">
        <v>46299.708969907406</v>
      </c>
      <c r="O59" s="15">
        <v>330</v>
      </c>
      <c r="P59" s="13" t="s">
        <v>26</v>
      </c>
      <c r="Q59" s="15">
        <v>190</v>
      </c>
      <c r="R59" s="3" t="str">
        <f>IF(OR(G59="12R",G59="12L"),_xlfn.XLOOKUP(C59,DB!$A$2:$A$255,DB!$B$2:$B$255,""),IF(OR(G59="30L",G59="30R"),_xlfn.XLOOKUP(C59,DB!$A$2:$A$255,DB!$C$2:$C$255,""),""))</f>
        <v>OMSUK</v>
      </c>
      <c r="S59" s="3">
        <f t="shared" si="0"/>
        <v>16</v>
      </c>
      <c r="T59" s="3" t="str">
        <f>_xlfn.XLOOKUP(C59,DB!$A$2:$A$255,DB!$D$2:$D$255,"")</f>
        <v>Sector 3</v>
      </c>
    </row>
    <row r="60" spans="1:20" x14ac:dyDescent="0.2">
      <c r="A60" s="13" t="s">
        <v>189</v>
      </c>
      <c r="B60" s="13" t="s">
        <v>18</v>
      </c>
      <c r="C60" s="13" t="s">
        <v>53</v>
      </c>
      <c r="D60" s="13" t="s">
        <v>20</v>
      </c>
      <c r="E60" s="13" t="s">
        <v>474</v>
      </c>
      <c r="F60" s="14">
        <v>46299.689722222218</v>
      </c>
      <c r="G60" s="13" t="s">
        <v>22</v>
      </c>
      <c r="H60" s="13" t="s">
        <v>2035</v>
      </c>
      <c r="I60" s="15">
        <v>390</v>
      </c>
      <c r="J60" s="13" t="s">
        <v>23</v>
      </c>
      <c r="K60" s="13" t="s">
        <v>24</v>
      </c>
      <c r="L60" s="15">
        <v>219</v>
      </c>
      <c r="M60" s="13" t="s">
        <v>56</v>
      </c>
      <c r="N60" s="14">
        <v>46299.703668981485</v>
      </c>
      <c r="O60" s="15">
        <v>362</v>
      </c>
      <c r="P60" s="13" t="s">
        <v>26</v>
      </c>
      <c r="Q60" s="15">
        <v>190</v>
      </c>
      <c r="R60" s="3" t="str">
        <f>IF(OR(G60="12R",G60="12L"),_xlfn.XLOOKUP(C60,DB!$A$2:$A$255,DB!$B$2:$B$255,""),IF(OR(G60="30L",G60="30R"),_xlfn.XLOOKUP(C60,DB!$A$2:$A$255,DB!$C$2:$C$255,""),""))</f>
        <v>CZM</v>
      </c>
      <c r="S60" s="3">
        <f t="shared" si="0"/>
        <v>16</v>
      </c>
      <c r="T60" s="3" t="str">
        <f>_xlfn.XLOOKUP(C60,DB!$A$2:$A$255,DB!$D$2:$D$255,"")</f>
        <v>Sector 7</v>
      </c>
    </row>
    <row r="61" spans="1:20" x14ac:dyDescent="0.2">
      <c r="A61" s="13" t="s">
        <v>162</v>
      </c>
      <c r="B61" s="13" t="s">
        <v>18</v>
      </c>
      <c r="C61" s="13" t="s">
        <v>33</v>
      </c>
      <c r="D61" s="13" t="s">
        <v>20</v>
      </c>
      <c r="E61" s="13" t="s">
        <v>406</v>
      </c>
      <c r="F61" s="14">
        <v>46299.691643518519</v>
      </c>
      <c r="G61" s="13" t="s">
        <v>22</v>
      </c>
      <c r="H61" s="13" t="s">
        <v>2036</v>
      </c>
      <c r="I61" s="15">
        <v>360</v>
      </c>
      <c r="J61" s="13" t="s">
        <v>23</v>
      </c>
      <c r="K61" s="13" t="s">
        <v>24</v>
      </c>
      <c r="L61" s="15">
        <v>871</v>
      </c>
      <c r="M61" s="13" t="s">
        <v>36</v>
      </c>
      <c r="N61" s="14">
        <v>46299.736886574072</v>
      </c>
      <c r="O61" s="15">
        <v>360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164</v>
      </c>
      <c r="B62" s="13" t="s">
        <v>18</v>
      </c>
      <c r="C62" s="13" t="s">
        <v>165</v>
      </c>
      <c r="D62" s="13" t="s">
        <v>34</v>
      </c>
      <c r="E62" s="13" t="s">
        <v>252</v>
      </c>
      <c r="F62" s="14">
        <v>46299.69321759259</v>
      </c>
      <c r="G62" s="13" t="s">
        <v>22</v>
      </c>
      <c r="H62" s="13" t="s">
        <v>2037</v>
      </c>
      <c r="I62" s="15">
        <v>340</v>
      </c>
      <c r="J62" s="13" t="s">
        <v>23</v>
      </c>
      <c r="K62" s="13" t="s">
        <v>24</v>
      </c>
      <c r="L62" s="15">
        <v>873</v>
      </c>
      <c r="M62" s="13" t="s">
        <v>36</v>
      </c>
      <c r="N62" s="14">
        <v>46299.739606481482</v>
      </c>
      <c r="O62" s="15">
        <v>340</v>
      </c>
      <c r="P62" s="13" t="s">
        <v>26</v>
      </c>
      <c r="Q62" s="15">
        <v>190</v>
      </c>
      <c r="R62" s="3" t="str">
        <f>IF(OR(G62="12R",G62="12L"),_xlfn.XLOOKUP(C62,DB!$A$2:$A$255,DB!$B$2:$B$255,""),IF(OR(G62="30L",G62="30R"),_xlfn.XLOOKUP(C62,DB!$A$2:$A$255,DB!$C$2:$C$255,""),""))</f>
        <v>UDGUV</v>
      </c>
      <c r="S62" s="3">
        <f t="shared" si="0"/>
        <v>16</v>
      </c>
      <c r="T62" s="3" t="str">
        <f>_xlfn.XLOOKUP(C62,DB!$A$2:$A$255,DB!$D$2:$D$255,"")</f>
        <v>Sector 2</v>
      </c>
    </row>
    <row r="63" spans="1:20" x14ac:dyDescent="0.2">
      <c r="A63" s="13" t="s">
        <v>223</v>
      </c>
      <c r="B63" s="13" t="s">
        <v>18</v>
      </c>
      <c r="C63" s="13" t="s">
        <v>224</v>
      </c>
      <c r="D63" s="13" t="s">
        <v>116</v>
      </c>
      <c r="E63" s="13" t="s">
        <v>425</v>
      </c>
      <c r="F63" s="14">
        <v>46299.694155092591</v>
      </c>
      <c r="G63" s="13" t="s">
        <v>22</v>
      </c>
      <c r="H63" s="13" t="s">
        <v>2038</v>
      </c>
      <c r="I63" s="15">
        <v>380</v>
      </c>
      <c r="J63" s="13" t="s">
        <v>23</v>
      </c>
      <c r="K63" s="13" t="s">
        <v>24</v>
      </c>
      <c r="L63" s="15">
        <v>519</v>
      </c>
      <c r="M63" s="13" t="s">
        <v>130</v>
      </c>
      <c r="N63" s="14">
        <v>46299.721053240741</v>
      </c>
      <c r="O63" s="15">
        <v>380</v>
      </c>
      <c r="P63" s="13" t="s">
        <v>26</v>
      </c>
      <c r="Q63" s="15">
        <v>40</v>
      </c>
      <c r="R63" s="3" t="str">
        <f>IF(OR(G63="12R",G63="12L"),_xlfn.XLOOKUP(C63,DB!$A$2:$A$255,DB!$B$2:$B$255,""),IF(OR(G63="30L",G63="30R"),_xlfn.XLOOKUP(C63,DB!$A$2:$A$255,DB!$C$2:$C$255,""),""))</f>
        <v>ENEBA</v>
      </c>
      <c r="S63" s="3">
        <f t="shared" si="0"/>
        <v>16</v>
      </c>
      <c r="T63" s="3" t="str">
        <f>_xlfn.XLOOKUP(C63,DB!$A$2:$A$255,DB!$D$2:$D$255,"")</f>
        <v>Sector 3</v>
      </c>
    </row>
    <row r="64" spans="1:20" x14ac:dyDescent="0.2">
      <c r="A64" s="13" t="s">
        <v>583</v>
      </c>
      <c r="B64" s="13" t="s">
        <v>18</v>
      </c>
      <c r="C64" s="13" t="s">
        <v>115</v>
      </c>
      <c r="D64" s="13" t="s">
        <v>116</v>
      </c>
      <c r="E64" s="13" t="s">
        <v>2039</v>
      </c>
      <c r="F64" s="14">
        <v>46299.695185185185</v>
      </c>
      <c r="G64" s="13" t="s">
        <v>22</v>
      </c>
      <c r="H64" s="13" t="s">
        <v>2040</v>
      </c>
      <c r="I64" s="15">
        <v>390</v>
      </c>
      <c r="J64" s="13" t="s">
        <v>23</v>
      </c>
      <c r="K64" s="13" t="s">
        <v>24</v>
      </c>
      <c r="L64" s="15">
        <v>150</v>
      </c>
      <c r="M64" s="13" t="s">
        <v>117</v>
      </c>
      <c r="N64" s="14">
        <v>46299.705266203702</v>
      </c>
      <c r="O64" s="15">
        <v>290</v>
      </c>
      <c r="P64" s="13" t="s">
        <v>26</v>
      </c>
      <c r="Q64" s="15">
        <v>190</v>
      </c>
      <c r="R64" s="3" t="str">
        <f>IF(OR(G64="12R",G64="12L"),_xlfn.XLOOKUP(C64,DB!$A$2:$A$255,DB!$B$2:$B$255,""),IF(OR(G64="30L",G64="30R"),_xlfn.XLOOKUP(C64,DB!$A$2:$A$255,DB!$C$2:$C$255,""),""))</f>
        <v>TAKUX</v>
      </c>
      <c r="S64" s="3">
        <f t="shared" si="0"/>
        <v>16</v>
      </c>
      <c r="T64" s="3" t="str">
        <f>_xlfn.XLOOKUP(C64,DB!$A$2:$A$255,DB!$D$2:$D$255,"")</f>
        <v>Sector 7</v>
      </c>
    </row>
    <row r="65" spans="1:20" x14ac:dyDescent="0.2">
      <c r="A65" s="13" t="s">
        <v>194</v>
      </c>
      <c r="B65" s="13" t="s">
        <v>18</v>
      </c>
      <c r="C65" s="13" t="s">
        <v>144</v>
      </c>
      <c r="D65" s="13" t="s">
        <v>61</v>
      </c>
      <c r="E65" s="13" t="s">
        <v>176</v>
      </c>
      <c r="F65" s="14">
        <v>46299.696469907409</v>
      </c>
      <c r="G65" s="13" t="s">
        <v>22</v>
      </c>
      <c r="H65" s="13" t="s">
        <v>2041</v>
      </c>
      <c r="I65" s="15">
        <v>350</v>
      </c>
      <c r="J65" s="13" t="s">
        <v>23</v>
      </c>
      <c r="K65" s="13" t="s">
        <v>24</v>
      </c>
      <c r="L65" s="15">
        <v>350</v>
      </c>
      <c r="M65" s="13" t="s">
        <v>31</v>
      </c>
      <c r="N65" s="14">
        <v>46299.717291666668</v>
      </c>
      <c r="O65" s="15">
        <v>330</v>
      </c>
      <c r="P65" s="13" t="s">
        <v>26</v>
      </c>
      <c r="Q65" s="15">
        <v>40</v>
      </c>
      <c r="R65" s="3" t="str">
        <f>IF(OR(G65="12R",G65="12L"),_xlfn.XLOOKUP(C65,DB!$A$2:$A$255,DB!$B$2:$B$255,""),IF(OR(G65="30L",G65="30R"),_xlfn.XLOOKUP(C65,DB!$A$2:$A$255,DB!$C$2:$C$255,""),""))</f>
        <v>OMSUK</v>
      </c>
      <c r="S65" s="3">
        <f t="shared" si="0"/>
        <v>16</v>
      </c>
      <c r="T65" s="3" t="str">
        <f>_xlfn.XLOOKUP(C65,DB!$A$2:$A$255,DB!$D$2:$D$255,"")</f>
        <v>Sector 3</v>
      </c>
    </row>
    <row r="66" spans="1:20" x14ac:dyDescent="0.2">
      <c r="A66" s="13" t="s">
        <v>196</v>
      </c>
      <c r="B66" s="13" t="s">
        <v>18</v>
      </c>
      <c r="C66" s="13" t="s">
        <v>43</v>
      </c>
      <c r="D66" s="13" t="s">
        <v>129</v>
      </c>
      <c r="E66" s="13" t="s">
        <v>1136</v>
      </c>
      <c r="F66" s="14">
        <v>46299.697627314818</v>
      </c>
      <c r="G66" s="13" t="s">
        <v>22</v>
      </c>
      <c r="H66" s="13" t="s">
        <v>892</v>
      </c>
      <c r="I66" s="15">
        <v>360</v>
      </c>
      <c r="J66" s="13" t="s">
        <v>23</v>
      </c>
      <c r="K66" s="13" t="s">
        <v>24</v>
      </c>
      <c r="L66" s="15">
        <v>859</v>
      </c>
      <c r="M66" s="13" t="s">
        <v>46</v>
      </c>
      <c r="N66" s="14">
        <v>46299.742210648154</v>
      </c>
      <c r="O66" s="15">
        <v>360</v>
      </c>
      <c r="P66" s="13" t="s">
        <v>26</v>
      </c>
      <c r="Q66" s="15">
        <v>190</v>
      </c>
      <c r="R66" s="3" t="str">
        <f>IF(OR(G66="12R",G66="12L"),_xlfn.XLOOKUP(C66,DB!$A$2:$A$255,DB!$B$2:$B$255,""),IF(OR(G66="30L",G66="30R"),_xlfn.XLOOKUP(C66,DB!$A$2:$A$255,DB!$C$2:$C$255,""),""))</f>
        <v>UDGUV</v>
      </c>
      <c r="S66" s="3">
        <f t="shared" si="0"/>
        <v>16</v>
      </c>
      <c r="T66" s="3" t="str">
        <f>_xlfn.XLOOKUP(C66,DB!$A$2:$A$255,DB!$D$2:$D$255,"")</f>
        <v>Sector 2</v>
      </c>
    </row>
    <row r="67" spans="1:20" x14ac:dyDescent="0.2">
      <c r="A67" s="13" t="s">
        <v>475</v>
      </c>
      <c r="B67" s="13" t="s">
        <v>18</v>
      </c>
      <c r="C67" s="13" t="s">
        <v>249</v>
      </c>
      <c r="D67" s="13" t="s">
        <v>129</v>
      </c>
      <c r="E67" s="13" t="s">
        <v>1123</v>
      </c>
      <c r="F67" s="14">
        <v>46299.698807870373</v>
      </c>
      <c r="G67" s="13" t="s">
        <v>22</v>
      </c>
      <c r="H67" s="13" t="s">
        <v>2042</v>
      </c>
      <c r="I67" s="15">
        <v>360</v>
      </c>
      <c r="J67" s="13" t="s">
        <v>23</v>
      </c>
      <c r="K67" s="13" t="s">
        <v>24</v>
      </c>
      <c r="L67" s="15">
        <v>530</v>
      </c>
      <c r="M67" s="13" t="s">
        <v>130</v>
      </c>
      <c r="N67" s="14">
        <v>46299.727592592593</v>
      </c>
      <c r="O67" s="15">
        <v>380</v>
      </c>
      <c r="P67" s="13" t="s">
        <v>26</v>
      </c>
      <c r="Q67" s="15">
        <v>40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3" t="s">
        <v>473</v>
      </c>
      <c r="B68" s="13" t="s">
        <v>18</v>
      </c>
      <c r="C68" s="13" t="s">
        <v>284</v>
      </c>
      <c r="D68" s="13" t="s">
        <v>34</v>
      </c>
      <c r="E68" s="13" t="s">
        <v>541</v>
      </c>
      <c r="F68" s="14">
        <v>46299.699884259258</v>
      </c>
      <c r="G68" s="13" t="s">
        <v>22</v>
      </c>
      <c r="H68" s="13" t="s">
        <v>2043</v>
      </c>
      <c r="I68" s="15">
        <v>380</v>
      </c>
      <c r="J68" s="13" t="s">
        <v>23</v>
      </c>
      <c r="K68" s="13" t="s">
        <v>24</v>
      </c>
      <c r="L68" s="15">
        <v>868</v>
      </c>
      <c r="M68" s="13" t="s">
        <v>181</v>
      </c>
      <c r="N68" s="14">
        <v>46299.745601851857</v>
      </c>
      <c r="O68" s="15">
        <v>380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191</v>
      </c>
      <c r="B69" s="13" t="s">
        <v>18</v>
      </c>
      <c r="C69" s="13" t="s">
        <v>115</v>
      </c>
      <c r="D69" s="13" t="s">
        <v>129</v>
      </c>
      <c r="E69" s="13" t="s">
        <v>1161</v>
      </c>
      <c r="F69" s="14">
        <v>46299.702673611115</v>
      </c>
      <c r="G69" s="13" t="s">
        <v>22</v>
      </c>
      <c r="H69" s="13" t="s">
        <v>2044</v>
      </c>
      <c r="I69" s="15">
        <v>370</v>
      </c>
      <c r="J69" s="13" t="s">
        <v>23</v>
      </c>
      <c r="K69" s="13" t="s">
        <v>24</v>
      </c>
      <c r="L69" s="15">
        <v>146</v>
      </c>
      <c r="M69" s="13" t="s">
        <v>536</v>
      </c>
      <c r="N69" s="14">
        <v>46299.712534722217</v>
      </c>
      <c r="O69" s="15">
        <v>284</v>
      </c>
      <c r="P69" s="13" t="s">
        <v>26</v>
      </c>
      <c r="Q69" s="15">
        <v>190</v>
      </c>
      <c r="R69" s="3" t="str">
        <f>IF(OR(G69="12R",G69="12L"),_xlfn.XLOOKUP(C69,DB!$A$2:$A$255,DB!$B$2:$B$255,""),IF(OR(G69="30L",G69="30R"),_xlfn.XLOOKUP(C69,DB!$A$2:$A$255,DB!$C$2:$C$255,""),""))</f>
        <v>TAKUX</v>
      </c>
      <c r="S69" s="3">
        <f t="shared" si="1"/>
        <v>16</v>
      </c>
      <c r="T69" s="3" t="str">
        <f>_xlfn.XLOOKUP(C69,DB!$A$2:$A$255,DB!$D$2:$D$255,"")</f>
        <v>Sector 7</v>
      </c>
    </row>
    <row r="70" spans="1:20" x14ac:dyDescent="0.2">
      <c r="A70" s="13" t="s">
        <v>155</v>
      </c>
      <c r="B70" s="13" t="s">
        <v>18</v>
      </c>
      <c r="C70" s="13" t="s">
        <v>33</v>
      </c>
      <c r="D70" s="13" t="s">
        <v>20</v>
      </c>
      <c r="E70" s="13" t="s">
        <v>1175</v>
      </c>
      <c r="F70" s="14">
        <v>46299.709004629629</v>
      </c>
      <c r="G70" s="13" t="s">
        <v>22</v>
      </c>
      <c r="H70" s="13" t="s">
        <v>380</v>
      </c>
      <c r="I70" s="15">
        <v>360</v>
      </c>
      <c r="J70" s="13" t="s">
        <v>23</v>
      </c>
      <c r="K70" s="13" t="s">
        <v>24</v>
      </c>
      <c r="L70" s="15">
        <v>878</v>
      </c>
      <c r="M70" s="13" t="s">
        <v>36</v>
      </c>
      <c r="N70" s="14">
        <v>46299.75371527778</v>
      </c>
      <c r="O70" s="15">
        <v>360</v>
      </c>
      <c r="P70" s="13" t="s">
        <v>26</v>
      </c>
      <c r="Q70" s="15">
        <v>190</v>
      </c>
      <c r="R70" s="3" t="str">
        <f>IF(OR(G70="12R",G70="12L"),_xlfn.XLOOKUP(C70,DB!$A$2:$A$255,DB!$B$2:$B$255,""),IF(OR(G70="30L",G70="30R"),_xlfn.XLOOKUP(C70,DB!$A$2:$A$255,DB!$C$2:$C$255,""),""))</f>
        <v>UDGUV</v>
      </c>
      <c r="S70" s="3">
        <f t="shared" si="1"/>
        <v>17</v>
      </c>
      <c r="T70" s="3" t="str">
        <f>_xlfn.XLOOKUP(C70,DB!$A$2:$A$255,DB!$D$2:$D$255,"")</f>
        <v>Sector 2</v>
      </c>
    </row>
    <row r="71" spans="1:20" x14ac:dyDescent="0.2">
      <c r="A71" s="13" t="s">
        <v>731</v>
      </c>
      <c r="B71" s="13" t="s">
        <v>18</v>
      </c>
      <c r="C71" s="13" t="s">
        <v>732</v>
      </c>
      <c r="D71" s="13" t="s">
        <v>29</v>
      </c>
      <c r="E71" s="13" t="s">
        <v>1268</v>
      </c>
      <c r="F71" s="14">
        <v>46299.714016203703</v>
      </c>
      <c r="G71" s="13" t="s">
        <v>22</v>
      </c>
      <c r="H71" s="13" t="s">
        <v>2045</v>
      </c>
      <c r="I71" s="15">
        <v>370</v>
      </c>
      <c r="J71" s="13" t="s">
        <v>23</v>
      </c>
      <c r="K71" s="13" t="s">
        <v>24</v>
      </c>
      <c r="L71" s="15">
        <v>360</v>
      </c>
      <c r="M71" s="13" t="s">
        <v>31</v>
      </c>
      <c r="N71" s="14">
        <v>46299.734965277778</v>
      </c>
      <c r="O71" s="15">
        <v>350</v>
      </c>
      <c r="P71" s="13" t="s">
        <v>26</v>
      </c>
      <c r="Q71" s="15">
        <v>40</v>
      </c>
      <c r="R71" s="3" t="str">
        <f>IF(OR(G71="12R",G71="12L"),_xlfn.XLOOKUP(C71,DB!$A$2:$A$255,DB!$B$2:$B$255,""),IF(OR(G71="30L",G71="30R"),_xlfn.XLOOKUP(C71,DB!$A$2:$A$255,DB!$C$2:$C$255,""),""))</f>
        <v>OMSUK</v>
      </c>
      <c r="S71" s="3">
        <f t="shared" si="1"/>
        <v>17</v>
      </c>
      <c r="T71" s="3" t="str">
        <f>_xlfn.XLOOKUP(C71,DB!$A$2:$A$255,DB!$D$2:$D$255,"")</f>
        <v>Sector 3</v>
      </c>
    </row>
    <row r="72" spans="1:20" x14ac:dyDescent="0.2">
      <c r="A72" s="13" t="s">
        <v>584</v>
      </c>
      <c r="B72" s="13" t="s">
        <v>18</v>
      </c>
      <c r="C72" s="13" t="s">
        <v>19</v>
      </c>
      <c r="D72" s="13" t="s">
        <v>20</v>
      </c>
      <c r="E72" s="13" t="s">
        <v>78</v>
      </c>
      <c r="F72" s="14">
        <v>46299.715428240743</v>
      </c>
      <c r="G72" s="13" t="s">
        <v>22</v>
      </c>
      <c r="H72" s="13" t="s">
        <v>2046</v>
      </c>
      <c r="I72" s="15">
        <v>360</v>
      </c>
      <c r="J72" s="13" t="s">
        <v>23</v>
      </c>
      <c r="K72" s="13" t="s">
        <v>152</v>
      </c>
      <c r="L72" s="15">
        <v>932</v>
      </c>
      <c r="M72" s="13" t="s">
        <v>2047</v>
      </c>
      <c r="N72" s="14">
        <v>46299.763541666667</v>
      </c>
      <c r="O72" s="15">
        <v>360</v>
      </c>
      <c r="P72" s="13" t="s">
        <v>26</v>
      </c>
      <c r="Q72" s="15">
        <v>190</v>
      </c>
      <c r="R72" s="3" t="str">
        <f>IF(OR(G72="12R",G72="12L"),_xlfn.XLOOKUP(C72,DB!$A$2:$A$255,DB!$B$2:$B$255,""),IF(OR(G72="30L",G72="30R"),_xlfn.XLOOKUP(C72,DB!$A$2:$A$255,DB!$C$2:$C$255,""),""))</f>
        <v>UDGUV</v>
      </c>
      <c r="S72" s="3">
        <f t="shared" si="1"/>
        <v>17</v>
      </c>
      <c r="T72" s="3" t="str">
        <f>_xlfn.XLOOKUP(C72,DB!$A$2:$A$255,DB!$D$2:$D$255,"")</f>
        <v>Sector 2</v>
      </c>
    </row>
    <row r="73" spans="1:20" x14ac:dyDescent="0.2">
      <c r="A73" s="13" t="s">
        <v>237</v>
      </c>
      <c r="B73" s="13" t="s">
        <v>18</v>
      </c>
      <c r="C73" s="13" t="s">
        <v>238</v>
      </c>
      <c r="D73" s="13" t="s">
        <v>116</v>
      </c>
      <c r="E73" s="13" t="s">
        <v>2048</v>
      </c>
      <c r="F73" s="14">
        <v>46299.716666666667</v>
      </c>
      <c r="G73" s="13" t="s">
        <v>22</v>
      </c>
      <c r="H73" s="13" t="s">
        <v>2049</v>
      </c>
      <c r="I73" s="15">
        <v>370</v>
      </c>
      <c r="J73" s="13" t="s">
        <v>23</v>
      </c>
      <c r="K73" s="13" t="s">
        <v>24</v>
      </c>
      <c r="L73" s="15">
        <v>136</v>
      </c>
      <c r="M73" s="13" t="s">
        <v>40</v>
      </c>
      <c r="N73" s="14">
        <v>46299.726157407407</v>
      </c>
      <c r="O73" s="15">
        <v>292</v>
      </c>
      <c r="P73" s="13" t="s">
        <v>26</v>
      </c>
      <c r="Q73" s="15">
        <v>190</v>
      </c>
      <c r="R73" s="3" t="str">
        <f>IF(OR(G73="12R",G73="12L"),_xlfn.XLOOKUP(C73,DB!$A$2:$A$255,DB!$B$2:$B$255,""),IF(OR(G73="30L",G73="30R"),_xlfn.XLOOKUP(C73,DB!$A$2:$A$255,DB!$C$2:$C$255,""),""))</f>
        <v>OMSUK</v>
      </c>
      <c r="S73" s="3">
        <f t="shared" si="1"/>
        <v>17</v>
      </c>
      <c r="T73" s="3" t="str">
        <f>_xlfn.XLOOKUP(C73,DB!$A$2:$A$255,DB!$D$2:$D$255,"")</f>
        <v>Sector 3</v>
      </c>
    </row>
    <row r="74" spans="1:20" x14ac:dyDescent="0.2">
      <c r="A74" s="13" t="s">
        <v>198</v>
      </c>
      <c r="B74" s="13" t="s">
        <v>18</v>
      </c>
      <c r="C74" s="13" t="s">
        <v>199</v>
      </c>
      <c r="D74" s="13" t="s">
        <v>61</v>
      </c>
      <c r="E74" s="13" t="s">
        <v>935</v>
      </c>
      <c r="F74" s="14">
        <v>46299.71811342593</v>
      </c>
      <c r="G74" s="13" t="s">
        <v>22</v>
      </c>
      <c r="H74" s="13" t="s">
        <v>966</v>
      </c>
      <c r="I74" s="15">
        <v>350</v>
      </c>
      <c r="J74" s="13" t="s">
        <v>23</v>
      </c>
      <c r="K74" s="13" t="s">
        <v>24</v>
      </c>
      <c r="L74" s="15">
        <v>360</v>
      </c>
      <c r="M74" s="13" t="s">
        <v>31</v>
      </c>
      <c r="N74" s="14">
        <v>46299.73946759259</v>
      </c>
      <c r="O74" s="15">
        <v>330</v>
      </c>
      <c r="P74" s="13" t="s">
        <v>26</v>
      </c>
      <c r="Q74" s="15">
        <v>40</v>
      </c>
      <c r="R74" s="3" t="str">
        <f>IF(OR(G74="12R",G74="12L"),_xlfn.XLOOKUP(C74,DB!$A$2:$A$255,DB!$B$2:$B$255,""),IF(OR(G74="30L",G74="30R"),_xlfn.XLOOKUP(C74,DB!$A$2:$A$255,DB!$C$2:$C$255,""),""))</f>
        <v>OMSUK</v>
      </c>
      <c r="S74" s="3">
        <f t="shared" si="1"/>
        <v>17</v>
      </c>
      <c r="T74" s="3" t="str">
        <f>_xlfn.XLOOKUP(C74,DB!$A$2:$A$255,DB!$D$2:$D$255,"")</f>
        <v>Sector 3</v>
      </c>
    </row>
    <row r="75" spans="1:20" x14ac:dyDescent="0.2">
      <c r="A75" s="13" t="s">
        <v>192</v>
      </c>
      <c r="B75" s="13" t="s">
        <v>18</v>
      </c>
      <c r="C75" s="13" t="s">
        <v>193</v>
      </c>
      <c r="D75" s="13" t="s">
        <v>54</v>
      </c>
      <c r="E75" s="13" t="s">
        <v>428</v>
      </c>
      <c r="F75" s="14">
        <v>46299.722048611111</v>
      </c>
      <c r="G75" s="13" t="s">
        <v>22</v>
      </c>
      <c r="H75" s="13" t="s">
        <v>2050</v>
      </c>
      <c r="I75" s="15">
        <v>380</v>
      </c>
      <c r="J75" s="13" t="s">
        <v>23</v>
      </c>
      <c r="K75" s="13" t="s">
        <v>24</v>
      </c>
      <c r="L75" s="15">
        <v>834</v>
      </c>
      <c r="M75" s="13" t="s">
        <v>193</v>
      </c>
      <c r="N75" s="14">
        <v>46299.767465277779</v>
      </c>
      <c r="O75" s="15">
        <v>15</v>
      </c>
      <c r="P75" s="13" t="s">
        <v>26</v>
      </c>
      <c r="Q75" s="15">
        <v>190</v>
      </c>
      <c r="R75" s="3" t="str">
        <f>IF(OR(G75="12R",G75="12L"),_xlfn.XLOOKUP(C75,DB!$A$2:$A$255,DB!$B$2:$B$255,""),IF(OR(G75="30L",G75="30R"),_xlfn.XLOOKUP(C75,DB!$A$2:$A$255,DB!$C$2:$C$255,""),""))</f>
        <v>UDGUV</v>
      </c>
      <c r="S75" s="3">
        <f t="shared" si="1"/>
        <v>17</v>
      </c>
      <c r="T75" s="3" t="str">
        <f>_xlfn.XLOOKUP(C75,DB!$A$2:$A$255,DB!$D$2:$D$255,"")</f>
        <v>Sector 2</v>
      </c>
    </row>
    <row r="76" spans="1:20" x14ac:dyDescent="0.2">
      <c r="A76" s="13" t="s">
        <v>717</v>
      </c>
      <c r="B76" s="13" t="s">
        <v>18</v>
      </c>
      <c r="C76" s="13" t="s">
        <v>718</v>
      </c>
      <c r="D76" s="13" t="s">
        <v>261</v>
      </c>
      <c r="E76" s="13" t="s">
        <v>2051</v>
      </c>
      <c r="F76" s="14">
        <v>46299.724722222221</v>
      </c>
      <c r="G76" s="13" t="s">
        <v>22</v>
      </c>
      <c r="H76" s="13" t="s">
        <v>2052</v>
      </c>
      <c r="I76" s="15">
        <v>390</v>
      </c>
      <c r="J76" s="13" t="s">
        <v>23</v>
      </c>
      <c r="K76" s="13" t="s">
        <v>24</v>
      </c>
      <c r="L76" s="15">
        <v>219</v>
      </c>
      <c r="M76" s="13" t="s">
        <v>56</v>
      </c>
      <c r="N76" s="14">
        <v>46299.738506944443</v>
      </c>
      <c r="O76" s="15">
        <v>285</v>
      </c>
      <c r="P76" s="13" t="s">
        <v>41</v>
      </c>
      <c r="Q76" s="15">
        <v>190</v>
      </c>
      <c r="R76" s="3" t="str">
        <f>IF(OR(G76="12R",G76="12L"),_xlfn.XLOOKUP(C76,DB!$A$2:$A$255,DB!$B$2:$B$255,""),IF(OR(G76="30L",G76="30R"),_xlfn.XLOOKUP(C76,DB!$A$2:$A$255,DB!$C$2:$C$255,""),""))</f>
        <v>CZM</v>
      </c>
      <c r="S76" s="3">
        <f t="shared" si="1"/>
        <v>17</v>
      </c>
      <c r="T76" s="3" t="str">
        <f>_xlfn.XLOOKUP(C76,DB!$A$2:$A$255,DB!$D$2:$D$255,"")</f>
        <v>Sector 7</v>
      </c>
    </row>
    <row r="77" spans="1:20" x14ac:dyDescent="0.2">
      <c r="A77" s="13" t="s">
        <v>202</v>
      </c>
      <c r="B77" s="13" t="s">
        <v>18</v>
      </c>
      <c r="C77" s="13" t="s">
        <v>203</v>
      </c>
      <c r="D77" s="13" t="s">
        <v>123</v>
      </c>
      <c r="E77" s="13" t="s">
        <v>277</v>
      </c>
      <c r="F77" s="14">
        <v>46299.726967592593</v>
      </c>
      <c r="G77" s="13" t="s">
        <v>22</v>
      </c>
      <c r="H77" s="13" t="s">
        <v>2053</v>
      </c>
      <c r="I77" s="15">
        <v>330</v>
      </c>
      <c r="J77" s="13" t="s">
        <v>23</v>
      </c>
      <c r="K77" s="13" t="s">
        <v>24</v>
      </c>
      <c r="L77" s="15">
        <v>363</v>
      </c>
      <c r="M77" s="13" t="s">
        <v>31</v>
      </c>
      <c r="N77" s="14">
        <v>46299.747499999998</v>
      </c>
      <c r="O77" s="15">
        <v>310</v>
      </c>
      <c r="P77" s="13" t="s">
        <v>26</v>
      </c>
      <c r="Q77" s="15">
        <v>40</v>
      </c>
      <c r="R77" s="3" t="str">
        <f>IF(OR(G77="12R",G77="12L"),_xlfn.XLOOKUP(C77,DB!$A$2:$A$255,DB!$B$2:$B$255,""),IF(OR(G77="30L",G77="30R"),_xlfn.XLOOKUP(C77,DB!$A$2:$A$255,DB!$C$2:$C$255,""),""))</f>
        <v>ENEBA</v>
      </c>
      <c r="S77" s="3">
        <f t="shared" si="1"/>
        <v>17</v>
      </c>
      <c r="T77" s="3" t="str">
        <f>_xlfn.XLOOKUP(C77,DB!$A$2:$A$255,DB!$D$2:$D$255,"")</f>
        <v>Sector 3</v>
      </c>
    </row>
    <row r="78" spans="1:20" x14ac:dyDescent="0.2">
      <c r="A78" s="13" t="s">
        <v>305</v>
      </c>
      <c r="B78" s="13" t="s">
        <v>18</v>
      </c>
      <c r="C78" s="13" t="s">
        <v>148</v>
      </c>
      <c r="D78" s="13" t="s">
        <v>61</v>
      </c>
      <c r="E78" s="13" t="s">
        <v>2054</v>
      </c>
      <c r="F78" s="14">
        <v>46299.732719907406</v>
      </c>
      <c r="G78" s="13" t="s">
        <v>22</v>
      </c>
      <c r="H78" s="13" t="s">
        <v>421</v>
      </c>
      <c r="I78" s="15">
        <v>350</v>
      </c>
      <c r="J78" s="13" t="s">
        <v>23</v>
      </c>
      <c r="K78" s="13" t="s">
        <v>24</v>
      </c>
      <c r="L78" s="15">
        <v>136</v>
      </c>
      <c r="M78" s="13" t="s">
        <v>40</v>
      </c>
      <c r="N78" s="14">
        <v>46299.742152777777</v>
      </c>
      <c r="O78" s="15">
        <v>233</v>
      </c>
      <c r="P78" s="13" t="s">
        <v>26</v>
      </c>
      <c r="Q78" s="15">
        <v>190</v>
      </c>
      <c r="R78" s="3" t="str">
        <f>IF(OR(G78="12R",G78="12L"),_xlfn.XLOOKUP(C78,DB!$A$2:$A$255,DB!$B$2:$B$255,""),IF(OR(G78="30L",G78="30R"),_xlfn.XLOOKUP(C78,DB!$A$2:$A$255,DB!$C$2:$C$255,""),""))</f>
        <v>NUDAL</v>
      </c>
      <c r="S78" s="3">
        <f t="shared" si="1"/>
        <v>17</v>
      </c>
      <c r="T78" s="3" t="str">
        <f>_xlfn.XLOOKUP(C78,DB!$A$2:$A$255,DB!$D$2:$D$255,"")</f>
        <v>Sector 3</v>
      </c>
    </row>
    <row r="79" spans="1:20" x14ac:dyDescent="0.2">
      <c r="A79" s="13" t="s">
        <v>207</v>
      </c>
      <c r="B79" s="13" t="s">
        <v>18</v>
      </c>
      <c r="C79" s="13" t="s">
        <v>208</v>
      </c>
      <c r="D79" s="13" t="s">
        <v>61</v>
      </c>
      <c r="E79" s="13" t="s">
        <v>592</v>
      </c>
      <c r="F79" s="14">
        <v>46299.733900462961</v>
      </c>
      <c r="G79" s="13" t="s">
        <v>22</v>
      </c>
      <c r="H79" s="13" t="s">
        <v>2055</v>
      </c>
      <c r="I79" s="15">
        <v>330</v>
      </c>
      <c r="J79" s="13" t="s">
        <v>23</v>
      </c>
      <c r="K79" s="13" t="s">
        <v>24</v>
      </c>
      <c r="L79" s="15">
        <v>359</v>
      </c>
      <c r="M79" s="13" t="s">
        <v>31</v>
      </c>
      <c r="N79" s="14">
        <v>46299.754537037035</v>
      </c>
      <c r="O79" s="15">
        <v>330</v>
      </c>
      <c r="P79" s="13" t="s">
        <v>26</v>
      </c>
      <c r="Q79" s="15">
        <v>40</v>
      </c>
      <c r="R79" s="3" t="str">
        <f>IF(OR(G79="12R",G79="12L"),_xlfn.XLOOKUP(C79,DB!$A$2:$A$255,DB!$B$2:$B$255,""),IF(OR(G79="30L",G79="30R"),_xlfn.XLOOKUP(C79,DB!$A$2:$A$255,DB!$C$2:$C$255,""),""))</f>
        <v>ENEBA</v>
      </c>
      <c r="S79" s="3">
        <f t="shared" si="1"/>
        <v>17</v>
      </c>
      <c r="T79" s="3" t="str">
        <f>_xlfn.XLOOKUP(C79,DB!$A$2:$A$255,DB!$D$2:$D$255,"")</f>
        <v>Sector 3</v>
      </c>
    </row>
    <row r="80" spans="1:20" x14ac:dyDescent="0.2">
      <c r="A80" s="13" t="s">
        <v>2056</v>
      </c>
      <c r="B80" s="13" t="s">
        <v>18</v>
      </c>
      <c r="C80" s="13" t="s">
        <v>66</v>
      </c>
      <c r="D80" s="13" t="s">
        <v>132</v>
      </c>
      <c r="E80" s="13"/>
      <c r="F80" s="14">
        <v>46299.735266203701</v>
      </c>
      <c r="G80" s="13" t="s">
        <v>22</v>
      </c>
      <c r="H80" s="13" t="s">
        <v>1189</v>
      </c>
      <c r="I80" s="15">
        <v>240</v>
      </c>
      <c r="J80" s="13" t="s">
        <v>23</v>
      </c>
      <c r="K80" s="13" t="s">
        <v>51</v>
      </c>
      <c r="L80" s="15">
        <v>358</v>
      </c>
      <c r="M80" s="13" t="s">
        <v>66</v>
      </c>
      <c r="N80" s="14">
        <v>46299.761273148149</v>
      </c>
      <c r="O80" s="15">
        <v>0</v>
      </c>
      <c r="P80" s="13" t="s">
        <v>26</v>
      </c>
      <c r="Q80" s="15">
        <v>30</v>
      </c>
      <c r="R80" s="3" t="str">
        <f>IF(OR(G80="12R",G80="12L"),_xlfn.XLOOKUP(C80,DB!$A$2:$A$255,DB!$B$2:$B$255,""),IF(OR(G80="30L",G80="30R"),_xlfn.XLOOKUP(C80,DB!$A$2:$A$255,DB!$C$2:$C$255,""),""))</f>
        <v>UDGUV</v>
      </c>
      <c r="S80" s="3">
        <f t="shared" si="1"/>
        <v>17</v>
      </c>
      <c r="T80" s="3" t="str">
        <f>_xlfn.XLOOKUP(C80,DB!$A$2:$A$255,DB!$D$2:$D$255,"")</f>
        <v>Sector 2</v>
      </c>
    </row>
    <row r="81" spans="1:20" x14ac:dyDescent="0.2">
      <c r="A81" s="13" t="s">
        <v>1402</v>
      </c>
      <c r="B81" s="13" t="s">
        <v>18</v>
      </c>
      <c r="C81" s="13" t="s">
        <v>660</v>
      </c>
      <c r="D81" s="13" t="s">
        <v>29</v>
      </c>
      <c r="E81" s="13" t="s">
        <v>2057</v>
      </c>
      <c r="F81" s="14">
        <v>46299.737777777773</v>
      </c>
      <c r="G81" s="13" t="s">
        <v>22</v>
      </c>
      <c r="H81" s="13" t="s">
        <v>2058</v>
      </c>
      <c r="I81" s="15">
        <v>350</v>
      </c>
      <c r="J81" s="13" t="s">
        <v>23</v>
      </c>
      <c r="K81" s="13" t="s">
        <v>24</v>
      </c>
      <c r="L81" s="15">
        <v>359</v>
      </c>
      <c r="M81" s="13" t="s">
        <v>31</v>
      </c>
      <c r="N81" s="14">
        <v>46299.757951388892</v>
      </c>
      <c r="O81" s="15">
        <v>310</v>
      </c>
      <c r="P81" s="13" t="s">
        <v>26</v>
      </c>
      <c r="Q81" s="15">
        <v>40</v>
      </c>
      <c r="R81" s="3" t="str">
        <f>IF(OR(G81="12R",G81="12L"),_xlfn.XLOOKUP(C81,DB!$A$2:$A$255,DB!$B$2:$B$255,""),IF(OR(G81="30L",G81="30R"),_xlfn.XLOOKUP(C81,DB!$A$2:$A$255,DB!$C$2:$C$255,""),""))</f>
        <v>ENEBA</v>
      </c>
      <c r="S81" s="3">
        <f t="shared" si="1"/>
        <v>17</v>
      </c>
      <c r="T81" s="3" t="str">
        <f>_xlfn.XLOOKUP(C81,DB!$A$2:$A$255,DB!$D$2:$D$255,"")</f>
        <v>Sector 3</v>
      </c>
    </row>
    <row r="82" spans="1:20" x14ac:dyDescent="0.2">
      <c r="A82" s="13" t="s">
        <v>226</v>
      </c>
      <c r="B82" s="13" t="s">
        <v>18</v>
      </c>
      <c r="C82" s="13" t="s">
        <v>227</v>
      </c>
      <c r="D82" s="13" t="s">
        <v>54</v>
      </c>
      <c r="E82" s="13" t="s">
        <v>454</v>
      </c>
      <c r="F82" s="14">
        <v>46299.739398148144</v>
      </c>
      <c r="G82" s="13" t="s">
        <v>22</v>
      </c>
      <c r="H82" s="13" t="s">
        <v>2059</v>
      </c>
      <c r="I82" s="15">
        <v>390</v>
      </c>
      <c r="J82" s="13" t="s">
        <v>23</v>
      </c>
      <c r="K82" s="13" t="s">
        <v>24</v>
      </c>
      <c r="L82" s="15">
        <v>153</v>
      </c>
      <c r="M82" s="13" t="s">
        <v>117</v>
      </c>
      <c r="N82" s="14">
        <v>46299.750162037039</v>
      </c>
      <c r="O82" s="15">
        <v>299</v>
      </c>
      <c r="P82" s="13" t="s">
        <v>26</v>
      </c>
      <c r="Q82" s="15">
        <v>190</v>
      </c>
      <c r="R82" s="3" t="str">
        <f>IF(OR(G82="12R",G82="12L"),_xlfn.XLOOKUP(C82,DB!$A$2:$A$255,DB!$B$2:$B$255,""),IF(OR(G82="30L",G82="30R"),_xlfn.XLOOKUP(C82,DB!$A$2:$A$255,DB!$C$2:$C$255,""),""))</f>
        <v>TAKUX</v>
      </c>
      <c r="S82" s="3">
        <f t="shared" si="1"/>
        <v>17</v>
      </c>
      <c r="T82" s="3" t="str">
        <f>_xlfn.XLOOKUP(C82,DB!$A$2:$A$255,DB!$D$2:$D$255,"")</f>
        <v>Sector 7</v>
      </c>
    </row>
    <row r="83" spans="1:20" x14ac:dyDescent="0.2">
      <c r="A83" s="13" t="s">
        <v>201</v>
      </c>
      <c r="B83" s="13" t="s">
        <v>18</v>
      </c>
      <c r="C83" s="13" t="s">
        <v>128</v>
      </c>
      <c r="D83" s="13" t="s">
        <v>20</v>
      </c>
      <c r="E83" s="13" t="s">
        <v>286</v>
      </c>
      <c r="F83" s="14">
        <v>46299.747800925921</v>
      </c>
      <c r="G83" s="13" t="s">
        <v>22</v>
      </c>
      <c r="H83" s="13" t="s">
        <v>2060</v>
      </c>
      <c r="I83" s="15">
        <v>340</v>
      </c>
      <c r="J83" s="13" t="s">
        <v>23</v>
      </c>
      <c r="K83" s="13" t="s">
        <v>24</v>
      </c>
      <c r="L83" s="15">
        <v>541</v>
      </c>
      <c r="M83" s="13" t="s">
        <v>130</v>
      </c>
      <c r="N83" s="14">
        <v>46299.775682870371</v>
      </c>
      <c r="O83" s="15">
        <v>340</v>
      </c>
      <c r="P83" s="13" t="s">
        <v>26</v>
      </c>
      <c r="Q83" s="15">
        <v>40</v>
      </c>
      <c r="R83" s="3" t="str">
        <f>IF(OR(G83="12R",G83="12L"),_xlfn.XLOOKUP(C83,DB!$A$2:$A$255,DB!$B$2:$B$255,""),IF(OR(G83="30L",G83="30R"),_xlfn.XLOOKUP(C83,DB!$A$2:$A$255,DB!$C$2:$C$255,""),""))</f>
        <v>ENEBA</v>
      </c>
      <c r="S83" s="3">
        <f t="shared" si="1"/>
        <v>17</v>
      </c>
      <c r="T83" s="3" t="str">
        <f>_xlfn.XLOOKUP(C83,DB!$A$2:$A$255,DB!$D$2:$D$255,"")</f>
        <v>Sector 3</v>
      </c>
    </row>
    <row r="84" spans="1:20" x14ac:dyDescent="0.2">
      <c r="A84" s="13" t="s">
        <v>236</v>
      </c>
      <c r="B84" s="13" t="s">
        <v>18</v>
      </c>
      <c r="C84" s="13" t="s">
        <v>43</v>
      </c>
      <c r="D84" s="13" t="s">
        <v>44</v>
      </c>
      <c r="E84" s="13" t="s">
        <v>197</v>
      </c>
      <c r="F84" s="14">
        <v>46299.750949074078</v>
      </c>
      <c r="G84" s="13" t="s">
        <v>22</v>
      </c>
      <c r="H84" s="13" t="s">
        <v>370</v>
      </c>
      <c r="I84" s="15">
        <v>360</v>
      </c>
      <c r="J84" s="13" t="s">
        <v>23</v>
      </c>
      <c r="K84" s="13" t="s">
        <v>24</v>
      </c>
      <c r="L84" s="15">
        <v>859</v>
      </c>
      <c r="M84" s="13" t="s">
        <v>46</v>
      </c>
      <c r="N84" s="14">
        <v>46299.796319444446</v>
      </c>
      <c r="O84" s="15">
        <v>360</v>
      </c>
      <c r="P84" s="13" t="s">
        <v>26</v>
      </c>
      <c r="Q84" s="15">
        <v>190</v>
      </c>
      <c r="R84" s="3" t="str">
        <f>IF(OR(G84="12R",G84="12L"),_xlfn.XLOOKUP(C84,DB!$A$2:$A$255,DB!$B$2:$B$255,""),IF(OR(G84="30L",G84="30R"),_xlfn.XLOOKUP(C84,DB!$A$2:$A$255,DB!$C$2:$C$255,""),""))</f>
        <v>UDGUV</v>
      </c>
      <c r="S84" s="3">
        <f t="shared" si="1"/>
        <v>18</v>
      </c>
      <c r="T84" s="3" t="str">
        <f>_xlfn.XLOOKUP(C84,DB!$A$2:$A$255,DB!$D$2:$D$255,"")</f>
        <v>Sector 2</v>
      </c>
    </row>
    <row r="85" spans="1:20" x14ac:dyDescent="0.2">
      <c r="A85" s="13" t="s">
        <v>483</v>
      </c>
      <c r="B85" s="13" t="s">
        <v>18</v>
      </c>
      <c r="C85" s="13" t="s">
        <v>484</v>
      </c>
      <c r="D85" s="13" t="s">
        <v>54</v>
      </c>
      <c r="E85" s="13" t="s">
        <v>476</v>
      </c>
      <c r="F85" s="14">
        <v>46299.752314814818</v>
      </c>
      <c r="G85" s="13" t="s">
        <v>22</v>
      </c>
      <c r="H85" s="13" t="s">
        <v>2061</v>
      </c>
      <c r="I85" s="15">
        <v>380</v>
      </c>
      <c r="J85" s="13" t="s">
        <v>23</v>
      </c>
      <c r="K85" s="13" t="s">
        <v>24</v>
      </c>
      <c r="L85" s="15">
        <v>1007</v>
      </c>
      <c r="M85" s="13" t="s">
        <v>486</v>
      </c>
      <c r="N85" s="14">
        <v>46299.806898148148</v>
      </c>
      <c r="O85" s="15">
        <v>229</v>
      </c>
      <c r="P85" s="13" t="s">
        <v>26</v>
      </c>
      <c r="Q85" s="15">
        <v>190</v>
      </c>
      <c r="R85" s="3" t="str">
        <f>IF(OR(G85="12R",G85="12L"),_xlfn.XLOOKUP(C85,DB!$A$2:$A$255,DB!$B$2:$B$255,""),IF(OR(G85="30L",G85="30R"),_xlfn.XLOOKUP(C85,DB!$A$2:$A$255,DB!$C$2:$C$255,""),""))</f>
        <v>UDGUV</v>
      </c>
      <c r="S85" s="3">
        <f t="shared" si="1"/>
        <v>18</v>
      </c>
      <c r="T85" s="3" t="str">
        <f>_xlfn.XLOOKUP(C85,DB!$A$2:$A$255,DB!$D$2:$D$255,"")</f>
        <v>Sector 2</v>
      </c>
    </row>
    <row r="86" spans="1:20" x14ac:dyDescent="0.2">
      <c r="A86" s="13" t="s">
        <v>231</v>
      </c>
      <c r="B86" s="13" t="s">
        <v>18</v>
      </c>
      <c r="C86" s="13" t="s">
        <v>33</v>
      </c>
      <c r="D86" s="13" t="s">
        <v>20</v>
      </c>
      <c r="E86" s="13" t="s">
        <v>58</v>
      </c>
      <c r="F86" s="14">
        <v>46299.759039351848</v>
      </c>
      <c r="G86" s="13" t="s">
        <v>22</v>
      </c>
      <c r="H86" s="13" t="s">
        <v>2062</v>
      </c>
      <c r="I86" s="15">
        <v>340</v>
      </c>
      <c r="J86" s="13" t="s">
        <v>23</v>
      </c>
      <c r="K86" s="13" t="s">
        <v>24</v>
      </c>
      <c r="L86" s="15">
        <v>873</v>
      </c>
      <c r="M86" s="13" t="s">
        <v>36</v>
      </c>
      <c r="N86" s="14">
        <v>46299.804363425923</v>
      </c>
      <c r="O86" s="15">
        <v>340</v>
      </c>
      <c r="P86" s="13" t="s">
        <v>26</v>
      </c>
      <c r="Q86" s="15">
        <v>190</v>
      </c>
      <c r="R86" s="3" t="str">
        <f>IF(OR(G86="12R",G86="12L"),_xlfn.XLOOKUP(C86,DB!$A$2:$A$255,DB!$B$2:$B$255,""),IF(OR(G86="30L",G86="30R"),_xlfn.XLOOKUP(C86,DB!$A$2:$A$255,DB!$C$2:$C$255,""),""))</f>
        <v>UDGUV</v>
      </c>
      <c r="S86" s="3">
        <f t="shared" si="1"/>
        <v>18</v>
      </c>
      <c r="T86" s="3" t="str">
        <f>_xlfn.XLOOKUP(C86,DB!$A$2:$A$255,DB!$D$2:$D$255,"")</f>
        <v>Sector 2</v>
      </c>
    </row>
    <row r="87" spans="1:20" x14ac:dyDescent="0.2">
      <c r="A87" s="13" t="s">
        <v>229</v>
      </c>
      <c r="B87" s="13" t="s">
        <v>18</v>
      </c>
      <c r="C87" s="13" t="s">
        <v>230</v>
      </c>
      <c r="D87" s="13" t="s">
        <v>61</v>
      </c>
      <c r="E87" s="13" t="s">
        <v>2063</v>
      </c>
      <c r="F87" s="14">
        <v>46299.759629629625</v>
      </c>
      <c r="G87" s="13" t="s">
        <v>22</v>
      </c>
      <c r="H87" s="13" t="s">
        <v>2064</v>
      </c>
      <c r="I87" s="15">
        <v>350</v>
      </c>
      <c r="J87" s="13" t="s">
        <v>23</v>
      </c>
      <c r="K87" s="13" t="s">
        <v>24</v>
      </c>
      <c r="L87" s="15">
        <v>365</v>
      </c>
      <c r="M87" s="13" t="s">
        <v>31</v>
      </c>
      <c r="N87" s="14">
        <v>46299.780150462961</v>
      </c>
      <c r="O87" s="15">
        <v>309</v>
      </c>
      <c r="P87" s="13" t="s">
        <v>26</v>
      </c>
      <c r="Q87" s="15">
        <v>40</v>
      </c>
      <c r="R87" s="3" t="str">
        <f>IF(OR(G87="12R",G87="12L"),_xlfn.XLOOKUP(C87,DB!$A$2:$A$255,DB!$B$2:$B$255,""),IF(OR(G87="30L",G87="30R"),_xlfn.XLOOKUP(C87,DB!$A$2:$A$255,DB!$C$2:$C$255,""),""))</f>
        <v>OMSUK</v>
      </c>
      <c r="S87" s="3">
        <f t="shared" si="1"/>
        <v>18</v>
      </c>
      <c r="T87" s="3" t="str">
        <f>_xlfn.XLOOKUP(C87,DB!$A$2:$A$255,DB!$D$2:$D$255,"")</f>
        <v>Sector 3</v>
      </c>
    </row>
    <row r="88" spans="1:20" x14ac:dyDescent="0.2">
      <c r="A88" s="13" t="s">
        <v>228</v>
      </c>
      <c r="B88" s="13" t="s">
        <v>18</v>
      </c>
      <c r="C88" s="13" t="s">
        <v>19</v>
      </c>
      <c r="D88" s="13" t="s">
        <v>54</v>
      </c>
      <c r="E88" s="13" t="s">
        <v>704</v>
      </c>
      <c r="F88" s="14">
        <v>46299.761192129634</v>
      </c>
      <c r="G88" s="13" t="s">
        <v>22</v>
      </c>
      <c r="H88" s="13" t="s">
        <v>2065</v>
      </c>
      <c r="I88" s="15">
        <v>380</v>
      </c>
      <c r="J88" s="13" t="s">
        <v>23</v>
      </c>
      <c r="K88" s="13" t="s">
        <v>24</v>
      </c>
      <c r="L88" s="15">
        <v>873</v>
      </c>
      <c r="M88" s="13" t="s">
        <v>2066</v>
      </c>
      <c r="N88" s="14">
        <v>46299.80678240741</v>
      </c>
      <c r="O88" s="15">
        <v>380</v>
      </c>
      <c r="P88" s="13" t="s">
        <v>26</v>
      </c>
      <c r="Q88" s="15">
        <v>190</v>
      </c>
      <c r="R88" s="3" t="str">
        <f>IF(OR(G88="12R",G88="12L"),_xlfn.XLOOKUP(C88,DB!$A$2:$A$255,DB!$B$2:$B$255,""),IF(OR(G88="30L",G88="30R"),_xlfn.XLOOKUP(C88,DB!$A$2:$A$255,DB!$C$2:$C$255,""),""))</f>
        <v>UDGUV</v>
      </c>
      <c r="S88" s="3">
        <f t="shared" si="1"/>
        <v>18</v>
      </c>
      <c r="T88" s="3" t="str">
        <f>_xlfn.XLOOKUP(C88,DB!$A$2:$A$255,DB!$D$2:$D$255,"")</f>
        <v>Sector 2</v>
      </c>
    </row>
    <row r="89" spans="1:20" x14ac:dyDescent="0.2">
      <c r="A89" s="13" t="s">
        <v>232</v>
      </c>
      <c r="B89" s="13" t="s">
        <v>18</v>
      </c>
      <c r="C89" s="13" t="s">
        <v>170</v>
      </c>
      <c r="D89" s="13" t="s">
        <v>20</v>
      </c>
      <c r="E89" s="13" t="s">
        <v>654</v>
      </c>
      <c r="F89" s="14">
        <v>46299.76190972222</v>
      </c>
      <c r="G89" s="13" t="s">
        <v>22</v>
      </c>
      <c r="H89" s="13" t="s">
        <v>2067</v>
      </c>
      <c r="I89" s="15">
        <v>350</v>
      </c>
      <c r="J89" s="13" t="s">
        <v>23</v>
      </c>
      <c r="K89" s="13" t="s">
        <v>24</v>
      </c>
      <c r="L89" s="15">
        <v>365</v>
      </c>
      <c r="M89" s="13" t="s">
        <v>31</v>
      </c>
      <c r="N89" s="14">
        <v>46299.782777777778</v>
      </c>
      <c r="O89" s="15">
        <v>330</v>
      </c>
      <c r="P89" s="13" t="s">
        <v>26</v>
      </c>
      <c r="Q89" s="15">
        <v>40</v>
      </c>
      <c r="R89" s="3" t="str">
        <f>IF(OR(G89="12R",G89="12L"),_xlfn.XLOOKUP(C89,DB!$A$2:$A$255,DB!$B$2:$B$255,""),IF(OR(G89="30L",G89="30R"),_xlfn.XLOOKUP(C89,DB!$A$2:$A$255,DB!$C$2:$C$255,""),""))</f>
        <v>OMSUK</v>
      </c>
      <c r="S89" s="3">
        <f t="shared" si="1"/>
        <v>18</v>
      </c>
      <c r="T89" s="3" t="str">
        <f>_xlfn.XLOOKUP(C89,DB!$A$2:$A$255,DB!$D$2:$D$255,"")</f>
        <v>Sector 3</v>
      </c>
    </row>
    <row r="90" spans="1:20" x14ac:dyDescent="0.2">
      <c r="A90" s="13" t="s">
        <v>217</v>
      </c>
      <c r="B90" s="13" t="s">
        <v>18</v>
      </c>
      <c r="C90" s="13" t="s">
        <v>33</v>
      </c>
      <c r="D90" s="13" t="s">
        <v>61</v>
      </c>
      <c r="E90" s="13" t="s">
        <v>771</v>
      </c>
      <c r="F90" s="14">
        <v>46299.762673611112</v>
      </c>
      <c r="G90" s="13" t="s">
        <v>22</v>
      </c>
      <c r="H90" s="13" t="s">
        <v>2068</v>
      </c>
      <c r="I90" s="15">
        <v>340</v>
      </c>
      <c r="J90" s="13" t="s">
        <v>23</v>
      </c>
      <c r="K90" s="13" t="s">
        <v>24</v>
      </c>
      <c r="L90" s="15">
        <v>872</v>
      </c>
      <c r="M90" s="13" t="s">
        <v>36</v>
      </c>
      <c r="N90" s="14">
        <v>46299.807268518518</v>
      </c>
      <c r="O90" s="15">
        <v>360</v>
      </c>
      <c r="P90" s="13" t="s">
        <v>26</v>
      </c>
      <c r="Q90" s="15">
        <v>190</v>
      </c>
      <c r="R90" s="3" t="str">
        <f>IF(OR(G90="12R",G90="12L"),_xlfn.XLOOKUP(C90,DB!$A$2:$A$255,DB!$B$2:$B$255,""),IF(OR(G90="30L",G90="30R"),_xlfn.XLOOKUP(C90,DB!$A$2:$A$255,DB!$C$2:$C$255,""),""))</f>
        <v>UDGUV</v>
      </c>
      <c r="S90" s="3">
        <f t="shared" si="1"/>
        <v>18</v>
      </c>
      <c r="T90" s="3" t="str">
        <f>_xlfn.XLOOKUP(C90,DB!$A$2:$A$255,DB!$D$2:$D$255,"")</f>
        <v>Sector 2</v>
      </c>
    </row>
    <row r="91" spans="1:20" x14ac:dyDescent="0.2">
      <c r="A91" s="13" t="s">
        <v>248</v>
      </c>
      <c r="B91" s="13" t="s">
        <v>18</v>
      </c>
      <c r="C91" s="13" t="s">
        <v>249</v>
      </c>
      <c r="D91" s="13" t="s">
        <v>29</v>
      </c>
      <c r="E91" s="13" t="s">
        <v>678</v>
      </c>
      <c r="F91" s="14">
        <v>46299.763506944444</v>
      </c>
      <c r="G91" s="13" t="s">
        <v>22</v>
      </c>
      <c r="H91" s="13" t="s">
        <v>2069</v>
      </c>
      <c r="I91" s="15">
        <v>360</v>
      </c>
      <c r="J91" s="13" t="s">
        <v>23</v>
      </c>
      <c r="K91" s="13" t="s">
        <v>24</v>
      </c>
      <c r="L91" s="15">
        <v>575</v>
      </c>
      <c r="M91" s="13" t="s">
        <v>130</v>
      </c>
      <c r="N91" s="14">
        <v>46299.793495370366</v>
      </c>
      <c r="O91" s="15">
        <v>360</v>
      </c>
      <c r="P91" s="13" t="s">
        <v>26</v>
      </c>
      <c r="Q91" s="15">
        <v>40</v>
      </c>
      <c r="R91" s="3" t="str">
        <f>IF(OR(G91="12R",G91="12L"),_xlfn.XLOOKUP(C91,DB!$A$2:$A$255,DB!$B$2:$B$255,""),IF(OR(G91="30L",G91="30R"),_xlfn.XLOOKUP(C91,DB!$A$2:$A$255,DB!$C$2:$C$255,""),""))</f>
        <v>UDGUV</v>
      </c>
      <c r="S91" s="3">
        <f t="shared" si="1"/>
        <v>18</v>
      </c>
      <c r="T91" s="3" t="str">
        <f>_xlfn.XLOOKUP(C91,DB!$A$2:$A$255,DB!$D$2:$D$255,"")</f>
        <v>Sector 2</v>
      </c>
    </row>
    <row r="92" spans="1:20" x14ac:dyDescent="0.2">
      <c r="A92" s="13" t="s">
        <v>253</v>
      </c>
      <c r="B92" s="13" t="s">
        <v>18</v>
      </c>
      <c r="C92" s="13" t="s">
        <v>122</v>
      </c>
      <c r="D92" s="13" t="s">
        <v>123</v>
      </c>
      <c r="E92" s="13" t="s">
        <v>1107</v>
      </c>
      <c r="F92" s="14">
        <v>46299.764837962968</v>
      </c>
      <c r="G92" s="13" t="s">
        <v>22</v>
      </c>
      <c r="H92" s="13" t="s">
        <v>2070</v>
      </c>
      <c r="I92" s="15">
        <v>340</v>
      </c>
      <c r="J92" s="13" t="s">
        <v>23</v>
      </c>
      <c r="K92" s="13" t="s">
        <v>24</v>
      </c>
      <c r="L92" s="15">
        <v>588</v>
      </c>
      <c r="M92" s="13" t="s">
        <v>130</v>
      </c>
      <c r="N92" s="14">
        <v>46299.795543981483</v>
      </c>
      <c r="O92" s="15">
        <v>340</v>
      </c>
      <c r="P92" s="13" t="s">
        <v>26</v>
      </c>
      <c r="Q92" s="15">
        <v>40</v>
      </c>
      <c r="R92" s="3" t="str">
        <f>IF(OR(G92="12R",G92="12L"),_xlfn.XLOOKUP(C92,DB!$A$2:$A$255,DB!$B$2:$B$255,""),IF(OR(G92="30L",G92="30R"),_xlfn.XLOOKUP(C92,DB!$A$2:$A$255,DB!$C$2:$C$255,""),""))</f>
        <v>ENEBA</v>
      </c>
      <c r="S92" s="3">
        <f t="shared" si="1"/>
        <v>18</v>
      </c>
      <c r="T92" s="3" t="str">
        <f>_xlfn.XLOOKUP(C92,DB!$A$2:$A$255,DB!$D$2:$D$255,"")</f>
        <v>Sector 3</v>
      </c>
    </row>
    <row r="93" spans="1:20" x14ac:dyDescent="0.2">
      <c r="A93" s="13" t="s">
        <v>2071</v>
      </c>
      <c r="B93" s="13" t="s">
        <v>18</v>
      </c>
      <c r="C93" s="13" t="s">
        <v>97</v>
      </c>
      <c r="D93" s="13" t="s">
        <v>770</v>
      </c>
      <c r="E93" s="13"/>
      <c r="F93" s="14">
        <v>46299.76563657407</v>
      </c>
      <c r="G93" s="13" t="s">
        <v>22</v>
      </c>
      <c r="H93" s="13" t="s">
        <v>2072</v>
      </c>
      <c r="I93" s="15">
        <v>400</v>
      </c>
      <c r="J93" s="13" t="s">
        <v>23</v>
      </c>
      <c r="K93" s="13" t="s">
        <v>51</v>
      </c>
      <c r="L93" s="15">
        <v>874</v>
      </c>
      <c r="M93" s="13" t="s">
        <v>99</v>
      </c>
      <c r="N93" s="14">
        <v>46299.8121412037</v>
      </c>
      <c r="O93" s="15">
        <v>214</v>
      </c>
      <c r="P93" s="13" t="s">
        <v>26</v>
      </c>
      <c r="Q93" s="15">
        <v>30</v>
      </c>
      <c r="R93" s="3" t="str">
        <f>IF(OR(G93="12R",G93="12L"),_xlfn.XLOOKUP(C93,DB!$A$2:$A$255,DB!$B$2:$B$255,""),IF(OR(G93="30L",G93="30R"),_xlfn.XLOOKUP(C93,DB!$A$2:$A$255,DB!$C$2:$C$255,""),""))</f>
        <v>UDGUV</v>
      </c>
      <c r="S93" s="3">
        <f t="shared" si="1"/>
        <v>18</v>
      </c>
      <c r="T93" s="3" t="str">
        <f>_xlfn.XLOOKUP(C93,DB!$A$2:$A$255,DB!$D$2:$D$255,"")</f>
        <v>Sector 2</v>
      </c>
    </row>
    <row r="94" spans="1:20" x14ac:dyDescent="0.2">
      <c r="A94" s="13" t="s">
        <v>262</v>
      </c>
      <c r="B94" s="13" t="s">
        <v>18</v>
      </c>
      <c r="C94" s="13" t="s">
        <v>134</v>
      </c>
      <c r="D94" s="13" t="s">
        <v>61</v>
      </c>
      <c r="E94" s="13" t="s">
        <v>271</v>
      </c>
      <c r="F94" s="14">
        <v>46299.766215277778</v>
      </c>
      <c r="G94" s="13" t="s">
        <v>22</v>
      </c>
      <c r="H94" s="13" t="s">
        <v>2073</v>
      </c>
      <c r="I94" s="15">
        <v>350</v>
      </c>
      <c r="J94" s="13" t="s">
        <v>23</v>
      </c>
      <c r="K94" s="13" t="s">
        <v>24</v>
      </c>
      <c r="L94" s="15">
        <v>364</v>
      </c>
      <c r="M94" s="13" t="s">
        <v>31</v>
      </c>
      <c r="N94" s="14">
        <v>46299.786516203705</v>
      </c>
      <c r="O94" s="15">
        <v>310</v>
      </c>
      <c r="P94" s="13" t="s">
        <v>26</v>
      </c>
      <c r="Q94" s="15">
        <v>40</v>
      </c>
      <c r="R94" s="3" t="str">
        <f>IF(OR(G94="12R",G94="12L"),_xlfn.XLOOKUP(C94,DB!$A$2:$A$255,DB!$B$2:$B$255,""),IF(OR(G94="30L",G94="30R"),_xlfn.XLOOKUP(C94,DB!$A$2:$A$255,DB!$C$2:$C$255,""),""))</f>
        <v>ENEBA</v>
      </c>
      <c r="S94" s="3">
        <f t="shared" si="1"/>
        <v>18</v>
      </c>
      <c r="T94" s="3" t="str">
        <f>_xlfn.XLOOKUP(C94,DB!$A$2:$A$255,DB!$D$2:$D$255,"")</f>
        <v>Sector 3</v>
      </c>
    </row>
    <row r="95" spans="1:20" x14ac:dyDescent="0.2">
      <c r="A95" s="13" t="s">
        <v>218</v>
      </c>
      <c r="B95" s="13" t="s">
        <v>18</v>
      </c>
      <c r="C95" s="13" t="s">
        <v>219</v>
      </c>
      <c r="D95" s="13" t="s">
        <v>54</v>
      </c>
      <c r="E95" s="13" t="s">
        <v>1840</v>
      </c>
      <c r="F95" s="14">
        <v>46299.768935185188</v>
      </c>
      <c r="G95" s="13" t="s">
        <v>22</v>
      </c>
      <c r="H95" s="13" t="s">
        <v>2074</v>
      </c>
      <c r="I95" s="15">
        <v>370</v>
      </c>
      <c r="J95" s="13" t="s">
        <v>23</v>
      </c>
      <c r="K95" s="13" t="s">
        <v>24</v>
      </c>
      <c r="L95" s="15">
        <v>150</v>
      </c>
      <c r="M95" s="13" t="s">
        <v>117</v>
      </c>
      <c r="N95" s="14">
        <v>46299.779467592598</v>
      </c>
      <c r="O95" s="15">
        <v>290</v>
      </c>
      <c r="P95" s="13" t="s">
        <v>26</v>
      </c>
      <c r="Q95" s="15">
        <v>190</v>
      </c>
      <c r="R95" s="3" t="str">
        <f>IF(OR(G95="12R",G95="12L"),_xlfn.XLOOKUP(C95,DB!$A$2:$A$255,DB!$B$2:$B$255,""),IF(OR(G95="30L",G95="30R"),_xlfn.XLOOKUP(C95,DB!$A$2:$A$255,DB!$C$2:$C$255,""),""))</f>
        <v>TAKUX</v>
      </c>
      <c r="S95" s="3">
        <f t="shared" si="1"/>
        <v>18</v>
      </c>
      <c r="T95" s="3" t="str">
        <f>_xlfn.XLOOKUP(C95,DB!$A$2:$A$255,DB!$D$2:$D$255,"")</f>
        <v>Sector 7</v>
      </c>
    </row>
    <row r="96" spans="1:20" x14ac:dyDescent="0.2">
      <c r="A96" s="13" t="s">
        <v>220</v>
      </c>
      <c r="B96" s="13" t="s">
        <v>18</v>
      </c>
      <c r="C96" s="13" t="s">
        <v>221</v>
      </c>
      <c r="D96" s="13" t="s">
        <v>20</v>
      </c>
      <c r="E96" s="13" t="s">
        <v>183</v>
      </c>
      <c r="F96" s="14">
        <v>46299.770069444443</v>
      </c>
      <c r="G96" s="13" t="s">
        <v>22</v>
      </c>
      <c r="H96" s="13" t="s">
        <v>351</v>
      </c>
      <c r="I96" s="15">
        <v>360</v>
      </c>
      <c r="J96" s="13" t="s">
        <v>23</v>
      </c>
      <c r="K96" s="13" t="s">
        <v>24</v>
      </c>
      <c r="L96" s="15">
        <v>859</v>
      </c>
      <c r="M96" s="13" t="s">
        <v>46</v>
      </c>
      <c r="N96" s="14">
        <v>46299.813576388886</v>
      </c>
      <c r="O96" s="15">
        <v>360</v>
      </c>
      <c r="P96" s="13" t="s">
        <v>26</v>
      </c>
      <c r="Q96" s="15">
        <v>190</v>
      </c>
      <c r="R96" s="3" t="str">
        <f>IF(OR(G96="12R",G96="12L"),_xlfn.XLOOKUP(C96,DB!$A$2:$A$255,DB!$B$2:$B$255,""),IF(OR(G96="30L",G96="30R"),_xlfn.XLOOKUP(C96,DB!$A$2:$A$255,DB!$C$2:$C$255,""),""))</f>
        <v>UDGUV</v>
      </c>
      <c r="S96" s="3">
        <f t="shared" si="1"/>
        <v>18</v>
      </c>
      <c r="T96" s="3" t="str">
        <f>_xlfn.XLOOKUP(C96,DB!$A$2:$A$255,DB!$D$2:$D$255,"")</f>
        <v>Sector 2</v>
      </c>
    </row>
    <row r="97" spans="1:20" x14ac:dyDescent="0.2">
      <c r="A97" s="13" t="s">
        <v>243</v>
      </c>
      <c r="B97" s="13" t="s">
        <v>18</v>
      </c>
      <c r="C97" s="13" t="s">
        <v>144</v>
      </c>
      <c r="D97" s="13" t="s">
        <v>61</v>
      </c>
      <c r="E97" s="13" t="s">
        <v>940</v>
      </c>
      <c r="F97" s="14">
        <v>46299.770844907413</v>
      </c>
      <c r="G97" s="13" t="s">
        <v>22</v>
      </c>
      <c r="H97" s="13" t="s">
        <v>2075</v>
      </c>
      <c r="I97" s="15">
        <v>310</v>
      </c>
      <c r="J97" s="13" t="s">
        <v>23</v>
      </c>
      <c r="K97" s="13" t="s">
        <v>24</v>
      </c>
      <c r="L97" s="15">
        <v>221</v>
      </c>
      <c r="M97" s="13" t="s">
        <v>383</v>
      </c>
      <c r="N97" s="14">
        <v>46299.785659722227</v>
      </c>
      <c r="O97" s="15">
        <v>235</v>
      </c>
      <c r="P97" s="13" t="s">
        <v>26</v>
      </c>
      <c r="Q97" s="15">
        <v>40</v>
      </c>
      <c r="R97" s="3" t="str">
        <f>IF(OR(G97="12R",G97="12L"),_xlfn.XLOOKUP(C97,DB!$A$2:$A$255,DB!$B$2:$B$255,""),IF(OR(G97="30L",G97="30R"),_xlfn.XLOOKUP(C97,DB!$A$2:$A$255,DB!$C$2:$C$255,""),""))</f>
        <v>OMSUK</v>
      </c>
      <c r="S97" s="3">
        <f t="shared" si="1"/>
        <v>18</v>
      </c>
      <c r="T97" s="3" t="str">
        <f>_xlfn.XLOOKUP(C97,DB!$A$2:$A$255,DB!$D$2:$D$255,"")</f>
        <v>Sector 3</v>
      </c>
    </row>
    <row r="98" spans="1:20" x14ac:dyDescent="0.2">
      <c r="A98" s="13" t="s">
        <v>404</v>
      </c>
      <c r="B98" s="13" t="s">
        <v>18</v>
      </c>
      <c r="C98" s="13" t="s">
        <v>33</v>
      </c>
      <c r="D98" s="13" t="s">
        <v>20</v>
      </c>
      <c r="E98" s="13" t="s">
        <v>534</v>
      </c>
      <c r="F98" s="14">
        <v>46299.772395833337</v>
      </c>
      <c r="G98" s="13" t="s">
        <v>22</v>
      </c>
      <c r="H98" s="13" t="s">
        <v>2076</v>
      </c>
      <c r="I98" s="15">
        <v>340</v>
      </c>
      <c r="J98" s="13" t="s">
        <v>23</v>
      </c>
      <c r="K98" s="13" t="s">
        <v>152</v>
      </c>
      <c r="L98" s="15">
        <v>863</v>
      </c>
      <c r="M98" s="13" t="s">
        <v>36</v>
      </c>
      <c r="N98" s="14">
        <v>46299.816805555558</v>
      </c>
      <c r="O98" s="15">
        <v>340</v>
      </c>
      <c r="P98" s="13" t="s">
        <v>26</v>
      </c>
      <c r="Q98" s="15">
        <v>190</v>
      </c>
      <c r="R98" s="3" t="str">
        <f>IF(OR(G98="12R",G98="12L"),_xlfn.XLOOKUP(C98,DB!$A$2:$A$255,DB!$B$2:$B$255,""),IF(OR(G98="30L",G98="30R"),_xlfn.XLOOKUP(C98,DB!$A$2:$A$255,DB!$C$2:$C$255,""),""))</f>
        <v>UDGUV</v>
      </c>
      <c r="S98" s="3">
        <f t="shared" si="1"/>
        <v>18</v>
      </c>
      <c r="T98" s="3" t="str">
        <f>_xlfn.XLOOKUP(C98,DB!$A$2:$A$255,DB!$D$2:$D$255,"")</f>
        <v>Sector 2</v>
      </c>
    </row>
    <row r="99" spans="1:20" x14ac:dyDescent="0.2">
      <c r="A99" s="13" t="s">
        <v>1885</v>
      </c>
      <c r="B99" s="13" t="s">
        <v>18</v>
      </c>
      <c r="C99" s="13" t="s">
        <v>528</v>
      </c>
      <c r="D99" s="13" t="s">
        <v>129</v>
      </c>
      <c r="E99" s="13" t="s">
        <v>2077</v>
      </c>
      <c r="F99" s="14">
        <v>46299.773958333331</v>
      </c>
      <c r="G99" s="13" t="s">
        <v>22</v>
      </c>
      <c r="H99" s="13" t="s">
        <v>2078</v>
      </c>
      <c r="I99" s="15">
        <v>360</v>
      </c>
      <c r="J99" s="13" t="s">
        <v>23</v>
      </c>
      <c r="K99" s="13" t="s">
        <v>24</v>
      </c>
      <c r="L99" s="15">
        <v>869</v>
      </c>
      <c r="M99" s="13" t="s">
        <v>36</v>
      </c>
      <c r="N99" s="14">
        <v>46299.817835648151</v>
      </c>
      <c r="O99" s="15">
        <v>360</v>
      </c>
      <c r="P99" s="13" t="s">
        <v>26</v>
      </c>
      <c r="Q99" s="15">
        <v>190</v>
      </c>
      <c r="R99" s="3" t="str">
        <f>IF(OR(G99="12R",G99="12L"),_xlfn.XLOOKUP(C99,DB!$A$2:$A$255,DB!$B$2:$B$255,""),IF(OR(G99="30L",G99="30R"),_xlfn.XLOOKUP(C99,DB!$A$2:$A$255,DB!$C$2:$C$255,""),""))</f>
        <v>ENEBA</v>
      </c>
      <c r="S99" s="3">
        <f t="shared" si="1"/>
        <v>18</v>
      </c>
      <c r="T99" s="3" t="str">
        <f>_xlfn.XLOOKUP(C99,DB!$A$2:$A$255,DB!$D$2:$D$255,"")</f>
        <v>Sector 3</v>
      </c>
    </row>
    <row r="100" spans="1:20" x14ac:dyDescent="0.2">
      <c r="A100" s="13" t="s">
        <v>244</v>
      </c>
      <c r="B100" s="13" t="s">
        <v>18</v>
      </c>
      <c r="C100" s="13" t="s">
        <v>28</v>
      </c>
      <c r="D100" s="13" t="s">
        <v>29</v>
      </c>
      <c r="E100" s="13" t="s">
        <v>532</v>
      </c>
      <c r="F100" s="14">
        <v>46299.775034722217</v>
      </c>
      <c r="G100" s="13" t="s">
        <v>22</v>
      </c>
      <c r="H100" s="13" t="s">
        <v>2079</v>
      </c>
      <c r="I100" s="15">
        <v>350</v>
      </c>
      <c r="J100" s="13" t="s">
        <v>23</v>
      </c>
      <c r="K100" s="13" t="s">
        <v>24</v>
      </c>
      <c r="L100" s="15">
        <v>352</v>
      </c>
      <c r="M100" s="13" t="s">
        <v>31</v>
      </c>
      <c r="N100" s="14">
        <v>46299.795023148152</v>
      </c>
      <c r="O100" s="15">
        <v>350</v>
      </c>
      <c r="P100" s="13" t="s">
        <v>26</v>
      </c>
      <c r="Q100" s="15">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13" t="s">
        <v>2080</v>
      </c>
      <c r="B101" s="13" t="s">
        <v>18</v>
      </c>
      <c r="C101" s="13" t="s">
        <v>50</v>
      </c>
      <c r="D101" s="13" t="s">
        <v>213</v>
      </c>
      <c r="E101" s="13" t="s">
        <v>2081</v>
      </c>
      <c r="F101" s="14">
        <v>46299.775775462964</v>
      </c>
      <c r="G101" s="13" t="s">
        <v>22</v>
      </c>
      <c r="H101" s="13" t="s">
        <v>2082</v>
      </c>
      <c r="I101" s="15">
        <v>430</v>
      </c>
      <c r="J101" s="13" t="s">
        <v>23</v>
      </c>
      <c r="K101" s="13" t="s">
        <v>51</v>
      </c>
      <c r="L101" s="15">
        <v>862</v>
      </c>
      <c r="M101" s="13" t="s">
        <v>46</v>
      </c>
      <c r="N101" s="14">
        <v>46299.826863425929</v>
      </c>
      <c r="O101" s="15">
        <v>430</v>
      </c>
      <c r="P101" s="13" t="s">
        <v>26</v>
      </c>
      <c r="Q101" s="15">
        <v>30</v>
      </c>
      <c r="R101" s="3" t="str">
        <f>IF(OR(G101="12R",G101="12L"),_xlfn.XLOOKUP(C101,DB!$A$2:$A$255,DB!$B$2:$B$255,""),IF(OR(G101="30L",G101="30R"),_xlfn.XLOOKUP(C101,DB!$A$2:$A$255,DB!$C$2:$C$255,""),""))</f>
        <v>UDGUV</v>
      </c>
      <c r="S101" s="3">
        <f t="shared" si="1"/>
        <v>18</v>
      </c>
      <c r="T101" s="3" t="str">
        <f>_xlfn.XLOOKUP(C101,DB!$A$2:$A$255,DB!$D$2:$D$255,"")</f>
        <v>Sector 2</v>
      </c>
    </row>
    <row r="102" spans="1:20" x14ac:dyDescent="0.2">
      <c r="A102" s="13" t="s">
        <v>255</v>
      </c>
      <c r="B102" s="13" t="s">
        <v>18</v>
      </c>
      <c r="C102" s="13" t="s">
        <v>256</v>
      </c>
      <c r="D102" s="13" t="s">
        <v>20</v>
      </c>
      <c r="E102" s="13" t="s">
        <v>629</v>
      </c>
      <c r="F102" s="14">
        <v>46299.778113425928</v>
      </c>
      <c r="G102" s="13" t="s">
        <v>22</v>
      </c>
      <c r="H102" s="13" t="s">
        <v>2083</v>
      </c>
      <c r="I102" s="15">
        <v>360</v>
      </c>
      <c r="J102" s="13" t="s">
        <v>23</v>
      </c>
      <c r="K102" s="13" t="s">
        <v>24</v>
      </c>
      <c r="L102" s="15">
        <v>867</v>
      </c>
      <c r="M102" s="13" t="s">
        <v>36</v>
      </c>
      <c r="N102" s="14">
        <v>46299.82335648148</v>
      </c>
      <c r="O102" s="15">
        <v>360</v>
      </c>
      <c r="P102" s="13" t="s">
        <v>26</v>
      </c>
      <c r="Q102" s="15">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13" t="s">
        <v>506</v>
      </c>
      <c r="B103" s="13" t="s">
        <v>18</v>
      </c>
      <c r="C103" s="13" t="s">
        <v>565</v>
      </c>
      <c r="D103" s="13" t="s">
        <v>507</v>
      </c>
      <c r="E103" s="13"/>
      <c r="F103" s="14">
        <v>46299.780856481477</v>
      </c>
      <c r="G103" s="13" t="s">
        <v>22</v>
      </c>
      <c r="H103" s="13" t="s">
        <v>167</v>
      </c>
      <c r="I103" s="15">
        <v>65</v>
      </c>
      <c r="J103" s="13" t="s">
        <v>139</v>
      </c>
      <c r="K103" s="13" t="s">
        <v>51</v>
      </c>
      <c r="L103" s="15">
        <v>227</v>
      </c>
      <c r="M103" s="13" t="s">
        <v>565</v>
      </c>
      <c r="N103" s="14">
        <v>46299.815879629634</v>
      </c>
      <c r="O103" s="15">
        <v>0</v>
      </c>
      <c r="P103" s="13" t="s">
        <v>137</v>
      </c>
      <c r="Q103" s="15">
        <v>15</v>
      </c>
      <c r="R103" s="3" t="str">
        <f>IF(OR(G103="12R",G103="12L"),_xlfn.XLOOKUP(C103,DB!$A$2:$A$255,DB!$B$2:$B$255,""),IF(OR(G103="30L",G103="30R"),_xlfn.XLOOKUP(C103,DB!$A$2:$A$255,DB!$C$2:$C$255,""),""))</f>
        <v/>
      </c>
      <c r="S103" s="3">
        <f t="shared" si="1"/>
        <v>18</v>
      </c>
      <c r="T103" s="3" t="str">
        <f>_xlfn.XLOOKUP(C103,DB!$A$2:$A$255,DB!$D$2:$D$255,"")</f>
        <v/>
      </c>
    </row>
    <row r="104" spans="1:20" x14ac:dyDescent="0.2">
      <c r="A104" s="13" t="s">
        <v>257</v>
      </c>
      <c r="B104" s="13" t="s">
        <v>18</v>
      </c>
      <c r="C104" s="13" t="s">
        <v>122</v>
      </c>
      <c r="D104" s="13" t="s">
        <v>123</v>
      </c>
      <c r="E104" s="13" t="s">
        <v>1543</v>
      </c>
      <c r="F104" s="14">
        <v>46299.783553240741</v>
      </c>
      <c r="G104" s="13" t="s">
        <v>22</v>
      </c>
      <c r="H104" s="13" t="s">
        <v>2084</v>
      </c>
      <c r="I104" s="15">
        <v>300</v>
      </c>
      <c r="J104" s="13" t="s">
        <v>23</v>
      </c>
      <c r="K104" s="13" t="s">
        <v>24</v>
      </c>
      <c r="L104" s="15">
        <v>571</v>
      </c>
      <c r="M104" s="13" t="s">
        <v>130</v>
      </c>
      <c r="N104" s="14">
        <v>46299.81313657407</v>
      </c>
      <c r="O104" s="15">
        <v>340</v>
      </c>
      <c r="P104" s="13" t="s">
        <v>26</v>
      </c>
      <c r="Q104" s="15">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13" t="s">
        <v>2085</v>
      </c>
      <c r="B105" s="13" t="s">
        <v>18</v>
      </c>
      <c r="C105" s="13" t="s">
        <v>937</v>
      </c>
      <c r="D105" s="13" t="s">
        <v>768</v>
      </c>
      <c r="E105" s="13"/>
      <c r="F105" s="14">
        <v>46299.785081018519</v>
      </c>
      <c r="G105" s="13" t="s">
        <v>22</v>
      </c>
      <c r="H105" s="13" t="s">
        <v>2086</v>
      </c>
      <c r="I105" s="15">
        <v>350</v>
      </c>
      <c r="J105" s="13" t="s">
        <v>23</v>
      </c>
      <c r="K105" s="13" t="s">
        <v>51</v>
      </c>
      <c r="L105" s="15">
        <v>219</v>
      </c>
      <c r="M105" s="13" t="s">
        <v>56</v>
      </c>
      <c r="N105" s="14">
        <v>46299.799490740741</v>
      </c>
      <c r="O105" s="15">
        <v>279</v>
      </c>
      <c r="P105" s="13" t="s">
        <v>26</v>
      </c>
      <c r="Q105" s="15">
        <v>30</v>
      </c>
      <c r="R105" s="3" t="str">
        <f>IF(OR(G105="12R",G105="12L"),_xlfn.XLOOKUP(C105,DB!$A$2:$A$255,DB!$B$2:$B$255,""),IF(OR(G105="30L",G105="30R"),_xlfn.XLOOKUP(C105,DB!$A$2:$A$255,DB!$C$2:$C$255,""),""))</f>
        <v>CZM</v>
      </c>
      <c r="S105" s="3">
        <f t="shared" si="1"/>
        <v>18</v>
      </c>
      <c r="T105" s="3" t="str">
        <f>_xlfn.XLOOKUP(C105,DB!$A$2:$A$255,DB!$D$2:$D$255,"")</f>
        <v>Sector 7</v>
      </c>
    </row>
    <row r="106" spans="1:20" x14ac:dyDescent="0.2">
      <c r="A106" s="13" t="s">
        <v>665</v>
      </c>
      <c r="B106" s="13" t="s">
        <v>18</v>
      </c>
      <c r="C106" s="13" t="s">
        <v>666</v>
      </c>
      <c r="D106" s="13" t="s">
        <v>29</v>
      </c>
      <c r="E106" s="13" t="s">
        <v>1213</v>
      </c>
      <c r="F106" s="14">
        <v>46299.786597222221</v>
      </c>
      <c r="G106" s="13" t="s">
        <v>22</v>
      </c>
      <c r="H106" s="13" t="s">
        <v>2087</v>
      </c>
      <c r="I106" s="15">
        <v>360</v>
      </c>
      <c r="J106" s="13" t="s">
        <v>23</v>
      </c>
      <c r="K106" s="13" t="s">
        <v>24</v>
      </c>
      <c r="L106" s="15">
        <v>446</v>
      </c>
      <c r="M106" s="13" t="s">
        <v>204</v>
      </c>
      <c r="N106" s="14">
        <v>46299.810983796298</v>
      </c>
      <c r="O106" s="15">
        <v>360</v>
      </c>
      <c r="P106" s="13" t="s">
        <v>26</v>
      </c>
      <c r="Q106" s="15">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3" t="s">
        <v>498</v>
      </c>
      <c r="B107" s="13" t="s">
        <v>18</v>
      </c>
      <c r="C107" s="13" t="s">
        <v>101</v>
      </c>
      <c r="D107" s="13" t="s">
        <v>54</v>
      </c>
      <c r="E107" s="13" t="s">
        <v>112</v>
      </c>
      <c r="F107" s="14">
        <v>46299.790706018517</v>
      </c>
      <c r="G107" s="13" t="s">
        <v>22</v>
      </c>
      <c r="H107" s="13" t="s">
        <v>2088</v>
      </c>
      <c r="I107" s="15">
        <v>380</v>
      </c>
      <c r="J107" s="13" t="s">
        <v>23</v>
      </c>
      <c r="K107" s="13" t="s">
        <v>152</v>
      </c>
      <c r="L107" s="15">
        <v>876</v>
      </c>
      <c r="M107" s="13" t="s">
        <v>46</v>
      </c>
      <c r="N107" s="14">
        <v>46299.836087962962</v>
      </c>
      <c r="O107" s="15">
        <v>380</v>
      </c>
      <c r="P107" s="13" t="s">
        <v>26</v>
      </c>
      <c r="Q107" s="15">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13" t="s">
        <v>245</v>
      </c>
      <c r="B108" s="13" t="s">
        <v>18</v>
      </c>
      <c r="C108" s="13" t="s">
        <v>246</v>
      </c>
      <c r="D108" s="13" t="s">
        <v>247</v>
      </c>
      <c r="E108" s="13" t="s">
        <v>658</v>
      </c>
      <c r="F108" s="14">
        <v>46299.792164351849</v>
      </c>
      <c r="G108" s="13" t="s">
        <v>22</v>
      </c>
      <c r="H108" s="13" t="s">
        <v>2089</v>
      </c>
      <c r="I108" s="15">
        <v>100</v>
      </c>
      <c r="J108" s="13" t="s">
        <v>23</v>
      </c>
      <c r="K108" s="13" t="s">
        <v>24</v>
      </c>
      <c r="L108" s="15">
        <v>333</v>
      </c>
      <c r="M108" s="13" t="s">
        <v>246</v>
      </c>
      <c r="N108" s="14">
        <v>46299.8596412037</v>
      </c>
      <c r="O108" s="15">
        <v>0</v>
      </c>
      <c r="P108" s="13" t="s">
        <v>137</v>
      </c>
      <c r="Q108" s="15">
        <v>40</v>
      </c>
      <c r="R108" s="3" t="str">
        <f>IF(OR(G108="12R",G108="12L"),_xlfn.XLOOKUP(C108,DB!$A$2:$A$255,DB!$B$2:$B$255,""),IF(OR(G108="30L",G108="30R"),_xlfn.XLOOKUP(C108,DB!$A$2:$A$255,DB!$C$2:$C$255,""),""))</f>
        <v>CZM</v>
      </c>
      <c r="S108" s="3">
        <f t="shared" si="1"/>
        <v>19</v>
      </c>
      <c r="T108" s="3" t="str">
        <f>_xlfn.XLOOKUP(C108,DB!$A$2:$A$255,DB!$D$2:$D$255,"")</f>
        <v>Sector 7</v>
      </c>
    </row>
    <row r="109" spans="1:20" x14ac:dyDescent="0.2">
      <c r="A109" s="13" t="s">
        <v>263</v>
      </c>
      <c r="B109" s="13" t="s">
        <v>18</v>
      </c>
      <c r="C109" s="13" t="s">
        <v>115</v>
      </c>
      <c r="D109" s="13" t="s">
        <v>129</v>
      </c>
      <c r="E109" s="13" t="s">
        <v>954</v>
      </c>
      <c r="F109" s="14">
        <v>46299.794629629629</v>
      </c>
      <c r="G109" s="13" t="s">
        <v>22</v>
      </c>
      <c r="H109" s="13" t="s">
        <v>2090</v>
      </c>
      <c r="I109" s="15">
        <v>370</v>
      </c>
      <c r="J109" s="13" t="s">
        <v>23</v>
      </c>
      <c r="K109" s="13" t="s">
        <v>24</v>
      </c>
      <c r="L109" s="15">
        <v>153</v>
      </c>
      <c r="M109" s="13" t="s">
        <v>117</v>
      </c>
      <c r="N109" s="14">
        <v>46299.805023148147</v>
      </c>
      <c r="O109" s="15">
        <v>250</v>
      </c>
      <c r="P109" s="13" t="s">
        <v>26</v>
      </c>
      <c r="Q109" s="15">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s="13" t="s">
        <v>509</v>
      </c>
      <c r="B110" s="13" t="s">
        <v>18</v>
      </c>
      <c r="C110" s="13" t="s">
        <v>134</v>
      </c>
      <c r="D110" s="13" t="s">
        <v>20</v>
      </c>
      <c r="E110" s="13" t="s">
        <v>2091</v>
      </c>
      <c r="F110" s="14">
        <v>46299.795624999999</v>
      </c>
      <c r="G110" s="13" t="s">
        <v>22</v>
      </c>
      <c r="H110" s="13" t="s">
        <v>2092</v>
      </c>
      <c r="I110" s="15">
        <v>350</v>
      </c>
      <c r="J110" s="13" t="s">
        <v>23</v>
      </c>
      <c r="K110" s="13" t="s">
        <v>24</v>
      </c>
      <c r="L110" s="15">
        <v>360</v>
      </c>
      <c r="M110" s="13" t="s">
        <v>31</v>
      </c>
      <c r="N110" s="14">
        <v>46299.816828703704</v>
      </c>
      <c r="O110" s="15">
        <v>350</v>
      </c>
      <c r="P110" s="13" t="s">
        <v>26</v>
      </c>
      <c r="Q110" s="15">
        <v>40</v>
      </c>
      <c r="R110" s="3" t="str">
        <f>IF(OR(G110="12R",G110="12L"),_xlfn.XLOOKUP(C110,DB!$A$2:$A$255,DB!$B$2:$B$255,""),IF(OR(G110="30L",G110="30R"),_xlfn.XLOOKUP(C110,DB!$A$2:$A$255,DB!$C$2:$C$255,""),""))</f>
        <v>ENEBA</v>
      </c>
      <c r="S110" s="3">
        <f t="shared" si="1"/>
        <v>19</v>
      </c>
      <c r="T110" s="3" t="str">
        <f>_xlfn.XLOOKUP(C110,DB!$A$2:$A$255,DB!$D$2:$D$255,"")</f>
        <v>Sector 3</v>
      </c>
    </row>
    <row r="111" spans="1:20" x14ac:dyDescent="0.2">
      <c r="A111" s="13" t="s">
        <v>307</v>
      </c>
      <c r="B111" s="13" t="s">
        <v>18</v>
      </c>
      <c r="C111" s="13" t="s">
        <v>172</v>
      </c>
      <c r="D111" s="13" t="s">
        <v>34</v>
      </c>
      <c r="E111" s="13" t="s">
        <v>514</v>
      </c>
      <c r="F111" s="14">
        <v>46299.798472222217</v>
      </c>
      <c r="G111" s="13" t="s">
        <v>22</v>
      </c>
      <c r="H111" s="13" t="s">
        <v>2093</v>
      </c>
      <c r="I111" s="15">
        <v>340</v>
      </c>
      <c r="J111" s="13" t="s">
        <v>23</v>
      </c>
      <c r="K111" s="13" t="s">
        <v>24</v>
      </c>
      <c r="L111" s="15">
        <v>338</v>
      </c>
      <c r="M111" s="13" t="s">
        <v>2094</v>
      </c>
      <c r="N111" s="14">
        <v>46299.817395833335</v>
      </c>
      <c r="O111" s="15">
        <v>340</v>
      </c>
      <c r="P111" s="13" t="s">
        <v>26</v>
      </c>
      <c r="Q111" s="15">
        <v>190</v>
      </c>
      <c r="R111" s="3" t="str">
        <f>IF(OR(G111="12R",G111="12L"),_xlfn.XLOOKUP(C111,DB!$A$2:$A$255,DB!$B$2:$B$255,""),IF(OR(G111="30L",G111="30R"),_xlfn.XLOOKUP(C111,DB!$A$2:$A$255,DB!$C$2:$C$255,""),""))</f>
        <v>CZM</v>
      </c>
      <c r="S111" s="3">
        <f t="shared" si="1"/>
        <v>19</v>
      </c>
      <c r="T111" s="3" t="str">
        <f>_xlfn.XLOOKUP(C111,DB!$A$2:$A$255,DB!$D$2:$D$255,"")</f>
        <v>Sector 7</v>
      </c>
    </row>
    <row r="112" spans="1:20" x14ac:dyDescent="0.2">
      <c r="A112" s="13" t="s">
        <v>258</v>
      </c>
      <c r="B112" s="13" t="s">
        <v>18</v>
      </c>
      <c r="C112" s="13" t="s">
        <v>128</v>
      </c>
      <c r="D112" s="13" t="s">
        <v>61</v>
      </c>
      <c r="E112" s="13" t="s">
        <v>715</v>
      </c>
      <c r="F112" s="14">
        <v>46299.799178240741</v>
      </c>
      <c r="G112" s="13" t="s">
        <v>22</v>
      </c>
      <c r="H112" s="13" t="s">
        <v>2095</v>
      </c>
      <c r="I112" s="15">
        <v>360</v>
      </c>
      <c r="J112" s="13" t="s">
        <v>23</v>
      </c>
      <c r="K112" s="13" t="s">
        <v>24</v>
      </c>
      <c r="L112" s="15">
        <v>586</v>
      </c>
      <c r="M112" s="13" t="s">
        <v>130</v>
      </c>
      <c r="N112" s="14">
        <v>46299.829675925925</v>
      </c>
      <c r="O112" s="15">
        <v>360</v>
      </c>
      <c r="P112" s="13" t="s">
        <v>26</v>
      </c>
      <c r="Q112" s="15">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s="13" t="s">
        <v>494</v>
      </c>
      <c r="B113" s="13" t="s">
        <v>18</v>
      </c>
      <c r="C113" s="13" t="s">
        <v>282</v>
      </c>
      <c r="D113" s="13" t="s">
        <v>116</v>
      </c>
      <c r="E113" s="13" t="s">
        <v>2096</v>
      </c>
      <c r="F113" s="14">
        <v>46299.800405092596</v>
      </c>
      <c r="G113" s="13" t="s">
        <v>22</v>
      </c>
      <c r="H113" s="13" t="s">
        <v>495</v>
      </c>
      <c r="I113" s="15">
        <v>350</v>
      </c>
      <c r="J113" s="13" t="s">
        <v>23</v>
      </c>
      <c r="K113" s="13" t="s">
        <v>24</v>
      </c>
      <c r="L113" s="15">
        <v>136</v>
      </c>
      <c r="M113" s="13" t="s">
        <v>40</v>
      </c>
      <c r="N113" s="14">
        <v>46299.809027777781</v>
      </c>
      <c r="O113" s="15">
        <v>288</v>
      </c>
      <c r="P113" s="13" t="s">
        <v>26</v>
      </c>
      <c r="Q113" s="15">
        <v>190</v>
      </c>
      <c r="R113" s="3" t="str">
        <f>IF(OR(G113="12R",G113="12L"),_xlfn.XLOOKUP(C113,DB!$A$2:$A$255,DB!$B$2:$B$255,""),IF(OR(G113="30L",G113="30R"),_xlfn.XLOOKUP(C113,DB!$A$2:$A$255,DB!$C$2:$C$255,""),""))</f>
        <v>OMSUK</v>
      </c>
      <c r="S113" s="3">
        <f t="shared" si="1"/>
        <v>19</v>
      </c>
      <c r="T113" s="3" t="str">
        <f>_xlfn.XLOOKUP(C113,DB!$A$2:$A$255,DB!$D$2:$D$255,"")</f>
        <v>Sector 3</v>
      </c>
    </row>
    <row r="114" spans="1:20" x14ac:dyDescent="0.2">
      <c r="A114" s="13" t="s">
        <v>389</v>
      </c>
      <c r="B114" s="13" t="s">
        <v>18</v>
      </c>
      <c r="C114" s="13" t="s">
        <v>390</v>
      </c>
      <c r="D114" s="13" t="s">
        <v>34</v>
      </c>
      <c r="E114" s="13" t="s">
        <v>430</v>
      </c>
      <c r="F114" s="14">
        <v>46299.80263888889</v>
      </c>
      <c r="G114" s="13" t="s">
        <v>22</v>
      </c>
      <c r="H114" s="13" t="s">
        <v>2097</v>
      </c>
      <c r="I114" s="15">
        <v>350</v>
      </c>
      <c r="J114" s="13" t="s">
        <v>23</v>
      </c>
      <c r="K114" s="13" t="s">
        <v>24</v>
      </c>
      <c r="L114" s="15">
        <v>359</v>
      </c>
      <c r="M114" s="13" t="s">
        <v>31</v>
      </c>
      <c r="N114" s="14">
        <v>46299.822974537034</v>
      </c>
      <c r="O114" s="15">
        <v>330</v>
      </c>
      <c r="P114" s="13" t="s">
        <v>26</v>
      </c>
      <c r="Q114" s="15">
        <v>40</v>
      </c>
      <c r="R114" s="3" t="str">
        <f>IF(OR(G114="12R",G114="12L"),_xlfn.XLOOKUP(C114,DB!$A$2:$A$255,DB!$B$2:$B$255,""),IF(OR(G114="30L",G114="30R"),_xlfn.XLOOKUP(C114,DB!$A$2:$A$255,DB!$C$2:$C$255,""),""))</f>
        <v>OMSUK</v>
      </c>
      <c r="S114" s="3">
        <f t="shared" si="1"/>
        <v>19</v>
      </c>
      <c r="T114" s="3" t="str">
        <f>_xlfn.XLOOKUP(C114,DB!$A$2:$A$255,DB!$D$2:$D$255,"")</f>
        <v>Sector 3</v>
      </c>
    </row>
    <row r="115" spans="1:20" x14ac:dyDescent="0.2">
      <c r="A115" s="13" t="s">
        <v>251</v>
      </c>
      <c r="B115" s="13" t="s">
        <v>18</v>
      </c>
      <c r="C115" s="13" t="s">
        <v>63</v>
      </c>
      <c r="D115" s="13" t="s">
        <v>34</v>
      </c>
      <c r="E115" s="13" t="s">
        <v>766</v>
      </c>
      <c r="F115" s="14">
        <v>46299.803518518514</v>
      </c>
      <c r="G115" s="13" t="s">
        <v>22</v>
      </c>
      <c r="H115" s="13" t="s">
        <v>2098</v>
      </c>
      <c r="I115" s="15">
        <v>380</v>
      </c>
      <c r="J115" s="13" t="s">
        <v>23</v>
      </c>
      <c r="K115" s="13" t="s">
        <v>24</v>
      </c>
      <c r="L115" s="15">
        <v>866</v>
      </c>
      <c r="M115" s="13" t="s">
        <v>181</v>
      </c>
      <c r="N115" s="14">
        <v>46299.848692129628</v>
      </c>
      <c r="O115" s="15">
        <v>360</v>
      </c>
      <c r="P115" s="13" t="s">
        <v>26</v>
      </c>
      <c r="Q115" s="15">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13" t="s">
        <v>270</v>
      </c>
      <c r="B116" s="13" t="s">
        <v>18</v>
      </c>
      <c r="C116" s="13" t="s">
        <v>134</v>
      </c>
      <c r="D116" s="13" t="s">
        <v>61</v>
      </c>
      <c r="E116" s="13" t="s">
        <v>1216</v>
      </c>
      <c r="F116" s="14">
        <v>46299.804224537038</v>
      </c>
      <c r="G116" s="13" t="s">
        <v>22</v>
      </c>
      <c r="H116" s="13" t="s">
        <v>2099</v>
      </c>
      <c r="I116" s="15">
        <v>330</v>
      </c>
      <c r="J116" s="13" t="s">
        <v>23</v>
      </c>
      <c r="K116" s="13" t="s">
        <v>24</v>
      </c>
      <c r="L116" s="15">
        <v>365</v>
      </c>
      <c r="M116" s="13" t="s">
        <v>31</v>
      </c>
      <c r="N116" s="14">
        <v>46299.825775462959</v>
      </c>
      <c r="O116" s="15">
        <v>310</v>
      </c>
      <c r="P116" s="13" t="s">
        <v>26</v>
      </c>
      <c r="Q116" s="15">
        <v>40</v>
      </c>
      <c r="R116" s="3" t="str">
        <f>IF(OR(G116="12R",G116="12L"),_xlfn.XLOOKUP(C116,DB!$A$2:$A$255,DB!$B$2:$B$255,""),IF(OR(G116="30L",G116="30R"),_xlfn.XLOOKUP(C116,DB!$A$2:$A$255,DB!$C$2:$C$255,""),""))</f>
        <v>ENEBA</v>
      </c>
      <c r="S116" s="3">
        <f t="shared" si="1"/>
        <v>19</v>
      </c>
      <c r="T116" s="3" t="str">
        <f>_xlfn.XLOOKUP(C116,DB!$A$2:$A$255,DB!$D$2:$D$255,"")</f>
        <v>Sector 3</v>
      </c>
    </row>
    <row r="117" spans="1:20" x14ac:dyDescent="0.2">
      <c r="A117" s="13" t="s">
        <v>492</v>
      </c>
      <c r="B117" s="13" t="s">
        <v>18</v>
      </c>
      <c r="C117" s="13" t="s">
        <v>493</v>
      </c>
      <c r="D117" s="13" t="s">
        <v>116</v>
      </c>
      <c r="E117" s="13" t="s">
        <v>633</v>
      </c>
      <c r="F117" s="14">
        <v>46299.805266203708</v>
      </c>
      <c r="G117" s="13" t="s">
        <v>22</v>
      </c>
      <c r="H117" s="13" t="s">
        <v>2100</v>
      </c>
      <c r="I117" s="15">
        <v>380</v>
      </c>
      <c r="J117" s="13" t="s">
        <v>23</v>
      </c>
      <c r="K117" s="13" t="s">
        <v>24</v>
      </c>
      <c r="L117" s="15">
        <v>438</v>
      </c>
      <c r="M117" s="13" t="s">
        <v>204</v>
      </c>
      <c r="N117" s="14">
        <v>46299.829224537039</v>
      </c>
      <c r="O117" s="15">
        <v>380</v>
      </c>
      <c r="P117" s="13" t="s">
        <v>26</v>
      </c>
      <c r="Q117" s="15">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265</v>
      </c>
      <c r="B118" s="13" t="s">
        <v>18</v>
      </c>
      <c r="C118" s="13" t="s">
        <v>148</v>
      </c>
      <c r="D118" s="13" t="s">
        <v>61</v>
      </c>
      <c r="E118" s="13" t="s">
        <v>1230</v>
      </c>
      <c r="F118" s="14">
        <v>46299.80636574074</v>
      </c>
      <c r="G118" s="13" t="s">
        <v>22</v>
      </c>
      <c r="H118" s="13" t="s">
        <v>421</v>
      </c>
      <c r="I118" s="15">
        <v>330</v>
      </c>
      <c r="J118" s="13" t="s">
        <v>23</v>
      </c>
      <c r="K118" s="13" t="s">
        <v>24</v>
      </c>
      <c r="L118" s="15">
        <v>136</v>
      </c>
      <c r="M118" s="13" t="s">
        <v>40</v>
      </c>
      <c r="N118" s="14">
        <v>46299.816192129627</v>
      </c>
      <c r="O118" s="15">
        <v>244</v>
      </c>
      <c r="P118" s="13" t="s">
        <v>26</v>
      </c>
      <c r="Q118" s="15">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3" t="s">
        <v>669</v>
      </c>
      <c r="B119" s="13" t="s">
        <v>18</v>
      </c>
      <c r="C119" s="13" t="s">
        <v>317</v>
      </c>
      <c r="D119" s="13" t="s">
        <v>20</v>
      </c>
      <c r="E119" s="13" t="s">
        <v>2101</v>
      </c>
      <c r="F119" s="14">
        <v>46299.808067129634</v>
      </c>
      <c r="G119" s="13" t="s">
        <v>22</v>
      </c>
      <c r="H119" s="13" t="s">
        <v>2102</v>
      </c>
      <c r="I119" s="15">
        <v>340</v>
      </c>
      <c r="J119" s="13" t="s">
        <v>23</v>
      </c>
      <c r="K119" s="13" t="s">
        <v>24</v>
      </c>
      <c r="L119" s="15">
        <v>447</v>
      </c>
      <c r="M119" s="13" t="s">
        <v>204</v>
      </c>
      <c r="N119" s="14">
        <v>46299.832615740743</v>
      </c>
      <c r="O119" s="15">
        <v>340</v>
      </c>
      <c r="P119" s="13" t="s">
        <v>26</v>
      </c>
      <c r="Q119" s="15">
        <v>40</v>
      </c>
      <c r="R119" s="3" t="str">
        <f>IF(OR(G119="12R",G119="12L"),_xlfn.XLOOKUP(C119,DB!$A$2:$A$255,DB!$B$2:$B$255,""),IF(OR(G119="30L",G119="30R"),_xlfn.XLOOKUP(C119,DB!$A$2:$A$255,DB!$C$2:$C$255,""),""))</f>
        <v>UDGUV</v>
      </c>
      <c r="S119" s="3">
        <f t="shared" si="1"/>
        <v>19</v>
      </c>
      <c r="T119" s="3" t="str">
        <f>_xlfn.XLOOKUP(C119,DB!$A$2:$A$255,DB!$D$2:$D$255,"")</f>
        <v>Sector 2</v>
      </c>
    </row>
    <row r="120" spans="1:20" x14ac:dyDescent="0.2">
      <c r="A120" s="13" t="s">
        <v>424</v>
      </c>
      <c r="B120" s="13" t="s">
        <v>18</v>
      </c>
      <c r="C120" s="13" t="s">
        <v>260</v>
      </c>
      <c r="D120" s="13" t="s">
        <v>261</v>
      </c>
      <c r="E120" s="13" t="s">
        <v>596</v>
      </c>
      <c r="F120" s="14">
        <v>46299.809583333335</v>
      </c>
      <c r="G120" s="13" t="s">
        <v>22</v>
      </c>
      <c r="H120" s="13" t="s">
        <v>2103</v>
      </c>
      <c r="I120" s="15">
        <v>350</v>
      </c>
      <c r="J120" s="13" t="s">
        <v>23</v>
      </c>
      <c r="K120" s="13" t="s">
        <v>24</v>
      </c>
      <c r="L120" s="15">
        <v>401</v>
      </c>
      <c r="M120" s="13" t="s">
        <v>926</v>
      </c>
      <c r="N120" s="14">
        <v>46299.831504629634</v>
      </c>
      <c r="O120" s="15">
        <v>350</v>
      </c>
      <c r="P120" s="13" t="s">
        <v>41</v>
      </c>
      <c r="Q120" s="15">
        <v>40</v>
      </c>
      <c r="R120" s="3" t="str">
        <f>IF(OR(G120="12R",G120="12L"),_xlfn.XLOOKUP(C120,DB!$A$2:$A$255,DB!$B$2:$B$255,""),IF(OR(G120="30L",G120="30R"),_xlfn.XLOOKUP(C120,DB!$A$2:$A$255,DB!$C$2:$C$255,""),""))</f>
        <v>NUDAL</v>
      </c>
      <c r="S120" s="3">
        <f t="shared" si="1"/>
        <v>19</v>
      </c>
      <c r="T120" s="3" t="str">
        <f>_xlfn.XLOOKUP(C120,DB!$A$2:$A$255,DB!$D$2:$D$255,"")</f>
        <v>Sector 3</v>
      </c>
    </row>
    <row r="121" spans="1:20" x14ac:dyDescent="0.2">
      <c r="A121" s="13" t="s">
        <v>264</v>
      </c>
      <c r="B121" s="13" t="s">
        <v>18</v>
      </c>
      <c r="C121" s="13" t="s">
        <v>224</v>
      </c>
      <c r="D121" s="13" t="s">
        <v>116</v>
      </c>
      <c r="E121" s="13" t="s">
        <v>738</v>
      </c>
      <c r="F121" s="14">
        <v>46299.810972222222</v>
      </c>
      <c r="G121" s="13" t="s">
        <v>22</v>
      </c>
      <c r="H121" s="13" t="s">
        <v>2104</v>
      </c>
      <c r="I121" s="15">
        <v>380</v>
      </c>
      <c r="J121" s="13" t="s">
        <v>23</v>
      </c>
      <c r="K121" s="13" t="s">
        <v>24</v>
      </c>
      <c r="L121" s="15">
        <v>575</v>
      </c>
      <c r="M121" s="13" t="s">
        <v>130</v>
      </c>
      <c r="N121" s="14">
        <v>46299.841446759259</v>
      </c>
      <c r="O121" s="15">
        <v>380</v>
      </c>
      <c r="P121" s="13" t="s">
        <v>26</v>
      </c>
      <c r="Q121" s="15">
        <v>40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501</v>
      </c>
      <c r="B122" s="13" t="s">
        <v>18</v>
      </c>
      <c r="C122" s="13" t="s">
        <v>502</v>
      </c>
      <c r="D122" s="13" t="s">
        <v>129</v>
      </c>
      <c r="E122" s="13" t="s">
        <v>797</v>
      </c>
      <c r="F122" s="14">
        <v>46299.812256944446</v>
      </c>
      <c r="G122" s="13" t="s">
        <v>22</v>
      </c>
      <c r="H122" s="13" t="s">
        <v>2105</v>
      </c>
      <c r="I122" s="15">
        <v>340</v>
      </c>
      <c r="J122" s="13" t="s">
        <v>23</v>
      </c>
      <c r="K122" s="13" t="s">
        <v>24</v>
      </c>
      <c r="L122" s="15">
        <v>447</v>
      </c>
      <c r="M122" s="13" t="s">
        <v>204</v>
      </c>
      <c r="N122" s="14">
        <v>46299.837314814809</v>
      </c>
      <c r="O122" s="15">
        <v>320</v>
      </c>
      <c r="P122" s="13" t="s">
        <v>26</v>
      </c>
      <c r="Q122" s="15">
        <v>40</v>
      </c>
      <c r="R122" s="3" t="str">
        <f>IF(OR(G122="12R",G122="12L"),_xlfn.XLOOKUP(C122,DB!$A$2:$A$255,DB!$B$2:$B$255,""),IF(OR(G122="30L",G122="30R"),_xlfn.XLOOKUP(C122,DB!$A$2:$A$255,DB!$C$2:$C$255,""),""))</f>
        <v>OMSUK</v>
      </c>
      <c r="S122" s="3">
        <f t="shared" si="1"/>
        <v>19</v>
      </c>
      <c r="T122" s="3" t="str">
        <f>_xlfn.XLOOKUP(C122,DB!$A$2:$A$255,DB!$D$2:$D$255,"")</f>
        <v>Sector 3</v>
      </c>
    </row>
    <row r="123" spans="1:20" x14ac:dyDescent="0.2">
      <c r="A123" s="13" t="s">
        <v>280</v>
      </c>
      <c r="B123" s="13" t="s">
        <v>18</v>
      </c>
      <c r="C123" s="13" t="s">
        <v>170</v>
      </c>
      <c r="D123" s="13" t="s">
        <v>34</v>
      </c>
      <c r="E123" s="13" t="s">
        <v>2106</v>
      </c>
      <c r="F123" s="14">
        <v>46299.814467592594</v>
      </c>
      <c r="G123" s="13" t="s">
        <v>22</v>
      </c>
      <c r="H123" s="13" t="s">
        <v>2107</v>
      </c>
      <c r="I123" s="15">
        <v>330</v>
      </c>
      <c r="J123" s="13" t="s">
        <v>23</v>
      </c>
      <c r="K123" s="13" t="s">
        <v>24</v>
      </c>
      <c r="L123" s="15">
        <v>135</v>
      </c>
      <c r="M123" s="13" t="s">
        <v>921</v>
      </c>
      <c r="N123" s="14">
        <v>46299.823819444442</v>
      </c>
      <c r="O123" s="15">
        <v>225</v>
      </c>
      <c r="P123" s="13" t="s">
        <v>26</v>
      </c>
      <c r="Q123" s="15">
        <v>190</v>
      </c>
      <c r="R123" s="3" t="str">
        <f>IF(OR(G123="12R",G123="12L"),_xlfn.XLOOKUP(C123,DB!$A$2:$A$255,DB!$B$2:$B$255,""),IF(OR(G123="30L",G123="30R"),_xlfn.XLOOKUP(C123,DB!$A$2:$A$255,DB!$C$2:$C$255,""),""))</f>
        <v>OMSUK</v>
      </c>
      <c r="S123" s="3">
        <f t="shared" si="1"/>
        <v>19</v>
      </c>
      <c r="T123" s="3" t="str">
        <f>_xlfn.XLOOKUP(C123,DB!$A$2:$A$255,DB!$D$2:$D$255,"")</f>
        <v>Sector 3</v>
      </c>
    </row>
    <row r="124" spans="1:20" x14ac:dyDescent="0.2">
      <c r="A124" s="13" t="s">
        <v>272</v>
      </c>
      <c r="B124" s="13" t="s">
        <v>18</v>
      </c>
      <c r="C124" s="13" t="s">
        <v>273</v>
      </c>
      <c r="D124" s="13" t="s">
        <v>20</v>
      </c>
      <c r="E124" s="13" t="s">
        <v>161</v>
      </c>
      <c r="F124" s="14">
        <v>46299.817673611113</v>
      </c>
      <c r="G124" s="13" t="s">
        <v>22</v>
      </c>
      <c r="H124" s="13" t="s">
        <v>2108</v>
      </c>
      <c r="I124" s="15">
        <v>340</v>
      </c>
      <c r="J124" s="13" t="s">
        <v>23</v>
      </c>
      <c r="K124" s="13" t="s">
        <v>24</v>
      </c>
      <c r="L124" s="15">
        <v>869</v>
      </c>
      <c r="M124" s="13" t="s">
        <v>36</v>
      </c>
      <c r="N124" s="14">
        <v>46299.862557870365</v>
      </c>
      <c r="O124" s="15">
        <v>340</v>
      </c>
      <c r="P124" s="13" t="s">
        <v>26</v>
      </c>
      <c r="Q124" s="15">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3" t="s">
        <v>737</v>
      </c>
      <c r="B125" s="13" t="s">
        <v>18</v>
      </c>
      <c r="C125" s="13" t="s">
        <v>210</v>
      </c>
      <c r="D125" s="13" t="s">
        <v>29</v>
      </c>
      <c r="E125" s="13" t="s">
        <v>873</v>
      </c>
      <c r="F125" s="14">
        <v>46299.82104166667</v>
      </c>
      <c r="G125" s="13" t="s">
        <v>22</v>
      </c>
      <c r="H125" s="13" t="s">
        <v>2109</v>
      </c>
      <c r="I125" s="15">
        <v>390</v>
      </c>
      <c r="J125" s="13" t="s">
        <v>23</v>
      </c>
      <c r="K125" s="13" t="s">
        <v>24</v>
      </c>
      <c r="L125" s="15">
        <v>153</v>
      </c>
      <c r="M125" s="13" t="s">
        <v>117</v>
      </c>
      <c r="N125" s="14">
        <v>46299.832141203704</v>
      </c>
      <c r="O125" s="15">
        <v>250</v>
      </c>
      <c r="P125" s="13" t="s">
        <v>26</v>
      </c>
      <c r="Q125" s="15">
        <v>190</v>
      </c>
      <c r="R125" s="3" t="str">
        <f>IF(OR(G125="12R",G125="12L"),_xlfn.XLOOKUP(C125,DB!$A$2:$A$255,DB!$B$2:$B$255,""),IF(OR(G125="30L",G125="30R"),_xlfn.XLOOKUP(C125,DB!$A$2:$A$255,DB!$C$2:$C$255,""),""))</f>
        <v>TAKUX</v>
      </c>
      <c r="S125" s="3">
        <f t="shared" si="1"/>
        <v>19</v>
      </c>
      <c r="T125" s="3" t="str">
        <f>_xlfn.XLOOKUP(C125,DB!$A$2:$A$255,DB!$D$2:$D$255,"")</f>
        <v>Sector 7</v>
      </c>
    </row>
    <row r="126" spans="1:20" x14ac:dyDescent="0.2">
      <c r="A126" s="13" t="s">
        <v>275</v>
      </c>
      <c r="B126" s="13" t="s">
        <v>18</v>
      </c>
      <c r="C126" s="13" t="s">
        <v>276</v>
      </c>
      <c r="D126" s="13" t="s">
        <v>123</v>
      </c>
      <c r="E126" s="13" t="s">
        <v>2110</v>
      </c>
      <c r="F126" s="14">
        <v>46299.822013888886</v>
      </c>
      <c r="G126" s="13" t="s">
        <v>22</v>
      </c>
      <c r="H126" s="13" t="s">
        <v>2111</v>
      </c>
      <c r="I126" s="15">
        <v>300</v>
      </c>
      <c r="J126" s="13" t="s">
        <v>23</v>
      </c>
      <c r="K126" s="13" t="s">
        <v>24</v>
      </c>
      <c r="L126" s="15">
        <v>809</v>
      </c>
      <c r="M126" s="13" t="s">
        <v>2112</v>
      </c>
      <c r="N126" s="14">
        <v>46299.863587962958</v>
      </c>
      <c r="O126" s="15">
        <v>300</v>
      </c>
      <c r="P126" s="13" t="s">
        <v>26</v>
      </c>
      <c r="Q126" s="15">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3" t="s">
        <v>393</v>
      </c>
      <c r="B127" s="13" t="s">
        <v>18</v>
      </c>
      <c r="C127" s="13" t="s">
        <v>28</v>
      </c>
      <c r="D127" s="13" t="s">
        <v>29</v>
      </c>
      <c r="E127" s="13" t="s">
        <v>774</v>
      </c>
      <c r="F127" s="14">
        <v>46299.822974537034</v>
      </c>
      <c r="G127" s="13" t="s">
        <v>22</v>
      </c>
      <c r="H127" s="13" t="s">
        <v>2113</v>
      </c>
      <c r="I127" s="15">
        <v>370</v>
      </c>
      <c r="J127" s="13" t="s">
        <v>23</v>
      </c>
      <c r="K127" s="13" t="s">
        <v>24</v>
      </c>
      <c r="L127" s="15">
        <v>354</v>
      </c>
      <c r="M127" s="13" t="s">
        <v>31</v>
      </c>
      <c r="N127" s="14">
        <v>46299.843842592592</v>
      </c>
      <c r="O127" s="15">
        <v>350</v>
      </c>
      <c r="P127" s="13" t="s">
        <v>26</v>
      </c>
      <c r="Q127" s="15">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13" t="s">
        <v>287</v>
      </c>
      <c r="B128" s="13" t="s">
        <v>18</v>
      </c>
      <c r="C128" s="13" t="s">
        <v>43</v>
      </c>
      <c r="D128" s="13" t="s">
        <v>44</v>
      </c>
      <c r="E128" s="13" t="s">
        <v>288</v>
      </c>
      <c r="F128" s="14">
        <v>46299.827916666662</v>
      </c>
      <c r="G128" s="13" t="s">
        <v>22</v>
      </c>
      <c r="H128" s="13" t="s">
        <v>2114</v>
      </c>
      <c r="I128" s="15">
        <v>360</v>
      </c>
      <c r="J128" s="13" t="s">
        <v>23</v>
      </c>
      <c r="K128" s="13" t="s">
        <v>24</v>
      </c>
      <c r="L128" s="15">
        <v>892</v>
      </c>
      <c r="M128" s="13" t="s">
        <v>46</v>
      </c>
      <c r="N128" s="14">
        <v>46299.873437499999</v>
      </c>
      <c r="O128" s="15">
        <v>360</v>
      </c>
      <c r="P128" s="13" t="s">
        <v>26</v>
      </c>
      <c r="Q128" s="15">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3" t="s">
        <v>233</v>
      </c>
      <c r="B129" s="13" t="s">
        <v>18</v>
      </c>
      <c r="C129" s="13" t="s">
        <v>234</v>
      </c>
      <c r="D129" s="13" t="s">
        <v>44</v>
      </c>
      <c r="E129" s="13" t="s">
        <v>677</v>
      </c>
      <c r="F129" s="14">
        <v>46299.829351851848</v>
      </c>
      <c r="G129" s="13" t="s">
        <v>22</v>
      </c>
      <c r="H129" s="13" t="s">
        <v>2115</v>
      </c>
      <c r="I129" s="15">
        <v>300</v>
      </c>
      <c r="J129" s="13" t="s">
        <v>23</v>
      </c>
      <c r="K129" s="13" t="s">
        <v>24</v>
      </c>
      <c r="L129" s="15">
        <v>870</v>
      </c>
      <c r="M129" s="13" t="s">
        <v>36</v>
      </c>
      <c r="N129" s="14">
        <v>46299.87394675926</v>
      </c>
      <c r="O129" s="15">
        <v>300</v>
      </c>
      <c r="P129" s="13" t="s">
        <v>26</v>
      </c>
      <c r="Q129" s="15">
        <v>190</v>
      </c>
      <c r="R129" s="3" t="str">
        <f>IF(OR(G129="12R",G129="12L"),_xlfn.XLOOKUP(C129,DB!$A$2:$A$255,DB!$B$2:$B$255,""),IF(OR(G129="30L",G129="30R"),_xlfn.XLOOKUP(C129,DB!$A$2:$A$255,DB!$C$2:$C$255,""),""))</f>
        <v>UDGUV</v>
      </c>
      <c r="S129" s="3">
        <f t="shared" si="1"/>
        <v>19</v>
      </c>
      <c r="T129" s="3" t="str">
        <f>_xlfn.XLOOKUP(C129,DB!$A$2:$A$255,DB!$D$2:$D$255,"")</f>
        <v>Sector 2</v>
      </c>
    </row>
    <row r="130" spans="1:20" x14ac:dyDescent="0.2">
      <c r="A130" s="13" t="s">
        <v>285</v>
      </c>
      <c r="B130" s="13" t="s">
        <v>18</v>
      </c>
      <c r="C130" s="13" t="s">
        <v>199</v>
      </c>
      <c r="D130" s="13" t="s">
        <v>61</v>
      </c>
      <c r="E130" s="13" t="s">
        <v>409</v>
      </c>
      <c r="F130" s="14">
        <v>46299.83011574074</v>
      </c>
      <c r="G130" s="13" t="s">
        <v>22</v>
      </c>
      <c r="H130" s="13" t="s">
        <v>1231</v>
      </c>
      <c r="I130" s="15">
        <v>350</v>
      </c>
      <c r="J130" s="13" t="s">
        <v>23</v>
      </c>
      <c r="K130" s="13" t="s">
        <v>24</v>
      </c>
      <c r="L130" s="15">
        <v>360</v>
      </c>
      <c r="M130" s="13" t="s">
        <v>31</v>
      </c>
      <c r="N130" s="14">
        <v>46299.850914351853</v>
      </c>
      <c r="O130" s="15">
        <v>330</v>
      </c>
      <c r="P130" s="13" t="s">
        <v>26</v>
      </c>
      <c r="Q130" s="15">
        <v>40</v>
      </c>
      <c r="R130" s="3" t="str">
        <f>IF(OR(G130="12R",G130="12L"),_xlfn.XLOOKUP(C130,DB!$A$2:$A$255,DB!$B$2:$B$255,""),IF(OR(G130="30L",G130="30R"),_xlfn.XLOOKUP(C130,DB!$A$2:$A$255,DB!$C$2:$C$255,""),""))</f>
        <v>OMSUK</v>
      </c>
      <c r="S130" s="3">
        <f t="shared" si="1"/>
        <v>19</v>
      </c>
      <c r="T130" s="3" t="str">
        <f>_xlfn.XLOOKUP(C130,DB!$A$2:$A$255,DB!$D$2:$D$255,"")</f>
        <v>Sector 3</v>
      </c>
    </row>
    <row r="131" spans="1:20" x14ac:dyDescent="0.2">
      <c r="A131" s="13" t="s">
        <v>278</v>
      </c>
      <c r="B131" s="13" t="s">
        <v>18</v>
      </c>
      <c r="C131" s="13" t="s">
        <v>33</v>
      </c>
      <c r="D131" s="13" t="s">
        <v>54</v>
      </c>
      <c r="E131" s="13" t="s">
        <v>751</v>
      </c>
      <c r="F131" s="14">
        <v>46299.830914351856</v>
      </c>
      <c r="G131" s="13" t="s">
        <v>22</v>
      </c>
      <c r="H131" s="13" t="s">
        <v>2116</v>
      </c>
      <c r="I131" s="15">
        <v>380</v>
      </c>
      <c r="J131" s="13" t="s">
        <v>23</v>
      </c>
      <c r="K131" s="13" t="s">
        <v>24</v>
      </c>
      <c r="L131" s="15">
        <v>869</v>
      </c>
      <c r="M131" s="13" t="s">
        <v>36</v>
      </c>
      <c r="N131" s="14">
        <v>46299.876030092593</v>
      </c>
      <c r="O131" s="15">
        <v>380</v>
      </c>
      <c r="P131" s="13" t="s">
        <v>26</v>
      </c>
      <c r="Q131" s="15">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13" t="s">
        <v>214</v>
      </c>
      <c r="B132" s="13" t="s">
        <v>18</v>
      </c>
      <c r="C132" s="13" t="s">
        <v>215</v>
      </c>
      <c r="D132" s="13" t="s">
        <v>116</v>
      </c>
      <c r="E132" s="13" t="s">
        <v>908</v>
      </c>
      <c r="F132" s="14">
        <v>46299.831990740742</v>
      </c>
      <c r="G132" s="13" t="s">
        <v>22</v>
      </c>
      <c r="H132" s="13" t="s">
        <v>2117</v>
      </c>
      <c r="I132" s="15">
        <v>380</v>
      </c>
      <c r="J132" s="13" t="s">
        <v>23</v>
      </c>
      <c r="K132" s="13" t="s">
        <v>24</v>
      </c>
      <c r="L132" s="15">
        <v>434</v>
      </c>
      <c r="M132" s="13" t="s">
        <v>204</v>
      </c>
      <c r="N132" s="14">
        <v>46299.855763888889</v>
      </c>
      <c r="O132" s="15">
        <v>380</v>
      </c>
      <c r="P132" s="13" t="s">
        <v>26</v>
      </c>
      <c r="Q132" s="15">
        <v>40</v>
      </c>
      <c r="R132" s="3" t="str">
        <f>IF(OR(G132="12R",G132="12L"),_xlfn.XLOOKUP(C132,DB!$A$2:$A$255,DB!$B$2:$B$255,""),IF(OR(G132="30L",G132="30R"),_xlfn.XLOOKUP(C132,DB!$A$2:$A$255,DB!$C$2:$C$255,""),""))</f>
        <v>OMSUK</v>
      </c>
      <c r="S132" s="3">
        <f t="shared" si="2"/>
        <v>19</v>
      </c>
      <c r="T132" s="3" t="str">
        <f>_xlfn.XLOOKUP(C132,DB!$A$2:$A$255,DB!$D$2:$D$255,"")</f>
        <v>Sector 3</v>
      </c>
    </row>
    <row r="133" spans="1:20" x14ac:dyDescent="0.2">
      <c r="A133" s="13" t="s">
        <v>292</v>
      </c>
      <c r="B133" s="13" t="s">
        <v>18</v>
      </c>
      <c r="C133" s="13" t="s">
        <v>43</v>
      </c>
      <c r="D133" s="13" t="s">
        <v>54</v>
      </c>
      <c r="E133" s="13" t="s">
        <v>72</v>
      </c>
      <c r="F133" s="14">
        <v>46299.833900462967</v>
      </c>
      <c r="G133" s="13" t="s">
        <v>22</v>
      </c>
      <c r="H133" s="13" t="s">
        <v>2118</v>
      </c>
      <c r="I133" s="15">
        <v>360</v>
      </c>
      <c r="J133" s="13" t="s">
        <v>23</v>
      </c>
      <c r="K133" s="13" t="s">
        <v>24</v>
      </c>
      <c r="L133" s="15">
        <v>878</v>
      </c>
      <c r="M133" s="13" t="s">
        <v>46</v>
      </c>
      <c r="N133" s="14">
        <v>46299.87972222222</v>
      </c>
      <c r="O133" s="15">
        <v>360</v>
      </c>
      <c r="P133" s="13" t="s">
        <v>26</v>
      </c>
      <c r="Q133" s="15">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13" t="s">
        <v>291</v>
      </c>
      <c r="B134" s="13" t="s">
        <v>18</v>
      </c>
      <c r="C134" s="13" t="s">
        <v>122</v>
      </c>
      <c r="D134" s="13" t="s">
        <v>44</v>
      </c>
      <c r="E134" s="13" t="s">
        <v>1235</v>
      </c>
      <c r="F134" s="14">
        <v>46299.834976851853</v>
      </c>
      <c r="G134" s="13" t="s">
        <v>22</v>
      </c>
      <c r="H134" s="13" t="s">
        <v>2119</v>
      </c>
      <c r="I134" s="15">
        <v>340</v>
      </c>
      <c r="J134" s="13" t="s">
        <v>23</v>
      </c>
      <c r="K134" s="13" t="s">
        <v>24</v>
      </c>
      <c r="L134" s="15">
        <v>539</v>
      </c>
      <c r="M134" s="13" t="s">
        <v>130</v>
      </c>
      <c r="N134" s="14">
        <v>46299.863877314812</v>
      </c>
      <c r="O134" s="15">
        <v>340</v>
      </c>
      <c r="P134" s="13" t="s">
        <v>26</v>
      </c>
      <c r="Q134" s="15">
        <v>40</v>
      </c>
      <c r="R134" s="3" t="str">
        <f>IF(OR(G134="12R",G134="12L"),_xlfn.XLOOKUP(C134,DB!$A$2:$A$255,DB!$B$2:$B$255,""),IF(OR(G134="30L",G134="30R"),_xlfn.XLOOKUP(C134,DB!$A$2:$A$255,DB!$C$2:$C$255,""),""))</f>
        <v>ENEBA</v>
      </c>
      <c r="S134" s="3">
        <f t="shared" si="2"/>
        <v>20</v>
      </c>
      <c r="T134" s="3" t="str">
        <f>_xlfn.XLOOKUP(C134,DB!$A$2:$A$255,DB!$D$2:$D$255,"")</f>
        <v>Sector 3</v>
      </c>
    </row>
    <row r="135" spans="1:20" x14ac:dyDescent="0.2">
      <c r="A135" s="13" t="s">
        <v>858</v>
      </c>
      <c r="B135" s="13" t="s">
        <v>18</v>
      </c>
      <c r="C135" s="13" t="s">
        <v>128</v>
      </c>
      <c r="D135" s="13" t="s">
        <v>129</v>
      </c>
      <c r="E135" s="13" t="s">
        <v>2120</v>
      </c>
      <c r="F135" s="14">
        <v>46299.836319444439</v>
      </c>
      <c r="G135" s="13" t="s">
        <v>22</v>
      </c>
      <c r="H135" s="13" t="s">
        <v>2121</v>
      </c>
      <c r="I135" s="15">
        <v>360</v>
      </c>
      <c r="J135" s="13" t="s">
        <v>23</v>
      </c>
      <c r="K135" s="13" t="s">
        <v>24</v>
      </c>
      <c r="L135" s="15">
        <v>545</v>
      </c>
      <c r="M135" s="13" t="s">
        <v>130</v>
      </c>
      <c r="N135" s="14">
        <v>46299.866168981476</v>
      </c>
      <c r="O135" s="15">
        <v>350</v>
      </c>
      <c r="P135" s="13" t="s">
        <v>26</v>
      </c>
      <c r="Q135" s="15">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13" t="s">
        <v>422</v>
      </c>
      <c r="B136" s="13" t="s">
        <v>18</v>
      </c>
      <c r="C136" s="13" t="s">
        <v>423</v>
      </c>
      <c r="D136" s="13" t="s">
        <v>61</v>
      </c>
      <c r="E136" s="13" t="s">
        <v>2122</v>
      </c>
      <c r="F136" s="14">
        <v>46299.837743055556</v>
      </c>
      <c r="G136" s="13" t="s">
        <v>22</v>
      </c>
      <c r="H136" s="13" t="s">
        <v>2123</v>
      </c>
      <c r="I136" s="15">
        <v>320</v>
      </c>
      <c r="J136" s="13" t="s">
        <v>23</v>
      </c>
      <c r="K136" s="13" t="s">
        <v>24</v>
      </c>
      <c r="L136" s="15">
        <v>576</v>
      </c>
      <c r="M136" s="13" t="s">
        <v>130</v>
      </c>
      <c r="N136" s="14">
        <v>46299.867974537032</v>
      </c>
      <c r="O136" s="15">
        <v>320</v>
      </c>
      <c r="P136" s="13" t="s">
        <v>26</v>
      </c>
      <c r="Q136" s="15">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s="13" t="s">
        <v>294</v>
      </c>
      <c r="B137" s="13" t="s">
        <v>18</v>
      </c>
      <c r="C137" s="13" t="s">
        <v>101</v>
      </c>
      <c r="D137" s="13" t="s">
        <v>34</v>
      </c>
      <c r="E137" s="13" t="s">
        <v>1098</v>
      </c>
      <c r="F137" s="14">
        <v>46299.84274305556</v>
      </c>
      <c r="G137" s="13" t="s">
        <v>22</v>
      </c>
      <c r="H137" s="13" t="s">
        <v>2124</v>
      </c>
      <c r="I137" s="15">
        <v>380</v>
      </c>
      <c r="J137" s="13" t="s">
        <v>23</v>
      </c>
      <c r="K137" s="13" t="s">
        <v>24</v>
      </c>
      <c r="L137" s="15">
        <v>870</v>
      </c>
      <c r="M137" s="13" t="s">
        <v>740</v>
      </c>
      <c r="N137" s="14">
        <v>46299.888668981483</v>
      </c>
      <c r="O137" s="15">
        <v>380</v>
      </c>
      <c r="P137" s="13" t="s">
        <v>26</v>
      </c>
      <c r="Q137" s="15">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856</v>
      </c>
      <c r="B138" s="13" t="s">
        <v>18</v>
      </c>
      <c r="C138" s="13" t="s">
        <v>203</v>
      </c>
      <c r="D138" s="13" t="s">
        <v>129</v>
      </c>
      <c r="E138" s="13" t="s">
        <v>1113</v>
      </c>
      <c r="F138" s="14">
        <v>46299.843969907408</v>
      </c>
      <c r="G138" s="13" t="s">
        <v>22</v>
      </c>
      <c r="H138" s="13" t="s">
        <v>2125</v>
      </c>
      <c r="I138" s="15">
        <v>350</v>
      </c>
      <c r="J138" s="13" t="s">
        <v>23</v>
      </c>
      <c r="K138" s="13" t="s">
        <v>24</v>
      </c>
      <c r="L138" s="15">
        <v>359</v>
      </c>
      <c r="M138" s="13" t="s">
        <v>31</v>
      </c>
      <c r="N138" s="14">
        <v>46299.864027777774</v>
      </c>
      <c r="O138" s="15">
        <v>350</v>
      </c>
      <c r="P138" s="13" t="s">
        <v>26</v>
      </c>
      <c r="Q138" s="15">
        <v>40</v>
      </c>
      <c r="R138" s="3" t="str">
        <f>IF(OR(G138="12R",G138="12L"),_xlfn.XLOOKUP(C138,DB!$A$2:$A$255,DB!$B$2:$B$255,""),IF(OR(G138="30L",G138="30R"),_xlfn.XLOOKUP(C138,DB!$A$2:$A$255,DB!$C$2:$C$255,""),""))</f>
        <v>ENEBA</v>
      </c>
      <c r="S138" s="3">
        <f t="shared" si="2"/>
        <v>20</v>
      </c>
      <c r="T138" s="3" t="str">
        <f>_xlfn.XLOOKUP(C138,DB!$A$2:$A$255,DB!$D$2:$D$255,"")</f>
        <v>Sector 3</v>
      </c>
    </row>
    <row r="139" spans="1:20" x14ac:dyDescent="0.2">
      <c r="A139" s="13" t="s">
        <v>301</v>
      </c>
      <c r="B139" s="13" t="s">
        <v>18</v>
      </c>
      <c r="C139" s="13" t="s">
        <v>50</v>
      </c>
      <c r="D139" s="13" t="s">
        <v>54</v>
      </c>
      <c r="E139" s="13" t="s">
        <v>357</v>
      </c>
      <c r="F139" s="14">
        <v>46299.845173611116</v>
      </c>
      <c r="G139" s="13" t="s">
        <v>22</v>
      </c>
      <c r="H139" s="13" t="s">
        <v>2126</v>
      </c>
      <c r="I139" s="15">
        <v>380</v>
      </c>
      <c r="J139" s="13" t="s">
        <v>23</v>
      </c>
      <c r="K139" s="13" t="s">
        <v>24</v>
      </c>
      <c r="L139" s="15">
        <v>910</v>
      </c>
      <c r="M139" s="13" t="s">
        <v>46</v>
      </c>
      <c r="N139" s="14">
        <v>46299.891585648147</v>
      </c>
      <c r="O139" s="15">
        <v>380</v>
      </c>
      <c r="P139" s="13" t="s">
        <v>26</v>
      </c>
      <c r="Q139" s="15">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510</v>
      </c>
      <c r="B140" s="13" t="s">
        <v>18</v>
      </c>
      <c r="C140" s="13" t="s">
        <v>238</v>
      </c>
      <c r="D140" s="13" t="s">
        <v>116</v>
      </c>
      <c r="E140" s="13" t="s">
        <v>239</v>
      </c>
      <c r="F140" s="14">
        <v>46299.846087962964</v>
      </c>
      <c r="G140" s="13" t="s">
        <v>22</v>
      </c>
      <c r="H140" s="13" t="s">
        <v>2127</v>
      </c>
      <c r="I140" s="15">
        <v>390</v>
      </c>
      <c r="J140" s="13" t="s">
        <v>23</v>
      </c>
      <c r="K140" s="13" t="s">
        <v>24</v>
      </c>
      <c r="L140" s="15">
        <v>365</v>
      </c>
      <c r="M140" s="13" t="s">
        <v>31</v>
      </c>
      <c r="N140" s="14">
        <v>46299.866226851853</v>
      </c>
      <c r="O140" s="15">
        <v>390</v>
      </c>
      <c r="P140" s="13" t="s">
        <v>26</v>
      </c>
      <c r="Q140" s="15">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13" t="s">
        <v>304</v>
      </c>
      <c r="B141" s="13" t="s">
        <v>18</v>
      </c>
      <c r="C141" s="13" t="s">
        <v>134</v>
      </c>
      <c r="D141" s="13" t="s">
        <v>123</v>
      </c>
      <c r="E141" s="13" t="s">
        <v>1203</v>
      </c>
      <c r="F141" s="14">
        <v>46299.853090277778</v>
      </c>
      <c r="G141" s="13" t="s">
        <v>22</v>
      </c>
      <c r="H141" s="13" t="s">
        <v>2128</v>
      </c>
      <c r="I141" s="15">
        <v>350</v>
      </c>
      <c r="J141" s="13" t="s">
        <v>23</v>
      </c>
      <c r="K141" s="13" t="s">
        <v>24</v>
      </c>
      <c r="L141" s="15">
        <v>357</v>
      </c>
      <c r="M141" s="13" t="s">
        <v>31</v>
      </c>
      <c r="N141" s="14">
        <v>46299.872881944444</v>
      </c>
      <c r="O141" s="15">
        <v>350</v>
      </c>
      <c r="P141" s="13" t="s">
        <v>26</v>
      </c>
      <c r="Q141" s="15">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3" t="s">
        <v>741</v>
      </c>
      <c r="B142" s="13" t="s">
        <v>18</v>
      </c>
      <c r="C142" s="13" t="s">
        <v>221</v>
      </c>
      <c r="D142" s="13" t="s">
        <v>54</v>
      </c>
      <c r="E142" s="13" t="s">
        <v>574</v>
      </c>
      <c r="F142" s="14">
        <v>46299.857037037036</v>
      </c>
      <c r="G142" s="13" t="s">
        <v>22</v>
      </c>
      <c r="H142" s="13" t="s">
        <v>2129</v>
      </c>
      <c r="I142" s="15">
        <v>380</v>
      </c>
      <c r="J142" s="13" t="s">
        <v>23</v>
      </c>
      <c r="K142" s="13" t="s">
        <v>24</v>
      </c>
      <c r="L142" s="15">
        <v>878</v>
      </c>
      <c r="M142" s="13" t="s">
        <v>46</v>
      </c>
      <c r="N142" s="14">
        <v>46299.902847222227</v>
      </c>
      <c r="O142" s="15">
        <v>380</v>
      </c>
      <c r="P142" s="13" t="s">
        <v>26</v>
      </c>
      <c r="Q142" s="15">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3" t="s">
        <v>281</v>
      </c>
      <c r="B143" s="13" t="s">
        <v>18</v>
      </c>
      <c r="C143" s="13" t="s">
        <v>282</v>
      </c>
      <c r="D143" s="13" t="s">
        <v>34</v>
      </c>
      <c r="E143" s="13" t="s">
        <v>1188</v>
      </c>
      <c r="F143" s="14">
        <v>46299.857858796298</v>
      </c>
      <c r="G143" s="13" t="s">
        <v>22</v>
      </c>
      <c r="H143" s="13" t="s">
        <v>2130</v>
      </c>
      <c r="I143" s="15">
        <v>370</v>
      </c>
      <c r="J143" s="13" t="s">
        <v>23</v>
      </c>
      <c r="K143" s="13" t="s">
        <v>24</v>
      </c>
      <c r="L143" s="15">
        <v>359</v>
      </c>
      <c r="M143" s="13" t="s">
        <v>31</v>
      </c>
      <c r="N143" s="14">
        <v>46299.878067129626</v>
      </c>
      <c r="O143" s="15">
        <v>370</v>
      </c>
      <c r="P143" s="13" t="s">
        <v>26</v>
      </c>
      <c r="Q143" s="15">
        <v>40</v>
      </c>
      <c r="R143" s="3" t="str">
        <f>IF(OR(G143="12R",G143="12L"),_xlfn.XLOOKUP(C143,DB!$A$2:$A$255,DB!$B$2:$B$255,""),IF(OR(G143="30L",G143="30R"),_xlfn.XLOOKUP(C143,DB!$A$2:$A$255,DB!$C$2:$C$255,""),""))</f>
        <v>OMSUK</v>
      </c>
      <c r="S143" s="3">
        <f t="shared" si="2"/>
        <v>20</v>
      </c>
      <c r="T143" s="3" t="str">
        <f>_xlfn.XLOOKUP(C143,DB!$A$2:$A$255,DB!$D$2:$D$255,"")</f>
        <v>Sector 3</v>
      </c>
    </row>
    <row r="144" spans="1:20" x14ac:dyDescent="0.2">
      <c r="A144" s="13" t="s">
        <v>299</v>
      </c>
      <c r="B144" s="13" t="s">
        <v>18</v>
      </c>
      <c r="C144" s="13" t="s">
        <v>284</v>
      </c>
      <c r="D144" s="13" t="s">
        <v>34</v>
      </c>
      <c r="E144" s="13" t="s">
        <v>870</v>
      </c>
      <c r="F144" s="14">
        <v>46299.860023148147</v>
      </c>
      <c r="G144" s="13" t="s">
        <v>22</v>
      </c>
      <c r="H144" s="13" t="s">
        <v>2131</v>
      </c>
      <c r="I144" s="15">
        <v>360</v>
      </c>
      <c r="J144" s="13" t="s">
        <v>23</v>
      </c>
      <c r="K144" s="13" t="s">
        <v>24</v>
      </c>
      <c r="L144" s="15">
        <v>875</v>
      </c>
      <c r="M144" s="13" t="s">
        <v>181</v>
      </c>
      <c r="N144" s="14">
        <v>46299.905543981484</v>
      </c>
      <c r="O144" s="15">
        <v>360</v>
      </c>
      <c r="P144" s="13" t="s">
        <v>26</v>
      </c>
      <c r="Q144" s="15">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436</v>
      </c>
      <c r="B145" s="13" t="s">
        <v>18</v>
      </c>
      <c r="C145" s="13" t="s">
        <v>437</v>
      </c>
      <c r="D145" s="13" t="s">
        <v>34</v>
      </c>
      <c r="E145" s="13" t="s">
        <v>616</v>
      </c>
      <c r="F145" s="14">
        <v>46299.865659722222</v>
      </c>
      <c r="G145" s="13" t="s">
        <v>22</v>
      </c>
      <c r="H145" s="13" t="s">
        <v>2132</v>
      </c>
      <c r="I145" s="15">
        <v>380</v>
      </c>
      <c r="J145" s="13" t="s">
        <v>23</v>
      </c>
      <c r="K145" s="13" t="s">
        <v>24</v>
      </c>
      <c r="L145" s="15">
        <v>878</v>
      </c>
      <c r="M145" s="13" t="s">
        <v>181</v>
      </c>
      <c r="N145" s="14">
        <v>46299.911469907413</v>
      </c>
      <c r="O145" s="15">
        <v>380</v>
      </c>
      <c r="P145" s="13" t="s">
        <v>26</v>
      </c>
      <c r="Q145" s="15">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3" t="s">
        <v>316</v>
      </c>
      <c r="B146" s="13" t="s">
        <v>18</v>
      </c>
      <c r="C146" s="13" t="s">
        <v>317</v>
      </c>
      <c r="D146" s="13" t="s">
        <v>44</v>
      </c>
      <c r="E146" s="13" t="s">
        <v>470</v>
      </c>
      <c r="F146" s="14">
        <v>46299.867013888885</v>
      </c>
      <c r="G146" s="13" t="s">
        <v>22</v>
      </c>
      <c r="H146" s="13" t="s">
        <v>2133</v>
      </c>
      <c r="I146" s="15">
        <v>320</v>
      </c>
      <c r="J146" s="13" t="s">
        <v>23</v>
      </c>
      <c r="K146" s="13" t="s">
        <v>24</v>
      </c>
      <c r="L146" s="15">
        <v>887</v>
      </c>
      <c r="M146" s="13" t="s">
        <v>780</v>
      </c>
      <c r="N146" s="14">
        <v>46299.910451388889</v>
      </c>
      <c r="O146" s="15">
        <v>340</v>
      </c>
      <c r="P146" s="13" t="s">
        <v>26</v>
      </c>
      <c r="Q146" s="15">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s="13" t="s">
        <v>332</v>
      </c>
      <c r="B147" s="13" t="s">
        <v>18</v>
      </c>
      <c r="C147" s="13" t="s">
        <v>205</v>
      </c>
      <c r="D147" s="13" t="s">
        <v>34</v>
      </c>
      <c r="E147" s="13" t="s">
        <v>818</v>
      </c>
      <c r="F147" s="14">
        <v>46299.867673611108</v>
      </c>
      <c r="G147" s="13" t="s">
        <v>22</v>
      </c>
      <c r="H147" s="13" t="s">
        <v>2134</v>
      </c>
      <c r="I147" s="15">
        <v>290</v>
      </c>
      <c r="J147" s="13" t="s">
        <v>23</v>
      </c>
      <c r="K147" s="13" t="s">
        <v>24</v>
      </c>
      <c r="L147" s="15">
        <v>142</v>
      </c>
      <c r="M147" s="13" t="s">
        <v>655</v>
      </c>
      <c r="N147" s="14">
        <v>46299.87699074074</v>
      </c>
      <c r="O147" s="15">
        <v>231</v>
      </c>
      <c r="P147" s="13" t="s">
        <v>26</v>
      </c>
      <c r="Q147" s="15">
        <v>190</v>
      </c>
      <c r="R147" s="3" t="str">
        <f>IF(OR(G147="12R",G147="12L"),_xlfn.XLOOKUP(C147,DB!$A$2:$A$255,DB!$B$2:$B$255,""),IF(OR(G147="30L",G147="30R"),_xlfn.XLOOKUP(C147,DB!$A$2:$A$255,DB!$C$2:$C$255,""),""))</f>
        <v>NUDAL</v>
      </c>
      <c r="S147" s="3">
        <f t="shared" si="2"/>
        <v>20</v>
      </c>
      <c r="T147" s="3" t="str">
        <f>_xlfn.XLOOKUP(C147,DB!$A$2:$A$255,DB!$D$2:$D$255,"")</f>
        <v>Sector 3</v>
      </c>
    </row>
    <row r="148" spans="1:20" x14ac:dyDescent="0.2">
      <c r="A148" s="13" t="s">
        <v>283</v>
      </c>
      <c r="B148" s="13" t="s">
        <v>18</v>
      </c>
      <c r="C148" s="13" t="s">
        <v>284</v>
      </c>
      <c r="D148" s="13" t="s">
        <v>34</v>
      </c>
      <c r="E148" s="13" t="s">
        <v>641</v>
      </c>
      <c r="F148" s="14">
        <v>46299.87122685185</v>
      </c>
      <c r="G148" s="13" t="s">
        <v>22</v>
      </c>
      <c r="H148" s="13" t="s">
        <v>2135</v>
      </c>
      <c r="I148" s="15">
        <v>380</v>
      </c>
      <c r="J148" s="13" t="s">
        <v>23</v>
      </c>
      <c r="K148" s="13" t="s">
        <v>24</v>
      </c>
      <c r="L148" s="15">
        <v>870</v>
      </c>
      <c r="M148" s="13" t="s">
        <v>181</v>
      </c>
      <c r="N148" s="14">
        <v>46299.915995370371</v>
      </c>
      <c r="O148" s="15">
        <v>380</v>
      </c>
      <c r="P148" s="13" t="s">
        <v>26</v>
      </c>
      <c r="Q148" s="15">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3" t="s">
        <v>303</v>
      </c>
      <c r="B149" s="13" t="s">
        <v>18</v>
      </c>
      <c r="C149" s="13" t="s">
        <v>43</v>
      </c>
      <c r="D149" s="13" t="s">
        <v>20</v>
      </c>
      <c r="E149" s="13" t="s">
        <v>805</v>
      </c>
      <c r="F149" s="14">
        <v>46299.874895833331</v>
      </c>
      <c r="G149" s="13" t="s">
        <v>22</v>
      </c>
      <c r="H149" s="13" t="s">
        <v>2136</v>
      </c>
      <c r="I149" s="15">
        <v>340</v>
      </c>
      <c r="J149" s="13" t="s">
        <v>23</v>
      </c>
      <c r="K149" s="13" t="s">
        <v>24</v>
      </c>
      <c r="L149" s="15">
        <v>906</v>
      </c>
      <c r="M149" s="13" t="s">
        <v>46</v>
      </c>
      <c r="N149" s="14">
        <v>46299.922789351855</v>
      </c>
      <c r="O149" s="15">
        <v>340</v>
      </c>
      <c r="P149" s="13" t="s">
        <v>26</v>
      </c>
      <c r="Q149" s="15">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3" t="s">
        <v>318</v>
      </c>
      <c r="B150" s="13" t="s">
        <v>18</v>
      </c>
      <c r="C150" s="13" t="s">
        <v>136</v>
      </c>
      <c r="D150" s="13" t="s">
        <v>44</v>
      </c>
      <c r="E150" s="13" t="s">
        <v>611</v>
      </c>
      <c r="F150" s="14">
        <v>46299.875787037032</v>
      </c>
      <c r="G150" s="13" t="s">
        <v>22</v>
      </c>
      <c r="H150" s="13" t="s">
        <v>2137</v>
      </c>
      <c r="I150" s="15">
        <v>330</v>
      </c>
      <c r="J150" s="13" t="s">
        <v>23</v>
      </c>
      <c r="K150" s="13" t="s">
        <v>24</v>
      </c>
      <c r="L150" s="15">
        <v>359</v>
      </c>
      <c r="M150" s="13" t="s">
        <v>31</v>
      </c>
      <c r="N150" s="14">
        <v>46299.896215277782</v>
      </c>
      <c r="O150" s="15">
        <v>330</v>
      </c>
      <c r="P150" s="13" t="s">
        <v>26</v>
      </c>
      <c r="Q150" s="15">
        <v>40</v>
      </c>
      <c r="R150" s="3" t="str">
        <f>IF(OR(G150="12R",G150="12L"),_xlfn.XLOOKUP(C150,DB!$A$2:$A$255,DB!$B$2:$B$255,""),IF(OR(G150="30L",G150="30R"),_xlfn.XLOOKUP(C150,DB!$A$2:$A$255,DB!$C$2:$C$255,""),""))</f>
        <v>OMSUK</v>
      </c>
      <c r="S150" s="3">
        <f t="shared" si="2"/>
        <v>21</v>
      </c>
      <c r="T150" s="3" t="str">
        <f>_xlfn.XLOOKUP(C150,DB!$A$2:$A$255,DB!$D$2:$D$255,"")</f>
        <v>Sector 3</v>
      </c>
    </row>
    <row r="151" spans="1:20" x14ac:dyDescent="0.2">
      <c r="A151" s="13" t="s">
        <v>2138</v>
      </c>
      <c r="B151" s="13" t="s">
        <v>18</v>
      </c>
      <c r="C151" s="13" t="s">
        <v>50</v>
      </c>
      <c r="D151" s="13" t="s">
        <v>132</v>
      </c>
      <c r="E151" s="13"/>
      <c r="F151" s="14">
        <v>46299.877060185187</v>
      </c>
      <c r="G151" s="13" t="s">
        <v>22</v>
      </c>
      <c r="H151" s="13" t="s">
        <v>2139</v>
      </c>
      <c r="I151" s="15">
        <v>280</v>
      </c>
      <c r="J151" s="13" t="s">
        <v>23</v>
      </c>
      <c r="K151" s="13" t="s">
        <v>51</v>
      </c>
      <c r="L151" s="15">
        <v>900</v>
      </c>
      <c r="M151" s="13" t="s">
        <v>2140</v>
      </c>
      <c r="N151" s="14">
        <v>46299.927476851852</v>
      </c>
      <c r="O151" s="15">
        <v>280</v>
      </c>
      <c r="P151" s="13" t="s">
        <v>26</v>
      </c>
      <c r="Q151" s="15">
        <v>30</v>
      </c>
      <c r="R151" s="3" t="str">
        <f>IF(OR(G151="12R",G151="12L"),_xlfn.XLOOKUP(C151,DB!$A$2:$A$255,DB!$B$2:$B$255,""),IF(OR(G151="30L",G151="30R"),_xlfn.XLOOKUP(C151,DB!$A$2:$A$255,DB!$C$2:$C$255,""),""))</f>
        <v>UDGUV</v>
      </c>
      <c r="S151" s="3">
        <f t="shared" si="2"/>
        <v>21</v>
      </c>
      <c r="T151" s="3" t="str">
        <f>_xlfn.XLOOKUP(C151,DB!$A$2:$A$255,DB!$D$2:$D$255,"")</f>
        <v>Sector 2</v>
      </c>
    </row>
    <row r="152" spans="1:20" x14ac:dyDescent="0.2">
      <c r="A152" s="13" t="s">
        <v>516</v>
      </c>
      <c r="B152" s="13" t="s">
        <v>18</v>
      </c>
      <c r="C152" s="13" t="s">
        <v>199</v>
      </c>
      <c r="D152" s="13" t="s">
        <v>61</v>
      </c>
      <c r="E152" s="13" t="s">
        <v>639</v>
      </c>
      <c r="F152" s="14">
        <v>46299.878206018519</v>
      </c>
      <c r="G152" s="13" t="s">
        <v>22</v>
      </c>
      <c r="H152" s="13" t="s">
        <v>2141</v>
      </c>
      <c r="I152" s="15">
        <v>350</v>
      </c>
      <c r="J152" s="13" t="s">
        <v>23</v>
      </c>
      <c r="K152" s="13" t="s">
        <v>24</v>
      </c>
      <c r="L152" s="15">
        <v>359</v>
      </c>
      <c r="M152" s="13" t="s">
        <v>31</v>
      </c>
      <c r="N152" s="14">
        <v>46299.8987962963</v>
      </c>
      <c r="O152" s="15">
        <v>310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518</v>
      </c>
      <c r="B153" s="13" t="s">
        <v>18</v>
      </c>
      <c r="C153" s="13" t="s">
        <v>43</v>
      </c>
      <c r="D153" s="13" t="s">
        <v>44</v>
      </c>
      <c r="E153" s="13" t="s">
        <v>45</v>
      </c>
      <c r="F153" s="14">
        <v>46299.879398148143</v>
      </c>
      <c r="G153" s="13" t="s">
        <v>22</v>
      </c>
      <c r="H153" s="13" t="s">
        <v>2142</v>
      </c>
      <c r="I153" s="15">
        <v>360</v>
      </c>
      <c r="J153" s="13" t="s">
        <v>23</v>
      </c>
      <c r="K153" s="13" t="s">
        <v>24</v>
      </c>
      <c r="L153" s="15">
        <v>901</v>
      </c>
      <c r="M153" s="13" t="s">
        <v>46</v>
      </c>
      <c r="N153" s="14">
        <v>46299.926180555558</v>
      </c>
      <c r="O153" s="15">
        <v>360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313</v>
      </c>
      <c r="B154" s="13" t="s">
        <v>18</v>
      </c>
      <c r="C154" s="13" t="s">
        <v>314</v>
      </c>
      <c r="D154" s="13" t="s">
        <v>34</v>
      </c>
      <c r="E154" s="13" t="s">
        <v>800</v>
      </c>
      <c r="F154" s="14">
        <v>46299.880659722221</v>
      </c>
      <c r="G154" s="13" t="s">
        <v>22</v>
      </c>
      <c r="H154" s="13" t="s">
        <v>2143</v>
      </c>
      <c r="I154" s="15">
        <v>330</v>
      </c>
      <c r="J154" s="13" t="s">
        <v>23</v>
      </c>
      <c r="K154" s="13" t="s">
        <v>24</v>
      </c>
      <c r="L154" s="15">
        <v>149</v>
      </c>
      <c r="M154" s="13" t="s">
        <v>117</v>
      </c>
      <c r="N154" s="14">
        <v>46299.891666666663</v>
      </c>
      <c r="O154" s="15">
        <v>234</v>
      </c>
      <c r="P154" s="13" t="s">
        <v>26</v>
      </c>
      <c r="Q154" s="15">
        <v>190</v>
      </c>
      <c r="R154" s="3" t="str">
        <f>IF(OR(G154="12R",G154="12L"),_xlfn.XLOOKUP(C154,DB!$A$2:$A$255,DB!$B$2:$B$255,""),IF(OR(G154="30L",G154="30R"),_xlfn.XLOOKUP(C154,DB!$A$2:$A$255,DB!$C$2:$C$255,""),""))</f>
        <v>CZM</v>
      </c>
      <c r="S154" s="3">
        <f t="shared" si="2"/>
        <v>21</v>
      </c>
      <c r="T154" s="3" t="str">
        <f>_xlfn.XLOOKUP(C154,DB!$A$2:$A$255,DB!$D$2:$D$255,"")</f>
        <v>Sector 7</v>
      </c>
    </row>
    <row r="155" spans="1:20" x14ac:dyDescent="0.2">
      <c r="A155" s="13" t="s">
        <v>1481</v>
      </c>
      <c r="B155" s="13" t="s">
        <v>18</v>
      </c>
      <c r="C155" s="13" t="s">
        <v>854</v>
      </c>
      <c r="D155" s="13" t="s">
        <v>29</v>
      </c>
      <c r="E155" s="13" t="s">
        <v>2144</v>
      </c>
      <c r="F155" s="14">
        <v>46299.882384259261</v>
      </c>
      <c r="G155" s="13" t="s">
        <v>22</v>
      </c>
      <c r="H155" s="13" t="s">
        <v>2145</v>
      </c>
      <c r="I155" s="15">
        <v>360</v>
      </c>
      <c r="J155" s="13" t="s">
        <v>23</v>
      </c>
      <c r="K155" s="13" t="s">
        <v>24</v>
      </c>
      <c r="L155" s="15">
        <v>535</v>
      </c>
      <c r="M155" s="13" t="s">
        <v>130</v>
      </c>
      <c r="N155" s="14">
        <v>46299.909583333334</v>
      </c>
      <c r="O155" s="15">
        <v>360</v>
      </c>
      <c r="P155" s="13" t="s">
        <v>26</v>
      </c>
      <c r="Q155" s="15">
        <v>40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525</v>
      </c>
      <c r="B156" t="s">
        <v>18</v>
      </c>
      <c r="C156" t="s">
        <v>317</v>
      </c>
      <c r="D156" t="s">
        <v>129</v>
      </c>
      <c r="E156" t="s">
        <v>594</v>
      </c>
      <c r="F156" s="2">
        <v>46299.88480324074</v>
      </c>
      <c r="G156" t="s">
        <v>22</v>
      </c>
      <c r="H156" t="s">
        <v>2146</v>
      </c>
      <c r="I156" s="3">
        <v>360</v>
      </c>
      <c r="J156" t="s">
        <v>23</v>
      </c>
      <c r="K156" t="s">
        <v>24</v>
      </c>
      <c r="L156" s="3">
        <v>528</v>
      </c>
      <c r="M156" t="s">
        <v>130</v>
      </c>
      <c r="N156" s="2">
        <v>46299.911643518513</v>
      </c>
      <c r="O156" s="3">
        <v>300</v>
      </c>
      <c r="P156" t="s">
        <v>26</v>
      </c>
      <c r="Q156" s="3">
        <v>40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327</v>
      </c>
      <c r="B157" t="s">
        <v>18</v>
      </c>
      <c r="C157" t="s">
        <v>328</v>
      </c>
      <c r="D157" t="s">
        <v>29</v>
      </c>
      <c r="E157" t="s">
        <v>1155</v>
      </c>
      <c r="F157" s="2">
        <v>46299.886620370366</v>
      </c>
      <c r="G157" t="s">
        <v>22</v>
      </c>
      <c r="H157" t="s">
        <v>2147</v>
      </c>
      <c r="I157" s="3">
        <v>360</v>
      </c>
      <c r="J157" t="s">
        <v>23</v>
      </c>
      <c r="K157" t="s">
        <v>24</v>
      </c>
      <c r="L157" s="3">
        <v>569</v>
      </c>
      <c r="M157" t="s">
        <v>130</v>
      </c>
      <c r="N157" s="2">
        <v>46299.917499999996</v>
      </c>
      <c r="O157" s="3">
        <v>360</v>
      </c>
      <c r="P157" t="s">
        <v>26</v>
      </c>
      <c r="Q157" s="3">
        <v>40</v>
      </c>
      <c r="R157" s="3" t="str">
        <f>IF(OR(G157="12R",G157="12L"),_xlfn.XLOOKUP(C157,DB!$A$2:$A$255,DB!$B$2:$B$255,""),IF(OR(G157="30L",G157="30R"),_xlfn.XLOOKUP(C157,DB!$A$2:$A$255,DB!$C$2:$C$255,""),""))</f>
        <v>OMSUK</v>
      </c>
      <c r="S157" s="3">
        <f t="shared" si="2"/>
        <v>21</v>
      </c>
      <c r="T157" s="3" t="str">
        <f>_xlfn.XLOOKUP(C157,DB!$A$2:$A$255,DB!$D$2:$D$255,"")</f>
        <v>Sector 3</v>
      </c>
    </row>
    <row r="158" spans="1:20" x14ac:dyDescent="0.2">
      <c r="A158" t="s">
        <v>883</v>
      </c>
      <c r="B158" t="s">
        <v>18</v>
      </c>
      <c r="C158" t="s">
        <v>170</v>
      </c>
      <c r="D158" t="s">
        <v>61</v>
      </c>
      <c r="E158" t="s">
        <v>2148</v>
      </c>
      <c r="F158" s="2">
        <v>46299.888043981482</v>
      </c>
      <c r="G158" t="s">
        <v>22</v>
      </c>
      <c r="H158" t="s">
        <v>491</v>
      </c>
      <c r="I158" s="3">
        <v>350</v>
      </c>
      <c r="J158" t="s">
        <v>23</v>
      </c>
      <c r="K158" t="s">
        <v>24</v>
      </c>
      <c r="L158" s="3">
        <v>359</v>
      </c>
      <c r="M158" t="s">
        <v>31</v>
      </c>
      <c r="N158" s="2">
        <v>46299.907662037032</v>
      </c>
      <c r="O158" s="3">
        <v>315</v>
      </c>
      <c r="P158" t="s">
        <v>26</v>
      </c>
      <c r="Q158" s="3">
        <v>40</v>
      </c>
      <c r="R158" s="3" t="str">
        <f>IF(OR(G158="12R",G158="12L"),_xlfn.XLOOKUP(C158,DB!$A$2:$A$255,DB!$B$2:$B$255,""),IF(OR(G158="30L",G158="30R"),_xlfn.XLOOKUP(C158,DB!$A$2:$A$255,DB!$C$2:$C$255,""),""))</f>
        <v>OMSUK</v>
      </c>
      <c r="S158" s="3">
        <f t="shared" si="2"/>
        <v>21</v>
      </c>
      <c r="T158" s="3" t="str">
        <f>_xlfn.XLOOKUP(C158,DB!$A$2:$A$255,DB!$D$2:$D$255,"")</f>
        <v>Sector 3</v>
      </c>
    </row>
    <row r="159" spans="1:20" x14ac:dyDescent="0.2">
      <c r="A159" t="s">
        <v>324</v>
      </c>
      <c r="B159" t="s">
        <v>18</v>
      </c>
      <c r="C159" t="s">
        <v>325</v>
      </c>
      <c r="D159" t="s">
        <v>123</v>
      </c>
      <c r="E159" t="s">
        <v>529</v>
      </c>
      <c r="F159" s="2">
        <v>46299.889456018514</v>
      </c>
      <c r="G159" t="s">
        <v>22</v>
      </c>
      <c r="H159" t="s">
        <v>2149</v>
      </c>
      <c r="I159" s="3">
        <v>320</v>
      </c>
      <c r="J159" t="s">
        <v>23</v>
      </c>
      <c r="K159" t="s">
        <v>24</v>
      </c>
      <c r="L159" s="3">
        <v>586</v>
      </c>
      <c r="M159" t="s">
        <v>130</v>
      </c>
      <c r="N159" s="2">
        <v>46299.919849537036</v>
      </c>
      <c r="O159" s="3">
        <v>300</v>
      </c>
      <c r="P159" t="s">
        <v>26</v>
      </c>
      <c r="Q159" s="3">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t="s">
        <v>750</v>
      </c>
      <c r="B160" t="s">
        <v>18</v>
      </c>
      <c r="C160" t="s">
        <v>148</v>
      </c>
      <c r="D160" t="s">
        <v>366</v>
      </c>
      <c r="E160" t="s">
        <v>719</v>
      </c>
      <c r="F160" s="2">
        <v>46299.891006944439</v>
      </c>
      <c r="G160" t="s">
        <v>22</v>
      </c>
      <c r="H160" t="s">
        <v>421</v>
      </c>
      <c r="I160" s="3">
        <v>410</v>
      </c>
      <c r="J160" t="s">
        <v>23</v>
      </c>
      <c r="K160" t="s">
        <v>24</v>
      </c>
      <c r="L160" s="3">
        <v>136</v>
      </c>
      <c r="M160" t="s">
        <v>40</v>
      </c>
      <c r="N160" s="2">
        <v>46299.900590277779</v>
      </c>
      <c r="O160" s="3">
        <v>287</v>
      </c>
      <c r="P160" t="s">
        <v>41</v>
      </c>
      <c r="Q160" s="3">
        <v>190</v>
      </c>
      <c r="R160" s="3" t="str">
        <f>IF(OR(G160="12R",G160="12L"),_xlfn.XLOOKUP(C160,DB!$A$2:$A$255,DB!$B$2:$B$255,""),IF(OR(G160="30L",G160="30R"),_xlfn.XLOOKUP(C160,DB!$A$2:$A$255,DB!$C$2:$C$255,""),""))</f>
        <v>NUDAL</v>
      </c>
      <c r="S160" s="3">
        <f t="shared" si="2"/>
        <v>21</v>
      </c>
      <c r="T160" s="3" t="str">
        <f>_xlfn.XLOOKUP(C160,DB!$A$2:$A$255,DB!$D$2:$D$255,"")</f>
        <v>Sector 3</v>
      </c>
    </row>
    <row r="161" spans="1:20" x14ac:dyDescent="0.2">
      <c r="A161" t="s">
        <v>320</v>
      </c>
      <c r="B161" t="s">
        <v>18</v>
      </c>
      <c r="C161" t="s">
        <v>128</v>
      </c>
      <c r="D161" t="s">
        <v>61</v>
      </c>
      <c r="E161" t="s">
        <v>769</v>
      </c>
      <c r="F161" s="2">
        <v>46299.892951388887</v>
      </c>
      <c r="G161" t="s">
        <v>22</v>
      </c>
      <c r="H161" t="s">
        <v>2150</v>
      </c>
      <c r="I161" s="3">
        <v>360</v>
      </c>
      <c r="J161" t="s">
        <v>23</v>
      </c>
      <c r="K161" t="s">
        <v>24</v>
      </c>
      <c r="L161" s="3">
        <v>560</v>
      </c>
      <c r="M161" t="s">
        <v>130</v>
      </c>
      <c r="N161" s="2">
        <v>46299.922048611115</v>
      </c>
      <c r="O161" s="3">
        <v>281</v>
      </c>
      <c r="P161" t="s">
        <v>26</v>
      </c>
      <c r="Q161" s="3">
        <v>40</v>
      </c>
      <c r="R161" s="3" t="str">
        <f>IF(OR(G161="12R",G161="12L"),_xlfn.XLOOKUP(C161,DB!$A$2:$A$255,DB!$B$2:$B$255,""),IF(OR(G161="30L",G161="30R"),_xlfn.XLOOKUP(C161,DB!$A$2:$A$255,DB!$C$2:$C$255,""),""))</f>
        <v>ENEBA</v>
      </c>
      <c r="S161" s="3">
        <f t="shared" si="2"/>
        <v>21</v>
      </c>
      <c r="T161" s="3" t="str">
        <f>_xlfn.XLOOKUP(C161,DB!$A$2:$A$255,DB!$D$2:$D$255,"")</f>
        <v>Sector 3</v>
      </c>
    </row>
    <row r="162" spans="1:20" x14ac:dyDescent="0.2">
      <c r="A162" t="s">
        <v>2151</v>
      </c>
      <c r="B162" t="s">
        <v>18</v>
      </c>
      <c r="C162" t="s">
        <v>381</v>
      </c>
      <c r="D162" t="s">
        <v>1240</v>
      </c>
      <c r="E162" t="s">
        <v>2152</v>
      </c>
      <c r="F162" s="2">
        <v>46299.894305555557</v>
      </c>
      <c r="G162" t="s">
        <v>22</v>
      </c>
      <c r="H162" t="s">
        <v>2153</v>
      </c>
      <c r="I162" s="3">
        <v>410</v>
      </c>
      <c r="J162" t="s">
        <v>23</v>
      </c>
      <c r="K162" t="s">
        <v>152</v>
      </c>
      <c r="L162" s="3">
        <v>215</v>
      </c>
      <c r="M162" t="s">
        <v>383</v>
      </c>
      <c r="N162" s="2">
        <v>46299.908310185187</v>
      </c>
      <c r="O162" s="3">
        <v>299</v>
      </c>
      <c r="P162" t="s">
        <v>26</v>
      </c>
      <c r="Q162" s="3">
        <v>40</v>
      </c>
      <c r="R162" s="3" t="str">
        <f>IF(OR(G162="12R",G162="12L"),_xlfn.XLOOKUP(C162,DB!$A$2:$A$255,DB!$B$2:$B$255,""),IF(OR(G162="30L",G162="30R"),_xlfn.XLOOKUP(C162,DB!$A$2:$A$255,DB!$C$2:$C$255,""),""))</f>
        <v>OMSUK</v>
      </c>
      <c r="S162" s="3">
        <f t="shared" si="2"/>
        <v>21</v>
      </c>
      <c r="T162" s="3" t="str">
        <f>_xlfn.XLOOKUP(C162,DB!$A$2:$A$255,DB!$D$2:$D$255,"")</f>
        <v>Sector 3</v>
      </c>
    </row>
    <row r="163" spans="1:20" x14ac:dyDescent="0.2">
      <c r="A163" t="s">
        <v>526</v>
      </c>
      <c r="B163" t="s">
        <v>18</v>
      </c>
      <c r="C163" t="s">
        <v>203</v>
      </c>
      <c r="D163" t="s">
        <v>44</v>
      </c>
      <c r="E163" t="s">
        <v>849</v>
      </c>
      <c r="F163" s="2">
        <v>46299.895682870367</v>
      </c>
      <c r="G163" t="s">
        <v>22</v>
      </c>
      <c r="H163" t="s">
        <v>2154</v>
      </c>
      <c r="I163" s="3">
        <v>320</v>
      </c>
      <c r="J163" t="s">
        <v>23</v>
      </c>
      <c r="K163" t="s">
        <v>24</v>
      </c>
      <c r="L163" s="3">
        <v>551</v>
      </c>
      <c r="M163" t="s">
        <v>130</v>
      </c>
      <c r="N163" s="2">
        <v>46299.925821759258</v>
      </c>
      <c r="O163" s="3">
        <v>310</v>
      </c>
      <c r="P163" t="s">
        <v>26</v>
      </c>
      <c r="Q163" s="3">
        <v>40</v>
      </c>
      <c r="R163" s="3" t="str">
        <f>IF(OR(G163="12R",G163="12L"),_xlfn.XLOOKUP(C163,DB!$A$2:$A$255,DB!$B$2:$B$255,""),IF(OR(G163="30L",G163="30R"),_xlfn.XLOOKUP(C163,DB!$A$2:$A$255,DB!$C$2:$C$255,""),""))</f>
        <v>ENEBA</v>
      </c>
      <c r="S163" s="3">
        <f t="shared" si="2"/>
        <v>21</v>
      </c>
      <c r="T163" s="3" t="str">
        <f>_xlfn.XLOOKUP(C163,DB!$A$2:$A$255,DB!$D$2:$D$255,"")</f>
        <v>Sector 3</v>
      </c>
    </row>
    <row r="164" spans="1:20" x14ac:dyDescent="0.2">
      <c r="A164" t="s">
        <v>530</v>
      </c>
      <c r="B164" t="s">
        <v>18</v>
      </c>
      <c r="C164" t="s">
        <v>178</v>
      </c>
      <c r="D164" t="s">
        <v>44</v>
      </c>
      <c r="E164" t="s">
        <v>1094</v>
      </c>
      <c r="F164" s="2">
        <v>46299.897048611107</v>
      </c>
      <c r="G164" t="s">
        <v>22</v>
      </c>
      <c r="H164" t="s">
        <v>2155</v>
      </c>
      <c r="I164" s="3">
        <v>330</v>
      </c>
      <c r="J164" t="s">
        <v>23</v>
      </c>
      <c r="K164" t="s">
        <v>24</v>
      </c>
      <c r="L164" s="3">
        <v>359</v>
      </c>
      <c r="M164" t="s">
        <v>31</v>
      </c>
      <c r="N164" s="2">
        <v>46299.917766203704</v>
      </c>
      <c r="O164" s="3">
        <v>330</v>
      </c>
      <c r="P164" t="s">
        <v>26</v>
      </c>
      <c r="Q164" s="3">
        <v>40</v>
      </c>
      <c r="R164" s="3" t="str">
        <f>IF(OR(G164="12R",G164="12L"),_xlfn.XLOOKUP(C164,DB!$A$2:$A$255,DB!$B$2:$B$255,""),IF(OR(G164="30L",G164="30R"),_xlfn.XLOOKUP(C164,DB!$A$2:$A$255,DB!$C$2:$C$255,""),""))</f>
        <v>OMSUK</v>
      </c>
      <c r="S164" s="3">
        <f t="shared" si="2"/>
        <v>21</v>
      </c>
      <c r="T164" s="3" t="str">
        <f>_xlfn.XLOOKUP(C164,DB!$A$2:$A$255,DB!$D$2:$D$255,"")</f>
        <v>Sector 3</v>
      </c>
    </row>
    <row r="165" spans="1:20" x14ac:dyDescent="0.2">
      <c r="A165" t="s">
        <v>340</v>
      </c>
      <c r="B165" t="s">
        <v>18</v>
      </c>
      <c r="C165" t="s">
        <v>101</v>
      </c>
      <c r="D165" t="s">
        <v>20</v>
      </c>
      <c r="E165" t="s">
        <v>1168</v>
      </c>
      <c r="F165" s="2">
        <v>46299.898009259261</v>
      </c>
      <c r="G165" t="s">
        <v>22</v>
      </c>
      <c r="H165" t="s">
        <v>2156</v>
      </c>
      <c r="I165" s="3">
        <v>340</v>
      </c>
      <c r="J165" t="s">
        <v>23</v>
      </c>
      <c r="K165" t="s">
        <v>152</v>
      </c>
      <c r="L165" s="3">
        <v>931</v>
      </c>
      <c r="M165" t="s">
        <v>46</v>
      </c>
      <c r="N165" s="2">
        <v>46299.94363425926</v>
      </c>
      <c r="O165" s="3">
        <v>340</v>
      </c>
      <c r="P165" t="s">
        <v>26</v>
      </c>
      <c r="Q165" s="3">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333</v>
      </c>
      <c r="B166" t="s">
        <v>18</v>
      </c>
      <c r="C166" t="s">
        <v>148</v>
      </c>
      <c r="D166" t="s">
        <v>29</v>
      </c>
      <c r="E166" t="s">
        <v>2157</v>
      </c>
      <c r="F166" s="2">
        <v>46299.899039351847</v>
      </c>
      <c r="G166" t="s">
        <v>22</v>
      </c>
      <c r="H166" t="s">
        <v>421</v>
      </c>
      <c r="I166" s="3">
        <v>370</v>
      </c>
      <c r="J166" t="s">
        <v>23</v>
      </c>
      <c r="K166" t="s">
        <v>24</v>
      </c>
      <c r="L166" s="3">
        <v>136</v>
      </c>
      <c r="M166" t="s">
        <v>40</v>
      </c>
      <c r="N166" s="2">
        <v>46299.908877314811</v>
      </c>
      <c r="O166" s="3">
        <v>261</v>
      </c>
      <c r="P166" t="s">
        <v>26</v>
      </c>
      <c r="Q166" s="3">
        <v>190</v>
      </c>
      <c r="R166" s="3" t="str">
        <f>IF(OR(G166="12R",G166="12L"),_xlfn.XLOOKUP(C166,DB!$A$2:$A$255,DB!$B$2:$B$255,""),IF(OR(G166="30L",G166="30R"),_xlfn.XLOOKUP(C166,DB!$A$2:$A$255,DB!$C$2:$C$255,""),""))</f>
        <v>NUDAL</v>
      </c>
      <c r="S166" s="3">
        <f t="shared" si="2"/>
        <v>21</v>
      </c>
      <c r="T166" s="3" t="str">
        <f>_xlfn.XLOOKUP(C166,DB!$A$2:$A$255,DB!$D$2:$D$255,"")</f>
        <v>Sector 3</v>
      </c>
    </row>
    <row r="167" spans="1:20" x14ac:dyDescent="0.2">
      <c r="A167" t="s">
        <v>339</v>
      </c>
      <c r="B167" t="s">
        <v>18</v>
      </c>
      <c r="C167" t="s">
        <v>193</v>
      </c>
      <c r="D167" t="s">
        <v>34</v>
      </c>
      <c r="E167" t="s">
        <v>970</v>
      </c>
      <c r="F167" s="2">
        <v>46299.899953703702</v>
      </c>
      <c r="G167" t="s">
        <v>22</v>
      </c>
      <c r="H167" t="s">
        <v>2158</v>
      </c>
      <c r="I167" s="3">
        <v>380</v>
      </c>
      <c r="J167" t="s">
        <v>23</v>
      </c>
      <c r="K167" t="s">
        <v>24</v>
      </c>
      <c r="L167" s="3">
        <v>833</v>
      </c>
      <c r="M167" t="s">
        <v>193</v>
      </c>
      <c r="N167" s="2">
        <v>46299.945532407408</v>
      </c>
      <c r="O167" s="3">
        <v>15</v>
      </c>
      <c r="P167" t="s">
        <v>26</v>
      </c>
      <c r="Q167" s="3">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326</v>
      </c>
      <c r="B168" t="s">
        <v>18</v>
      </c>
      <c r="C168" t="s">
        <v>33</v>
      </c>
      <c r="D168" t="s">
        <v>54</v>
      </c>
      <c r="E168" t="s">
        <v>512</v>
      </c>
      <c r="F168" s="2">
        <v>46299.901296296295</v>
      </c>
      <c r="G168" t="s">
        <v>22</v>
      </c>
      <c r="H168" t="s">
        <v>2159</v>
      </c>
      <c r="I168" s="3">
        <v>360</v>
      </c>
      <c r="J168" t="s">
        <v>23</v>
      </c>
      <c r="K168" t="s">
        <v>24</v>
      </c>
      <c r="L168" s="3">
        <v>862</v>
      </c>
      <c r="M168" t="s">
        <v>36</v>
      </c>
      <c r="N168" s="2">
        <v>46299.945173611108</v>
      </c>
      <c r="O168" s="3">
        <v>360</v>
      </c>
      <c r="P168" t="s">
        <v>26</v>
      </c>
      <c r="Q168" s="3">
        <v>190</v>
      </c>
      <c r="R168" s="3" t="str">
        <f>IF(OR(G168="12R",G168="12L"),_xlfn.XLOOKUP(C168,DB!$A$2:$A$255,DB!$B$2:$B$255,""),IF(OR(G168="30L",G168="30R"),_xlfn.XLOOKUP(C168,DB!$A$2:$A$255,DB!$C$2:$C$255,""),""))</f>
        <v>UDGUV</v>
      </c>
      <c r="S168" s="3">
        <f t="shared" si="2"/>
        <v>21</v>
      </c>
      <c r="T168" s="3" t="str">
        <f>_xlfn.XLOOKUP(C168,DB!$A$2:$A$255,DB!$D$2:$D$255,"")</f>
        <v>Sector 2</v>
      </c>
    </row>
    <row r="169" spans="1:20" x14ac:dyDescent="0.2">
      <c r="A169" t="s">
        <v>334</v>
      </c>
      <c r="B169" t="s">
        <v>18</v>
      </c>
      <c r="C169" t="s">
        <v>19</v>
      </c>
      <c r="D169" t="s">
        <v>61</v>
      </c>
      <c r="E169" t="s">
        <v>757</v>
      </c>
      <c r="F169" s="2">
        <v>46299.902743055558</v>
      </c>
      <c r="G169" t="s">
        <v>22</v>
      </c>
      <c r="H169" t="s">
        <v>2160</v>
      </c>
      <c r="I169" s="3">
        <v>340</v>
      </c>
      <c r="J169" t="s">
        <v>23</v>
      </c>
      <c r="K169" t="s">
        <v>24</v>
      </c>
      <c r="L169" s="3">
        <v>919</v>
      </c>
      <c r="M169" t="s">
        <v>378</v>
      </c>
      <c r="N169" s="2">
        <v>46299.949004629627</v>
      </c>
      <c r="O169" s="3">
        <v>340</v>
      </c>
      <c r="P169" t="s">
        <v>26</v>
      </c>
      <c r="Q169" s="3">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t="s">
        <v>527</v>
      </c>
      <c r="B170" t="s">
        <v>18</v>
      </c>
      <c r="C170" t="s">
        <v>528</v>
      </c>
      <c r="D170" t="s">
        <v>20</v>
      </c>
      <c r="E170" t="s">
        <v>2161</v>
      </c>
      <c r="F170" s="2">
        <v>46299.904733796298</v>
      </c>
      <c r="G170" t="s">
        <v>22</v>
      </c>
      <c r="H170" t="s">
        <v>2162</v>
      </c>
      <c r="I170" s="3">
        <v>340</v>
      </c>
      <c r="J170" t="s">
        <v>23</v>
      </c>
      <c r="K170" t="s">
        <v>24</v>
      </c>
      <c r="L170" s="3">
        <v>584</v>
      </c>
      <c r="M170" t="s">
        <v>130</v>
      </c>
      <c r="N170" s="2">
        <v>46299.935601851852</v>
      </c>
      <c r="O170" s="3">
        <v>340</v>
      </c>
      <c r="P170" t="s">
        <v>26</v>
      </c>
      <c r="Q170" s="3">
        <v>40</v>
      </c>
      <c r="R170" s="3" t="str">
        <f>IF(OR(G170="12R",G170="12L"),_xlfn.XLOOKUP(C170,DB!$A$2:$A$255,DB!$B$2:$B$255,""),IF(OR(G170="30L",G170="30R"),_xlfn.XLOOKUP(C170,DB!$A$2:$A$255,DB!$C$2:$C$255,""),""))</f>
        <v>ENEBA</v>
      </c>
      <c r="S170" s="3">
        <f t="shared" si="2"/>
        <v>21</v>
      </c>
      <c r="T170" s="3" t="str">
        <f>_xlfn.XLOOKUP(C170,DB!$A$2:$A$255,DB!$D$2:$D$255,"")</f>
        <v>Sector 3</v>
      </c>
    </row>
    <row r="171" spans="1:20" x14ac:dyDescent="0.2">
      <c r="A171" t="s">
        <v>748</v>
      </c>
      <c r="B171" t="s">
        <v>18</v>
      </c>
      <c r="C171" t="s">
        <v>322</v>
      </c>
      <c r="D171" t="s">
        <v>261</v>
      </c>
      <c r="E171" t="s">
        <v>323</v>
      </c>
      <c r="F171" s="2">
        <v>46299.906099537038</v>
      </c>
      <c r="G171" t="s">
        <v>22</v>
      </c>
      <c r="H171" t="s">
        <v>2163</v>
      </c>
      <c r="I171" s="3">
        <v>390</v>
      </c>
      <c r="J171" t="s">
        <v>23</v>
      </c>
      <c r="K171" t="s">
        <v>24</v>
      </c>
      <c r="L171" s="3">
        <v>359</v>
      </c>
      <c r="M171" t="s">
        <v>31</v>
      </c>
      <c r="N171" s="2">
        <v>46299.92664351852</v>
      </c>
      <c r="O171" s="3">
        <v>390</v>
      </c>
      <c r="P171" t="s">
        <v>41</v>
      </c>
      <c r="Q171" s="3">
        <v>40</v>
      </c>
      <c r="R171" s="3" t="str">
        <f>IF(OR(G171="12R",G171="12L"),_xlfn.XLOOKUP(C171,DB!$A$2:$A$255,DB!$B$2:$B$255,""),IF(OR(G171="30L",G171="30R"),_xlfn.XLOOKUP(C171,DB!$A$2:$A$255,DB!$C$2:$C$255,""),""))</f>
        <v>NUDAL</v>
      </c>
      <c r="S171" s="3">
        <f t="shared" si="2"/>
        <v>21</v>
      </c>
      <c r="T171" s="3" t="str">
        <f>_xlfn.XLOOKUP(C171,DB!$A$2:$A$255,DB!$D$2:$D$255,"")</f>
        <v>Sector 3</v>
      </c>
    </row>
    <row r="172" spans="1:20" x14ac:dyDescent="0.2">
      <c r="A172" t="s">
        <v>337</v>
      </c>
      <c r="B172" t="s">
        <v>18</v>
      </c>
      <c r="C172" t="s">
        <v>219</v>
      </c>
      <c r="D172" t="s">
        <v>34</v>
      </c>
      <c r="E172" t="s">
        <v>860</v>
      </c>
      <c r="F172" s="2">
        <v>46299.910625000004</v>
      </c>
      <c r="G172" t="s">
        <v>22</v>
      </c>
      <c r="H172" t="s">
        <v>2164</v>
      </c>
      <c r="I172" s="3">
        <v>330</v>
      </c>
      <c r="J172" t="s">
        <v>23</v>
      </c>
      <c r="K172" t="s">
        <v>24</v>
      </c>
      <c r="L172" s="3">
        <v>150</v>
      </c>
      <c r="M172" t="s">
        <v>117</v>
      </c>
      <c r="N172" s="2">
        <v>46299.921226851853</v>
      </c>
      <c r="O172" s="3">
        <v>252</v>
      </c>
      <c r="P172" t="s">
        <v>26</v>
      </c>
      <c r="Q172" s="3">
        <v>190</v>
      </c>
      <c r="R172" s="3" t="str">
        <f>IF(OR(G172="12R",G172="12L"),_xlfn.XLOOKUP(C172,DB!$A$2:$A$255,DB!$B$2:$B$255,""),IF(OR(G172="30L",G172="30R"),_xlfn.XLOOKUP(C172,DB!$A$2:$A$255,DB!$C$2:$C$255,""),""))</f>
        <v>TAKUX</v>
      </c>
      <c r="S172" s="3">
        <f t="shared" si="2"/>
        <v>21</v>
      </c>
      <c r="T172" s="3" t="str">
        <f>_xlfn.XLOOKUP(C172,DB!$A$2:$A$255,DB!$D$2:$D$255,"")</f>
        <v>Sector 7</v>
      </c>
    </row>
    <row r="173" spans="1:20" x14ac:dyDescent="0.2">
      <c r="A173" t="s">
        <v>749</v>
      </c>
      <c r="B173" t="s">
        <v>18</v>
      </c>
      <c r="C173" t="s">
        <v>444</v>
      </c>
      <c r="D173" t="s">
        <v>261</v>
      </c>
      <c r="E173" t="s">
        <v>312</v>
      </c>
      <c r="F173" s="2">
        <v>46299.912372685183</v>
      </c>
      <c r="G173" t="s">
        <v>22</v>
      </c>
      <c r="H173" t="s">
        <v>2165</v>
      </c>
      <c r="I173" s="3">
        <v>370</v>
      </c>
      <c r="J173" t="s">
        <v>23</v>
      </c>
      <c r="K173" t="s">
        <v>24</v>
      </c>
      <c r="L173" s="3">
        <v>359</v>
      </c>
      <c r="M173" t="s">
        <v>31</v>
      </c>
      <c r="N173" s="2">
        <v>46299.932094907403</v>
      </c>
      <c r="O173" s="3">
        <v>370</v>
      </c>
      <c r="P173" t="s">
        <v>41</v>
      </c>
      <c r="Q173" s="3">
        <v>40</v>
      </c>
      <c r="R173" s="3" t="str">
        <f>IF(OR(G173="12R",G173="12L"),_xlfn.XLOOKUP(C173,DB!$A$2:$A$255,DB!$B$2:$B$255,""),IF(OR(G173="30L",G173="30R"),_xlfn.XLOOKUP(C173,DB!$A$2:$A$255,DB!$C$2:$C$255,""),""))</f>
        <v>NUDAL</v>
      </c>
      <c r="S173" s="3">
        <f t="shared" si="2"/>
        <v>21</v>
      </c>
      <c r="T173" s="3" t="str">
        <f>_xlfn.XLOOKUP(C173,DB!$A$2:$A$255,DB!$D$2:$D$255,"")</f>
        <v>Sector 3</v>
      </c>
    </row>
    <row r="174" spans="1:20" x14ac:dyDescent="0.2">
      <c r="A174" t="s">
        <v>336</v>
      </c>
      <c r="B174" t="s">
        <v>18</v>
      </c>
      <c r="C174" t="s">
        <v>115</v>
      </c>
      <c r="D174" t="s">
        <v>29</v>
      </c>
      <c r="E174" t="s">
        <v>1145</v>
      </c>
      <c r="F174" s="2">
        <v>46299.915462962963</v>
      </c>
      <c r="G174" t="s">
        <v>22</v>
      </c>
      <c r="H174" t="s">
        <v>2166</v>
      </c>
      <c r="I174" s="3">
        <v>370</v>
      </c>
      <c r="J174" t="s">
        <v>23</v>
      </c>
      <c r="K174" t="s">
        <v>24</v>
      </c>
      <c r="L174" s="3">
        <v>151</v>
      </c>
      <c r="M174" t="s">
        <v>117</v>
      </c>
      <c r="N174" s="2">
        <v>46299.926064814819</v>
      </c>
      <c r="O174" s="3">
        <v>279</v>
      </c>
      <c r="P174" t="s">
        <v>26</v>
      </c>
      <c r="Q174" s="3">
        <v>190</v>
      </c>
      <c r="R174" s="3" t="str">
        <f>IF(OR(G174="12R",G174="12L"),_xlfn.XLOOKUP(C174,DB!$A$2:$A$255,DB!$B$2:$B$255,""),IF(OR(G174="30L",G174="30R"),_xlfn.XLOOKUP(C174,DB!$A$2:$A$255,DB!$C$2:$C$255,""),""))</f>
        <v>TAKUX</v>
      </c>
      <c r="S174" s="3">
        <f t="shared" si="2"/>
        <v>21</v>
      </c>
      <c r="T174" s="3" t="str">
        <f>_xlfn.XLOOKUP(C174,DB!$A$2:$A$255,DB!$D$2:$D$255,"")</f>
        <v>Sector 7</v>
      </c>
    </row>
    <row r="175" spans="1:20" x14ac:dyDescent="0.2">
      <c r="A175" t="s">
        <v>338</v>
      </c>
      <c r="B175" t="s">
        <v>18</v>
      </c>
      <c r="C175" t="s">
        <v>75</v>
      </c>
      <c r="D175" t="s">
        <v>54</v>
      </c>
      <c r="E175" t="s">
        <v>428</v>
      </c>
      <c r="F175" s="2">
        <v>46299.916585648149</v>
      </c>
      <c r="G175" t="s">
        <v>22</v>
      </c>
      <c r="H175" t="s">
        <v>2167</v>
      </c>
      <c r="I175" s="3">
        <v>380</v>
      </c>
      <c r="J175" t="s">
        <v>23</v>
      </c>
      <c r="K175" t="s">
        <v>24</v>
      </c>
      <c r="L175" s="3">
        <v>722</v>
      </c>
      <c r="M175" t="s">
        <v>75</v>
      </c>
      <c r="N175" s="2">
        <v>46299.959629629629</v>
      </c>
      <c r="O175" s="3">
        <v>0</v>
      </c>
      <c r="P175" t="s">
        <v>26</v>
      </c>
      <c r="Q175" s="3">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t="s">
        <v>2168</v>
      </c>
      <c r="B176" t="s">
        <v>18</v>
      </c>
      <c r="C176" t="s">
        <v>115</v>
      </c>
      <c r="D176" t="s">
        <v>939</v>
      </c>
      <c r="F176" s="2">
        <v>46299.92186342593</v>
      </c>
      <c r="G176" t="s">
        <v>22</v>
      </c>
      <c r="H176" t="s">
        <v>2169</v>
      </c>
      <c r="I176" s="3">
        <v>450</v>
      </c>
      <c r="J176" t="s">
        <v>23</v>
      </c>
      <c r="K176" t="s">
        <v>51</v>
      </c>
      <c r="L176" s="3">
        <v>153</v>
      </c>
      <c r="M176" t="s">
        <v>117</v>
      </c>
      <c r="N176" s="2">
        <v>46299.932152777779</v>
      </c>
      <c r="O176" s="3">
        <v>281</v>
      </c>
      <c r="P176" t="s">
        <v>26</v>
      </c>
      <c r="Q176" s="3">
        <v>30</v>
      </c>
      <c r="R176" s="3" t="str">
        <f>IF(OR(G176="12R",G176="12L"),_xlfn.XLOOKUP(C176,DB!$A$2:$A$255,DB!$B$2:$B$255,""),IF(OR(G176="30L",G176="30R"),_xlfn.XLOOKUP(C176,DB!$A$2:$A$255,DB!$C$2:$C$255,""),""))</f>
        <v>TAKUX</v>
      </c>
      <c r="S176" s="3">
        <f t="shared" si="2"/>
        <v>22</v>
      </c>
      <c r="T176" s="3" t="str">
        <f>_xlfn.XLOOKUP(C176,DB!$A$2:$A$255,DB!$D$2:$D$255,"")</f>
        <v>Sector 7</v>
      </c>
    </row>
    <row r="177" spans="1:20" x14ac:dyDescent="0.2">
      <c r="A177" t="s">
        <v>343</v>
      </c>
      <c r="B177" t="s">
        <v>18</v>
      </c>
      <c r="C177" t="s">
        <v>122</v>
      </c>
      <c r="D177" t="s">
        <v>44</v>
      </c>
      <c r="E177" t="s">
        <v>398</v>
      </c>
      <c r="F177" s="2">
        <v>46299.933483796296</v>
      </c>
      <c r="G177" t="s">
        <v>22</v>
      </c>
      <c r="H177" t="s">
        <v>2170</v>
      </c>
      <c r="I177" s="3">
        <v>340</v>
      </c>
      <c r="J177" t="s">
        <v>23</v>
      </c>
      <c r="K177" t="s">
        <v>24</v>
      </c>
      <c r="L177" s="3">
        <v>533</v>
      </c>
      <c r="M177" t="s">
        <v>130</v>
      </c>
      <c r="N177" s="2">
        <v>46299.961087962962</v>
      </c>
      <c r="O177" s="3">
        <v>340</v>
      </c>
      <c r="P177" t="s">
        <v>26</v>
      </c>
      <c r="Q177" s="3">
        <v>40</v>
      </c>
      <c r="R177" s="3" t="str">
        <f>IF(OR(G177="12R",G177="12L"),_xlfn.XLOOKUP(C177,DB!$A$2:$A$255,DB!$B$2:$B$255,""),IF(OR(G177="30L",G177="30R"),_xlfn.XLOOKUP(C177,DB!$A$2:$A$255,DB!$C$2:$C$255,""),""))</f>
        <v>ENEBA</v>
      </c>
      <c r="S177" s="3">
        <f t="shared" si="2"/>
        <v>22</v>
      </c>
      <c r="T177" s="3" t="str">
        <f>_xlfn.XLOOKUP(C177,DB!$A$2:$A$255,DB!$D$2:$D$255,"")</f>
        <v>Sector 3</v>
      </c>
    </row>
    <row r="178" spans="1:20" x14ac:dyDescent="0.2">
      <c r="A178" t="s">
        <v>354</v>
      </c>
      <c r="B178" t="s">
        <v>18</v>
      </c>
      <c r="C178" t="s">
        <v>43</v>
      </c>
      <c r="D178" t="s">
        <v>44</v>
      </c>
      <c r="E178" t="s">
        <v>141</v>
      </c>
      <c r="F178" s="2">
        <v>46299.939305555556</v>
      </c>
      <c r="G178" t="s">
        <v>22</v>
      </c>
      <c r="H178" t="s">
        <v>2171</v>
      </c>
      <c r="I178" s="3">
        <v>360</v>
      </c>
      <c r="J178" t="s">
        <v>23</v>
      </c>
      <c r="K178" t="s">
        <v>24</v>
      </c>
      <c r="L178" s="3">
        <v>861</v>
      </c>
      <c r="M178" t="s">
        <v>46</v>
      </c>
      <c r="N178" s="2">
        <v>46299.98369212963</v>
      </c>
      <c r="O178" s="3">
        <v>360</v>
      </c>
      <c r="P178" t="s">
        <v>26</v>
      </c>
      <c r="Q178" s="3">
        <v>190</v>
      </c>
      <c r="R178" s="3" t="str">
        <f>IF(OR(G178="12R",G178="12L"),_xlfn.XLOOKUP(C178,DB!$A$2:$A$255,DB!$B$2:$B$255,""),IF(OR(G178="30L",G178="30R"),_xlfn.XLOOKUP(C178,DB!$A$2:$A$255,DB!$C$2:$C$255,""),""))</f>
        <v>UDGUV</v>
      </c>
      <c r="S178" s="3">
        <f t="shared" si="2"/>
        <v>22</v>
      </c>
      <c r="T178" s="3" t="str">
        <f>_xlfn.XLOOKUP(C178,DB!$A$2:$A$255,DB!$D$2:$D$255,"")</f>
        <v>Sector 2</v>
      </c>
    </row>
    <row r="179" spans="1:20" x14ac:dyDescent="0.2">
      <c r="A179" t="s">
        <v>352</v>
      </c>
      <c r="B179" t="s">
        <v>18</v>
      </c>
      <c r="C179" t="s">
        <v>87</v>
      </c>
      <c r="D179" t="s">
        <v>88</v>
      </c>
      <c r="E179" t="s">
        <v>833</v>
      </c>
      <c r="F179" s="2">
        <v>46299.942129629635</v>
      </c>
      <c r="G179" t="s">
        <v>22</v>
      </c>
      <c r="H179" t="s">
        <v>2172</v>
      </c>
      <c r="I179" s="3">
        <v>370</v>
      </c>
      <c r="J179" t="s">
        <v>23</v>
      </c>
      <c r="K179" t="s">
        <v>24</v>
      </c>
      <c r="L179" s="3">
        <v>136</v>
      </c>
      <c r="M179" t="s">
        <v>40</v>
      </c>
      <c r="N179" s="2">
        <v>46299.952106481476</v>
      </c>
      <c r="O179" s="3">
        <v>195</v>
      </c>
      <c r="P179" t="s">
        <v>41</v>
      </c>
      <c r="Q179" s="3">
        <v>190</v>
      </c>
      <c r="R179" s="3" t="str">
        <f>IF(OR(G179="12R",G179="12L"),_xlfn.XLOOKUP(C179,DB!$A$2:$A$255,DB!$B$2:$B$255,""),IF(OR(G179="30L",G179="30R"),_xlfn.XLOOKUP(C179,DB!$A$2:$A$255,DB!$C$2:$C$255,""),""))</f>
        <v>NUDAL</v>
      </c>
      <c r="S179" s="3">
        <f t="shared" si="2"/>
        <v>22</v>
      </c>
      <c r="T179" s="3" t="str">
        <f>_xlfn.XLOOKUP(C179,DB!$A$2:$A$255,DB!$D$2:$D$255,"")</f>
        <v>Sector 3</v>
      </c>
    </row>
    <row r="180" spans="1:20" x14ac:dyDescent="0.2">
      <c r="A180" t="s">
        <v>448</v>
      </c>
      <c r="B180" t="s">
        <v>18</v>
      </c>
      <c r="C180" t="s">
        <v>273</v>
      </c>
      <c r="D180" t="s">
        <v>54</v>
      </c>
      <c r="E180" t="s">
        <v>438</v>
      </c>
      <c r="F180" s="2">
        <v>46299.944050925929</v>
      </c>
      <c r="G180" t="s">
        <v>22</v>
      </c>
      <c r="H180" t="s">
        <v>2173</v>
      </c>
      <c r="I180" s="3">
        <v>360</v>
      </c>
      <c r="J180" t="s">
        <v>23</v>
      </c>
      <c r="K180" t="s">
        <v>24</v>
      </c>
      <c r="L180" s="3">
        <v>875</v>
      </c>
      <c r="M180" t="s">
        <v>36</v>
      </c>
      <c r="N180" s="2">
        <v>46299.989050925928</v>
      </c>
      <c r="O180" s="3">
        <v>360</v>
      </c>
      <c r="P180" t="s">
        <v>26</v>
      </c>
      <c r="Q180" s="3">
        <v>190</v>
      </c>
      <c r="R180" s="3" t="str">
        <f>IF(OR(G180="12R",G180="12L"),_xlfn.XLOOKUP(C180,DB!$A$2:$A$255,DB!$B$2:$B$255,""),IF(OR(G180="30L",G180="30R"),_xlfn.XLOOKUP(C180,DB!$A$2:$A$255,DB!$C$2:$C$255,""),""))</f>
        <v>UDGUV</v>
      </c>
      <c r="S180" s="3">
        <f t="shared" si="2"/>
        <v>22</v>
      </c>
      <c r="T180" s="3" t="str">
        <f>_xlfn.XLOOKUP(C180,DB!$A$2:$A$255,DB!$D$2:$D$255,"")</f>
        <v>Sector 2</v>
      </c>
    </row>
    <row r="181" spans="1:20" x14ac:dyDescent="0.2">
      <c r="A181" t="s">
        <v>315</v>
      </c>
      <c r="B181" t="s">
        <v>18</v>
      </c>
      <c r="C181" t="s">
        <v>224</v>
      </c>
      <c r="D181" t="s">
        <v>29</v>
      </c>
      <c r="E181" t="s">
        <v>2174</v>
      </c>
      <c r="F181" s="2">
        <v>46299.944895833338</v>
      </c>
      <c r="G181" t="s">
        <v>22</v>
      </c>
      <c r="H181" t="s">
        <v>2175</v>
      </c>
      <c r="I181" s="3">
        <v>360</v>
      </c>
      <c r="J181" t="s">
        <v>23</v>
      </c>
      <c r="K181" t="s">
        <v>24</v>
      </c>
      <c r="L181" s="3">
        <v>542</v>
      </c>
      <c r="M181" t="s">
        <v>130</v>
      </c>
      <c r="N181" s="2">
        <v>46299.972673611112</v>
      </c>
      <c r="O181" s="3">
        <v>360</v>
      </c>
      <c r="P181" t="s">
        <v>26</v>
      </c>
      <c r="Q181" s="3">
        <v>40</v>
      </c>
      <c r="R181" s="3" t="str">
        <f>IF(OR(G181="12R",G181="12L"),_xlfn.XLOOKUP(C181,DB!$A$2:$A$255,DB!$B$2:$B$255,""),IF(OR(G181="30L",G181="30R"),_xlfn.XLOOKUP(C181,DB!$A$2:$A$255,DB!$C$2:$C$255,""),""))</f>
        <v>ENEBA</v>
      </c>
      <c r="S181" s="3">
        <f t="shared" si="2"/>
        <v>22</v>
      </c>
      <c r="T181" s="3" t="str">
        <f>_xlfn.XLOOKUP(C181,DB!$A$2:$A$255,DB!$D$2:$D$255,"")</f>
        <v>Sector 3</v>
      </c>
    </row>
    <row r="182" spans="1:20" x14ac:dyDescent="0.2">
      <c r="A182" t="s">
        <v>2176</v>
      </c>
      <c r="B182" t="s">
        <v>18</v>
      </c>
      <c r="C182" t="s">
        <v>284</v>
      </c>
      <c r="D182" t="s">
        <v>382</v>
      </c>
      <c r="F182" s="2">
        <v>46299.947789351849</v>
      </c>
      <c r="G182" t="s">
        <v>22</v>
      </c>
      <c r="H182" t="s">
        <v>2177</v>
      </c>
      <c r="I182" s="3">
        <v>400</v>
      </c>
      <c r="J182" t="s">
        <v>23</v>
      </c>
      <c r="K182" t="s">
        <v>504</v>
      </c>
      <c r="L182" s="3">
        <v>863</v>
      </c>
      <c r="M182" t="s">
        <v>453</v>
      </c>
      <c r="N182" s="2">
        <v>46299.995300925926</v>
      </c>
      <c r="O182" s="3">
        <v>400</v>
      </c>
      <c r="P182" t="s">
        <v>26</v>
      </c>
      <c r="Q182" s="3">
        <v>30</v>
      </c>
      <c r="R182" s="3" t="str">
        <f>IF(OR(G182="12R",G182="12L"),_xlfn.XLOOKUP(C182,DB!$A$2:$A$255,DB!$B$2:$B$255,""),IF(OR(G182="30L",G182="30R"),_xlfn.XLOOKUP(C182,DB!$A$2:$A$255,DB!$C$2:$C$255,""),""))</f>
        <v>UDGUV</v>
      </c>
      <c r="S182" s="3">
        <f t="shared" si="2"/>
        <v>22</v>
      </c>
      <c r="T182" s="3" t="str">
        <f>_xlfn.XLOOKUP(C182,DB!$A$2:$A$255,DB!$D$2:$D$255,"")</f>
        <v>Sector 2</v>
      </c>
    </row>
    <row r="183" spans="1:20" x14ac:dyDescent="0.2">
      <c r="A183" t="s">
        <v>2178</v>
      </c>
      <c r="B183" t="s">
        <v>18</v>
      </c>
      <c r="C183" t="s">
        <v>945</v>
      </c>
      <c r="D183" t="s">
        <v>132</v>
      </c>
      <c r="F183" s="2">
        <v>46299.951365740737</v>
      </c>
      <c r="G183" t="s">
        <v>22</v>
      </c>
      <c r="H183" t="s">
        <v>2179</v>
      </c>
      <c r="I183" s="3">
        <v>380</v>
      </c>
      <c r="J183" t="s">
        <v>23</v>
      </c>
      <c r="K183" t="s">
        <v>51</v>
      </c>
      <c r="L183" s="3">
        <v>435</v>
      </c>
      <c r="M183" t="s">
        <v>204</v>
      </c>
      <c r="N183" s="2">
        <v>46299.977581018524</v>
      </c>
      <c r="O183" s="3">
        <v>380</v>
      </c>
      <c r="P183" t="s">
        <v>26</v>
      </c>
      <c r="Q183" s="3">
        <v>40</v>
      </c>
      <c r="R183" s="3" t="str">
        <f>IF(OR(G183="12R",G183="12L"),_xlfn.XLOOKUP(C183,DB!$A$2:$A$255,DB!$B$2:$B$255,""),IF(OR(G183="30L",G183="30R"),_xlfn.XLOOKUP(C183,DB!$A$2:$A$255,DB!$C$2:$C$255,""),""))</f>
        <v>ENEBA</v>
      </c>
      <c r="S183" s="3">
        <f t="shared" si="2"/>
        <v>22</v>
      </c>
      <c r="T183" s="3" t="str">
        <f>_xlfn.XLOOKUP(C183,DB!$A$2:$A$255,DB!$D$2:$D$255,"")</f>
        <v>Sector 3</v>
      </c>
    </row>
    <row r="184" spans="1:20" x14ac:dyDescent="0.2">
      <c r="A184" t="s">
        <v>344</v>
      </c>
      <c r="B184" t="s">
        <v>18</v>
      </c>
      <c r="C184" t="s">
        <v>345</v>
      </c>
      <c r="D184" t="s">
        <v>34</v>
      </c>
      <c r="E184" t="s">
        <v>295</v>
      </c>
      <c r="F184" s="2">
        <v>46299.953402777777</v>
      </c>
      <c r="G184" t="s">
        <v>22</v>
      </c>
      <c r="H184" t="s">
        <v>2180</v>
      </c>
      <c r="I184" s="3">
        <v>360</v>
      </c>
      <c r="J184" t="s">
        <v>23</v>
      </c>
      <c r="K184" t="s">
        <v>24</v>
      </c>
      <c r="L184" s="3">
        <v>869</v>
      </c>
      <c r="M184" t="s">
        <v>453</v>
      </c>
      <c r="N184" s="2">
        <v>46299.997835648144</v>
      </c>
      <c r="O184" s="3">
        <v>360</v>
      </c>
      <c r="P184" t="s">
        <v>26</v>
      </c>
      <c r="Q184" s="3">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t="s">
        <v>359</v>
      </c>
      <c r="B185" t="s">
        <v>18</v>
      </c>
      <c r="C185" t="s">
        <v>219</v>
      </c>
      <c r="D185" t="s">
        <v>54</v>
      </c>
      <c r="E185" t="s">
        <v>2181</v>
      </c>
      <c r="F185" s="2">
        <v>46299.976006944446</v>
      </c>
      <c r="G185" t="s">
        <v>22</v>
      </c>
      <c r="H185" t="s">
        <v>2182</v>
      </c>
      <c r="I185" s="3">
        <v>390</v>
      </c>
      <c r="J185" t="s">
        <v>23</v>
      </c>
      <c r="K185" t="s">
        <v>24</v>
      </c>
      <c r="L185" s="3">
        <v>149</v>
      </c>
      <c r="M185" t="s">
        <v>117</v>
      </c>
      <c r="N185" s="2">
        <v>46299.98609953704</v>
      </c>
      <c r="O185" s="3">
        <v>290</v>
      </c>
      <c r="P185" t="s">
        <v>26</v>
      </c>
      <c r="Q185" s="3">
        <v>190</v>
      </c>
      <c r="R185" s="3" t="str">
        <f>IF(OR(G185="12R",G185="12L"),_xlfn.XLOOKUP(C185,DB!$A$2:$A$255,DB!$B$2:$B$255,""),IF(OR(G185="30L",G185="30R"),_xlfn.XLOOKUP(C185,DB!$A$2:$A$255,DB!$C$2:$C$255,""),""))</f>
        <v>TAKUX</v>
      </c>
      <c r="S185" s="3">
        <f t="shared" si="2"/>
        <v>23</v>
      </c>
      <c r="T185" s="3" t="str">
        <f>_xlfn.XLOOKUP(C185,DB!$A$2:$A$255,DB!$D$2:$D$255,"")</f>
        <v>Sector 7</v>
      </c>
    </row>
    <row r="186" spans="1: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0</v>
      </c>
      <c r="G228" s="8">
        <f t="shared" si="4"/>
        <v>0</v>
      </c>
      <c r="H228" s="8">
        <f t="shared" si="4"/>
        <v>7</v>
      </c>
      <c r="I228" s="9">
        <f t="shared" si="5"/>
        <v>7</v>
      </c>
    </row>
    <row r="229" spans="1:16" x14ac:dyDescent="0.2">
      <c r="A229" s="7">
        <v>16</v>
      </c>
      <c r="B229" s="8">
        <f t="shared" si="4"/>
        <v>2</v>
      </c>
      <c r="C229" s="8">
        <f t="shared" si="4"/>
        <v>2</v>
      </c>
      <c r="D229" s="8">
        <f t="shared" si="4"/>
        <v>0</v>
      </c>
      <c r="E229" s="8">
        <f t="shared" si="4"/>
        <v>0</v>
      </c>
      <c r="F229" s="8">
        <f t="shared" si="4"/>
        <v>4</v>
      </c>
      <c r="G229" s="8">
        <f t="shared" si="4"/>
        <v>3</v>
      </c>
      <c r="H229" s="8">
        <f t="shared" si="4"/>
        <v>6</v>
      </c>
      <c r="I229" s="9">
        <f t="shared" si="5"/>
        <v>17</v>
      </c>
    </row>
    <row r="230" spans="1:16" x14ac:dyDescent="0.2">
      <c r="A230" s="7">
        <v>17</v>
      </c>
      <c r="B230" s="8">
        <f t="shared" si="4"/>
        <v>1</v>
      </c>
      <c r="C230" s="8">
        <f t="shared" si="4"/>
        <v>4</v>
      </c>
      <c r="D230" s="8">
        <f t="shared" si="4"/>
        <v>0</v>
      </c>
      <c r="E230" s="8">
        <f t="shared" si="4"/>
        <v>1</v>
      </c>
      <c r="F230" s="8">
        <f t="shared" si="4"/>
        <v>3</v>
      </c>
      <c r="G230" s="8">
        <f t="shared" si="4"/>
        <v>1</v>
      </c>
      <c r="H230" s="8">
        <f t="shared" si="4"/>
        <v>4</v>
      </c>
      <c r="I230" s="9">
        <f t="shared" si="5"/>
        <v>14</v>
      </c>
    </row>
    <row r="231" spans="1:16" x14ac:dyDescent="0.2">
      <c r="A231" s="7">
        <v>18</v>
      </c>
      <c r="B231" s="8">
        <f t="shared" si="4"/>
        <v>1</v>
      </c>
      <c r="C231" s="8">
        <f t="shared" si="4"/>
        <v>4</v>
      </c>
      <c r="D231" s="8">
        <f t="shared" si="4"/>
        <v>0</v>
      </c>
      <c r="E231" s="8">
        <f t="shared" si="4"/>
        <v>0</v>
      </c>
      <c r="F231" s="8">
        <f t="shared" si="4"/>
        <v>5</v>
      </c>
      <c r="G231" s="8">
        <f t="shared" si="4"/>
        <v>1</v>
      </c>
      <c r="H231" s="8">
        <f t="shared" si="4"/>
        <v>12</v>
      </c>
      <c r="I231" s="9">
        <f t="shared" si="5"/>
        <v>23</v>
      </c>
    </row>
    <row r="232" spans="1:16" x14ac:dyDescent="0.2">
      <c r="A232" s="7">
        <v>19</v>
      </c>
      <c r="B232" s="8">
        <f t="shared" si="4"/>
        <v>2</v>
      </c>
      <c r="C232" s="8">
        <f t="shared" si="4"/>
        <v>5</v>
      </c>
      <c r="D232" s="8">
        <f t="shared" si="4"/>
        <v>0</v>
      </c>
      <c r="E232" s="8">
        <f t="shared" si="4"/>
        <v>2</v>
      </c>
      <c r="F232" s="8">
        <f t="shared" si="4"/>
        <v>7</v>
      </c>
      <c r="G232" s="8">
        <f t="shared" si="4"/>
        <v>2</v>
      </c>
      <c r="H232" s="8">
        <f t="shared" si="4"/>
        <v>7</v>
      </c>
      <c r="I232" s="9">
        <f t="shared" si="5"/>
        <v>25</v>
      </c>
    </row>
    <row r="233" spans="1:16" x14ac:dyDescent="0.2">
      <c r="A233" s="7">
        <v>20</v>
      </c>
      <c r="B233" s="8">
        <f t="shared" si="4"/>
        <v>0</v>
      </c>
      <c r="C233" s="8">
        <f t="shared" si="4"/>
        <v>5</v>
      </c>
      <c r="D233" s="8">
        <f t="shared" si="4"/>
        <v>0</v>
      </c>
      <c r="E233" s="8">
        <f t="shared" si="4"/>
        <v>1</v>
      </c>
      <c r="F233" s="8">
        <f t="shared" si="4"/>
        <v>2</v>
      </c>
      <c r="G233" s="8">
        <f t="shared" si="4"/>
        <v>0</v>
      </c>
      <c r="H233" s="8">
        <f t="shared" si="4"/>
        <v>9</v>
      </c>
      <c r="I233" s="9">
        <f t="shared" si="5"/>
        <v>17</v>
      </c>
    </row>
    <row r="234" spans="1:16" x14ac:dyDescent="0.2">
      <c r="A234" s="7">
        <v>21</v>
      </c>
      <c r="B234" s="8">
        <f t="shared" si="4"/>
        <v>1</v>
      </c>
      <c r="C234" s="8">
        <f t="shared" si="4"/>
        <v>3</v>
      </c>
      <c r="D234" s="8">
        <f t="shared" si="4"/>
        <v>0</v>
      </c>
      <c r="E234" s="8">
        <f t="shared" si="4"/>
        <v>4</v>
      </c>
      <c r="F234" s="8">
        <f t="shared" si="4"/>
        <v>7</v>
      </c>
      <c r="G234" s="8">
        <f t="shared" si="4"/>
        <v>2</v>
      </c>
      <c r="H234" s="8">
        <f t="shared" si="4"/>
        <v>9</v>
      </c>
      <c r="I234" s="9">
        <f t="shared" si="5"/>
        <v>26</v>
      </c>
    </row>
    <row r="235" spans="1:16" x14ac:dyDescent="0.2">
      <c r="A235" s="10">
        <v>22</v>
      </c>
      <c r="B235" s="11">
        <f t="shared" si="4"/>
        <v>0</v>
      </c>
      <c r="C235" s="11">
        <f t="shared" si="4"/>
        <v>3</v>
      </c>
      <c r="D235" s="11">
        <f t="shared" si="4"/>
        <v>0</v>
      </c>
      <c r="E235" s="11">
        <f t="shared" si="4"/>
        <v>1</v>
      </c>
      <c r="F235" s="11">
        <f t="shared" si="4"/>
        <v>0</v>
      </c>
      <c r="G235" s="11">
        <f t="shared" si="4"/>
        <v>1</v>
      </c>
      <c r="H235" s="11">
        <f t="shared" si="4"/>
        <v>4</v>
      </c>
      <c r="I235" s="12">
        <f t="shared" si="5"/>
        <v>9</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4,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Sunday, October 4,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2</v>
      </c>
      <c r="D263" s="8">
        <f t="shared" si="6"/>
        <v>0</v>
      </c>
      <c r="E263" s="9">
        <f t="shared" ref="E263:E272" si="7">SUM(B263:D263)</f>
        <v>4</v>
      </c>
    </row>
    <row r="264" spans="1:9" x14ac:dyDescent="0.2">
      <c r="A264" s="7">
        <v>15</v>
      </c>
      <c r="B264" s="8">
        <f t="shared" si="6"/>
        <v>7</v>
      </c>
      <c r="C264" s="8">
        <f t="shared" si="6"/>
        <v>0</v>
      </c>
      <c r="D264" s="8">
        <f t="shared" si="6"/>
        <v>0</v>
      </c>
      <c r="E264" s="9">
        <f t="shared" si="7"/>
        <v>7</v>
      </c>
    </row>
    <row r="265" spans="1:9" x14ac:dyDescent="0.2">
      <c r="A265" s="7">
        <v>16</v>
      </c>
      <c r="B265" s="8">
        <f t="shared" si="6"/>
        <v>6</v>
      </c>
      <c r="C265" s="8">
        <f t="shared" si="6"/>
        <v>6</v>
      </c>
      <c r="D265" s="8">
        <f t="shared" si="6"/>
        <v>5</v>
      </c>
      <c r="E265" s="9">
        <f t="shared" si="7"/>
        <v>17</v>
      </c>
    </row>
    <row r="266" spans="1:9" x14ac:dyDescent="0.2">
      <c r="A266" s="7">
        <v>17</v>
      </c>
      <c r="B266" s="8">
        <f t="shared" si="6"/>
        <v>4</v>
      </c>
      <c r="C266" s="8">
        <f t="shared" si="6"/>
        <v>8</v>
      </c>
      <c r="D266" s="8">
        <f t="shared" si="6"/>
        <v>2</v>
      </c>
      <c r="E266" s="9">
        <f t="shared" si="7"/>
        <v>14</v>
      </c>
    </row>
    <row r="267" spans="1:9" x14ac:dyDescent="0.2">
      <c r="A267" s="7">
        <v>18</v>
      </c>
      <c r="B267" s="8">
        <f t="shared" si="6"/>
        <v>12</v>
      </c>
      <c r="C267" s="8">
        <f t="shared" si="6"/>
        <v>9</v>
      </c>
      <c r="D267" s="8">
        <f t="shared" si="6"/>
        <v>2</v>
      </c>
      <c r="E267" s="9">
        <f t="shared" si="7"/>
        <v>23</v>
      </c>
    </row>
    <row r="268" spans="1:9" x14ac:dyDescent="0.2">
      <c r="A268" s="7">
        <v>19</v>
      </c>
      <c r="B268" s="8">
        <f t="shared" si="6"/>
        <v>7</v>
      </c>
      <c r="C268" s="8">
        <f t="shared" si="6"/>
        <v>14</v>
      </c>
      <c r="D268" s="8">
        <f t="shared" si="6"/>
        <v>4</v>
      </c>
      <c r="E268" s="9">
        <f t="shared" si="7"/>
        <v>25</v>
      </c>
    </row>
    <row r="269" spans="1:9" x14ac:dyDescent="0.2">
      <c r="A269" s="7">
        <v>20</v>
      </c>
      <c r="B269" s="8">
        <f t="shared" si="6"/>
        <v>9</v>
      </c>
      <c r="C269" s="8">
        <f t="shared" si="6"/>
        <v>8</v>
      </c>
      <c r="D269" s="8">
        <f t="shared" si="6"/>
        <v>0</v>
      </c>
      <c r="E269" s="9">
        <f t="shared" si="7"/>
        <v>17</v>
      </c>
    </row>
    <row r="270" spans="1:9" x14ac:dyDescent="0.2">
      <c r="A270" s="7">
        <v>21</v>
      </c>
      <c r="B270" s="8">
        <f t="shared" si="6"/>
        <v>9</v>
      </c>
      <c r="C270" s="8">
        <f t="shared" si="6"/>
        <v>14</v>
      </c>
      <c r="D270" s="8">
        <f t="shared" si="6"/>
        <v>3</v>
      </c>
      <c r="E270" s="9">
        <f t="shared" si="7"/>
        <v>26</v>
      </c>
    </row>
    <row r="271" spans="1:9" x14ac:dyDescent="0.2">
      <c r="A271" s="7">
        <v>22</v>
      </c>
      <c r="B271" s="8">
        <f t="shared" si="6"/>
        <v>4</v>
      </c>
      <c r="C271" s="8">
        <f t="shared" si="6"/>
        <v>4</v>
      </c>
      <c r="D271" s="8">
        <f t="shared" si="6"/>
        <v>1</v>
      </c>
      <c r="E271" s="9">
        <f t="shared" si="7"/>
        <v>9</v>
      </c>
    </row>
    <row r="272" spans="1:9" x14ac:dyDescent="0.2">
      <c r="A272" s="10">
        <v>23</v>
      </c>
      <c r="B272" s="11">
        <f t="shared" si="6"/>
        <v>0</v>
      </c>
      <c r="C272" s="11">
        <f t="shared" si="6"/>
        <v>0</v>
      </c>
      <c r="D272" s="11">
        <f t="shared" si="6"/>
        <v>1</v>
      </c>
      <c r="E272" s="12">
        <f t="shared" si="7"/>
        <v>1</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4, 2026</v>
      </c>
      <c r="B274" s="27"/>
      <c r="C274" s="27"/>
      <c r="D274" s="27"/>
      <c r="E274" s="27"/>
      <c r="F274" s="27"/>
      <c r="G274" s="27"/>
      <c r="H274" s="27"/>
      <c r="I274" s="27"/>
      <c r="J274" s="27"/>
      <c r="K274" s="27"/>
      <c r="L274" s="27"/>
      <c r="M274" s="27"/>
      <c r="N274" s="27"/>
      <c r="O274" s="27"/>
      <c r="P274" s="27"/>
    </row>
  </sheetData>
  <mergeCells count="8">
    <mergeCell ref="A274:P274"/>
    <mergeCell ref="A261:E261"/>
    <mergeCell ref="A221:I221"/>
    <mergeCell ref="A223:I223"/>
    <mergeCell ref="A225:I225"/>
    <mergeCell ref="A258:I258"/>
    <mergeCell ref="A259:I259"/>
    <mergeCell ref="A237:P237"/>
  </mergeCells>
  <pageMargins left="0.7" right="0.7" top="0.75" bottom="0.75" header="0.3" footer="0.3"/>
  <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15F30-92C9-1642-8A81-5FA64866F80A}">
  <dimension ref="A1:T274"/>
  <sheetViews>
    <sheetView showGridLines="0" topLeftCell="A254"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551</v>
      </c>
      <c r="B2" s="13" t="s">
        <v>18</v>
      </c>
      <c r="C2" s="13" t="s">
        <v>97</v>
      </c>
      <c r="D2" s="13" t="s">
        <v>20</v>
      </c>
      <c r="E2" s="13" t="s">
        <v>183</v>
      </c>
      <c r="F2" s="14">
        <v>46300.002696759257</v>
      </c>
      <c r="G2" s="13" t="s">
        <v>22</v>
      </c>
      <c r="H2" s="13" t="s">
        <v>2183</v>
      </c>
      <c r="I2" s="15">
        <v>360</v>
      </c>
      <c r="J2" s="13" t="s">
        <v>23</v>
      </c>
      <c r="K2" s="13" t="s">
        <v>24</v>
      </c>
      <c r="L2" s="15">
        <v>913</v>
      </c>
      <c r="M2" s="13" t="s">
        <v>2184</v>
      </c>
      <c r="N2" s="14">
        <v>46300.050370370373</v>
      </c>
      <c r="O2" s="15">
        <v>236</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17</v>
      </c>
      <c r="B3" s="13" t="s">
        <v>18</v>
      </c>
      <c r="C3" s="13" t="s">
        <v>19</v>
      </c>
      <c r="D3" s="13" t="s">
        <v>61</v>
      </c>
      <c r="E3" s="13" t="s">
        <v>468</v>
      </c>
      <c r="F3" s="14">
        <v>46300.01116898148</v>
      </c>
      <c r="G3" s="13" t="s">
        <v>22</v>
      </c>
      <c r="H3" s="13" t="s">
        <v>2185</v>
      </c>
      <c r="I3" s="15">
        <v>360</v>
      </c>
      <c r="J3" s="13" t="s">
        <v>23</v>
      </c>
      <c r="K3" s="13" t="s">
        <v>24</v>
      </c>
      <c r="L3" s="15">
        <v>879</v>
      </c>
      <c r="M3" s="13" t="s">
        <v>705</v>
      </c>
      <c r="N3" s="14">
        <v>46300.055844907409</v>
      </c>
      <c r="O3" s="15">
        <v>360</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2186</v>
      </c>
      <c r="B4" s="13" t="s">
        <v>18</v>
      </c>
      <c r="C4" s="13" t="s">
        <v>205</v>
      </c>
      <c r="D4" s="13" t="s">
        <v>768</v>
      </c>
      <c r="E4" s="13"/>
      <c r="F4" s="14">
        <v>46300.014305555553</v>
      </c>
      <c r="G4" s="13" t="s">
        <v>22</v>
      </c>
      <c r="H4" s="13" t="s">
        <v>2187</v>
      </c>
      <c r="I4" s="15">
        <v>410</v>
      </c>
      <c r="J4" s="13" t="s">
        <v>23</v>
      </c>
      <c r="K4" s="13" t="s">
        <v>51</v>
      </c>
      <c r="L4" s="15">
        <v>195</v>
      </c>
      <c r="M4" s="13" t="s">
        <v>2188</v>
      </c>
      <c r="N4" s="14">
        <v>46300.030335648145</v>
      </c>
      <c r="O4" s="15">
        <v>365</v>
      </c>
      <c r="P4" s="13" t="s">
        <v>26</v>
      </c>
      <c r="Q4" s="15">
        <v>40</v>
      </c>
      <c r="R4" s="3" t="str">
        <f>IF(OR(G4="12R",G4="12L"),_xlfn.XLOOKUP(C4,DB!$A$2:$A$255,DB!$B$2:$B$255,""),IF(OR(G4="30L",G4="30R"),_xlfn.XLOOKUP(C4,DB!$A$2:$A$255,DB!$C$2:$C$255,""),""))</f>
        <v>NUDAL</v>
      </c>
      <c r="S4" s="3">
        <f t="shared" si="0"/>
        <v>0</v>
      </c>
      <c r="T4" s="3" t="str">
        <f>_xlfn.XLOOKUP(C4,DB!$A$2:$A$255,DB!$D$2:$D$255,"")</f>
        <v>Sector 3</v>
      </c>
    </row>
    <row r="5" spans="1:20" x14ac:dyDescent="0.2">
      <c r="A5" s="13" t="s">
        <v>1090</v>
      </c>
      <c r="B5" s="13" t="s">
        <v>18</v>
      </c>
      <c r="C5" s="13" t="s">
        <v>50</v>
      </c>
      <c r="D5" s="13" t="s">
        <v>382</v>
      </c>
      <c r="E5" s="13"/>
      <c r="F5" s="14">
        <v>46300.017916666664</v>
      </c>
      <c r="G5" s="13" t="s">
        <v>22</v>
      </c>
      <c r="H5" s="13" t="s">
        <v>2189</v>
      </c>
      <c r="I5" s="15">
        <v>280</v>
      </c>
      <c r="J5" s="13" t="s">
        <v>23</v>
      </c>
      <c r="K5" s="13" t="s">
        <v>51</v>
      </c>
      <c r="L5" s="15">
        <v>936</v>
      </c>
      <c r="M5" s="13" t="s">
        <v>46</v>
      </c>
      <c r="N5" s="14">
        <v>46300.069212962961</v>
      </c>
      <c r="O5" s="15">
        <v>280</v>
      </c>
      <c r="P5" s="13" t="s">
        <v>26</v>
      </c>
      <c r="Q5" s="15">
        <v>30</v>
      </c>
      <c r="R5" s="3" t="str">
        <f>IF(OR(G5="12R",G5="12L"),_xlfn.XLOOKUP(C5,DB!$A$2:$A$255,DB!$B$2:$B$255,""),IF(OR(G5="30L",G5="30R"),_xlfn.XLOOKUP(C5,DB!$A$2:$A$255,DB!$C$2:$C$255,""),""))</f>
        <v>UDGUV</v>
      </c>
      <c r="S5" s="3">
        <f t="shared" si="0"/>
        <v>0</v>
      </c>
      <c r="T5" s="3" t="str">
        <f>_xlfn.XLOOKUP(C5,DB!$A$2:$A$255,DB!$D$2:$D$255,"")</f>
        <v>Sector 2</v>
      </c>
    </row>
    <row r="6" spans="1:20" x14ac:dyDescent="0.2">
      <c r="A6" s="13" t="s">
        <v>42</v>
      </c>
      <c r="B6" s="13" t="s">
        <v>18</v>
      </c>
      <c r="C6" s="13" t="s">
        <v>43</v>
      </c>
      <c r="D6" s="13" t="s">
        <v>44</v>
      </c>
      <c r="E6" s="13" t="s">
        <v>632</v>
      </c>
      <c r="F6" s="14">
        <v>46300.035219907404</v>
      </c>
      <c r="G6" s="13" t="s">
        <v>22</v>
      </c>
      <c r="H6" s="13" t="s">
        <v>2190</v>
      </c>
      <c r="I6" s="15">
        <v>360</v>
      </c>
      <c r="J6" s="13" t="s">
        <v>23</v>
      </c>
      <c r="K6" s="13" t="s">
        <v>24</v>
      </c>
      <c r="L6" s="15">
        <v>877</v>
      </c>
      <c r="M6" s="13" t="s">
        <v>1217</v>
      </c>
      <c r="N6" s="14">
        <v>46300.079722222225</v>
      </c>
      <c r="O6" s="15">
        <v>360</v>
      </c>
      <c r="P6" s="13" t="s">
        <v>26</v>
      </c>
      <c r="Q6" s="15">
        <v>190</v>
      </c>
      <c r="R6" s="3" t="str">
        <f>IF(OR(G6="12R",G6="12L"),_xlfn.XLOOKUP(C6,DB!$A$2:$A$255,DB!$B$2:$B$255,""),IF(OR(G6="30L",G6="30R"),_xlfn.XLOOKUP(C6,DB!$A$2:$A$255,DB!$C$2:$C$255,""),""))</f>
        <v>UDGUV</v>
      </c>
      <c r="S6" s="3">
        <f t="shared" si="0"/>
        <v>0</v>
      </c>
      <c r="T6" s="3" t="str">
        <f>_xlfn.XLOOKUP(C6,DB!$A$2:$A$255,DB!$D$2:$D$255,"")</f>
        <v>Sector 2</v>
      </c>
    </row>
    <row r="7" spans="1:20" x14ac:dyDescent="0.2">
      <c r="A7" s="13" t="s">
        <v>57</v>
      </c>
      <c r="B7" s="13" t="s">
        <v>18</v>
      </c>
      <c r="C7" s="13" t="s">
        <v>43</v>
      </c>
      <c r="D7" s="13" t="s">
        <v>20</v>
      </c>
      <c r="E7" s="13" t="s">
        <v>58</v>
      </c>
      <c r="F7" s="14">
        <v>46300.041261574072</v>
      </c>
      <c r="G7" s="13" t="s">
        <v>22</v>
      </c>
      <c r="H7" s="13" t="s">
        <v>2191</v>
      </c>
      <c r="I7" s="15">
        <v>360</v>
      </c>
      <c r="J7" s="13" t="s">
        <v>23</v>
      </c>
      <c r="K7" s="13" t="s">
        <v>24</v>
      </c>
      <c r="L7" s="15">
        <v>877</v>
      </c>
      <c r="M7" s="13" t="s">
        <v>46</v>
      </c>
      <c r="N7" s="14">
        <v>46300.085972222223</v>
      </c>
      <c r="O7" s="15">
        <v>360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47</v>
      </c>
      <c r="B8" s="13" t="s">
        <v>18</v>
      </c>
      <c r="C8" s="13" t="s">
        <v>48</v>
      </c>
      <c r="D8" s="13" t="s">
        <v>49</v>
      </c>
      <c r="E8" s="13" t="s">
        <v>692</v>
      </c>
      <c r="F8" s="14">
        <v>46300.046273148146</v>
      </c>
      <c r="G8" s="13" t="s">
        <v>22</v>
      </c>
      <c r="H8" s="13" t="s">
        <v>2192</v>
      </c>
      <c r="I8" s="15">
        <v>370</v>
      </c>
      <c r="J8" s="13" t="s">
        <v>23</v>
      </c>
      <c r="K8" s="13" t="s">
        <v>24</v>
      </c>
      <c r="L8" s="15">
        <v>359</v>
      </c>
      <c r="M8" s="13" t="s">
        <v>31</v>
      </c>
      <c r="N8" s="14">
        <v>46300.066562499997</v>
      </c>
      <c r="O8" s="15">
        <v>370</v>
      </c>
      <c r="P8" s="13" t="s">
        <v>41</v>
      </c>
      <c r="Q8" s="15">
        <v>40</v>
      </c>
      <c r="R8" s="3" t="str">
        <f>IF(OR(G8="12R",G8="12L"),_xlfn.XLOOKUP(C8,DB!$A$2:$A$255,DB!$B$2:$B$255,""),IF(OR(G8="30L",G8="30R"),_xlfn.XLOOKUP(C8,DB!$A$2:$A$255,DB!$C$2:$C$255,""),""))</f>
        <v>NUDAL</v>
      </c>
      <c r="S8" s="3">
        <f t="shared" si="0"/>
        <v>1</v>
      </c>
      <c r="T8" s="3" t="str">
        <f>_xlfn.XLOOKUP(C8,DB!$A$2:$A$255,DB!$D$2:$D$255,"")</f>
        <v>Sector 3</v>
      </c>
    </row>
    <row r="9" spans="1:20" x14ac:dyDescent="0.2">
      <c r="A9" s="13" t="s">
        <v>2193</v>
      </c>
      <c r="B9" s="13" t="s">
        <v>18</v>
      </c>
      <c r="C9" s="13" t="s">
        <v>122</v>
      </c>
      <c r="D9" s="13" t="s">
        <v>44</v>
      </c>
      <c r="E9" s="13" t="s">
        <v>961</v>
      </c>
      <c r="F9" s="14">
        <v>46300.048483796294</v>
      </c>
      <c r="G9" s="13" t="s">
        <v>22</v>
      </c>
      <c r="H9" s="13" t="s">
        <v>2194</v>
      </c>
      <c r="I9" s="15">
        <v>400</v>
      </c>
      <c r="J9" s="13" t="s">
        <v>23</v>
      </c>
      <c r="K9" s="13" t="s">
        <v>152</v>
      </c>
      <c r="L9" s="15">
        <v>531</v>
      </c>
      <c r="M9" s="13" t="s">
        <v>130</v>
      </c>
      <c r="N9" s="14">
        <v>46300.07608796296</v>
      </c>
      <c r="O9" s="15">
        <v>400</v>
      </c>
      <c r="P9" s="13" t="s">
        <v>26</v>
      </c>
      <c r="Q9" s="15">
        <v>40</v>
      </c>
      <c r="R9" s="3" t="str">
        <f>IF(OR(G9="12R",G9="12L"),_xlfn.XLOOKUP(C9,DB!$A$2:$A$255,DB!$B$2:$B$255,""),IF(OR(G9="30L",G9="30R"),_xlfn.XLOOKUP(C9,DB!$A$2:$A$255,DB!$C$2:$C$255,""),""))</f>
        <v>ENEBA</v>
      </c>
      <c r="S9" s="3">
        <f t="shared" si="0"/>
        <v>1</v>
      </c>
      <c r="T9" s="3" t="str">
        <f>_xlfn.XLOOKUP(C9,DB!$A$2:$A$255,DB!$D$2:$D$255,"")</f>
        <v>Sector 3</v>
      </c>
    </row>
    <row r="10" spans="1:20" x14ac:dyDescent="0.2">
      <c r="A10" s="13" t="s">
        <v>758</v>
      </c>
      <c r="B10" s="13" t="s">
        <v>18</v>
      </c>
      <c r="C10" s="13" t="s">
        <v>368</v>
      </c>
      <c r="D10" s="13" t="s">
        <v>69</v>
      </c>
      <c r="E10" s="13" t="s">
        <v>2195</v>
      </c>
      <c r="F10" s="14">
        <v>46300.063530092593</v>
      </c>
      <c r="G10" s="13" t="s">
        <v>22</v>
      </c>
      <c r="H10" s="13" t="s">
        <v>2196</v>
      </c>
      <c r="I10" s="15">
        <v>350</v>
      </c>
      <c r="J10" s="13" t="s">
        <v>23</v>
      </c>
      <c r="K10" s="13" t="s">
        <v>152</v>
      </c>
      <c r="L10" s="15">
        <v>136</v>
      </c>
      <c r="M10" s="13" t="s">
        <v>40</v>
      </c>
      <c r="N10" s="14">
        <v>46300.073449074072</v>
      </c>
      <c r="O10" s="15">
        <v>190</v>
      </c>
      <c r="P10" s="13" t="s">
        <v>41</v>
      </c>
      <c r="Q10" s="15">
        <v>190</v>
      </c>
      <c r="R10" s="3" t="str">
        <f>IF(OR(G10="12R",G10="12L"),_xlfn.XLOOKUP(C10,DB!$A$2:$A$255,DB!$B$2:$B$255,""),IF(OR(G10="30L",G10="30R"),_xlfn.XLOOKUP(C10,DB!$A$2:$A$255,DB!$C$2:$C$255,""),""))</f>
        <v>NUDAL</v>
      </c>
      <c r="S10" s="3">
        <f t="shared" si="0"/>
        <v>1</v>
      </c>
      <c r="T10" s="3" t="str">
        <f>_xlfn.XLOOKUP(C10,DB!$A$2:$A$255,DB!$D$2:$D$255,"")</f>
        <v>Sector 3</v>
      </c>
    </row>
    <row r="11" spans="1:20" x14ac:dyDescent="0.2">
      <c r="A11" s="13" t="s">
        <v>373</v>
      </c>
      <c r="B11" s="13" t="s">
        <v>18</v>
      </c>
      <c r="C11" s="13" t="s">
        <v>38</v>
      </c>
      <c r="D11" s="13" t="s">
        <v>366</v>
      </c>
      <c r="E11" s="13" t="s">
        <v>2197</v>
      </c>
      <c r="F11" s="14">
        <v>46300.072627314818</v>
      </c>
      <c r="G11" s="13" t="s">
        <v>22</v>
      </c>
      <c r="H11" s="13" t="s">
        <v>2198</v>
      </c>
      <c r="I11" s="15">
        <v>390</v>
      </c>
      <c r="J11" s="13" t="s">
        <v>23</v>
      </c>
      <c r="K11" s="13" t="s">
        <v>24</v>
      </c>
      <c r="L11" s="15">
        <v>347</v>
      </c>
      <c r="M11" s="13" t="s">
        <v>31</v>
      </c>
      <c r="N11" s="14">
        <v>46300.092916666668</v>
      </c>
      <c r="O11" s="15">
        <v>352</v>
      </c>
      <c r="P11" s="13" t="s">
        <v>41</v>
      </c>
      <c r="Q11" s="15">
        <v>40</v>
      </c>
      <c r="R11" s="3" t="str">
        <f>IF(OR(G11="12R",G11="12L"),_xlfn.XLOOKUP(C11,DB!$A$2:$A$255,DB!$B$2:$B$255,""),IF(OR(G11="30L",G11="30R"),_xlfn.XLOOKUP(C11,DB!$A$2:$A$255,DB!$C$2:$C$255,""),""))</f>
        <v>NUDAL</v>
      </c>
      <c r="S11" s="3">
        <f t="shared" si="0"/>
        <v>1</v>
      </c>
      <c r="T11" s="3" t="str">
        <f>_xlfn.XLOOKUP(C11,DB!$A$2:$A$255,DB!$D$2:$D$255,"")</f>
        <v>Sector 3</v>
      </c>
    </row>
    <row r="12" spans="1:20" x14ac:dyDescent="0.2">
      <c r="A12" s="13" t="s">
        <v>32</v>
      </c>
      <c r="B12" s="13" t="s">
        <v>18</v>
      </c>
      <c r="C12" s="13" t="s">
        <v>33</v>
      </c>
      <c r="D12" s="13" t="s">
        <v>54</v>
      </c>
      <c r="E12" s="13" t="s">
        <v>1193</v>
      </c>
      <c r="F12" s="14">
        <v>46300.07571759259</v>
      </c>
      <c r="G12" s="13" t="s">
        <v>22</v>
      </c>
      <c r="H12" s="13" t="s">
        <v>2199</v>
      </c>
      <c r="I12" s="15">
        <v>380</v>
      </c>
      <c r="J12" s="13" t="s">
        <v>23</v>
      </c>
      <c r="K12" s="13" t="s">
        <v>24</v>
      </c>
      <c r="L12" s="15">
        <v>834</v>
      </c>
      <c r="M12" s="13" t="s">
        <v>2200</v>
      </c>
      <c r="N12" s="14">
        <v>46300.118946759256</v>
      </c>
      <c r="O12" s="15">
        <v>380</v>
      </c>
      <c r="P12" s="13" t="s">
        <v>26</v>
      </c>
      <c r="Q12" s="15">
        <v>190</v>
      </c>
      <c r="R12" s="3" t="str">
        <f>IF(OR(G12="12R",G12="12L"),_xlfn.XLOOKUP(C12,DB!$A$2:$A$255,DB!$B$2:$B$255,""),IF(OR(G12="30L",G12="30R"),_xlfn.XLOOKUP(C12,DB!$A$2:$A$255,DB!$C$2:$C$255,""),""))</f>
        <v>UDGUV</v>
      </c>
      <c r="S12" s="3">
        <f t="shared" si="0"/>
        <v>1</v>
      </c>
      <c r="T12" s="3" t="str">
        <f>_xlfn.XLOOKUP(C12,DB!$A$2:$A$255,DB!$D$2:$D$255,"")</f>
        <v>Sector 2</v>
      </c>
    </row>
    <row r="13" spans="1:20" x14ac:dyDescent="0.2">
      <c r="A13" s="13" t="s">
        <v>60</v>
      </c>
      <c r="B13" s="13" t="s">
        <v>18</v>
      </c>
      <c r="C13" s="13" t="s">
        <v>28</v>
      </c>
      <c r="D13" s="13" t="s">
        <v>61</v>
      </c>
      <c r="E13" s="13" t="s">
        <v>707</v>
      </c>
      <c r="F13" s="14">
        <v>46300.087094907409</v>
      </c>
      <c r="G13" s="13" t="s">
        <v>22</v>
      </c>
      <c r="H13" s="13" t="s">
        <v>2201</v>
      </c>
      <c r="I13" s="15">
        <v>350</v>
      </c>
      <c r="J13" s="13" t="s">
        <v>23</v>
      </c>
      <c r="K13" s="13" t="s">
        <v>24</v>
      </c>
      <c r="L13" s="15">
        <v>359</v>
      </c>
      <c r="M13" s="13" t="s">
        <v>31</v>
      </c>
      <c r="N13" s="14">
        <v>46300.108206018522</v>
      </c>
      <c r="O13" s="15">
        <v>350</v>
      </c>
      <c r="P13" s="13" t="s">
        <v>26</v>
      </c>
      <c r="Q13" s="15">
        <v>40</v>
      </c>
      <c r="R13" s="3" t="str">
        <f>IF(OR(G13="12R",G13="12L"),_xlfn.XLOOKUP(C13,DB!$A$2:$A$255,DB!$B$2:$B$255,""),IF(OR(G13="30L",G13="30R"),_xlfn.XLOOKUP(C13,DB!$A$2:$A$255,DB!$C$2:$C$255,""),""))</f>
        <v>OMSUK</v>
      </c>
      <c r="S13" s="3">
        <f t="shared" si="0"/>
        <v>2</v>
      </c>
      <c r="T13" s="3" t="str">
        <f>_xlfn.XLOOKUP(C13,DB!$A$2:$A$255,DB!$D$2:$D$255,"")</f>
        <v>Sector 3</v>
      </c>
    </row>
    <row r="14" spans="1:20" x14ac:dyDescent="0.2">
      <c r="A14" s="13" t="s">
        <v>367</v>
      </c>
      <c r="B14" s="13" t="s">
        <v>18</v>
      </c>
      <c r="C14" s="13" t="s">
        <v>368</v>
      </c>
      <c r="D14" s="13" t="s">
        <v>88</v>
      </c>
      <c r="E14" s="13" t="s">
        <v>91</v>
      </c>
      <c r="F14" s="14">
        <v>46300.101076388892</v>
      </c>
      <c r="G14" s="13" t="s">
        <v>22</v>
      </c>
      <c r="H14" s="13" t="s">
        <v>2202</v>
      </c>
      <c r="I14" s="15">
        <v>350</v>
      </c>
      <c r="J14" s="13" t="s">
        <v>23</v>
      </c>
      <c r="K14" s="13" t="s">
        <v>24</v>
      </c>
      <c r="L14" s="15">
        <v>136</v>
      </c>
      <c r="M14" s="13" t="s">
        <v>40</v>
      </c>
      <c r="N14" s="14">
        <v>46300.111284722225</v>
      </c>
      <c r="O14" s="15">
        <v>208</v>
      </c>
      <c r="P14" s="13" t="s">
        <v>41</v>
      </c>
      <c r="Q14" s="15">
        <v>190</v>
      </c>
      <c r="R14" s="3" t="str">
        <f>IF(OR(G14="12R",G14="12L"),_xlfn.XLOOKUP(C14,DB!$A$2:$A$255,DB!$B$2:$B$255,""),IF(OR(G14="30L",G14="30R"),_xlfn.XLOOKUP(C14,DB!$A$2:$A$255,DB!$C$2:$C$255,""),""))</f>
        <v>NUDAL</v>
      </c>
      <c r="S14" s="3">
        <f t="shared" si="0"/>
        <v>2</v>
      </c>
      <c r="T14" s="3" t="str">
        <f>_xlfn.XLOOKUP(C14,DB!$A$2:$A$255,DB!$D$2:$D$255,"")</f>
        <v>Sector 3</v>
      </c>
    </row>
    <row r="15" spans="1:20" x14ac:dyDescent="0.2">
      <c r="A15" s="13" t="s">
        <v>375</v>
      </c>
      <c r="B15" s="13" t="s">
        <v>18</v>
      </c>
      <c r="C15" s="13" t="s">
        <v>219</v>
      </c>
      <c r="D15" s="13" t="s">
        <v>54</v>
      </c>
      <c r="E15" s="13" t="s">
        <v>428</v>
      </c>
      <c r="F15" s="14">
        <v>46300.11509259259</v>
      </c>
      <c r="G15" s="13" t="s">
        <v>22</v>
      </c>
      <c r="H15" s="13" t="s">
        <v>2203</v>
      </c>
      <c r="I15" s="15">
        <v>370</v>
      </c>
      <c r="J15" s="13" t="s">
        <v>23</v>
      </c>
      <c r="K15" s="13" t="s">
        <v>24</v>
      </c>
      <c r="L15" s="15">
        <v>157</v>
      </c>
      <c r="M15" s="13" t="s">
        <v>1148</v>
      </c>
      <c r="N15" s="14">
        <v>46300.126076388886</v>
      </c>
      <c r="O15" s="15">
        <v>283</v>
      </c>
      <c r="P15" s="13" t="s">
        <v>26</v>
      </c>
      <c r="Q15" s="15">
        <v>190</v>
      </c>
      <c r="R15" s="3" t="str">
        <f>IF(OR(G15="12R",G15="12L"),_xlfn.XLOOKUP(C15,DB!$A$2:$A$255,DB!$B$2:$B$255,""),IF(OR(G15="30L",G15="30R"),_xlfn.XLOOKUP(C15,DB!$A$2:$A$255,DB!$C$2:$C$255,""),""))</f>
        <v>TAKUX</v>
      </c>
      <c r="S15" s="3">
        <f t="shared" si="0"/>
        <v>2</v>
      </c>
      <c r="T15" s="3" t="str">
        <f>_xlfn.XLOOKUP(C15,DB!$A$2:$A$255,DB!$D$2:$D$255,"")</f>
        <v>Sector 7</v>
      </c>
    </row>
    <row r="16" spans="1:20" x14ac:dyDescent="0.2">
      <c r="A16" s="13" t="s">
        <v>71</v>
      </c>
      <c r="B16" s="13" t="s">
        <v>18</v>
      </c>
      <c r="C16" s="13" t="s">
        <v>43</v>
      </c>
      <c r="D16" s="13" t="s">
        <v>54</v>
      </c>
      <c r="E16" s="13" t="s">
        <v>102</v>
      </c>
      <c r="F16" s="14">
        <v>46300.13</v>
      </c>
      <c r="G16" s="13" t="s">
        <v>22</v>
      </c>
      <c r="H16" s="13" t="s">
        <v>2204</v>
      </c>
      <c r="I16" s="15">
        <v>360</v>
      </c>
      <c r="J16" s="13" t="s">
        <v>23</v>
      </c>
      <c r="K16" s="13" t="s">
        <v>24</v>
      </c>
      <c r="L16" s="15">
        <v>994</v>
      </c>
      <c r="M16" s="13" t="s">
        <v>2205</v>
      </c>
      <c r="N16" s="14">
        <v>46300.182384259257</v>
      </c>
      <c r="O16" s="15">
        <v>360</v>
      </c>
      <c r="P16" s="13" t="s">
        <v>26</v>
      </c>
      <c r="Q16" s="15">
        <v>190</v>
      </c>
      <c r="R16" s="3" t="str">
        <f>IF(OR(G16="12R",G16="12L"),_xlfn.XLOOKUP(C16,DB!$A$2:$A$255,DB!$B$2:$B$255,""),IF(OR(G16="30L",G16="30R"),_xlfn.XLOOKUP(C16,DB!$A$2:$A$255,DB!$C$2:$C$255,""),""))</f>
        <v>UDGUV</v>
      </c>
      <c r="S16" s="3">
        <f t="shared" si="0"/>
        <v>3</v>
      </c>
      <c r="T16" s="3" t="str">
        <f>_xlfn.XLOOKUP(C16,DB!$A$2:$A$255,DB!$D$2:$D$255,"")</f>
        <v>Sector 2</v>
      </c>
    </row>
    <row r="17" spans="1:20" x14ac:dyDescent="0.2">
      <c r="A17" s="13" t="s">
        <v>80</v>
      </c>
      <c r="B17" s="13" t="s">
        <v>18</v>
      </c>
      <c r="C17" s="13" t="s">
        <v>43</v>
      </c>
      <c r="D17" s="13" t="s">
        <v>20</v>
      </c>
      <c r="E17" s="13" t="s">
        <v>805</v>
      </c>
      <c r="F17" s="14">
        <v>46300.134664351855</v>
      </c>
      <c r="G17" s="13" t="s">
        <v>22</v>
      </c>
      <c r="H17" s="13" t="s">
        <v>2206</v>
      </c>
      <c r="I17" s="15">
        <v>360</v>
      </c>
      <c r="J17" s="13" t="s">
        <v>23</v>
      </c>
      <c r="K17" s="13" t="s">
        <v>24</v>
      </c>
      <c r="L17" s="15">
        <v>871</v>
      </c>
      <c r="M17" s="13" t="s">
        <v>2022</v>
      </c>
      <c r="N17" s="14">
        <v>46300.180092592593</v>
      </c>
      <c r="O17" s="15">
        <v>360</v>
      </c>
      <c r="P17" s="13" t="s">
        <v>26</v>
      </c>
      <c r="Q17" s="15">
        <v>190</v>
      </c>
      <c r="R17" s="3" t="str">
        <f>IF(OR(G17="12R",G17="12L"),_xlfn.XLOOKUP(C17,DB!$A$2:$A$255,DB!$B$2:$B$255,""),IF(OR(G17="30L",G17="30R"),_xlfn.XLOOKUP(C17,DB!$A$2:$A$255,DB!$C$2:$C$255,""),""))</f>
        <v>UDGUV</v>
      </c>
      <c r="S17" s="3">
        <f t="shared" si="0"/>
        <v>3</v>
      </c>
      <c r="T17" s="3" t="str">
        <f>_xlfn.XLOOKUP(C17,DB!$A$2:$A$255,DB!$D$2:$D$255,"")</f>
        <v>Sector 2</v>
      </c>
    </row>
    <row r="18" spans="1:20" x14ac:dyDescent="0.2">
      <c r="A18" s="13" t="s">
        <v>759</v>
      </c>
      <c r="B18" s="13" t="s">
        <v>18</v>
      </c>
      <c r="C18" s="13" t="s">
        <v>33</v>
      </c>
      <c r="D18" s="13" t="s">
        <v>20</v>
      </c>
      <c r="E18" s="13" t="s">
        <v>562</v>
      </c>
      <c r="F18" s="14">
        <v>46300.146180555559</v>
      </c>
      <c r="G18" s="13" t="s">
        <v>22</v>
      </c>
      <c r="H18" s="13" t="s">
        <v>2207</v>
      </c>
      <c r="I18" s="15">
        <v>340</v>
      </c>
      <c r="J18" s="13" t="s">
        <v>23</v>
      </c>
      <c r="K18" s="13" t="s">
        <v>24</v>
      </c>
      <c r="L18" s="15">
        <v>815</v>
      </c>
      <c r="M18" s="13" t="s">
        <v>2208</v>
      </c>
      <c r="N18" s="14">
        <v>46300.188935185186</v>
      </c>
      <c r="O18" s="15">
        <v>340</v>
      </c>
      <c r="P18" s="13" t="s">
        <v>26</v>
      </c>
      <c r="Q18" s="15">
        <v>190</v>
      </c>
      <c r="R18" s="3" t="str">
        <f>IF(OR(G18="12R",G18="12L"),_xlfn.XLOOKUP(C18,DB!$A$2:$A$255,DB!$B$2:$B$255,""),IF(OR(G18="30L",G18="30R"),_xlfn.XLOOKUP(C18,DB!$A$2:$A$255,DB!$C$2:$C$255,""),""))</f>
        <v>UDGUV</v>
      </c>
      <c r="S18" s="3">
        <f t="shared" si="0"/>
        <v>3</v>
      </c>
      <c r="T18" s="3" t="str">
        <f>_xlfn.XLOOKUP(C18,DB!$A$2:$A$255,DB!$D$2:$D$255,"")</f>
        <v>Sector 2</v>
      </c>
    </row>
    <row r="19" spans="1:20" x14ac:dyDescent="0.2">
      <c r="A19" s="13" t="s">
        <v>556</v>
      </c>
      <c r="B19" s="13" t="s">
        <v>18</v>
      </c>
      <c r="C19" s="13" t="s">
        <v>101</v>
      </c>
      <c r="D19" s="13" t="s">
        <v>61</v>
      </c>
      <c r="E19" s="13" t="s">
        <v>156</v>
      </c>
      <c r="F19" s="14">
        <v>46300.151250000003</v>
      </c>
      <c r="G19" s="13" t="s">
        <v>22</v>
      </c>
      <c r="H19" s="13" t="s">
        <v>2209</v>
      </c>
      <c r="I19" s="15">
        <v>360</v>
      </c>
      <c r="J19" s="13" t="s">
        <v>23</v>
      </c>
      <c r="K19" s="13" t="s">
        <v>24</v>
      </c>
      <c r="L19" s="15">
        <v>862</v>
      </c>
      <c r="M19" s="13" t="s">
        <v>461</v>
      </c>
      <c r="N19" s="14">
        <v>46300.1950462963</v>
      </c>
      <c r="O19" s="15">
        <v>360</v>
      </c>
      <c r="P19" s="13" t="s">
        <v>26</v>
      </c>
      <c r="Q19" s="15">
        <v>190</v>
      </c>
      <c r="R19" s="3" t="str">
        <f>IF(OR(G19="12R",G19="12L"),_xlfn.XLOOKUP(C19,DB!$A$2:$A$255,DB!$B$2:$B$255,""),IF(OR(G19="30L",G19="30R"),_xlfn.XLOOKUP(C19,DB!$A$2:$A$255,DB!$C$2:$C$255,""),""))</f>
        <v>UDGUV</v>
      </c>
      <c r="S19" s="3">
        <f t="shared" si="0"/>
        <v>3</v>
      </c>
      <c r="T19" s="3" t="str">
        <f>_xlfn.XLOOKUP(C19,DB!$A$2:$A$255,DB!$D$2:$D$255,"")</f>
        <v>Sector 2</v>
      </c>
    </row>
    <row r="20" spans="1:20" x14ac:dyDescent="0.2">
      <c r="A20" s="13" t="s">
        <v>77</v>
      </c>
      <c r="B20" s="13" t="s">
        <v>18</v>
      </c>
      <c r="C20" s="13" t="s">
        <v>19</v>
      </c>
      <c r="D20" s="13" t="s">
        <v>20</v>
      </c>
      <c r="E20" s="13" t="s">
        <v>78</v>
      </c>
      <c r="F20" s="14">
        <v>46300.167974537035</v>
      </c>
      <c r="G20" s="13" t="s">
        <v>22</v>
      </c>
      <c r="H20" s="13" t="s">
        <v>2210</v>
      </c>
      <c r="I20" s="15">
        <v>360</v>
      </c>
      <c r="J20" s="13" t="s">
        <v>23</v>
      </c>
      <c r="K20" s="13" t="s">
        <v>24</v>
      </c>
      <c r="L20" s="15">
        <v>913</v>
      </c>
      <c r="M20" s="13" t="s">
        <v>2211</v>
      </c>
      <c r="N20" s="14">
        <v>46300.213576388887</v>
      </c>
      <c r="O20" s="15">
        <v>360</v>
      </c>
      <c r="P20" s="13" t="s">
        <v>26</v>
      </c>
      <c r="Q20" s="15">
        <v>190</v>
      </c>
      <c r="R20" s="3" t="str">
        <f>IF(OR(G20="12R",G20="12L"),_xlfn.XLOOKUP(C20,DB!$A$2:$A$255,DB!$B$2:$B$255,""),IF(OR(G20="30L",G20="30R"),_xlfn.XLOOKUP(C20,DB!$A$2:$A$255,DB!$C$2:$C$255,""),""))</f>
        <v>UDGUV</v>
      </c>
      <c r="S20" s="3">
        <f t="shared" si="0"/>
        <v>4</v>
      </c>
      <c r="T20" s="3" t="str">
        <f>_xlfn.XLOOKUP(C20,DB!$A$2:$A$255,DB!$D$2:$D$255,"")</f>
        <v>Sector 2</v>
      </c>
    </row>
    <row r="21" spans="1:20" x14ac:dyDescent="0.2">
      <c r="A21" s="13" t="s">
        <v>760</v>
      </c>
      <c r="B21" s="13" t="s">
        <v>18</v>
      </c>
      <c r="C21" s="13" t="s">
        <v>732</v>
      </c>
      <c r="D21" s="13" t="s">
        <v>61</v>
      </c>
      <c r="E21" s="13" t="s">
        <v>843</v>
      </c>
      <c r="F21" s="14">
        <v>46300.178182870368</v>
      </c>
      <c r="G21" s="13" t="s">
        <v>22</v>
      </c>
      <c r="H21" s="13" t="s">
        <v>2212</v>
      </c>
      <c r="I21" s="15">
        <v>350</v>
      </c>
      <c r="J21" s="13" t="s">
        <v>23</v>
      </c>
      <c r="K21" s="13" t="s">
        <v>24</v>
      </c>
      <c r="L21" s="15">
        <v>136</v>
      </c>
      <c r="M21" s="13" t="s">
        <v>40</v>
      </c>
      <c r="N21" s="14">
        <v>46300.188379629632</v>
      </c>
      <c r="O21" s="15">
        <v>237</v>
      </c>
      <c r="P21" s="13" t="s">
        <v>26</v>
      </c>
      <c r="Q21" s="15">
        <v>190</v>
      </c>
      <c r="R21" s="3" t="str">
        <f>IF(OR(G21="12R",G21="12L"),_xlfn.XLOOKUP(C21,DB!$A$2:$A$255,DB!$B$2:$B$255,""),IF(OR(G21="30L",G21="30R"),_xlfn.XLOOKUP(C21,DB!$A$2:$A$255,DB!$C$2:$C$255,""),""))</f>
        <v>OMSUK</v>
      </c>
      <c r="S21" s="3">
        <f t="shared" si="0"/>
        <v>4</v>
      </c>
      <c r="T21" s="3" t="str">
        <f>_xlfn.XLOOKUP(C21,DB!$A$2:$A$255,DB!$D$2:$D$255,"")</f>
        <v>Sector 3</v>
      </c>
    </row>
    <row r="22" spans="1:20" x14ac:dyDescent="0.2">
      <c r="A22" s="13" t="s">
        <v>89</v>
      </c>
      <c r="B22" s="13" t="s">
        <v>18</v>
      </c>
      <c r="C22" s="13" t="s">
        <v>43</v>
      </c>
      <c r="D22" s="13" t="s">
        <v>61</v>
      </c>
      <c r="E22" s="13" t="s">
        <v>98</v>
      </c>
      <c r="F22" s="14">
        <v>46300.189756944441</v>
      </c>
      <c r="G22" s="13" t="s">
        <v>22</v>
      </c>
      <c r="H22" s="13" t="s">
        <v>2213</v>
      </c>
      <c r="I22" s="15">
        <v>360</v>
      </c>
      <c r="J22" s="13" t="s">
        <v>23</v>
      </c>
      <c r="K22" s="13" t="s">
        <v>24</v>
      </c>
      <c r="L22" s="15">
        <v>861</v>
      </c>
      <c r="M22" s="13" t="s">
        <v>153</v>
      </c>
      <c r="N22" s="14">
        <v>46300.231898148151</v>
      </c>
      <c r="O22" s="15">
        <v>360</v>
      </c>
      <c r="P22" s="13" t="s">
        <v>26</v>
      </c>
      <c r="Q22" s="15">
        <v>190</v>
      </c>
      <c r="R22" s="3" t="str">
        <f>IF(OR(G22="12R",G22="12L"),_xlfn.XLOOKUP(C22,DB!$A$2:$A$255,DB!$B$2:$B$255,""),IF(OR(G22="30L",G22="30R"),_xlfn.XLOOKUP(C22,DB!$A$2:$A$255,DB!$C$2:$C$255,""),""))</f>
        <v>UDGUV</v>
      </c>
      <c r="S22" s="3">
        <f t="shared" si="0"/>
        <v>4</v>
      </c>
      <c r="T22" s="3" t="str">
        <f>_xlfn.XLOOKUP(C22,DB!$A$2:$A$255,DB!$D$2:$D$255,"")</f>
        <v>Sector 2</v>
      </c>
    </row>
    <row r="23" spans="1:20" x14ac:dyDescent="0.2">
      <c r="A23" s="13" t="s">
        <v>94</v>
      </c>
      <c r="B23" s="13" t="s">
        <v>18</v>
      </c>
      <c r="C23" s="13" t="s">
        <v>43</v>
      </c>
      <c r="D23" s="13" t="s">
        <v>54</v>
      </c>
      <c r="E23" s="13" t="s">
        <v>485</v>
      </c>
      <c r="F23" s="14">
        <v>46300.432002314818</v>
      </c>
      <c r="G23" s="13" t="s">
        <v>22</v>
      </c>
      <c r="H23" s="13" t="s">
        <v>2214</v>
      </c>
      <c r="I23" s="15">
        <v>380</v>
      </c>
      <c r="J23" s="13" t="s">
        <v>23</v>
      </c>
      <c r="K23" s="13" t="s">
        <v>24</v>
      </c>
      <c r="L23" s="15">
        <v>995</v>
      </c>
      <c r="M23" s="13" t="s">
        <v>2215</v>
      </c>
      <c r="N23" s="14">
        <v>46300.482997685183</v>
      </c>
      <c r="O23" s="15">
        <v>380</v>
      </c>
      <c r="P23" s="13" t="s">
        <v>26</v>
      </c>
      <c r="Q23" s="15">
        <v>190</v>
      </c>
      <c r="R23" s="3" t="str">
        <f>IF(OR(G23="12R",G23="12L"),_xlfn.XLOOKUP(C23,DB!$A$2:$A$255,DB!$B$2:$B$255,""),IF(OR(G23="30L",G23="30R"),_xlfn.XLOOKUP(C23,DB!$A$2:$A$255,DB!$C$2:$C$255,""),""))</f>
        <v>UDGUV</v>
      </c>
      <c r="S23" s="3">
        <f t="shared" si="0"/>
        <v>10</v>
      </c>
      <c r="T23" s="3" t="str">
        <f>_xlfn.XLOOKUP(C23,DB!$A$2:$A$255,DB!$D$2:$D$255,"")</f>
        <v>Sector 2</v>
      </c>
    </row>
    <row r="24" spans="1:20" x14ac:dyDescent="0.2">
      <c r="A24" s="13" t="s">
        <v>96</v>
      </c>
      <c r="B24" s="13" t="s">
        <v>18</v>
      </c>
      <c r="C24" s="13" t="s">
        <v>97</v>
      </c>
      <c r="D24" s="13" t="s">
        <v>54</v>
      </c>
      <c r="E24" s="13" t="s">
        <v>222</v>
      </c>
      <c r="F24" s="14">
        <v>46300.460613425923</v>
      </c>
      <c r="G24" s="13" t="s">
        <v>22</v>
      </c>
      <c r="H24" s="13" t="s">
        <v>2216</v>
      </c>
      <c r="I24" s="15">
        <v>380</v>
      </c>
      <c r="J24" s="13" t="s">
        <v>23</v>
      </c>
      <c r="K24" s="13" t="s">
        <v>24</v>
      </c>
      <c r="L24" s="15">
        <v>973</v>
      </c>
      <c r="M24" s="13" t="s">
        <v>2217</v>
      </c>
      <c r="N24" s="14">
        <v>46300.509965277779</v>
      </c>
      <c r="O24" s="15">
        <v>178</v>
      </c>
      <c r="P24" s="13" t="s">
        <v>26</v>
      </c>
      <c r="Q24" s="15">
        <v>190</v>
      </c>
      <c r="R24" s="3" t="str">
        <f>IF(OR(G24="12R",G24="12L"),_xlfn.XLOOKUP(C24,DB!$A$2:$A$255,DB!$B$2:$B$255,""),IF(OR(G24="30L",G24="30R"),_xlfn.XLOOKUP(C24,DB!$A$2:$A$255,DB!$C$2:$C$255,""),""))</f>
        <v>UDGUV</v>
      </c>
      <c r="S24" s="3">
        <f t="shared" si="0"/>
        <v>11</v>
      </c>
      <c r="T24" s="3" t="str">
        <f>_xlfn.XLOOKUP(C24,DB!$A$2:$A$255,DB!$D$2:$D$255,"")</f>
        <v>Sector 2</v>
      </c>
    </row>
    <row r="25" spans="1:20" x14ac:dyDescent="0.2">
      <c r="A25" s="13" t="s">
        <v>100</v>
      </c>
      <c r="B25" s="13" t="s">
        <v>18</v>
      </c>
      <c r="C25" s="13" t="s">
        <v>101</v>
      </c>
      <c r="D25" s="13" t="s">
        <v>20</v>
      </c>
      <c r="E25" s="13" t="s">
        <v>534</v>
      </c>
      <c r="F25" s="14">
        <v>46300.463564814818</v>
      </c>
      <c r="G25" s="13" t="s">
        <v>22</v>
      </c>
      <c r="H25" s="13" t="s">
        <v>2218</v>
      </c>
      <c r="I25" s="15">
        <v>360</v>
      </c>
      <c r="J25" s="13" t="s">
        <v>23</v>
      </c>
      <c r="K25" s="13" t="s">
        <v>24</v>
      </c>
      <c r="L25" s="15">
        <v>868</v>
      </c>
      <c r="M25" s="13" t="s">
        <v>1089</v>
      </c>
      <c r="N25" s="14">
        <v>46300.508599537039</v>
      </c>
      <c r="O25" s="15">
        <v>360</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103</v>
      </c>
      <c r="B26" s="13" t="s">
        <v>18</v>
      </c>
      <c r="C26" s="13" t="s">
        <v>43</v>
      </c>
      <c r="D26" s="13" t="s">
        <v>44</v>
      </c>
      <c r="E26" s="13" t="s">
        <v>623</v>
      </c>
      <c r="F26" s="14">
        <v>46300.467037037037</v>
      </c>
      <c r="G26" s="13" t="s">
        <v>22</v>
      </c>
      <c r="H26" s="13" t="s">
        <v>2219</v>
      </c>
      <c r="I26" s="15">
        <v>360</v>
      </c>
      <c r="J26" s="13" t="s">
        <v>23</v>
      </c>
      <c r="K26" s="13" t="s">
        <v>24</v>
      </c>
      <c r="L26" s="15">
        <v>867</v>
      </c>
      <c r="M26" s="13" t="s">
        <v>703</v>
      </c>
      <c r="N26" s="14">
        <v>46300.512766203705</v>
      </c>
      <c r="O26" s="15">
        <v>360</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106</v>
      </c>
      <c r="B27" s="13" t="s">
        <v>18</v>
      </c>
      <c r="C27" s="13" t="s">
        <v>43</v>
      </c>
      <c r="D27" s="13" t="s">
        <v>20</v>
      </c>
      <c r="E27" s="13" t="s">
        <v>183</v>
      </c>
      <c r="F27" s="14">
        <v>46300.471030092594</v>
      </c>
      <c r="G27" s="13" t="s">
        <v>22</v>
      </c>
      <c r="H27" s="13" t="s">
        <v>2220</v>
      </c>
      <c r="I27" s="15">
        <v>360</v>
      </c>
      <c r="J27" s="13" t="s">
        <v>23</v>
      </c>
      <c r="K27" s="13" t="s">
        <v>24</v>
      </c>
      <c r="L27" s="15">
        <v>961</v>
      </c>
      <c r="M27" s="13" t="s">
        <v>2221</v>
      </c>
      <c r="N27" s="14">
        <v>46300.519189814811</v>
      </c>
      <c r="O27" s="15">
        <v>340</v>
      </c>
      <c r="P27" s="13" t="s">
        <v>26</v>
      </c>
      <c r="Q27" s="15">
        <v>190</v>
      </c>
      <c r="R27" s="3" t="str">
        <f>IF(OR(G27="12R",G27="12L"),_xlfn.XLOOKUP(C27,DB!$A$2:$A$255,DB!$B$2:$B$255,""),IF(OR(G27="30L",G27="30R"),_xlfn.XLOOKUP(C27,DB!$A$2:$A$255,DB!$C$2:$C$255,""),""))</f>
        <v>UDGUV</v>
      </c>
      <c r="S27" s="3">
        <f t="shared" si="0"/>
        <v>11</v>
      </c>
      <c r="T27" s="3" t="str">
        <f>_xlfn.XLOOKUP(C27,DB!$A$2:$A$255,DB!$D$2:$D$255,"")</f>
        <v>Sector 2</v>
      </c>
    </row>
    <row r="28" spans="1:20" x14ac:dyDescent="0.2">
      <c r="A28" s="13" t="s">
        <v>111</v>
      </c>
      <c r="B28" s="13" t="s">
        <v>18</v>
      </c>
      <c r="C28" s="13" t="s">
        <v>33</v>
      </c>
      <c r="D28" s="13" t="s">
        <v>20</v>
      </c>
      <c r="E28" s="13" t="s">
        <v>58</v>
      </c>
      <c r="F28" s="14">
        <v>46300.489861111113</v>
      </c>
      <c r="G28" s="13" t="s">
        <v>22</v>
      </c>
      <c r="H28" s="13" t="s">
        <v>2222</v>
      </c>
      <c r="I28" s="15">
        <v>360</v>
      </c>
      <c r="J28" s="13" t="s">
        <v>23</v>
      </c>
      <c r="K28" s="13" t="s">
        <v>24</v>
      </c>
      <c r="L28" s="15">
        <v>831</v>
      </c>
      <c r="M28" s="13" t="s">
        <v>2223</v>
      </c>
      <c r="N28" s="14">
        <v>46300.533113425925</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746</v>
      </c>
      <c r="B29" s="13" t="s">
        <v>18</v>
      </c>
      <c r="C29" s="13" t="s">
        <v>50</v>
      </c>
      <c r="D29" s="13" t="s">
        <v>132</v>
      </c>
      <c r="E29" s="13"/>
      <c r="F29" s="14">
        <v>46300.496550925927</v>
      </c>
      <c r="G29" s="13" t="s">
        <v>22</v>
      </c>
      <c r="H29" s="13" t="s">
        <v>1141</v>
      </c>
      <c r="I29" s="15">
        <v>400</v>
      </c>
      <c r="J29" s="13" t="s">
        <v>23</v>
      </c>
      <c r="K29" s="13" t="s">
        <v>51</v>
      </c>
      <c r="L29" s="15">
        <v>862</v>
      </c>
      <c r="M29" s="13" t="s">
        <v>46</v>
      </c>
      <c r="N29" s="14">
        <v>46300.544432870367</v>
      </c>
      <c r="O29" s="15">
        <v>400</v>
      </c>
      <c r="P29" s="13" t="s">
        <v>26</v>
      </c>
      <c r="Q29" s="15">
        <v>30</v>
      </c>
      <c r="R29" s="3" t="str">
        <f>IF(OR(G29="12R",G29="12L"),_xlfn.XLOOKUP(C29,DB!$A$2:$A$255,DB!$B$2:$B$255,""),IF(OR(G29="30L",G29="30R"),_xlfn.XLOOKUP(C29,DB!$A$2:$A$255,DB!$C$2:$C$255,""),""))</f>
        <v>UDGUV</v>
      </c>
      <c r="S29" s="3">
        <f t="shared" si="0"/>
        <v>11</v>
      </c>
      <c r="T29" s="3" t="str">
        <f>_xlfn.XLOOKUP(C29,DB!$A$2:$A$255,DB!$D$2:$D$255,"")</f>
        <v>Sector 2</v>
      </c>
    </row>
    <row r="30" spans="1:20" x14ac:dyDescent="0.2">
      <c r="A30" s="13" t="s">
        <v>488</v>
      </c>
      <c r="B30" s="13" t="s">
        <v>18</v>
      </c>
      <c r="C30" s="13" t="s">
        <v>166</v>
      </c>
      <c r="D30" s="13" t="s">
        <v>490</v>
      </c>
      <c r="E30" s="13"/>
      <c r="F30" s="14">
        <v>46300.497870370367</v>
      </c>
      <c r="G30" s="13" t="s">
        <v>22</v>
      </c>
      <c r="H30" s="13" t="s">
        <v>2224</v>
      </c>
      <c r="I30" s="15">
        <v>40</v>
      </c>
      <c r="J30" s="13" t="s">
        <v>23</v>
      </c>
      <c r="K30" s="13" t="s">
        <v>51</v>
      </c>
      <c r="L30" s="15">
        <v>72</v>
      </c>
      <c r="M30" s="13" t="s">
        <v>166</v>
      </c>
      <c r="N30" s="14">
        <v>46300.506261574075</v>
      </c>
      <c r="O30" s="15">
        <v>0</v>
      </c>
      <c r="P30" s="13" t="s">
        <v>26</v>
      </c>
      <c r="Q30" s="15">
        <v>40</v>
      </c>
      <c r="R30" s="3" t="str">
        <f>IF(OR(G30="12R",G30="12L"),_xlfn.XLOOKUP(C30,DB!$A$2:$A$255,DB!$B$2:$B$255,""),IF(OR(G30="30L",G30="30R"),_xlfn.XLOOKUP(C30,DB!$A$2:$A$255,DB!$C$2:$C$255,""),""))</f>
        <v>CZM</v>
      </c>
      <c r="S30" s="3">
        <f t="shared" si="0"/>
        <v>11</v>
      </c>
      <c r="T30" s="3" t="str">
        <f>_xlfn.XLOOKUP(C30,DB!$A$2:$A$255,DB!$D$2:$D$255,"")</f>
        <v>Sector 7</v>
      </c>
    </row>
    <row r="31" spans="1:20" x14ac:dyDescent="0.2">
      <c r="A31" s="13" t="s">
        <v>107</v>
      </c>
      <c r="B31" s="13" t="s">
        <v>18</v>
      </c>
      <c r="C31" s="13" t="s">
        <v>108</v>
      </c>
      <c r="D31" s="13" t="s">
        <v>54</v>
      </c>
      <c r="E31" s="13" t="s">
        <v>428</v>
      </c>
      <c r="F31" s="14">
        <v>46300.498900462961</v>
      </c>
      <c r="G31" s="13" t="s">
        <v>22</v>
      </c>
      <c r="H31" s="13" t="s">
        <v>2225</v>
      </c>
      <c r="I31" s="15">
        <v>290</v>
      </c>
      <c r="J31" s="13" t="s">
        <v>23</v>
      </c>
      <c r="K31" s="13" t="s">
        <v>24</v>
      </c>
      <c r="L31" s="15">
        <v>135</v>
      </c>
      <c r="M31" s="13" t="s">
        <v>40</v>
      </c>
      <c r="N31" s="14">
        <v>46300.508587962962</v>
      </c>
      <c r="O31" s="15">
        <v>282</v>
      </c>
      <c r="P31" s="13" t="s">
        <v>26</v>
      </c>
      <c r="Q31" s="15">
        <v>190</v>
      </c>
      <c r="R31" s="3" t="str">
        <f>IF(OR(G31="12R",G31="12L"),_xlfn.XLOOKUP(C31,DB!$A$2:$A$255,DB!$B$2:$B$255,""),IF(OR(G31="30L",G31="30R"),_xlfn.XLOOKUP(C31,DB!$A$2:$A$255,DB!$C$2:$C$255,""),""))</f>
        <v>NUDAL</v>
      </c>
      <c r="S31" s="3">
        <f t="shared" si="0"/>
        <v>11</v>
      </c>
      <c r="T31" s="3" t="str">
        <f>_xlfn.XLOOKUP(C31,DB!$A$2:$A$255,DB!$D$2:$D$255,"")</f>
        <v>Sector 3</v>
      </c>
    </row>
    <row r="32" spans="1:20" x14ac:dyDescent="0.2">
      <c r="A32" s="13" t="s">
        <v>964</v>
      </c>
      <c r="B32" s="13" t="s">
        <v>18</v>
      </c>
      <c r="C32" s="13" t="s">
        <v>945</v>
      </c>
      <c r="D32" s="13" t="s">
        <v>132</v>
      </c>
      <c r="E32" s="13"/>
      <c r="F32" s="14">
        <v>46300.501550925925</v>
      </c>
      <c r="G32" s="13" t="s">
        <v>22</v>
      </c>
      <c r="H32" s="13" t="s">
        <v>2226</v>
      </c>
      <c r="I32" s="15">
        <v>380</v>
      </c>
      <c r="J32" s="13" t="s">
        <v>23</v>
      </c>
      <c r="K32" s="13" t="s">
        <v>51</v>
      </c>
      <c r="L32" s="15">
        <v>371</v>
      </c>
      <c r="M32" s="13" t="s">
        <v>269</v>
      </c>
      <c r="N32" s="14">
        <v>46300.525914351849</v>
      </c>
      <c r="O32" s="15">
        <v>380</v>
      </c>
      <c r="P32" s="13" t="s">
        <v>26</v>
      </c>
      <c r="Q32" s="15">
        <v>30</v>
      </c>
      <c r="R32" s="3" t="str">
        <f>IF(OR(G32="12R",G32="12L"),_xlfn.XLOOKUP(C32,DB!$A$2:$A$255,DB!$B$2:$B$255,""),IF(OR(G32="30L",G32="30R"),_xlfn.XLOOKUP(C32,DB!$A$2:$A$255,DB!$C$2:$C$255,""),""))</f>
        <v>ENEBA</v>
      </c>
      <c r="S32" s="3">
        <f t="shared" si="0"/>
        <v>12</v>
      </c>
      <c r="T32" s="3" t="str">
        <f>_xlfn.XLOOKUP(C32,DB!$A$2:$A$255,DB!$D$2:$D$255,"")</f>
        <v>Sector 3</v>
      </c>
    </row>
    <row r="33" spans="1:20" x14ac:dyDescent="0.2">
      <c r="A33" s="13" t="s">
        <v>114</v>
      </c>
      <c r="B33" s="13" t="s">
        <v>18</v>
      </c>
      <c r="C33" s="13" t="s">
        <v>115</v>
      </c>
      <c r="D33" s="13" t="s">
        <v>129</v>
      </c>
      <c r="E33" s="13" t="s">
        <v>842</v>
      </c>
      <c r="F33" s="14">
        <v>46300.506574074076</v>
      </c>
      <c r="G33" s="13" t="s">
        <v>22</v>
      </c>
      <c r="H33" s="13" t="s">
        <v>2227</v>
      </c>
      <c r="I33" s="15">
        <v>370</v>
      </c>
      <c r="J33" s="13" t="s">
        <v>23</v>
      </c>
      <c r="K33" s="13" t="s">
        <v>24</v>
      </c>
      <c r="L33" s="15">
        <v>149</v>
      </c>
      <c r="M33" s="13" t="s">
        <v>117</v>
      </c>
      <c r="N33" s="14">
        <v>46300.51662037037</v>
      </c>
      <c r="O33" s="15">
        <v>290</v>
      </c>
      <c r="P33" s="13" t="s">
        <v>26</v>
      </c>
      <c r="Q33" s="15">
        <v>190</v>
      </c>
      <c r="R33" s="3" t="str">
        <f>IF(OR(G33="12R",G33="12L"),_xlfn.XLOOKUP(C33,DB!$A$2:$A$255,DB!$B$2:$B$255,""),IF(OR(G33="30L",G33="30R"),_xlfn.XLOOKUP(C33,DB!$A$2:$A$255,DB!$C$2:$C$255,""),""))</f>
        <v>TAKUX</v>
      </c>
      <c r="S33" s="3">
        <f t="shared" si="0"/>
        <v>12</v>
      </c>
      <c r="T33" s="3" t="str">
        <f>_xlfn.XLOOKUP(C33,DB!$A$2:$A$255,DB!$D$2:$D$255,"")</f>
        <v>Sector 7</v>
      </c>
    </row>
    <row r="34" spans="1:20" x14ac:dyDescent="0.2">
      <c r="A34" s="13" t="s">
        <v>113</v>
      </c>
      <c r="B34" s="13" t="s">
        <v>18</v>
      </c>
      <c r="C34" s="13" t="s">
        <v>43</v>
      </c>
      <c r="D34" s="13" t="s">
        <v>44</v>
      </c>
      <c r="E34" s="13" t="s">
        <v>288</v>
      </c>
      <c r="F34" s="14">
        <v>46300.50849537037</v>
      </c>
      <c r="G34" s="13" t="s">
        <v>22</v>
      </c>
      <c r="H34" s="13" t="s">
        <v>2228</v>
      </c>
      <c r="I34" s="15">
        <v>360</v>
      </c>
      <c r="J34" s="13" t="s">
        <v>23</v>
      </c>
      <c r="K34" s="13" t="s">
        <v>24</v>
      </c>
      <c r="L34" s="15">
        <v>1011</v>
      </c>
      <c r="M34" s="13" t="s">
        <v>820</v>
      </c>
      <c r="N34" s="14">
        <v>46300.560486111113</v>
      </c>
      <c r="O34" s="15">
        <v>360</v>
      </c>
      <c r="P34" s="13" t="s">
        <v>26</v>
      </c>
      <c r="Q34" s="15">
        <v>190</v>
      </c>
      <c r="R34" s="3" t="str">
        <f>IF(OR(G34="12R",G34="12L"),_xlfn.XLOOKUP(C34,DB!$A$2:$A$255,DB!$B$2:$B$255,""),IF(OR(G34="30L",G34="30R"),_xlfn.XLOOKUP(C34,DB!$A$2:$A$255,DB!$C$2:$C$255,""),""))</f>
        <v>UDGUV</v>
      </c>
      <c r="S34" s="3">
        <f t="shared" si="0"/>
        <v>12</v>
      </c>
      <c r="T34" s="3" t="str">
        <f>_xlfn.XLOOKUP(C34,DB!$A$2:$A$255,DB!$D$2:$D$255,"")</f>
        <v>Sector 2</v>
      </c>
    </row>
    <row r="35" spans="1:20" x14ac:dyDescent="0.2">
      <c r="A35" s="13" t="s">
        <v>121</v>
      </c>
      <c r="B35" s="13" t="s">
        <v>18</v>
      </c>
      <c r="C35" s="13" t="s">
        <v>122</v>
      </c>
      <c r="D35" s="13" t="s">
        <v>123</v>
      </c>
      <c r="E35" s="13" t="s">
        <v>1173</v>
      </c>
      <c r="F35" s="14">
        <v>46300.536747685182</v>
      </c>
      <c r="G35" s="13" t="s">
        <v>22</v>
      </c>
      <c r="H35" s="13" t="s">
        <v>2229</v>
      </c>
      <c r="I35" s="15">
        <v>340</v>
      </c>
      <c r="J35" s="13" t="s">
        <v>23</v>
      </c>
      <c r="K35" s="13" t="s">
        <v>24</v>
      </c>
      <c r="L35" s="15">
        <v>434</v>
      </c>
      <c r="M35" s="13" t="s">
        <v>204</v>
      </c>
      <c r="N35" s="14">
        <v>46300.55972222222</v>
      </c>
      <c r="O35" s="15">
        <v>340</v>
      </c>
      <c r="P35" s="13" t="s">
        <v>26</v>
      </c>
      <c r="Q35" s="15">
        <v>40</v>
      </c>
      <c r="R35" s="3" t="str">
        <f>IF(OR(G35="12R",G35="12L"),_xlfn.XLOOKUP(C35,DB!$A$2:$A$255,DB!$B$2:$B$255,""),IF(OR(G35="30L",G35="30R"),_xlfn.XLOOKUP(C35,DB!$A$2:$A$255,DB!$C$2:$C$255,""),""))</f>
        <v>ENEBA</v>
      </c>
      <c r="S35" s="3">
        <f t="shared" si="0"/>
        <v>12</v>
      </c>
      <c r="T35" s="3" t="str">
        <f>_xlfn.XLOOKUP(C35,DB!$A$2:$A$255,DB!$D$2:$D$255,"")</f>
        <v>Sector 3</v>
      </c>
    </row>
    <row r="36" spans="1:20" x14ac:dyDescent="0.2">
      <c r="A36" s="13" t="s">
        <v>570</v>
      </c>
      <c r="B36" s="13" t="s">
        <v>18</v>
      </c>
      <c r="C36" s="13" t="s">
        <v>221</v>
      </c>
      <c r="D36" s="13" t="s">
        <v>54</v>
      </c>
      <c r="E36" s="13" t="s">
        <v>112</v>
      </c>
      <c r="F36" s="14">
        <v>46300.542337962965</v>
      </c>
      <c r="G36" s="13" t="s">
        <v>22</v>
      </c>
      <c r="H36" s="13" t="s">
        <v>2230</v>
      </c>
      <c r="I36" s="15">
        <v>380</v>
      </c>
      <c r="J36" s="13" t="s">
        <v>23</v>
      </c>
      <c r="K36" s="13" t="s">
        <v>24</v>
      </c>
      <c r="L36" s="15">
        <v>959</v>
      </c>
      <c r="M36" s="13" t="s">
        <v>2231</v>
      </c>
      <c r="N36" s="14">
        <v>46300.591504629629</v>
      </c>
      <c r="O36" s="15">
        <v>380</v>
      </c>
      <c r="P36" s="13" t="s">
        <v>26</v>
      </c>
      <c r="Q36" s="15">
        <v>190</v>
      </c>
      <c r="R36" s="3" t="str">
        <f>IF(OR(G36="12R",G36="12L"),_xlfn.XLOOKUP(C36,DB!$A$2:$A$255,DB!$B$2:$B$255,""),IF(OR(G36="30L",G36="30R"),_xlfn.XLOOKUP(C36,DB!$A$2:$A$255,DB!$C$2:$C$255,""),""))</f>
        <v>UDGUV</v>
      </c>
      <c r="S36" s="3">
        <f t="shared" si="0"/>
        <v>13</v>
      </c>
      <c r="T36" s="3" t="str">
        <f>_xlfn.XLOOKUP(C36,DB!$A$2:$A$255,DB!$D$2:$D$255,"")</f>
        <v>Sector 2</v>
      </c>
    </row>
    <row r="37" spans="1:20" x14ac:dyDescent="0.2">
      <c r="A37" s="13" t="s">
        <v>125</v>
      </c>
      <c r="B37" s="13" t="s">
        <v>18</v>
      </c>
      <c r="C37" s="13" t="s">
        <v>43</v>
      </c>
      <c r="D37" s="13" t="s">
        <v>129</v>
      </c>
      <c r="E37" s="13" t="s">
        <v>837</v>
      </c>
      <c r="F37" s="14">
        <v>46300.549143518518</v>
      </c>
      <c r="G37" s="13" t="s">
        <v>22</v>
      </c>
      <c r="H37" s="13" t="s">
        <v>2232</v>
      </c>
      <c r="I37" s="15">
        <v>380</v>
      </c>
      <c r="J37" s="13" t="s">
        <v>23</v>
      </c>
      <c r="K37" s="13" t="s">
        <v>24</v>
      </c>
      <c r="L37" s="15">
        <v>888</v>
      </c>
      <c r="M37" s="13" t="s">
        <v>2233</v>
      </c>
      <c r="N37" s="14">
        <v>46300.595335648148</v>
      </c>
      <c r="O37" s="15">
        <v>380</v>
      </c>
      <c r="P37" s="13" t="s">
        <v>26</v>
      </c>
      <c r="Q37" s="15">
        <v>190</v>
      </c>
      <c r="R37" s="3" t="str">
        <f>IF(OR(G37="12R",G37="12L"),_xlfn.XLOOKUP(C37,DB!$A$2:$A$255,DB!$B$2:$B$255,""),IF(OR(G37="30L",G37="30R"),_xlfn.XLOOKUP(C37,DB!$A$2:$A$255,DB!$C$2:$C$255,""),""))</f>
        <v>UDGUV</v>
      </c>
      <c r="S37" s="3">
        <f t="shared" si="0"/>
        <v>13</v>
      </c>
      <c r="T37" s="3" t="str">
        <f>_xlfn.XLOOKUP(C37,DB!$A$2:$A$255,DB!$D$2:$D$255,"")</f>
        <v>Sector 2</v>
      </c>
    </row>
    <row r="38" spans="1:20" x14ac:dyDescent="0.2">
      <c r="A38" s="13" t="s">
        <v>133</v>
      </c>
      <c r="B38" s="13" t="s">
        <v>18</v>
      </c>
      <c r="C38" s="13" t="s">
        <v>134</v>
      </c>
      <c r="D38" s="13" t="s">
        <v>129</v>
      </c>
      <c r="E38" s="13" t="s">
        <v>1777</v>
      </c>
      <c r="F38" s="14">
        <v>46300.551249999997</v>
      </c>
      <c r="G38" s="13" t="s">
        <v>22</v>
      </c>
      <c r="H38" s="13" t="s">
        <v>2234</v>
      </c>
      <c r="I38" s="15">
        <v>360</v>
      </c>
      <c r="J38" s="13" t="s">
        <v>23</v>
      </c>
      <c r="K38" s="13" t="s">
        <v>24</v>
      </c>
      <c r="L38" s="15">
        <v>425</v>
      </c>
      <c r="M38" s="13" t="s">
        <v>204</v>
      </c>
      <c r="N38" s="14">
        <v>46300.574664351851</v>
      </c>
      <c r="O38" s="15">
        <v>360</v>
      </c>
      <c r="P38" s="13" t="s">
        <v>26</v>
      </c>
      <c r="Q38" s="15">
        <v>40</v>
      </c>
      <c r="R38" s="3" t="str">
        <f>IF(OR(G38="12R",G38="12L"),_xlfn.XLOOKUP(C38,DB!$A$2:$A$255,DB!$B$2:$B$255,""),IF(OR(G38="30L",G38="30R"),_xlfn.XLOOKUP(C38,DB!$A$2:$A$255,DB!$C$2:$C$255,""),""))</f>
        <v>ENEBA</v>
      </c>
      <c r="S38" s="3">
        <f t="shared" si="0"/>
        <v>13</v>
      </c>
      <c r="T38" s="3" t="str">
        <f>_xlfn.XLOOKUP(C38,DB!$A$2:$A$255,DB!$D$2:$D$255,"")</f>
        <v>Sector 3</v>
      </c>
    </row>
    <row r="39" spans="1:20" x14ac:dyDescent="0.2">
      <c r="A39" s="13" t="s">
        <v>385</v>
      </c>
      <c r="B39" s="13" t="s">
        <v>18</v>
      </c>
      <c r="C39" s="13" t="s">
        <v>1120</v>
      </c>
      <c r="D39" s="13" t="s">
        <v>387</v>
      </c>
      <c r="E39" s="13"/>
      <c r="F39" s="14">
        <v>46300.583090277774</v>
      </c>
      <c r="G39" s="13" t="s">
        <v>22</v>
      </c>
      <c r="H39" s="13" t="s">
        <v>2235</v>
      </c>
      <c r="I39" s="15">
        <v>270</v>
      </c>
      <c r="J39" s="13" t="s">
        <v>23</v>
      </c>
      <c r="K39" s="13" t="s">
        <v>51</v>
      </c>
      <c r="L39" s="15">
        <v>214</v>
      </c>
      <c r="M39" s="13" t="s">
        <v>383</v>
      </c>
      <c r="N39" s="14">
        <v>46300.606261574074</v>
      </c>
      <c r="O39" s="15">
        <v>270</v>
      </c>
      <c r="P39" s="13" t="s">
        <v>137</v>
      </c>
      <c r="Q39" s="15">
        <v>40</v>
      </c>
      <c r="R39" s="3" t="str">
        <f>IF(OR(G39="12R",G39="12L"),_xlfn.XLOOKUP(C39,DB!$A$2:$A$255,DB!$B$2:$B$255,""),IF(OR(G39="30L",G39="30R"),_xlfn.XLOOKUP(C39,DB!$A$2:$A$255,DB!$C$2:$C$255,""),""))</f>
        <v/>
      </c>
      <c r="S39" s="3">
        <f t="shared" si="0"/>
        <v>13</v>
      </c>
      <c r="T39" s="3" t="str">
        <f>_xlfn.XLOOKUP(C39,DB!$A$2:$A$255,DB!$D$2:$D$255,"")</f>
        <v/>
      </c>
    </row>
    <row r="40" spans="1:20" x14ac:dyDescent="0.2">
      <c r="A40" s="13" t="s">
        <v>2236</v>
      </c>
      <c r="B40" s="13" t="s">
        <v>18</v>
      </c>
      <c r="C40" s="13" t="s">
        <v>1400</v>
      </c>
      <c r="D40" s="13" t="s">
        <v>429</v>
      </c>
      <c r="E40" s="13"/>
      <c r="F40" s="14">
        <v>46300.586215277777</v>
      </c>
      <c r="G40" s="13" t="s">
        <v>22</v>
      </c>
      <c r="H40" s="13" t="s">
        <v>2237</v>
      </c>
      <c r="I40" s="15">
        <v>240</v>
      </c>
      <c r="J40" s="13" t="s">
        <v>23</v>
      </c>
      <c r="K40" s="13" t="s">
        <v>51</v>
      </c>
      <c r="L40" s="15">
        <v>952</v>
      </c>
      <c r="M40" s="13" t="s">
        <v>820</v>
      </c>
      <c r="N40" s="14">
        <v>46300.673726851855</v>
      </c>
      <c r="O40" s="15">
        <v>240</v>
      </c>
      <c r="P40" s="13" t="s">
        <v>137</v>
      </c>
      <c r="Q40" s="15">
        <v>40</v>
      </c>
      <c r="R40" s="3" t="str">
        <f>IF(OR(G40="12R",G40="12L"),_xlfn.XLOOKUP(C40,DB!$A$2:$A$255,DB!$B$2:$B$255,""),IF(OR(G40="30L",G40="30R"),_xlfn.XLOOKUP(C40,DB!$A$2:$A$255,DB!$C$2:$C$255,""),""))</f>
        <v>UDGUV</v>
      </c>
      <c r="S40" s="3">
        <f t="shared" si="0"/>
        <v>14</v>
      </c>
      <c r="T40" s="3" t="str">
        <f>_xlfn.XLOOKUP(C40,DB!$A$2:$A$255,DB!$D$2:$D$255,"")</f>
        <v>Sector 2</v>
      </c>
    </row>
    <row r="41" spans="1:20" x14ac:dyDescent="0.2">
      <c r="A41" s="13" t="s">
        <v>135</v>
      </c>
      <c r="B41" s="13" t="s">
        <v>18</v>
      </c>
      <c r="C41" s="13" t="s">
        <v>136</v>
      </c>
      <c r="D41" s="13" t="s">
        <v>44</v>
      </c>
      <c r="E41" s="13" t="s">
        <v>915</v>
      </c>
      <c r="F41" s="14">
        <v>46300.595775462964</v>
      </c>
      <c r="G41" s="13" t="s">
        <v>22</v>
      </c>
      <c r="H41" s="13" t="s">
        <v>2238</v>
      </c>
      <c r="I41" s="15">
        <v>310</v>
      </c>
      <c r="J41" s="13" t="s">
        <v>23</v>
      </c>
      <c r="K41" s="13" t="s">
        <v>24</v>
      </c>
      <c r="L41" s="15">
        <v>136</v>
      </c>
      <c r="M41" s="13" t="s">
        <v>40</v>
      </c>
      <c r="N41" s="14">
        <v>46300.605439814812</v>
      </c>
      <c r="O41" s="15">
        <v>223</v>
      </c>
      <c r="P41" s="13" t="s">
        <v>26</v>
      </c>
      <c r="Q41" s="15">
        <v>190</v>
      </c>
      <c r="R41" s="3" t="str">
        <f>IF(OR(G41="12R",G41="12L"),_xlfn.XLOOKUP(C41,DB!$A$2:$A$255,DB!$B$2:$B$255,""),IF(OR(G41="30L",G41="30R"),_xlfn.XLOOKUP(C41,DB!$A$2:$A$255,DB!$C$2:$C$255,""),""))</f>
        <v>OMSUK</v>
      </c>
      <c r="S41" s="3">
        <f t="shared" si="0"/>
        <v>14</v>
      </c>
      <c r="T41" s="3" t="str">
        <f>_xlfn.XLOOKUP(C41,DB!$A$2:$A$255,DB!$D$2:$D$255,"")</f>
        <v>Sector 3</v>
      </c>
    </row>
    <row r="42" spans="1:20" x14ac:dyDescent="0.2">
      <c r="A42" s="13" t="s">
        <v>140</v>
      </c>
      <c r="B42" s="13" t="s">
        <v>18</v>
      </c>
      <c r="C42" s="13" t="s">
        <v>43</v>
      </c>
      <c r="D42" s="13" t="s">
        <v>44</v>
      </c>
      <c r="E42" s="13" t="s">
        <v>197</v>
      </c>
      <c r="F42" s="14">
        <v>46300.603159722225</v>
      </c>
      <c r="G42" s="13" t="s">
        <v>22</v>
      </c>
      <c r="H42" s="13" t="s">
        <v>2239</v>
      </c>
      <c r="I42" s="15">
        <v>360</v>
      </c>
      <c r="J42" s="13" t="s">
        <v>23</v>
      </c>
      <c r="K42" s="13" t="s">
        <v>24</v>
      </c>
      <c r="L42" s="15">
        <v>928</v>
      </c>
      <c r="M42" s="13" t="s">
        <v>595</v>
      </c>
      <c r="N42" s="14">
        <v>46300.651331018518</v>
      </c>
      <c r="O42" s="15">
        <v>360</v>
      </c>
      <c r="P42" s="13" t="s">
        <v>26</v>
      </c>
      <c r="Q42" s="15">
        <v>190</v>
      </c>
      <c r="R42" s="3" t="str">
        <f>IF(OR(G42="12R",G42="12L"),_xlfn.XLOOKUP(C42,DB!$A$2:$A$255,DB!$B$2:$B$255,""),IF(OR(G42="30L",G42="30R"),_xlfn.XLOOKUP(C42,DB!$A$2:$A$255,DB!$C$2:$C$255,""),""))</f>
        <v>UDGUV</v>
      </c>
      <c r="S42" s="3">
        <f t="shared" si="0"/>
        <v>14</v>
      </c>
      <c r="T42" s="3" t="str">
        <f>_xlfn.XLOOKUP(C42,DB!$A$2:$A$255,DB!$D$2:$D$255,"")</f>
        <v>Sector 2</v>
      </c>
    </row>
    <row r="43" spans="1:20" x14ac:dyDescent="0.2">
      <c r="A43" s="13" t="s">
        <v>464</v>
      </c>
      <c r="B43" s="13" t="s">
        <v>18</v>
      </c>
      <c r="C43" s="13" t="s">
        <v>166</v>
      </c>
      <c r="D43" s="13" t="s">
        <v>465</v>
      </c>
      <c r="E43" s="13"/>
      <c r="F43" s="14">
        <v>46300.617118055554</v>
      </c>
      <c r="G43" s="13" t="s">
        <v>22</v>
      </c>
      <c r="H43" s="13" t="s">
        <v>167</v>
      </c>
      <c r="I43" s="15">
        <v>15</v>
      </c>
      <c r="J43" s="13" t="s">
        <v>139</v>
      </c>
      <c r="K43" s="13" t="s">
        <v>51</v>
      </c>
      <c r="L43" s="15">
        <v>58</v>
      </c>
      <c r="M43" s="13" t="s">
        <v>166</v>
      </c>
      <c r="N43" s="14">
        <v>46300.62972222222</v>
      </c>
      <c r="O43" s="15">
        <v>0</v>
      </c>
      <c r="P43" s="13" t="s">
        <v>137</v>
      </c>
      <c r="Q43" s="15">
        <v>15</v>
      </c>
      <c r="R43" s="3" t="str">
        <f>IF(OR(G43="12R",G43="12L"),_xlfn.XLOOKUP(C43,DB!$A$2:$A$255,DB!$B$2:$B$255,""),IF(OR(G43="30L",G43="30R"),_xlfn.XLOOKUP(C43,DB!$A$2:$A$255,DB!$C$2:$C$255,""),""))</f>
        <v>CZM</v>
      </c>
      <c r="S43" s="3">
        <f t="shared" si="0"/>
        <v>14</v>
      </c>
      <c r="T43" s="3" t="str">
        <f>_xlfn.XLOOKUP(C43,DB!$A$2:$A$255,DB!$D$2:$D$255,"")</f>
        <v>Sector 7</v>
      </c>
    </row>
    <row r="44" spans="1:20" x14ac:dyDescent="0.2">
      <c r="A44" s="13" t="s">
        <v>415</v>
      </c>
      <c r="B44" s="13" t="s">
        <v>18</v>
      </c>
      <c r="C44" s="13" t="s">
        <v>18</v>
      </c>
      <c r="D44" s="13" t="s">
        <v>416</v>
      </c>
      <c r="E44" s="13"/>
      <c r="F44" s="14">
        <v>46300.628784722219</v>
      </c>
      <c r="G44" s="13" t="s">
        <v>22</v>
      </c>
      <c r="H44" s="13" t="s">
        <v>138</v>
      </c>
      <c r="I44" s="15">
        <v>15</v>
      </c>
      <c r="J44" s="13" t="s">
        <v>139</v>
      </c>
      <c r="K44" s="13" t="s">
        <v>51</v>
      </c>
      <c r="L44" s="15">
        <v>104</v>
      </c>
      <c r="M44" s="13" t="s">
        <v>18</v>
      </c>
      <c r="N44" s="14">
        <v>46300.656759259262</v>
      </c>
      <c r="O44" s="15">
        <v>0</v>
      </c>
      <c r="P44" s="13" t="s">
        <v>137</v>
      </c>
      <c r="Q44" s="15">
        <v>15</v>
      </c>
      <c r="R44" s="3" t="str">
        <f>IF(OR(G44="12R",G44="12L"),_xlfn.XLOOKUP(C44,DB!$A$2:$A$255,DB!$B$2:$B$255,""),IF(OR(G44="30L",G44="30R"),_xlfn.XLOOKUP(C44,DB!$A$2:$A$255,DB!$C$2:$C$255,""),""))</f>
        <v/>
      </c>
      <c r="S44" s="3">
        <f t="shared" si="0"/>
        <v>15</v>
      </c>
      <c r="T44" s="3" t="str">
        <f>_xlfn.XLOOKUP(C44,DB!$A$2:$A$255,DB!$D$2:$D$255,"")</f>
        <v/>
      </c>
    </row>
    <row r="45" spans="1:20" x14ac:dyDescent="0.2">
      <c r="A45" s="13" t="s">
        <v>146</v>
      </c>
      <c r="B45" s="13" t="s">
        <v>18</v>
      </c>
      <c r="C45" s="13" t="s">
        <v>33</v>
      </c>
      <c r="D45" s="13" t="s">
        <v>54</v>
      </c>
      <c r="E45" s="13" t="s">
        <v>720</v>
      </c>
      <c r="F45" s="14">
        <v>46300.632152777776</v>
      </c>
      <c r="G45" s="13" t="s">
        <v>22</v>
      </c>
      <c r="H45" s="13" t="s">
        <v>2240</v>
      </c>
      <c r="I45" s="15">
        <v>380</v>
      </c>
      <c r="J45" s="13" t="s">
        <v>23</v>
      </c>
      <c r="K45" s="13" t="s">
        <v>24</v>
      </c>
      <c r="L45" s="15">
        <v>896</v>
      </c>
      <c r="M45" s="13" t="s">
        <v>857</v>
      </c>
      <c r="N45" s="14">
        <v>46300.678206018521</v>
      </c>
      <c r="O45" s="15">
        <v>380</v>
      </c>
      <c r="P45" s="13" t="s">
        <v>26</v>
      </c>
      <c r="Q45" s="15">
        <v>190</v>
      </c>
      <c r="R45" s="3" t="str">
        <f>IF(OR(G45="12R",G45="12L"),_xlfn.XLOOKUP(C45,DB!$A$2:$A$255,DB!$B$2:$B$255,""),IF(OR(G45="30L",G45="30R"),_xlfn.XLOOKUP(C45,DB!$A$2:$A$255,DB!$C$2:$C$255,""),""))</f>
        <v>UDGUV</v>
      </c>
      <c r="S45" s="3">
        <f t="shared" si="0"/>
        <v>15</v>
      </c>
      <c r="T45" s="3" t="str">
        <f>_xlfn.XLOOKUP(C45,DB!$A$2:$A$255,DB!$D$2:$D$255,"")</f>
        <v>Sector 2</v>
      </c>
    </row>
    <row r="46" spans="1:20" x14ac:dyDescent="0.2">
      <c r="A46" s="13" t="s">
        <v>1399</v>
      </c>
      <c r="B46" s="13" t="s">
        <v>18</v>
      </c>
      <c r="C46" s="13" t="s">
        <v>1400</v>
      </c>
      <c r="D46" s="13" t="s">
        <v>429</v>
      </c>
      <c r="E46" s="13"/>
      <c r="F46" s="14">
        <v>46300.648159722223</v>
      </c>
      <c r="G46" s="13" t="s">
        <v>22</v>
      </c>
      <c r="H46" s="13" t="s">
        <v>2241</v>
      </c>
      <c r="I46" s="15">
        <v>280</v>
      </c>
      <c r="J46" s="13" t="s">
        <v>23</v>
      </c>
      <c r="K46" s="13" t="s">
        <v>51</v>
      </c>
      <c r="L46" s="15">
        <v>930</v>
      </c>
      <c r="M46" s="13" t="s">
        <v>290</v>
      </c>
      <c r="N46" s="14">
        <v>46300.739270833335</v>
      </c>
      <c r="O46" s="15">
        <v>280</v>
      </c>
      <c r="P46" s="13" t="s">
        <v>137</v>
      </c>
      <c r="Q46" s="15">
        <v>40</v>
      </c>
      <c r="R46" s="3" t="str">
        <f>IF(OR(G46="12R",G46="12L"),_xlfn.XLOOKUP(C46,DB!$A$2:$A$255,DB!$B$2:$B$255,""),IF(OR(G46="30L",G46="30R"),_xlfn.XLOOKUP(C46,DB!$A$2:$A$255,DB!$C$2:$C$255,""),""))</f>
        <v>UDGUV</v>
      </c>
      <c r="S46" s="3">
        <f t="shared" si="0"/>
        <v>15</v>
      </c>
      <c r="T46" s="3" t="str">
        <f>_xlfn.XLOOKUP(C46,DB!$A$2:$A$255,DB!$D$2:$D$255,"")</f>
        <v>Sector 2</v>
      </c>
    </row>
    <row r="47" spans="1:20" x14ac:dyDescent="0.2">
      <c r="A47" s="13" t="s">
        <v>150</v>
      </c>
      <c r="B47" s="13" t="s">
        <v>18</v>
      </c>
      <c r="C47" s="13" t="s">
        <v>50</v>
      </c>
      <c r="D47" s="13" t="s">
        <v>34</v>
      </c>
      <c r="E47" s="13" t="s">
        <v>593</v>
      </c>
      <c r="F47" s="14">
        <v>46300.65315972222</v>
      </c>
      <c r="G47" s="13" t="s">
        <v>22</v>
      </c>
      <c r="H47" s="13" t="s">
        <v>2242</v>
      </c>
      <c r="I47" s="15">
        <v>360</v>
      </c>
      <c r="J47" s="13" t="s">
        <v>23</v>
      </c>
      <c r="K47" s="13" t="s">
        <v>152</v>
      </c>
      <c r="L47" s="15">
        <v>864</v>
      </c>
      <c r="M47" s="13" t="s">
        <v>1229</v>
      </c>
      <c r="N47" s="14">
        <v>46300.698194444441</v>
      </c>
      <c r="O47" s="15">
        <v>360</v>
      </c>
      <c r="P47" s="13" t="s">
        <v>26</v>
      </c>
      <c r="Q47" s="15">
        <v>190</v>
      </c>
      <c r="R47" s="3" t="str">
        <f>IF(OR(G47="12R",G47="12L"),_xlfn.XLOOKUP(C47,DB!$A$2:$A$255,DB!$B$2:$B$255,""),IF(OR(G47="30L",G47="30R"),_xlfn.XLOOKUP(C47,DB!$A$2:$A$255,DB!$C$2:$C$255,""),""))</f>
        <v>UDGUV</v>
      </c>
      <c r="S47" s="3">
        <f t="shared" si="0"/>
        <v>15</v>
      </c>
      <c r="T47" s="3" t="str">
        <f>_xlfn.XLOOKUP(C47,DB!$A$2:$A$255,DB!$D$2:$D$255,"")</f>
        <v>Sector 2</v>
      </c>
    </row>
    <row r="48" spans="1:20" x14ac:dyDescent="0.2">
      <c r="A48" s="13" t="s">
        <v>163</v>
      </c>
      <c r="B48" s="13" t="s">
        <v>18</v>
      </c>
      <c r="C48" s="13" t="s">
        <v>101</v>
      </c>
      <c r="D48" s="13" t="s">
        <v>129</v>
      </c>
      <c r="E48" s="13" t="s">
        <v>867</v>
      </c>
      <c r="F48" s="14">
        <v>46300.655752314815</v>
      </c>
      <c r="G48" s="13" t="s">
        <v>22</v>
      </c>
      <c r="H48" s="13" t="s">
        <v>2243</v>
      </c>
      <c r="I48" s="15">
        <v>380</v>
      </c>
      <c r="J48" s="13" t="s">
        <v>23</v>
      </c>
      <c r="K48" s="13" t="s">
        <v>24</v>
      </c>
      <c r="L48" s="15">
        <v>895</v>
      </c>
      <c r="M48" s="13" t="s">
        <v>1106</v>
      </c>
      <c r="N48" s="14">
        <v>46300.702002314814</v>
      </c>
      <c r="O48" s="15">
        <v>380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158</v>
      </c>
      <c r="B49" s="13" t="s">
        <v>18</v>
      </c>
      <c r="C49" s="13" t="s">
        <v>101</v>
      </c>
      <c r="D49" s="13" t="s">
        <v>61</v>
      </c>
      <c r="E49" s="13" t="s">
        <v>418</v>
      </c>
      <c r="F49" s="14">
        <v>46300.657546296294</v>
      </c>
      <c r="G49" s="13" t="s">
        <v>22</v>
      </c>
      <c r="H49" s="13" t="s">
        <v>2244</v>
      </c>
      <c r="I49" s="15">
        <v>360</v>
      </c>
      <c r="J49" s="13" t="s">
        <v>23</v>
      </c>
      <c r="K49" s="13" t="s">
        <v>24</v>
      </c>
      <c r="L49" s="15">
        <v>860</v>
      </c>
      <c r="M49" s="13" t="s">
        <v>2245</v>
      </c>
      <c r="N49" s="14">
        <v>46300.701747685183</v>
      </c>
      <c r="O49" s="15">
        <v>360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466</v>
      </c>
      <c r="B50" s="13" t="s">
        <v>18</v>
      </c>
      <c r="C50" s="13" t="s">
        <v>50</v>
      </c>
      <c r="D50" s="13" t="s">
        <v>34</v>
      </c>
      <c r="E50" s="13" t="s">
        <v>302</v>
      </c>
      <c r="F50" s="14">
        <v>46300.658946759257</v>
      </c>
      <c r="G50" s="13" t="s">
        <v>22</v>
      </c>
      <c r="H50" s="13" t="s">
        <v>2246</v>
      </c>
      <c r="I50" s="15">
        <v>340</v>
      </c>
      <c r="J50" s="13" t="s">
        <v>23</v>
      </c>
      <c r="K50" s="13" t="s">
        <v>24</v>
      </c>
      <c r="L50" s="15">
        <v>856</v>
      </c>
      <c r="M50" s="13" t="s">
        <v>46</v>
      </c>
      <c r="N50" s="14">
        <v>46300.704270833332</v>
      </c>
      <c r="O50" s="15">
        <v>340</v>
      </c>
      <c r="P50" s="13" t="s">
        <v>26</v>
      </c>
      <c r="Q50" s="15">
        <v>190</v>
      </c>
      <c r="R50" s="3" t="str">
        <f>IF(OR(G50="12R",G50="12L"),_xlfn.XLOOKUP(C50,DB!$A$2:$A$255,DB!$B$2:$B$255,""),IF(OR(G50="30L",G50="30R"),_xlfn.XLOOKUP(C50,DB!$A$2:$A$255,DB!$C$2:$C$255,""),""))</f>
        <v>UDGUV</v>
      </c>
      <c r="S50" s="3">
        <f t="shared" si="0"/>
        <v>15</v>
      </c>
      <c r="T50" s="3" t="str">
        <f>_xlfn.XLOOKUP(C50,DB!$A$2:$A$255,DB!$D$2:$D$255,"")</f>
        <v>Sector 2</v>
      </c>
    </row>
    <row r="51" spans="1:20" x14ac:dyDescent="0.2">
      <c r="A51" s="13" t="s">
        <v>142</v>
      </c>
      <c r="B51" s="13" t="s">
        <v>18</v>
      </c>
      <c r="C51" s="13" t="s">
        <v>50</v>
      </c>
      <c r="D51" s="13" t="s">
        <v>143</v>
      </c>
      <c r="E51" s="13"/>
      <c r="F51" s="14">
        <v>46300.660567129627</v>
      </c>
      <c r="G51" s="13" t="s">
        <v>22</v>
      </c>
      <c r="H51" s="13" t="s">
        <v>2247</v>
      </c>
      <c r="I51" s="15">
        <v>280</v>
      </c>
      <c r="J51" s="13" t="s">
        <v>23</v>
      </c>
      <c r="K51" s="13" t="s">
        <v>51</v>
      </c>
      <c r="L51" s="15">
        <v>856</v>
      </c>
      <c r="M51" s="13" t="s">
        <v>2245</v>
      </c>
      <c r="N51" s="14">
        <v>46300.726006944446</v>
      </c>
      <c r="O51" s="15">
        <v>280</v>
      </c>
      <c r="P51" s="13" t="s">
        <v>137</v>
      </c>
      <c r="Q51" s="15">
        <v>30</v>
      </c>
      <c r="R51" s="3" t="str">
        <f>IF(OR(G51="12R",G51="12L"),_xlfn.XLOOKUP(C51,DB!$A$2:$A$255,DB!$B$2:$B$255,""),IF(OR(G51="30L",G51="30R"),_xlfn.XLOOKUP(C51,DB!$A$2:$A$255,DB!$C$2:$C$255,""),""))</f>
        <v>UDGUV</v>
      </c>
      <c r="S51" s="3">
        <f t="shared" si="0"/>
        <v>15</v>
      </c>
      <c r="T51" s="3" t="str">
        <f>_xlfn.XLOOKUP(C51,DB!$A$2:$A$255,DB!$D$2:$D$255,"")</f>
        <v>Sector 2</v>
      </c>
    </row>
    <row r="52" spans="1:20" x14ac:dyDescent="0.2">
      <c r="A52" s="13" t="s">
        <v>395</v>
      </c>
      <c r="B52" s="13" t="s">
        <v>18</v>
      </c>
      <c r="C52" s="13" t="s">
        <v>28</v>
      </c>
      <c r="D52" s="13" t="s">
        <v>61</v>
      </c>
      <c r="E52" s="13" t="s">
        <v>707</v>
      </c>
      <c r="F52" s="14">
        <v>46300.662303240744</v>
      </c>
      <c r="G52" s="13" t="s">
        <v>22</v>
      </c>
      <c r="H52" s="13" t="s">
        <v>2248</v>
      </c>
      <c r="I52" s="15">
        <v>350</v>
      </c>
      <c r="J52" s="13" t="s">
        <v>23</v>
      </c>
      <c r="K52" s="13" t="s">
        <v>24</v>
      </c>
      <c r="L52" s="15">
        <v>226</v>
      </c>
      <c r="M52" s="13" t="s">
        <v>383</v>
      </c>
      <c r="N52" s="14">
        <v>46300.675729166665</v>
      </c>
      <c r="O52" s="15">
        <v>239</v>
      </c>
      <c r="P52" s="13" t="s">
        <v>26</v>
      </c>
      <c r="Q52" s="15">
        <v>40</v>
      </c>
      <c r="R52" s="3" t="str">
        <f>IF(OR(G52="12R",G52="12L"),_xlfn.XLOOKUP(C52,DB!$A$2:$A$255,DB!$B$2:$B$255,""),IF(OR(G52="30L",G52="30R"),_xlfn.XLOOKUP(C52,DB!$A$2:$A$255,DB!$C$2:$C$255,""),""))</f>
        <v>OMSUK</v>
      </c>
      <c r="S52" s="3">
        <f t="shared" si="0"/>
        <v>15</v>
      </c>
      <c r="T52" s="3" t="str">
        <f>_xlfn.XLOOKUP(C52,DB!$A$2:$A$255,DB!$D$2:$D$255,"")</f>
        <v>Sector 3</v>
      </c>
    </row>
    <row r="53" spans="1:20" x14ac:dyDescent="0.2">
      <c r="A53" s="13" t="s">
        <v>160</v>
      </c>
      <c r="B53" s="13" t="s">
        <v>18</v>
      </c>
      <c r="C53" s="13" t="s">
        <v>43</v>
      </c>
      <c r="D53" s="13" t="s">
        <v>20</v>
      </c>
      <c r="E53" s="13" t="s">
        <v>1242</v>
      </c>
      <c r="F53" s="14">
        <v>46300.664583333331</v>
      </c>
      <c r="G53" s="13" t="s">
        <v>22</v>
      </c>
      <c r="H53" s="13" t="s">
        <v>2249</v>
      </c>
      <c r="I53" s="15">
        <v>360</v>
      </c>
      <c r="J53" s="13" t="s">
        <v>23</v>
      </c>
      <c r="K53" s="13" t="s">
        <v>24</v>
      </c>
      <c r="L53" s="15">
        <v>941</v>
      </c>
      <c r="M53" s="13" t="s">
        <v>2250</v>
      </c>
      <c r="N53" s="14">
        <v>46300.713067129633</v>
      </c>
      <c r="O53" s="15">
        <v>360</v>
      </c>
      <c r="P53" s="13" t="s">
        <v>26</v>
      </c>
      <c r="Q53" s="15">
        <v>190</v>
      </c>
      <c r="R53" s="3" t="str">
        <f>IF(OR(G53="12R",G53="12L"),_xlfn.XLOOKUP(C53,DB!$A$2:$A$255,DB!$B$2:$B$255,""),IF(OR(G53="30L",G53="30R"),_xlfn.XLOOKUP(C53,DB!$A$2:$A$255,DB!$C$2:$C$255,""),""))</f>
        <v>UDGUV</v>
      </c>
      <c r="S53" s="3">
        <f t="shared" si="0"/>
        <v>15</v>
      </c>
      <c r="T53" s="3" t="str">
        <f>_xlfn.XLOOKUP(C53,DB!$A$2:$A$255,DB!$D$2:$D$255,"")</f>
        <v>Sector 2</v>
      </c>
    </row>
    <row r="54" spans="1:20" x14ac:dyDescent="0.2">
      <c r="A54" s="13" t="s">
        <v>2251</v>
      </c>
      <c r="B54" s="13" t="s">
        <v>18</v>
      </c>
      <c r="C54" s="13" t="s">
        <v>128</v>
      </c>
      <c r="D54" s="13" t="s">
        <v>129</v>
      </c>
      <c r="E54" s="13" t="s">
        <v>1192</v>
      </c>
      <c r="F54" s="14">
        <v>46300.671967592592</v>
      </c>
      <c r="G54" s="13" t="s">
        <v>22</v>
      </c>
      <c r="H54" s="13" t="s">
        <v>2252</v>
      </c>
      <c r="I54" s="15">
        <v>360</v>
      </c>
      <c r="J54" s="13" t="s">
        <v>23</v>
      </c>
      <c r="K54" s="13" t="s">
        <v>24</v>
      </c>
      <c r="L54" s="15">
        <v>537</v>
      </c>
      <c r="M54" s="13" t="s">
        <v>130</v>
      </c>
      <c r="N54" s="14">
        <v>46300.700995370367</v>
      </c>
      <c r="O54" s="15">
        <v>340</v>
      </c>
      <c r="P54" s="13" t="s">
        <v>26</v>
      </c>
      <c r="Q54" s="15">
        <v>40</v>
      </c>
      <c r="R54" s="3" t="str">
        <f>IF(OR(G54="12R",G54="12L"),_xlfn.XLOOKUP(C54,DB!$A$2:$A$255,DB!$B$2:$B$255,""),IF(OR(G54="30L",G54="30R"),_xlfn.XLOOKUP(C54,DB!$A$2:$A$255,DB!$C$2:$C$255,""),""))</f>
        <v>ENEBA</v>
      </c>
      <c r="S54" s="3">
        <f t="shared" si="0"/>
        <v>16</v>
      </c>
      <c r="T54" s="3" t="str">
        <f>_xlfn.XLOOKUP(C54,DB!$A$2:$A$255,DB!$D$2:$D$255,"")</f>
        <v>Sector 3</v>
      </c>
    </row>
    <row r="55" spans="1:20" x14ac:dyDescent="0.2">
      <c r="A55" s="13" t="s">
        <v>162</v>
      </c>
      <c r="B55" s="13" t="s">
        <v>18</v>
      </c>
      <c r="C55" s="13" t="s">
        <v>33</v>
      </c>
      <c r="D55" s="13" t="s">
        <v>20</v>
      </c>
      <c r="E55" s="13" t="s">
        <v>406</v>
      </c>
      <c r="F55" s="14">
        <v>46300.673148148147</v>
      </c>
      <c r="G55" s="13" t="s">
        <v>22</v>
      </c>
      <c r="H55" s="13" t="s">
        <v>2253</v>
      </c>
      <c r="I55" s="15">
        <v>360</v>
      </c>
      <c r="J55" s="13" t="s">
        <v>23</v>
      </c>
      <c r="K55" s="13" t="s">
        <v>24</v>
      </c>
      <c r="L55" s="15">
        <v>891</v>
      </c>
      <c r="M55" s="13" t="s">
        <v>2254</v>
      </c>
      <c r="N55" s="14">
        <v>46300.719629629632</v>
      </c>
      <c r="O55" s="15">
        <v>340</v>
      </c>
      <c r="P55" s="13" t="s">
        <v>26</v>
      </c>
      <c r="Q55" s="15">
        <v>190</v>
      </c>
      <c r="R55" s="3" t="str">
        <f>IF(OR(G55="12R",G55="12L"),_xlfn.XLOOKUP(C55,DB!$A$2:$A$255,DB!$B$2:$B$255,""),IF(OR(G55="30L",G55="30R"),_xlfn.XLOOKUP(C55,DB!$A$2:$A$255,DB!$C$2:$C$255,""),""))</f>
        <v>UDGUV</v>
      </c>
      <c r="S55" s="3">
        <f t="shared" si="0"/>
        <v>16</v>
      </c>
      <c r="T55" s="3" t="str">
        <f>_xlfn.XLOOKUP(C55,DB!$A$2:$A$255,DB!$D$2:$D$255,"")</f>
        <v>Sector 2</v>
      </c>
    </row>
    <row r="56" spans="1:20" x14ac:dyDescent="0.2">
      <c r="A56" s="13" t="s">
        <v>157</v>
      </c>
      <c r="B56" s="13" t="s">
        <v>18</v>
      </c>
      <c r="C56" s="13" t="s">
        <v>19</v>
      </c>
      <c r="D56" s="13" t="s">
        <v>54</v>
      </c>
      <c r="E56" s="13" t="s">
        <v>408</v>
      </c>
      <c r="F56" s="14">
        <v>46300.674664351849</v>
      </c>
      <c r="G56" s="13" t="s">
        <v>22</v>
      </c>
      <c r="H56" s="13" t="s">
        <v>2255</v>
      </c>
      <c r="I56" s="15">
        <v>380</v>
      </c>
      <c r="J56" s="13" t="s">
        <v>23</v>
      </c>
      <c r="K56" s="13" t="s">
        <v>24</v>
      </c>
      <c r="L56" s="15">
        <v>881</v>
      </c>
      <c r="M56" s="13" t="s">
        <v>2256</v>
      </c>
      <c r="N56" s="14">
        <v>46300.72084490741</v>
      </c>
      <c r="O56" s="15">
        <v>380</v>
      </c>
      <c r="P56" s="13" t="s">
        <v>26</v>
      </c>
      <c r="Q56" s="15">
        <v>190</v>
      </c>
      <c r="R56" s="3" t="str">
        <f>IF(OR(G56="12R",G56="12L"),_xlfn.XLOOKUP(C56,DB!$A$2:$A$255,DB!$B$2:$B$255,""),IF(OR(G56="30L",G56="30R"),_xlfn.XLOOKUP(C56,DB!$A$2:$A$255,DB!$C$2:$C$255,""),""))</f>
        <v>UDGUV</v>
      </c>
      <c r="S56" s="3">
        <f t="shared" si="0"/>
        <v>16</v>
      </c>
      <c r="T56" s="3" t="str">
        <f>_xlfn.XLOOKUP(C56,DB!$A$2:$A$255,DB!$D$2:$D$255,"")</f>
        <v>Sector 2</v>
      </c>
    </row>
    <row r="57" spans="1:20" x14ac:dyDescent="0.2">
      <c r="A57" s="13" t="s">
        <v>471</v>
      </c>
      <c r="B57" s="13" t="s">
        <v>18</v>
      </c>
      <c r="C57" s="13" t="s">
        <v>208</v>
      </c>
      <c r="D57" s="13" t="s">
        <v>61</v>
      </c>
      <c r="E57" s="13" t="s">
        <v>1198</v>
      </c>
      <c r="F57" s="14">
        <v>46300.678495370368</v>
      </c>
      <c r="G57" s="13" t="s">
        <v>22</v>
      </c>
      <c r="H57" s="13" t="s">
        <v>2257</v>
      </c>
      <c r="I57" s="15">
        <v>330</v>
      </c>
      <c r="J57" s="13" t="s">
        <v>23</v>
      </c>
      <c r="K57" s="13" t="s">
        <v>24</v>
      </c>
      <c r="L57" s="15">
        <v>360</v>
      </c>
      <c r="M57" s="13" t="s">
        <v>31</v>
      </c>
      <c r="N57" s="14">
        <v>46300.700266203705</v>
      </c>
      <c r="O57" s="15">
        <v>330</v>
      </c>
      <c r="P57" s="13" t="s">
        <v>26</v>
      </c>
      <c r="Q57" s="15">
        <v>40</v>
      </c>
      <c r="R57" s="3" t="str">
        <f>IF(OR(G57="12R",G57="12L"),_xlfn.XLOOKUP(C57,DB!$A$2:$A$255,DB!$B$2:$B$255,""),IF(OR(G57="30L",G57="30R"),_xlfn.XLOOKUP(C57,DB!$A$2:$A$255,DB!$C$2:$C$255,""),""))</f>
        <v>ENEBA</v>
      </c>
      <c r="S57" s="3">
        <f t="shared" si="0"/>
        <v>16</v>
      </c>
      <c r="T57" s="3" t="str">
        <f>_xlfn.XLOOKUP(C57,DB!$A$2:$A$255,DB!$D$2:$D$255,"")</f>
        <v>Sector 3</v>
      </c>
    </row>
    <row r="58" spans="1:20" x14ac:dyDescent="0.2">
      <c r="A58" s="13" t="s">
        <v>177</v>
      </c>
      <c r="B58" s="13" t="s">
        <v>18</v>
      </c>
      <c r="C58" s="13" t="s">
        <v>178</v>
      </c>
      <c r="D58" s="13" t="s">
        <v>44</v>
      </c>
      <c r="E58" s="13" t="s">
        <v>971</v>
      </c>
      <c r="F58" s="14">
        <v>46300.680266203701</v>
      </c>
      <c r="G58" s="13" t="s">
        <v>22</v>
      </c>
      <c r="H58" s="13" t="s">
        <v>2258</v>
      </c>
      <c r="I58" s="15">
        <v>330</v>
      </c>
      <c r="J58" s="13" t="s">
        <v>23</v>
      </c>
      <c r="K58" s="13" t="s">
        <v>24</v>
      </c>
      <c r="L58" s="15">
        <v>221</v>
      </c>
      <c r="M58" s="13" t="s">
        <v>383</v>
      </c>
      <c r="N58" s="14">
        <v>46300.69427083333</v>
      </c>
      <c r="O58" s="15">
        <v>278</v>
      </c>
      <c r="P58" s="13" t="s">
        <v>26</v>
      </c>
      <c r="Q58" s="15">
        <v>40</v>
      </c>
      <c r="R58" s="3" t="str">
        <f>IF(OR(G58="12R",G58="12L"),_xlfn.XLOOKUP(C58,DB!$A$2:$A$255,DB!$B$2:$B$255,""),IF(OR(G58="30L",G58="30R"),_xlfn.XLOOKUP(C58,DB!$A$2:$A$255,DB!$C$2:$C$255,""),""))</f>
        <v>OMSUK</v>
      </c>
      <c r="S58" s="3">
        <f t="shared" si="0"/>
        <v>16</v>
      </c>
      <c r="T58" s="3" t="str">
        <f>_xlfn.XLOOKUP(C58,DB!$A$2:$A$255,DB!$D$2:$D$255,"")</f>
        <v>Sector 3</v>
      </c>
    </row>
    <row r="59" spans="1:20" x14ac:dyDescent="0.2">
      <c r="A59" s="13" t="s">
        <v>223</v>
      </c>
      <c r="B59" s="13" t="s">
        <v>18</v>
      </c>
      <c r="C59" s="13" t="s">
        <v>224</v>
      </c>
      <c r="D59" s="13" t="s">
        <v>29</v>
      </c>
      <c r="E59" s="13" t="s">
        <v>2259</v>
      </c>
      <c r="F59" s="14">
        <v>46300.68141203704</v>
      </c>
      <c r="G59" s="13" t="s">
        <v>22</v>
      </c>
      <c r="H59" s="13" t="s">
        <v>2260</v>
      </c>
      <c r="I59" s="15">
        <v>340</v>
      </c>
      <c r="J59" s="13" t="s">
        <v>23</v>
      </c>
      <c r="K59" s="13" t="s">
        <v>24</v>
      </c>
      <c r="L59" s="15">
        <v>549</v>
      </c>
      <c r="M59" s="13" t="s">
        <v>130</v>
      </c>
      <c r="N59" s="14">
        <v>46300.711064814815</v>
      </c>
      <c r="O59" s="15">
        <v>340</v>
      </c>
      <c r="P59" s="13" t="s">
        <v>26</v>
      </c>
      <c r="Q59" s="15">
        <v>40</v>
      </c>
      <c r="R59" s="3" t="str">
        <f>IF(OR(G59="12R",G59="12L"),_xlfn.XLOOKUP(C59,DB!$A$2:$A$255,DB!$B$2:$B$255,""),IF(OR(G59="30L",G59="30R"),_xlfn.XLOOKUP(C59,DB!$A$2:$A$255,DB!$C$2:$C$255,""),""))</f>
        <v>ENEBA</v>
      </c>
      <c r="S59" s="3">
        <f t="shared" si="0"/>
        <v>16</v>
      </c>
      <c r="T59" s="3" t="str">
        <f>_xlfn.XLOOKUP(C59,DB!$A$2:$A$255,DB!$D$2:$D$255,"")</f>
        <v>Sector 3</v>
      </c>
    </row>
    <row r="60" spans="1:20" x14ac:dyDescent="0.2">
      <c r="A60" s="13" t="s">
        <v>171</v>
      </c>
      <c r="B60" s="13" t="s">
        <v>18</v>
      </c>
      <c r="C60" s="13" t="s">
        <v>172</v>
      </c>
      <c r="D60" s="13" t="s">
        <v>34</v>
      </c>
      <c r="E60" s="13" t="s">
        <v>870</v>
      </c>
      <c r="F60" s="14">
        <v>46300.684675925928</v>
      </c>
      <c r="G60" s="13" t="s">
        <v>22</v>
      </c>
      <c r="H60" s="13" t="s">
        <v>2261</v>
      </c>
      <c r="I60" s="15">
        <v>360</v>
      </c>
      <c r="J60" s="13" t="s">
        <v>23</v>
      </c>
      <c r="K60" s="13" t="s">
        <v>24</v>
      </c>
      <c r="L60" s="15">
        <v>333</v>
      </c>
      <c r="M60" s="13" t="s">
        <v>1252</v>
      </c>
      <c r="N60" s="14">
        <v>46300.703726851854</v>
      </c>
      <c r="O60" s="15">
        <v>360</v>
      </c>
      <c r="P60" s="13" t="s">
        <v>26</v>
      </c>
      <c r="Q60" s="15">
        <v>190</v>
      </c>
      <c r="R60" s="3" t="str">
        <f>IF(OR(G60="12R",G60="12L"),_xlfn.XLOOKUP(C60,DB!$A$2:$A$255,DB!$B$2:$B$255,""),IF(OR(G60="30L",G60="30R"),_xlfn.XLOOKUP(C60,DB!$A$2:$A$255,DB!$C$2:$C$255,""),""))</f>
        <v>CZM</v>
      </c>
      <c r="S60" s="3">
        <f t="shared" si="0"/>
        <v>16</v>
      </c>
      <c r="T60" s="3" t="str">
        <f>_xlfn.XLOOKUP(C60,DB!$A$2:$A$255,DB!$D$2:$D$255,"")</f>
        <v>Sector 7</v>
      </c>
    </row>
    <row r="61" spans="1:20" x14ac:dyDescent="0.2">
      <c r="A61" s="13" t="s">
        <v>168</v>
      </c>
      <c r="B61" s="13" t="s">
        <v>18</v>
      </c>
      <c r="C61" s="13" t="s">
        <v>115</v>
      </c>
      <c r="D61" s="13" t="s">
        <v>129</v>
      </c>
      <c r="E61" s="13" t="s">
        <v>2262</v>
      </c>
      <c r="F61" s="14">
        <v>46300.688645833332</v>
      </c>
      <c r="G61" s="13" t="s">
        <v>22</v>
      </c>
      <c r="H61" s="13" t="s">
        <v>2263</v>
      </c>
      <c r="I61" s="15">
        <v>370</v>
      </c>
      <c r="J61" s="13" t="s">
        <v>23</v>
      </c>
      <c r="K61" s="13" t="s">
        <v>24</v>
      </c>
      <c r="L61" s="15">
        <v>150</v>
      </c>
      <c r="M61" s="13" t="s">
        <v>117</v>
      </c>
      <c r="N61" s="14">
        <v>46300.69871527778</v>
      </c>
      <c r="O61" s="15">
        <v>289</v>
      </c>
      <c r="P61" s="13" t="s">
        <v>26</v>
      </c>
      <c r="Q61" s="15">
        <v>190</v>
      </c>
      <c r="R61" s="3" t="str">
        <f>IF(OR(G61="12R",G61="12L"),_xlfn.XLOOKUP(C61,DB!$A$2:$A$255,DB!$B$2:$B$255,""),IF(OR(G61="30L",G61="30R"),_xlfn.XLOOKUP(C61,DB!$A$2:$A$255,DB!$C$2:$C$255,""),""))</f>
        <v>TAKUX</v>
      </c>
      <c r="S61" s="3">
        <f t="shared" si="0"/>
        <v>16</v>
      </c>
      <c r="T61" s="3" t="str">
        <f>_xlfn.XLOOKUP(C61,DB!$A$2:$A$255,DB!$D$2:$D$255,"")</f>
        <v>Sector 7</v>
      </c>
    </row>
    <row r="62" spans="1:20" x14ac:dyDescent="0.2">
      <c r="A62" s="13" t="s">
        <v>584</v>
      </c>
      <c r="B62" s="13" t="s">
        <v>18</v>
      </c>
      <c r="C62" s="13" t="s">
        <v>19</v>
      </c>
      <c r="D62" s="13" t="s">
        <v>20</v>
      </c>
      <c r="E62" s="13" t="s">
        <v>78</v>
      </c>
      <c r="F62" s="14">
        <v>46300.689918981479</v>
      </c>
      <c r="G62" s="13" t="s">
        <v>22</v>
      </c>
      <c r="H62" s="13" t="s">
        <v>2264</v>
      </c>
      <c r="I62" s="15">
        <v>360</v>
      </c>
      <c r="J62" s="13" t="s">
        <v>23</v>
      </c>
      <c r="K62" s="13" t="s">
        <v>152</v>
      </c>
      <c r="L62" s="15">
        <v>888</v>
      </c>
      <c r="M62" s="13" t="s">
        <v>951</v>
      </c>
      <c r="N62" s="14">
        <v>46300.735613425924</v>
      </c>
      <c r="O62" s="15">
        <v>360</v>
      </c>
      <c r="P62" s="13" t="s">
        <v>26</v>
      </c>
      <c r="Q62" s="15">
        <v>190</v>
      </c>
      <c r="R62" s="3" t="str">
        <f>IF(OR(G62="12R",G62="12L"),_xlfn.XLOOKUP(C62,DB!$A$2:$A$255,DB!$B$2:$B$255,""),IF(OR(G62="30L",G62="30R"),_xlfn.XLOOKUP(C62,DB!$A$2:$A$255,DB!$C$2:$C$255,""),""))</f>
        <v>UDGUV</v>
      </c>
      <c r="S62" s="3">
        <f t="shared" si="0"/>
        <v>16</v>
      </c>
      <c r="T62" s="3" t="str">
        <f>_xlfn.XLOOKUP(C62,DB!$A$2:$A$255,DB!$D$2:$D$255,"")</f>
        <v>Sector 2</v>
      </c>
    </row>
    <row r="63" spans="1:20" x14ac:dyDescent="0.2">
      <c r="A63" s="13" t="s">
        <v>396</v>
      </c>
      <c r="B63" s="13" t="s">
        <v>18</v>
      </c>
      <c r="C63" s="13" t="s">
        <v>101</v>
      </c>
      <c r="D63" s="13" t="s">
        <v>54</v>
      </c>
      <c r="E63" s="13" t="s">
        <v>914</v>
      </c>
      <c r="F63" s="14">
        <v>46300.691400462965</v>
      </c>
      <c r="G63" s="13" t="s">
        <v>22</v>
      </c>
      <c r="H63" s="13" t="s">
        <v>2265</v>
      </c>
      <c r="I63" s="15">
        <v>380</v>
      </c>
      <c r="J63" s="13" t="s">
        <v>23</v>
      </c>
      <c r="K63" s="13" t="s">
        <v>152</v>
      </c>
      <c r="L63" s="15">
        <v>882</v>
      </c>
      <c r="M63" s="13" t="s">
        <v>99</v>
      </c>
      <c r="N63" s="14">
        <v>46300.737245370372</v>
      </c>
      <c r="O63" s="15">
        <v>380</v>
      </c>
      <c r="P63" s="13" t="s">
        <v>26</v>
      </c>
      <c r="Q63" s="15">
        <v>190</v>
      </c>
      <c r="R63" s="3" t="str">
        <f>IF(OR(G63="12R",G63="12L"),_xlfn.XLOOKUP(C63,DB!$A$2:$A$255,DB!$B$2:$B$255,""),IF(OR(G63="30L",G63="30R"),_xlfn.XLOOKUP(C63,DB!$A$2:$A$255,DB!$C$2:$C$255,""),""))</f>
        <v>UDGUV</v>
      </c>
      <c r="S63" s="3">
        <f t="shared" si="0"/>
        <v>16</v>
      </c>
      <c r="T63" s="3" t="str">
        <f>_xlfn.XLOOKUP(C63,DB!$A$2:$A$255,DB!$D$2:$D$255,"")</f>
        <v>Sector 2</v>
      </c>
    </row>
    <row r="64" spans="1:20" x14ac:dyDescent="0.2">
      <c r="A64" s="13" t="s">
        <v>473</v>
      </c>
      <c r="B64" s="13" t="s">
        <v>18</v>
      </c>
      <c r="C64" s="13" t="s">
        <v>284</v>
      </c>
      <c r="D64" s="13" t="s">
        <v>34</v>
      </c>
      <c r="E64" s="13" t="s">
        <v>615</v>
      </c>
      <c r="F64" s="14">
        <v>46300.693043981482</v>
      </c>
      <c r="G64" s="13" t="s">
        <v>22</v>
      </c>
      <c r="H64" s="13" t="s">
        <v>2266</v>
      </c>
      <c r="I64" s="15">
        <v>380</v>
      </c>
      <c r="J64" s="13" t="s">
        <v>23</v>
      </c>
      <c r="K64" s="13" t="s">
        <v>24</v>
      </c>
      <c r="L64" s="15">
        <v>865</v>
      </c>
      <c r="M64" s="13" t="s">
        <v>181</v>
      </c>
      <c r="N64" s="14">
        <v>46300.738969907405</v>
      </c>
      <c r="O64" s="15">
        <v>380</v>
      </c>
      <c r="P64" s="13" t="s">
        <v>26</v>
      </c>
      <c r="Q64" s="15">
        <v>190</v>
      </c>
      <c r="R64" s="3" t="str">
        <f>IF(OR(G64="12R",G64="12L"),_xlfn.XLOOKUP(C64,DB!$A$2:$A$255,DB!$B$2:$B$255,""),IF(OR(G64="30L",G64="30R"),_xlfn.XLOOKUP(C64,DB!$A$2:$A$255,DB!$C$2:$C$255,""),""))</f>
        <v>UDGUV</v>
      </c>
      <c r="S64" s="3">
        <f t="shared" si="0"/>
        <v>16</v>
      </c>
      <c r="T64" s="3" t="str">
        <f>_xlfn.XLOOKUP(C64,DB!$A$2:$A$255,DB!$D$2:$D$255,"")</f>
        <v>Sector 2</v>
      </c>
    </row>
    <row r="65" spans="1:20" x14ac:dyDescent="0.2">
      <c r="A65" s="13" t="s">
        <v>175</v>
      </c>
      <c r="B65" s="13" t="s">
        <v>18</v>
      </c>
      <c r="C65" s="13" t="s">
        <v>28</v>
      </c>
      <c r="D65" s="13" t="s">
        <v>61</v>
      </c>
      <c r="E65" s="13" t="s">
        <v>713</v>
      </c>
      <c r="F65" s="14">
        <v>46300.694444444445</v>
      </c>
      <c r="G65" s="13" t="s">
        <v>22</v>
      </c>
      <c r="H65" s="13" t="s">
        <v>2267</v>
      </c>
      <c r="I65" s="15">
        <v>330</v>
      </c>
      <c r="J65" s="13" t="s">
        <v>23</v>
      </c>
      <c r="K65" s="13" t="s">
        <v>24</v>
      </c>
      <c r="L65" s="15">
        <v>360</v>
      </c>
      <c r="M65" s="13" t="s">
        <v>31</v>
      </c>
      <c r="N65" s="14">
        <v>46300.716458333336</v>
      </c>
      <c r="O65" s="15">
        <v>330</v>
      </c>
      <c r="P65" s="13" t="s">
        <v>26</v>
      </c>
      <c r="Q65" s="15">
        <v>40</v>
      </c>
      <c r="R65" s="3" t="str">
        <f>IF(OR(G65="12R",G65="12L"),_xlfn.XLOOKUP(C65,DB!$A$2:$A$255,DB!$B$2:$B$255,""),IF(OR(G65="30L",G65="30R"),_xlfn.XLOOKUP(C65,DB!$A$2:$A$255,DB!$C$2:$C$255,""),""))</f>
        <v>OMSUK</v>
      </c>
      <c r="S65" s="3">
        <f t="shared" si="0"/>
        <v>16</v>
      </c>
      <c r="T65" s="3" t="str">
        <f>_xlfn.XLOOKUP(C65,DB!$A$2:$A$255,DB!$D$2:$D$255,"")</f>
        <v>Sector 3</v>
      </c>
    </row>
    <row r="66" spans="1:20" x14ac:dyDescent="0.2">
      <c r="A66" s="13" t="s">
        <v>164</v>
      </c>
      <c r="B66" s="13" t="s">
        <v>18</v>
      </c>
      <c r="C66" s="13" t="s">
        <v>165</v>
      </c>
      <c r="D66" s="13" t="s">
        <v>34</v>
      </c>
      <c r="E66" s="13" t="s">
        <v>545</v>
      </c>
      <c r="F66" s="14">
        <v>46300.695555555554</v>
      </c>
      <c r="G66" s="13" t="s">
        <v>22</v>
      </c>
      <c r="H66" s="13" t="s">
        <v>2268</v>
      </c>
      <c r="I66" s="15">
        <v>360</v>
      </c>
      <c r="J66" s="13" t="s">
        <v>23</v>
      </c>
      <c r="K66" s="13" t="s">
        <v>24</v>
      </c>
      <c r="L66" s="15">
        <v>877</v>
      </c>
      <c r="M66" s="13" t="s">
        <v>36</v>
      </c>
      <c r="N66" s="14">
        <v>46300.74145833333</v>
      </c>
      <c r="O66" s="15">
        <v>360</v>
      </c>
      <c r="P66" s="13" t="s">
        <v>26</v>
      </c>
      <c r="Q66" s="15">
        <v>190</v>
      </c>
      <c r="R66" s="3" t="str">
        <f>IF(OR(G66="12R",G66="12L"),_xlfn.XLOOKUP(C66,DB!$A$2:$A$255,DB!$B$2:$B$255,""),IF(OR(G66="30L",G66="30R"),_xlfn.XLOOKUP(C66,DB!$A$2:$A$255,DB!$C$2:$C$255,""),""))</f>
        <v>UDGUV</v>
      </c>
      <c r="S66" s="3">
        <f t="shared" si="0"/>
        <v>16</v>
      </c>
      <c r="T66" s="3" t="str">
        <f>_xlfn.XLOOKUP(C66,DB!$A$2:$A$255,DB!$D$2:$D$255,"")</f>
        <v>Sector 2</v>
      </c>
    </row>
    <row r="67" spans="1:20" x14ac:dyDescent="0.2">
      <c r="A67" s="13" t="s">
        <v>475</v>
      </c>
      <c r="B67" s="13" t="s">
        <v>18</v>
      </c>
      <c r="C67" s="13" t="s">
        <v>249</v>
      </c>
      <c r="D67" s="13" t="s">
        <v>129</v>
      </c>
      <c r="E67" s="13" t="s">
        <v>2269</v>
      </c>
      <c r="F67" s="14">
        <v>46300.696631944447</v>
      </c>
      <c r="G67" s="13" t="s">
        <v>22</v>
      </c>
      <c r="H67" s="13" t="s">
        <v>2270</v>
      </c>
      <c r="I67" s="15">
        <v>360</v>
      </c>
      <c r="J67" s="13" t="s">
        <v>23</v>
      </c>
      <c r="K67" s="13" t="s">
        <v>24</v>
      </c>
      <c r="L67" s="15">
        <v>446</v>
      </c>
      <c r="M67" s="13" t="s">
        <v>204</v>
      </c>
      <c r="N67" s="14">
        <v>46300.722025462965</v>
      </c>
      <c r="O67" s="15">
        <v>360</v>
      </c>
      <c r="P67" s="13" t="s">
        <v>26</v>
      </c>
      <c r="Q67" s="15">
        <v>40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3" t="s">
        <v>196</v>
      </c>
      <c r="B68" s="13" t="s">
        <v>18</v>
      </c>
      <c r="C68" s="13" t="s">
        <v>43</v>
      </c>
      <c r="D68" s="13" t="s">
        <v>29</v>
      </c>
      <c r="E68" s="13" t="s">
        <v>1225</v>
      </c>
      <c r="F68" s="14">
        <v>46300.697754629633</v>
      </c>
      <c r="G68" s="13" t="s">
        <v>22</v>
      </c>
      <c r="H68" s="13" t="s">
        <v>2271</v>
      </c>
      <c r="I68" s="15">
        <v>380</v>
      </c>
      <c r="J68" s="13" t="s">
        <v>23</v>
      </c>
      <c r="K68" s="13" t="s">
        <v>24</v>
      </c>
      <c r="L68" s="15">
        <v>878</v>
      </c>
      <c r="M68" s="13" t="s">
        <v>457</v>
      </c>
      <c r="N68" s="14">
        <v>46300.743518518517</v>
      </c>
      <c r="O68" s="15">
        <v>380</v>
      </c>
      <c r="P68" s="13" t="s">
        <v>26</v>
      </c>
      <c r="Q68" s="15">
        <v>190</v>
      </c>
      <c r="R68" s="3" t="str">
        <f>IF(OR(G68="12R",G68="12L"),_xlfn.XLOOKUP(C68,DB!$A$2:$A$255,DB!$B$2:$B$255,""),IF(OR(G68="30L",G68="30R"),_xlfn.XLOOKUP(C68,DB!$A$2:$A$255,DB!$C$2:$C$255,""),""))</f>
        <v>UDGUV</v>
      </c>
      <c r="S68" s="3">
        <f t="shared" si="1"/>
        <v>16</v>
      </c>
      <c r="T68" s="3" t="str">
        <f>_xlfn.XLOOKUP(C68,DB!$A$2:$A$255,DB!$D$2:$D$255,"")</f>
        <v>Sector 2</v>
      </c>
    </row>
    <row r="69" spans="1:20" x14ac:dyDescent="0.2">
      <c r="A69" s="13" t="s">
        <v>191</v>
      </c>
      <c r="B69" s="13" t="s">
        <v>18</v>
      </c>
      <c r="C69" s="13" t="s">
        <v>115</v>
      </c>
      <c r="D69" s="13" t="s">
        <v>129</v>
      </c>
      <c r="E69" s="13" t="s">
        <v>2272</v>
      </c>
      <c r="F69" s="14">
        <v>46300.701608796298</v>
      </c>
      <c r="G69" s="13" t="s">
        <v>22</v>
      </c>
      <c r="H69" s="13" t="s">
        <v>2273</v>
      </c>
      <c r="I69" s="15">
        <v>370</v>
      </c>
      <c r="J69" s="13" t="s">
        <v>23</v>
      </c>
      <c r="K69" s="13" t="s">
        <v>24</v>
      </c>
      <c r="L69" s="15">
        <v>149</v>
      </c>
      <c r="M69" s="13" t="s">
        <v>117</v>
      </c>
      <c r="N69" s="14">
        <v>46300.71162037037</v>
      </c>
      <c r="O69" s="15">
        <v>290</v>
      </c>
      <c r="P69" s="13" t="s">
        <v>26</v>
      </c>
      <c r="Q69" s="15">
        <v>190</v>
      </c>
      <c r="R69" s="3" t="str">
        <f>IF(OR(G69="12R",G69="12L"),_xlfn.XLOOKUP(C69,DB!$A$2:$A$255,DB!$B$2:$B$255,""),IF(OR(G69="30L",G69="30R"),_xlfn.XLOOKUP(C69,DB!$A$2:$A$255,DB!$C$2:$C$255,""),""))</f>
        <v>TAKUX</v>
      </c>
      <c r="S69" s="3">
        <f t="shared" si="1"/>
        <v>16</v>
      </c>
      <c r="T69" s="3" t="str">
        <f>_xlfn.XLOOKUP(C69,DB!$A$2:$A$255,DB!$D$2:$D$255,"")</f>
        <v>Sector 7</v>
      </c>
    </row>
    <row r="70" spans="1:20" x14ac:dyDescent="0.2">
      <c r="A70" s="13" t="s">
        <v>248</v>
      </c>
      <c r="B70" s="13" t="s">
        <v>18</v>
      </c>
      <c r="C70" s="13" t="s">
        <v>249</v>
      </c>
      <c r="D70" s="13" t="s">
        <v>116</v>
      </c>
      <c r="E70" s="13" t="s">
        <v>728</v>
      </c>
      <c r="F70" s="14">
        <v>46300.7028587963</v>
      </c>
      <c r="G70" s="13" t="s">
        <v>22</v>
      </c>
      <c r="H70" s="13" t="s">
        <v>2274</v>
      </c>
      <c r="I70" s="15">
        <v>380</v>
      </c>
      <c r="J70" s="13" t="s">
        <v>23</v>
      </c>
      <c r="K70" s="13" t="s">
        <v>24</v>
      </c>
      <c r="L70" s="15">
        <v>546</v>
      </c>
      <c r="M70" s="13" t="s">
        <v>130</v>
      </c>
      <c r="N70" s="14">
        <v>46300.732118055559</v>
      </c>
      <c r="O70" s="15">
        <v>380</v>
      </c>
      <c r="P70" s="13" t="s">
        <v>26</v>
      </c>
      <c r="Q70" s="15">
        <v>40</v>
      </c>
      <c r="R70" s="3" t="str">
        <f>IF(OR(G70="12R",G70="12L"),_xlfn.XLOOKUP(C70,DB!$A$2:$A$255,DB!$B$2:$B$255,""),IF(OR(G70="30L",G70="30R"),_xlfn.XLOOKUP(C70,DB!$A$2:$A$255,DB!$C$2:$C$255,""),""))</f>
        <v>UDGUV</v>
      </c>
      <c r="S70" s="3">
        <f t="shared" si="1"/>
        <v>16</v>
      </c>
      <c r="T70" s="3" t="str">
        <f>_xlfn.XLOOKUP(C70,DB!$A$2:$A$255,DB!$D$2:$D$255,"")</f>
        <v>Sector 2</v>
      </c>
    </row>
    <row r="71" spans="1:20" x14ac:dyDescent="0.2">
      <c r="A71" s="13" t="s">
        <v>415</v>
      </c>
      <c r="B71" s="13" t="s">
        <v>18</v>
      </c>
      <c r="C71" s="13" t="s">
        <v>18</v>
      </c>
      <c r="D71" s="13" t="s">
        <v>416</v>
      </c>
      <c r="E71" s="13"/>
      <c r="F71" s="14">
        <v>46300.710057870368</v>
      </c>
      <c r="G71" s="13" t="s">
        <v>22</v>
      </c>
      <c r="H71" s="13" t="s">
        <v>2275</v>
      </c>
      <c r="I71" s="15">
        <v>15</v>
      </c>
      <c r="J71" s="13" t="s">
        <v>139</v>
      </c>
      <c r="K71" s="13" t="s">
        <v>51</v>
      </c>
      <c r="L71" s="15">
        <v>83</v>
      </c>
      <c r="M71" s="13" t="s">
        <v>18</v>
      </c>
      <c r="N71" s="14">
        <v>46300.748749999999</v>
      </c>
      <c r="O71" s="15">
        <v>0</v>
      </c>
      <c r="P71" s="13" t="s">
        <v>137</v>
      </c>
      <c r="Q71" s="15">
        <v>15</v>
      </c>
      <c r="R71" s="3" t="str">
        <f>IF(OR(G71="12R",G71="12L"),_xlfn.XLOOKUP(C71,DB!$A$2:$A$255,DB!$B$2:$B$255,""),IF(OR(G71="30L",G71="30R"),_xlfn.XLOOKUP(C71,DB!$A$2:$A$255,DB!$C$2:$C$255,""),""))</f>
        <v/>
      </c>
      <c r="S71" s="3">
        <f t="shared" si="1"/>
        <v>17</v>
      </c>
      <c r="T71" s="3" t="str">
        <f>_xlfn.XLOOKUP(C71,DB!$A$2:$A$255,DB!$D$2:$D$255,"")</f>
        <v/>
      </c>
    </row>
    <row r="72" spans="1:20" x14ac:dyDescent="0.2">
      <c r="A72" s="13" t="s">
        <v>1211</v>
      </c>
      <c r="B72" s="13" t="s">
        <v>18</v>
      </c>
      <c r="C72" s="13" t="s">
        <v>381</v>
      </c>
      <c r="D72" s="13" t="s">
        <v>786</v>
      </c>
      <c r="E72" s="13"/>
      <c r="F72" s="14">
        <v>46300.712384259263</v>
      </c>
      <c r="G72" s="13" t="s">
        <v>22</v>
      </c>
      <c r="H72" s="13" t="s">
        <v>2276</v>
      </c>
      <c r="I72" s="15">
        <v>370</v>
      </c>
      <c r="J72" s="13" t="s">
        <v>23</v>
      </c>
      <c r="K72" s="13" t="s">
        <v>51</v>
      </c>
      <c r="L72" s="15">
        <v>222</v>
      </c>
      <c r="M72" s="13" t="s">
        <v>383</v>
      </c>
      <c r="N72" s="14">
        <v>46300.727164351854</v>
      </c>
      <c r="O72" s="15">
        <v>285</v>
      </c>
      <c r="P72" s="13" t="s">
        <v>26</v>
      </c>
      <c r="Q72" s="15">
        <v>40</v>
      </c>
      <c r="R72" s="3" t="str">
        <f>IF(OR(G72="12R",G72="12L"),_xlfn.XLOOKUP(C72,DB!$A$2:$A$255,DB!$B$2:$B$255,""),IF(OR(G72="30L",G72="30R"),_xlfn.XLOOKUP(C72,DB!$A$2:$A$255,DB!$C$2:$C$255,""),""))</f>
        <v>OMSUK</v>
      </c>
      <c r="S72" s="3">
        <f t="shared" si="1"/>
        <v>17</v>
      </c>
      <c r="T72" s="3" t="str">
        <f>_xlfn.XLOOKUP(C72,DB!$A$2:$A$255,DB!$D$2:$D$255,"")</f>
        <v>Sector 3</v>
      </c>
    </row>
    <row r="73" spans="1:20" x14ac:dyDescent="0.2">
      <c r="A73" s="13" t="s">
        <v>201</v>
      </c>
      <c r="B73" s="13" t="s">
        <v>18</v>
      </c>
      <c r="C73" s="13" t="s">
        <v>128</v>
      </c>
      <c r="D73" s="13" t="s">
        <v>61</v>
      </c>
      <c r="E73" s="13" t="s">
        <v>1662</v>
      </c>
      <c r="F73" s="14">
        <v>46300.713946759257</v>
      </c>
      <c r="G73" s="13" t="s">
        <v>22</v>
      </c>
      <c r="H73" s="13" t="s">
        <v>2277</v>
      </c>
      <c r="I73" s="15">
        <v>340</v>
      </c>
      <c r="J73" s="13" t="s">
        <v>23</v>
      </c>
      <c r="K73" s="13" t="s">
        <v>24</v>
      </c>
      <c r="L73" s="15">
        <v>557</v>
      </c>
      <c r="M73" s="13" t="s">
        <v>130</v>
      </c>
      <c r="N73" s="14">
        <v>46300.744189814817</v>
      </c>
      <c r="O73" s="15">
        <v>340</v>
      </c>
      <c r="P73" s="13" t="s">
        <v>26</v>
      </c>
      <c r="Q73" s="15">
        <v>40</v>
      </c>
      <c r="R73" s="3" t="str">
        <f>IF(OR(G73="12R",G73="12L"),_xlfn.XLOOKUP(C73,DB!$A$2:$A$255,DB!$B$2:$B$255,""),IF(OR(G73="30L",G73="30R"),_xlfn.XLOOKUP(C73,DB!$A$2:$A$255,DB!$C$2:$C$255,""),""))</f>
        <v>ENEBA</v>
      </c>
      <c r="S73" s="3">
        <f t="shared" si="1"/>
        <v>17</v>
      </c>
      <c r="T73" s="3" t="str">
        <f>_xlfn.XLOOKUP(C73,DB!$A$2:$A$255,DB!$D$2:$D$255,"")</f>
        <v>Sector 3</v>
      </c>
    </row>
    <row r="74" spans="1:20" x14ac:dyDescent="0.2">
      <c r="A74" s="13" t="s">
        <v>410</v>
      </c>
      <c r="B74" s="13" t="s">
        <v>18</v>
      </c>
      <c r="C74" s="13" t="s">
        <v>63</v>
      </c>
      <c r="D74" s="13" t="s">
        <v>54</v>
      </c>
      <c r="E74" s="13" t="s">
        <v>388</v>
      </c>
      <c r="F74" s="14">
        <v>46300.716134259259</v>
      </c>
      <c r="G74" s="13" t="s">
        <v>22</v>
      </c>
      <c r="H74" s="13" t="s">
        <v>2278</v>
      </c>
      <c r="I74" s="15">
        <v>380</v>
      </c>
      <c r="J74" s="13" t="s">
        <v>23</v>
      </c>
      <c r="K74" s="13" t="s">
        <v>24</v>
      </c>
      <c r="L74" s="15">
        <v>889</v>
      </c>
      <c r="M74" s="13" t="s">
        <v>535</v>
      </c>
      <c r="N74" s="14">
        <v>46300.763483796298</v>
      </c>
      <c r="O74" s="15">
        <v>380</v>
      </c>
      <c r="P74" s="13" t="s">
        <v>26</v>
      </c>
      <c r="Q74" s="15">
        <v>190</v>
      </c>
      <c r="R74" s="3" t="str">
        <f>IF(OR(G74="12R",G74="12L"),_xlfn.XLOOKUP(C74,DB!$A$2:$A$255,DB!$B$2:$B$255,""),IF(OR(G74="30L",G74="30R"),_xlfn.XLOOKUP(C74,DB!$A$2:$A$255,DB!$C$2:$C$255,""),""))</f>
        <v>UDGUV</v>
      </c>
      <c r="S74" s="3">
        <f t="shared" si="1"/>
        <v>17</v>
      </c>
      <c r="T74" s="3" t="str">
        <f>_xlfn.XLOOKUP(C74,DB!$A$2:$A$255,DB!$D$2:$D$255,"")</f>
        <v>Sector 2</v>
      </c>
    </row>
    <row r="75" spans="1:20" x14ac:dyDescent="0.2">
      <c r="A75" s="13" t="s">
        <v>202</v>
      </c>
      <c r="B75" s="13" t="s">
        <v>18</v>
      </c>
      <c r="C75" s="13" t="s">
        <v>203</v>
      </c>
      <c r="D75" s="13" t="s">
        <v>123</v>
      </c>
      <c r="E75" s="13" t="s">
        <v>2279</v>
      </c>
      <c r="F75" s="14">
        <v>46300.7184375</v>
      </c>
      <c r="G75" s="13" t="s">
        <v>22</v>
      </c>
      <c r="H75" s="13" t="s">
        <v>2280</v>
      </c>
      <c r="I75" s="15">
        <v>300</v>
      </c>
      <c r="J75" s="13" t="s">
        <v>23</v>
      </c>
      <c r="K75" s="13" t="s">
        <v>24</v>
      </c>
      <c r="L75" s="15">
        <v>384</v>
      </c>
      <c r="M75" s="13" t="s">
        <v>269</v>
      </c>
      <c r="N75" s="14">
        <v>46300.738495370373</v>
      </c>
      <c r="O75" s="15">
        <v>300</v>
      </c>
      <c r="P75" s="13" t="s">
        <v>26</v>
      </c>
      <c r="Q75" s="15">
        <v>40</v>
      </c>
      <c r="R75" s="3" t="str">
        <f>IF(OR(G75="12R",G75="12L"),_xlfn.XLOOKUP(C75,DB!$A$2:$A$255,DB!$B$2:$B$255,""),IF(OR(G75="30L",G75="30R"),_xlfn.XLOOKUP(C75,DB!$A$2:$A$255,DB!$C$2:$C$255,""),""))</f>
        <v>ENEBA</v>
      </c>
      <c r="S75" s="3">
        <f t="shared" si="1"/>
        <v>17</v>
      </c>
      <c r="T75" s="3" t="str">
        <f>_xlfn.XLOOKUP(C75,DB!$A$2:$A$255,DB!$D$2:$D$255,"")</f>
        <v>Sector 3</v>
      </c>
    </row>
    <row r="76" spans="1:20" x14ac:dyDescent="0.2">
      <c r="A76" s="13" t="s">
        <v>192</v>
      </c>
      <c r="B76" s="13" t="s">
        <v>18</v>
      </c>
      <c r="C76" s="13" t="s">
        <v>193</v>
      </c>
      <c r="D76" s="13" t="s">
        <v>54</v>
      </c>
      <c r="E76" s="13" t="s">
        <v>428</v>
      </c>
      <c r="F76" s="14">
        <v>46300.726145833331</v>
      </c>
      <c r="G76" s="13" t="s">
        <v>22</v>
      </c>
      <c r="H76" s="13" t="s">
        <v>2281</v>
      </c>
      <c r="I76" s="15">
        <v>380</v>
      </c>
      <c r="J76" s="13" t="s">
        <v>23</v>
      </c>
      <c r="K76" s="13" t="s">
        <v>24</v>
      </c>
      <c r="L76" s="15">
        <v>838</v>
      </c>
      <c r="M76" s="13" t="s">
        <v>193</v>
      </c>
      <c r="N76" s="14">
        <v>46300.770937499998</v>
      </c>
      <c r="O76" s="15">
        <v>15</v>
      </c>
      <c r="P76" s="13" t="s">
        <v>26</v>
      </c>
      <c r="Q76" s="15">
        <v>190</v>
      </c>
      <c r="R76" s="3" t="str">
        <f>IF(OR(G76="12R",G76="12L"),_xlfn.XLOOKUP(C76,DB!$A$2:$A$255,DB!$B$2:$B$255,""),IF(OR(G76="30L",G76="30R"),_xlfn.XLOOKUP(C76,DB!$A$2:$A$255,DB!$C$2:$C$255,""),""))</f>
        <v>UDGUV</v>
      </c>
      <c r="S76" s="3">
        <f t="shared" si="1"/>
        <v>17</v>
      </c>
      <c r="T76" s="3" t="str">
        <f>_xlfn.XLOOKUP(C76,DB!$A$2:$A$255,DB!$D$2:$D$255,"")</f>
        <v>Sector 2</v>
      </c>
    </row>
    <row r="77" spans="1:20" x14ac:dyDescent="0.2">
      <c r="A77" s="13" t="s">
        <v>198</v>
      </c>
      <c r="B77" s="13" t="s">
        <v>18</v>
      </c>
      <c r="C77" s="13" t="s">
        <v>199</v>
      </c>
      <c r="D77" s="13" t="s">
        <v>61</v>
      </c>
      <c r="E77" s="13" t="s">
        <v>969</v>
      </c>
      <c r="F77" s="14">
        <v>46300.728148148148</v>
      </c>
      <c r="G77" s="13" t="s">
        <v>22</v>
      </c>
      <c r="H77" s="13" t="s">
        <v>2282</v>
      </c>
      <c r="I77" s="15">
        <v>330</v>
      </c>
      <c r="J77" s="13" t="s">
        <v>23</v>
      </c>
      <c r="K77" s="13" t="s">
        <v>24</v>
      </c>
      <c r="L77" s="15">
        <v>365</v>
      </c>
      <c r="M77" s="13" t="s">
        <v>31</v>
      </c>
      <c r="N77" s="14">
        <v>46300.75</v>
      </c>
      <c r="O77" s="15">
        <v>330</v>
      </c>
      <c r="P77" s="13" t="s">
        <v>26</v>
      </c>
      <c r="Q77" s="15">
        <v>40</v>
      </c>
      <c r="R77" s="3" t="str">
        <f>IF(OR(G77="12R",G77="12L"),_xlfn.XLOOKUP(C77,DB!$A$2:$A$255,DB!$B$2:$B$255,""),IF(OR(G77="30L",G77="30R"),_xlfn.XLOOKUP(C77,DB!$A$2:$A$255,DB!$C$2:$C$255,""),""))</f>
        <v>OMSUK</v>
      </c>
      <c r="S77" s="3">
        <f t="shared" si="1"/>
        <v>17</v>
      </c>
      <c r="T77" s="3" t="str">
        <f>_xlfn.XLOOKUP(C77,DB!$A$2:$A$255,DB!$D$2:$D$255,"")</f>
        <v>Sector 3</v>
      </c>
    </row>
    <row r="78" spans="1:20" x14ac:dyDescent="0.2">
      <c r="A78" s="13" t="s">
        <v>218</v>
      </c>
      <c r="B78" s="13" t="s">
        <v>18</v>
      </c>
      <c r="C78" s="13" t="s">
        <v>219</v>
      </c>
      <c r="D78" s="13" t="s">
        <v>34</v>
      </c>
      <c r="E78" s="13" t="s">
        <v>2283</v>
      </c>
      <c r="F78" s="14">
        <v>46300.738506944443</v>
      </c>
      <c r="G78" s="13" t="s">
        <v>22</v>
      </c>
      <c r="H78" s="13" t="s">
        <v>2284</v>
      </c>
      <c r="I78" s="15">
        <v>330</v>
      </c>
      <c r="J78" s="13" t="s">
        <v>23</v>
      </c>
      <c r="K78" s="13" t="s">
        <v>24</v>
      </c>
      <c r="L78" s="15">
        <v>153</v>
      </c>
      <c r="M78" s="13" t="s">
        <v>117</v>
      </c>
      <c r="N78" s="14">
        <v>46300.749340277776</v>
      </c>
      <c r="O78" s="15">
        <v>246</v>
      </c>
      <c r="P78" s="13" t="s">
        <v>26</v>
      </c>
      <c r="Q78" s="15">
        <v>190</v>
      </c>
      <c r="R78" s="3" t="str">
        <f>IF(OR(G78="12R",G78="12L"),_xlfn.XLOOKUP(C78,DB!$A$2:$A$255,DB!$B$2:$B$255,""),IF(OR(G78="30L",G78="30R"),_xlfn.XLOOKUP(C78,DB!$A$2:$A$255,DB!$C$2:$C$255,""),""))</f>
        <v>TAKUX</v>
      </c>
      <c r="S78" s="3">
        <f t="shared" si="1"/>
        <v>17</v>
      </c>
      <c r="T78" s="3" t="str">
        <f>_xlfn.XLOOKUP(C78,DB!$A$2:$A$255,DB!$D$2:$D$255,"")</f>
        <v>Sector 7</v>
      </c>
    </row>
    <row r="79" spans="1:20" x14ac:dyDescent="0.2">
      <c r="A79" s="13" t="s">
        <v>207</v>
      </c>
      <c r="B79" s="13" t="s">
        <v>18</v>
      </c>
      <c r="C79" s="13" t="s">
        <v>208</v>
      </c>
      <c r="D79" s="13" t="s">
        <v>61</v>
      </c>
      <c r="E79" s="13" t="s">
        <v>778</v>
      </c>
      <c r="F79" s="14">
        <v>46300.739942129629</v>
      </c>
      <c r="G79" s="13" t="s">
        <v>22</v>
      </c>
      <c r="H79" s="13" t="s">
        <v>709</v>
      </c>
      <c r="I79" s="15">
        <v>350</v>
      </c>
      <c r="J79" s="13" t="s">
        <v>23</v>
      </c>
      <c r="K79" s="13" t="s">
        <v>24</v>
      </c>
      <c r="L79" s="15">
        <v>360</v>
      </c>
      <c r="M79" s="13" t="s">
        <v>31</v>
      </c>
      <c r="N79" s="14">
        <v>46300.760185185187</v>
      </c>
      <c r="O79" s="15">
        <v>350</v>
      </c>
      <c r="P79" s="13" t="s">
        <v>26</v>
      </c>
      <c r="Q79" s="15">
        <v>40</v>
      </c>
      <c r="R79" s="3" t="str">
        <f>IF(OR(G79="12R",G79="12L"),_xlfn.XLOOKUP(C79,DB!$A$2:$A$255,DB!$B$2:$B$255,""),IF(OR(G79="30L",G79="30R"),_xlfn.XLOOKUP(C79,DB!$A$2:$A$255,DB!$C$2:$C$255,""),""))</f>
        <v>ENEBA</v>
      </c>
      <c r="S79" s="3">
        <f t="shared" si="1"/>
        <v>17</v>
      </c>
      <c r="T79" s="3" t="str">
        <f>_xlfn.XLOOKUP(C79,DB!$A$2:$A$255,DB!$D$2:$D$255,"")</f>
        <v>Sector 3</v>
      </c>
    </row>
    <row r="80" spans="1:20" x14ac:dyDescent="0.2">
      <c r="A80" s="13" t="s">
        <v>236</v>
      </c>
      <c r="B80" s="13" t="s">
        <v>18</v>
      </c>
      <c r="C80" s="13" t="s">
        <v>43</v>
      </c>
      <c r="D80" s="13" t="s">
        <v>44</v>
      </c>
      <c r="E80" s="13" t="s">
        <v>882</v>
      </c>
      <c r="F80" s="14">
        <v>46300.746516203704</v>
      </c>
      <c r="G80" s="13" t="s">
        <v>22</v>
      </c>
      <c r="H80" s="13" t="s">
        <v>2285</v>
      </c>
      <c r="I80" s="15">
        <v>360</v>
      </c>
      <c r="J80" s="13" t="s">
        <v>23</v>
      </c>
      <c r="K80" s="13" t="s">
        <v>24</v>
      </c>
      <c r="L80" s="15">
        <v>899</v>
      </c>
      <c r="M80" s="13" t="s">
        <v>848</v>
      </c>
      <c r="N80" s="14">
        <v>46300.792615740742</v>
      </c>
      <c r="O80" s="15">
        <v>360</v>
      </c>
      <c r="P80" s="13" t="s">
        <v>26</v>
      </c>
      <c r="Q80" s="15">
        <v>190</v>
      </c>
      <c r="R80" s="3" t="str">
        <f>IF(OR(G80="12R",G80="12L"),_xlfn.XLOOKUP(C80,DB!$A$2:$A$255,DB!$B$2:$B$255,""),IF(OR(G80="30L",G80="30R"),_xlfn.XLOOKUP(C80,DB!$A$2:$A$255,DB!$C$2:$C$255,""),""))</f>
        <v>UDGUV</v>
      </c>
      <c r="S80" s="3">
        <f t="shared" si="1"/>
        <v>17</v>
      </c>
      <c r="T80" s="3" t="str">
        <f>_xlfn.XLOOKUP(C80,DB!$A$2:$A$255,DB!$D$2:$D$255,"")</f>
        <v>Sector 2</v>
      </c>
    </row>
    <row r="81" spans="1:20" x14ac:dyDescent="0.2">
      <c r="A81" s="13" t="s">
        <v>217</v>
      </c>
      <c r="B81" s="13" t="s">
        <v>18</v>
      </c>
      <c r="C81" s="13" t="s">
        <v>33</v>
      </c>
      <c r="D81" s="13" t="s">
        <v>20</v>
      </c>
      <c r="E81" s="13" t="s">
        <v>458</v>
      </c>
      <c r="F81" s="14">
        <v>46300.747696759259</v>
      </c>
      <c r="G81" s="13" t="s">
        <v>22</v>
      </c>
      <c r="H81" s="13" t="s">
        <v>2286</v>
      </c>
      <c r="I81" s="15">
        <v>360</v>
      </c>
      <c r="J81" s="13" t="s">
        <v>23</v>
      </c>
      <c r="K81" s="13" t="s">
        <v>24</v>
      </c>
      <c r="L81" s="15">
        <v>880</v>
      </c>
      <c r="M81" s="13" t="s">
        <v>794</v>
      </c>
      <c r="N81" s="14">
        <v>46300.793761574074</v>
      </c>
      <c r="O81" s="15">
        <v>360</v>
      </c>
      <c r="P81" s="13" t="s">
        <v>26</v>
      </c>
      <c r="Q81" s="15">
        <v>190</v>
      </c>
      <c r="R81" s="3" t="str">
        <f>IF(OR(G81="12R",G81="12L"),_xlfn.XLOOKUP(C81,DB!$A$2:$A$255,DB!$B$2:$B$255,""),IF(OR(G81="30L",G81="30R"),_xlfn.XLOOKUP(C81,DB!$A$2:$A$255,DB!$C$2:$C$255,""),""))</f>
        <v>UDGUV</v>
      </c>
      <c r="S81" s="3">
        <f t="shared" si="1"/>
        <v>17</v>
      </c>
      <c r="T81" s="3" t="str">
        <f>_xlfn.XLOOKUP(C81,DB!$A$2:$A$255,DB!$D$2:$D$255,"")</f>
        <v>Sector 2</v>
      </c>
    </row>
    <row r="82" spans="1:20" x14ac:dyDescent="0.2">
      <c r="A82" s="13" t="s">
        <v>194</v>
      </c>
      <c r="B82" s="13" t="s">
        <v>18</v>
      </c>
      <c r="C82" s="13" t="s">
        <v>144</v>
      </c>
      <c r="D82" s="13" t="s">
        <v>61</v>
      </c>
      <c r="E82" s="13" t="s">
        <v>195</v>
      </c>
      <c r="F82" s="14">
        <v>46300.748668981483</v>
      </c>
      <c r="G82" s="13" t="s">
        <v>22</v>
      </c>
      <c r="H82" s="13" t="s">
        <v>2287</v>
      </c>
      <c r="I82" s="15">
        <v>350</v>
      </c>
      <c r="J82" s="13" t="s">
        <v>23</v>
      </c>
      <c r="K82" s="13" t="s">
        <v>24</v>
      </c>
      <c r="L82" s="15">
        <v>360</v>
      </c>
      <c r="M82" s="13" t="s">
        <v>31</v>
      </c>
      <c r="N82" s="14">
        <v>46300.769745370373</v>
      </c>
      <c r="O82" s="15">
        <v>330</v>
      </c>
      <c r="P82" s="13" t="s">
        <v>26</v>
      </c>
      <c r="Q82" s="15">
        <v>40</v>
      </c>
      <c r="R82" s="3" t="str">
        <f>IF(OR(G82="12R",G82="12L"),_xlfn.XLOOKUP(C82,DB!$A$2:$A$255,DB!$B$2:$B$255,""),IF(OR(G82="30L",G82="30R"),_xlfn.XLOOKUP(C82,DB!$A$2:$A$255,DB!$C$2:$C$255,""),""))</f>
        <v>OMSUK</v>
      </c>
      <c r="S82" s="3">
        <f t="shared" si="1"/>
        <v>17</v>
      </c>
      <c r="T82" s="3" t="str">
        <f>_xlfn.XLOOKUP(C82,DB!$A$2:$A$255,DB!$D$2:$D$255,"")</f>
        <v>Sector 3</v>
      </c>
    </row>
    <row r="83" spans="1:20" x14ac:dyDescent="0.2">
      <c r="A83" s="13" t="s">
        <v>226</v>
      </c>
      <c r="B83" s="13" t="s">
        <v>18</v>
      </c>
      <c r="C83" s="13" t="s">
        <v>227</v>
      </c>
      <c r="D83" s="13" t="s">
        <v>54</v>
      </c>
      <c r="E83" s="13" t="s">
        <v>2288</v>
      </c>
      <c r="F83" s="14">
        <v>46300.753495370373</v>
      </c>
      <c r="G83" s="13" t="s">
        <v>22</v>
      </c>
      <c r="H83" s="13" t="s">
        <v>2289</v>
      </c>
      <c r="I83" s="15">
        <v>370</v>
      </c>
      <c r="J83" s="13" t="s">
        <v>23</v>
      </c>
      <c r="K83" s="13" t="s">
        <v>24</v>
      </c>
      <c r="L83" s="15">
        <v>153</v>
      </c>
      <c r="M83" s="13" t="s">
        <v>117</v>
      </c>
      <c r="N83" s="14">
        <v>46300.763796296298</v>
      </c>
      <c r="O83" s="15">
        <v>287</v>
      </c>
      <c r="P83" s="13" t="s">
        <v>26</v>
      </c>
      <c r="Q83" s="15">
        <v>190</v>
      </c>
      <c r="R83" s="3" t="str">
        <f>IF(OR(G83="12R",G83="12L"),_xlfn.XLOOKUP(C83,DB!$A$2:$A$255,DB!$B$2:$B$255,""),IF(OR(G83="30L",G83="30R"),_xlfn.XLOOKUP(C83,DB!$A$2:$A$255,DB!$C$2:$C$255,""),""))</f>
        <v>TAKUX</v>
      </c>
      <c r="S83" s="3">
        <f t="shared" si="1"/>
        <v>18</v>
      </c>
      <c r="T83" s="3" t="str">
        <f>_xlfn.XLOOKUP(C83,DB!$A$2:$A$255,DB!$D$2:$D$255,"")</f>
        <v>Sector 7</v>
      </c>
    </row>
    <row r="84" spans="1:20" x14ac:dyDescent="0.2">
      <c r="A84" s="13" t="s">
        <v>262</v>
      </c>
      <c r="B84" s="13" t="s">
        <v>18</v>
      </c>
      <c r="C84" s="13" t="s">
        <v>134</v>
      </c>
      <c r="D84" s="13" t="s">
        <v>61</v>
      </c>
      <c r="E84" s="13" t="s">
        <v>912</v>
      </c>
      <c r="F84" s="14">
        <v>46300.754594907405</v>
      </c>
      <c r="G84" s="13" t="s">
        <v>22</v>
      </c>
      <c r="H84" s="13" t="s">
        <v>2290</v>
      </c>
      <c r="I84" s="15">
        <v>340</v>
      </c>
      <c r="J84" s="13" t="s">
        <v>23</v>
      </c>
      <c r="K84" s="13" t="s">
        <v>24</v>
      </c>
      <c r="L84" s="15">
        <v>443</v>
      </c>
      <c r="M84" s="13" t="s">
        <v>204</v>
      </c>
      <c r="N84" s="14">
        <v>46300.779039351852</v>
      </c>
      <c r="O84" s="15">
        <v>340</v>
      </c>
      <c r="P84" s="13" t="s">
        <v>26</v>
      </c>
      <c r="Q84" s="15">
        <v>40</v>
      </c>
      <c r="R84" s="3" t="str">
        <f>IF(OR(G84="12R",G84="12L"),_xlfn.XLOOKUP(C84,DB!$A$2:$A$255,DB!$B$2:$B$255,""),IF(OR(G84="30L",G84="30R"),_xlfn.XLOOKUP(C84,DB!$A$2:$A$255,DB!$C$2:$C$255,""),""))</f>
        <v>ENEBA</v>
      </c>
      <c r="S84" s="3">
        <f t="shared" si="1"/>
        <v>18</v>
      </c>
      <c r="T84" s="3" t="str">
        <f>_xlfn.XLOOKUP(C84,DB!$A$2:$A$255,DB!$D$2:$D$255,"")</f>
        <v>Sector 3</v>
      </c>
    </row>
    <row r="85" spans="1:20" x14ac:dyDescent="0.2">
      <c r="A85" s="13" t="s">
        <v>483</v>
      </c>
      <c r="B85" s="13" t="s">
        <v>18</v>
      </c>
      <c r="C85" s="13" t="s">
        <v>484</v>
      </c>
      <c r="D85" s="13" t="s">
        <v>34</v>
      </c>
      <c r="E85" s="13" t="s">
        <v>754</v>
      </c>
      <c r="F85" s="14">
        <v>46300.755601851852</v>
      </c>
      <c r="G85" s="13" t="s">
        <v>22</v>
      </c>
      <c r="H85" s="13" t="s">
        <v>2291</v>
      </c>
      <c r="I85" s="15">
        <v>380</v>
      </c>
      <c r="J85" s="13" t="s">
        <v>23</v>
      </c>
      <c r="K85" s="13" t="s">
        <v>24</v>
      </c>
      <c r="L85" s="15">
        <v>1000</v>
      </c>
      <c r="M85" s="13" t="s">
        <v>486</v>
      </c>
      <c r="N85" s="14">
        <v>46300.807106481479</v>
      </c>
      <c r="O85" s="15">
        <v>229</v>
      </c>
      <c r="P85" s="13" t="s">
        <v>26</v>
      </c>
      <c r="Q85" s="15">
        <v>190</v>
      </c>
      <c r="R85" s="3" t="str">
        <f>IF(OR(G85="12R",G85="12L"),_xlfn.XLOOKUP(C85,DB!$A$2:$A$255,DB!$B$2:$B$255,""),IF(OR(G85="30L",G85="30R"),_xlfn.XLOOKUP(C85,DB!$A$2:$A$255,DB!$C$2:$C$255,""),""))</f>
        <v>UDGUV</v>
      </c>
      <c r="S85" s="3">
        <f t="shared" si="1"/>
        <v>18</v>
      </c>
      <c r="T85" s="3" t="str">
        <f>_xlfn.XLOOKUP(C85,DB!$A$2:$A$255,DB!$D$2:$D$255,"")</f>
        <v>Sector 2</v>
      </c>
    </row>
    <row r="86" spans="1:20" x14ac:dyDescent="0.2">
      <c r="A86" s="13" t="s">
        <v>229</v>
      </c>
      <c r="B86" s="13" t="s">
        <v>18</v>
      </c>
      <c r="C86" s="13" t="s">
        <v>230</v>
      </c>
      <c r="D86" s="13" t="s">
        <v>61</v>
      </c>
      <c r="E86" s="13" t="s">
        <v>734</v>
      </c>
      <c r="F86" s="14">
        <v>46300.756527777776</v>
      </c>
      <c r="G86" s="13" t="s">
        <v>22</v>
      </c>
      <c r="H86" s="13" t="s">
        <v>2292</v>
      </c>
      <c r="I86" s="15">
        <v>340</v>
      </c>
      <c r="J86" s="13" t="s">
        <v>23</v>
      </c>
      <c r="K86" s="13" t="s">
        <v>24</v>
      </c>
      <c r="L86" s="15">
        <v>384</v>
      </c>
      <c r="M86" s="13" t="s">
        <v>269</v>
      </c>
      <c r="N86" s="14">
        <v>46300.778993055559</v>
      </c>
      <c r="O86" s="15">
        <v>340</v>
      </c>
      <c r="P86" s="13" t="s">
        <v>26</v>
      </c>
      <c r="Q86" s="15">
        <v>40</v>
      </c>
      <c r="R86" s="3" t="str">
        <f>IF(OR(G86="12R",G86="12L"),_xlfn.XLOOKUP(C86,DB!$A$2:$A$255,DB!$B$2:$B$255,""),IF(OR(G86="30L",G86="30R"),_xlfn.XLOOKUP(C86,DB!$A$2:$A$255,DB!$C$2:$C$255,""),""))</f>
        <v>OMSUK</v>
      </c>
      <c r="S86" s="3">
        <f t="shared" si="1"/>
        <v>18</v>
      </c>
      <c r="T86" s="3" t="str">
        <f>_xlfn.XLOOKUP(C86,DB!$A$2:$A$255,DB!$D$2:$D$255,"")</f>
        <v>Sector 3</v>
      </c>
    </row>
    <row r="87" spans="1:20" x14ac:dyDescent="0.2">
      <c r="A87" s="13" t="s">
        <v>220</v>
      </c>
      <c r="B87" s="13" t="s">
        <v>18</v>
      </c>
      <c r="C87" s="13" t="s">
        <v>221</v>
      </c>
      <c r="D87" s="13" t="s">
        <v>20</v>
      </c>
      <c r="E87" s="13" t="s">
        <v>534</v>
      </c>
      <c r="F87" s="14">
        <v>46300.757997685185</v>
      </c>
      <c r="G87" s="13" t="s">
        <v>22</v>
      </c>
      <c r="H87" s="13" t="s">
        <v>2293</v>
      </c>
      <c r="I87" s="15">
        <v>360</v>
      </c>
      <c r="J87" s="13" t="s">
        <v>23</v>
      </c>
      <c r="K87" s="13" t="s">
        <v>24</v>
      </c>
      <c r="L87" s="15">
        <v>891</v>
      </c>
      <c r="M87" s="13" t="s">
        <v>744</v>
      </c>
      <c r="N87" s="14">
        <v>46300.803379629629</v>
      </c>
      <c r="O87" s="15">
        <v>360</v>
      </c>
      <c r="P87" s="13" t="s">
        <v>26</v>
      </c>
      <c r="Q87" s="15">
        <v>190</v>
      </c>
      <c r="R87" s="3" t="str">
        <f>IF(OR(G87="12R",G87="12L"),_xlfn.XLOOKUP(C87,DB!$A$2:$A$255,DB!$B$2:$B$255,""),IF(OR(G87="30L",G87="30R"),_xlfn.XLOOKUP(C87,DB!$A$2:$A$255,DB!$C$2:$C$255,""),""))</f>
        <v>UDGUV</v>
      </c>
      <c r="S87" s="3">
        <f t="shared" si="1"/>
        <v>18</v>
      </c>
      <c r="T87" s="3" t="str">
        <f>_xlfn.XLOOKUP(C87,DB!$A$2:$A$255,DB!$D$2:$D$255,"")</f>
        <v>Sector 2</v>
      </c>
    </row>
    <row r="88" spans="1:20" x14ac:dyDescent="0.2">
      <c r="A88" s="13" t="s">
        <v>232</v>
      </c>
      <c r="B88" s="13" t="s">
        <v>18</v>
      </c>
      <c r="C88" s="13" t="s">
        <v>170</v>
      </c>
      <c r="D88" s="13" t="s">
        <v>20</v>
      </c>
      <c r="E88" s="13" t="s">
        <v>2294</v>
      </c>
      <c r="F88" s="14">
        <v>46300.758587962962</v>
      </c>
      <c r="G88" s="13" t="s">
        <v>22</v>
      </c>
      <c r="H88" s="13" t="s">
        <v>2295</v>
      </c>
      <c r="I88" s="15">
        <v>330</v>
      </c>
      <c r="J88" s="13" t="s">
        <v>23</v>
      </c>
      <c r="K88" s="13" t="s">
        <v>24</v>
      </c>
      <c r="L88" s="15">
        <v>136</v>
      </c>
      <c r="M88" s="13" t="s">
        <v>40</v>
      </c>
      <c r="N88" s="14">
        <v>46300.76803240741</v>
      </c>
      <c r="O88" s="15">
        <v>219</v>
      </c>
      <c r="P88" s="13" t="s">
        <v>26</v>
      </c>
      <c r="Q88" s="15">
        <v>190</v>
      </c>
      <c r="R88" s="3" t="str">
        <f>IF(OR(G88="12R",G88="12L"),_xlfn.XLOOKUP(C88,DB!$A$2:$A$255,DB!$B$2:$B$255,""),IF(OR(G88="30L",G88="30R"),_xlfn.XLOOKUP(C88,DB!$A$2:$A$255,DB!$C$2:$C$255,""),""))</f>
        <v>OMSUK</v>
      </c>
      <c r="S88" s="3">
        <f t="shared" si="1"/>
        <v>18</v>
      </c>
      <c r="T88" s="3" t="str">
        <f>_xlfn.XLOOKUP(C88,DB!$A$2:$A$255,DB!$D$2:$D$255,"")</f>
        <v>Sector 3</v>
      </c>
    </row>
    <row r="89" spans="1:20" x14ac:dyDescent="0.2">
      <c r="A89" s="13" t="s">
        <v>231</v>
      </c>
      <c r="B89" s="13" t="s">
        <v>18</v>
      </c>
      <c r="C89" s="13" t="s">
        <v>33</v>
      </c>
      <c r="D89" s="13" t="s">
        <v>20</v>
      </c>
      <c r="E89" s="13" t="s">
        <v>183</v>
      </c>
      <c r="F89" s="14">
        <v>46300.759976851848</v>
      </c>
      <c r="G89" s="13" t="s">
        <v>22</v>
      </c>
      <c r="H89" s="13" t="s">
        <v>2296</v>
      </c>
      <c r="I89" s="15">
        <v>360</v>
      </c>
      <c r="J89" s="13" t="s">
        <v>23</v>
      </c>
      <c r="K89" s="13" t="s">
        <v>24</v>
      </c>
      <c r="L89" s="15">
        <v>867</v>
      </c>
      <c r="M89" s="13" t="s">
        <v>2297</v>
      </c>
      <c r="N89" s="14">
        <v>46300.805300925924</v>
      </c>
      <c r="O89" s="15">
        <v>360</v>
      </c>
      <c r="P89" s="13" t="s">
        <v>26</v>
      </c>
      <c r="Q89" s="15">
        <v>190</v>
      </c>
      <c r="R89" s="3" t="str">
        <f>IF(OR(G89="12R",G89="12L"),_xlfn.XLOOKUP(C89,DB!$A$2:$A$255,DB!$B$2:$B$255,""),IF(OR(G89="30L",G89="30R"),_xlfn.XLOOKUP(C89,DB!$A$2:$A$255,DB!$C$2:$C$255,""),""))</f>
        <v>UDGUV</v>
      </c>
      <c r="S89" s="3">
        <f t="shared" si="1"/>
        <v>18</v>
      </c>
      <c r="T89" s="3" t="str">
        <f>_xlfn.XLOOKUP(C89,DB!$A$2:$A$255,DB!$D$2:$D$255,"")</f>
        <v>Sector 2</v>
      </c>
    </row>
    <row r="90" spans="1:20" x14ac:dyDescent="0.2">
      <c r="A90" s="13" t="s">
        <v>242</v>
      </c>
      <c r="B90" s="13" t="s">
        <v>18</v>
      </c>
      <c r="C90" s="13" t="s">
        <v>203</v>
      </c>
      <c r="D90" s="13" t="s">
        <v>61</v>
      </c>
      <c r="E90" s="13" t="s">
        <v>592</v>
      </c>
      <c r="F90" s="14">
        <v>46300.760995370372</v>
      </c>
      <c r="G90" s="13" t="s">
        <v>22</v>
      </c>
      <c r="H90" s="13" t="s">
        <v>2298</v>
      </c>
      <c r="I90" s="15">
        <v>340</v>
      </c>
      <c r="J90" s="13" t="s">
        <v>23</v>
      </c>
      <c r="K90" s="13" t="s">
        <v>24</v>
      </c>
      <c r="L90" s="15">
        <v>447</v>
      </c>
      <c r="M90" s="13" t="s">
        <v>204</v>
      </c>
      <c r="N90" s="14">
        <v>46300.785300925927</v>
      </c>
      <c r="O90" s="15">
        <v>320</v>
      </c>
      <c r="P90" s="13" t="s">
        <v>26</v>
      </c>
      <c r="Q90" s="15">
        <v>40</v>
      </c>
      <c r="R90" s="3" t="str">
        <f>IF(OR(G90="12R",G90="12L"),_xlfn.XLOOKUP(C90,DB!$A$2:$A$255,DB!$B$2:$B$255,""),IF(OR(G90="30L",G90="30R"),_xlfn.XLOOKUP(C90,DB!$A$2:$A$255,DB!$C$2:$C$255,""),""))</f>
        <v>ENEBA</v>
      </c>
      <c r="S90" s="3">
        <f t="shared" si="1"/>
        <v>18</v>
      </c>
      <c r="T90" s="3" t="str">
        <f>_xlfn.XLOOKUP(C90,DB!$A$2:$A$255,DB!$D$2:$D$255,"")</f>
        <v>Sector 3</v>
      </c>
    </row>
    <row r="91" spans="1:20" x14ac:dyDescent="0.2">
      <c r="A91" s="13" t="s">
        <v>237</v>
      </c>
      <c r="B91" s="13" t="s">
        <v>18</v>
      </c>
      <c r="C91" s="13" t="s">
        <v>238</v>
      </c>
      <c r="D91" s="13" t="s">
        <v>116</v>
      </c>
      <c r="E91" s="13" t="s">
        <v>2299</v>
      </c>
      <c r="F91" s="14">
        <v>46300.762430555558</v>
      </c>
      <c r="G91" s="13" t="s">
        <v>22</v>
      </c>
      <c r="H91" s="13" t="s">
        <v>2300</v>
      </c>
      <c r="I91" s="15">
        <v>350</v>
      </c>
      <c r="J91" s="13" t="s">
        <v>23</v>
      </c>
      <c r="K91" s="13" t="s">
        <v>24</v>
      </c>
      <c r="L91" s="15">
        <v>136</v>
      </c>
      <c r="M91" s="13" t="s">
        <v>40</v>
      </c>
      <c r="N91" s="14">
        <v>46300.77138888889</v>
      </c>
      <c r="O91" s="15">
        <v>274</v>
      </c>
      <c r="P91" s="13" t="s">
        <v>26</v>
      </c>
      <c r="Q91" s="15">
        <v>190</v>
      </c>
      <c r="R91" s="3" t="str">
        <f>IF(OR(G91="12R",G91="12L"),_xlfn.XLOOKUP(C91,DB!$A$2:$A$255,DB!$B$2:$B$255,""),IF(OR(G91="30L",G91="30R"),_xlfn.XLOOKUP(C91,DB!$A$2:$A$255,DB!$C$2:$C$255,""),""))</f>
        <v>OMSUK</v>
      </c>
      <c r="S91" s="3">
        <f t="shared" si="1"/>
        <v>18</v>
      </c>
      <c r="T91" s="3" t="str">
        <f>_xlfn.XLOOKUP(C91,DB!$A$2:$A$255,DB!$D$2:$D$255,"")</f>
        <v>Sector 3</v>
      </c>
    </row>
    <row r="92" spans="1:20" x14ac:dyDescent="0.2">
      <c r="A92" s="13" t="s">
        <v>665</v>
      </c>
      <c r="B92" s="13" t="s">
        <v>18</v>
      </c>
      <c r="C92" s="13" t="s">
        <v>666</v>
      </c>
      <c r="D92" s="13" t="s">
        <v>129</v>
      </c>
      <c r="E92" s="13" t="s">
        <v>2301</v>
      </c>
      <c r="F92" s="14">
        <v>46300.763692129629</v>
      </c>
      <c r="G92" s="13" t="s">
        <v>22</v>
      </c>
      <c r="H92" s="13" t="s">
        <v>2302</v>
      </c>
      <c r="I92" s="15">
        <v>360</v>
      </c>
      <c r="J92" s="13" t="s">
        <v>23</v>
      </c>
      <c r="K92" s="13" t="s">
        <v>24</v>
      </c>
      <c r="L92" s="15">
        <v>446</v>
      </c>
      <c r="M92" s="13" t="s">
        <v>204</v>
      </c>
      <c r="N92" s="14">
        <v>46300.787673611114</v>
      </c>
      <c r="O92" s="15">
        <v>360</v>
      </c>
      <c r="P92" s="13" t="s">
        <v>26</v>
      </c>
      <c r="Q92" s="15">
        <v>40</v>
      </c>
      <c r="R92" s="3" t="str">
        <f>IF(OR(G92="12R",G92="12L"),_xlfn.XLOOKUP(C92,DB!$A$2:$A$255,DB!$B$2:$B$255,""),IF(OR(G92="30L",G92="30R"),_xlfn.XLOOKUP(C92,DB!$A$2:$A$255,DB!$C$2:$C$255,""),""))</f>
        <v>OMSUK</v>
      </c>
      <c r="S92" s="3">
        <f t="shared" si="1"/>
        <v>18</v>
      </c>
      <c r="T92" s="3" t="str">
        <f>_xlfn.XLOOKUP(C92,DB!$A$2:$A$255,DB!$D$2:$D$255,"")</f>
        <v>Sector 3</v>
      </c>
    </row>
    <row r="93" spans="1:20" x14ac:dyDescent="0.2">
      <c r="A93" s="13" t="s">
        <v>214</v>
      </c>
      <c r="B93" s="13" t="s">
        <v>18</v>
      </c>
      <c r="C93" s="13" t="s">
        <v>215</v>
      </c>
      <c r="D93" s="13" t="s">
        <v>116</v>
      </c>
      <c r="E93" s="13" t="s">
        <v>674</v>
      </c>
      <c r="F93" s="14">
        <v>46300.765034722222</v>
      </c>
      <c r="G93" s="13" t="s">
        <v>22</v>
      </c>
      <c r="H93" s="13" t="s">
        <v>2303</v>
      </c>
      <c r="I93" s="15">
        <v>360</v>
      </c>
      <c r="J93" s="13" t="s">
        <v>23</v>
      </c>
      <c r="K93" s="13" t="s">
        <v>24</v>
      </c>
      <c r="L93" s="15">
        <v>452</v>
      </c>
      <c r="M93" s="13" t="s">
        <v>204</v>
      </c>
      <c r="N93" s="14">
        <v>46300.789606481485</v>
      </c>
      <c r="O93" s="15">
        <v>340</v>
      </c>
      <c r="P93" s="13" t="s">
        <v>26</v>
      </c>
      <c r="Q93" s="15">
        <v>40</v>
      </c>
      <c r="R93" s="3" t="str">
        <f>IF(OR(G93="12R",G93="12L"),_xlfn.XLOOKUP(C93,DB!$A$2:$A$255,DB!$B$2:$B$255,""),IF(OR(G93="30L",G93="30R"),_xlfn.XLOOKUP(C93,DB!$A$2:$A$255,DB!$C$2:$C$255,""),""))</f>
        <v>OMSUK</v>
      </c>
      <c r="S93" s="3">
        <f t="shared" si="1"/>
        <v>18</v>
      </c>
      <c r="T93" s="3" t="str">
        <f>_xlfn.XLOOKUP(C93,DB!$A$2:$A$255,DB!$D$2:$D$255,"")</f>
        <v>Sector 3</v>
      </c>
    </row>
    <row r="94" spans="1:20" x14ac:dyDescent="0.2">
      <c r="A94" s="13" t="s">
        <v>389</v>
      </c>
      <c r="B94" s="13" t="s">
        <v>18</v>
      </c>
      <c r="C94" s="13" t="s">
        <v>390</v>
      </c>
      <c r="D94" s="13" t="s">
        <v>34</v>
      </c>
      <c r="E94" s="13" t="s">
        <v>2304</v>
      </c>
      <c r="F94" s="14">
        <v>46300.76635416667</v>
      </c>
      <c r="G94" s="13" t="s">
        <v>22</v>
      </c>
      <c r="H94" s="13" t="s">
        <v>2305</v>
      </c>
      <c r="I94" s="15">
        <v>330</v>
      </c>
      <c r="J94" s="13" t="s">
        <v>23</v>
      </c>
      <c r="K94" s="13" t="s">
        <v>24</v>
      </c>
      <c r="L94" s="15">
        <v>350</v>
      </c>
      <c r="M94" s="13" t="s">
        <v>31</v>
      </c>
      <c r="N94" s="14">
        <v>46300.785370370373</v>
      </c>
      <c r="O94" s="15">
        <v>330</v>
      </c>
      <c r="P94" s="13" t="s">
        <v>26</v>
      </c>
      <c r="Q94" s="15">
        <v>40</v>
      </c>
      <c r="R94" s="3" t="str">
        <f>IF(OR(G94="12R",G94="12L"),_xlfn.XLOOKUP(C94,DB!$A$2:$A$255,DB!$B$2:$B$255,""),IF(OR(G94="30L",G94="30R"),_xlfn.XLOOKUP(C94,DB!$A$2:$A$255,DB!$C$2:$C$255,""),""))</f>
        <v>OMSUK</v>
      </c>
      <c r="S94" s="3">
        <f t="shared" si="1"/>
        <v>18</v>
      </c>
      <c r="T94" s="3" t="str">
        <f>_xlfn.XLOOKUP(C94,DB!$A$2:$A$255,DB!$D$2:$D$255,"")</f>
        <v>Sector 3</v>
      </c>
    </row>
    <row r="95" spans="1:20" x14ac:dyDescent="0.2">
      <c r="A95" s="13" t="s">
        <v>253</v>
      </c>
      <c r="B95" s="13" t="s">
        <v>18</v>
      </c>
      <c r="C95" s="13" t="s">
        <v>122</v>
      </c>
      <c r="D95" s="13" t="s">
        <v>123</v>
      </c>
      <c r="E95" s="13" t="s">
        <v>855</v>
      </c>
      <c r="F95" s="14">
        <v>46300.76761574074</v>
      </c>
      <c r="G95" s="13" t="s">
        <v>22</v>
      </c>
      <c r="H95" s="13" t="s">
        <v>2306</v>
      </c>
      <c r="I95" s="15">
        <v>300</v>
      </c>
      <c r="J95" s="13" t="s">
        <v>23</v>
      </c>
      <c r="K95" s="13" t="s">
        <v>24</v>
      </c>
      <c r="L95" s="15">
        <v>539</v>
      </c>
      <c r="M95" s="13" t="s">
        <v>130</v>
      </c>
      <c r="N95" s="14">
        <v>46300.796516203707</v>
      </c>
      <c r="O95" s="15">
        <v>300</v>
      </c>
      <c r="P95" s="13" t="s">
        <v>26</v>
      </c>
      <c r="Q95" s="15">
        <v>40</v>
      </c>
      <c r="R95" s="3" t="str">
        <f>IF(OR(G95="12R",G95="12L"),_xlfn.XLOOKUP(C95,DB!$A$2:$A$255,DB!$B$2:$B$255,""),IF(OR(G95="30L",G95="30R"),_xlfn.XLOOKUP(C95,DB!$A$2:$A$255,DB!$C$2:$C$255,""),""))</f>
        <v>ENEBA</v>
      </c>
      <c r="S95" s="3">
        <f t="shared" si="1"/>
        <v>18</v>
      </c>
      <c r="T95" s="3" t="str">
        <f>_xlfn.XLOOKUP(C95,DB!$A$2:$A$255,DB!$D$2:$D$255,"")</f>
        <v>Sector 3</v>
      </c>
    </row>
    <row r="96" spans="1:20" x14ac:dyDescent="0.2">
      <c r="A96" s="13" t="s">
        <v>404</v>
      </c>
      <c r="B96" s="13" t="s">
        <v>18</v>
      </c>
      <c r="C96" s="13" t="s">
        <v>33</v>
      </c>
      <c r="D96" s="13" t="s">
        <v>20</v>
      </c>
      <c r="E96" s="13" t="s">
        <v>58</v>
      </c>
      <c r="F96" s="14">
        <v>46300.768680555557</v>
      </c>
      <c r="G96" s="13" t="s">
        <v>22</v>
      </c>
      <c r="H96" s="13" t="s">
        <v>2307</v>
      </c>
      <c r="I96" s="15">
        <v>360</v>
      </c>
      <c r="J96" s="13" t="s">
        <v>23</v>
      </c>
      <c r="K96" s="13" t="s">
        <v>152</v>
      </c>
      <c r="L96" s="15">
        <v>890</v>
      </c>
      <c r="M96" s="13" t="s">
        <v>36</v>
      </c>
      <c r="N96" s="14">
        <v>46300.815601851849</v>
      </c>
      <c r="O96" s="15">
        <v>360</v>
      </c>
      <c r="P96" s="13" t="s">
        <v>26</v>
      </c>
      <c r="Q96" s="15">
        <v>190</v>
      </c>
      <c r="R96" s="3" t="str">
        <f>IF(OR(G96="12R",G96="12L"),_xlfn.XLOOKUP(C96,DB!$A$2:$A$255,DB!$B$2:$B$255,""),IF(OR(G96="30L",G96="30R"),_xlfn.XLOOKUP(C96,DB!$A$2:$A$255,DB!$C$2:$C$255,""),""))</f>
        <v>UDGUV</v>
      </c>
      <c r="S96" s="3">
        <f t="shared" si="1"/>
        <v>18</v>
      </c>
      <c r="T96" s="3" t="str">
        <f>_xlfn.XLOOKUP(C96,DB!$A$2:$A$255,DB!$D$2:$D$255,"")</f>
        <v>Sector 2</v>
      </c>
    </row>
    <row r="97" spans="1:20" x14ac:dyDescent="0.2">
      <c r="A97" s="13" t="s">
        <v>240</v>
      </c>
      <c r="B97" s="13" t="s">
        <v>18</v>
      </c>
      <c r="C97" s="13" t="s">
        <v>28</v>
      </c>
      <c r="D97" s="13" t="s">
        <v>241</v>
      </c>
      <c r="E97" s="13" t="s">
        <v>2308</v>
      </c>
      <c r="F97" s="14">
        <v>46300.76971064815</v>
      </c>
      <c r="G97" s="13" t="s">
        <v>22</v>
      </c>
      <c r="H97" s="13" t="s">
        <v>2309</v>
      </c>
      <c r="I97" s="15">
        <v>350</v>
      </c>
      <c r="J97" s="13" t="s">
        <v>23</v>
      </c>
      <c r="K97" s="13" t="s">
        <v>24</v>
      </c>
      <c r="L97" s="15">
        <v>360</v>
      </c>
      <c r="M97" s="13" t="s">
        <v>31</v>
      </c>
      <c r="N97" s="14">
        <v>46300.790868055556</v>
      </c>
      <c r="O97" s="15">
        <v>350</v>
      </c>
      <c r="P97" s="13" t="s">
        <v>26</v>
      </c>
      <c r="Q97" s="15">
        <v>40</v>
      </c>
      <c r="R97" s="3" t="str">
        <f>IF(OR(G97="12R",G97="12L"),_xlfn.XLOOKUP(C97,DB!$A$2:$A$255,DB!$B$2:$B$255,""),IF(OR(G97="30L",G97="30R"),_xlfn.XLOOKUP(C97,DB!$A$2:$A$255,DB!$C$2:$C$255,""),""))</f>
        <v>OMSUK</v>
      </c>
      <c r="S97" s="3">
        <f t="shared" si="1"/>
        <v>18</v>
      </c>
      <c r="T97" s="3" t="str">
        <f>_xlfn.XLOOKUP(C97,DB!$A$2:$A$255,DB!$D$2:$D$255,"")</f>
        <v>Sector 3</v>
      </c>
    </row>
    <row r="98" spans="1:20" x14ac:dyDescent="0.2">
      <c r="A98" s="13" t="s">
        <v>233</v>
      </c>
      <c r="B98" s="13" t="s">
        <v>18</v>
      </c>
      <c r="C98" s="13" t="s">
        <v>234</v>
      </c>
      <c r="D98" s="13" t="s">
        <v>44</v>
      </c>
      <c r="E98" s="13" t="s">
        <v>580</v>
      </c>
      <c r="F98" s="14">
        <v>46300.770671296297</v>
      </c>
      <c r="G98" s="13" t="s">
        <v>22</v>
      </c>
      <c r="H98" s="13" t="s">
        <v>2310</v>
      </c>
      <c r="I98" s="15">
        <v>320</v>
      </c>
      <c r="J98" s="13" t="s">
        <v>23</v>
      </c>
      <c r="K98" s="13" t="s">
        <v>24</v>
      </c>
      <c r="L98" s="15">
        <v>874</v>
      </c>
      <c r="M98" s="13" t="s">
        <v>1427</v>
      </c>
      <c r="N98" s="14">
        <v>46300.815370370372</v>
      </c>
      <c r="O98" s="15">
        <v>320</v>
      </c>
      <c r="P98" s="13" t="s">
        <v>26</v>
      </c>
      <c r="Q98" s="15">
        <v>190</v>
      </c>
      <c r="R98" s="3" t="str">
        <f>IF(OR(G98="12R",G98="12L"),_xlfn.XLOOKUP(C98,DB!$A$2:$A$255,DB!$B$2:$B$255,""),IF(OR(G98="30L",G98="30R"),_xlfn.XLOOKUP(C98,DB!$A$2:$A$255,DB!$C$2:$C$255,""),""))</f>
        <v>UDGUV</v>
      </c>
      <c r="S98" s="3">
        <f t="shared" si="1"/>
        <v>18</v>
      </c>
      <c r="T98" s="3" t="str">
        <f>_xlfn.XLOOKUP(C98,DB!$A$2:$A$255,DB!$D$2:$D$255,"")</f>
        <v>Sector 2</v>
      </c>
    </row>
    <row r="99" spans="1:20" x14ac:dyDescent="0.2">
      <c r="A99" s="13" t="s">
        <v>244</v>
      </c>
      <c r="B99" s="13" t="s">
        <v>18</v>
      </c>
      <c r="C99" s="13" t="s">
        <v>28</v>
      </c>
      <c r="D99" s="13" t="s">
        <v>29</v>
      </c>
      <c r="E99" s="13" t="s">
        <v>30</v>
      </c>
      <c r="F99" s="14">
        <v>46300.772083333337</v>
      </c>
      <c r="G99" s="13" t="s">
        <v>22</v>
      </c>
      <c r="H99" s="13" t="s">
        <v>2311</v>
      </c>
      <c r="I99" s="15">
        <v>310</v>
      </c>
      <c r="J99" s="13" t="s">
        <v>23</v>
      </c>
      <c r="K99" s="13" t="s">
        <v>24</v>
      </c>
      <c r="L99" s="15">
        <v>360</v>
      </c>
      <c r="M99" s="13" t="s">
        <v>31</v>
      </c>
      <c r="N99" s="14">
        <v>46300.79347222222</v>
      </c>
      <c r="O99" s="15">
        <v>310</v>
      </c>
      <c r="P99" s="13" t="s">
        <v>26</v>
      </c>
      <c r="Q99" s="15">
        <v>40</v>
      </c>
      <c r="R99" s="3" t="str">
        <f>IF(OR(G99="12R",G99="12L"),_xlfn.XLOOKUP(C99,DB!$A$2:$A$255,DB!$B$2:$B$255,""),IF(OR(G99="30L",G99="30R"),_xlfn.XLOOKUP(C99,DB!$A$2:$A$255,DB!$C$2:$C$255,""),""))</f>
        <v>OMSUK</v>
      </c>
      <c r="S99" s="3">
        <f t="shared" si="1"/>
        <v>18</v>
      </c>
      <c r="T99" s="3" t="str">
        <f>_xlfn.XLOOKUP(C99,DB!$A$2:$A$255,DB!$D$2:$D$255,"")</f>
        <v>Sector 3</v>
      </c>
    </row>
    <row r="100" spans="1:20" x14ac:dyDescent="0.2">
      <c r="A100" s="13" t="s">
        <v>245</v>
      </c>
      <c r="B100" s="13" t="s">
        <v>18</v>
      </c>
      <c r="C100" s="13" t="s">
        <v>246</v>
      </c>
      <c r="D100" s="13" t="s">
        <v>247</v>
      </c>
      <c r="E100" s="13" t="s">
        <v>658</v>
      </c>
      <c r="F100" s="14">
        <v>46300.779965277776</v>
      </c>
      <c r="G100" s="13" t="s">
        <v>22</v>
      </c>
      <c r="H100" s="13" t="s">
        <v>2312</v>
      </c>
      <c r="I100" s="15">
        <v>100</v>
      </c>
      <c r="J100" s="13" t="s">
        <v>23</v>
      </c>
      <c r="K100" s="13" t="s">
        <v>24</v>
      </c>
      <c r="L100" s="15">
        <v>352</v>
      </c>
      <c r="M100" s="13" t="s">
        <v>246</v>
      </c>
      <c r="N100" s="14">
        <v>46300.837592592594</v>
      </c>
      <c r="O100" s="15">
        <v>0</v>
      </c>
      <c r="P100" s="13" t="s">
        <v>137</v>
      </c>
      <c r="Q100" s="15">
        <v>40</v>
      </c>
      <c r="R100" s="3" t="str">
        <f>IF(OR(G100="12R",G100="12L"),_xlfn.XLOOKUP(C100,DB!$A$2:$A$255,DB!$B$2:$B$255,""),IF(OR(G100="30L",G100="30R"),_xlfn.XLOOKUP(C100,DB!$A$2:$A$255,DB!$C$2:$C$255,""),""))</f>
        <v>CZM</v>
      </c>
      <c r="S100" s="3">
        <f t="shared" si="1"/>
        <v>18</v>
      </c>
      <c r="T100" s="3" t="str">
        <f>_xlfn.XLOOKUP(C100,DB!$A$2:$A$255,DB!$D$2:$D$255,"")</f>
        <v>Sector 7</v>
      </c>
    </row>
    <row r="101" spans="1:20" x14ac:dyDescent="0.2">
      <c r="A101" s="13" t="s">
        <v>243</v>
      </c>
      <c r="B101" s="13" t="s">
        <v>18</v>
      </c>
      <c r="C101" s="13" t="s">
        <v>144</v>
      </c>
      <c r="D101" s="13" t="s">
        <v>61</v>
      </c>
      <c r="E101" s="13" t="s">
        <v>940</v>
      </c>
      <c r="F101" s="14">
        <v>46300.781238425923</v>
      </c>
      <c r="G101" s="13" t="s">
        <v>22</v>
      </c>
      <c r="H101" s="13" t="s">
        <v>2313</v>
      </c>
      <c r="I101" s="15">
        <v>290</v>
      </c>
      <c r="J101" s="13" t="s">
        <v>23</v>
      </c>
      <c r="K101" s="13" t="s">
        <v>24</v>
      </c>
      <c r="L101" s="15">
        <v>224</v>
      </c>
      <c r="M101" s="13" t="s">
        <v>383</v>
      </c>
      <c r="N101" s="14">
        <v>46300.79519675926</v>
      </c>
      <c r="O101" s="15">
        <v>205</v>
      </c>
      <c r="P101" s="13" t="s">
        <v>26</v>
      </c>
      <c r="Q101" s="15">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13" t="s">
        <v>776</v>
      </c>
      <c r="B102" s="13" t="s">
        <v>18</v>
      </c>
      <c r="C102" s="13" t="s">
        <v>144</v>
      </c>
      <c r="D102" s="13" t="s">
        <v>29</v>
      </c>
      <c r="E102" s="13" t="s">
        <v>2314</v>
      </c>
      <c r="F102" s="14">
        <v>46300.784085648149</v>
      </c>
      <c r="G102" s="13" t="s">
        <v>22</v>
      </c>
      <c r="H102" s="13" t="s">
        <v>2315</v>
      </c>
      <c r="I102" s="15">
        <v>350</v>
      </c>
      <c r="J102" s="13" t="s">
        <v>23</v>
      </c>
      <c r="K102" s="13" t="s">
        <v>24</v>
      </c>
      <c r="L102" s="15">
        <v>360</v>
      </c>
      <c r="M102" s="13" t="s">
        <v>31</v>
      </c>
      <c r="N102" s="14">
        <v>46300.805601851855</v>
      </c>
      <c r="O102" s="15">
        <v>350</v>
      </c>
      <c r="P102" s="13" t="s">
        <v>26</v>
      </c>
      <c r="Q102" s="15">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3" t="s">
        <v>251</v>
      </c>
      <c r="B103" s="13" t="s">
        <v>18</v>
      </c>
      <c r="C103" s="13" t="s">
        <v>63</v>
      </c>
      <c r="D103" s="13" t="s">
        <v>54</v>
      </c>
      <c r="E103" s="13" t="s">
        <v>222</v>
      </c>
      <c r="F103" s="14">
        <v>46300.787905092591</v>
      </c>
      <c r="G103" s="13" t="s">
        <v>22</v>
      </c>
      <c r="H103" s="13" t="s">
        <v>2316</v>
      </c>
      <c r="I103" s="15">
        <v>380</v>
      </c>
      <c r="J103" s="13" t="s">
        <v>23</v>
      </c>
      <c r="K103" s="13" t="s">
        <v>24</v>
      </c>
      <c r="L103" s="15">
        <v>870</v>
      </c>
      <c r="M103" s="13" t="s">
        <v>181</v>
      </c>
      <c r="N103" s="14">
        <v>46300.833101851851</v>
      </c>
      <c r="O103" s="15">
        <v>380</v>
      </c>
      <c r="P103" s="13" t="s">
        <v>26</v>
      </c>
      <c r="Q103" s="15">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13" t="s">
        <v>419</v>
      </c>
      <c r="B104" s="13" t="s">
        <v>18</v>
      </c>
      <c r="C104" s="13" t="s">
        <v>101</v>
      </c>
      <c r="D104" s="13" t="s">
        <v>34</v>
      </c>
      <c r="E104" s="13" t="s">
        <v>399</v>
      </c>
      <c r="F104" s="14">
        <v>46300.789583333331</v>
      </c>
      <c r="G104" s="13" t="s">
        <v>22</v>
      </c>
      <c r="H104" s="13" t="s">
        <v>2317</v>
      </c>
      <c r="I104" s="15">
        <v>360</v>
      </c>
      <c r="J104" s="13" t="s">
        <v>23</v>
      </c>
      <c r="K104" s="13" t="s">
        <v>152</v>
      </c>
      <c r="L104" s="15">
        <v>878</v>
      </c>
      <c r="M104" s="13" t="s">
        <v>1731</v>
      </c>
      <c r="N104" s="14">
        <v>46300.834768518522</v>
      </c>
      <c r="O104" s="15">
        <v>360</v>
      </c>
      <c r="P104" s="13" t="s">
        <v>26</v>
      </c>
      <c r="Q104" s="15">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13" t="s">
        <v>255</v>
      </c>
      <c r="B105" s="13" t="s">
        <v>18</v>
      </c>
      <c r="C105" s="13" t="s">
        <v>256</v>
      </c>
      <c r="D105" s="13" t="s">
        <v>20</v>
      </c>
      <c r="E105" s="13" t="s">
        <v>562</v>
      </c>
      <c r="F105" s="14">
        <v>46300.791539351849</v>
      </c>
      <c r="G105" s="13" t="s">
        <v>22</v>
      </c>
      <c r="H105" s="13" t="s">
        <v>2318</v>
      </c>
      <c r="I105" s="15">
        <v>360</v>
      </c>
      <c r="J105" s="13" t="s">
        <v>23</v>
      </c>
      <c r="K105" s="13" t="s">
        <v>24</v>
      </c>
      <c r="L105" s="15">
        <v>894</v>
      </c>
      <c r="M105" s="13" t="s">
        <v>2319</v>
      </c>
      <c r="N105" s="14">
        <v>46300.838518518518</v>
      </c>
      <c r="O105" s="15">
        <v>360</v>
      </c>
      <c r="P105" s="13" t="s">
        <v>26</v>
      </c>
      <c r="Q105" s="1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13" t="s">
        <v>263</v>
      </c>
      <c r="B106" s="13" t="s">
        <v>18</v>
      </c>
      <c r="C106" s="13" t="s">
        <v>115</v>
      </c>
      <c r="D106" s="13" t="s">
        <v>129</v>
      </c>
      <c r="E106" s="13" t="s">
        <v>477</v>
      </c>
      <c r="F106" s="14">
        <v>46300.792650462965</v>
      </c>
      <c r="G106" s="13" t="s">
        <v>22</v>
      </c>
      <c r="H106" s="13" t="s">
        <v>2320</v>
      </c>
      <c r="I106" s="15">
        <v>350</v>
      </c>
      <c r="J106" s="13" t="s">
        <v>23</v>
      </c>
      <c r="K106" s="13" t="s">
        <v>24</v>
      </c>
      <c r="L106" s="15">
        <v>149</v>
      </c>
      <c r="M106" s="13" t="s">
        <v>117</v>
      </c>
      <c r="N106" s="14">
        <v>46300.802673611113</v>
      </c>
      <c r="O106" s="15">
        <v>277</v>
      </c>
      <c r="P106" s="13" t="s">
        <v>26</v>
      </c>
      <c r="Q106" s="15">
        <v>190</v>
      </c>
      <c r="R106" s="3" t="str">
        <f>IF(OR(G106="12R",G106="12L"),_xlfn.XLOOKUP(C106,DB!$A$2:$A$255,DB!$B$2:$B$255,""),IF(OR(G106="30L",G106="30R"),_xlfn.XLOOKUP(C106,DB!$A$2:$A$255,DB!$C$2:$C$255,""),""))</f>
        <v>TAKUX</v>
      </c>
      <c r="S106" s="3">
        <f t="shared" si="1"/>
        <v>19</v>
      </c>
      <c r="T106" s="3" t="str">
        <f>_xlfn.XLOOKUP(C106,DB!$A$2:$A$255,DB!$D$2:$D$255,"")</f>
        <v>Sector 7</v>
      </c>
    </row>
    <row r="107" spans="1:20" x14ac:dyDescent="0.2">
      <c r="A107" s="13" t="s">
        <v>305</v>
      </c>
      <c r="B107" s="13" t="s">
        <v>18</v>
      </c>
      <c r="C107" s="13" t="s">
        <v>148</v>
      </c>
      <c r="D107" s="13" t="s">
        <v>61</v>
      </c>
      <c r="E107" s="13" t="s">
        <v>773</v>
      </c>
      <c r="F107" s="14">
        <v>46300.793877314813</v>
      </c>
      <c r="G107" s="13" t="s">
        <v>22</v>
      </c>
      <c r="H107" s="13" t="s">
        <v>421</v>
      </c>
      <c r="I107" s="15">
        <v>350</v>
      </c>
      <c r="J107" s="13" t="s">
        <v>23</v>
      </c>
      <c r="K107" s="13" t="s">
        <v>24</v>
      </c>
      <c r="L107" s="15">
        <v>136</v>
      </c>
      <c r="M107" s="13" t="s">
        <v>40</v>
      </c>
      <c r="N107" s="14">
        <v>46300.803368055553</v>
      </c>
      <c r="O107" s="15">
        <v>239</v>
      </c>
      <c r="P107" s="13" t="s">
        <v>26</v>
      </c>
      <c r="Q107" s="15">
        <v>190</v>
      </c>
      <c r="R107" s="3" t="str">
        <f>IF(OR(G107="12R",G107="12L"),_xlfn.XLOOKUP(C107,DB!$A$2:$A$255,DB!$B$2:$B$255,""),IF(OR(G107="30L",G107="30R"),_xlfn.XLOOKUP(C107,DB!$A$2:$A$255,DB!$C$2:$C$255,""),""))</f>
        <v>NUDAL</v>
      </c>
      <c r="S107" s="3">
        <f t="shared" si="1"/>
        <v>19</v>
      </c>
      <c r="T107" s="3" t="str">
        <f>_xlfn.XLOOKUP(C107,DB!$A$2:$A$255,DB!$D$2:$D$255,"")</f>
        <v>Sector 3</v>
      </c>
    </row>
    <row r="108" spans="1:20" x14ac:dyDescent="0.2">
      <c r="A108" s="13" t="s">
        <v>257</v>
      </c>
      <c r="B108" s="13" t="s">
        <v>18</v>
      </c>
      <c r="C108" s="13" t="s">
        <v>122</v>
      </c>
      <c r="D108" s="13" t="s">
        <v>44</v>
      </c>
      <c r="E108" s="13" t="s">
        <v>2321</v>
      </c>
      <c r="F108" s="14">
        <v>46300.795011574075</v>
      </c>
      <c r="G108" s="13" t="s">
        <v>22</v>
      </c>
      <c r="H108" s="13" t="s">
        <v>2322</v>
      </c>
      <c r="I108" s="15">
        <v>340</v>
      </c>
      <c r="J108" s="13" t="s">
        <v>23</v>
      </c>
      <c r="K108" s="13" t="s">
        <v>24</v>
      </c>
      <c r="L108" s="15">
        <v>430</v>
      </c>
      <c r="M108" s="13" t="s">
        <v>204</v>
      </c>
      <c r="N108" s="14">
        <v>46300.818229166667</v>
      </c>
      <c r="O108" s="15">
        <v>340</v>
      </c>
      <c r="P108" s="13" t="s">
        <v>26</v>
      </c>
      <c r="Q108" s="15">
        <v>40</v>
      </c>
      <c r="R108" s="3" t="str">
        <f>IF(OR(G108="12R",G108="12L"),_xlfn.XLOOKUP(C108,DB!$A$2:$A$255,DB!$B$2:$B$255,""),IF(OR(G108="30L",G108="30R"),_xlfn.XLOOKUP(C108,DB!$A$2:$A$255,DB!$C$2:$C$255,""),""))</f>
        <v>ENEBA</v>
      </c>
      <c r="S108" s="3">
        <f t="shared" si="1"/>
        <v>19</v>
      </c>
      <c r="T108" s="3" t="str">
        <f>_xlfn.XLOOKUP(C108,DB!$A$2:$A$255,DB!$D$2:$D$255,"")</f>
        <v>Sector 3</v>
      </c>
    </row>
    <row r="109" spans="1:20" x14ac:dyDescent="0.2">
      <c r="A109" s="13" t="s">
        <v>509</v>
      </c>
      <c r="B109" s="13" t="s">
        <v>18</v>
      </c>
      <c r="C109" s="13" t="s">
        <v>134</v>
      </c>
      <c r="D109" s="13" t="s">
        <v>20</v>
      </c>
      <c r="E109" s="13" t="s">
        <v>2323</v>
      </c>
      <c r="F109" s="14">
        <v>46300.796782407408</v>
      </c>
      <c r="G109" s="13" t="s">
        <v>22</v>
      </c>
      <c r="H109" s="13" t="s">
        <v>2324</v>
      </c>
      <c r="I109" s="15">
        <v>340</v>
      </c>
      <c r="J109" s="13" t="s">
        <v>23</v>
      </c>
      <c r="K109" s="13" t="s">
        <v>24</v>
      </c>
      <c r="L109" s="15">
        <v>433</v>
      </c>
      <c r="M109" s="13" t="s">
        <v>204</v>
      </c>
      <c r="N109" s="14">
        <v>46300.821851851855</v>
      </c>
      <c r="O109" s="15">
        <v>320</v>
      </c>
      <c r="P109" s="13" t="s">
        <v>26</v>
      </c>
      <c r="Q109" s="15">
        <v>40</v>
      </c>
      <c r="R109" s="3" t="str">
        <f>IF(OR(G109="12R",G109="12L"),_xlfn.XLOOKUP(C109,DB!$A$2:$A$255,DB!$B$2:$B$255,""),IF(OR(G109="30L",G109="30R"),_xlfn.XLOOKUP(C109,DB!$A$2:$A$255,DB!$C$2:$C$255,""),""))</f>
        <v>ENEBA</v>
      </c>
      <c r="S109" s="3">
        <f t="shared" si="1"/>
        <v>19</v>
      </c>
      <c r="T109" s="3" t="str">
        <f>_xlfn.XLOOKUP(C109,DB!$A$2:$A$255,DB!$D$2:$D$255,"")</f>
        <v>Sector 3</v>
      </c>
    </row>
    <row r="110" spans="1:20" x14ac:dyDescent="0.2">
      <c r="A110" s="13" t="s">
        <v>289</v>
      </c>
      <c r="B110" s="13" t="s">
        <v>18</v>
      </c>
      <c r="C110" s="13" t="s">
        <v>97</v>
      </c>
      <c r="D110" s="13" t="s">
        <v>54</v>
      </c>
      <c r="E110" s="13" t="s">
        <v>112</v>
      </c>
      <c r="F110" s="14">
        <v>46300.798101851855</v>
      </c>
      <c r="G110" s="13" t="s">
        <v>22</v>
      </c>
      <c r="H110" s="13" t="s">
        <v>2325</v>
      </c>
      <c r="I110" s="15">
        <v>380</v>
      </c>
      <c r="J110" s="13" t="s">
        <v>23</v>
      </c>
      <c r="K110" s="13" t="s">
        <v>24</v>
      </c>
      <c r="L110" s="15">
        <v>876</v>
      </c>
      <c r="M110" s="13" t="s">
        <v>99</v>
      </c>
      <c r="N110" s="14">
        <v>46300.843576388892</v>
      </c>
      <c r="O110" s="15">
        <v>200</v>
      </c>
      <c r="P110" s="13" t="s">
        <v>26</v>
      </c>
      <c r="Q110" s="15">
        <v>190</v>
      </c>
      <c r="R110" s="3" t="str">
        <f>IF(OR(G110="12R",G110="12L"),_xlfn.XLOOKUP(C110,DB!$A$2:$A$255,DB!$B$2:$B$255,""),IF(OR(G110="30L",G110="30R"),_xlfn.XLOOKUP(C110,DB!$A$2:$A$255,DB!$C$2:$C$255,""),""))</f>
        <v>UDGUV</v>
      </c>
      <c r="S110" s="3">
        <f t="shared" si="1"/>
        <v>19</v>
      </c>
      <c r="T110" s="3" t="str">
        <f>_xlfn.XLOOKUP(C110,DB!$A$2:$A$255,DB!$D$2:$D$255,"")</f>
        <v>Sector 2</v>
      </c>
    </row>
    <row r="111" spans="1:20" x14ac:dyDescent="0.2">
      <c r="A111" s="13" t="s">
        <v>503</v>
      </c>
      <c r="B111" s="13" t="s">
        <v>18</v>
      </c>
      <c r="C111" s="13" t="s">
        <v>260</v>
      </c>
      <c r="D111" s="13" t="s">
        <v>261</v>
      </c>
      <c r="E111" s="13" t="s">
        <v>852</v>
      </c>
      <c r="F111" s="14">
        <v>46300.800104166665</v>
      </c>
      <c r="G111" s="13" t="s">
        <v>22</v>
      </c>
      <c r="H111" s="13" t="s">
        <v>2326</v>
      </c>
      <c r="I111" s="15">
        <v>350</v>
      </c>
      <c r="J111" s="13" t="s">
        <v>23</v>
      </c>
      <c r="K111" s="13" t="s">
        <v>24</v>
      </c>
      <c r="L111" s="15">
        <v>136</v>
      </c>
      <c r="M111" s="13" t="s">
        <v>40</v>
      </c>
      <c r="N111" s="14">
        <v>46300.809340277781</v>
      </c>
      <c r="O111" s="15">
        <v>221</v>
      </c>
      <c r="P111" s="13" t="s">
        <v>41</v>
      </c>
      <c r="Q111" s="15">
        <v>190</v>
      </c>
      <c r="R111" s="3" t="str">
        <f>IF(OR(G111="12R",G111="12L"),_xlfn.XLOOKUP(C111,DB!$A$2:$A$255,DB!$B$2:$B$255,""),IF(OR(G111="30L",G111="30R"),_xlfn.XLOOKUP(C111,DB!$A$2:$A$255,DB!$C$2:$C$255,""),""))</f>
        <v>NUDAL</v>
      </c>
      <c r="S111" s="3">
        <f t="shared" si="1"/>
        <v>19</v>
      </c>
      <c r="T111" s="3" t="str">
        <f>_xlfn.XLOOKUP(C111,DB!$A$2:$A$255,DB!$D$2:$D$255,"")</f>
        <v>Sector 3</v>
      </c>
    </row>
    <row r="112" spans="1:20" x14ac:dyDescent="0.2">
      <c r="A112" s="13" t="s">
        <v>415</v>
      </c>
      <c r="B112" s="13" t="s">
        <v>18</v>
      </c>
      <c r="C112" s="13" t="s">
        <v>18</v>
      </c>
      <c r="D112" s="13" t="s">
        <v>416</v>
      </c>
      <c r="E112" s="13"/>
      <c r="F112" s="14">
        <v>46300.802175925928</v>
      </c>
      <c r="G112" s="13" t="s">
        <v>22</v>
      </c>
      <c r="H112" s="13" t="s">
        <v>2327</v>
      </c>
      <c r="I112" s="15">
        <v>15</v>
      </c>
      <c r="J112" s="13" t="s">
        <v>139</v>
      </c>
      <c r="K112" s="13" t="s">
        <v>51</v>
      </c>
      <c r="L112" s="15">
        <v>135</v>
      </c>
      <c r="M112" s="13" t="s">
        <v>18</v>
      </c>
      <c r="N112" s="14">
        <v>46300.846550925926</v>
      </c>
      <c r="O112" s="15">
        <v>0</v>
      </c>
      <c r="P112" s="13" t="s">
        <v>137</v>
      </c>
      <c r="Q112" s="15">
        <v>15</v>
      </c>
      <c r="R112" s="3" t="str">
        <f>IF(OR(G112="12R",G112="12L"),_xlfn.XLOOKUP(C112,DB!$A$2:$A$255,DB!$B$2:$B$255,""),IF(OR(G112="30L",G112="30R"),_xlfn.XLOOKUP(C112,DB!$A$2:$A$255,DB!$C$2:$C$255,""),""))</f>
        <v/>
      </c>
      <c r="S112" s="3">
        <f t="shared" si="1"/>
        <v>19</v>
      </c>
      <c r="T112" s="3" t="str">
        <f>_xlfn.XLOOKUP(C112,DB!$A$2:$A$255,DB!$D$2:$D$255,"")</f>
        <v/>
      </c>
    </row>
    <row r="113" spans="1:20" x14ac:dyDescent="0.2">
      <c r="A113" s="13" t="s">
        <v>2328</v>
      </c>
      <c r="B113" s="13" t="s">
        <v>18</v>
      </c>
      <c r="C113" s="13" t="s">
        <v>273</v>
      </c>
      <c r="D113" s="13" t="s">
        <v>469</v>
      </c>
      <c r="E113" s="13"/>
      <c r="F113" s="14">
        <v>46300.80400462963</v>
      </c>
      <c r="G113" s="13" t="s">
        <v>22</v>
      </c>
      <c r="H113" s="13" t="s">
        <v>2329</v>
      </c>
      <c r="I113" s="15">
        <v>300</v>
      </c>
      <c r="J113" s="13" t="s">
        <v>23</v>
      </c>
      <c r="K113" s="13" t="s">
        <v>51</v>
      </c>
      <c r="L113" s="15">
        <v>867</v>
      </c>
      <c r="M113" s="13" t="s">
        <v>1169</v>
      </c>
      <c r="N113" s="14">
        <v>46300.851076388892</v>
      </c>
      <c r="O113" s="15">
        <v>360</v>
      </c>
      <c r="P113" s="13" t="s">
        <v>26</v>
      </c>
      <c r="Q113" s="15">
        <v>30</v>
      </c>
      <c r="R113" s="3" t="str">
        <f>IF(OR(G113="12R",G113="12L"),_xlfn.XLOOKUP(C113,DB!$A$2:$A$255,DB!$B$2:$B$255,""),IF(OR(G113="30L",G113="30R"),_xlfn.XLOOKUP(C113,DB!$A$2:$A$255,DB!$C$2:$C$255,""),""))</f>
        <v>UDGUV</v>
      </c>
      <c r="S113" s="3">
        <f t="shared" si="1"/>
        <v>19</v>
      </c>
      <c r="T113" s="3" t="str">
        <f>_xlfn.XLOOKUP(C113,DB!$A$2:$A$255,DB!$D$2:$D$255,"")</f>
        <v>Sector 2</v>
      </c>
    </row>
    <row r="114" spans="1:20" x14ac:dyDescent="0.2">
      <c r="A114" s="13" t="s">
        <v>307</v>
      </c>
      <c r="B114" s="13" t="s">
        <v>18</v>
      </c>
      <c r="C114" s="13" t="s">
        <v>172</v>
      </c>
      <c r="D114" s="13" t="s">
        <v>54</v>
      </c>
      <c r="E114" s="13" t="s">
        <v>891</v>
      </c>
      <c r="F114" s="14">
        <v>46300.804849537039</v>
      </c>
      <c r="G114" s="13" t="s">
        <v>22</v>
      </c>
      <c r="H114" s="13" t="s">
        <v>2330</v>
      </c>
      <c r="I114" s="15">
        <v>320</v>
      </c>
      <c r="J114" s="13" t="s">
        <v>23</v>
      </c>
      <c r="K114" s="13" t="s">
        <v>24</v>
      </c>
      <c r="L114" s="15">
        <v>326</v>
      </c>
      <c r="M114" s="13" t="s">
        <v>2331</v>
      </c>
      <c r="N114" s="14">
        <v>46300.823576388888</v>
      </c>
      <c r="O114" s="15">
        <v>380</v>
      </c>
      <c r="P114" s="13" t="s">
        <v>26</v>
      </c>
      <c r="Q114" s="15">
        <v>190</v>
      </c>
      <c r="R114" s="3" t="str">
        <f>IF(OR(G114="12R",G114="12L"),_xlfn.XLOOKUP(C114,DB!$A$2:$A$255,DB!$B$2:$B$255,""),IF(OR(G114="30L",G114="30R"),_xlfn.XLOOKUP(C114,DB!$A$2:$A$255,DB!$C$2:$C$255,""),""))</f>
        <v>CZM</v>
      </c>
      <c r="S114" s="3">
        <f t="shared" si="1"/>
        <v>19</v>
      </c>
      <c r="T114" s="3" t="str">
        <f>_xlfn.XLOOKUP(C114,DB!$A$2:$A$255,DB!$D$2:$D$255,"")</f>
        <v>Sector 7</v>
      </c>
    </row>
    <row r="115" spans="1:20" x14ac:dyDescent="0.2">
      <c r="A115" s="13" t="s">
        <v>265</v>
      </c>
      <c r="B115" s="13" t="s">
        <v>18</v>
      </c>
      <c r="C115" s="13" t="s">
        <v>148</v>
      </c>
      <c r="D115" s="13" t="s">
        <v>29</v>
      </c>
      <c r="E115" s="13" t="s">
        <v>2332</v>
      </c>
      <c r="F115" s="14">
        <v>46300.806527777779</v>
      </c>
      <c r="G115" s="13" t="s">
        <v>22</v>
      </c>
      <c r="H115" s="13" t="s">
        <v>1212</v>
      </c>
      <c r="I115" s="15">
        <v>330</v>
      </c>
      <c r="J115" s="13" t="s">
        <v>23</v>
      </c>
      <c r="K115" s="13" t="s">
        <v>24</v>
      </c>
      <c r="L115" s="15">
        <v>135</v>
      </c>
      <c r="M115" s="13" t="s">
        <v>40</v>
      </c>
      <c r="N115" s="14">
        <v>46300.815474537034</v>
      </c>
      <c r="O115" s="15">
        <v>236</v>
      </c>
      <c r="P115" s="13" t="s">
        <v>26</v>
      </c>
      <c r="Q115" s="15">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s="13" t="s">
        <v>494</v>
      </c>
      <c r="B116" s="13" t="s">
        <v>18</v>
      </c>
      <c r="C116" s="13" t="s">
        <v>282</v>
      </c>
      <c r="D116" s="13" t="s">
        <v>29</v>
      </c>
      <c r="E116" s="13" t="s">
        <v>946</v>
      </c>
      <c r="F116" s="14">
        <v>46300.807870370372</v>
      </c>
      <c r="G116" s="13" t="s">
        <v>22</v>
      </c>
      <c r="H116" s="13" t="s">
        <v>495</v>
      </c>
      <c r="I116" s="15">
        <v>330</v>
      </c>
      <c r="J116" s="13" t="s">
        <v>23</v>
      </c>
      <c r="K116" s="13" t="s">
        <v>24</v>
      </c>
      <c r="L116" s="15">
        <v>136</v>
      </c>
      <c r="M116" s="13" t="s">
        <v>40</v>
      </c>
      <c r="N116" s="14">
        <v>46300.817361111112</v>
      </c>
      <c r="O116" s="15">
        <v>226</v>
      </c>
      <c r="P116" s="13" t="s">
        <v>26</v>
      </c>
      <c r="Q116" s="15">
        <v>40</v>
      </c>
      <c r="R116" s="3" t="str">
        <f>IF(OR(G116="12R",G116="12L"),_xlfn.XLOOKUP(C116,DB!$A$2:$A$255,DB!$B$2:$B$255,""),IF(OR(G116="30L",G116="30R"),_xlfn.XLOOKUP(C116,DB!$A$2:$A$255,DB!$C$2:$C$255,""),""))</f>
        <v>OMSUK</v>
      </c>
      <c r="S116" s="3">
        <f t="shared" si="1"/>
        <v>19</v>
      </c>
      <c r="T116" s="3" t="str">
        <f>_xlfn.XLOOKUP(C116,DB!$A$2:$A$255,DB!$D$2:$D$255,"")</f>
        <v>Sector 3</v>
      </c>
    </row>
    <row r="117" spans="1:20" x14ac:dyDescent="0.2">
      <c r="A117" s="13" t="s">
        <v>270</v>
      </c>
      <c r="B117" s="13" t="s">
        <v>18</v>
      </c>
      <c r="C117" s="13" t="s">
        <v>134</v>
      </c>
      <c r="D117" s="13" t="s">
        <v>61</v>
      </c>
      <c r="E117" s="13" t="s">
        <v>942</v>
      </c>
      <c r="F117" s="14">
        <v>46300.80908564815</v>
      </c>
      <c r="G117" s="13" t="s">
        <v>22</v>
      </c>
      <c r="H117" s="13" t="s">
        <v>2333</v>
      </c>
      <c r="I117" s="15">
        <v>350</v>
      </c>
      <c r="J117" s="13" t="s">
        <v>23</v>
      </c>
      <c r="K117" s="13" t="s">
        <v>24</v>
      </c>
      <c r="L117" s="15">
        <v>359</v>
      </c>
      <c r="M117" s="13" t="s">
        <v>31</v>
      </c>
      <c r="N117" s="14">
        <v>46300.829814814817</v>
      </c>
      <c r="O117" s="15">
        <v>350</v>
      </c>
      <c r="P117" s="13" t="s">
        <v>26</v>
      </c>
      <c r="Q117" s="15">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422</v>
      </c>
      <c r="B118" s="13" t="s">
        <v>18</v>
      </c>
      <c r="C118" s="13" t="s">
        <v>423</v>
      </c>
      <c r="D118" s="13" t="s">
        <v>61</v>
      </c>
      <c r="E118" s="13" t="s">
        <v>1164</v>
      </c>
      <c r="F118" s="14">
        <v>46300.810439814813</v>
      </c>
      <c r="G118" s="13" t="s">
        <v>22</v>
      </c>
      <c r="H118" s="13" t="s">
        <v>2334</v>
      </c>
      <c r="I118" s="15">
        <v>340</v>
      </c>
      <c r="J118" s="13" t="s">
        <v>23</v>
      </c>
      <c r="K118" s="13" t="s">
        <v>24</v>
      </c>
      <c r="L118" s="15">
        <v>535</v>
      </c>
      <c r="M118" s="13" t="s">
        <v>130</v>
      </c>
      <c r="N118" s="14">
        <v>46300.839606481481</v>
      </c>
      <c r="O118" s="15">
        <v>340</v>
      </c>
      <c r="P118" s="13" t="s">
        <v>26</v>
      </c>
      <c r="Q118" s="15">
        <v>40</v>
      </c>
      <c r="R118" s="3" t="str">
        <f>IF(OR(G118="12R",G118="12L"),_xlfn.XLOOKUP(C118,DB!$A$2:$A$255,DB!$B$2:$B$255,""),IF(OR(G118="30L",G118="30R"),_xlfn.XLOOKUP(C118,DB!$A$2:$A$255,DB!$C$2:$C$255,""),""))</f>
        <v>ENEBA</v>
      </c>
      <c r="S118" s="3">
        <f t="shared" si="1"/>
        <v>19</v>
      </c>
      <c r="T118" s="3" t="str">
        <f>_xlfn.XLOOKUP(C118,DB!$A$2:$A$255,DB!$D$2:$D$255,"")</f>
        <v>Sector 3</v>
      </c>
    </row>
    <row r="119" spans="1:20" x14ac:dyDescent="0.2">
      <c r="A119" s="13" t="s">
        <v>264</v>
      </c>
      <c r="B119" s="13" t="s">
        <v>18</v>
      </c>
      <c r="C119" s="13" t="s">
        <v>224</v>
      </c>
      <c r="D119" s="13" t="s">
        <v>29</v>
      </c>
      <c r="E119" s="13" t="s">
        <v>1321</v>
      </c>
      <c r="F119" s="14">
        <v>46300.81181712963</v>
      </c>
      <c r="G119" s="13" t="s">
        <v>22</v>
      </c>
      <c r="H119" s="13" t="s">
        <v>2335</v>
      </c>
      <c r="I119" s="15">
        <v>360</v>
      </c>
      <c r="J119" s="13" t="s">
        <v>23</v>
      </c>
      <c r="K119" s="13" t="s">
        <v>24</v>
      </c>
      <c r="L119" s="15">
        <v>541</v>
      </c>
      <c r="M119" s="13" t="s">
        <v>130</v>
      </c>
      <c r="N119" s="14">
        <v>46300.841226851851</v>
      </c>
      <c r="O119" s="15">
        <v>380</v>
      </c>
      <c r="P119" s="13" t="s">
        <v>26</v>
      </c>
      <c r="Q119" s="15">
        <v>190</v>
      </c>
      <c r="R119" s="3" t="str">
        <f>IF(OR(G119="12R",G119="12L"),_xlfn.XLOOKUP(C119,DB!$A$2:$A$255,DB!$B$2:$B$255,""),IF(OR(G119="30L",G119="30R"),_xlfn.XLOOKUP(C119,DB!$A$2:$A$255,DB!$C$2:$C$255,""),""))</f>
        <v>ENEBA</v>
      </c>
      <c r="S119" s="3">
        <f t="shared" si="1"/>
        <v>19</v>
      </c>
      <c r="T119" s="3" t="str">
        <f>_xlfn.XLOOKUP(C119,DB!$A$2:$A$255,DB!$D$2:$D$255,"")</f>
        <v>Sector 3</v>
      </c>
    </row>
    <row r="120" spans="1:20" x14ac:dyDescent="0.2">
      <c r="A120" s="13" t="s">
        <v>278</v>
      </c>
      <c r="B120" s="13" t="s">
        <v>18</v>
      </c>
      <c r="C120" s="13" t="s">
        <v>33</v>
      </c>
      <c r="D120" s="13" t="s">
        <v>54</v>
      </c>
      <c r="E120" s="13" t="s">
        <v>485</v>
      </c>
      <c r="F120" s="14">
        <v>46300.812893518516</v>
      </c>
      <c r="G120" s="13" t="s">
        <v>22</v>
      </c>
      <c r="H120" s="13" t="s">
        <v>2336</v>
      </c>
      <c r="I120" s="15">
        <v>380</v>
      </c>
      <c r="J120" s="13" t="s">
        <v>23</v>
      </c>
      <c r="K120" s="13" t="s">
        <v>24</v>
      </c>
      <c r="L120" s="15">
        <v>885</v>
      </c>
      <c r="M120" s="13" t="s">
        <v>2337</v>
      </c>
      <c r="N120" s="14">
        <v>46300.860081018516</v>
      </c>
      <c r="O120" s="15">
        <v>380</v>
      </c>
      <c r="P120" s="13" t="s">
        <v>26</v>
      </c>
      <c r="Q120" s="15">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3" t="s">
        <v>272</v>
      </c>
      <c r="B121" s="13" t="s">
        <v>18</v>
      </c>
      <c r="C121" s="13" t="s">
        <v>273</v>
      </c>
      <c r="D121" s="13" t="s">
        <v>20</v>
      </c>
      <c r="E121" s="13" t="s">
        <v>1258</v>
      </c>
      <c r="F121" s="14">
        <v>46300.814108796294</v>
      </c>
      <c r="G121" s="13" t="s">
        <v>22</v>
      </c>
      <c r="H121" s="13" t="s">
        <v>2338</v>
      </c>
      <c r="I121" s="15">
        <v>360</v>
      </c>
      <c r="J121" s="13" t="s">
        <v>23</v>
      </c>
      <c r="K121" s="13" t="s">
        <v>24</v>
      </c>
      <c r="L121" s="15">
        <v>888</v>
      </c>
      <c r="M121" s="13" t="s">
        <v>36</v>
      </c>
      <c r="N121" s="14">
        <v>46300.860034722224</v>
      </c>
      <c r="O121" s="15">
        <v>360</v>
      </c>
      <c r="P121" s="13" t="s">
        <v>26</v>
      </c>
      <c r="Q121" s="15">
        <v>190</v>
      </c>
      <c r="R121" s="3" t="str">
        <f>IF(OR(G121="12R",G121="12L"),_xlfn.XLOOKUP(C121,DB!$A$2:$A$255,DB!$B$2:$B$255,""),IF(OR(G121="30L",G121="30R"),_xlfn.XLOOKUP(C121,DB!$A$2:$A$255,DB!$C$2:$C$255,""),""))</f>
        <v>UDGUV</v>
      </c>
      <c r="S121" s="3">
        <f t="shared" si="1"/>
        <v>19</v>
      </c>
      <c r="T121" s="3" t="str">
        <f>_xlfn.XLOOKUP(C121,DB!$A$2:$A$255,DB!$D$2:$D$255,"")</f>
        <v>Sector 2</v>
      </c>
    </row>
    <row r="122" spans="1:20" x14ac:dyDescent="0.2">
      <c r="A122" s="13" t="s">
        <v>280</v>
      </c>
      <c r="B122" s="13" t="s">
        <v>18</v>
      </c>
      <c r="C122" s="13" t="s">
        <v>170</v>
      </c>
      <c r="D122" s="13" t="s">
        <v>34</v>
      </c>
      <c r="E122" s="13" t="s">
        <v>2339</v>
      </c>
      <c r="F122" s="14">
        <v>46300.815289351849</v>
      </c>
      <c r="G122" s="13" t="s">
        <v>22</v>
      </c>
      <c r="H122" s="13" t="s">
        <v>2340</v>
      </c>
      <c r="I122" s="15">
        <v>330</v>
      </c>
      <c r="J122" s="13" t="s">
        <v>23</v>
      </c>
      <c r="K122" s="13" t="s">
        <v>24</v>
      </c>
      <c r="L122" s="15">
        <v>136</v>
      </c>
      <c r="M122" s="13" t="s">
        <v>40</v>
      </c>
      <c r="N122" s="14">
        <v>46300.824861111112</v>
      </c>
      <c r="O122" s="15">
        <v>228</v>
      </c>
      <c r="P122" s="13" t="s">
        <v>26</v>
      </c>
      <c r="Q122" s="15">
        <v>190</v>
      </c>
      <c r="R122" s="3" t="str">
        <f>IF(OR(G122="12R",G122="12L"),_xlfn.XLOOKUP(C122,DB!$A$2:$A$255,DB!$B$2:$B$255,""),IF(OR(G122="30L",G122="30R"),_xlfn.XLOOKUP(C122,DB!$A$2:$A$255,DB!$C$2:$C$255,""),""))</f>
        <v>OMSUK</v>
      </c>
      <c r="S122" s="3">
        <f t="shared" si="1"/>
        <v>19</v>
      </c>
      <c r="T122" s="3" t="str">
        <f>_xlfn.XLOOKUP(C122,DB!$A$2:$A$255,DB!$D$2:$D$255,"")</f>
        <v>Sector 3</v>
      </c>
    </row>
    <row r="123" spans="1:20" x14ac:dyDescent="0.2">
      <c r="A123" s="13" t="s">
        <v>275</v>
      </c>
      <c r="B123" s="13" t="s">
        <v>18</v>
      </c>
      <c r="C123" s="13" t="s">
        <v>276</v>
      </c>
      <c r="D123" s="13" t="s">
        <v>123</v>
      </c>
      <c r="E123" s="13" t="s">
        <v>277</v>
      </c>
      <c r="F123" s="14">
        <v>46300.816724537035</v>
      </c>
      <c r="G123" s="13" t="s">
        <v>22</v>
      </c>
      <c r="H123" s="13" t="s">
        <v>2341</v>
      </c>
      <c r="I123" s="15">
        <v>300</v>
      </c>
      <c r="J123" s="13" t="s">
        <v>23</v>
      </c>
      <c r="K123" s="13" t="s">
        <v>24</v>
      </c>
      <c r="L123" s="15">
        <v>544</v>
      </c>
      <c r="M123" s="13" t="s">
        <v>130</v>
      </c>
      <c r="N123" s="14">
        <v>46300.845775462964</v>
      </c>
      <c r="O123" s="15">
        <v>300</v>
      </c>
      <c r="P123" s="13" t="s">
        <v>26</v>
      </c>
      <c r="Q123" s="15">
        <v>40</v>
      </c>
      <c r="R123" s="3" t="str">
        <f>IF(OR(G123="12R",G123="12L"),_xlfn.XLOOKUP(C123,DB!$A$2:$A$255,DB!$B$2:$B$255,""),IF(OR(G123="30L",G123="30R"),_xlfn.XLOOKUP(C123,DB!$A$2:$A$255,DB!$C$2:$C$255,""),""))</f>
        <v>UDGUV</v>
      </c>
      <c r="S123" s="3">
        <f t="shared" si="1"/>
        <v>19</v>
      </c>
      <c r="T123" s="3" t="str">
        <f>_xlfn.XLOOKUP(C123,DB!$A$2:$A$255,DB!$D$2:$D$255,"")</f>
        <v>Sector 2</v>
      </c>
    </row>
    <row r="124" spans="1:20" x14ac:dyDescent="0.2">
      <c r="A124" s="13" t="s">
        <v>1402</v>
      </c>
      <c r="B124" s="13" t="s">
        <v>18</v>
      </c>
      <c r="C124" s="13" t="s">
        <v>660</v>
      </c>
      <c r="D124" s="13" t="s">
        <v>29</v>
      </c>
      <c r="E124" s="13" t="s">
        <v>613</v>
      </c>
      <c r="F124" s="14">
        <v>46300.81790509259</v>
      </c>
      <c r="G124" s="13" t="s">
        <v>22</v>
      </c>
      <c r="H124" s="13" t="s">
        <v>2342</v>
      </c>
      <c r="I124" s="15">
        <v>340</v>
      </c>
      <c r="J124" s="13" t="s">
        <v>23</v>
      </c>
      <c r="K124" s="13" t="s">
        <v>24</v>
      </c>
      <c r="L124" s="15">
        <v>446</v>
      </c>
      <c r="M124" s="13" t="s">
        <v>204</v>
      </c>
      <c r="N124" s="14">
        <v>46300.842893518522</v>
      </c>
      <c r="O124" s="15">
        <v>340</v>
      </c>
      <c r="P124" s="13" t="s">
        <v>26</v>
      </c>
      <c r="Q124" s="15">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s="13" t="s">
        <v>131</v>
      </c>
      <c r="B125" s="13" t="s">
        <v>18</v>
      </c>
      <c r="C125" s="13" t="s">
        <v>381</v>
      </c>
      <c r="D125" s="13" t="s">
        <v>132</v>
      </c>
      <c r="E125" s="13"/>
      <c r="F125" s="14">
        <v>46300.819293981483</v>
      </c>
      <c r="G125" s="13" t="s">
        <v>22</v>
      </c>
      <c r="H125" s="13" t="s">
        <v>2343</v>
      </c>
      <c r="I125" s="15">
        <v>270</v>
      </c>
      <c r="J125" s="13" t="s">
        <v>23</v>
      </c>
      <c r="K125" s="13" t="s">
        <v>51</v>
      </c>
      <c r="L125" s="15">
        <v>234</v>
      </c>
      <c r="M125" s="13" t="s">
        <v>383</v>
      </c>
      <c r="N125" s="14">
        <v>46300.835879629631</v>
      </c>
      <c r="O125" s="15">
        <v>270</v>
      </c>
      <c r="P125" s="13" t="s">
        <v>26</v>
      </c>
      <c r="Q125" s="15">
        <v>40</v>
      </c>
      <c r="R125" s="3" t="str">
        <f>IF(OR(G125="12R",G125="12L"),_xlfn.XLOOKUP(C125,DB!$A$2:$A$255,DB!$B$2:$B$255,""),IF(OR(G125="30L",G125="30R"),_xlfn.XLOOKUP(C125,DB!$A$2:$A$255,DB!$C$2:$C$255,""),""))</f>
        <v>OMSUK</v>
      </c>
      <c r="S125" s="3">
        <f t="shared" si="1"/>
        <v>19</v>
      </c>
      <c r="T125" s="3" t="str">
        <f>_xlfn.XLOOKUP(C125,DB!$A$2:$A$255,DB!$D$2:$D$255,"")</f>
        <v>Sector 3</v>
      </c>
    </row>
    <row r="126" spans="1:20" x14ac:dyDescent="0.2">
      <c r="A126" s="13" t="s">
        <v>283</v>
      </c>
      <c r="B126" s="13" t="s">
        <v>18</v>
      </c>
      <c r="C126" s="13" t="s">
        <v>284</v>
      </c>
      <c r="D126" s="13" t="s">
        <v>34</v>
      </c>
      <c r="E126" s="13" t="s">
        <v>641</v>
      </c>
      <c r="F126" s="14">
        <v>46300.820636574077</v>
      </c>
      <c r="G126" s="13" t="s">
        <v>22</v>
      </c>
      <c r="H126" s="13" t="s">
        <v>2344</v>
      </c>
      <c r="I126" s="15">
        <v>380</v>
      </c>
      <c r="J126" s="13" t="s">
        <v>23</v>
      </c>
      <c r="K126" s="13" t="s">
        <v>24</v>
      </c>
      <c r="L126" s="15">
        <v>870</v>
      </c>
      <c r="M126" s="13" t="s">
        <v>1140</v>
      </c>
      <c r="N126" s="14">
        <v>46300.8671412037</v>
      </c>
      <c r="O126" s="15">
        <v>380</v>
      </c>
      <c r="P126" s="13" t="s">
        <v>26</v>
      </c>
      <c r="Q126" s="15">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3" t="s">
        <v>287</v>
      </c>
      <c r="B127" s="13" t="s">
        <v>18</v>
      </c>
      <c r="C127" s="13" t="s">
        <v>43</v>
      </c>
      <c r="D127" s="13" t="s">
        <v>44</v>
      </c>
      <c r="E127" s="13" t="s">
        <v>739</v>
      </c>
      <c r="F127" s="14">
        <v>46300.825254629628</v>
      </c>
      <c r="G127" s="13" t="s">
        <v>22</v>
      </c>
      <c r="H127" s="13" t="s">
        <v>2345</v>
      </c>
      <c r="I127" s="15">
        <v>360</v>
      </c>
      <c r="J127" s="13" t="s">
        <v>23</v>
      </c>
      <c r="K127" s="13" t="s">
        <v>24</v>
      </c>
      <c r="L127" s="15">
        <v>914</v>
      </c>
      <c r="M127" s="13" t="s">
        <v>2346</v>
      </c>
      <c r="N127" s="14">
        <v>46300.872106481482</v>
      </c>
      <c r="O127" s="15">
        <v>360</v>
      </c>
      <c r="P127" s="13" t="s">
        <v>26</v>
      </c>
      <c r="Q127" s="15">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13" t="s">
        <v>258</v>
      </c>
      <c r="B128" s="13" t="s">
        <v>18</v>
      </c>
      <c r="C128" s="13" t="s">
        <v>128</v>
      </c>
      <c r="D128" s="13" t="s">
        <v>61</v>
      </c>
      <c r="E128" s="13" t="s">
        <v>934</v>
      </c>
      <c r="F128" s="14">
        <v>46300.826307870368</v>
      </c>
      <c r="G128" s="13" t="s">
        <v>22</v>
      </c>
      <c r="H128" s="13" t="s">
        <v>2347</v>
      </c>
      <c r="I128" s="15">
        <v>360</v>
      </c>
      <c r="J128" s="13" t="s">
        <v>23</v>
      </c>
      <c r="K128" s="13" t="s">
        <v>24</v>
      </c>
      <c r="L128" s="15">
        <v>538</v>
      </c>
      <c r="M128" s="13" t="s">
        <v>130</v>
      </c>
      <c r="N128" s="14">
        <v>46300.854305555556</v>
      </c>
      <c r="O128" s="15">
        <v>340</v>
      </c>
      <c r="P128" s="13" t="s">
        <v>26</v>
      </c>
      <c r="Q128" s="15">
        <v>40</v>
      </c>
      <c r="R128" s="3" t="str">
        <f>IF(OR(G128="12R",G128="12L"),_xlfn.XLOOKUP(C128,DB!$A$2:$A$255,DB!$B$2:$B$255,""),IF(OR(G128="30L",G128="30R"),_xlfn.XLOOKUP(C128,DB!$A$2:$A$255,DB!$C$2:$C$255,""),""))</f>
        <v>ENEBA</v>
      </c>
      <c r="S128" s="3">
        <f t="shared" si="1"/>
        <v>19</v>
      </c>
      <c r="T128" s="3" t="str">
        <f>_xlfn.XLOOKUP(C128,DB!$A$2:$A$255,DB!$D$2:$D$255,"")</f>
        <v>Sector 3</v>
      </c>
    </row>
    <row r="129" spans="1:20" x14ac:dyDescent="0.2">
      <c r="A129" s="13" t="s">
        <v>492</v>
      </c>
      <c r="B129" s="13" t="s">
        <v>18</v>
      </c>
      <c r="C129" s="13" t="s">
        <v>493</v>
      </c>
      <c r="D129" s="13" t="s">
        <v>116</v>
      </c>
      <c r="E129" s="13" t="s">
        <v>250</v>
      </c>
      <c r="F129" s="14">
        <v>46300.827627314815</v>
      </c>
      <c r="G129" s="13" t="s">
        <v>22</v>
      </c>
      <c r="H129" s="13" t="s">
        <v>2348</v>
      </c>
      <c r="I129" s="15">
        <v>360</v>
      </c>
      <c r="J129" s="13" t="s">
        <v>23</v>
      </c>
      <c r="K129" s="13" t="s">
        <v>24</v>
      </c>
      <c r="L129" s="15">
        <v>440</v>
      </c>
      <c r="M129" s="13" t="s">
        <v>204</v>
      </c>
      <c r="N129" s="14">
        <v>46300.851446759261</v>
      </c>
      <c r="O129" s="15">
        <v>380</v>
      </c>
      <c r="P129" s="13" t="s">
        <v>26</v>
      </c>
      <c r="Q129" s="15">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13" t="s">
        <v>291</v>
      </c>
      <c r="B130" s="13" t="s">
        <v>18</v>
      </c>
      <c r="C130" s="13" t="s">
        <v>122</v>
      </c>
      <c r="D130" s="13" t="s">
        <v>44</v>
      </c>
      <c r="E130" s="13" t="s">
        <v>470</v>
      </c>
      <c r="F130" s="14">
        <v>46300.830520833333</v>
      </c>
      <c r="G130" s="13" t="s">
        <v>22</v>
      </c>
      <c r="H130" s="13" t="s">
        <v>2349</v>
      </c>
      <c r="I130" s="15">
        <v>340</v>
      </c>
      <c r="J130" s="13" t="s">
        <v>23</v>
      </c>
      <c r="K130" s="13" t="s">
        <v>24</v>
      </c>
      <c r="L130" s="15">
        <v>573</v>
      </c>
      <c r="M130" s="13" t="s">
        <v>130</v>
      </c>
      <c r="N130" s="14">
        <v>46300.861354166664</v>
      </c>
      <c r="O130" s="15">
        <v>360</v>
      </c>
      <c r="P130" s="13" t="s">
        <v>26</v>
      </c>
      <c r="Q130" s="15">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13" t="s">
        <v>285</v>
      </c>
      <c r="B131" s="13" t="s">
        <v>18</v>
      </c>
      <c r="C131" s="13" t="s">
        <v>199</v>
      </c>
      <c r="D131" s="13" t="s">
        <v>61</v>
      </c>
      <c r="E131" s="13" t="s">
        <v>417</v>
      </c>
      <c r="F131" s="14">
        <v>46300.831921296296</v>
      </c>
      <c r="G131" s="13" t="s">
        <v>22</v>
      </c>
      <c r="H131" s="13" t="s">
        <v>2350</v>
      </c>
      <c r="I131" s="15">
        <v>350</v>
      </c>
      <c r="J131" s="13" t="s">
        <v>23</v>
      </c>
      <c r="K131" s="13" t="s">
        <v>24</v>
      </c>
      <c r="L131" s="15">
        <v>359</v>
      </c>
      <c r="M131" s="13" t="s">
        <v>31</v>
      </c>
      <c r="N131" s="14">
        <v>46300.853171296294</v>
      </c>
      <c r="O131" s="15">
        <v>350</v>
      </c>
      <c r="P131" s="13" t="s">
        <v>26</v>
      </c>
      <c r="Q131" s="15">
        <v>40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13" t="s">
        <v>856</v>
      </c>
      <c r="B132" s="13" t="s">
        <v>18</v>
      </c>
      <c r="C132" s="13" t="s">
        <v>203</v>
      </c>
      <c r="D132" s="13" t="s">
        <v>129</v>
      </c>
      <c r="E132" s="13" t="s">
        <v>1157</v>
      </c>
      <c r="F132" s="14">
        <v>46300.833275462966</v>
      </c>
      <c r="G132" s="13" t="s">
        <v>22</v>
      </c>
      <c r="H132" s="13" t="s">
        <v>2351</v>
      </c>
      <c r="I132" s="15">
        <v>360</v>
      </c>
      <c r="J132" s="13" t="s">
        <v>23</v>
      </c>
      <c r="K132" s="13" t="s">
        <v>24</v>
      </c>
      <c r="L132" s="15">
        <v>444</v>
      </c>
      <c r="M132" s="13" t="s">
        <v>204</v>
      </c>
      <c r="N132" s="14">
        <v>46300.857141203705</v>
      </c>
      <c r="O132" s="15">
        <v>360</v>
      </c>
      <c r="P132" s="13" t="s">
        <v>26</v>
      </c>
      <c r="Q132" s="15">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13" t="s">
        <v>2352</v>
      </c>
      <c r="B133" s="13" t="s">
        <v>18</v>
      </c>
      <c r="C133" s="13" t="s">
        <v>1105</v>
      </c>
      <c r="D133" s="13" t="s">
        <v>1202</v>
      </c>
      <c r="E133" s="13" t="s">
        <v>2353</v>
      </c>
      <c r="F133" s="14">
        <v>46300.834490740737</v>
      </c>
      <c r="G133" s="13" t="s">
        <v>22</v>
      </c>
      <c r="H133" s="13" t="s">
        <v>2354</v>
      </c>
      <c r="I133" s="15">
        <v>310</v>
      </c>
      <c r="J133" s="13" t="s">
        <v>23</v>
      </c>
      <c r="K133" s="13" t="s">
        <v>152</v>
      </c>
      <c r="L133" s="15">
        <v>136</v>
      </c>
      <c r="M133" s="13" t="s">
        <v>40</v>
      </c>
      <c r="N133" s="14">
        <v>46300.844108796293</v>
      </c>
      <c r="O133" s="15">
        <v>202</v>
      </c>
      <c r="P133" s="13" t="s">
        <v>26</v>
      </c>
      <c r="Q133" s="15">
        <v>30</v>
      </c>
      <c r="R133" s="3" t="str">
        <f>IF(OR(G133="12R",G133="12L"),_xlfn.XLOOKUP(C133,DB!$A$2:$A$255,DB!$B$2:$B$255,""),IF(OR(G133="30L",G133="30R"),_xlfn.XLOOKUP(C133,DB!$A$2:$A$255,DB!$C$2:$C$255,""),""))</f>
        <v>NUDAL</v>
      </c>
      <c r="S133" s="3">
        <f t="shared" si="2"/>
        <v>20</v>
      </c>
      <c r="T133" s="3" t="str">
        <f>_xlfn.XLOOKUP(C133,DB!$A$2:$A$255,DB!$D$2:$D$255,"")</f>
        <v>Sector 3</v>
      </c>
    </row>
    <row r="134" spans="1:20" x14ac:dyDescent="0.2">
      <c r="A134" s="13" t="s">
        <v>292</v>
      </c>
      <c r="B134" s="13" t="s">
        <v>18</v>
      </c>
      <c r="C134" s="13" t="s">
        <v>43</v>
      </c>
      <c r="D134" s="13" t="s">
        <v>54</v>
      </c>
      <c r="E134" s="13" t="s">
        <v>72</v>
      </c>
      <c r="F134" s="14">
        <v>46300.835729166669</v>
      </c>
      <c r="G134" s="13" t="s">
        <v>22</v>
      </c>
      <c r="H134" s="13" t="s">
        <v>2355</v>
      </c>
      <c r="I134" s="15">
        <v>360</v>
      </c>
      <c r="J134" s="13" t="s">
        <v>23</v>
      </c>
      <c r="K134" s="13" t="s">
        <v>24</v>
      </c>
      <c r="L134" s="15">
        <v>878</v>
      </c>
      <c r="M134" s="13" t="s">
        <v>46</v>
      </c>
      <c r="N134" s="14">
        <v>46300.880868055552</v>
      </c>
      <c r="O134" s="15">
        <v>360</v>
      </c>
      <c r="P134" s="13" t="s">
        <v>26</v>
      </c>
      <c r="Q134" s="15">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13" t="s">
        <v>789</v>
      </c>
      <c r="B135" s="13" t="s">
        <v>18</v>
      </c>
      <c r="C135" s="13" t="s">
        <v>381</v>
      </c>
      <c r="D135" s="13" t="s">
        <v>790</v>
      </c>
      <c r="E135" s="13"/>
      <c r="F135" s="14">
        <v>46300.837939814817</v>
      </c>
      <c r="G135" s="13" t="s">
        <v>22</v>
      </c>
      <c r="H135" s="13" t="s">
        <v>2356</v>
      </c>
      <c r="I135" s="15">
        <v>90</v>
      </c>
      <c r="J135" s="13" t="s">
        <v>23</v>
      </c>
      <c r="K135" s="13" t="s">
        <v>51</v>
      </c>
      <c r="L135" s="15">
        <v>217</v>
      </c>
      <c r="M135" s="13" t="s">
        <v>383</v>
      </c>
      <c r="N135" s="14">
        <v>46300.870138888888</v>
      </c>
      <c r="O135" s="15">
        <v>90</v>
      </c>
      <c r="P135" s="13" t="s">
        <v>137</v>
      </c>
      <c r="Q135" s="15">
        <v>40</v>
      </c>
      <c r="R135" s="3" t="str">
        <f>IF(OR(G135="12R",G135="12L"),_xlfn.XLOOKUP(C135,DB!$A$2:$A$255,DB!$B$2:$B$255,""),IF(OR(G135="30L",G135="30R"),_xlfn.XLOOKUP(C135,DB!$A$2:$A$255,DB!$C$2:$C$255,""),""))</f>
        <v>OMSUK</v>
      </c>
      <c r="S135" s="3">
        <f t="shared" si="2"/>
        <v>20</v>
      </c>
      <c r="T135" s="3" t="str">
        <f>_xlfn.XLOOKUP(C135,DB!$A$2:$A$255,DB!$D$2:$D$255,"")</f>
        <v>Sector 3</v>
      </c>
    </row>
    <row r="136" spans="1:20" x14ac:dyDescent="0.2">
      <c r="A136" s="13" t="s">
        <v>669</v>
      </c>
      <c r="B136" s="13" t="s">
        <v>18</v>
      </c>
      <c r="C136" s="13" t="s">
        <v>317</v>
      </c>
      <c r="D136" s="13" t="s">
        <v>20</v>
      </c>
      <c r="E136" s="13" t="s">
        <v>2357</v>
      </c>
      <c r="F136" s="14">
        <v>46300.83966435185</v>
      </c>
      <c r="G136" s="13" t="s">
        <v>22</v>
      </c>
      <c r="H136" s="13" t="s">
        <v>2358</v>
      </c>
      <c r="I136" s="15">
        <v>340</v>
      </c>
      <c r="J136" s="13" t="s">
        <v>23</v>
      </c>
      <c r="K136" s="13" t="s">
        <v>24</v>
      </c>
      <c r="L136" s="15">
        <v>528</v>
      </c>
      <c r="M136" s="13" t="s">
        <v>130</v>
      </c>
      <c r="N136" s="14">
        <v>46300.867152777777</v>
      </c>
      <c r="O136" s="15">
        <v>340</v>
      </c>
      <c r="P136" s="13" t="s">
        <v>26</v>
      </c>
      <c r="Q136" s="15">
        <v>40</v>
      </c>
      <c r="R136" s="3" t="str">
        <f>IF(OR(G136="12R",G136="12L"),_xlfn.XLOOKUP(C136,DB!$A$2:$A$255,DB!$B$2:$B$255,""),IF(OR(G136="30L",G136="30R"),_xlfn.XLOOKUP(C136,DB!$A$2:$A$255,DB!$C$2:$C$255,""),""))</f>
        <v>UDGUV</v>
      </c>
      <c r="S136" s="3">
        <f t="shared" si="2"/>
        <v>20</v>
      </c>
      <c r="T136" s="3" t="str">
        <f>_xlfn.XLOOKUP(C136,DB!$A$2:$A$255,DB!$D$2:$D$255,"")</f>
        <v>Sector 2</v>
      </c>
    </row>
    <row r="137" spans="1:20" x14ac:dyDescent="0.2">
      <c r="A137" s="13" t="s">
        <v>858</v>
      </c>
      <c r="B137" s="13" t="s">
        <v>18</v>
      </c>
      <c r="C137" s="13" t="s">
        <v>128</v>
      </c>
      <c r="D137" s="13" t="s">
        <v>129</v>
      </c>
      <c r="E137" s="13" t="s">
        <v>1445</v>
      </c>
      <c r="F137" s="14">
        <v>46300.841550925928</v>
      </c>
      <c r="G137" s="13" t="s">
        <v>22</v>
      </c>
      <c r="H137" s="13" t="s">
        <v>2359</v>
      </c>
      <c r="I137" s="15">
        <v>360</v>
      </c>
      <c r="J137" s="13" t="s">
        <v>23</v>
      </c>
      <c r="K137" s="13" t="s">
        <v>24</v>
      </c>
      <c r="L137" s="15">
        <v>530</v>
      </c>
      <c r="M137" s="13" t="s">
        <v>130</v>
      </c>
      <c r="N137" s="14">
        <v>46300.869386574072</v>
      </c>
      <c r="O137" s="15">
        <v>320</v>
      </c>
      <c r="P137" s="13" t="s">
        <v>26</v>
      </c>
      <c r="Q137" s="15">
        <v>40</v>
      </c>
      <c r="R137" s="3" t="str">
        <f>IF(OR(G137="12R",G137="12L"),_xlfn.XLOOKUP(C137,DB!$A$2:$A$255,DB!$B$2:$B$255,""),IF(OR(G137="30L",G137="30R"),_xlfn.XLOOKUP(C137,DB!$A$2:$A$255,DB!$C$2:$C$255,""),""))</f>
        <v>ENEBA</v>
      </c>
      <c r="S137" s="3">
        <f t="shared" si="2"/>
        <v>20</v>
      </c>
      <c r="T137" s="3" t="str">
        <f>_xlfn.XLOOKUP(C137,DB!$A$2:$A$255,DB!$D$2:$D$255,"")</f>
        <v>Sector 3</v>
      </c>
    </row>
    <row r="138" spans="1:20" x14ac:dyDescent="0.2">
      <c r="A138" s="13" t="s">
        <v>294</v>
      </c>
      <c r="B138" s="13" t="s">
        <v>18</v>
      </c>
      <c r="C138" s="13" t="s">
        <v>101</v>
      </c>
      <c r="D138" s="13" t="s">
        <v>54</v>
      </c>
      <c r="E138" s="13" t="s">
        <v>844</v>
      </c>
      <c r="F138" s="14">
        <v>46300.843587962961</v>
      </c>
      <c r="G138" s="13" t="s">
        <v>22</v>
      </c>
      <c r="H138" s="13" t="s">
        <v>2360</v>
      </c>
      <c r="I138" s="15">
        <v>360</v>
      </c>
      <c r="J138" s="13" t="s">
        <v>23</v>
      </c>
      <c r="K138" s="13" t="s">
        <v>24</v>
      </c>
      <c r="L138" s="15">
        <v>866</v>
      </c>
      <c r="M138" s="13" t="s">
        <v>46</v>
      </c>
      <c r="N138" s="14">
        <v>46300.889756944445</v>
      </c>
      <c r="O138" s="15">
        <v>360</v>
      </c>
      <c r="P138" s="13" t="s">
        <v>26</v>
      </c>
      <c r="Q138" s="15">
        <v>190</v>
      </c>
      <c r="R138" s="3" t="str">
        <f>IF(OR(G138="12R",G138="12L"),_xlfn.XLOOKUP(C138,DB!$A$2:$A$255,DB!$B$2:$B$255,""),IF(OR(G138="30L",G138="30R"),_xlfn.XLOOKUP(C138,DB!$A$2:$A$255,DB!$C$2:$C$255,""),""))</f>
        <v>UDGUV</v>
      </c>
      <c r="S138" s="3">
        <f t="shared" si="2"/>
        <v>20</v>
      </c>
      <c r="T138" s="3" t="str">
        <f>_xlfn.XLOOKUP(C138,DB!$A$2:$A$255,DB!$D$2:$D$255,"")</f>
        <v>Sector 2</v>
      </c>
    </row>
    <row r="139" spans="1:20" x14ac:dyDescent="0.2">
      <c r="A139" s="13" t="s">
        <v>301</v>
      </c>
      <c r="B139" s="13" t="s">
        <v>18</v>
      </c>
      <c r="C139" s="13" t="s">
        <v>50</v>
      </c>
      <c r="D139" s="13" t="s">
        <v>54</v>
      </c>
      <c r="E139" s="13" t="s">
        <v>357</v>
      </c>
      <c r="F139" s="14">
        <v>46300.852939814817</v>
      </c>
      <c r="G139" s="13" t="s">
        <v>22</v>
      </c>
      <c r="H139" s="13" t="s">
        <v>2361</v>
      </c>
      <c r="I139" s="15">
        <v>380</v>
      </c>
      <c r="J139" s="13" t="s">
        <v>23</v>
      </c>
      <c r="K139" s="13" t="s">
        <v>24</v>
      </c>
      <c r="L139" s="15">
        <v>872</v>
      </c>
      <c r="M139" s="13" t="s">
        <v>46</v>
      </c>
      <c r="N139" s="14">
        <v>46300.898738425924</v>
      </c>
      <c r="O139" s="15">
        <v>380</v>
      </c>
      <c r="P139" s="13" t="s">
        <v>26</v>
      </c>
      <c r="Q139" s="15">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304</v>
      </c>
      <c r="B140" s="13" t="s">
        <v>18</v>
      </c>
      <c r="C140" s="13" t="s">
        <v>134</v>
      </c>
      <c r="D140" s="13" t="s">
        <v>123</v>
      </c>
      <c r="E140" s="13" t="s">
        <v>1256</v>
      </c>
      <c r="F140" s="14">
        <v>46300.853935185187</v>
      </c>
      <c r="G140" s="13" t="s">
        <v>22</v>
      </c>
      <c r="H140" s="13" t="s">
        <v>2333</v>
      </c>
      <c r="I140" s="15">
        <v>350</v>
      </c>
      <c r="J140" s="13" t="s">
        <v>23</v>
      </c>
      <c r="K140" s="13" t="s">
        <v>24</v>
      </c>
      <c r="L140" s="15">
        <v>359</v>
      </c>
      <c r="M140" s="13" t="s">
        <v>31</v>
      </c>
      <c r="N140" s="14">
        <v>46300.873518518521</v>
      </c>
      <c r="O140" s="15">
        <v>350</v>
      </c>
      <c r="P140" s="13" t="s">
        <v>26</v>
      </c>
      <c r="Q140" s="15">
        <v>40</v>
      </c>
      <c r="R140" s="3" t="str">
        <f>IF(OR(G140="12R",G140="12L"),_xlfn.XLOOKUP(C140,DB!$A$2:$A$255,DB!$B$2:$B$255,""),IF(OR(G140="30L",G140="30R"),_xlfn.XLOOKUP(C140,DB!$A$2:$A$255,DB!$C$2:$C$255,""),""))</f>
        <v>ENEBA</v>
      </c>
      <c r="S140" s="3">
        <f t="shared" si="2"/>
        <v>20</v>
      </c>
      <c r="T140" s="3" t="str">
        <f>_xlfn.XLOOKUP(C140,DB!$A$2:$A$255,DB!$D$2:$D$255,"")</f>
        <v>Sector 3</v>
      </c>
    </row>
    <row r="141" spans="1:20" x14ac:dyDescent="0.2">
      <c r="A141" s="13" t="s">
        <v>1531</v>
      </c>
      <c r="B141" s="13" t="s">
        <v>18</v>
      </c>
      <c r="C141" s="13" t="s">
        <v>66</v>
      </c>
      <c r="D141" s="13" t="s">
        <v>923</v>
      </c>
      <c r="E141" s="13"/>
      <c r="F141" s="14">
        <v>46300.855868055558</v>
      </c>
      <c r="G141" s="13" t="s">
        <v>22</v>
      </c>
      <c r="H141" s="13" t="s">
        <v>2362</v>
      </c>
      <c r="I141" s="15">
        <v>220</v>
      </c>
      <c r="J141" s="13" t="s">
        <v>23</v>
      </c>
      <c r="K141" s="13" t="s">
        <v>152</v>
      </c>
      <c r="L141" s="15">
        <v>371</v>
      </c>
      <c r="M141" s="13" t="s">
        <v>66</v>
      </c>
      <c r="N141" s="14">
        <v>46300.886828703704</v>
      </c>
      <c r="O141" s="15">
        <v>0</v>
      </c>
      <c r="P141" s="13" t="s">
        <v>137</v>
      </c>
      <c r="Q141" s="15">
        <v>30</v>
      </c>
      <c r="R141" s="3" t="str">
        <f>IF(OR(G141="12R",G141="12L"),_xlfn.XLOOKUP(C141,DB!$A$2:$A$255,DB!$B$2:$B$255,""),IF(OR(G141="30L",G141="30R"),_xlfn.XLOOKUP(C141,DB!$A$2:$A$255,DB!$C$2:$C$255,""),""))</f>
        <v>UDGUV</v>
      </c>
      <c r="S141" s="3">
        <f t="shared" si="2"/>
        <v>20</v>
      </c>
      <c r="T141" s="3" t="str">
        <f>_xlfn.XLOOKUP(C141,DB!$A$2:$A$255,DB!$D$2:$D$255,"")</f>
        <v>Sector 2</v>
      </c>
    </row>
    <row r="142" spans="1:20" x14ac:dyDescent="0.2">
      <c r="A142" s="13" t="s">
        <v>510</v>
      </c>
      <c r="B142" s="13" t="s">
        <v>18</v>
      </c>
      <c r="C142" s="13" t="s">
        <v>238</v>
      </c>
      <c r="D142" s="13" t="s">
        <v>129</v>
      </c>
      <c r="E142" s="13" t="s">
        <v>2363</v>
      </c>
      <c r="F142" s="14">
        <v>46300.857222222221</v>
      </c>
      <c r="G142" s="13" t="s">
        <v>22</v>
      </c>
      <c r="H142" s="13" t="s">
        <v>2364</v>
      </c>
      <c r="I142" s="15">
        <v>370</v>
      </c>
      <c r="J142" s="13" t="s">
        <v>23</v>
      </c>
      <c r="K142" s="13" t="s">
        <v>24</v>
      </c>
      <c r="L142" s="15">
        <v>349</v>
      </c>
      <c r="M142" s="13" t="s">
        <v>31</v>
      </c>
      <c r="N142" s="14">
        <v>46300.876469907409</v>
      </c>
      <c r="O142" s="15">
        <v>370</v>
      </c>
      <c r="P142" s="13" t="s">
        <v>26</v>
      </c>
      <c r="Q142" s="15">
        <v>40</v>
      </c>
      <c r="R142" s="3" t="str">
        <f>IF(OR(G142="12R",G142="12L"),_xlfn.XLOOKUP(C142,DB!$A$2:$A$255,DB!$B$2:$B$255,""),IF(OR(G142="30L",G142="30R"),_xlfn.XLOOKUP(C142,DB!$A$2:$A$255,DB!$C$2:$C$255,""),""))</f>
        <v>OMSUK</v>
      </c>
      <c r="S142" s="3">
        <f t="shared" si="2"/>
        <v>20</v>
      </c>
      <c r="T142" s="3" t="str">
        <f>_xlfn.XLOOKUP(C142,DB!$A$2:$A$255,DB!$D$2:$D$255,"")</f>
        <v>Sector 3</v>
      </c>
    </row>
    <row r="143" spans="1:20" x14ac:dyDescent="0.2">
      <c r="A143" s="13" t="s">
        <v>332</v>
      </c>
      <c r="B143" s="13" t="s">
        <v>18</v>
      </c>
      <c r="C143" s="13" t="s">
        <v>205</v>
      </c>
      <c r="D143" s="13" t="s">
        <v>34</v>
      </c>
      <c r="E143" s="13" t="s">
        <v>2365</v>
      </c>
      <c r="F143" s="14">
        <v>46300.858101851853</v>
      </c>
      <c r="G143" s="13" t="s">
        <v>22</v>
      </c>
      <c r="H143" s="13" t="s">
        <v>206</v>
      </c>
      <c r="I143" s="15">
        <v>330</v>
      </c>
      <c r="J143" s="13" t="s">
        <v>23</v>
      </c>
      <c r="K143" s="13" t="s">
        <v>24</v>
      </c>
      <c r="L143" s="15">
        <v>136</v>
      </c>
      <c r="M143" s="13" t="s">
        <v>40</v>
      </c>
      <c r="N143" s="14">
        <v>46300.867592592593</v>
      </c>
      <c r="O143" s="15">
        <v>229</v>
      </c>
      <c r="P143" s="13" t="s">
        <v>26</v>
      </c>
      <c r="Q143" s="15">
        <v>190</v>
      </c>
      <c r="R143" s="3" t="str">
        <f>IF(OR(G143="12R",G143="12L"),_xlfn.XLOOKUP(C143,DB!$A$2:$A$255,DB!$B$2:$B$255,""),IF(OR(G143="30L",G143="30R"),_xlfn.XLOOKUP(C143,DB!$A$2:$A$255,DB!$C$2:$C$255,""),""))</f>
        <v>NUDAL</v>
      </c>
      <c r="S143" s="3">
        <f t="shared" si="2"/>
        <v>20</v>
      </c>
      <c r="T143" s="3" t="str">
        <f>_xlfn.XLOOKUP(C143,DB!$A$2:$A$255,DB!$D$2:$D$255,"")</f>
        <v>Sector 3</v>
      </c>
    </row>
    <row r="144" spans="1:20" x14ac:dyDescent="0.2">
      <c r="A144" s="13" t="s">
        <v>526</v>
      </c>
      <c r="B144" s="13" t="s">
        <v>18</v>
      </c>
      <c r="C144" s="13" t="s">
        <v>203</v>
      </c>
      <c r="D144" s="13" t="s">
        <v>44</v>
      </c>
      <c r="E144" s="13" t="s">
        <v>1112</v>
      </c>
      <c r="F144" s="14">
        <v>46300.861157407409</v>
      </c>
      <c r="G144" s="13" t="s">
        <v>22</v>
      </c>
      <c r="H144" s="13" t="s">
        <v>2366</v>
      </c>
      <c r="I144" s="15">
        <v>340</v>
      </c>
      <c r="J144" s="13" t="s">
        <v>23</v>
      </c>
      <c r="K144" s="13" t="s">
        <v>24</v>
      </c>
      <c r="L144" s="15">
        <v>371</v>
      </c>
      <c r="M144" s="13" t="s">
        <v>269</v>
      </c>
      <c r="N144" s="14">
        <v>46300.882673611108</v>
      </c>
      <c r="O144" s="15">
        <v>340</v>
      </c>
      <c r="P144" s="13" t="s">
        <v>26</v>
      </c>
      <c r="Q144" s="15">
        <v>40</v>
      </c>
      <c r="R144" s="3" t="str">
        <f>IF(OR(G144="12R",G144="12L"),_xlfn.XLOOKUP(C144,DB!$A$2:$A$255,DB!$B$2:$B$255,""),IF(OR(G144="30L",G144="30R"),_xlfn.XLOOKUP(C144,DB!$A$2:$A$255,DB!$C$2:$C$255,""),""))</f>
        <v>ENEBA</v>
      </c>
      <c r="S144" s="3">
        <f t="shared" si="2"/>
        <v>20</v>
      </c>
      <c r="T144" s="3" t="str">
        <f>_xlfn.XLOOKUP(C144,DB!$A$2:$A$255,DB!$D$2:$D$255,"")</f>
        <v>Sector 3</v>
      </c>
    </row>
    <row r="145" spans="1:20" x14ac:dyDescent="0.2">
      <c r="A145" s="13" t="s">
        <v>303</v>
      </c>
      <c r="B145" s="13" t="s">
        <v>18</v>
      </c>
      <c r="C145" s="13" t="s">
        <v>43</v>
      </c>
      <c r="D145" s="13" t="s">
        <v>20</v>
      </c>
      <c r="E145" s="13" t="s">
        <v>736</v>
      </c>
      <c r="F145" s="14">
        <v>46300.863206018519</v>
      </c>
      <c r="G145" s="13" t="s">
        <v>22</v>
      </c>
      <c r="H145" s="13" t="s">
        <v>2367</v>
      </c>
      <c r="I145" s="15">
        <v>340</v>
      </c>
      <c r="J145" s="13" t="s">
        <v>23</v>
      </c>
      <c r="K145" s="13" t="s">
        <v>24</v>
      </c>
      <c r="L145" s="15">
        <v>884</v>
      </c>
      <c r="M145" s="13" t="s">
        <v>46</v>
      </c>
      <c r="N145" s="14">
        <v>46300.910775462966</v>
      </c>
      <c r="O145" s="15">
        <v>340</v>
      </c>
      <c r="P145" s="13" t="s">
        <v>26</v>
      </c>
      <c r="Q145" s="15">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3" t="s">
        <v>516</v>
      </c>
      <c r="B146" s="13" t="s">
        <v>18</v>
      </c>
      <c r="C146" s="13" t="s">
        <v>199</v>
      </c>
      <c r="D146" s="13" t="s">
        <v>20</v>
      </c>
      <c r="E146" s="13" t="s">
        <v>435</v>
      </c>
      <c r="F146" s="14">
        <v>46300.8669212963</v>
      </c>
      <c r="G146" s="13" t="s">
        <v>22</v>
      </c>
      <c r="H146" s="13" t="s">
        <v>2368</v>
      </c>
      <c r="I146" s="15">
        <v>350</v>
      </c>
      <c r="J146" s="13" t="s">
        <v>23</v>
      </c>
      <c r="K146" s="13" t="s">
        <v>24</v>
      </c>
      <c r="L146" s="15">
        <v>361</v>
      </c>
      <c r="M146" s="13" t="s">
        <v>31</v>
      </c>
      <c r="N146" s="14">
        <v>46300.887418981481</v>
      </c>
      <c r="O146" s="15">
        <v>330</v>
      </c>
      <c r="P146" s="13" t="s">
        <v>26</v>
      </c>
      <c r="Q146" s="15">
        <v>40</v>
      </c>
      <c r="R146" s="3" t="str">
        <f>IF(OR(G146="12R",G146="12L"),_xlfn.XLOOKUP(C146,DB!$A$2:$A$255,DB!$B$2:$B$255,""),IF(OR(G146="30L",G146="30R"),_xlfn.XLOOKUP(C146,DB!$A$2:$A$255,DB!$C$2:$C$255,""),""))</f>
        <v>OMSUK</v>
      </c>
      <c r="S146" s="3">
        <f t="shared" si="2"/>
        <v>20</v>
      </c>
      <c r="T146" s="3" t="str">
        <f>_xlfn.XLOOKUP(C146,DB!$A$2:$A$255,DB!$D$2:$D$255,"")</f>
        <v>Sector 3</v>
      </c>
    </row>
    <row r="147" spans="1:20" x14ac:dyDescent="0.2">
      <c r="A147" s="13" t="s">
        <v>228</v>
      </c>
      <c r="B147" s="13" t="s">
        <v>18</v>
      </c>
      <c r="C147" s="13" t="s">
        <v>19</v>
      </c>
      <c r="D147" s="13" t="s">
        <v>61</v>
      </c>
      <c r="E147" s="13" t="s">
        <v>757</v>
      </c>
      <c r="F147" s="14">
        <v>46300.867696759262</v>
      </c>
      <c r="G147" s="13" t="s">
        <v>22</v>
      </c>
      <c r="H147" s="13" t="s">
        <v>2369</v>
      </c>
      <c r="I147" s="15">
        <v>300</v>
      </c>
      <c r="J147" s="13" t="s">
        <v>23</v>
      </c>
      <c r="K147" s="13" t="s">
        <v>24</v>
      </c>
      <c r="L147" s="15">
        <v>861</v>
      </c>
      <c r="M147" s="13" t="s">
        <v>25</v>
      </c>
      <c r="N147" s="14">
        <v>46300.913981481484</v>
      </c>
      <c r="O147" s="15">
        <v>300</v>
      </c>
      <c r="P147" s="13" t="s">
        <v>26</v>
      </c>
      <c r="Q147" s="15">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13" t="s">
        <v>741</v>
      </c>
      <c r="B148" s="13" t="s">
        <v>18</v>
      </c>
      <c r="C148" s="13" t="s">
        <v>221</v>
      </c>
      <c r="D148" s="13" t="s">
        <v>54</v>
      </c>
      <c r="E148" s="13" t="s">
        <v>438</v>
      </c>
      <c r="F148" s="14">
        <v>46300.869305555556</v>
      </c>
      <c r="G148" s="13" t="s">
        <v>22</v>
      </c>
      <c r="H148" s="13" t="s">
        <v>2370</v>
      </c>
      <c r="I148" s="15">
        <v>380</v>
      </c>
      <c r="J148" s="13" t="s">
        <v>23</v>
      </c>
      <c r="K148" s="13" t="s">
        <v>24</v>
      </c>
      <c r="L148" s="15">
        <v>892</v>
      </c>
      <c r="M148" s="13" t="s">
        <v>744</v>
      </c>
      <c r="N148" s="14">
        <v>46300.915138888886</v>
      </c>
      <c r="O148" s="15">
        <v>380</v>
      </c>
      <c r="P148" s="13" t="s">
        <v>26</v>
      </c>
      <c r="Q148" s="15">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3" t="s">
        <v>518</v>
      </c>
      <c r="B149" s="13" t="s">
        <v>18</v>
      </c>
      <c r="C149" s="13" t="s">
        <v>43</v>
      </c>
      <c r="D149" s="13" t="s">
        <v>44</v>
      </c>
      <c r="E149" s="13" t="s">
        <v>104</v>
      </c>
      <c r="F149" s="14">
        <v>46300.870879629627</v>
      </c>
      <c r="G149" s="13" t="s">
        <v>22</v>
      </c>
      <c r="H149" s="13" t="s">
        <v>2371</v>
      </c>
      <c r="I149" s="15">
        <v>360</v>
      </c>
      <c r="J149" s="13" t="s">
        <v>23</v>
      </c>
      <c r="K149" s="13" t="s">
        <v>24</v>
      </c>
      <c r="L149" s="15">
        <v>990</v>
      </c>
      <c r="M149" s="13" t="s">
        <v>820</v>
      </c>
      <c r="N149" s="14">
        <v>46300.921643518515</v>
      </c>
      <c r="O149" s="15">
        <v>360</v>
      </c>
      <c r="P149" s="13" t="s">
        <v>26</v>
      </c>
      <c r="Q149" s="15">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3" t="s">
        <v>2372</v>
      </c>
      <c r="B150" s="13" t="s">
        <v>18</v>
      </c>
      <c r="C150" s="13" t="s">
        <v>929</v>
      </c>
      <c r="D150" s="13" t="s">
        <v>490</v>
      </c>
      <c r="E150" s="13"/>
      <c r="F150" s="14">
        <v>46300.875405092593</v>
      </c>
      <c r="G150" s="13" t="s">
        <v>22</v>
      </c>
      <c r="H150" s="13" t="s">
        <v>2373</v>
      </c>
      <c r="I150" s="15">
        <v>410</v>
      </c>
      <c r="J150" s="13" t="s">
        <v>23</v>
      </c>
      <c r="K150" s="13" t="s">
        <v>51</v>
      </c>
      <c r="L150" s="15">
        <v>191</v>
      </c>
      <c r="M150" s="13" t="s">
        <v>2374</v>
      </c>
      <c r="N150" s="14">
        <v>46300.887557870374</v>
      </c>
      <c r="O150" s="15">
        <v>350</v>
      </c>
      <c r="P150" s="13" t="s">
        <v>26</v>
      </c>
      <c r="Q150" s="15">
        <v>40</v>
      </c>
      <c r="R150" s="3" t="str">
        <f>IF(OR(G150="12R",G150="12L"),_xlfn.XLOOKUP(C150,DB!$A$2:$A$255,DB!$B$2:$B$255,""),IF(OR(G150="30L",G150="30R"),_xlfn.XLOOKUP(C150,DB!$A$2:$A$255,DB!$C$2:$C$255,""),""))</f>
        <v>NUDAL</v>
      </c>
      <c r="S150" s="3">
        <f t="shared" si="2"/>
        <v>21</v>
      </c>
      <c r="T150" s="3" t="str">
        <f>_xlfn.XLOOKUP(C150,DB!$A$2:$A$255,DB!$D$2:$D$255,"")</f>
        <v>Sector 3</v>
      </c>
    </row>
    <row r="151" spans="1:20" x14ac:dyDescent="0.2">
      <c r="A151" s="13" t="s">
        <v>316</v>
      </c>
      <c r="B151" s="13" t="s">
        <v>18</v>
      </c>
      <c r="C151" s="13" t="s">
        <v>317</v>
      </c>
      <c r="D151" s="13" t="s">
        <v>44</v>
      </c>
      <c r="E151" s="13" t="s">
        <v>834</v>
      </c>
      <c r="F151" s="14">
        <v>46300.877210648148</v>
      </c>
      <c r="G151" s="13" t="s">
        <v>22</v>
      </c>
      <c r="H151" s="13" t="s">
        <v>2375</v>
      </c>
      <c r="I151" s="15">
        <v>340</v>
      </c>
      <c r="J151" s="13" t="s">
        <v>23</v>
      </c>
      <c r="K151" s="13" t="s">
        <v>24</v>
      </c>
      <c r="L151" s="15">
        <v>529</v>
      </c>
      <c r="M151" s="13" t="s">
        <v>614</v>
      </c>
      <c r="N151" s="14">
        <v>46300.905532407407</v>
      </c>
      <c r="O151" s="15">
        <v>300</v>
      </c>
      <c r="P151" s="13" t="s">
        <v>26</v>
      </c>
      <c r="Q151" s="15">
        <v>40</v>
      </c>
      <c r="R151" s="3" t="str">
        <f>IF(OR(G151="12R",G151="12L"),_xlfn.XLOOKUP(C151,DB!$A$2:$A$255,DB!$B$2:$B$255,""),IF(OR(G151="30L",G151="30R"),_xlfn.XLOOKUP(C151,DB!$A$2:$A$255,DB!$C$2:$C$255,""),""))</f>
        <v>UDGUV</v>
      </c>
      <c r="S151" s="3">
        <f t="shared" si="2"/>
        <v>21</v>
      </c>
      <c r="T151" s="3" t="str">
        <f>_xlfn.XLOOKUP(C151,DB!$A$2:$A$255,DB!$D$2:$D$255,"")</f>
        <v>Sector 2</v>
      </c>
    </row>
    <row r="152" spans="1:20" x14ac:dyDescent="0.2">
      <c r="A152" s="13" t="s">
        <v>318</v>
      </c>
      <c r="B152" s="13" t="s">
        <v>18</v>
      </c>
      <c r="C152" s="13" t="s">
        <v>136</v>
      </c>
      <c r="D152" s="13" t="s">
        <v>44</v>
      </c>
      <c r="E152" s="13" t="s">
        <v>1100</v>
      </c>
      <c r="F152" s="14">
        <v>46300.878541666665</v>
      </c>
      <c r="G152" s="13" t="s">
        <v>22</v>
      </c>
      <c r="H152" s="13" t="s">
        <v>2376</v>
      </c>
      <c r="I152" s="15">
        <v>330</v>
      </c>
      <c r="J152" s="13" t="s">
        <v>23</v>
      </c>
      <c r="K152" s="13" t="s">
        <v>24</v>
      </c>
      <c r="L152" s="15">
        <v>359</v>
      </c>
      <c r="M152" s="13" t="s">
        <v>31</v>
      </c>
      <c r="N152" s="14">
        <v>46300.898761574077</v>
      </c>
      <c r="O152" s="15">
        <v>330</v>
      </c>
      <c r="P152" s="13" t="s">
        <v>26</v>
      </c>
      <c r="Q152" s="15">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13" t="s">
        <v>297</v>
      </c>
      <c r="B153" s="13" t="s">
        <v>18</v>
      </c>
      <c r="C153" s="13" t="s">
        <v>33</v>
      </c>
      <c r="D153" s="13" t="s">
        <v>20</v>
      </c>
      <c r="E153" s="13" t="s">
        <v>341</v>
      </c>
      <c r="F153" s="14">
        <v>46300.879930555559</v>
      </c>
      <c r="G153" s="13" t="s">
        <v>22</v>
      </c>
      <c r="H153" s="13" t="s">
        <v>2377</v>
      </c>
      <c r="I153" s="15">
        <v>340</v>
      </c>
      <c r="J153" s="13" t="s">
        <v>23</v>
      </c>
      <c r="K153" s="13" t="s">
        <v>24</v>
      </c>
      <c r="L153" s="15">
        <v>922</v>
      </c>
      <c r="M153" s="13" t="s">
        <v>2378</v>
      </c>
      <c r="N153" s="14">
        <v>46300.927476851852</v>
      </c>
      <c r="O153" s="15">
        <v>340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327</v>
      </c>
      <c r="B154" s="13" t="s">
        <v>18</v>
      </c>
      <c r="C154" s="13" t="s">
        <v>328</v>
      </c>
      <c r="D154" s="13" t="s">
        <v>29</v>
      </c>
      <c r="E154" s="13" t="s">
        <v>2379</v>
      </c>
      <c r="F154" s="14">
        <v>46300.881851851853</v>
      </c>
      <c r="G154" s="13" t="s">
        <v>22</v>
      </c>
      <c r="H154" s="13" t="s">
        <v>2380</v>
      </c>
      <c r="I154" s="15">
        <v>340</v>
      </c>
      <c r="J154" s="13" t="s">
        <v>23</v>
      </c>
      <c r="K154" s="13" t="s">
        <v>24</v>
      </c>
      <c r="L154" s="15">
        <v>432</v>
      </c>
      <c r="M154" s="13" t="s">
        <v>204</v>
      </c>
      <c r="N154" s="14">
        <v>46300.906377314815</v>
      </c>
      <c r="O154" s="15">
        <v>360</v>
      </c>
      <c r="P154" s="13" t="s">
        <v>26</v>
      </c>
      <c r="Q154" s="15">
        <v>40</v>
      </c>
      <c r="R154" s="3" t="str">
        <f>IF(OR(G154="12R",G154="12L"),_xlfn.XLOOKUP(C154,DB!$A$2:$A$255,DB!$B$2:$B$255,""),IF(OR(G154="30L",G154="30R"),_xlfn.XLOOKUP(C154,DB!$A$2:$A$255,DB!$C$2:$C$255,""),""))</f>
        <v>OMSUK</v>
      </c>
      <c r="S154" s="3">
        <f t="shared" si="2"/>
        <v>21</v>
      </c>
      <c r="T154" s="3" t="str">
        <f>_xlfn.XLOOKUP(C154,DB!$A$2:$A$255,DB!$D$2:$D$255,"")</f>
        <v>Sector 3</v>
      </c>
    </row>
    <row r="155" spans="1:20" x14ac:dyDescent="0.2">
      <c r="A155" s="13" t="s">
        <v>525</v>
      </c>
      <c r="B155" s="13" t="s">
        <v>18</v>
      </c>
      <c r="C155" s="13" t="s">
        <v>317</v>
      </c>
      <c r="D155" s="13" t="s">
        <v>29</v>
      </c>
      <c r="E155" s="13" t="s">
        <v>2381</v>
      </c>
      <c r="F155" s="14">
        <v>46300.885509259257</v>
      </c>
      <c r="G155" s="13" t="s">
        <v>22</v>
      </c>
      <c r="H155" s="13" t="s">
        <v>2382</v>
      </c>
      <c r="I155" s="15">
        <v>340</v>
      </c>
      <c r="J155" s="13" t="s">
        <v>23</v>
      </c>
      <c r="K155" s="13" t="s">
        <v>24</v>
      </c>
      <c r="L155" s="15">
        <v>534</v>
      </c>
      <c r="M155" s="13" t="s">
        <v>130</v>
      </c>
      <c r="N155" s="14">
        <v>46300.913287037038</v>
      </c>
      <c r="O155" s="15">
        <v>320</v>
      </c>
      <c r="P155" s="13" t="s">
        <v>26</v>
      </c>
      <c r="Q155" s="15">
        <v>40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281</v>
      </c>
      <c r="B156" t="s">
        <v>18</v>
      </c>
      <c r="C156" t="s">
        <v>282</v>
      </c>
      <c r="D156" t="s">
        <v>34</v>
      </c>
      <c r="E156" t="s">
        <v>2383</v>
      </c>
      <c r="F156" s="2">
        <v>46300.887048611112</v>
      </c>
      <c r="G156" t="s">
        <v>22</v>
      </c>
      <c r="H156" t="s">
        <v>2384</v>
      </c>
      <c r="I156" s="3">
        <v>350</v>
      </c>
      <c r="J156" t="s">
        <v>23</v>
      </c>
      <c r="K156" t="s">
        <v>24</v>
      </c>
      <c r="L156" s="3">
        <v>355</v>
      </c>
      <c r="M156" t="s">
        <v>31</v>
      </c>
      <c r="N156" s="2">
        <v>46300.907361111109</v>
      </c>
      <c r="O156" s="3">
        <v>350</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521</v>
      </c>
      <c r="B157" t="s">
        <v>18</v>
      </c>
      <c r="C157" t="s">
        <v>19</v>
      </c>
      <c r="D157" t="s">
        <v>34</v>
      </c>
      <c r="E157" t="s">
        <v>391</v>
      </c>
      <c r="F157" s="2">
        <v>46300.888252314813</v>
      </c>
      <c r="G157" t="s">
        <v>22</v>
      </c>
      <c r="H157" t="s">
        <v>2385</v>
      </c>
      <c r="I157" s="3">
        <v>360</v>
      </c>
      <c r="J157" t="s">
        <v>23</v>
      </c>
      <c r="K157" t="s">
        <v>24</v>
      </c>
      <c r="L157" s="3">
        <v>868</v>
      </c>
      <c r="M157" t="s">
        <v>809</v>
      </c>
      <c r="N157" s="2">
        <v>46300.934120370373</v>
      </c>
      <c r="O157" s="3">
        <v>360</v>
      </c>
      <c r="P157" t="s">
        <v>26</v>
      </c>
      <c r="Q157" s="3">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527</v>
      </c>
      <c r="B158" t="s">
        <v>18</v>
      </c>
      <c r="C158" t="s">
        <v>528</v>
      </c>
      <c r="D158" t="s">
        <v>20</v>
      </c>
      <c r="E158" t="s">
        <v>306</v>
      </c>
      <c r="F158" s="2">
        <v>46300.889502314814</v>
      </c>
      <c r="G158" t="s">
        <v>22</v>
      </c>
      <c r="H158" t="s">
        <v>2386</v>
      </c>
      <c r="I158" s="3">
        <v>340</v>
      </c>
      <c r="J158" t="s">
        <v>23</v>
      </c>
      <c r="K158" t="s">
        <v>24</v>
      </c>
      <c r="L158" s="3">
        <v>535</v>
      </c>
      <c r="M158" t="s">
        <v>130</v>
      </c>
      <c r="N158" s="2">
        <v>46300.916319444441</v>
      </c>
      <c r="O158" s="3">
        <v>300</v>
      </c>
      <c r="P158" t="s">
        <v>26</v>
      </c>
      <c r="Q158" s="3">
        <v>40</v>
      </c>
      <c r="R158" s="3" t="str">
        <f>IF(OR(G158="12R",G158="12L"),_xlfn.XLOOKUP(C158,DB!$A$2:$A$255,DB!$B$2:$B$255,""),IF(OR(G158="30L",G158="30R"),_xlfn.XLOOKUP(C158,DB!$A$2:$A$255,DB!$C$2:$C$255,""),""))</f>
        <v>ENEBA</v>
      </c>
      <c r="S158" s="3">
        <f t="shared" si="2"/>
        <v>21</v>
      </c>
      <c r="T158" s="3" t="str">
        <f>_xlfn.XLOOKUP(C158,DB!$A$2:$A$255,DB!$D$2:$D$255,"")</f>
        <v>Sector 3</v>
      </c>
    </row>
    <row r="159" spans="1:20" x14ac:dyDescent="0.2">
      <c r="A159" t="s">
        <v>313</v>
      </c>
      <c r="B159" t="s">
        <v>18</v>
      </c>
      <c r="C159" t="s">
        <v>314</v>
      </c>
      <c r="D159" t="s">
        <v>54</v>
      </c>
      <c r="E159" t="s">
        <v>829</v>
      </c>
      <c r="F159" s="2">
        <v>46300.891296296293</v>
      </c>
      <c r="G159" t="s">
        <v>22</v>
      </c>
      <c r="H159" t="s">
        <v>2387</v>
      </c>
      <c r="I159" s="3">
        <v>350</v>
      </c>
      <c r="J159" t="s">
        <v>23</v>
      </c>
      <c r="K159" t="s">
        <v>24</v>
      </c>
      <c r="L159" s="3">
        <v>219</v>
      </c>
      <c r="M159" t="s">
        <v>56</v>
      </c>
      <c r="N159" s="2">
        <v>46300.904999999999</v>
      </c>
      <c r="O159" s="3">
        <v>308</v>
      </c>
      <c r="P159" t="s">
        <v>26</v>
      </c>
      <c r="Q159" s="3">
        <v>190</v>
      </c>
      <c r="R159" s="3" t="str">
        <f>IF(OR(G159="12R",G159="12L"),_xlfn.XLOOKUP(C159,DB!$A$2:$A$255,DB!$B$2:$B$255,""),IF(OR(G159="30L",G159="30R"),_xlfn.XLOOKUP(C159,DB!$A$2:$A$255,DB!$C$2:$C$255,""),""))</f>
        <v>CZM</v>
      </c>
      <c r="S159" s="3">
        <f t="shared" si="2"/>
        <v>21</v>
      </c>
      <c r="T159" s="3" t="str">
        <f>_xlfn.XLOOKUP(C159,DB!$A$2:$A$255,DB!$D$2:$D$255,"")</f>
        <v>Sector 7</v>
      </c>
    </row>
    <row r="160" spans="1:20" x14ac:dyDescent="0.2">
      <c r="A160" t="s">
        <v>546</v>
      </c>
      <c r="B160" t="s">
        <v>18</v>
      </c>
      <c r="C160" t="s">
        <v>708</v>
      </c>
      <c r="D160" t="s">
        <v>507</v>
      </c>
      <c r="F160" s="2">
        <v>46300.893553240741</v>
      </c>
      <c r="G160" t="s">
        <v>22</v>
      </c>
      <c r="H160" t="s">
        <v>167</v>
      </c>
      <c r="I160" s="3">
        <v>15</v>
      </c>
      <c r="J160" t="s">
        <v>139</v>
      </c>
      <c r="K160" t="s">
        <v>51</v>
      </c>
      <c r="L160" s="3">
        <v>51</v>
      </c>
      <c r="M160" t="s">
        <v>708</v>
      </c>
      <c r="N160" s="2">
        <v>46300.902499999997</v>
      </c>
      <c r="O160" s="3">
        <v>0</v>
      </c>
      <c r="P160" t="s">
        <v>137</v>
      </c>
      <c r="Q160" s="3">
        <v>15</v>
      </c>
      <c r="R160" s="3" t="str">
        <f>IF(OR(G160="12R",G160="12L"),_xlfn.XLOOKUP(C160,DB!$A$2:$A$255,DB!$B$2:$B$255,""),IF(OR(G160="30L",G160="30R"),_xlfn.XLOOKUP(C160,DB!$A$2:$A$255,DB!$C$2:$C$255,""),""))</f>
        <v/>
      </c>
      <c r="S160" s="3">
        <f t="shared" si="2"/>
        <v>21</v>
      </c>
      <c r="T160" s="3" t="str">
        <f>_xlfn.XLOOKUP(C160,DB!$A$2:$A$255,DB!$D$2:$D$255,"")</f>
        <v/>
      </c>
    </row>
    <row r="161" spans="1:20" x14ac:dyDescent="0.2">
      <c r="A161" t="s">
        <v>324</v>
      </c>
      <c r="B161" t="s">
        <v>18</v>
      </c>
      <c r="C161" t="s">
        <v>325</v>
      </c>
      <c r="D161" t="s">
        <v>123</v>
      </c>
      <c r="E161" t="s">
        <v>784</v>
      </c>
      <c r="F161" s="2">
        <v>46300.895138888889</v>
      </c>
      <c r="G161" t="s">
        <v>22</v>
      </c>
      <c r="H161" t="s">
        <v>2388</v>
      </c>
      <c r="I161" s="3">
        <v>320</v>
      </c>
      <c r="J161" t="s">
        <v>23</v>
      </c>
      <c r="K161" t="s">
        <v>24</v>
      </c>
      <c r="L161" s="3">
        <v>489</v>
      </c>
      <c r="M161" t="s">
        <v>520</v>
      </c>
      <c r="N161" s="2">
        <v>46300.920474537037</v>
      </c>
      <c r="O161" s="3">
        <v>320</v>
      </c>
      <c r="P161" t="s">
        <v>26</v>
      </c>
      <c r="Q161" s="3">
        <v>40</v>
      </c>
      <c r="R161" s="3" t="str">
        <f>IF(OR(G161="12R",G161="12L"),_xlfn.XLOOKUP(C161,DB!$A$2:$A$255,DB!$B$2:$B$255,""),IF(OR(G161="30L",G161="30R"),_xlfn.XLOOKUP(C161,DB!$A$2:$A$255,DB!$C$2:$C$255,""),""))</f>
        <v>OMSUK</v>
      </c>
      <c r="S161" s="3">
        <f t="shared" si="2"/>
        <v>21</v>
      </c>
      <c r="T161" s="3" t="str">
        <f>_xlfn.XLOOKUP(C161,DB!$A$2:$A$255,DB!$D$2:$D$255,"")</f>
        <v>Sector 3</v>
      </c>
    </row>
    <row r="162" spans="1:20" x14ac:dyDescent="0.2">
      <c r="A162" t="s">
        <v>340</v>
      </c>
      <c r="B162" t="s">
        <v>18</v>
      </c>
      <c r="C162" t="s">
        <v>101</v>
      </c>
      <c r="D162" t="s">
        <v>61</v>
      </c>
      <c r="E162" t="s">
        <v>716</v>
      </c>
      <c r="F162" s="2">
        <v>46300.896770833337</v>
      </c>
      <c r="G162" t="s">
        <v>22</v>
      </c>
      <c r="H162" t="s">
        <v>2389</v>
      </c>
      <c r="I162" s="3">
        <v>340</v>
      </c>
      <c r="J162" t="s">
        <v>23</v>
      </c>
      <c r="K162" t="s">
        <v>152</v>
      </c>
      <c r="L162" s="3">
        <v>861</v>
      </c>
      <c r="M162" t="s">
        <v>46</v>
      </c>
      <c r="N162" s="2">
        <v>46300.941562499997</v>
      </c>
      <c r="O162" s="3">
        <v>340</v>
      </c>
      <c r="P162" t="s">
        <v>26</v>
      </c>
      <c r="Q162" s="3">
        <v>190</v>
      </c>
      <c r="R162" s="3" t="str">
        <f>IF(OR(G162="12R",G162="12L"),_xlfn.XLOOKUP(C162,DB!$A$2:$A$255,DB!$B$2:$B$255,""),IF(OR(G162="30L",G162="30R"),_xlfn.XLOOKUP(C162,DB!$A$2:$A$255,DB!$C$2:$C$255,""),""))</f>
        <v>UDGUV</v>
      </c>
      <c r="S162" s="3">
        <f t="shared" si="2"/>
        <v>21</v>
      </c>
      <c r="T162" s="3" t="str">
        <f>_xlfn.XLOOKUP(C162,DB!$A$2:$A$255,DB!$D$2:$D$255,"")</f>
        <v>Sector 2</v>
      </c>
    </row>
    <row r="163" spans="1:20" x14ac:dyDescent="0.2">
      <c r="A163" t="s">
        <v>415</v>
      </c>
      <c r="B163" t="s">
        <v>18</v>
      </c>
      <c r="C163" t="s">
        <v>18</v>
      </c>
      <c r="D163" t="s">
        <v>416</v>
      </c>
      <c r="F163" s="2">
        <v>46300.898645833331</v>
      </c>
      <c r="G163" t="s">
        <v>22</v>
      </c>
      <c r="H163" t="s">
        <v>2390</v>
      </c>
      <c r="I163" s="3">
        <v>15</v>
      </c>
      <c r="J163" t="s">
        <v>139</v>
      </c>
      <c r="K163" t="s">
        <v>51</v>
      </c>
      <c r="L163" s="3">
        <v>44</v>
      </c>
      <c r="M163" t="s">
        <v>18</v>
      </c>
      <c r="N163" s="2">
        <v>46300.925000000003</v>
      </c>
      <c r="O163" s="3">
        <v>0</v>
      </c>
      <c r="P163" t="s">
        <v>137</v>
      </c>
      <c r="Q163" s="3">
        <v>15</v>
      </c>
      <c r="R163" s="3" t="str">
        <f>IF(OR(G163="12R",G163="12L"),_xlfn.XLOOKUP(C163,DB!$A$2:$A$255,DB!$B$2:$B$255,""),IF(OR(G163="30L",G163="30R"),_xlfn.XLOOKUP(C163,DB!$A$2:$A$255,DB!$C$2:$C$255,""),""))</f>
        <v/>
      </c>
      <c r="S163" s="3">
        <f t="shared" si="2"/>
        <v>21</v>
      </c>
      <c r="T163" s="3" t="str">
        <f>_xlfn.XLOOKUP(C163,DB!$A$2:$A$255,DB!$D$2:$D$255,"")</f>
        <v/>
      </c>
    </row>
    <row r="164" spans="1:20" x14ac:dyDescent="0.2">
      <c r="A164" t="s">
        <v>530</v>
      </c>
      <c r="B164" t="s">
        <v>18</v>
      </c>
      <c r="C164" t="s">
        <v>178</v>
      </c>
      <c r="D164" t="s">
        <v>44</v>
      </c>
      <c r="E164" t="s">
        <v>1197</v>
      </c>
      <c r="F164" s="2">
        <v>46300.90042824074</v>
      </c>
      <c r="G164" t="s">
        <v>22</v>
      </c>
      <c r="H164" t="s">
        <v>2391</v>
      </c>
      <c r="I164" s="3">
        <v>330</v>
      </c>
      <c r="J164" t="s">
        <v>23</v>
      </c>
      <c r="K164" t="s">
        <v>24</v>
      </c>
      <c r="L164" s="3">
        <v>362</v>
      </c>
      <c r="M164" t="s">
        <v>31</v>
      </c>
      <c r="N164" s="2">
        <v>46300.921770833331</v>
      </c>
      <c r="O164" s="3">
        <v>330</v>
      </c>
      <c r="P164" t="s">
        <v>26</v>
      </c>
      <c r="Q164" s="3">
        <v>40</v>
      </c>
      <c r="R164" s="3" t="str">
        <f>IF(OR(G164="12R",G164="12L"),_xlfn.XLOOKUP(C164,DB!$A$2:$A$255,DB!$B$2:$B$255,""),IF(OR(G164="30L",G164="30R"),_xlfn.XLOOKUP(C164,DB!$A$2:$A$255,DB!$C$2:$C$255,""),""))</f>
        <v>OMSUK</v>
      </c>
      <c r="S164" s="3">
        <f t="shared" si="2"/>
        <v>21</v>
      </c>
      <c r="T164" s="3" t="str">
        <f>_xlfn.XLOOKUP(C164,DB!$A$2:$A$255,DB!$D$2:$D$255,"")</f>
        <v>Sector 3</v>
      </c>
    </row>
    <row r="165" spans="1:20" x14ac:dyDescent="0.2">
      <c r="A165" t="s">
        <v>326</v>
      </c>
      <c r="B165" t="s">
        <v>18</v>
      </c>
      <c r="C165" t="s">
        <v>33</v>
      </c>
      <c r="D165" t="s">
        <v>54</v>
      </c>
      <c r="E165" t="s">
        <v>298</v>
      </c>
      <c r="F165" s="2">
        <v>46300.901655092595</v>
      </c>
      <c r="G165" t="s">
        <v>22</v>
      </c>
      <c r="H165" t="s">
        <v>2392</v>
      </c>
      <c r="I165" s="3">
        <v>360</v>
      </c>
      <c r="J165" t="s">
        <v>23</v>
      </c>
      <c r="K165" t="s">
        <v>24</v>
      </c>
      <c r="L165" s="3">
        <v>912</v>
      </c>
      <c r="M165" t="s">
        <v>617</v>
      </c>
      <c r="N165" s="2">
        <v>46300.947962962964</v>
      </c>
      <c r="O165" s="3">
        <v>360</v>
      </c>
      <c r="P165" t="s">
        <v>26</v>
      </c>
      <c r="Q165" s="3">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320</v>
      </c>
      <c r="B166" t="s">
        <v>18</v>
      </c>
      <c r="C166" t="s">
        <v>128</v>
      </c>
      <c r="D166" t="s">
        <v>129</v>
      </c>
      <c r="E166" t="s">
        <v>1218</v>
      </c>
      <c r="F166" s="2">
        <v>46300.902604166666</v>
      </c>
      <c r="G166" t="s">
        <v>22</v>
      </c>
      <c r="H166" t="s">
        <v>2393</v>
      </c>
      <c r="I166" s="3">
        <v>360</v>
      </c>
      <c r="J166" t="s">
        <v>23</v>
      </c>
      <c r="K166" t="s">
        <v>24</v>
      </c>
      <c r="L166" s="3">
        <v>538</v>
      </c>
      <c r="M166" t="s">
        <v>130</v>
      </c>
      <c r="N166" s="2">
        <v>46300.931539351855</v>
      </c>
      <c r="O166" s="3">
        <v>380</v>
      </c>
      <c r="P166" t="s">
        <v>26</v>
      </c>
      <c r="Q166" s="3">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t="s">
        <v>1481</v>
      </c>
      <c r="B167" t="s">
        <v>18</v>
      </c>
      <c r="C167" t="s">
        <v>854</v>
      </c>
      <c r="D167" t="s">
        <v>29</v>
      </c>
      <c r="E167" t="s">
        <v>2394</v>
      </c>
      <c r="F167" s="2">
        <v>46300.903981481482</v>
      </c>
      <c r="G167" t="s">
        <v>22</v>
      </c>
      <c r="H167" t="s">
        <v>2395</v>
      </c>
      <c r="I167" s="3">
        <v>340</v>
      </c>
      <c r="J167" t="s">
        <v>23</v>
      </c>
      <c r="K167" t="s">
        <v>24</v>
      </c>
      <c r="L167" s="3">
        <v>547</v>
      </c>
      <c r="M167" t="s">
        <v>130</v>
      </c>
      <c r="N167" s="2">
        <v>46300.93346064815</v>
      </c>
      <c r="O167" s="3">
        <v>340</v>
      </c>
      <c r="P167" t="s">
        <v>26</v>
      </c>
      <c r="Q167" s="3">
        <v>40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791</v>
      </c>
      <c r="B168" t="s">
        <v>18</v>
      </c>
      <c r="C168" t="s">
        <v>322</v>
      </c>
      <c r="D168" t="s">
        <v>366</v>
      </c>
      <c r="E168" t="s">
        <v>441</v>
      </c>
      <c r="F168" s="2">
        <v>46300.905416666668</v>
      </c>
      <c r="G168" t="s">
        <v>22</v>
      </c>
      <c r="H168" t="s">
        <v>2396</v>
      </c>
      <c r="I168" s="3">
        <v>390</v>
      </c>
      <c r="J168" t="s">
        <v>23</v>
      </c>
      <c r="K168" t="s">
        <v>24</v>
      </c>
      <c r="L168" s="3">
        <v>136</v>
      </c>
      <c r="M168" t="s">
        <v>40</v>
      </c>
      <c r="N168" s="2">
        <v>46300.915000000001</v>
      </c>
      <c r="O168" s="3">
        <v>246</v>
      </c>
      <c r="P168" t="s">
        <v>41</v>
      </c>
      <c r="Q168" s="3">
        <v>190</v>
      </c>
      <c r="R168" s="3" t="str">
        <f>IF(OR(G168="12R",G168="12L"),_xlfn.XLOOKUP(C168,DB!$A$2:$A$255,DB!$B$2:$B$255,""),IF(OR(G168="30L",G168="30R"),_xlfn.XLOOKUP(C168,DB!$A$2:$A$255,DB!$C$2:$C$255,""),""))</f>
        <v>NUDAL</v>
      </c>
      <c r="S168" s="3">
        <f t="shared" si="2"/>
        <v>21</v>
      </c>
      <c r="T168" s="3" t="str">
        <f>_xlfn.XLOOKUP(C168,DB!$A$2:$A$255,DB!$D$2:$D$255,"")</f>
        <v>Sector 3</v>
      </c>
    </row>
    <row r="169" spans="1:20" x14ac:dyDescent="0.2">
      <c r="A169" t="s">
        <v>336</v>
      </c>
      <c r="B169" t="s">
        <v>18</v>
      </c>
      <c r="C169" t="s">
        <v>115</v>
      </c>
      <c r="D169" t="s">
        <v>29</v>
      </c>
      <c r="E169" t="s">
        <v>827</v>
      </c>
      <c r="F169" s="2">
        <v>46300.91101851852</v>
      </c>
      <c r="G169" t="s">
        <v>22</v>
      </c>
      <c r="H169" t="s">
        <v>567</v>
      </c>
      <c r="I169" s="3">
        <v>370</v>
      </c>
      <c r="J169" t="s">
        <v>23</v>
      </c>
      <c r="K169" t="s">
        <v>24</v>
      </c>
      <c r="L169" s="3">
        <v>153</v>
      </c>
      <c r="M169" t="s">
        <v>117</v>
      </c>
      <c r="N169" s="2">
        <v>46300.921782407408</v>
      </c>
      <c r="O169" s="3">
        <v>261</v>
      </c>
      <c r="P169" t="s">
        <v>26</v>
      </c>
      <c r="Q169" s="3">
        <v>190</v>
      </c>
      <c r="R169" s="3" t="str">
        <f>IF(OR(G169="12R",G169="12L"),_xlfn.XLOOKUP(C169,DB!$A$2:$A$255,DB!$B$2:$B$255,""),IF(OR(G169="30L",G169="30R"),_xlfn.XLOOKUP(C169,DB!$A$2:$A$255,DB!$C$2:$C$255,""),""))</f>
        <v>TAKUX</v>
      </c>
      <c r="S169" s="3">
        <f t="shared" si="2"/>
        <v>21</v>
      </c>
      <c r="T169" s="3" t="str">
        <f>_xlfn.XLOOKUP(C169,DB!$A$2:$A$255,DB!$D$2:$D$255,"")</f>
        <v>Sector 7</v>
      </c>
    </row>
    <row r="170" spans="1:20" x14ac:dyDescent="0.2">
      <c r="A170" t="s">
        <v>337</v>
      </c>
      <c r="B170" t="s">
        <v>18</v>
      </c>
      <c r="C170" t="s">
        <v>219</v>
      </c>
      <c r="D170" t="s">
        <v>54</v>
      </c>
      <c r="E170" t="s">
        <v>1840</v>
      </c>
      <c r="F170" s="2">
        <v>46300.917199074072</v>
      </c>
      <c r="G170" t="s">
        <v>22</v>
      </c>
      <c r="H170" t="s">
        <v>2397</v>
      </c>
      <c r="I170" s="3">
        <v>350</v>
      </c>
      <c r="J170" t="s">
        <v>23</v>
      </c>
      <c r="K170" t="s">
        <v>24</v>
      </c>
      <c r="L170" s="3">
        <v>150</v>
      </c>
      <c r="M170" t="s">
        <v>117</v>
      </c>
      <c r="N170" s="2">
        <v>46300.927083333336</v>
      </c>
      <c r="O170" s="3">
        <v>268</v>
      </c>
      <c r="P170" t="s">
        <v>26</v>
      </c>
      <c r="Q170" s="3">
        <v>190</v>
      </c>
      <c r="R170" s="3" t="str">
        <f>IF(OR(G170="12R",G170="12L"),_xlfn.XLOOKUP(C170,DB!$A$2:$A$255,DB!$B$2:$B$255,""),IF(OR(G170="30L",G170="30R"),_xlfn.XLOOKUP(C170,DB!$A$2:$A$255,DB!$C$2:$C$255,""),""))</f>
        <v>TAKUX</v>
      </c>
      <c r="S170" s="3">
        <f t="shared" si="2"/>
        <v>22</v>
      </c>
      <c r="T170" s="3" t="str">
        <f>_xlfn.XLOOKUP(C170,DB!$A$2:$A$255,DB!$D$2:$D$255,"")</f>
        <v>Sector 7</v>
      </c>
    </row>
    <row r="171" spans="1:20" x14ac:dyDescent="0.2">
      <c r="A171" t="s">
        <v>338</v>
      </c>
      <c r="B171" t="s">
        <v>18</v>
      </c>
      <c r="C171" t="s">
        <v>75</v>
      </c>
      <c r="D171" t="s">
        <v>54</v>
      </c>
      <c r="E171" t="s">
        <v>428</v>
      </c>
      <c r="F171" s="2">
        <v>46300.9219212963</v>
      </c>
      <c r="G171" t="s">
        <v>22</v>
      </c>
      <c r="H171" t="s">
        <v>2398</v>
      </c>
      <c r="I171" s="3">
        <v>360</v>
      </c>
      <c r="J171" t="s">
        <v>23</v>
      </c>
      <c r="K171" t="s">
        <v>24</v>
      </c>
      <c r="L171" s="3">
        <v>721</v>
      </c>
      <c r="M171" t="s">
        <v>75</v>
      </c>
      <c r="N171" s="2">
        <v>46300.967858796299</v>
      </c>
      <c r="O171" s="3">
        <v>0</v>
      </c>
      <c r="P171" t="s">
        <v>26</v>
      </c>
      <c r="Q171" s="3">
        <v>190</v>
      </c>
      <c r="R171" s="3" t="str">
        <f>IF(OR(G171="12R",G171="12L"),_xlfn.XLOOKUP(C171,DB!$A$2:$A$255,DB!$B$2:$B$255,""),IF(OR(G171="30L",G171="30R"),_xlfn.XLOOKUP(C171,DB!$A$2:$A$255,DB!$C$2:$C$255,""),""))</f>
        <v>UDGUV</v>
      </c>
      <c r="S171" s="3">
        <f t="shared" si="2"/>
        <v>22</v>
      </c>
      <c r="T171" s="3" t="str">
        <f>_xlfn.XLOOKUP(C171,DB!$A$2:$A$255,DB!$D$2:$D$255,"")</f>
        <v>Sector 2</v>
      </c>
    </row>
    <row r="172" spans="1:20" x14ac:dyDescent="0.2">
      <c r="A172" t="s">
        <v>315</v>
      </c>
      <c r="B172" t="s">
        <v>18</v>
      </c>
      <c r="C172" t="s">
        <v>224</v>
      </c>
      <c r="D172" t="s">
        <v>116</v>
      </c>
      <c r="E172" t="s">
        <v>413</v>
      </c>
      <c r="F172" s="2">
        <v>46300.92291666667</v>
      </c>
      <c r="G172" t="s">
        <v>22</v>
      </c>
      <c r="H172" t="s">
        <v>2399</v>
      </c>
      <c r="I172" s="3">
        <v>380</v>
      </c>
      <c r="J172" t="s">
        <v>23</v>
      </c>
      <c r="K172" t="s">
        <v>24</v>
      </c>
      <c r="L172" s="3">
        <v>528</v>
      </c>
      <c r="M172" t="s">
        <v>1273</v>
      </c>
      <c r="N172" s="2">
        <v>46300.950914351852</v>
      </c>
      <c r="O172" s="3">
        <v>385</v>
      </c>
      <c r="P172" t="s">
        <v>26</v>
      </c>
      <c r="Q172" s="3">
        <v>40</v>
      </c>
      <c r="R172" s="3" t="str">
        <f>IF(OR(G172="12R",G172="12L"),_xlfn.XLOOKUP(C172,DB!$A$2:$A$255,DB!$B$2:$B$255,""),IF(OR(G172="30L",G172="30R"),_xlfn.XLOOKUP(C172,DB!$A$2:$A$255,DB!$C$2:$C$255,""),""))</f>
        <v>ENEBA</v>
      </c>
      <c r="S172" s="3">
        <f t="shared" si="2"/>
        <v>22</v>
      </c>
      <c r="T172" s="3" t="str">
        <f>_xlfn.XLOOKUP(C172,DB!$A$2:$A$255,DB!$D$2:$D$255,"")</f>
        <v>Sector 3</v>
      </c>
    </row>
    <row r="173" spans="1:20" x14ac:dyDescent="0.2">
      <c r="A173" t="s">
        <v>333</v>
      </c>
      <c r="B173" t="s">
        <v>18</v>
      </c>
      <c r="C173" t="s">
        <v>148</v>
      </c>
      <c r="D173" t="s">
        <v>29</v>
      </c>
      <c r="E173" t="s">
        <v>2400</v>
      </c>
      <c r="F173" s="2">
        <v>46300.937430555554</v>
      </c>
      <c r="G173" t="s">
        <v>22</v>
      </c>
      <c r="H173" t="s">
        <v>421</v>
      </c>
      <c r="I173" s="3">
        <v>370</v>
      </c>
      <c r="J173" t="s">
        <v>23</v>
      </c>
      <c r="K173" t="s">
        <v>24</v>
      </c>
      <c r="L173" s="3">
        <v>136</v>
      </c>
      <c r="M173" t="s">
        <v>40</v>
      </c>
      <c r="N173" s="2">
        <v>46300.946435185186</v>
      </c>
      <c r="O173" s="3">
        <v>225</v>
      </c>
      <c r="P173" t="s">
        <v>26</v>
      </c>
      <c r="Q173" s="3">
        <v>190</v>
      </c>
      <c r="R173" s="3" t="str">
        <f>IF(OR(G173="12R",G173="12L"),_xlfn.XLOOKUP(C173,DB!$A$2:$A$255,DB!$B$2:$B$255,""),IF(OR(G173="30L",G173="30R"),_xlfn.XLOOKUP(C173,DB!$A$2:$A$255,DB!$C$2:$C$255,""),""))</f>
        <v>NUDAL</v>
      </c>
      <c r="S173" s="3">
        <f t="shared" si="2"/>
        <v>22</v>
      </c>
      <c r="T173" s="3" t="str">
        <f>_xlfn.XLOOKUP(C173,DB!$A$2:$A$255,DB!$D$2:$D$255,"")</f>
        <v>Sector 3</v>
      </c>
    </row>
    <row r="174" spans="1:20" x14ac:dyDescent="0.2">
      <c r="A174" t="s">
        <v>339</v>
      </c>
      <c r="B174" t="s">
        <v>18</v>
      </c>
      <c r="C174" t="s">
        <v>193</v>
      </c>
      <c r="D174" t="s">
        <v>54</v>
      </c>
      <c r="E174" t="s">
        <v>752</v>
      </c>
      <c r="F174" s="2">
        <v>46300.940937500003</v>
      </c>
      <c r="G174" t="s">
        <v>22</v>
      </c>
      <c r="H174" t="s">
        <v>2401</v>
      </c>
      <c r="I174" s="3">
        <v>380</v>
      </c>
      <c r="J174" t="s">
        <v>23</v>
      </c>
      <c r="K174" t="s">
        <v>24</v>
      </c>
      <c r="L174" s="3">
        <v>851</v>
      </c>
      <c r="M174" t="s">
        <v>193</v>
      </c>
      <c r="N174" s="2">
        <v>46300.995416666665</v>
      </c>
      <c r="O174" s="3">
        <v>15</v>
      </c>
      <c r="P174" t="s">
        <v>26</v>
      </c>
      <c r="Q174" s="3">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t="s">
        <v>448</v>
      </c>
      <c r="B175" t="s">
        <v>18</v>
      </c>
      <c r="C175" t="s">
        <v>273</v>
      </c>
      <c r="D175" t="s">
        <v>54</v>
      </c>
      <c r="E175" t="s">
        <v>680</v>
      </c>
      <c r="F175" s="2">
        <v>46300.942916666667</v>
      </c>
      <c r="G175" t="s">
        <v>22</v>
      </c>
      <c r="H175" t="s">
        <v>2402</v>
      </c>
      <c r="I175" s="3">
        <v>380</v>
      </c>
      <c r="J175" t="s">
        <v>23</v>
      </c>
      <c r="K175" t="s">
        <v>24</v>
      </c>
      <c r="L175" s="3">
        <v>867</v>
      </c>
      <c r="M175" t="s">
        <v>2403</v>
      </c>
      <c r="N175" s="2">
        <v>46300.988518518519</v>
      </c>
      <c r="O175" s="3">
        <v>380</v>
      </c>
      <c r="P175" t="s">
        <v>26</v>
      </c>
      <c r="Q175" s="3">
        <v>190</v>
      </c>
      <c r="R175" s="3" t="str">
        <f>IF(OR(G175="12R",G175="12L"),_xlfn.XLOOKUP(C175,DB!$A$2:$A$255,DB!$B$2:$B$255,""),IF(OR(G175="30L",G175="30R"),_xlfn.XLOOKUP(C175,DB!$A$2:$A$255,DB!$C$2:$C$255,""),""))</f>
        <v>UDGUV</v>
      </c>
      <c r="S175" s="3">
        <f t="shared" si="2"/>
        <v>22</v>
      </c>
      <c r="T175" s="3" t="str">
        <f>_xlfn.XLOOKUP(C175,DB!$A$2:$A$255,DB!$D$2:$D$255,"")</f>
        <v>Sector 2</v>
      </c>
    </row>
    <row r="176" spans="1:20" x14ac:dyDescent="0.2">
      <c r="A176" t="s">
        <v>344</v>
      </c>
      <c r="B176" t="s">
        <v>18</v>
      </c>
      <c r="C176" t="s">
        <v>345</v>
      </c>
      <c r="D176" t="s">
        <v>54</v>
      </c>
      <c r="E176" t="s">
        <v>574</v>
      </c>
      <c r="F176" s="2">
        <v>46300.94871527778</v>
      </c>
      <c r="G176" t="s">
        <v>22</v>
      </c>
      <c r="H176" t="s">
        <v>2404</v>
      </c>
      <c r="I176" s="3">
        <v>380</v>
      </c>
      <c r="J176" t="s">
        <v>23</v>
      </c>
      <c r="K176" t="s">
        <v>24</v>
      </c>
      <c r="L176" s="3">
        <v>865</v>
      </c>
      <c r="M176" t="s">
        <v>181</v>
      </c>
      <c r="N176" s="2">
        <v>46300.994502314818</v>
      </c>
      <c r="O176" s="3">
        <v>380</v>
      </c>
      <c r="P176" t="s">
        <v>26</v>
      </c>
      <c r="Q176" s="3">
        <v>190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343</v>
      </c>
      <c r="B177" t="s">
        <v>18</v>
      </c>
      <c r="C177" t="s">
        <v>122</v>
      </c>
      <c r="D177" t="s">
        <v>44</v>
      </c>
      <c r="E177" t="s">
        <v>788</v>
      </c>
      <c r="F177" s="2">
        <v>46300.949502314812</v>
      </c>
      <c r="G177" t="s">
        <v>22</v>
      </c>
      <c r="H177" t="s">
        <v>2405</v>
      </c>
      <c r="I177" s="3">
        <v>340</v>
      </c>
      <c r="J177" t="s">
        <v>23</v>
      </c>
      <c r="K177" t="s">
        <v>24</v>
      </c>
      <c r="L177" s="3">
        <v>535</v>
      </c>
      <c r="M177" t="s">
        <v>130</v>
      </c>
      <c r="N177" s="2">
        <v>46300.978726851848</v>
      </c>
      <c r="O177" s="3">
        <v>360</v>
      </c>
      <c r="P177" t="s">
        <v>26</v>
      </c>
      <c r="Q177" s="3">
        <v>40</v>
      </c>
      <c r="R177" s="3" t="str">
        <f>IF(OR(G177="12R",G177="12L"),_xlfn.XLOOKUP(C177,DB!$A$2:$A$255,DB!$B$2:$B$255,""),IF(OR(G177="30L",G177="30R"),_xlfn.XLOOKUP(C177,DB!$A$2:$A$255,DB!$C$2:$C$255,""),""))</f>
        <v>ENEBA</v>
      </c>
      <c r="S177" s="3">
        <f t="shared" si="2"/>
        <v>22</v>
      </c>
      <c r="T177" s="3" t="str">
        <f>_xlfn.XLOOKUP(C177,DB!$A$2:$A$255,DB!$D$2:$D$255,"")</f>
        <v>Sector 3</v>
      </c>
    </row>
    <row r="178" spans="1:20" x14ac:dyDescent="0.2">
      <c r="A178" t="s">
        <v>793</v>
      </c>
      <c r="B178" t="s">
        <v>18</v>
      </c>
      <c r="C178" t="s">
        <v>48</v>
      </c>
      <c r="D178" t="s">
        <v>366</v>
      </c>
      <c r="E178" t="s">
        <v>609</v>
      </c>
      <c r="F178" s="2">
        <v>46300.950983796298</v>
      </c>
      <c r="G178" t="s">
        <v>22</v>
      </c>
      <c r="H178" t="s">
        <v>2406</v>
      </c>
      <c r="I178" s="3">
        <v>390</v>
      </c>
      <c r="J178" t="s">
        <v>23</v>
      </c>
      <c r="K178" t="s">
        <v>24</v>
      </c>
      <c r="L178" s="3">
        <v>360</v>
      </c>
      <c r="M178" t="s">
        <v>31</v>
      </c>
      <c r="N178" s="2">
        <v>46300.970659722225</v>
      </c>
      <c r="O178" s="3">
        <v>390</v>
      </c>
      <c r="P178" t="s">
        <v>41</v>
      </c>
      <c r="Q178" s="3">
        <v>40</v>
      </c>
      <c r="R178" s="3" t="str">
        <f>IF(OR(G178="12R",G178="12L"),_xlfn.XLOOKUP(C178,DB!$A$2:$A$255,DB!$B$2:$B$255,""),IF(OR(G178="30L",G178="30R"),_xlfn.XLOOKUP(C178,DB!$A$2:$A$255,DB!$C$2:$C$255,""),""))</f>
        <v>NUDAL</v>
      </c>
      <c r="S178" s="3">
        <f t="shared" si="2"/>
        <v>22</v>
      </c>
      <c r="T178" s="3" t="str">
        <f>_xlfn.XLOOKUP(C178,DB!$A$2:$A$255,DB!$D$2:$D$255,"")</f>
        <v>Sector 3</v>
      </c>
    </row>
    <row r="179" spans="1:20" x14ac:dyDescent="0.2">
      <c r="A179" t="s">
        <v>431</v>
      </c>
      <c r="B179" t="s">
        <v>18</v>
      </c>
      <c r="C179" t="s">
        <v>432</v>
      </c>
      <c r="D179" t="s">
        <v>433</v>
      </c>
      <c r="E179" t="s">
        <v>434</v>
      </c>
      <c r="F179" s="2">
        <v>46300.955370370371</v>
      </c>
      <c r="G179" t="s">
        <v>22</v>
      </c>
      <c r="H179" t="s">
        <v>2407</v>
      </c>
      <c r="I179" s="3">
        <v>390</v>
      </c>
      <c r="J179" t="s">
        <v>23</v>
      </c>
      <c r="K179" t="s">
        <v>24</v>
      </c>
      <c r="L179" s="3">
        <v>151</v>
      </c>
      <c r="M179" t="s">
        <v>117</v>
      </c>
      <c r="N179" s="2">
        <v>46300.965289351851</v>
      </c>
      <c r="O179" s="3">
        <v>255</v>
      </c>
      <c r="P179" t="s">
        <v>41</v>
      </c>
      <c r="Q179" s="3">
        <v>190</v>
      </c>
      <c r="R179" s="3" t="str">
        <f>IF(OR(G179="12R",G179="12L"),_xlfn.XLOOKUP(C179,DB!$A$2:$A$255,DB!$B$2:$B$255,""),IF(OR(G179="30L",G179="30R"),_xlfn.XLOOKUP(C179,DB!$A$2:$A$255,DB!$C$2:$C$255,""),""))</f>
        <v>CZM</v>
      </c>
      <c r="S179" s="3">
        <f t="shared" si="2"/>
        <v>22</v>
      </c>
      <c r="T179" s="3" t="str">
        <f>_xlfn.XLOOKUP(C179,DB!$A$2:$A$255,DB!$D$2:$D$255,"")</f>
        <v>Sector 7</v>
      </c>
    </row>
    <row r="180" spans="1:20" x14ac:dyDescent="0.2">
      <c r="A180" t="s">
        <v>442</v>
      </c>
      <c r="B180" t="s">
        <v>18</v>
      </c>
      <c r="C180" t="s">
        <v>210</v>
      </c>
      <c r="D180" t="s">
        <v>29</v>
      </c>
      <c r="E180" t="s">
        <v>443</v>
      </c>
      <c r="F180" s="2">
        <v>46300.95722222222</v>
      </c>
      <c r="G180" t="s">
        <v>22</v>
      </c>
      <c r="H180" t="s">
        <v>2408</v>
      </c>
      <c r="I180" s="3">
        <v>390</v>
      </c>
      <c r="J180" t="s">
        <v>23</v>
      </c>
      <c r="K180" t="s">
        <v>24</v>
      </c>
      <c r="L180" s="3">
        <v>130</v>
      </c>
      <c r="M180" t="s">
        <v>2409</v>
      </c>
      <c r="N180" s="2">
        <v>46300.969189814816</v>
      </c>
      <c r="O180" s="3">
        <v>290</v>
      </c>
      <c r="P180" t="s">
        <v>26</v>
      </c>
      <c r="Q180" s="3">
        <v>190</v>
      </c>
      <c r="R180" s="3" t="str">
        <f>IF(OR(G180="12R",G180="12L"),_xlfn.XLOOKUP(C180,DB!$A$2:$A$255,DB!$B$2:$B$255,""),IF(OR(G180="30L",G180="30R"),_xlfn.XLOOKUP(C180,DB!$A$2:$A$255,DB!$C$2:$C$255,""),""))</f>
        <v>TAKUX</v>
      </c>
      <c r="S180" s="3">
        <f t="shared" si="2"/>
        <v>22</v>
      </c>
      <c r="T180" s="3" t="str">
        <f>_xlfn.XLOOKUP(C180,DB!$A$2:$A$255,DB!$D$2:$D$255,"")</f>
        <v>Sector 7</v>
      </c>
    </row>
    <row r="181" spans="1:20" x14ac:dyDescent="0.2">
      <c r="A181" t="s">
        <v>354</v>
      </c>
      <c r="B181" t="s">
        <v>18</v>
      </c>
      <c r="C181" t="s">
        <v>43</v>
      </c>
      <c r="D181" t="s">
        <v>44</v>
      </c>
      <c r="E181" t="s">
        <v>45</v>
      </c>
      <c r="F181" s="2">
        <v>46300.969942129632</v>
      </c>
      <c r="G181" t="s">
        <v>22</v>
      </c>
      <c r="H181" t="s">
        <v>2410</v>
      </c>
      <c r="I181" s="3">
        <v>360</v>
      </c>
      <c r="J181" t="s">
        <v>23</v>
      </c>
      <c r="K181" t="s">
        <v>24</v>
      </c>
      <c r="L181" s="3">
        <v>1028</v>
      </c>
      <c r="M181" t="s">
        <v>2411</v>
      </c>
      <c r="N181" s="2">
        <v>46301.021909722222</v>
      </c>
      <c r="O181" s="3">
        <v>360</v>
      </c>
      <c r="P181" t="s">
        <v>26</v>
      </c>
      <c r="Q181" s="3">
        <v>190</v>
      </c>
      <c r="R181" s="3" t="str">
        <f>IF(OR(G181="12R",G181="12L"),_xlfn.XLOOKUP(C181,DB!$A$2:$A$255,DB!$B$2:$B$255,""),IF(OR(G181="30L",G181="30R"),_xlfn.XLOOKUP(C181,DB!$A$2:$A$255,DB!$C$2:$C$255,""),""))</f>
        <v>UDGUV</v>
      </c>
      <c r="S181" s="3">
        <f t="shared" si="2"/>
        <v>23</v>
      </c>
      <c r="T181" s="3" t="str">
        <f>_xlfn.XLOOKUP(C181,DB!$A$2:$A$255,DB!$D$2:$D$255,"")</f>
        <v>Sector 2</v>
      </c>
    </row>
    <row r="182" spans="1:20" x14ac:dyDescent="0.2">
      <c r="A182" t="s">
        <v>359</v>
      </c>
      <c r="B182" t="s">
        <v>18</v>
      </c>
      <c r="C182" t="s">
        <v>219</v>
      </c>
      <c r="D182" t="s">
        <v>54</v>
      </c>
      <c r="E182" t="s">
        <v>1244</v>
      </c>
      <c r="F182" s="2">
        <v>46300.976550925923</v>
      </c>
      <c r="G182" t="s">
        <v>22</v>
      </c>
      <c r="H182" t="s">
        <v>2412</v>
      </c>
      <c r="I182" s="3">
        <v>390</v>
      </c>
      <c r="J182" t="s">
        <v>23</v>
      </c>
      <c r="K182" t="s">
        <v>24</v>
      </c>
      <c r="L182" s="3">
        <v>156</v>
      </c>
      <c r="M182" t="s">
        <v>813</v>
      </c>
      <c r="N182" s="2">
        <v>46300.986712962964</v>
      </c>
      <c r="O182" s="3">
        <v>290</v>
      </c>
      <c r="P182" t="s">
        <v>26</v>
      </c>
      <c r="Q182" s="3">
        <v>190</v>
      </c>
      <c r="R182" s="3" t="str">
        <f>IF(OR(G182="12R",G182="12L"),_xlfn.XLOOKUP(C182,DB!$A$2:$A$255,DB!$B$2:$B$255,""),IF(OR(G182="30L",G182="30R"),_xlfn.XLOOKUP(C182,DB!$A$2:$A$255,DB!$C$2:$C$255,""),""))</f>
        <v>TAKUX</v>
      </c>
      <c r="S182" s="3">
        <f t="shared" si="2"/>
        <v>23</v>
      </c>
      <c r="T182" s="3" t="str">
        <f>_xlfn.XLOOKUP(C182,DB!$A$2:$A$255,DB!$D$2:$D$255,"")</f>
        <v>Sector 7</v>
      </c>
    </row>
    <row r="183" spans="1:20" x14ac:dyDescent="0.2">
      <c r="A183" t="s">
        <v>360</v>
      </c>
      <c r="B183" t="s">
        <v>18</v>
      </c>
      <c r="C183" t="s">
        <v>43</v>
      </c>
      <c r="D183" t="s">
        <v>129</v>
      </c>
      <c r="E183" t="s">
        <v>550</v>
      </c>
      <c r="F183" s="2">
        <v>46300.986724537041</v>
      </c>
      <c r="G183" t="s">
        <v>22</v>
      </c>
      <c r="H183" t="s">
        <v>2413</v>
      </c>
      <c r="I183" s="3">
        <v>380</v>
      </c>
      <c r="J183" t="s">
        <v>23</v>
      </c>
      <c r="K183" t="s">
        <v>24</v>
      </c>
      <c r="L183" s="3">
        <v>911</v>
      </c>
      <c r="M183" t="s">
        <v>1215</v>
      </c>
      <c r="N183" s="2">
        <v>46301.032858796294</v>
      </c>
      <c r="O183" s="3">
        <v>380</v>
      </c>
      <c r="P183" t="s">
        <v>26</v>
      </c>
      <c r="Q183" s="3">
        <v>190</v>
      </c>
      <c r="R183" s="3" t="str">
        <f>IF(OR(G183="12R",G183="12L"),_xlfn.XLOOKUP(C183,DB!$A$2:$A$255,DB!$B$2:$B$255,""),IF(OR(G183="30L",G183="30R"),_xlfn.XLOOKUP(C183,DB!$A$2:$A$255,DB!$C$2:$C$255,""),""))</f>
        <v>UDGUV</v>
      </c>
      <c r="S183" s="3">
        <f t="shared" si="2"/>
        <v>23</v>
      </c>
      <c r="T183" s="3" t="str">
        <f>_xlfn.XLOOKUP(C183,DB!$A$2:$A$255,DB!$D$2:$D$255,"")</f>
        <v>Sector 2</v>
      </c>
    </row>
    <row r="184" spans="1:20" x14ac:dyDescent="0.2">
      <c r="A184" t="s">
        <v>362</v>
      </c>
      <c r="B184" t="s">
        <v>18</v>
      </c>
      <c r="C184" t="s">
        <v>314</v>
      </c>
      <c r="D184" t="s">
        <v>34</v>
      </c>
      <c r="E184" t="s">
        <v>862</v>
      </c>
      <c r="F184" s="2">
        <v>46300.992280092592</v>
      </c>
      <c r="G184" t="s">
        <v>22</v>
      </c>
      <c r="H184" t="s">
        <v>2414</v>
      </c>
      <c r="I184" s="3">
        <v>330</v>
      </c>
      <c r="J184" t="s">
        <v>23</v>
      </c>
      <c r="K184" t="s">
        <v>24</v>
      </c>
      <c r="L184" s="3">
        <v>147</v>
      </c>
      <c r="M184" t="s">
        <v>481</v>
      </c>
      <c r="N184" s="2">
        <v>46301.002199074072</v>
      </c>
      <c r="O184" s="3">
        <v>233</v>
      </c>
      <c r="P184" t="s">
        <v>26</v>
      </c>
      <c r="Q184" s="3">
        <v>190</v>
      </c>
      <c r="R184" s="3" t="str">
        <f>IF(OR(G184="12R",G184="12L"),_xlfn.XLOOKUP(C184,DB!$A$2:$A$255,DB!$B$2:$B$255,""),IF(OR(G184="30L",G184="30R"),_xlfn.XLOOKUP(C184,DB!$A$2:$A$255,DB!$C$2:$C$255,""),""))</f>
        <v>CZM</v>
      </c>
      <c r="S184" s="3">
        <f t="shared" si="2"/>
        <v>23</v>
      </c>
      <c r="T184" s="3" t="str">
        <f>_xlfn.XLOOKUP(C184,DB!$A$2:$A$255,DB!$D$2:$D$255,"")</f>
        <v>Sector 7</v>
      </c>
    </row>
    <row r="185" spans="1:20" x14ac:dyDescent="0.2">
      <c r="A185" t="s">
        <v>349</v>
      </c>
      <c r="B185" t="s">
        <v>18</v>
      </c>
      <c r="C185" t="s">
        <v>221</v>
      </c>
      <c r="D185" t="s">
        <v>34</v>
      </c>
      <c r="E185" t="s">
        <v>870</v>
      </c>
      <c r="F185" s="2">
        <v>46300.993923611109</v>
      </c>
      <c r="G185" t="s">
        <v>22</v>
      </c>
      <c r="H185" t="s">
        <v>2415</v>
      </c>
      <c r="I185" s="3">
        <v>360</v>
      </c>
      <c r="J185" t="s">
        <v>23</v>
      </c>
      <c r="K185" t="s">
        <v>24</v>
      </c>
      <c r="L185" s="3">
        <v>881</v>
      </c>
      <c r="M185" t="s">
        <v>2416</v>
      </c>
      <c r="N185" s="2">
        <v>46301.040138888886</v>
      </c>
      <c r="O185" s="3">
        <v>360</v>
      </c>
      <c r="P185" t="s">
        <v>26</v>
      </c>
      <c r="Q185" s="3">
        <v>190</v>
      </c>
      <c r="R185" s="3" t="str">
        <f>IF(OR(G185="12R",G185="12L"),_xlfn.XLOOKUP(C185,DB!$A$2:$A$255,DB!$B$2:$B$255,""),IF(OR(G185="30L",G185="30R"),_xlfn.XLOOKUP(C185,DB!$A$2:$A$255,DB!$C$2:$C$255,""),""))</f>
        <v>UDGUV</v>
      </c>
      <c r="S185" s="3">
        <f t="shared" si="2"/>
        <v>23</v>
      </c>
      <c r="T185" s="3" t="str">
        <f>_xlfn.XLOOKUP(C185,DB!$A$2:$A$255,DB!$D$2:$D$255,"")</f>
        <v>Sector 2</v>
      </c>
    </row>
    <row r="186" spans="1: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1: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1: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1: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16" x14ac:dyDescent="0.2">
      <c r="A228" s="7">
        <v>15</v>
      </c>
      <c r="B228" s="8">
        <f t="shared" si="4"/>
        <v>0</v>
      </c>
      <c r="C228" s="8">
        <f t="shared" si="4"/>
        <v>0</v>
      </c>
      <c r="D228" s="8">
        <f t="shared" si="4"/>
        <v>0</v>
      </c>
      <c r="E228" s="8">
        <f t="shared" si="4"/>
        <v>0</v>
      </c>
      <c r="F228" s="8">
        <f t="shared" si="4"/>
        <v>1</v>
      </c>
      <c r="G228" s="8">
        <f t="shared" si="4"/>
        <v>0</v>
      </c>
      <c r="H228" s="8">
        <f t="shared" si="4"/>
        <v>8</v>
      </c>
      <c r="I228" s="9">
        <f t="shared" si="5"/>
        <v>9</v>
      </c>
    </row>
    <row r="229" spans="1:16" x14ac:dyDescent="0.2">
      <c r="A229" s="7">
        <v>16</v>
      </c>
      <c r="B229" s="8">
        <f t="shared" si="4"/>
        <v>1</v>
      </c>
      <c r="C229" s="8">
        <f t="shared" si="4"/>
        <v>3</v>
      </c>
      <c r="D229" s="8">
        <f t="shared" si="4"/>
        <v>0</v>
      </c>
      <c r="E229" s="8">
        <f t="shared" si="4"/>
        <v>0</v>
      </c>
      <c r="F229" s="8">
        <f t="shared" si="4"/>
        <v>2</v>
      </c>
      <c r="G229" s="8">
        <f t="shared" si="4"/>
        <v>2</v>
      </c>
      <c r="H229" s="8">
        <f t="shared" si="4"/>
        <v>9</v>
      </c>
      <c r="I229" s="9">
        <f t="shared" si="5"/>
        <v>17</v>
      </c>
    </row>
    <row r="230" spans="1:16" x14ac:dyDescent="0.2">
      <c r="A230" s="7">
        <v>17</v>
      </c>
      <c r="B230" s="8">
        <f t="shared" si="4"/>
        <v>0</v>
      </c>
      <c r="C230" s="8">
        <f t="shared" si="4"/>
        <v>3</v>
      </c>
      <c r="D230" s="8">
        <f t="shared" si="4"/>
        <v>0</v>
      </c>
      <c r="E230" s="8">
        <f t="shared" si="4"/>
        <v>0</v>
      </c>
      <c r="F230" s="8">
        <f t="shared" si="4"/>
        <v>3</v>
      </c>
      <c r="G230" s="8">
        <f t="shared" si="4"/>
        <v>1</v>
      </c>
      <c r="H230" s="8">
        <f t="shared" si="4"/>
        <v>4</v>
      </c>
      <c r="I230" s="9">
        <f t="shared" si="5"/>
        <v>11</v>
      </c>
    </row>
    <row r="231" spans="1:16" x14ac:dyDescent="0.2">
      <c r="A231" s="7">
        <v>18</v>
      </c>
      <c r="B231" s="8">
        <f t="shared" si="4"/>
        <v>1</v>
      </c>
      <c r="C231" s="8">
        <f t="shared" si="4"/>
        <v>3</v>
      </c>
      <c r="D231" s="8">
        <f t="shared" si="4"/>
        <v>0</v>
      </c>
      <c r="E231" s="8">
        <f t="shared" si="4"/>
        <v>0</v>
      </c>
      <c r="F231" s="8">
        <f t="shared" si="4"/>
        <v>10</v>
      </c>
      <c r="G231" s="8">
        <f t="shared" si="4"/>
        <v>1</v>
      </c>
      <c r="H231" s="8">
        <f t="shared" si="4"/>
        <v>8</v>
      </c>
      <c r="I231" s="9">
        <f t="shared" si="5"/>
        <v>23</v>
      </c>
    </row>
    <row r="232" spans="1:16" x14ac:dyDescent="0.2">
      <c r="A232" s="7">
        <v>19</v>
      </c>
      <c r="B232" s="8">
        <f t="shared" si="4"/>
        <v>1</v>
      </c>
      <c r="C232" s="8">
        <f t="shared" si="4"/>
        <v>10</v>
      </c>
      <c r="D232" s="8">
        <f t="shared" si="4"/>
        <v>0</v>
      </c>
      <c r="E232" s="8">
        <f t="shared" si="4"/>
        <v>3</v>
      </c>
      <c r="F232" s="8">
        <f t="shared" si="4"/>
        <v>4</v>
      </c>
      <c r="G232" s="8">
        <f t="shared" si="4"/>
        <v>1</v>
      </c>
      <c r="H232" s="8">
        <f t="shared" si="4"/>
        <v>7</v>
      </c>
      <c r="I232" s="9">
        <f t="shared" si="5"/>
        <v>26</v>
      </c>
    </row>
    <row r="233" spans="1:16" x14ac:dyDescent="0.2">
      <c r="A233" s="7">
        <v>20</v>
      </c>
      <c r="B233" s="8">
        <f t="shared" si="4"/>
        <v>0</v>
      </c>
      <c r="C233" s="8">
        <f t="shared" si="4"/>
        <v>3</v>
      </c>
      <c r="D233" s="8">
        <f t="shared" si="4"/>
        <v>0</v>
      </c>
      <c r="E233" s="8">
        <f t="shared" si="4"/>
        <v>2</v>
      </c>
      <c r="F233" s="8">
        <f t="shared" si="4"/>
        <v>3</v>
      </c>
      <c r="G233" s="8">
        <f t="shared" si="4"/>
        <v>0</v>
      </c>
      <c r="H233" s="8">
        <f t="shared" si="4"/>
        <v>9</v>
      </c>
      <c r="I233" s="9">
        <f t="shared" si="5"/>
        <v>17</v>
      </c>
    </row>
    <row r="234" spans="1:16" x14ac:dyDescent="0.2">
      <c r="A234" s="7">
        <v>21</v>
      </c>
      <c r="B234" s="8">
        <f t="shared" si="4"/>
        <v>1</v>
      </c>
      <c r="C234" s="8">
        <f t="shared" si="4"/>
        <v>2</v>
      </c>
      <c r="D234" s="8">
        <f t="shared" si="4"/>
        <v>0</v>
      </c>
      <c r="E234" s="8">
        <f t="shared" si="4"/>
        <v>2</v>
      </c>
      <c r="F234" s="8">
        <f t="shared" si="4"/>
        <v>5</v>
      </c>
      <c r="G234" s="8">
        <f t="shared" si="4"/>
        <v>1</v>
      </c>
      <c r="H234" s="8">
        <f t="shared" si="4"/>
        <v>7</v>
      </c>
      <c r="I234" s="9">
        <f t="shared" si="5"/>
        <v>18</v>
      </c>
    </row>
    <row r="235" spans="1:16" x14ac:dyDescent="0.2">
      <c r="A235" s="10">
        <v>22</v>
      </c>
      <c r="B235" s="11">
        <f t="shared" si="4"/>
        <v>1</v>
      </c>
      <c r="C235" s="11">
        <f t="shared" si="4"/>
        <v>2</v>
      </c>
      <c r="D235" s="11">
        <f t="shared" si="4"/>
        <v>0</v>
      </c>
      <c r="E235" s="11">
        <f t="shared" si="4"/>
        <v>2</v>
      </c>
      <c r="F235" s="11">
        <f t="shared" si="4"/>
        <v>0</v>
      </c>
      <c r="G235" s="11">
        <f t="shared" si="4"/>
        <v>2</v>
      </c>
      <c r="H235" s="11">
        <f t="shared" si="4"/>
        <v>4</v>
      </c>
      <c r="I235" s="12">
        <f t="shared" si="5"/>
        <v>11</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5,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5,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2</v>
      </c>
      <c r="C263" s="8">
        <f t="shared" si="6"/>
        <v>1</v>
      </c>
      <c r="D263" s="8">
        <f t="shared" si="6"/>
        <v>1</v>
      </c>
      <c r="E263" s="9">
        <f t="shared" ref="E263:E272" si="7">SUM(B263:D263)</f>
        <v>4</v>
      </c>
    </row>
    <row r="264" spans="1:9" x14ac:dyDescent="0.2">
      <c r="A264" s="7">
        <v>15</v>
      </c>
      <c r="B264" s="8">
        <f t="shared" si="6"/>
        <v>8</v>
      </c>
      <c r="C264" s="8">
        <f t="shared" si="6"/>
        <v>1</v>
      </c>
      <c r="D264" s="8">
        <f t="shared" si="6"/>
        <v>0</v>
      </c>
      <c r="E264" s="9">
        <f t="shared" si="7"/>
        <v>9</v>
      </c>
    </row>
    <row r="265" spans="1:9" x14ac:dyDescent="0.2">
      <c r="A265" s="7">
        <v>16</v>
      </c>
      <c r="B265" s="8">
        <f t="shared" si="6"/>
        <v>9</v>
      </c>
      <c r="C265" s="8">
        <f t="shared" si="6"/>
        <v>5</v>
      </c>
      <c r="D265" s="8">
        <f t="shared" si="6"/>
        <v>3</v>
      </c>
      <c r="E265" s="9">
        <f t="shared" si="7"/>
        <v>17</v>
      </c>
    </row>
    <row r="266" spans="1:9" x14ac:dyDescent="0.2">
      <c r="A266" s="7">
        <v>17</v>
      </c>
      <c r="B266" s="8">
        <f t="shared" si="6"/>
        <v>4</v>
      </c>
      <c r="C266" s="8">
        <f t="shared" si="6"/>
        <v>6</v>
      </c>
      <c r="D266" s="8">
        <f t="shared" si="6"/>
        <v>1</v>
      </c>
      <c r="E266" s="9">
        <f t="shared" si="7"/>
        <v>11</v>
      </c>
    </row>
    <row r="267" spans="1:9" x14ac:dyDescent="0.2">
      <c r="A267" s="7">
        <v>18</v>
      </c>
      <c r="B267" s="8">
        <f t="shared" si="6"/>
        <v>8</v>
      </c>
      <c r="C267" s="8">
        <f t="shared" si="6"/>
        <v>13</v>
      </c>
      <c r="D267" s="8">
        <f t="shared" si="6"/>
        <v>2</v>
      </c>
      <c r="E267" s="9">
        <f t="shared" si="7"/>
        <v>23</v>
      </c>
    </row>
    <row r="268" spans="1:9" x14ac:dyDescent="0.2">
      <c r="A268" s="7">
        <v>19</v>
      </c>
      <c r="B268" s="8">
        <f t="shared" si="6"/>
        <v>7</v>
      </c>
      <c r="C268" s="8">
        <f t="shared" si="6"/>
        <v>17</v>
      </c>
      <c r="D268" s="8">
        <f t="shared" si="6"/>
        <v>2</v>
      </c>
      <c r="E268" s="9">
        <f t="shared" si="7"/>
        <v>26</v>
      </c>
    </row>
    <row r="269" spans="1:9" x14ac:dyDescent="0.2">
      <c r="A269" s="7">
        <v>20</v>
      </c>
      <c r="B269" s="8">
        <f t="shared" si="6"/>
        <v>9</v>
      </c>
      <c r="C269" s="8">
        <f t="shared" si="6"/>
        <v>8</v>
      </c>
      <c r="D269" s="8">
        <f t="shared" si="6"/>
        <v>0</v>
      </c>
      <c r="E269" s="9">
        <f t="shared" si="7"/>
        <v>17</v>
      </c>
    </row>
    <row r="270" spans="1:9" x14ac:dyDescent="0.2">
      <c r="A270" s="7">
        <v>21</v>
      </c>
      <c r="B270" s="8">
        <f t="shared" si="6"/>
        <v>7</v>
      </c>
      <c r="C270" s="8">
        <f t="shared" si="6"/>
        <v>9</v>
      </c>
      <c r="D270" s="8">
        <f t="shared" si="6"/>
        <v>2</v>
      </c>
      <c r="E270" s="9">
        <f t="shared" si="7"/>
        <v>18</v>
      </c>
    </row>
    <row r="271" spans="1:9" x14ac:dyDescent="0.2">
      <c r="A271" s="7">
        <v>22</v>
      </c>
      <c r="B271" s="8">
        <f t="shared" si="6"/>
        <v>4</v>
      </c>
      <c r="C271" s="8">
        <f t="shared" si="6"/>
        <v>4</v>
      </c>
      <c r="D271" s="8">
        <f t="shared" si="6"/>
        <v>3</v>
      </c>
      <c r="E271" s="9">
        <f t="shared" si="7"/>
        <v>11</v>
      </c>
    </row>
    <row r="272" spans="1:9" x14ac:dyDescent="0.2">
      <c r="A272" s="10">
        <v>23</v>
      </c>
      <c r="B272" s="11">
        <f t="shared" si="6"/>
        <v>3</v>
      </c>
      <c r="C272" s="11">
        <f t="shared" si="6"/>
        <v>0</v>
      </c>
      <c r="D272" s="11">
        <f t="shared" si="6"/>
        <v>2</v>
      </c>
      <c r="E272" s="12">
        <f t="shared" si="7"/>
        <v>5</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5,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85B8E-737A-124C-984B-2128DF8BD868}">
  <dimension ref="A1:T274"/>
  <sheetViews>
    <sheetView showGridLines="0" topLeftCell="A257" zoomScale="90" zoomScaleNormal="90" workbookViewId="0">
      <selection activeCell="A2" sqref="A2:Q17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356</v>
      </c>
      <c r="B2" s="13" t="s">
        <v>18</v>
      </c>
      <c r="C2" s="13" t="s">
        <v>63</v>
      </c>
      <c r="D2" s="13" t="s">
        <v>54</v>
      </c>
      <c r="E2" s="13" t="s">
        <v>881</v>
      </c>
      <c r="F2" s="14">
        <v>46301.003981481481</v>
      </c>
      <c r="G2" s="13" t="s">
        <v>22</v>
      </c>
      <c r="H2" s="13" t="s">
        <v>2417</v>
      </c>
      <c r="I2" s="15">
        <v>380</v>
      </c>
      <c r="J2" s="13" t="s">
        <v>23</v>
      </c>
      <c r="K2" s="13" t="s">
        <v>24</v>
      </c>
      <c r="L2" s="15">
        <v>878</v>
      </c>
      <c r="M2" s="13" t="s">
        <v>181</v>
      </c>
      <c r="N2" s="14">
        <v>46301.049826388888</v>
      </c>
      <c r="O2" s="15">
        <v>380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299</v>
      </c>
      <c r="B3" s="13" t="s">
        <v>18</v>
      </c>
      <c r="C3" s="13" t="s">
        <v>284</v>
      </c>
      <c r="D3" s="13" t="s">
        <v>54</v>
      </c>
      <c r="E3" s="13" t="s">
        <v>943</v>
      </c>
      <c r="F3" s="14">
        <v>46301.009525462963</v>
      </c>
      <c r="G3" s="13" t="s">
        <v>22</v>
      </c>
      <c r="H3" s="13" t="s">
        <v>2418</v>
      </c>
      <c r="I3" s="15">
        <v>380</v>
      </c>
      <c r="J3" s="13" t="s">
        <v>23</v>
      </c>
      <c r="K3" s="13" t="s">
        <v>24</v>
      </c>
      <c r="L3" s="15">
        <v>870</v>
      </c>
      <c r="M3" s="13" t="s">
        <v>181</v>
      </c>
      <c r="N3" s="14">
        <v>46301.055532407408</v>
      </c>
      <c r="O3" s="15">
        <v>380</v>
      </c>
      <c r="P3" s="13" t="s">
        <v>26</v>
      </c>
      <c r="Q3" s="15">
        <v>190</v>
      </c>
      <c r="R3" s="3" t="str">
        <f>IF(OR(G3="12R",G3="12L"),_xlfn.XLOOKUP(C3,DB!$A$2:$A$255,DB!$B$2:$B$255,""),IF(OR(G3="30L",G3="30R"),_xlfn.XLOOKUP(C3,DB!$A$2:$A$255,DB!$C$2:$C$255,""),""))</f>
        <v>UDGUV</v>
      </c>
      <c r="S3" s="3">
        <f t="shared" ref="S3:S66" si="0">HOUR(F3)</f>
        <v>0</v>
      </c>
      <c r="T3" s="3" t="str">
        <f>_xlfn.XLOOKUP(C3,DB!$A$2:$A$255,DB!$D$2:$D$255,"")</f>
        <v>Sector 2</v>
      </c>
    </row>
    <row r="4" spans="1:20" x14ac:dyDescent="0.2">
      <c r="A4" s="13" t="s">
        <v>86</v>
      </c>
      <c r="B4" s="13" t="s">
        <v>18</v>
      </c>
      <c r="C4" s="13" t="s">
        <v>87</v>
      </c>
      <c r="D4" s="13" t="s">
        <v>88</v>
      </c>
      <c r="E4" s="13" t="s">
        <v>353</v>
      </c>
      <c r="F4" s="14">
        <v>46301.018483796295</v>
      </c>
      <c r="G4" s="13" t="s">
        <v>22</v>
      </c>
      <c r="H4" s="13" t="s">
        <v>2419</v>
      </c>
      <c r="I4" s="15">
        <v>370</v>
      </c>
      <c r="J4" s="13" t="s">
        <v>23</v>
      </c>
      <c r="K4" s="13" t="s">
        <v>24</v>
      </c>
      <c r="L4" s="15">
        <v>366</v>
      </c>
      <c r="M4" s="13" t="s">
        <v>31</v>
      </c>
      <c r="N4" s="14">
        <v>46301.039953703701</v>
      </c>
      <c r="O4" s="15">
        <v>321</v>
      </c>
      <c r="P4" s="13" t="s">
        <v>41</v>
      </c>
      <c r="Q4" s="15">
        <v>40</v>
      </c>
      <c r="R4" s="3" t="str">
        <f>IF(OR(G4="12R",G4="12L"),_xlfn.XLOOKUP(C4,DB!$A$2:$A$255,DB!$B$2:$B$255,""),IF(OR(G4="30L",G4="30R"),_xlfn.XLOOKUP(C4,DB!$A$2:$A$255,DB!$C$2:$C$255,""),""))</f>
        <v>NUDAL</v>
      </c>
      <c r="S4" s="3">
        <f t="shared" si="0"/>
        <v>0</v>
      </c>
      <c r="T4" s="3" t="str">
        <f>_xlfn.XLOOKUP(C4,DB!$A$2:$A$255,DB!$D$2:$D$255,"")</f>
        <v>Sector 3</v>
      </c>
    </row>
    <row r="5" spans="1:20" x14ac:dyDescent="0.2">
      <c r="A5" s="13" t="s">
        <v>27</v>
      </c>
      <c r="B5" s="13" t="s">
        <v>18</v>
      </c>
      <c r="C5" s="13" t="s">
        <v>28</v>
      </c>
      <c r="D5" s="13" t="s">
        <v>129</v>
      </c>
      <c r="E5" s="13" t="s">
        <v>947</v>
      </c>
      <c r="F5" s="14">
        <v>46301.02171296296</v>
      </c>
      <c r="G5" s="13" t="s">
        <v>22</v>
      </c>
      <c r="H5" s="13" t="s">
        <v>2420</v>
      </c>
      <c r="I5" s="15">
        <v>350</v>
      </c>
      <c r="J5" s="13" t="s">
        <v>23</v>
      </c>
      <c r="K5" s="13" t="s">
        <v>24</v>
      </c>
      <c r="L5" s="15">
        <v>360</v>
      </c>
      <c r="M5" s="13" t="s">
        <v>31</v>
      </c>
      <c r="N5" s="14">
        <v>46301.042361111111</v>
      </c>
      <c r="O5" s="15">
        <v>350</v>
      </c>
      <c r="P5" s="13" t="s">
        <v>26</v>
      </c>
      <c r="Q5" s="15">
        <v>40</v>
      </c>
      <c r="R5" s="3" t="str">
        <f>IF(OR(G5="12R",G5="12L"),_xlfn.XLOOKUP(C5,DB!$A$2:$A$255,DB!$B$2:$B$255,""),IF(OR(G5="30L",G5="30R"),_xlfn.XLOOKUP(C5,DB!$A$2:$A$255,DB!$C$2:$C$255,""),""))</f>
        <v>OMSUK</v>
      </c>
      <c r="S5" s="3">
        <f t="shared" si="0"/>
        <v>0</v>
      </c>
      <c r="T5" s="3" t="str">
        <f>_xlfn.XLOOKUP(C5,DB!$A$2:$A$255,DB!$D$2:$D$255,"")</f>
        <v>Sector 3</v>
      </c>
    </row>
    <row r="6" spans="1:20" x14ac:dyDescent="0.2">
      <c r="A6" s="13" t="s">
        <v>17</v>
      </c>
      <c r="B6" s="13" t="s">
        <v>18</v>
      </c>
      <c r="C6" s="13" t="s">
        <v>19</v>
      </c>
      <c r="D6" s="13" t="s">
        <v>20</v>
      </c>
      <c r="E6" s="13" t="s">
        <v>482</v>
      </c>
      <c r="F6" s="14">
        <v>46301.022719907407</v>
      </c>
      <c r="G6" s="13" t="s">
        <v>22</v>
      </c>
      <c r="H6" s="13" t="s">
        <v>2421</v>
      </c>
      <c r="I6" s="15">
        <v>340</v>
      </c>
      <c r="J6" s="13" t="s">
        <v>23</v>
      </c>
      <c r="K6" s="13" t="s">
        <v>24</v>
      </c>
      <c r="L6" s="15">
        <v>860</v>
      </c>
      <c r="M6" s="13" t="s">
        <v>25</v>
      </c>
      <c r="N6" s="14">
        <v>46301.067650462966</v>
      </c>
      <c r="O6" s="15">
        <v>340</v>
      </c>
      <c r="P6" s="13" t="s">
        <v>26</v>
      </c>
      <c r="Q6" s="15">
        <v>190</v>
      </c>
      <c r="R6" s="3" t="str">
        <f>IF(OR(G6="12R",G6="12L"),_xlfn.XLOOKUP(C6,DB!$A$2:$A$255,DB!$B$2:$B$255,""),IF(OR(G6="30L",G6="30R"),_xlfn.XLOOKUP(C6,DB!$A$2:$A$255,DB!$C$2:$C$255,""),""))</f>
        <v>UDGUV</v>
      </c>
      <c r="S6" s="3">
        <f t="shared" si="0"/>
        <v>0</v>
      </c>
      <c r="T6" s="3" t="str">
        <f>_xlfn.XLOOKUP(C6,DB!$A$2:$A$255,DB!$D$2:$D$255,"")</f>
        <v>Sector 2</v>
      </c>
    </row>
    <row r="7" spans="1:20" x14ac:dyDescent="0.2">
      <c r="A7" s="13" t="s">
        <v>334</v>
      </c>
      <c r="B7" s="13" t="s">
        <v>18</v>
      </c>
      <c r="C7" s="13" t="s">
        <v>19</v>
      </c>
      <c r="D7" s="13" t="s">
        <v>34</v>
      </c>
      <c r="E7" s="13" t="s">
        <v>601</v>
      </c>
      <c r="F7" s="14">
        <v>46301.027986111112</v>
      </c>
      <c r="G7" s="13" t="s">
        <v>22</v>
      </c>
      <c r="H7" s="13" t="s">
        <v>2422</v>
      </c>
      <c r="I7" s="15">
        <v>380</v>
      </c>
      <c r="J7" s="13" t="s">
        <v>23</v>
      </c>
      <c r="K7" s="13" t="s">
        <v>24</v>
      </c>
      <c r="L7" s="15">
        <v>860</v>
      </c>
      <c r="M7" s="13" t="s">
        <v>25</v>
      </c>
      <c r="N7" s="14">
        <v>46301.072650462964</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42</v>
      </c>
      <c r="B8" s="13" t="s">
        <v>18</v>
      </c>
      <c r="C8" s="13" t="s">
        <v>43</v>
      </c>
      <c r="D8" s="13" t="s">
        <v>44</v>
      </c>
      <c r="E8" s="13" t="s">
        <v>126</v>
      </c>
      <c r="F8" s="14">
        <v>46301.038703703707</v>
      </c>
      <c r="G8" s="13" t="s">
        <v>22</v>
      </c>
      <c r="H8" s="13" t="s">
        <v>2423</v>
      </c>
      <c r="I8" s="15">
        <v>360</v>
      </c>
      <c r="J8" s="13" t="s">
        <v>23</v>
      </c>
      <c r="K8" s="13" t="s">
        <v>24</v>
      </c>
      <c r="L8" s="15">
        <v>884</v>
      </c>
      <c r="M8" s="13" t="s">
        <v>2416</v>
      </c>
      <c r="N8" s="14">
        <v>46301.083391203705</v>
      </c>
      <c r="O8" s="15">
        <v>360</v>
      </c>
      <c r="P8" s="13" t="s">
        <v>26</v>
      </c>
      <c r="Q8" s="15">
        <v>190</v>
      </c>
      <c r="R8" s="3" t="str">
        <f>IF(OR(G8="12R",G8="12L"),_xlfn.XLOOKUP(C8,DB!$A$2:$A$255,DB!$B$2:$B$255,""),IF(OR(G8="30L",G8="30R"),_xlfn.XLOOKUP(C8,DB!$A$2:$A$255,DB!$C$2:$C$255,""),""))</f>
        <v>UDGUV</v>
      </c>
      <c r="S8" s="3">
        <f t="shared" si="0"/>
        <v>0</v>
      </c>
      <c r="T8" s="3" t="str">
        <f>_xlfn.XLOOKUP(C8,DB!$A$2:$A$255,DB!$D$2:$D$255,"")</f>
        <v>Sector 2</v>
      </c>
    </row>
    <row r="9" spans="1:20" x14ac:dyDescent="0.2">
      <c r="A9" s="13" t="s">
        <v>37</v>
      </c>
      <c r="B9" s="13" t="s">
        <v>18</v>
      </c>
      <c r="C9" s="13" t="s">
        <v>38</v>
      </c>
      <c r="D9" s="13" t="s">
        <v>39</v>
      </c>
      <c r="E9" s="13" t="s">
        <v>1238</v>
      </c>
      <c r="F9" s="14">
        <v>46301.040185185186</v>
      </c>
      <c r="G9" s="13" t="s">
        <v>22</v>
      </c>
      <c r="H9" s="13" t="s">
        <v>2424</v>
      </c>
      <c r="I9" s="15">
        <v>350</v>
      </c>
      <c r="J9" s="13" t="s">
        <v>23</v>
      </c>
      <c r="K9" s="13" t="s">
        <v>24</v>
      </c>
      <c r="L9" s="15">
        <v>136</v>
      </c>
      <c r="M9" s="13" t="s">
        <v>682</v>
      </c>
      <c r="N9" s="14">
        <v>46301.049629629626</v>
      </c>
      <c r="O9" s="15">
        <v>199</v>
      </c>
      <c r="P9" s="13" t="s">
        <v>41</v>
      </c>
      <c r="Q9" s="15">
        <v>190</v>
      </c>
      <c r="R9" s="3" t="str">
        <f>IF(OR(G9="12R",G9="12L"),_xlfn.XLOOKUP(C9,DB!$A$2:$A$255,DB!$B$2:$B$255,""),IF(OR(G9="30L",G9="30R"),_xlfn.XLOOKUP(C9,DB!$A$2:$A$255,DB!$C$2:$C$255,""),""))</f>
        <v>NUDAL</v>
      </c>
      <c r="S9" s="3">
        <f t="shared" si="0"/>
        <v>0</v>
      </c>
      <c r="T9" s="3" t="str">
        <f>_xlfn.XLOOKUP(C9,DB!$A$2:$A$255,DB!$D$2:$D$255,"")</f>
        <v>Sector 3</v>
      </c>
    </row>
    <row r="10" spans="1:20" x14ac:dyDescent="0.2">
      <c r="A10" s="13" t="s">
        <v>57</v>
      </c>
      <c r="B10" s="13" t="s">
        <v>18</v>
      </c>
      <c r="C10" s="13" t="s">
        <v>43</v>
      </c>
      <c r="D10" s="13" t="s">
        <v>20</v>
      </c>
      <c r="E10" s="13" t="s">
        <v>534</v>
      </c>
      <c r="F10" s="14">
        <v>46301.050243055557</v>
      </c>
      <c r="G10" s="13" t="s">
        <v>22</v>
      </c>
      <c r="H10" s="13" t="s">
        <v>73</v>
      </c>
      <c r="I10" s="15">
        <v>360</v>
      </c>
      <c r="J10" s="13" t="s">
        <v>23</v>
      </c>
      <c r="K10" s="13" t="s">
        <v>24</v>
      </c>
      <c r="L10" s="15">
        <v>859</v>
      </c>
      <c r="M10" s="13" t="s">
        <v>46</v>
      </c>
      <c r="N10" s="14">
        <v>46301.095266203702</v>
      </c>
      <c r="O10" s="15">
        <v>360</v>
      </c>
      <c r="P10" s="13" t="s">
        <v>26</v>
      </c>
      <c r="Q10" s="15">
        <v>190</v>
      </c>
      <c r="R10" s="3" t="str">
        <f>IF(OR(G10="12R",G10="12L"),_xlfn.XLOOKUP(C10,DB!$A$2:$A$255,DB!$B$2:$B$255,""),IF(OR(G10="30L",G10="30R"),_xlfn.XLOOKUP(C10,DB!$A$2:$A$255,DB!$C$2:$C$255,""),""))</f>
        <v>UDGUV</v>
      </c>
      <c r="S10" s="3">
        <f t="shared" si="0"/>
        <v>1</v>
      </c>
      <c r="T10" s="3" t="str">
        <f>_xlfn.XLOOKUP(C10,DB!$A$2:$A$255,DB!$D$2:$D$255,"")</f>
        <v>Sector 2</v>
      </c>
    </row>
    <row r="11" spans="1:20" x14ac:dyDescent="0.2">
      <c r="A11" s="13" t="s">
        <v>32</v>
      </c>
      <c r="B11" s="13" t="s">
        <v>18</v>
      </c>
      <c r="C11" s="13" t="s">
        <v>33</v>
      </c>
      <c r="D11" s="13" t="s">
        <v>54</v>
      </c>
      <c r="E11" s="13" t="s">
        <v>751</v>
      </c>
      <c r="F11" s="14">
        <v>46301.053796296299</v>
      </c>
      <c r="G11" s="13" t="s">
        <v>22</v>
      </c>
      <c r="H11" s="13" t="s">
        <v>2425</v>
      </c>
      <c r="I11" s="15">
        <v>360</v>
      </c>
      <c r="J11" s="13" t="s">
        <v>23</v>
      </c>
      <c r="K11" s="13" t="s">
        <v>24</v>
      </c>
      <c r="L11" s="15">
        <v>892</v>
      </c>
      <c r="M11" s="13" t="s">
        <v>806</v>
      </c>
      <c r="N11" s="14">
        <v>46301.100775462961</v>
      </c>
      <c r="O11" s="15">
        <v>360</v>
      </c>
      <c r="P11" s="13" t="s">
        <v>26</v>
      </c>
      <c r="Q11" s="15">
        <v>190</v>
      </c>
      <c r="R11" s="3" t="str">
        <f>IF(OR(G11="12R",G11="12L"),_xlfn.XLOOKUP(C11,DB!$A$2:$A$255,DB!$B$2:$B$255,""),IF(OR(G11="30L",G11="30R"),_xlfn.XLOOKUP(C11,DB!$A$2:$A$255,DB!$C$2:$C$255,""),""))</f>
        <v>UDGUV</v>
      </c>
      <c r="S11" s="3">
        <f t="shared" si="0"/>
        <v>1</v>
      </c>
      <c r="T11" s="3" t="str">
        <f>_xlfn.XLOOKUP(C11,DB!$A$2:$A$255,DB!$D$2:$D$255,"")</f>
        <v>Sector 2</v>
      </c>
    </row>
    <row r="12" spans="1:20" x14ac:dyDescent="0.2">
      <c r="A12" s="13" t="s">
        <v>52</v>
      </c>
      <c r="B12" s="13" t="s">
        <v>18</v>
      </c>
      <c r="C12" s="13" t="s">
        <v>53</v>
      </c>
      <c r="D12" s="13" t="s">
        <v>54</v>
      </c>
      <c r="E12" s="13" t="s">
        <v>55</v>
      </c>
      <c r="F12" s="14">
        <v>46301.065659722219</v>
      </c>
      <c r="G12" s="13" t="s">
        <v>22</v>
      </c>
      <c r="H12" s="13" t="s">
        <v>2426</v>
      </c>
      <c r="I12" s="15">
        <v>310</v>
      </c>
      <c r="J12" s="13" t="s">
        <v>23</v>
      </c>
      <c r="K12" s="13" t="s">
        <v>24</v>
      </c>
      <c r="L12" s="15">
        <v>219</v>
      </c>
      <c r="M12" s="13" t="s">
        <v>56</v>
      </c>
      <c r="N12" s="14">
        <v>46301.079618055555</v>
      </c>
      <c r="O12" s="15">
        <v>310</v>
      </c>
      <c r="P12" s="13" t="s">
        <v>26</v>
      </c>
      <c r="Q12" s="15">
        <v>190</v>
      </c>
      <c r="R12" s="3" t="str">
        <f>IF(OR(G12="12R",G12="12L"),_xlfn.XLOOKUP(C12,DB!$A$2:$A$255,DB!$B$2:$B$255,""),IF(OR(G12="30L",G12="30R"),_xlfn.XLOOKUP(C12,DB!$A$2:$A$255,DB!$C$2:$C$255,""),""))</f>
        <v>CZM</v>
      </c>
      <c r="S12" s="3">
        <f t="shared" si="0"/>
        <v>1</v>
      </c>
      <c r="T12" s="3" t="str">
        <f>_xlfn.XLOOKUP(C12,DB!$A$2:$A$255,DB!$D$2:$D$255,"")</f>
        <v>Sector 7</v>
      </c>
    </row>
    <row r="13" spans="1:20" x14ac:dyDescent="0.2">
      <c r="A13" s="13" t="s">
        <v>65</v>
      </c>
      <c r="B13" s="13" t="s">
        <v>18</v>
      </c>
      <c r="C13" s="13" t="s">
        <v>66</v>
      </c>
      <c r="D13" s="13" t="s">
        <v>64</v>
      </c>
      <c r="E13" s="13" t="s">
        <v>897</v>
      </c>
      <c r="F13" s="14">
        <v>46301.094930555555</v>
      </c>
      <c r="G13" s="13" t="s">
        <v>22</v>
      </c>
      <c r="H13" s="13" t="s">
        <v>2427</v>
      </c>
      <c r="I13" s="15">
        <v>220</v>
      </c>
      <c r="J13" s="13" t="s">
        <v>23</v>
      </c>
      <c r="K13" s="13" t="s">
        <v>24</v>
      </c>
      <c r="L13" s="15">
        <v>355</v>
      </c>
      <c r="M13" s="13" t="s">
        <v>66</v>
      </c>
      <c r="N13" s="14">
        <v>46301.119189814817</v>
      </c>
      <c r="O13" s="15">
        <v>0</v>
      </c>
      <c r="P13" s="13" t="s">
        <v>26</v>
      </c>
      <c r="Q13" s="15">
        <v>190</v>
      </c>
      <c r="R13" s="3" t="str">
        <f>IF(OR(G13="12R",G13="12L"),_xlfn.XLOOKUP(C13,DB!$A$2:$A$255,DB!$B$2:$B$255,""),IF(OR(G13="30L",G13="30R"),_xlfn.XLOOKUP(C13,DB!$A$2:$A$255,DB!$C$2:$C$255,""),""))</f>
        <v>UDGUV</v>
      </c>
      <c r="S13" s="3">
        <f t="shared" si="0"/>
        <v>2</v>
      </c>
      <c r="T13" s="3" t="str">
        <f>_xlfn.XLOOKUP(C13,DB!$A$2:$A$255,DB!$D$2:$D$255,"")</f>
        <v>Sector 2</v>
      </c>
    </row>
    <row r="14" spans="1:20" x14ac:dyDescent="0.2">
      <c r="A14" s="13" t="s">
        <v>62</v>
      </c>
      <c r="B14" s="13" t="s">
        <v>18</v>
      </c>
      <c r="C14" s="13" t="s">
        <v>63</v>
      </c>
      <c r="D14" s="13" t="s">
        <v>64</v>
      </c>
      <c r="E14" s="13" t="s">
        <v>1280</v>
      </c>
      <c r="F14" s="14">
        <v>46301.096979166665</v>
      </c>
      <c r="G14" s="13" t="s">
        <v>22</v>
      </c>
      <c r="H14" s="13" t="s">
        <v>2428</v>
      </c>
      <c r="I14" s="15">
        <v>320</v>
      </c>
      <c r="J14" s="13" t="s">
        <v>23</v>
      </c>
      <c r="K14" s="13" t="s">
        <v>24</v>
      </c>
      <c r="L14" s="15">
        <v>864</v>
      </c>
      <c r="M14" s="13" t="s">
        <v>836</v>
      </c>
      <c r="N14" s="14">
        <v>46301.142418981479</v>
      </c>
      <c r="O14" s="15">
        <v>320</v>
      </c>
      <c r="P14" s="13" t="s">
        <v>26</v>
      </c>
      <c r="Q14" s="15">
        <v>190</v>
      </c>
      <c r="R14" s="3" t="str">
        <f>IF(OR(G14="12R",G14="12L"),_xlfn.XLOOKUP(C14,DB!$A$2:$A$255,DB!$B$2:$B$255,""),IF(OR(G14="30L",G14="30R"),_xlfn.XLOOKUP(C14,DB!$A$2:$A$255,DB!$C$2:$C$255,""),""))</f>
        <v>UDGUV</v>
      </c>
      <c r="S14" s="3">
        <f t="shared" si="0"/>
        <v>2</v>
      </c>
      <c r="T14" s="3" t="str">
        <f>_xlfn.XLOOKUP(C14,DB!$A$2:$A$255,DB!$D$2:$D$255,"")</f>
        <v>Sector 2</v>
      </c>
    </row>
    <row r="15" spans="1:20" x14ac:dyDescent="0.2">
      <c r="A15" s="13" t="s">
        <v>60</v>
      </c>
      <c r="B15" s="13" t="s">
        <v>18</v>
      </c>
      <c r="C15" s="13" t="s">
        <v>28</v>
      </c>
      <c r="D15" s="13" t="s">
        <v>61</v>
      </c>
      <c r="E15" s="13" t="s">
        <v>707</v>
      </c>
      <c r="F15" s="14">
        <v>46301.100219907406</v>
      </c>
      <c r="G15" s="13" t="s">
        <v>22</v>
      </c>
      <c r="H15" s="13" t="s">
        <v>2429</v>
      </c>
      <c r="I15" s="15">
        <v>310</v>
      </c>
      <c r="J15" s="13" t="s">
        <v>23</v>
      </c>
      <c r="K15" s="13" t="s">
        <v>24</v>
      </c>
      <c r="L15" s="15">
        <v>251</v>
      </c>
      <c r="M15" s="13" t="s">
        <v>2430</v>
      </c>
      <c r="N15" s="14">
        <v>46301.115416666667</v>
      </c>
      <c r="O15" s="15">
        <v>263</v>
      </c>
      <c r="P15" s="13" t="s">
        <v>26</v>
      </c>
      <c r="Q15" s="15">
        <v>40</v>
      </c>
      <c r="R15" s="3" t="str">
        <f>IF(OR(G15="12R",G15="12L"),_xlfn.XLOOKUP(C15,DB!$A$2:$A$255,DB!$B$2:$B$255,""),IF(OR(G15="30L",G15="30R"),_xlfn.XLOOKUP(C15,DB!$A$2:$A$255,DB!$C$2:$C$255,""),""))</f>
        <v>OMSUK</v>
      </c>
      <c r="S15" s="3">
        <f t="shared" si="0"/>
        <v>2</v>
      </c>
      <c r="T15" s="3" t="str">
        <f>_xlfn.XLOOKUP(C15,DB!$A$2:$A$255,DB!$D$2:$D$255,"")</f>
        <v>Sector 3</v>
      </c>
    </row>
    <row r="16" spans="1:20" x14ac:dyDescent="0.2">
      <c r="A16" s="13" t="s">
        <v>68</v>
      </c>
      <c r="B16" s="13" t="s">
        <v>18</v>
      </c>
      <c r="C16" s="13" t="s">
        <v>38</v>
      </c>
      <c r="D16" s="13" t="s">
        <v>39</v>
      </c>
      <c r="E16" s="13" t="s">
        <v>1139</v>
      </c>
      <c r="F16" s="14">
        <v>46301.103703703702</v>
      </c>
      <c r="G16" s="13" t="s">
        <v>22</v>
      </c>
      <c r="H16" s="13" t="s">
        <v>2431</v>
      </c>
      <c r="I16" s="15">
        <v>370</v>
      </c>
      <c r="J16" s="13" t="s">
        <v>23</v>
      </c>
      <c r="K16" s="13" t="s">
        <v>24</v>
      </c>
      <c r="L16" s="15">
        <v>136</v>
      </c>
      <c r="M16" s="13" t="s">
        <v>40</v>
      </c>
      <c r="N16" s="14">
        <v>46301.113217592596</v>
      </c>
      <c r="O16" s="15">
        <v>219</v>
      </c>
      <c r="P16" s="13" t="s">
        <v>41</v>
      </c>
      <c r="Q16" s="15">
        <v>190</v>
      </c>
      <c r="R16" s="3" t="str">
        <f>IF(OR(G16="12R",G16="12L"),_xlfn.XLOOKUP(C16,DB!$A$2:$A$255,DB!$B$2:$B$255,""),IF(OR(G16="30L",G16="30R"),_xlfn.XLOOKUP(C16,DB!$A$2:$A$255,DB!$C$2:$C$255,""),""))</f>
        <v>NUDAL</v>
      </c>
      <c r="S16" s="3">
        <f t="shared" si="0"/>
        <v>2</v>
      </c>
      <c r="T16" s="3" t="str">
        <f>_xlfn.XLOOKUP(C16,DB!$A$2:$A$255,DB!$D$2:$D$255,"")</f>
        <v>Sector 3</v>
      </c>
    </row>
    <row r="17" spans="1:20" x14ac:dyDescent="0.2">
      <c r="A17" s="13" t="s">
        <v>47</v>
      </c>
      <c r="B17" s="13" t="s">
        <v>18</v>
      </c>
      <c r="C17" s="13" t="s">
        <v>48</v>
      </c>
      <c r="D17" s="13" t="s">
        <v>49</v>
      </c>
      <c r="E17" s="13" t="s">
        <v>692</v>
      </c>
      <c r="F17" s="14">
        <v>46301.11445601852</v>
      </c>
      <c r="G17" s="13" t="s">
        <v>22</v>
      </c>
      <c r="H17" s="13" t="s">
        <v>2432</v>
      </c>
      <c r="I17" s="15">
        <v>350</v>
      </c>
      <c r="J17" s="13" t="s">
        <v>23</v>
      </c>
      <c r="K17" s="13" t="s">
        <v>24</v>
      </c>
      <c r="L17" s="15">
        <v>359</v>
      </c>
      <c r="M17" s="13" t="s">
        <v>31</v>
      </c>
      <c r="N17" s="14">
        <v>46301.134398148148</v>
      </c>
      <c r="O17" s="15">
        <v>350</v>
      </c>
      <c r="P17" s="13" t="s">
        <v>41</v>
      </c>
      <c r="Q17" s="15">
        <v>40</v>
      </c>
      <c r="R17" s="3" t="str">
        <f>IF(OR(G17="12R",G17="12L"),_xlfn.XLOOKUP(C17,DB!$A$2:$A$255,DB!$B$2:$B$255,""),IF(OR(G17="30L",G17="30R"),_xlfn.XLOOKUP(C17,DB!$A$2:$A$255,DB!$C$2:$C$255,""),""))</f>
        <v>NUDAL</v>
      </c>
      <c r="S17" s="3">
        <f t="shared" si="0"/>
        <v>2</v>
      </c>
      <c r="T17" s="3" t="str">
        <f>_xlfn.XLOOKUP(C17,DB!$A$2:$A$255,DB!$D$2:$D$255,"")</f>
        <v>Sector 3</v>
      </c>
    </row>
    <row r="18" spans="1:20" x14ac:dyDescent="0.2">
      <c r="A18" s="13" t="s">
        <v>71</v>
      </c>
      <c r="B18" s="13" t="s">
        <v>18</v>
      </c>
      <c r="C18" s="13" t="s">
        <v>43</v>
      </c>
      <c r="D18" s="13" t="s">
        <v>54</v>
      </c>
      <c r="E18" s="13" t="s">
        <v>914</v>
      </c>
      <c r="F18" s="14">
        <v>46301.116516203707</v>
      </c>
      <c r="G18" s="13" t="s">
        <v>22</v>
      </c>
      <c r="H18" s="13" t="s">
        <v>2433</v>
      </c>
      <c r="I18" s="15">
        <v>360</v>
      </c>
      <c r="J18" s="13" t="s">
        <v>23</v>
      </c>
      <c r="K18" s="13" t="s">
        <v>24</v>
      </c>
      <c r="L18" s="15">
        <v>859</v>
      </c>
      <c r="M18" s="13" t="s">
        <v>46</v>
      </c>
      <c r="N18" s="14">
        <v>46301.161458333336</v>
      </c>
      <c r="O18" s="15">
        <v>360</v>
      </c>
      <c r="P18" s="13" t="s">
        <v>26</v>
      </c>
      <c r="Q18" s="15">
        <v>190</v>
      </c>
      <c r="R18" s="3" t="str">
        <f>IF(OR(G18="12R",G18="12L"),_xlfn.XLOOKUP(C18,DB!$A$2:$A$255,DB!$B$2:$B$255,""),IF(OR(G18="30L",G18="30R"),_xlfn.XLOOKUP(C18,DB!$A$2:$A$255,DB!$C$2:$C$255,""),""))</f>
        <v>UDGUV</v>
      </c>
      <c r="S18" s="3">
        <f t="shared" si="0"/>
        <v>2</v>
      </c>
      <c r="T18" s="3" t="str">
        <f>_xlfn.XLOOKUP(C18,DB!$A$2:$A$255,DB!$D$2:$D$255,"")</f>
        <v>Sector 2</v>
      </c>
    </row>
    <row r="19" spans="1:20" x14ac:dyDescent="0.2">
      <c r="A19" s="13" t="s">
        <v>883</v>
      </c>
      <c r="B19" s="13" t="s">
        <v>18</v>
      </c>
      <c r="C19" s="13" t="s">
        <v>170</v>
      </c>
      <c r="D19" s="13" t="s">
        <v>61</v>
      </c>
      <c r="E19" s="13" t="s">
        <v>2434</v>
      </c>
      <c r="F19" s="14">
        <v>46301.118969907409</v>
      </c>
      <c r="G19" s="13" t="s">
        <v>22</v>
      </c>
      <c r="H19" s="13" t="s">
        <v>1149</v>
      </c>
      <c r="I19" s="15">
        <v>370</v>
      </c>
      <c r="J19" s="13" t="s">
        <v>23</v>
      </c>
      <c r="K19" s="13" t="s">
        <v>24</v>
      </c>
      <c r="L19" s="15">
        <v>136</v>
      </c>
      <c r="M19" s="13" t="s">
        <v>40</v>
      </c>
      <c r="N19" s="14">
        <v>46301.128784722219</v>
      </c>
      <c r="O19" s="15">
        <v>240</v>
      </c>
      <c r="P19" s="13" t="s">
        <v>26</v>
      </c>
      <c r="Q19" s="15">
        <v>190</v>
      </c>
      <c r="R19" s="3" t="str">
        <f>IF(OR(G19="12R",G19="12L"),_xlfn.XLOOKUP(C19,DB!$A$2:$A$255,DB!$B$2:$B$255,""),IF(OR(G19="30L",G19="30R"),_xlfn.XLOOKUP(C19,DB!$A$2:$A$255,DB!$C$2:$C$255,""),""))</f>
        <v>OMSUK</v>
      </c>
      <c r="S19" s="3">
        <f t="shared" si="0"/>
        <v>2</v>
      </c>
      <c r="T19" s="3" t="str">
        <f>_xlfn.XLOOKUP(C19,DB!$A$2:$A$255,DB!$D$2:$D$255,"")</f>
        <v>Sector 3</v>
      </c>
    </row>
    <row r="20" spans="1:20" x14ac:dyDescent="0.2">
      <c r="A20" s="13" t="s">
        <v>375</v>
      </c>
      <c r="B20" s="13" t="s">
        <v>18</v>
      </c>
      <c r="C20" s="13" t="s">
        <v>219</v>
      </c>
      <c r="D20" s="13" t="s">
        <v>54</v>
      </c>
      <c r="E20" s="13" t="s">
        <v>428</v>
      </c>
      <c r="F20" s="14">
        <v>46301.120243055557</v>
      </c>
      <c r="G20" s="13" t="s">
        <v>22</v>
      </c>
      <c r="H20" s="13" t="s">
        <v>2435</v>
      </c>
      <c r="I20" s="15">
        <v>370</v>
      </c>
      <c r="J20" s="13" t="s">
        <v>23</v>
      </c>
      <c r="K20" s="13" t="s">
        <v>24</v>
      </c>
      <c r="L20" s="15">
        <v>156</v>
      </c>
      <c r="M20" s="13" t="s">
        <v>813</v>
      </c>
      <c r="N20" s="14">
        <v>46301.130949074075</v>
      </c>
      <c r="O20" s="15">
        <v>290</v>
      </c>
      <c r="P20" s="13" t="s">
        <v>26</v>
      </c>
      <c r="Q20" s="15">
        <v>190</v>
      </c>
      <c r="R20" s="3" t="str">
        <f>IF(OR(G20="12R",G20="12L"),_xlfn.XLOOKUP(C20,DB!$A$2:$A$255,DB!$B$2:$B$255,""),IF(OR(G20="30L",G20="30R"),_xlfn.XLOOKUP(C20,DB!$A$2:$A$255,DB!$C$2:$C$255,""),""))</f>
        <v>TAKUX</v>
      </c>
      <c r="S20" s="3">
        <f t="shared" si="0"/>
        <v>2</v>
      </c>
      <c r="T20" s="3" t="str">
        <f>_xlfn.XLOOKUP(C20,DB!$A$2:$A$255,DB!$D$2:$D$255,"")</f>
        <v>Sector 7</v>
      </c>
    </row>
    <row r="21" spans="1:20" x14ac:dyDescent="0.2">
      <c r="A21" s="13" t="s">
        <v>80</v>
      </c>
      <c r="B21" s="13" t="s">
        <v>18</v>
      </c>
      <c r="C21" s="13" t="s">
        <v>43</v>
      </c>
      <c r="D21" s="13" t="s">
        <v>20</v>
      </c>
      <c r="E21" s="13" t="s">
        <v>743</v>
      </c>
      <c r="F21" s="14">
        <v>46301.121921296297</v>
      </c>
      <c r="G21" s="13" t="s">
        <v>22</v>
      </c>
      <c r="H21" s="13" t="s">
        <v>2436</v>
      </c>
      <c r="I21" s="15">
        <v>360</v>
      </c>
      <c r="J21" s="13" t="s">
        <v>23</v>
      </c>
      <c r="K21" s="13" t="s">
        <v>24</v>
      </c>
      <c r="L21" s="15">
        <v>859</v>
      </c>
      <c r="M21" s="13" t="s">
        <v>46</v>
      </c>
      <c r="N21" s="14">
        <v>46301.166886574072</v>
      </c>
      <c r="O21" s="15">
        <v>360</v>
      </c>
      <c r="P21" s="13" t="s">
        <v>26</v>
      </c>
      <c r="Q21" s="15">
        <v>190</v>
      </c>
      <c r="R21" s="3" t="str">
        <f>IF(OR(G21="12R",G21="12L"),_xlfn.XLOOKUP(C21,DB!$A$2:$A$255,DB!$B$2:$B$255,""),IF(OR(G21="30L",G21="30R"),_xlfn.XLOOKUP(C21,DB!$A$2:$A$255,DB!$C$2:$C$255,""),""))</f>
        <v>UDGUV</v>
      </c>
      <c r="S21" s="3">
        <f t="shared" si="0"/>
        <v>2</v>
      </c>
      <c r="T21" s="3" t="str">
        <f>_xlfn.XLOOKUP(C21,DB!$A$2:$A$255,DB!$D$2:$D$255,"")</f>
        <v>Sector 2</v>
      </c>
    </row>
    <row r="22" spans="1:20" x14ac:dyDescent="0.2">
      <c r="A22" s="13" t="s">
        <v>74</v>
      </c>
      <c r="B22" s="13" t="s">
        <v>18</v>
      </c>
      <c r="C22" s="13" t="s">
        <v>75</v>
      </c>
      <c r="D22" s="13" t="s">
        <v>64</v>
      </c>
      <c r="E22" s="13" t="s">
        <v>2437</v>
      </c>
      <c r="F22" s="14">
        <v>46301.125902777778</v>
      </c>
      <c r="G22" s="13" t="s">
        <v>22</v>
      </c>
      <c r="H22" s="13" t="s">
        <v>2438</v>
      </c>
      <c r="I22" s="15">
        <v>320</v>
      </c>
      <c r="J22" s="13" t="s">
        <v>23</v>
      </c>
      <c r="K22" s="13" t="s">
        <v>24</v>
      </c>
      <c r="L22" s="15">
        <v>722</v>
      </c>
      <c r="M22" s="13" t="s">
        <v>75</v>
      </c>
      <c r="N22" s="14">
        <v>46301.17019675926</v>
      </c>
      <c r="O22" s="15">
        <v>0</v>
      </c>
      <c r="P22" s="13" t="s">
        <v>26</v>
      </c>
      <c r="Q22" s="15">
        <v>190</v>
      </c>
      <c r="R22" s="3" t="str">
        <f>IF(OR(G22="12R",G22="12L"),_xlfn.XLOOKUP(C22,DB!$A$2:$A$255,DB!$B$2:$B$255,""),IF(OR(G22="30L",G22="30R"),_xlfn.XLOOKUP(C22,DB!$A$2:$A$255,DB!$C$2:$C$255,""),""))</f>
        <v>UDGUV</v>
      </c>
      <c r="S22" s="3">
        <f t="shared" si="0"/>
        <v>3</v>
      </c>
      <c r="T22" s="3" t="str">
        <f>_xlfn.XLOOKUP(C22,DB!$A$2:$A$255,DB!$D$2:$D$255,"")</f>
        <v>Sector 2</v>
      </c>
    </row>
    <row r="23" spans="1:20" x14ac:dyDescent="0.2">
      <c r="A23" s="13" t="s">
        <v>83</v>
      </c>
      <c r="B23" s="13" t="s">
        <v>18</v>
      </c>
      <c r="C23" s="13" t="s">
        <v>50</v>
      </c>
      <c r="D23" s="13" t="s">
        <v>34</v>
      </c>
      <c r="E23" s="13" t="s">
        <v>593</v>
      </c>
      <c r="F23" s="14">
        <v>46301.127314814818</v>
      </c>
      <c r="G23" s="13" t="s">
        <v>22</v>
      </c>
      <c r="H23" s="13" t="s">
        <v>557</v>
      </c>
      <c r="I23" s="15">
        <v>360</v>
      </c>
      <c r="J23" s="13" t="s">
        <v>23</v>
      </c>
      <c r="K23" s="13" t="s">
        <v>24</v>
      </c>
      <c r="L23" s="15">
        <v>859</v>
      </c>
      <c r="M23" s="13" t="s">
        <v>46</v>
      </c>
      <c r="N23" s="14">
        <v>46301.172465277778</v>
      </c>
      <c r="O23" s="15">
        <v>360</v>
      </c>
      <c r="P23" s="13" t="s">
        <v>26</v>
      </c>
      <c r="Q23" s="15">
        <v>190</v>
      </c>
      <c r="R23" s="3" t="str">
        <f>IF(OR(G23="12R",G23="12L"),_xlfn.XLOOKUP(C23,DB!$A$2:$A$255,DB!$B$2:$B$255,""),IF(OR(G23="30L",G23="30R"),_xlfn.XLOOKUP(C23,DB!$A$2:$A$255,DB!$C$2:$C$255,""),""))</f>
        <v>UDGUV</v>
      </c>
      <c r="S23" s="3">
        <f t="shared" si="0"/>
        <v>3</v>
      </c>
      <c r="T23" s="3" t="str">
        <f>_xlfn.XLOOKUP(C23,DB!$A$2:$A$255,DB!$D$2:$D$255,"")</f>
        <v>Sector 2</v>
      </c>
    </row>
    <row r="24" spans="1:20" x14ac:dyDescent="0.2">
      <c r="A24" s="13" t="s">
        <v>77</v>
      </c>
      <c r="B24" s="13" t="s">
        <v>18</v>
      </c>
      <c r="C24" s="13" t="s">
        <v>19</v>
      </c>
      <c r="D24" s="13" t="s">
        <v>20</v>
      </c>
      <c r="E24" s="13" t="s">
        <v>78</v>
      </c>
      <c r="F24" s="14">
        <v>46301.144537037035</v>
      </c>
      <c r="G24" s="13" t="s">
        <v>22</v>
      </c>
      <c r="H24" s="13" t="s">
        <v>2439</v>
      </c>
      <c r="I24" s="15">
        <v>360</v>
      </c>
      <c r="J24" s="13" t="s">
        <v>23</v>
      </c>
      <c r="K24" s="13" t="s">
        <v>24</v>
      </c>
      <c r="L24" s="15">
        <v>862</v>
      </c>
      <c r="M24" s="13" t="s">
        <v>453</v>
      </c>
      <c r="N24" s="14">
        <v>46301.189143518517</v>
      </c>
      <c r="O24" s="15">
        <v>360</v>
      </c>
      <c r="P24" s="13" t="s">
        <v>26</v>
      </c>
      <c r="Q24" s="15">
        <v>190</v>
      </c>
      <c r="R24" s="3" t="str">
        <f>IF(OR(G24="12R",G24="12L"),_xlfn.XLOOKUP(C24,DB!$A$2:$A$255,DB!$B$2:$B$255,""),IF(OR(G24="30L",G24="30R"),_xlfn.XLOOKUP(C24,DB!$A$2:$A$255,DB!$C$2:$C$255,""),""))</f>
        <v>UDGUV</v>
      </c>
      <c r="S24" s="3">
        <f t="shared" si="0"/>
        <v>3</v>
      </c>
      <c r="T24" s="3" t="str">
        <f>_xlfn.XLOOKUP(C24,DB!$A$2:$A$255,DB!$D$2:$D$255,"")</f>
        <v>Sector 2</v>
      </c>
    </row>
    <row r="25" spans="1:20" x14ac:dyDescent="0.2">
      <c r="A25" s="13" t="s">
        <v>92</v>
      </c>
      <c r="B25" s="13" t="s">
        <v>18</v>
      </c>
      <c r="C25" s="13" t="s">
        <v>33</v>
      </c>
      <c r="D25" s="13" t="s">
        <v>20</v>
      </c>
      <c r="E25" s="13" t="s">
        <v>341</v>
      </c>
      <c r="F25" s="14">
        <v>46301.154780092591</v>
      </c>
      <c r="G25" s="13" t="s">
        <v>22</v>
      </c>
      <c r="H25" s="13" t="s">
        <v>561</v>
      </c>
      <c r="I25" s="15">
        <v>360</v>
      </c>
      <c r="J25" s="13" t="s">
        <v>23</v>
      </c>
      <c r="K25" s="13" t="s">
        <v>24</v>
      </c>
      <c r="L25" s="15">
        <v>865</v>
      </c>
      <c r="M25" s="13" t="s">
        <v>36</v>
      </c>
      <c r="N25" s="14">
        <v>46301.199502314812</v>
      </c>
      <c r="O25" s="15">
        <v>360</v>
      </c>
      <c r="P25" s="13" t="s">
        <v>26</v>
      </c>
      <c r="Q25" s="15">
        <v>190</v>
      </c>
      <c r="R25" s="3" t="str">
        <f>IF(OR(G25="12R",G25="12L"),_xlfn.XLOOKUP(C25,DB!$A$2:$A$255,DB!$B$2:$B$255,""),IF(OR(G25="30L",G25="30R"),_xlfn.XLOOKUP(C25,DB!$A$2:$A$255,DB!$C$2:$C$255,""),""))</f>
        <v>UDGUV</v>
      </c>
      <c r="S25" s="3">
        <f t="shared" si="0"/>
        <v>3</v>
      </c>
      <c r="T25" s="3" t="str">
        <f>_xlfn.XLOOKUP(C25,DB!$A$2:$A$255,DB!$D$2:$D$255,"")</f>
        <v>Sector 2</v>
      </c>
    </row>
    <row r="26" spans="1:20" x14ac:dyDescent="0.2">
      <c r="A26" s="13" t="s">
        <v>89</v>
      </c>
      <c r="B26" s="13" t="s">
        <v>18</v>
      </c>
      <c r="C26" s="13" t="s">
        <v>43</v>
      </c>
      <c r="D26" s="13" t="s">
        <v>20</v>
      </c>
      <c r="E26" s="13" t="s">
        <v>955</v>
      </c>
      <c r="F26" s="14">
        <v>46301.242939814816</v>
      </c>
      <c r="G26" s="13" t="s">
        <v>22</v>
      </c>
      <c r="H26" s="13" t="s">
        <v>1239</v>
      </c>
      <c r="I26" s="15">
        <v>360</v>
      </c>
      <c r="J26" s="13" t="s">
        <v>23</v>
      </c>
      <c r="K26" s="13" t="s">
        <v>24</v>
      </c>
      <c r="L26" s="15">
        <v>861</v>
      </c>
      <c r="M26" s="13" t="s">
        <v>1138</v>
      </c>
      <c r="N26" s="14">
        <v>46301.285567129627</v>
      </c>
      <c r="O26" s="15">
        <v>360</v>
      </c>
      <c r="P26" s="13" t="s">
        <v>26</v>
      </c>
      <c r="Q26" s="15">
        <v>190</v>
      </c>
      <c r="R26" s="3" t="str">
        <f>IF(OR(G26="12R",G26="12L"),_xlfn.XLOOKUP(C26,DB!$A$2:$A$255,DB!$B$2:$B$255,""),IF(OR(G26="30L",G26="30R"),_xlfn.XLOOKUP(C26,DB!$A$2:$A$255,DB!$C$2:$C$255,""),""))</f>
        <v>UDGUV</v>
      </c>
      <c r="S26" s="3">
        <f t="shared" si="0"/>
        <v>5</v>
      </c>
      <c r="T26" s="3" t="str">
        <f>_xlfn.XLOOKUP(C26,DB!$A$2:$A$255,DB!$D$2:$D$255,"")</f>
        <v>Sector 2</v>
      </c>
    </row>
    <row r="27" spans="1:20" x14ac:dyDescent="0.2">
      <c r="A27" s="13" t="s">
        <v>94</v>
      </c>
      <c r="B27" s="13" t="s">
        <v>18</v>
      </c>
      <c r="C27" s="13" t="s">
        <v>43</v>
      </c>
      <c r="D27" s="13" t="s">
        <v>54</v>
      </c>
      <c r="E27" s="13" t="s">
        <v>1102</v>
      </c>
      <c r="F27" s="14">
        <v>46301.433796296296</v>
      </c>
      <c r="G27" s="13" t="s">
        <v>22</v>
      </c>
      <c r="H27" s="13" t="s">
        <v>2440</v>
      </c>
      <c r="I27" s="15">
        <v>380</v>
      </c>
      <c r="J27" s="13" t="s">
        <v>23</v>
      </c>
      <c r="K27" s="13" t="s">
        <v>24</v>
      </c>
      <c r="L27" s="15">
        <v>861</v>
      </c>
      <c r="M27" s="13" t="s">
        <v>602</v>
      </c>
      <c r="N27" s="14">
        <v>46301.479456018518</v>
      </c>
      <c r="O27" s="15">
        <v>380</v>
      </c>
      <c r="P27" s="13" t="s">
        <v>26</v>
      </c>
      <c r="Q27" s="15">
        <v>190</v>
      </c>
      <c r="R27" s="3" t="str">
        <f>IF(OR(G27="12R",G27="12L"),_xlfn.XLOOKUP(C27,DB!$A$2:$A$255,DB!$B$2:$B$255,""),IF(OR(G27="30L",G27="30R"),_xlfn.XLOOKUP(C27,DB!$A$2:$A$255,DB!$C$2:$C$255,""),""))</f>
        <v>UDGUV</v>
      </c>
      <c r="S27" s="3">
        <f t="shared" si="0"/>
        <v>10</v>
      </c>
      <c r="T27" s="3" t="str">
        <f>_xlfn.XLOOKUP(C27,DB!$A$2:$A$255,DB!$D$2:$D$255,"")</f>
        <v>Sector 2</v>
      </c>
    </row>
    <row r="28" spans="1:20" x14ac:dyDescent="0.2">
      <c r="A28" s="13" t="s">
        <v>96</v>
      </c>
      <c r="B28" s="13" t="s">
        <v>18</v>
      </c>
      <c r="C28" s="13" t="s">
        <v>97</v>
      </c>
      <c r="D28" s="13" t="s">
        <v>20</v>
      </c>
      <c r="E28" s="13" t="s">
        <v>58</v>
      </c>
      <c r="F28" s="14">
        <v>46301.460868055554</v>
      </c>
      <c r="G28" s="13" t="s">
        <v>22</v>
      </c>
      <c r="H28" s="13" t="s">
        <v>2441</v>
      </c>
      <c r="I28" s="15">
        <v>380</v>
      </c>
      <c r="J28" s="13" t="s">
        <v>23</v>
      </c>
      <c r="K28" s="13" t="s">
        <v>24</v>
      </c>
      <c r="L28" s="15">
        <v>952</v>
      </c>
      <c r="M28" s="13" t="s">
        <v>2442</v>
      </c>
      <c r="N28" s="14">
        <v>46301.510810185187</v>
      </c>
      <c r="O28" s="15">
        <v>197</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100</v>
      </c>
      <c r="B29" s="13" t="s">
        <v>18</v>
      </c>
      <c r="C29" s="13" t="s">
        <v>101</v>
      </c>
      <c r="D29" s="13" t="s">
        <v>54</v>
      </c>
      <c r="E29" s="13" t="s">
        <v>112</v>
      </c>
      <c r="F29" s="14">
        <v>46301.470081018517</v>
      </c>
      <c r="G29" s="13" t="s">
        <v>22</v>
      </c>
      <c r="H29" s="13" t="s">
        <v>2443</v>
      </c>
      <c r="I29" s="15">
        <v>380</v>
      </c>
      <c r="J29" s="13" t="s">
        <v>23</v>
      </c>
      <c r="K29" s="13" t="s">
        <v>24</v>
      </c>
      <c r="L29" s="15">
        <v>865</v>
      </c>
      <c r="M29" s="13" t="s">
        <v>2444</v>
      </c>
      <c r="N29" s="14">
        <v>46301.516053240739</v>
      </c>
      <c r="O29" s="15">
        <v>380</v>
      </c>
      <c r="P29" s="13" t="s">
        <v>26</v>
      </c>
      <c r="Q29" s="15">
        <v>190</v>
      </c>
      <c r="R29" s="3" t="str">
        <f>IF(OR(G29="12R",G29="12L"),_xlfn.XLOOKUP(C29,DB!$A$2:$A$255,DB!$B$2:$B$255,""),IF(OR(G29="30L",G29="30R"),_xlfn.XLOOKUP(C29,DB!$A$2:$A$255,DB!$C$2:$C$255,""),""))</f>
        <v>UDGUV</v>
      </c>
      <c r="S29" s="3">
        <f t="shared" si="0"/>
        <v>11</v>
      </c>
      <c r="T29" s="3" t="str">
        <f>_xlfn.XLOOKUP(C29,DB!$A$2:$A$255,DB!$D$2:$D$255,"")</f>
        <v>Sector 2</v>
      </c>
    </row>
    <row r="30" spans="1:20" x14ac:dyDescent="0.2">
      <c r="A30" s="13" t="s">
        <v>103</v>
      </c>
      <c r="B30" s="13" t="s">
        <v>18</v>
      </c>
      <c r="C30" s="13" t="s">
        <v>43</v>
      </c>
      <c r="D30" s="13" t="s">
        <v>44</v>
      </c>
      <c r="E30" s="13" t="s">
        <v>739</v>
      </c>
      <c r="F30" s="14">
        <v>46301.471909722219</v>
      </c>
      <c r="G30" s="13" t="s">
        <v>22</v>
      </c>
      <c r="H30" s="13" t="s">
        <v>2445</v>
      </c>
      <c r="I30" s="15">
        <v>360</v>
      </c>
      <c r="J30" s="13" t="s">
        <v>23</v>
      </c>
      <c r="K30" s="13" t="s">
        <v>24</v>
      </c>
      <c r="L30" s="15">
        <v>862</v>
      </c>
      <c r="M30" s="13" t="s">
        <v>1191</v>
      </c>
      <c r="N30" s="14">
        <v>46301.518136574072</v>
      </c>
      <c r="O30" s="15">
        <v>360</v>
      </c>
      <c r="P30" s="13" t="s">
        <v>26</v>
      </c>
      <c r="Q30" s="15">
        <v>190</v>
      </c>
      <c r="R30" s="3" t="str">
        <f>IF(OR(G30="12R",G30="12L"),_xlfn.XLOOKUP(C30,DB!$A$2:$A$255,DB!$B$2:$B$255,""),IF(OR(G30="30L",G30="30R"),_xlfn.XLOOKUP(C30,DB!$A$2:$A$255,DB!$C$2:$C$255,""),""))</f>
        <v>UDGUV</v>
      </c>
      <c r="S30" s="3">
        <f t="shared" si="0"/>
        <v>11</v>
      </c>
      <c r="T30" s="3" t="str">
        <f>_xlfn.XLOOKUP(C30,DB!$A$2:$A$255,DB!$D$2:$D$255,"")</f>
        <v>Sector 2</v>
      </c>
    </row>
    <row r="31" spans="1:20" x14ac:dyDescent="0.2">
      <c r="A31" s="13" t="s">
        <v>107</v>
      </c>
      <c r="B31" s="13" t="s">
        <v>18</v>
      </c>
      <c r="C31" s="13" t="s">
        <v>108</v>
      </c>
      <c r="D31" s="13" t="s">
        <v>34</v>
      </c>
      <c r="E31" s="13" t="s">
        <v>399</v>
      </c>
      <c r="F31" s="14">
        <v>46301.487534722219</v>
      </c>
      <c r="G31" s="13" t="s">
        <v>22</v>
      </c>
      <c r="H31" s="13" t="s">
        <v>566</v>
      </c>
      <c r="I31" s="15">
        <v>290</v>
      </c>
      <c r="J31" s="13" t="s">
        <v>23</v>
      </c>
      <c r="K31" s="13" t="s">
        <v>24</v>
      </c>
      <c r="L31" s="15">
        <v>133</v>
      </c>
      <c r="M31" s="13" t="s">
        <v>40</v>
      </c>
      <c r="N31" s="14">
        <v>46301.49695601852</v>
      </c>
      <c r="O31" s="15">
        <v>267</v>
      </c>
      <c r="P31" s="13" t="s">
        <v>26</v>
      </c>
      <c r="Q31" s="15">
        <v>190</v>
      </c>
      <c r="R31" s="3" t="str">
        <f>IF(OR(G31="12R",G31="12L"),_xlfn.XLOOKUP(C31,DB!$A$2:$A$255,DB!$B$2:$B$255,""),IF(OR(G31="30L",G31="30R"),_xlfn.XLOOKUP(C31,DB!$A$2:$A$255,DB!$C$2:$C$255,""),""))</f>
        <v>NUDAL</v>
      </c>
      <c r="S31" s="3">
        <f t="shared" si="0"/>
        <v>11</v>
      </c>
      <c r="T31" s="3" t="str">
        <f>_xlfn.XLOOKUP(C31,DB!$A$2:$A$255,DB!$D$2:$D$255,"")</f>
        <v>Sector 3</v>
      </c>
    </row>
    <row r="32" spans="1:20" x14ac:dyDescent="0.2">
      <c r="A32" s="13" t="s">
        <v>106</v>
      </c>
      <c r="B32" s="13" t="s">
        <v>18</v>
      </c>
      <c r="C32" s="13" t="s">
        <v>43</v>
      </c>
      <c r="D32" s="13" t="s">
        <v>20</v>
      </c>
      <c r="E32" s="13" t="s">
        <v>534</v>
      </c>
      <c r="F32" s="14">
        <v>46301.496608796297</v>
      </c>
      <c r="G32" s="13" t="s">
        <v>22</v>
      </c>
      <c r="H32" s="13" t="s">
        <v>2446</v>
      </c>
      <c r="I32" s="15">
        <v>360</v>
      </c>
      <c r="J32" s="13" t="s">
        <v>23</v>
      </c>
      <c r="K32" s="13" t="s">
        <v>24</v>
      </c>
      <c r="L32" s="15">
        <v>874</v>
      </c>
      <c r="M32" s="13" t="s">
        <v>2211</v>
      </c>
      <c r="N32" s="14">
        <v>46301.542453703703</v>
      </c>
      <c r="O32" s="15">
        <v>360</v>
      </c>
      <c r="P32" s="13" t="s">
        <v>26</v>
      </c>
      <c r="Q32" s="15">
        <v>190</v>
      </c>
      <c r="R32" s="3" t="str">
        <f>IF(OR(G32="12R",G32="12L"),_xlfn.XLOOKUP(C32,DB!$A$2:$A$255,DB!$B$2:$B$255,""),IF(OR(G32="30L",G32="30R"),_xlfn.XLOOKUP(C32,DB!$A$2:$A$255,DB!$C$2:$C$255,""),""))</f>
        <v>UDGUV</v>
      </c>
      <c r="S32" s="3">
        <f t="shared" si="0"/>
        <v>11</v>
      </c>
      <c r="T32" s="3" t="str">
        <f>_xlfn.XLOOKUP(C32,DB!$A$2:$A$255,DB!$D$2:$D$255,"")</f>
        <v>Sector 2</v>
      </c>
    </row>
    <row r="33" spans="1:20" x14ac:dyDescent="0.2">
      <c r="A33" s="13" t="s">
        <v>114</v>
      </c>
      <c r="B33" s="13" t="s">
        <v>18</v>
      </c>
      <c r="C33" s="13" t="s">
        <v>115</v>
      </c>
      <c r="D33" s="13" t="s">
        <v>129</v>
      </c>
      <c r="E33" s="13" t="s">
        <v>472</v>
      </c>
      <c r="F33" s="14">
        <v>46301.502638888887</v>
      </c>
      <c r="G33" s="13" t="s">
        <v>22</v>
      </c>
      <c r="H33" s="13" t="s">
        <v>831</v>
      </c>
      <c r="I33" s="15">
        <v>330</v>
      </c>
      <c r="J33" s="13" t="s">
        <v>23</v>
      </c>
      <c r="K33" s="13" t="s">
        <v>24</v>
      </c>
      <c r="L33" s="15">
        <v>149</v>
      </c>
      <c r="M33" s="13" t="s">
        <v>117</v>
      </c>
      <c r="N33" s="14">
        <v>46301.512604166666</v>
      </c>
      <c r="O33" s="15">
        <v>299</v>
      </c>
      <c r="P33" s="13" t="s">
        <v>26</v>
      </c>
      <c r="Q33" s="15">
        <v>190</v>
      </c>
      <c r="R33" s="3" t="str">
        <f>IF(OR(G33="12R",G33="12L"),_xlfn.XLOOKUP(C33,DB!$A$2:$A$255,DB!$B$2:$B$255,""),IF(OR(G33="30L",G33="30R"),_xlfn.XLOOKUP(C33,DB!$A$2:$A$255,DB!$C$2:$C$255,""),""))</f>
        <v>TAKUX</v>
      </c>
      <c r="S33" s="3">
        <f t="shared" si="0"/>
        <v>12</v>
      </c>
      <c r="T33" s="3" t="str">
        <f>_xlfn.XLOOKUP(C33,DB!$A$2:$A$255,DB!$D$2:$D$255,"")</f>
        <v>Sector 7</v>
      </c>
    </row>
    <row r="34" spans="1:20" x14ac:dyDescent="0.2">
      <c r="A34" s="13" t="s">
        <v>118</v>
      </c>
      <c r="B34" s="13" t="s">
        <v>18</v>
      </c>
      <c r="C34" s="13" t="s">
        <v>119</v>
      </c>
      <c r="D34" s="13" t="s">
        <v>20</v>
      </c>
      <c r="E34" s="13" t="s">
        <v>183</v>
      </c>
      <c r="F34" s="14">
        <v>46301.50440972222</v>
      </c>
      <c r="G34" s="13" t="s">
        <v>22</v>
      </c>
      <c r="H34" s="13" t="s">
        <v>2447</v>
      </c>
      <c r="I34" s="15">
        <v>380</v>
      </c>
      <c r="J34" s="13" t="s">
        <v>23</v>
      </c>
      <c r="K34" s="13" t="s">
        <v>24</v>
      </c>
      <c r="L34" s="15">
        <v>843</v>
      </c>
      <c r="M34" s="13" t="s">
        <v>2448</v>
      </c>
      <c r="N34" s="14">
        <v>46301.550023148149</v>
      </c>
      <c r="O34" s="15">
        <v>380</v>
      </c>
      <c r="P34" s="13" t="s">
        <v>26</v>
      </c>
      <c r="Q34" s="15">
        <v>190</v>
      </c>
      <c r="R34" s="3" t="str">
        <f>IF(OR(G34="12R",G34="12L"),_xlfn.XLOOKUP(C34,DB!$A$2:$A$255,DB!$B$2:$B$255,""),IF(OR(G34="30L",G34="30R"),_xlfn.XLOOKUP(C34,DB!$A$2:$A$255,DB!$C$2:$C$255,""),""))</f>
        <v>UDGUV</v>
      </c>
      <c r="S34" s="3">
        <f t="shared" si="0"/>
        <v>12</v>
      </c>
      <c r="T34" s="3" t="str">
        <f>_xlfn.XLOOKUP(C34,DB!$A$2:$A$255,DB!$D$2:$D$255,"")</f>
        <v>Sector 2</v>
      </c>
    </row>
    <row r="35" spans="1:20" x14ac:dyDescent="0.2">
      <c r="A35" s="13" t="s">
        <v>113</v>
      </c>
      <c r="B35" s="13" t="s">
        <v>18</v>
      </c>
      <c r="C35" s="13" t="s">
        <v>43</v>
      </c>
      <c r="D35" s="13" t="s">
        <v>44</v>
      </c>
      <c r="E35" s="13" t="s">
        <v>384</v>
      </c>
      <c r="F35" s="14">
        <v>46301.510509259257</v>
      </c>
      <c r="G35" s="13" t="s">
        <v>22</v>
      </c>
      <c r="H35" s="13" t="s">
        <v>2449</v>
      </c>
      <c r="I35" s="15">
        <v>360</v>
      </c>
      <c r="J35" s="13" t="s">
        <v>23</v>
      </c>
      <c r="K35" s="13" t="s">
        <v>24</v>
      </c>
      <c r="L35" s="15">
        <v>876</v>
      </c>
      <c r="M35" s="13" t="s">
        <v>2450</v>
      </c>
      <c r="N35" s="14">
        <v>46301.556863425925</v>
      </c>
      <c r="O35" s="15">
        <v>360</v>
      </c>
      <c r="P35" s="13" t="s">
        <v>26</v>
      </c>
      <c r="Q35" s="15">
        <v>190</v>
      </c>
      <c r="R35" s="3" t="str">
        <f>IF(OR(G35="12R",G35="12L"),_xlfn.XLOOKUP(C35,DB!$A$2:$A$255,DB!$B$2:$B$255,""),IF(OR(G35="30L",G35="30R"),_xlfn.XLOOKUP(C35,DB!$A$2:$A$255,DB!$C$2:$C$255,""),""))</f>
        <v>UDGUV</v>
      </c>
      <c r="S35" s="3">
        <f t="shared" si="0"/>
        <v>12</v>
      </c>
      <c r="T35" s="3" t="str">
        <f>_xlfn.XLOOKUP(C35,DB!$A$2:$A$255,DB!$D$2:$D$255,"")</f>
        <v>Sector 2</v>
      </c>
    </row>
    <row r="36" spans="1:20" x14ac:dyDescent="0.2">
      <c r="A36" s="13" t="s">
        <v>111</v>
      </c>
      <c r="B36" s="13" t="s">
        <v>18</v>
      </c>
      <c r="C36" s="13" t="s">
        <v>33</v>
      </c>
      <c r="D36" s="13" t="s">
        <v>54</v>
      </c>
      <c r="E36" s="13" t="s">
        <v>428</v>
      </c>
      <c r="F36" s="14">
        <v>46301.512870370374</v>
      </c>
      <c r="G36" s="13" t="s">
        <v>22</v>
      </c>
      <c r="H36" s="13" t="s">
        <v>2451</v>
      </c>
      <c r="I36" s="15">
        <v>320</v>
      </c>
      <c r="J36" s="13" t="s">
        <v>23</v>
      </c>
      <c r="K36" s="13" t="s">
        <v>24</v>
      </c>
      <c r="L36" s="15">
        <v>837</v>
      </c>
      <c r="M36" s="13" t="s">
        <v>1411</v>
      </c>
      <c r="N36" s="14">
        <v>46301.557349537034</v>
      </c>
      <c r="O36" s="15">
        <v>320</v>
      </c>
      <c r="P36" s="13" t="s">
        <v>26</v>
      </c>
      <c r="Q36" s="15">
        <v>190</v>
      </c>
      <c r="R36" s="3" t="str">
        <f>IF(OR(G36="12R",G36="12L"),_xlfn.XLOOKUP(C36,DB!$A$2:$A$255,DB!$B$2:$B$255,""),IF(OR(G36="30L",G36="30R"),_xlfn.XLOOKUP(C36,DB!$A$2:$A$255,DB!$C$2:$C$255,""),""))</f>
        <v>UDGUV</v>
      </c>
      <c r="S36" s="3">
        <f t="shared" si="0"/>
        <v>12</v>
      </c>
      <c r="T36" s="3" t="str">
        <f>_xlfn.XLOOKUP(C36,DB!$A$2:$A$255,DB!$D$2:$D$255,"")</f>
        <v>Sector 2</v>
      </c>
    </row>
    <row r="37" spans="1:20" x14ac:dyDescent="0.2">
      <c r="A37" s="13" t="s">
        <v>127</v>
      </c>
      <c r="B37" s="13" t="s">
        <v>18</v>
      </c>
      <c r="C37" s="13" t="s">
        <v>128</v>
      </c>
      <c r="D37" s="13" t="s">
        <v>129</v>
      </c>
      <c r="E37" s="13" t="s">
        <v>1104</v>
      </c>
      <c r="F37" s="14">
        <v>46301.517523148148</v>
      </c>
      <c r="G37" s="13" t="s">
        <v>22</v>
      </c>
      <c r="H37" s="13" t="s">
        <v>2452</v>
      </c>
      <c r="I37" s="15">
        <v>380</v>
      </c>
      <c r="J37" s="13" t="s">
        <v>23</v>
      </c>
      <c r="K37" s="13" t="s">
        <v>24</v>
      </c>
      <c r="L37" s="15">
        <v>517</v>
      </c>
      <c r="M37" s="13" t="s">
        <v>130</v>
      </c>
      <c r="N37" s="14">
        <v>46301.546296296299</v>
      </c>
      <c r="O37" s="15">
        <v>380</v>
      </c>
      <c r="P37" s="13" t="s">
        <v>26</v>
      </c>
      <c r="Q37" s="15">
        <v>40</v>
      </c>
      <c r="R37" s="3" t="str">
        <f>IF(OR(G37="12R",G37="12L"),_xlfn.XLOOKUP(C37,DB!$A$2:$A$255,DB!$B$2:$B$255,""),IF(OR(G37="30L",G37="30R"),_xlfn.XLOOKUP(C37,DB!$A$2:$A$255,DB!$C$2:$C$255,""),""))</f>
        <v>ENEBA</v>
      </c>
      <c r="S37" s="3">
        <f t="shared" si="0"/>
        <v>12</v>
      </c>
      <c r="T37" s="3" t="str">
        <f>_xlfn.XLOOKUP(C37,DB!$A$2:$A$255,DB!$D$2:$D$255,"")</f>
        <v>Sector 3</v>
      </c>
    </row>
    <row r="38" spans="1:20" x14ac:dyDescent="0.2">
      <c r="A38" s="13" t="s">
        <v>121</v>
      </c>
      <c r="B38" s="13" t="s">
        <v>18</v>
      </c>
      <c r="C38" s="13" t="s">
        <v>122</v>
      </c>
      <c r="D38" s="13" t="s">
        <v>123</v>
      </c>
      <c r="E38" s="13" t="s">
        <v>2453</v>
      </c>
      <c r="F38" s="14">
        <v>46301.532106481478</v>
      </c>
      <c r="G38" s="13" t="s">
        <v>22</v>
      </c>
      <c r="H38" s="13" t="s">
        <v>2454</v>
      </c>
      <c r="I38" s="15">
        <v>360</v>
      </c>
      <c r="J38" s="13" t="s">
        <v>23</v>
      </c>
      <c r="K38" s="13" t="s">
        <v>24</v>
      </c>
      <c r="L38" s="15">
        <v>520</v>
      </c>
      <c r="M38" s="13" t="s">
        <v>130</v>
      </c>
      <c r="N38" s="14">
        <v>46301.560370370367</v>
      </c>
      <c r="O38" s="15">
        <v>380</v>
      </c>
      <c r="P38" s="13" t="s">
        <v>26</v>
      </c>
      <c r="Q38" s="15">
        <v>40</v>
      </c>
      <c r="R38" s="3" t="str">
        <f>IF(OR(G38="12R",G38="12L"),_xlfn.XLOOKUP(C38,DB!$A$2:$A$255,DB!$B$2:$B$255,""),IF(OR(G38="30L",G38="30R"),_xlfn.XLOOKUP(C38,DB!$A$2:$A$255,DB!$C$2:$C$255,""),""))</f>
        <v>ENEBA</v>
      </c>
      <c r="S38" s="3">
        <f t="shared" si="0"/>
        <v>12</v>
      </c>
      <c r="T38" s="3" t="str">
        <f>_xlfn.XLOOKUP(C38,DB!$A$2:$A$255,DB!$D$2:$D$255,"")</f>
        <v>Sector 3</v>
      </c>
    </row>
    <row r="39" spans="1:20" x14ac:dyDescent="0.2">
      <c r="A39" s="13" t="s">
        <v>125</v>
      </c>
      <c r="B39" s="13" t="s">
        <v>18</v>
      </c>
      <c r="C39" s="13" t="s">
        <v>43</v>
      </c>
      <c r="D39" s="13" t="s">
        <v>44</v>
      </c>
      <c r="E39" s="13" t="s">
        <v>668</v>
      </c>
      <c r="F39" s="14">
        <v>46301.549837962964</v>
      </c>
      <c r="G39" s="13" t="s">
        <v>22</v>
      </c>
      <c r="H39" s="13" t="s">
        <v>2455</v>
      </c>
      <c r="I39" s="15">
        <v>360</v>
      </c>
      <c r="J39" s="13" t="s">
        <v>23</v>
      </c>
      <c r="K39" s="13" t="s">
        <v>24</v>
      </c>
      <c r="L39" s="15">
        <v>943</v>
      </c>
      <c r="M39" s="13" t="s">
        <v>2245</v>
      </c>
      <c r="N39" s="14">
        <v>46301.59952546296</v>
      </c>
      <c r="O39" s="15">
        <v>360</v>
      </c>
      <c r="P39" s="13" t="s">
        <v>26</v>
      </c>
      <c r="Q39" s="15">
        <v>190</v>
      </c>
      <c r="R39" s="3" t="str">
        <f>IF(OR(G39="12R",G39="12L"),_xlfn.XLOOKUP(C39,DB!$A$2:$A$255,DB!$B$2:$B$255,""),IF(OR(G39="30L",G39="30R"),_xlfn.XLOOKUP(C39,DB!$A$2:$A$255,DB!$C$2:$C$255,""),""))</f>
        <v>UDGUV</v>
      </c>
      <c r="S39" s="3">
        <f t="shared" si="0"/>
        <v>13</v>
      </c>
      <c r="T39" s="3" t="str">
        <f>_xlfn.XLOOKUP(C39,DB!$A$2:$A$255,DB!$D$2:$D$255,"")</f>
        <v>Sector 2</v>
      </c>
    </row>
    <row r="40" spans="1:20" x14ac:dyDescent="0.2">
      <c r="A40" s="13" t="s">
        <v>133</v>
      </c>
      <c r="B40" s="13" t="s">
        <v>18</v>
      </c>
      <c r="C40" s="13" t="s">
        <v>134</v>
      </c>
      <c r="D40" s="13" t="s">
        <v>129</v>
      </c>
      <c r="E40" s="13" t="s">
        <v>2456</v>
      </c>
      <c r="F40" s="14">
        <v>46301.55097222222</v>
      </c>
      <c r="G40" s="13" t="s">
        <v>22</v>
      </c>
      <c r="H40" s="13" t="s">
        <v>2457</v>
      </c>
      <c r="I40" s="15">
        <v>340</v>
      </c>
      <c r="J40" s="13" t="s">
        <v>23</v>
      </c>
      <c r="K40" s="13" t="s">
        <v>24</v>
      </c>
      <c r="L40" s="15">
        <v>446</v>
      </c>
      <c r="M40" s="13" t="s">
        <v>204</v>
      </c>
      <c r="N40" s="14">
        <v>46301.574884259258</v>
      </c>
      <c r="O40" s="15">
        <v>340</v>
      </c>
      <c r="P40" s="13" t="s">
        <v>26</v>
      </c>
      <c r="Q40" s="15">
        <v>40</v>
      </c>
      <c r="R40" s="3" t="str">
        <f>IF(OR(G40="12R",G40="12L"),_xlfn.XLOOKUP(C40,DB!$A$2:$A$255,DB!$B$2:$B$255,""),IF(OR(G40="30L",G40="30R"),_xlfn.XLOOKUP(C40,DB!$A$2:$A$255,DB!$C$2:$C$255,""),""))</f>
        <v>ENEBA</v>
      </c>
      <c r="S40" s="3">
        <f t="shared" si="0"/>
        <v>13</v>
      </c>
      <c r="T40" s="3" t="str">
        <f>_xlfn.XLOOKUP(C40,DB!$A$2:$A$255,DB!$D$2:$D$255,"")</f>
        <v>Sector 3</v>
      </c>
    </row>
    <row r="41" spans="1:20" x14ac:dyDescent="0.2">
      <c r="A41" s="13" t="s">
        <v>506</v>
      </c>
      <c r="B41" s="13" t="s">
        <v>18</v>
      </c>
      <c r="C41" s="13" t="s">
        <v>166</v>
      </c>
      <c r="D41" s="13" t="s">
        <v>507</v>
      </c>
      <c r="E41" s="13"/>
      <c r="F41" s="14">
        <v>46301.555844907409</v>
      </c>
      <c r="G41" s="13" t="s">
        <v>22</v>
      </c>
      <c r="H41" s="13" t="s">
        <v>2458</v>
      </c>
      <c r="I41" s="15">
        <v>15</v>
      </c>
      <c r="J41" s="13" t="s">
        <v>139</v>
      </c>
      <c r="K41" s="13" t="s">
        <v>51</v>
      </c>
      <c r="L41" s="15">
        <v>58</v>
      </c>
      <c r="M41" s="13" t="s">
        <v>166</v>
      </c>
      <c r="N41" s="14">
        <v>46301.567303240743</v>
      </c>
      <c r="O41" s="15">
        <v>0</v>
      </c>
      <c r="P41" s="13" t="s">
        <v>137</v>
      </c>
      <c r="Q41" s="15">
        <v>15</v>
      </c>
      <c r="R41" s="3" t="str">
        <f>IF(OR(G41="12R",G41="12L"),_xlfn.XLOOKUP(C41,DB!$A$2:$A$255,DB!$B$2:$B$255,""),IF(OR(G41="30L",G41="30R"),_xlfn.XLOOKUP(C41,DB!$A$2:$A$255,DB!$C$2:$C$255,""),""))</f>
        <v>CZM</v>
      </c>
      <c r="S41" s="3">
        <f t="shared" si="0"/>
        <v>13</v>
      </c>
      <c r="T41" s="3" t="str">
        <f>_xlfn.XLOOKUP(C41,DB!$A$2:$A$255,DB!$D$2:$D$255,"")</f>
        <v>Sector 7</v>
      </c>
    </row>
    <row r="42" spans="1:20" x14ac:dyDescent="0.2">
      <c r="A42" s="13" t="s">
        <v>135</v>
      </c>
      <c r="B42" s="13" t="s">
        <v>18</v>
      </c>
      <c r="C42" s="13" t="s">
        <v>136</v>
      </c>
      <c r="D42" s="13" t="s">
        <v>44</v>
      </c>
      <c r="E42" s="13" t="s">
        <v>2459</v>
      </c>
      <c r="F42" s="14">
        <v>46301.575856481482</v>
      </c>
      <c r="G42" s="13" t="s">
        <v>22</v>
      </c>
      <c r="H42" s="13" t="s">
        <v>2460</v>
      </c>
      <c r="I42" s="15">
        <v>330</v>
      </c>
      <c r="J42" s="13" t="s">
        <v>23</v>
      </c>
      <c r="K42" s="13" t="s">
        <v>24</v>
      </c>
      <c r="L42" s="15">
        <v>135</v>
      </c>
      <c r="M42" s="13" t="s">
        <v>266</v>
      </c>
      <c r="N42" s="14">
        <v>46301.585393518515</v>
      </c>
      <c r="O42" s="15">
        <v>213</v>
      </c>
      <c r="P42" s="13" t="s">
        <v>26</v>
      </c>
      <c r="Q42" s="15">
        <v>190</v>
      </c>
      <c r="R42" s="3" t="str">
        <f>IF(OR(G42="12R",G42="12L"),_xlfn.XLOOKUP(C42,DB!$A$2:$A$255,DB!$B$2:$B$255,""),IF(OR(G42="30L",G42="30R"),_xlfn.XLOOKUP(C42,DB!$A$2:$A$255,DB!$C$2:$C$255,""),""))</f>
        <v>OMSUK</v>
      </c>
      <c r="S42" s="3">
        <f t="shared" si="0"/>
        <v>13</v>
      </c>
      <c r="T42" s="3" t="str">
        <f>_xlfn.XLOOKUP(C42,DB!$A$2:$A$255,DB!$D$2:$D$255,"")</f>
        <v>Sector 3</v>
      </c>
    </row>
    <row r="43" spans="1:20" x14ac:dyDescent="0.2">
      <c r="A43" s="13" t="s">
        <v>2461</v>
      </c>
      <c r="B43" s="13" t="s">
        <v>18</v>
      </c>
      <c r="C43" s="13" t="s">
        <v>2462</v>
      </c>
      <c r="D43" s="13" t="s">
        <v>2463</v>
      </c>
      <c r="E43" s="13"/>
      <c r="F43" s="14">
        <v>46301.58997685185</v>
      </c>
      <c r="G43" s="13" t="s">
        <v>22</v>
      </c>
      <c r="H43" s="13" t="s">
        <v>2464</v>
      </c>
      <c r="I43" s="15">
        <v>430</v>
      </c>
      <c r="J43" s="13" t="s">
        <v>23</v>
      </c>
      <c r="K43" s="13" t="s">
        <v>51</v>
      </c>
      <c r="L43" s="15">
        <v>427</v>
      </c>
      <c r="M43" s="13" t="s">
        <v>204</v>
      </c>
      <c r="N43" s="14">
        <v>46301.611759259256</v>
      </c>
      <c r="O43" s="15">
        <v>430</v>
      </c>
      <c r="P43" s="13" t="s">
        <v>26</v>
      </c>
      <c r="Q43" s="15">
        <v>40</v>
      </c>
      <c r="R43" s="3" t="str">
        <f>IF(OR(G43="12R",G43="12L"),_xlfn.XLOOKUP(C43,DB!$A$2:$A$255,DB!$B$2:$B$255,""),IF(OR(G43="30L",G43="30R"),_xlfn.XLOOKUP(C43,DB!$A$2:$A$255,DB!$C$2:$C$255,""),""))</f>
        <v>ENEBA</v>
      </c>
      <c r="S43" s="3">
        <f t="shared" si="0"/>
        <v>14</v>
      </c>
      <c r="T43" s="3" t="str">
        <f>_xlfn.XLOOKUP(C43,DB!$A$2:$A$255,DB!$D$2:$D$255,"")</f>
        <v>Sector 3</v>
      </c>
    </row>
    <row r="44" spans="1:20" x14ac:dyDescent="0.2">
      <c r="A44" s="13" t="s">
        <v>140</v>
      </c>
      <c r="B44" s="13" t="s">
        <v>18</v>
      </c>
      <c r="C44" s="13" t="s">
        <v>43</v>
      </c>
      <c r="D44" s="13" t="s">
        <v>44</v>
      </c>
      <c r="E44" s="13" t="s">
        <v>882</v>
      </c>
      <c r="F44" s="14">
        <v>46301.602002314816</v>
      </c>
      <c r="G44" s="13" t="s">
        <v>22</v>
      </c>
      <c r="H44" s="13" t="s">
        <v>2465</v>
      </c>
      <c r="I44" s="15">
        <v>360</v>
      </c>
      <c r="J44" s="13" t="s">
        <v>23</v>
      </c>
      <c r="K44" s="13" t="s">
        <v>24</v>
      </c>
      <c r="L44" s="15">
        <v>864</v>
      </c>
      <c r="M44" s="13" t="s">
        <v>2466</v>
      </c>
      <c r="N44" s="14">
        <v>46301.647731481484</v>
      </c>
      <c r="O44" s="15">
        <v>360</v>
      </c>
      <c r="P44" s="13" t="s">
        <v>26</v>
      </c>
      <c r="Q44" s="15">
        <v>190</v>
      </c>
      <c r="R44" s="3" t="str">
        <f>IF(OR(G44="12R",G44="12L"),_xlfn.XLOOKUP(C44,DB!$A$2:$A$255,DB!$B$2:$B$255,""),IF(OR(G44="30L",G44="30R"),_xlfn.XLOOKUP(C44,DB!$A$2:$A$255,DB!$C$2:$C$255,""),""))</f>
        <v>UDGUV</v>
      </c>
      <c r="S44" s="3">
        <f t="shared" si="0"/>
        <v>14</v>
      </c>
      <c r="T44" s="3" t="str">
        <f>_xlfn.XLOOKUP(C44,DB!$A$2:$A$255,DB!$D$2:$D$255,"")</f>
        <v>Sector 2</v>
      </c>
    </row>
    <row r="45" spans="1:20" x14ac:dyDescent="0.2">
      <c r="A45" s="13" t="s">
        <v>415</v>
      </c>
      <c r="B45" s="13" t="s">
        <v>18</v>
      </c>
      <c r="C45" s="13" t="s">
        <v>18</v>
      </c>
      <c r="D45" s="13" t="s">
        <v>416</v>
      </c>
      <c r="E45" s="13"/>
      <c r="F45" s="14">
        <v>46301.622303240743</v>
      </c>
      <c r="G45" s="13" t="s">
        <v>22</v>
      </c>
      <c r="H45" s="13" t="s">
        <v>2467</v>
      </c>
      <c r="I45" s="15">
        <v>15</v>
      </c>
      <c r="J45" s="13" t="s">
        <v>139</v>
      </c>
      <c r="K45" s="13" t="s">
        <v>51</v>
      </c>
      <c r="L45" s="15">
        <v>80</v>
      </c>
      <c r="M45" s="13" t="s">
        <v>18</v>
      </c>
      <c r="N45" s="14">
        <v>46301.654745370368</v>
      </c>
      <c r="O45" s="15">
        <v>0</v>
      </c>
      <c r="P45" s="13" t="s">
        <v>137</v>
      </c>
      <c r="Q45" s="15">
        <v>15</v>
      </c>
      <c r="R45" s="3" t="str">
        <f>IF(OR(G45="12R",G45="12L"),_xlfn.XLOOKUP(C45,DB!$A$2:$A$255,DB!$B$2:$B$255,""),IF(OR(G45="30L",G45="30R"),_xlfn.XLOOKUP(C45,DB!$A$2:$A$255,DB!$C$2:$C$255,""),""))</f>
        <v/>
      </c>
      <c r="S45" s="3">
        <f t="shared" si="0"/>
        <v>14</v>
      </c>
      <c r="T45" s="3" t="str">
        <f>_xlfn.XLOOKUP(C45,DB!$A$2:$A$255,DB!$D$2:$D$255,"")</f>
        <v/>
      </c>
    </row>
    <row r="46" spans="1:20" x14ac:dyDescent="0.2">
      <c r="A46" s="13" t="s">
        <v>761</v>
      </c>
      <c r="B46" s="13" t="s">
        <v>18</v>
      </c>
      <c r="C46" s="13" t="s">
        <v>50</v>
      </c>
      <c r="D46" s="13" t="s">
        <v>762</v>
      </c>
      <c r="E46" s="13"/>
      <c r="F46" s="14">
        <v>46301.630613425928</v>
      </c>
      <c r="G46" s="13" t="s">
        <v>22</v>
      </c>
      <c r="H46" s="13" t="s">
        <v>2468</v>
      </c>
      <c r="I46" s="15">
        <v>430</v>
      </c>
      <c r="J46" s="13" t="s">
        <v>23</v>
      </c>
      <c r="K46" s="13" t="s">
        <v>51</v>
      </c>
      <c r="L46" s="15">
        <v>860</v>
      </c>
      <c r="M46" s="13" t="s">
        <v>894</v>
      </c>
      <c r="N46" s="14">
        <v>46301.678437499999</v>
      </c>
      <c r="O46" s="15">
        <v>430</v>
      </c>
      <c r="P46" s="13" t="s">
        <v>26</v>
      </c>
      <c r="Q46" s="15">
        <v>30</v>
      </c>
      <c r="R46" s="3" t="str">
        <f>IF(OR(G46="12R",G46="12L"),_xlfn.XLOOKUP(C46,DB!$A$2:$A$255,DB!$B$2:$B$255,""),IF(OR(G46="30L",G46="30R"),_xlfn.XLOOKUP(C46,DB!$A$2:$A$255,DB!$C$2:$C$255,""),""))</f>
        <v>UDGUV</v>
      </c>
      <c r="S46" s="3">
        <f t="shared" si="0"/>
        <v>15</v>
      </c>
      <c r="T46" s="3" t="str">
        <f>_xlfn.XLOOKUP(C46,DB!$A$2:$A$255,DB!$D$2:$D$255,"")</f>
        <v>Sector 2</v>
      </c>
    </row>
    <row r="47" spans="1:20" x14ac:dyDescent="0.2">
      <c r="A47" s="13" t="s">
        <v>1211</v>
      </c>
      <c r="B47" s="13" t="s">
        <v>18</v>
      </c>
      <c r="C47" s="13" t="s">
        <v>224</v>
      </c>
      <c r="D47" s="13" t="s">
        <v>786</v>
      </c>
      <c r="E47" s="13"/>
      <c r="F47" s="14">
        <v>46301.635115740741</v>
      </c>
      <c r="G47" s="13" t="s">
        <v>22</v>
      </c>
      <c r="H47" s="13" t="s">
        <v>2469</v>
      </c>
      <c r="I47" s="15">
        <v>400</v>
      </c>
      <c r="J47" s="13" t="s">
        <v>23</v>
      </c>
      <c r="K47" s="13" t="s">
        <v>51</v>
      </c>
      <c r="L47" s="15">
        <v>524</v>
      </c>
      <c r="M47" s="13" t="s">
        <v>130</v>
      </c>
      <c r="N47" s="14">
        <v>46301.668437499997</v>
      </c>
      <c r="O47" s="15">
        <v>400</v>
      </c>
      <c r="P47" s="13" t="s">
        <v>26</v>
      </c>
      <c r="Q47" s="15">
        <v>40</v>
      </c>
      <c r="R47" s="3" t="str">
        <f>IF(OR(G47="12R",G47="12L"),_xlfn.XLOOKUP(C47,DB!$A$2:$A$255,DB!$B$2:$B$255,""),IF(OR(G47="30L",G47="30R"),_xlfn.XLOOKUP(C47,DB!$A$2:$A$255,DB!$C$2:$C$255,""),""))</f>
        <v>ENEBA</v>
      </c>
      <c r="S47" s="3">
        <f t="shared" si="0"/>
        <v>15</v>
      </c>
      <c r="T47" s="3" t="str">
        <f>_xlfn.XLOOKUP(C47,DB!$A$2:$A$255,DB!$D$2:$D$255,"")</f>
        <v>Sector 3</v>
      </c>
    </row>
    <row r="48" spans="1:20" x14ac:dyDescent="0.2">
      <c r="A48" s="13" t="s">
        <v>2470</v>
      </c>
      <c r="B48" s="13" t="s">
        <v>18</v>
      </c>
      <c r="C48" s="13" t="s">
        <v>276</v>
      </c>
      <c r="D48" s="13" t="s">
        <v>123</v>
      </c>
      <c r="E48" s="13" t="s">
        <v>948</v>
      </c>
      <c r="F48" s="14">
        <v>46301.64271990741</v>
      </c>
      <c r="G48" s="13" t="s">
        <v>22</v>
      </c>
      <c r="H48" s="13" t="s">
        <v>2471</v>
      </c>
      <c r="I48" s="15">
        <v>320</v>
      </c>
      <c r="J48" s="13" t="s">
        <v>23</v>
      </c>
      <c r="K48" s="13" t="s">
        <v>24</v>
      </c>
      <c r="L48" s="15">
        <v>533</v>
      </c>
      <c r="M48" s="13" t="s">
        <v>868</v>
      </c>
      <c r="N48" s="14">
        <v>46301.671180555553</v>
      </c>
      <c r="O48" s="15">
        <v>320</v>
      </c>
      <c r="P48" s="13" t="s">
        <v>26</v>
      </c>
      <c r="Q48" s="15">
        <v>40</v>
      </c>
      <c r="R48" s="3" t="str">
        <f>IF(OR(G48="12R",G48="12L"),_xlfn.XLOOKUP(C48,DB!$A$2:$A$255,DB!$B$2:$B$255,""),IF(OR(G48="30L",G48="30R"),_xlfn.XLOOKUP(C48,DB!$A$2:$A$255,DB!$C$2:$C$255,""),""))</f>
        <v>UDGUV</v>
      </c>
      <c r="S48" s="3">
        <f t="shared" si="0"/>
        <v>15</v>
      </c>
      <c r="T48" s="3" t="str">
        <f>_xlfn.XLOOKUP(C48,DB!$A$2:$A$255,DB!$D$2:$D$255,"")</f>
        <v>Sector 2</v>
      </c>
    </row>
    <row r="49" spans="1:20" x14ac:dyDescent="0.2">
      <c r="A49" s="13" t="s">
        <v>154</v>
      </c>
      <c r="B49" s="13" t="s">
        <v>18</v>
      </c>
      <c r="C49" s="13" t="s">
        <v>43</v>
      </c>
      <c r="D49" s="13" t="s">
        <v>34</v>
      </c>
      <c r="E49" s="13" t="s">
        <v>1187</v>
      </c>
      <c r="F49" s="14">
        <v>46301.644548611112</v>
      </c>
      <c r="G49" s="13" t="s">
        <v>22</v>
      </c>
      <c r="H49" s="13" t="s">
        <v>2472</v>
      </c>
      <c r="I49" s="15">
        <v>360</v>
      </c>
      <c r="J49" s="13" t="s">
        <v>23</v>
      </c>
      <c r="K49" s="13" t="s">
        <v>24</v>
      </c>
      <c r="L49" s="15">
        <v>879</v>
      </c>
      <c r="M49" s="13" t="s">
        <v>2473</v>
      </c>
      <c r="N49" s="14">
        <v>46301.690046296295</v>
      </c>
      <c r="O49" s="15">
        <v>360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146</v>
      </c>
      <c r="B50" s="13" t="s">
        <v>18</v>
      </c>
      <c r="C50" s="13" t="s">
        <v>33</v>
      </c>
      <c r="D50" s="13" t="s">
        <v>54</v>
      </c>
      <c r="E50" s="13" t="s">
        <v>751</v>
      </c>
      <c r="F50" s="14">
        <v>46301.645833333336</v>
      </c>
      <c r="G50" s="13" t="s">
        <v>22</v>
      </c>
      <c r="H50" s="13" t="s">
        <v>2474</v>
      </c>
      <c r="I50" s="15">
        <v>360</v>
      </c>
      <c r="J50" s="13" t="s">
        <v>23</v>
      </c>
      <c r="K50" s="13" t="s">
        <v>24</v>
      </c>
      <c r="L50" s="15">
        <v>887</v>
      </c>
      <c r="M50" s="13" t="s">
        <v>806</v>
      </c>
      <c r="N50" s="14">
        <v>46301.693124999998</v>
      </c>
      <c r="O50" s="15">
        <v>360</v>
      </c>
      <c r="P50" s="13" t="s">
        <v>26</v>
      </c>
      <c r="Q50" s="15">
        <v>190</v>
      </c>
      <c r="R50" s="3" t="str">
        <f>IF(OR(G50="12R",G50="12L"),_xlfn.XLOOKUP(C50,DB!$A$2:$A$255,DB!$B$2:$B$255,""),IF(OR(G50="30L",G50="30R"),_xlfn.XLOOKUP(C50,DB!$A$2:$A$255,DB!$C$2:$C$255,""),""))</f>
        <v>UDGUV</v>
      </c>
      <c r="S50" s="3">
        <f t="shared" si="0"/>
        <v>15</v>
      </c>
      <c r="T50" s="3" t="str">
        <f>_xlfn.XLOOKUP(C50,DB!$A$2:$A$255,DB!$D$2:$D$255,"")</f>
        <v>Sector 2</v>
      </c>
    </row>
    <row r="51" spans="1:20" x14ac:dyDescent="0.2">
      <c r="A51" s="13" t="s">
        <v>729</v>
      </c>
      <c r="B51" s="13" t="s">
        <v>18</v>
      </c>
      <c r="C51" s="13" t="s">
        <v>50</v>
      </c>
      <c r="D51" s="13" t="s">
        <v>730</v>
      </c>
      <c r="E51" s="13" t="s">
        <v>729</v>
      </c>
      <c r="F51" s="14">
        <v>46301.650034722225</v>
      </c>
      <c r="G51" s="13" t="s">
        <v>22</v>
      </c>
      <c r="H51" s="13" t="s">
        <v>2475</v>
      </c>
      <c r="I51" s="15">
        <v>400</v>
      </c>
      <c r="J51" s="13" t="s">
        <v>23</v>
      </c>
      <c r="K51" s="13" t="s">
        <v>51</v>
      </c>
      <c r="L51" s="15">
        <v>950</v>
      </c>
      <c r="M51" s="13" t="s">
        <v>950</v>
      </c>
      <c r="N51" s="14">
        <v>46301.697650462964</v>
      </c>
      <c r="O51" s="15">
        <v>400</v>
      </c>
      <c r="P51" s="13" t="s">
        <v>26</v>
      </c>
      <c r="Q51" s="15">
        <v>30</v>
      </c>
      <c r="R51" s="3" t="str">
        <f>IF(OR(G51="12R",G51="12L"),_xlfn.XLOOKUP(C51,DB!$A$2:$A$255,DB!$B$2:$B$255,""),IF(OR(G51="30L",G51="30R"),_xlfn.XLOOKUP(C51,DB!$A$2:$A$255,DB!$C$2:$C$255,""),""))</f>
        <v>UDGUV</v>
      </c>
      <c r="S51" s="3">
        <f t="shared" si="0"/>
        <v>15</v>
      </c>
      <c r="T51" s="3" t="str">
        <f>_xlfn.XLOOKUP(C51,DB!$A$2:$A$255,DB!$D$2:$D$255,"")</f>
        <v>Sector 2</v>
      </c>
    </row>
    <row r="52" spans="1:20" x14ac:dyDescent="0.2">
      <c r="A52" s="13" t="s">
        <v>157</v>
      </c>
      <c r="B52" s="13" t="s">
        <v>18</v>
      </c>
      <c r="C52" s="13" t="s">
        <v>19</v>
      </c>
      <c r="D52" s="13" t="s">
        <v>20</v>
      </c>
      <c r="E52" s="13" t="s">
        <v>482</v>
      </c>
      <c r="F52" s="14">
        <v>46301.657013888886</v>
      </c>
      <c r="G52" s="13" t="s">
        <v>22</v>
      </c>
      <c r="H52" s="13" t="s">
        <v>2476</v>
      </c>
      <c r="I52" s="15">
        <v>360</v>
      </c>
      <c r="J52" s="13" t="s">
        <v>23</v>
      </c>
      <c r="K52" s="13" t="s">
        <v>24</v>
      </c>
      <c r="L52" s="15">
        <v>971</v>
      </c>
      <c r="M52" s="13" t="s">
        <v>820</v>
      </c>
      <c r="N52" s="14">
        <v>46301.706863425927</v>
      </c>
      <c r="O52" s="15">
        <v>360</v>
      </c>
      <c r="P52" s="13" t="s">
        <v>26</v>
      </c>
      <c r="Q52" s="15">
        <v>190</v>
      </c>
      <c r="R52" s="3" t="str">
        <f>IF(OR(G52="12R",G52="12L"),_xlfn.XLOOKUP(C52,DB!$A$2:$A$255,DB!$B$2:$B$255,""),IF(OR(G52="30L",G52="30R"),_xlfn.XLOOKUP(C52,DB!$A$2:$A$255,DB!$C$2:$C$255,""),""))</f>
        <v>UDGUV</v>
      </c>
      <c r="S52" s="3">
        <f t="shared" si="0"/>
        <v>15</v>
      </c>
      <c r="T52" s="3" t="str">
        <f>_xlfn.XLOOKUP(C52,DB!$A$2:$A$255,DB!$D$2:$D$255,"")</f>
        <v>Sector 2</v>
      </c>
    </row>
    <row r="53" spans="1:20" x14ac:dyDescent="0.2">
      <c r="A53" s="13" t="s">
        <v>2477</v>
      </c>
      <c r="B53" s="13" t="s">
        <v>18</v>
      </c>
      <c r="C53" s="13" t="s">
        <v>101</v>
      </c>
      <c r="D53" s="13" t="s">
        <v>803</v>
      </c>
      <c r="E53" s="13" t="s">
        <v>2478</v>
      </c>
      <c r="F53" s="14">
        <v>46301.658391203702</v>
      </c>
      <c r="G53" s="13" t="s">
        <v>22</v>
      </c>
      <c r="H53" s="13" t="s">
        <v>2479</v>
      </c>
      <c r="I53" s="15">
        <v>380</v>
      </c>
      <c r="J53" s="13" t="s">
        <v>23</v>
      </c>
      <c r="K53" s="13" t="s">
        <v>24</v>
      </c>
      <c r="L53" s="15">
        <v>860</v>
      </c>
      <c r="M53" s="13" t="s">
        <v>705</v>
      </c>
      <c r="N53" s="14">
        <v>46301.704722222225</v>
      </c>
      <c r="O53" s="15">
        <v>380</v>
      </c>
      <c r="P53" s="13" t="s">
        <v>26</v>
      </c>
      <c r="Q53" s="15">
        <v>190</v>
      </c>
      <c r="R53" s="3" t="str">
        <f>IF(OR(G53="12R",G53="12L"),_xlfn.XLOOKUP(C53,DB!$A$2:$A$255,DB!$B$2:$B$255,""),IF(OR(G53="30L",G53="30R"),_xlfn.XLOOKUP(C53,DB!$A$2:$A$255,DB!$C$2:$C$255,""),""))</f>
        <v>UDGUV</v>
      </c>
      <c r="S53" s="3">
        <f t="shared" si="0"/>
        <v>15</v>
      </c>
      <c r="T53" s="3" t="str">
        <f>_xlfn.XLOOKUP(C53,DB!$A$2:$A$255,DB!$D$2:$D$255,"")</f>
        <v>Sector 2</v>
      </c>
    </row>
    <row r="54" spans="1:20" x14ac:dyDescent="0.2">
      <c r="A54" s="13" t="s">
        <v>395</v>
      </c>
      <c r="B54" s="13" t="s">
        <v>18</v>
      </c>
      <c r="C54" s="13" t="s">
        <v>28</v>
      </c>
      <c r="D54" s="13" t="s">
        <v>29</v>
      </c>
      <c r="E54" s="13" t="s">
        <v>840</v>
      </c>
      <c r="F54" s="14">
        <v>46301.663171296299</v>
      </c>
      <c r="G54" s="13" t="s">
        <v>22</v>
      </c>
      <c r="H54" s="13" t="s">
        <v>2480</v>
      </c>
      <c r="I54" s="15">
        <v>340</v>
      </c>
      <c r="J54" s="13" t="s">
        <v>23</v>
      </c>
      <c r="K54" s="13" t="s">
        <v>24</v>
      </c>
      <c r="L54" s="15">
        <v>435</v>
      </c>
      <c r="M54" s="13" t="s">
        <v>204</v>
      </c>
      <c r="N54" s="14">
        <v>46301.687303240738</v>
      </c>
      <c r="O54" s="15">
        <v>340</v>
      </c>
      <c r="P54" s="13" t="s">
        <v>26</v>
      </c>
      <c r="Q54" s="15">
        <v>40</v>
      </c>
      <c r="R54" s="3" t="str">
        <f>IF(OR(G54="12R",G54="12L"),_xlfn.XLOOKUP(C54,DB!$A$2:$A$255,DB!$B$2:$B$255,""),IF(OR(G54="30L",G54="30R"),_xlfn.XLOOKUP(C54,DB!$A$2:$A$255,DB!$C$2:$C$255,""),""))</f>
        <v>OMSUK</v>
      </c>
      <c r="S54" s="3">
        <f t="shared" si="0"/>
        <v>15</v>
      </c>
      <c r="T54" s="3" t="str">
        <f>_xlfn.XLOOKUP(C54,DB!$A$2:$A$255,DB!$D$2:$D$255,"")</f>
        <v>Sector 3</v>
      </c>
    </row>
    <row r="55" spans="1:20" x14ac:dyDescent="0.2">
      <c r="A55" s="13" t="s">
        <v>160</v>
      </c>
      <c r="B55" s="13" t="s">
        <v>18</v>
      </c>
      <c r="C55" s="13" t="s">
        <v>43</v>
      </c>
      <c r="D55" s="13" t="s">
        <v>54</v>
      </c>
      <c r="E55" s="13" t="s">
        <v>680</v>
      </c>
      <c r="F55" s="14">
        <v>46301.667083333334</v>
      </c>
      <c r="G55" s="13" t="s">
        <v>22</v>
      </c>
      <c r="H55" s="13" t="s">
        <v>2481</v>
      </c>
      <c r="I55" s="15">
        <v>380</v>
      </c>
      <c r="J55" s="13" t="s">
        <v>23</v>
      </c>
      <c r="K55" s="13" t="s">
        <v>24</v>
      </c>
      <c r="L55" s="15">
        <v>861</v>
      </c>
      <c r="M55" s="13" t="s">
        <v>1138</v>
      </c>
      <c r="N55" s="14">
        <v>46301.713182870371</v>
      </c>
      <c r="O55" s="15">
        <v>380</v>
      </c>
      <c r="P55" s="13" t="s">
        <v>26</v>
      </c>
      <c r="Q55" s="15">
        <v>190</v>
      </c>
      <c r="R55" s="3" t="str">
        <f>IF(OR(G55="12R",G55="12L"),_xlfn.XLOOKUP(C55,DB!$A$2:$A$255,DB!$B$2:$B$255,""),IF(OR(G55="30L",G55="30R"),_xlfn.XLOOKUP(C55,DB!$A$2:$A$255,DB!$C$2:$C$255,""),""))</f>
        <v>UDGUV</v>
      </c>
      <c r="S55" s="3">
        <f t="shared" si="0"/>
        <v>16</v>
      </c>
      <c r="T55" s="3" t="str">
        <f>_xlfn.XLOOKUP(C55,DB!$A$2:$A$255,DB!$D$2:$D$255,"")</f>
        <v>Sector 2</v>
      </c>
    </row>
    <row r="56" spans="1:20" x14ac:dyDescent="0.2">
      <c r="A56" s="13" t="s">
        <v>223</v>
      </c>
      <c r="B56" s="13" t="s">
        <v>18</v>
      </c>
      <c r="C56" s="13" t="s">
        <v>224</v>
      </c>
      <c r="D56" s="13" t="s">
        <v>29</v>
      </c>
      <c r="E56" s="13" t="s">
        <v>887</v>
      </c>
      <c r="F56" s="14">
        <v>46301.668680555558</v>
      </c>
      <c r="G56" s="13" t="s">
        <v>22</v>
      </c>
      <c r="H56" s="13" t="s">
        <v>2482</v>
      </c>
      <c r="I56" s="15">
        <v>340</v>
      </c>
      <c r="J56" s="13" t="s">
        <v>23</v>
      </c>
      <c r="K56" s="13" t="s">
        <v>24</v>
      </c>
      <c r="L56" s="15">
        <v>497</v>
      </c>
      <c r="M56" s="13" t="s">
        <v>587</v>
      </c>
      <c r="N56" s="14">
        <v>46301.696319444447</v>
      </c>
      <c r="O56" s="15">
        <v>380</v>
      </c>
      <c r="P56" s="13" t="s">
        <v>26</v>
      </c>
      <c r="Q56" s="15">
        <v>40</v>
      </c>
      <c r="R56" s="3" t="str">
        <f>IF(OR(G56="12R",G56="12L"),_xlfn.XLOOKUP(C56,DB!$A$2:$A$255,DB!$B$2:$B$255,""),IF(OR(G56="30L",G56="30R"),_xlfn.XLOOKUP(C56,DB!$A$2:$A$255,DB!$C$2:$C$255,""),""))</f>
        <v>ENEBA</v>
      </c>
      <c r="S56" s="3">
        <f t="shared" si="0"/>
        <v>16</v>
      </c>
      <c r="T56" s="3" t="str">
        <f>_xlfn.XLOOKUP(C56,DB!$A$2:$A$255,DB!$D$2:$D$255,"")</f>
        <v>Sector 3</v>
      </c>
    </row>
    <row r="57" spans="1:20" x14ac:dyDescent="0.2">
      <c r="A57" s="13" t="s">
        <v>155</v>
      </c>
      <c r="B57" s="13" t="s">
        <v>18</v>
      </c>
      <c r="C57" s="13" t="s">
        <v>33</v>
      </c>
      <c r="D57" s="13" t="s">
        <v>20</v>
      </c>
      <c r="E57" s="13" t="s">
        <v>341</v>
      </c>
      <c r="F57" s="14">
        <v>46301.678541666668</v>
      </c>
      <c r="G57" s="13" t="s">
        <v>22</v>
      </c>
      <c r="H57" s="13" t="s">
        <v>2483</v>
      </c>
      <c r="I57" s="15">
        <v>360</v>
      </c>
      <c r="J57" s="13" t="s">
        <v>23</v>
      </c>
      <c r="K57" s="13" t="s">
        <v>24</v>
      </c>
      <c r="L57" s="15">
        <v>895</v>
      </c>
      <c r="M57" s="13" t="s">
        <v>857</v>
      </c>
      <c r="N57" s="14">
        <v>46301.725659722222</v>
      </c>
      <c r="O57" s="15">
        <v>360</v>
      </c>
      <c r="P57" s="13" t="s">
        <v>26</v>
      </c>
      <c r="Q57" s="15">
        <v>190</v>
      </c>
      <c r="R57" s="3" t="str">
        <f>IF(OR(G57="12R",G57="12L"),_xlfn.XLOOKUP(C57,DB!$A$2:$A$255,DB!$B$2:$B$255,""),IF(OR(G57="30L",G57="30R"),_xlfn.XLOOKUP(C57,DB!$A$2:$A$255,DB!$C$2:$C$255,""),""))</f>
        <v>UDGUV</v>
      </c>
      <c r="S57" s="3">
        <f t="shared" si="0"/>
        <v>16</v>
      </c>
      <c r="T57" s="3" t="str">
        <f>_xlfn.XLOOKUP(C57,DB!$A$2:$A$255,DB!$D$2:$D$255,"")</f>
        <v>Sector 2</v>
      </c>
    </row>
    <row r="58" spans="1:20" x14ac:dyDescent="0.2">
      <c r="A58" s="13" t="s">
        <v>182</v>
      </c>
      <c r="B58" s="13" t="s">
        <v>18</v>
      </c>
      <c r="C58" s="13" t="s">
        <v>101</v>
      </c>
      <c r="D58" s="13" t="s">
        <v>54</v>
      </c>
      <c r="E58" s="13" t="s">
        <v>914</v>
      </c>
      <c r="F58" s="14">
        <v>46301.680034722223</v>
      </c>
      <c r="G58" s="13" t="s">
        <v>22</v>
      </c>
      <c r="H58" s="13" t="s">
        <v>2484</v>
      </c>
      <c r="I58" s="15">
        <v>360</v>
      </c>
      <c r="J58" s="13" t="s">
        <v>23</v>
      </c>
      <c r="K58" s="13" t="s">
        <v>24</v>
      </c>
      <c r="L58" s="15">
        <v>873</v>
      </c>
      <c r="M58" s="13" t="s">
        <v>2485</v>
      </c>
      <c r="N58" s="14">
        <v>46301.726122685184</v>
      </c>
      <c r="O58" s="15">
        <v>360</v>
      </c>
      <c r="P58" s="13" t="s">
        <v>26</v>
      </c>
      <c r="Q58" s="15">
        <v>190</v>
      </c>
      <c r="R58" s="3" t="str">
        <f>IF(OR(G58="12R",G58="12L"),_xlfn.XLOOKUP(C58,DB!$A$2:$A$255,DB!$B$2:$B$255,""),IF(OR(G58="30L",G58="30R"),_xlfn.XLOOKUP(C58,DB!$A$2:$A$255,DB!$C$2:$C$255,""),""))</f>
        <v>UDGUV</v>
      </c>
      <c r="S58" s="3">
        <f t="shared" si="0"/>
        <v>16</v>
      </c>
      <c r="T58" s="3" t="str">
        <f>_xlfn.XLOOKUP(C58,DB!$A$2:$A$255,DB!$D$2:$D$255,"")</f>
        <v>Sector 2</v>
      </c>
    </row>
    <row r="59" spans="1:20" x14ac:dyDescent="0.2">
      <c r="A59" s="13" t="s">
        <v>175</v>
      </c>
      <c r="B59" s="13" t="s">
        <v>18</v>
      </c>
      <c r="C59" s="13" t="s">
        <v>28</v>
      </c>
      <c r="D59" s="13" t="s">
        <v>61</v>
      </c>
      <c r="E59" s="13" t="s">
        <v>713</v>
      </c>
      <c r="F59" s="14">
        <v>46301.680578703701</v>
      </c>
      <c r="G59" s="13" t="s">
        <v>22</v>
      </c>
      <c r="H59" s="13" t="s">
        <v>2486</v>
      </c>
      <c r="I59" s="15">
        <v>330</v>
      </c>
      <c r="J59" s="13" t="s">
        <v>23</v>
      </c>
      <c r="K59" s="13" t="s">
        <v>24</v>
      </c>
      <c r="L59" s="15">
        <v>136</v>
      </c>
      <c r="M59" s="13" t="s">
        <v>40</v>
      </c>
      <c r="N59" s="14">
        <v>46301.691192129627</v>
      </c>
      <c r="O59" s="15">
        <v>205</v>
      </c>
      <c r="P59" s="13" t="s">
        <v>26</v>
      </c>
      <c r="Q59" s="15">
        <v>190</v>
      </c>
      <c r="R59" s="3" t="str">
        <f>IF(OR(G59="12R",G59="12L"),_xlfn.XLOOKUP(C59,DB!$A$2:$A$255,DB!$B$2:$B$255,""),IF(OR(G59="30L",G59="30R"),_xlfn.XLOOKUP(C59,DB!$A$2:$A$255,DB!$C$2:$C$255,""),""))</f>
        <v>OMSUK</v>
      </c>
      <c r="S59" s="3">
        <f t="shared" si="0"/>
        <v>16</v>
      </c>
      <c r="T59" s="3" t="str">
        <f>_xlfn.XLOOKUP(C59,DB!$A$2:$A$255,DB!$D$2:$D$255,"")</f>
        <v>Sector 3</v>
      </c>
    </row>
    <row r="60" spans="1:20" x14ac:dyDescent="0.2">
      <c r="A60" s="13" t="s">
        <v>179</v>
      </c>
      <c r="B60" s="13" t="s">
        <v>18</v>
      </c>
      <c r="C60" s="13" t="s">
        <v>180</v>
      </c>
      <c r="D60" s="13" t="s">
        <v>20</v>
      </c>
      <c r="E60" s="13" t="s">
        <v>58</v>
      </c>
      <c r="F60" s="14">
        <v>46301.684432870374</v>
      </c>
      <c r="G60" s="13" t="s">
        <v>22</v>
      </c>
      <c r="H60" s="13" t="s">
        <v>2487</v>
      </c>
      <c r="I60" s="15">
        <v>360</v>
      </c>
      <c r="J60" s="13" t="s">
        <v>23</v>
      </c>
      <c r="K60" s="13" t="s">
        <v>24</v>
      </c>
      <c r="L60" s="15">
        <v>888</v>
      </c>
      <c r="M60" s="13" t="s">
        <v>2488</v>
      </c>
      <c r="N60" s="14">
        <v>46301.730624999997</v>
      </c>
      <c r="O60" s="15">
        <v>360</v>
      </c>
      <c r="P60" s="13" t="s">
        <v>26</v>
      </c>
      <c r="Q60" s="15">
        <v>190</v>
      </c>
      <c r="R60" s="3" t="str">
        <f>IF(OR(G60="12R",G60="12L"),_xlfn.XLOOKUP(C60,DB!$A$2:$A$255,DB!$B$2:$B$255,""),IF(OR(G60="30L",G60="30R"),_xlfn.XLOOKUP(C60,DB!$A$2:$A$255,DB!$C$2:$C$255,""),""))</f>
        <v>UDGUV</v>
      </c>
      <c r="S60" s="3">
        <f t="shared" si="0"/>
        <v>16</v>
      </c>
      <c r="T60" s="3" t="str">
        <f>_xlfn.XLOOKUP(C60,DB!$A$2:$A$255,DB!$D$2:$D$255,"")</f>
        <v>Sector 2</v>
      </c>
    </row>
    <row r="61" spans="1:20" x14ac:dyDescent="0.2">
      <c r="A61" s="13" t="s">
        <v>168</v>
      </c>
      <c r="B61" s="13" t="s">
        <v>18</v>
      </c>
      <c r="C61" s="13" t="s">
        <v>115</v>
      </c>
      <c r="D61" s="13" t="s">
        <v>129</v>
      </c>
      <c r="E61" s="13" t="s">
        <v>1190</v>
      </c>
      <c r="F61" s="14">
        <v>46301.685486111113</v>
      </c>
      <c r="G61" s="13" t="s">
        <v>22</v>
      </c>
      <c r="H61" s="13" t="s">
        <v>2489</v>
      </c>
      <c r="I61" s="15">
        <v>370</v>
      </c>
      <c r="J61" s="13" t="s">
        <v>23</v>
      </c>
      <c r="K61" s="13" t="s">
        <v>24</v>
      </c>
      <c r="L61" s="15">
        <v>153</v>
      </c>
      <c r="M61" s="13" t="s">
        <v>117</v>
      </c>
      <c r="N61" s="14">
        <v>46301.695543981485</v>
      </c>
      <c r="O61" s="15">
        <v>299</v>
      </c>
      <c r="P61" s="13" t="s">
        <v>26</v>
      </c>
      <c r="Q61" s="15">
        <v>190</v>
      </c>
      <c r="R61" s="3" t="str">
        <f>IF(OR(G61="12R",G61="12L"),_xlfn.XLOOKUP(C61,DB!$A$2:$A$255,DB!$B$2:$B$255,""),IF(OR(G61="30L",G61="30R"),_xlfn.XLOOKUP(C61,DB!$A$2:$A$255,DB!$C$2:$C$255,""),""))</f>
        <v>TAKUX</v>
      </c>
      <c r="S61" s="3">
        <f t="shared" si="0"/>
        <v>16</v>
      </c>
      <c r="T61" s="3" t="str">
        <f>_xlfn.XLOOKUP(C61,DB!$A$2:$A$255,DB!$D$2:$D$255,"")</f>
        <v>Sector 7</v>
      </c>
    </row>
    <row r="62" spans="1:20" x14ac:dyDescent="0.2">
      <c r="A62" s="13" t="s">
        <v>147</v>
      </c>
      <c r="B62" s="13" t="s">
        <v>18</v>
      </c>
      <c r="C62" s="13" t="s">
        <v>148</v>
      </c>
      <c r="D62" s="13" t="s">
        <v>64</v>
      </c>
      <c r="E62" s="13" t="s">
        <v>897</v>
      </c>
      <c r="F62" s="14">
        <v>46301.686851851853</v>
      </c>
      <c r="G62" s="13" t="s">
        <v>22</v>
      </c>
      <c r="H62" s="13" t="s">
        <v>149</v>
      </c>
      <c r="I62" s="15">
        <v>330</v>
      </c>
      <c r="J62" s="13" t="s">
        <v>23</v>
      </c>
      <c r="K62" s="13" t="s">
        <v>24</v>
      </c>
      <c r="L62" s="15">
        <v>136</v>
      </c>
      <c r="M62" s="13" t="s">
        <v>40</v>
      </c>
      <c r="N62" s="14">
        <v>46301.696284722224</v>
      </c>
      <c r="O62" s="15">
        <v>252</v>
      </c>
      <c r="P62" s="13" t="s">
        <v>26</v>
      </c>
      <c r="Q62" s="15">
        <v>190</v>
      </c>
      <c r="R62" s="3" t="str">
        <f>IF(OR(G62="12R",G62="12L"),_xlfn.XLOOKUP(C62,DB!$A$2:$A$255,DB!$B$2:$B$255,""),IF(OR(G62="30L",G62="30R"),_xlfn.XLOOKUP(C62,DB!$A$2:$A$255,DB!$C$2:$C$255,""),""))</f>
        <v>NUDAL</v>
      </c>
      <c r="S62" s="3">
        <f t="shared" si="0"/>
        <v>16</v>
      </c>
      <c r="T62" s="3" t="str">
        <f>_xlfn.XLOOKUP(C62,DB!$A$2:$A$255,DB!$D$2:$D$255,"")</f>
        <v>Sector 3</v>
      </c>
    </row>
    <row r="63" spans="1:20" x14ac:dyDescent="0.2">
      <c r="A63" s="13" t="s">
        <v>171</v>
      </c>
      <c r="B63" s="13" t="s">
        <v>18</v>
      </c>
      <c r="C63" s="13" t="s">
        <v>172</v>
      </c>
      <c r="D63" s="13" t="s">
        <v>54</v>
      </c>
      <c r="E63" s="13" t="s">
        <v>574</v>
      </c>
      <c r="F63" s="14">
        <v>46301.687754629631</v>
      </c>
      <c r="G63" s="13" t="s">
        <v>22</v>
      </c>
      <c r="H63" s="13" t="s">
        <v>2490</v>
      </c>
      <c r="I63" s="15">
        <v>380</v>
      </c>
      <c r="J63" s="13" t="s">
        <v>23</v>
      </c>
      <c r="K63" s="13" t="s">
        <v>24</v>
      </c>
      <c r="L63" s="15">
        <v>324</v>
      </c>
      <c r="M63" s="13" t="s">
        <v>174</v>
      </c>
      <c r="N63" s="14">
        <v>46301.705729166664</v>
      </c>
      <c r="O63" s="15">
        <v>380</v>
      </c>
      <c r="P63" s="13" t="s">
        <v>26</v>
      </c>
      <c r="Q63" s="15">
        <v>190</v>
      </c>
      <c r="R63" s="3" t="str">
        <f>IF(OR(G63="12R",G63="12L"),_xlfn.XLOOKUP(C63,DB!$A$2:$A$255,DB!$B$2:$B$255,""),IF(OR(G63="30L",G63="30R"),_xlfn.XLOOKUP(C63,DB!$A$2:$A$255,DB!$C$2:$C$255,""),""))</f>
        <v>CZM</v>
      </c>
      <c r="S63" s="3">
        <f t="shared" si="0"/>
        <v>16</v>
      </c>
      <c r="T63" s="3" t="str">
        <f>_xlfn.XLOOKUP(C63,DB!$A$2:$A$255,DB!$D$2:$D$255,"")</f>
        <v>Sector 7</v>
      </c>
    </row>
    <row r="64" spans="1:20" x14ac:dyDescent="0.2">
      <c r="A64" s="13" t="s">
        <v>2251</v>
      </c>
      <c r="B64" s="13" t="s">
        <v>18</v>
      </c>
      <c r="C64" s="13" t="s">
        <v>128</v>
      </c>
      <c r="D64" s="13" t="s">
        <v>129</v>
      </c>
      <c r="E64" s="13" t="s">
        <v>2491</v>
      </c>
      <c r="F64" s="14">
        <v>46301.688692129632</v>
      </c>
      <c r="G64" s="13" t="s">
        <v>22</v>
      </c>
      <c r="H64" s="13" t="s">
        <v>2492</v>
      </c>
      <c r="I64" s="15">
        <v>380</v>
      </c>
      <c r="J64" s="13" t="s">
        <v>23</v>
      </c>
      <c r="K64" s="13" t="s">
        <v>24</v>
      </c>
      <c r="L64" s="15">
        <v>504</v>
      </c>
      <c r="M64" s="13" t="s">
        <v>659</v>
      </c>
      <c r="N64" s="14">
        <v>46301.716689814813</v>
      </c>
      <c r="O64" s="15">
        <v>380</v>
      </c>
      <c r="P64" s="13" t="s">
        <v>26</v>
      </c>
      <c r="Q64" s="15">
        <v>40</v>
      </c>
      <c r="R64" s="3" t="str">
        <f>IF(OR(G64="12R",G64="12L"),_xlfn.XLOOKUP(C64,DB!$A$2:$A$255,DB!$B$2:$B$255,""),IF(OR(G64="30L",G64="30R"),_xlfn.XLOOKUP(C64,DB!$A$2:$A$255,DB!$C$2:$C$255,""),""))</f>
        <v>ENEBA</v>
      </c>
      <c r="S64" s="3">
        <f t="shared" si="0"/>
        <v>16</v>
      </c>
      <c r="T64" s="3" t="str">
        <f>_xlfn.XLOOKUP(C64,DB!$A$2:$A$255,DB!$D$2:$D$255,"")</f>
        <v>Sector 3</v>
      </c>
    </row>
    <row r="65" spans="1:20" x14ac:dyDescent="0.2">
      <c r="A65" s="13" t="s">
        <v>164</v>
      </c>
      <c r="B65" s="13" t="s">
        <v>18</v>
      </c>
      <c r="C65" s="13" t="s">
        <v>165</v>
      </c>
      <c r="D65" s="13" t="s">
        <v>34</v>
      </c>
      <c r="E65" s="13" t="s">
        <v>714</v>
      </c>
      <c r="F65" s="14">
        <v>46301.689733796295</v>
      </c>
      <c r="G65" s="13" t="s">
        <v>22</v>
      </c>
      <c r="H65" s="13" t="s">
        <v>2493</v>
      </c>
      <c r="I65" s="15">
        <v>360</v>
      </c>
      <c r="J65" s="13" t="s">
        <v>23</v>
      </c>
      <c r="K65" s="13" t="s">
        <v>24</v>
      </c>
      <c r="L65" s="15">
        <v>873</v>
      </c>
      <c r="M65" s="13" t="s">
        <v>36</v>
      </c>
      <c r="N65" s="14">
        <v>46301.736377314817</v>
      </c>
      <c r="O65" s="15">
        <v>360</v>
      </c>
      <c r="P65" s="13" t="s">
        <v>26</v>
      </c>
      <c r="Q65" s="15">
        <v>190</v>
      </c>
      <c r="R65" s="3" t="str">
        <f>IF(OR(G65="12R",G65="12L"),_xlfn.XLOOKUP(C65,DB!$A$2:$A$255,DB!$B$2:$B$255,""),IF(OR(G65="30L",G65="30R"),_xlfn.XLOOKUP(C65,DB!$A$2:$A$255,DB!$C$2:$C$255,""),""))</f>
        <v>UDGUV</v>
      </c>
      <c r="S65" s="3">
        <f t="shared" si="0"/>
        <v>16</v>
      </c>
      <c r="T65" s="3" t="str">
        <f>_xlfn.XLOOKUP(C65,DB!$A$2:$A$255,DB!$D$2:$D$255,"")</f>
        <v>Sector 2</v>
      </c>
    </row>
    <row r="66" spans="1:20" x14ac:dyDescent="0.2">
      <c r="A66" s="13" t="s">
        <v>177</v>
      </c>
      <c r="B66" s="13" t="s">
        <v>18</v>
      </c>
      <c r="C66" s="13" t="s">
        <v>178</v>
      </c>
      <c r="D66" s="13" t="s">
        <v>44</v>
      </c>
      <c r="E66" s="13" t="s">
        <v>1167</v>
      </c>
      <c r="F66" s="14">
        <v>46301.690601851849</v>
      </c>
      <c r="G66" s="13" t="s">
        <v>22</v>
      </c>
      <c r="H66" s="13" t="s">
        <v>2494</v>
      </c>
      <c r="I66" s="15">
        <v>340</v>
      </c>
      <c r="J66" s="13" t="s">
        <v>23</v>
      </c>
      <c r="K66" s="13" t="s">
        <v>24</v>
      </c>
      <c r="L66" s="15">
        <v>426</v>
      </c>
      <c r="M66" s="13" t="s">
        <v>204</v>
      </c>
      <c r="N66" s="14">
        <v>46301.714895833335</v>
      </c>
      <c r="O66" s="15">
        <v>340</v>
      </c>
      <c r="P66" s="13" t="s">
        <v>26</v>
      </c>
      <c r="Q66" s="15">
        <v>40</v>
      </c>
      <c r="R66" s="3" t="str">
        <f>IF(OR(G66="12R",G66="12L"),_xlfn.XLOOKUP(C66,DB!$A$2:$A$255,DB!$B$2:$B$255,""),IF(OR(G66="30L",G66="30R"),_xlfn.XLOOKUP(C66,DB!$A$2:$A$255,DB!$C$2:$C$255,""),""))</f>
        <v>OMSUK</v>
      </c>
      <c r="S66" s="3">
        <f t="shared" si="0"/>
        <v>16</v>
      </c>
      <c r="T66" s="3" t="str">
        <f>_xlfn.XLOOKUP(C66,DB!$A$2:$A$255,DB!$D$2:$D$255,"")</f>
        <v>Sector 3</v>
      </c>
    </row>
    <row r="67" spans="1:20" x14ac:dyDescent="0.2">
      <c r="A67" s="13" t="s">
        <v>190</v>
      </c>
      <c r="B67" s="13" t="s">
        <v>18</v>
      </c>
      <c r="C67" s="13" t="s">
        <v>19</v>
      </c>
      <c r="D67" s="13" t="s">
        <v>34</v>
      </c>
      <c r="E67" s="13" t="s">
        <v>899</v>
      </c>
      <c r="F67" s="14">
        <v>46301.691770833335</v>
      </c>
      <c r="G67" s="13" t="s">
        <v>22</v>
      </c>
      <c r="H67" s="13" t="s">
        <v>2495</v>
      </c>
      <c r="I67" s="15">
        <v>360</v>
      </c>
      <c r="J67" s="13" t="s">
        <v>23</v>
      </c>
      <c r="K67" s="13" t="s">
        <v>24</v>
      </c>
      <c r="L67" s="15">
        <v>869</v>
      </c>
      <c r="M67" s="13" t="s">
        <v>181</v>
      </c>
      <c r="N67" s="14">
        <v>46301.738055555557</v>
      </c>
      <c r="O67" s="15">
        <v>360</v>
      </c>
      <c r="P67" s="13" t="s">
        <v>26</v>
      </c>
      <c r="Q67" s="15">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3" t="s">
        <v>2496</v>
      </c>
      <c r="B68" s="13" t="s">
        <v>18</v>
      </c>
      <c r="C68" s="13" t="s">
        <v>437</v>
      </c>
      <c r="D68" s="13" t="s">
        <v>544</v>
      </c>
      <c r="E68" s="13"/>
      <c r="F68" s="14">
        <v>46301.693310185183</v>
      </c>
      <c r="G68" s="13" t="s">
        <v>22</v>
      </c>
      <c r="H68" s="13" t="s">
        <v>2497</v>
      </c>
      <c r="I68" s="15">
        <v>400</v>
      </c>
      <c r="J68" s="13" t="s">
        <v>23</v>
      </c>
      <c r="K68" s="13" t="s">
        <v>51</v>
      </c>
      <c r="L68" s="15">
        <v>862</v>
      </c>
      <c r="M68" s="13" t="s">
        <v>523</v>
      </c>
      <c r="N68" s="14">
        <v>46301.759386574071</v>
      </c>
      <c r="O68" s="15">
        <v>400</v>
      </c>
      <c r="P68" s="13" t="s">
        <v>137</v>
      </c>
      <c r="Q68" s="15">
        <v>30</v>
      </c>
      <c r="R68" s="3" t="str">
        <f>IF(OR(G68="12R",G68="12L"),_xlfn.XLOOKUP(C68,DB!$A$2:$A$255,DB!$B$2:$B$255,""),IF(OR(G68="30L",G68="30R"),_xlfn.XLOOKUP(C68,DB!$A$2:$A$255,DB!$C$2:$C$255,""),""))</f>
        <v>UDGUV</v>
      </c>
      <c r="S68" s="3">
        <f t="shared" si="1"/>
        <v>16</v>
      </c>
      <c r="T68" s="3" t="str">
        <f>_xlfn.XLOOKUP(C68,DB!$A$2:$A$255,DB!$D$2:$D$255,"")</f>
        <v>Sector 2</v>
      </c>
    </row>
    <row r="69" spans="1:20" x14ac:dyDescent="0.2">
      <c r="A69" s="13" t="s">
        <v>922</v>
      </c>
      <c r="B69" s="13" t="s">
        <v>18</v>
      </c>
      <c r="C69" s="13" t="s">
        <v>66</v>
      </c>
      <c r="D69" s="13" t="s">
        <v>923</v>
      </c>
      <c r="E69" s="13"/>
      <c r="F69" s="14">
        <v>46301.694837962961</v>
      </c>
      <c r="G69" s="13" t="s">
        <v>22</v>
      </c>
      <c r="H69" s="13" t="s">
        <v>2498</v>
      </c>
      <c r="I69" s="15">
        <v>280</v>
      </c>
      <c r="J69" s="13" t="s">
        <v>23</v>
      </c>
      <c r="K69" s="13" t="s">
        <v>51</v>
      </c>
      <c r="L69" s="15">
        <v>586</v>
      </c>
      <c r="M69" s="13" t="s">
        <v>66</v>
      </c>
      <c r="N69" s="14">
        <v>46301.749803240738</v>
      </c>
      <c r="O69" s="15">
        <v>0</v>
      </c>
      <c r="P69" s="13" t="s">
        <v>137</v>
      </c>
      <c r="Q69" s="15">
        <v>30</v>
      </c>
      <c r="R69" s="3" t="str">
        <f>IF(OR(G69="12R",G69="12L"),_xlfn.XLOOKUP(C69,DB!$A$2:$A$255,DB!$B$2:$B$255,""),IF(OR(G69="30L",G69="30R"),_xlfn.XLOOKUP(C69,DB!$A$2:$A$255,DB!$C$2:$C$255,""),""))</f>
        <v>UDGUV</v>
      </c>
      <c r="S69" s="3">
        <f t="shared" si="1"/>
        <v>16</v>
      </c>
      <c r="T69" s="3" t="str">
        <f>_xlfn.XLOOKUP(C69,DB!$A$2:$A$255,DB!$D$2:$D$255,"")</f>
        <v>Sector 2</v>
      </c>
    </row>
    <row r="70" spans="1:20" x14ac:dyDescent="0.2">
      <c r="A70" s="13" t="s">
        <v>583</v>
      </c>
      <c r="B70" s="13" t="s">
        <v>18</v>
      </c>
      <c r="C70" s="13" t="s">
        <v>115</v>
      </c>
      <c r="D70" s="13" t="s">
        <v>129</v>
      </c>
      <c r="E70" s="13" t="s">
        <v>1117</v>
      </c>
      <c r="F70" s="14">
        <v>46301.697268518517</v>
      </c>
      <c r="G70" s="13" t="s">
        <v>22</v>
      </c>
      <c r="H70" s="13" t="s">
        <v>2499</v>
      </c>
      <c r="I70" s="15">
        <v>330</v>
      </c>
      <c r="J70" s="13" t="s">
        <v>23</v>
      </c>
      <c r="K70" s="13" t="s">
        <v>24</v>
      </c>
      <c r="L70" s="15">
        <v>153</v>
      </c>
      <c r="M70" s="13" t="s">
        <v>117</v>
      </c>
      <c r="N70" s="14">
        <v>46301.70752314815</v>
      </c>
      <c r="O70" s="15">
        <v>296</v>
      </c>
      <c r="P70" s="13" t="s">
        <v>26</v>
      </c>
      <c r="Q70" s="15">
        <v>190</v>
      </c>
      <c r="R70" s="3" t="str">
        <f>IF(OR(G70="12R",G70="12L"),_xlfn.XLOOKUP(C70,DB!$A$2:$A$255,DB!$B$2:$B$255,""),IF(OR(G70="30L",G70="30R"),_xlfn.XLOOKUP(C70,DB!$A$2:$A$255,DB!$C$2:$C$255,""),""))</f>
        <v>TAKUX</v>
      </c>
      <c r="S70" s="3">
        <f t="shared" si="1"/>
        <v>16</v>
      </c>
      <c r="T70" s="3" t="str">
        <f>_xlfn.XLOOKUP(C70,DB!$A$2:$A$255,DB!$D$2:$D$255,"")</f>
        <v>Sector 7</v>
      </c>
    </row>
    <row r="71" spans="1:20" x14ac:dyDescent="0.2">
      <c r="A71" s="13" t="s">
        <v>196</v>
      </c>
      <c r="B71" s="13" t="s">
        <v>18</v>
      </c>
      <c r="C71" s="13" t="s">
        <v>43</v>
      </c>
      <c r="D71" s="13" t="s">
        <v>29</v>
      </c>
      <c r="E71" s="13" t="s">
        <v>2012</v>
      </c>
      <c r="F71" s="14">
        <v>46301.70140046296</v>
      </c>
      <c r="G71" s="13" t="s">
        <v>22</v>
      </c>
      <c r="H71" s="13" t="s">
        <v>2500</v>
      </c>
      <c r="I71" s="15">
        <v>380</v>
      </c>
      <c r="J71" s="13" t="s">
        <v>23</v>
      </c>
      <c r="K71" s="13" t="s">
        <v>24</v>
      </c>
      <c r="L71" s="15">
        <v>869</v>
      </c>
      <c r="M71" s="13" t="s">
        <v>2245</v>
      </c>
      <c r="N71" s="14">
        <v>46301.748229166667</v>
      </c>
      <c r="O71" s="15">
        <v>340</v>
      </c>
      <c r="P71" s="13" t="s">
        <v>26</v>
      </c>
      <c r="Q71" s="15">
        <v>190</v>
      </c>
      <c r="R71" s="3" t="str">
        <f>IF(OR(G71="12R",G71="12L"),_xlfn.XLOOKUP(C71,DB!$A$2:$A$255,DB!$B$2:$B$255,""),IF(OR(G71="30L",G71="30R"),_xlfn.XLOOKUP(C71,DB!$A$2:$A$255,DB!$C$2:$C$255,""),""))</f>
        <v>UDGUV</v>
      </c>
      <c r="S71" s="3">
        <f t="shared" si="1"/>
        <v>16</v>
      </c>
      <c r="T71" s="3" t="str">
        <f>_xlfn.XLOOKUP(C71,DB!$A$2:$A$255,DB!$D$2:$D$255,"")</f>
        <v>Sector 2</v>
      </c>
    </row>
    <row r="72" spans="1:20" x14ac:dyDescent="0.2">
      <c r="A72" s="13" t="s">
        <v>194</v>
      </c>
      <c r="B72" s="13" t="s">
        <v>18</v>
      </c>
      <c r="C72" s="13" t="s">
        <v>144</v>
      </c>
      <c r="D72" s="13" t="s">
        <v>61</v>
      </c>
      <c r="E72" s="13" t="s">
        <v>405</v>
      </c>
      <c r="F72" s="14">
        <v>46301.702962962961</v>
      </c>
      <c r="G72" s="13" t="s">
        <v>22</v>
      </c>
      <c r="H72" s="13" t="s">
        <v>2501</v>
      </c>
      <c r="I72" s="15">
        <v>330</v>
      </c>
      <c r="J72" s="13" t="s">
        <v>23</v>
      </c>
      <c r="K72" s="13" t="s">
        <v>24</v>
      </c>
      <c r="L72" s="15">
        <v>186</v>
      </c>
      <c r="M72" s="13" t="s">
        <v>691</v>
      </c>
      <c r="N72" s="14">
        <v>46301.715833333335</v>
      </c>
      <c r="O72" s="15">
        <v>264</v>
      </c>
      <c r="P72" s="13" t="s">
        <v>26</v>
      </c>
      <c r="Q72" s="15">
        <v>40</v>
      </c>
      <c r="R72" s="3" t="str">
        <f>IF(OR(G72="12R",G72="12L"),_xlfn.XLOOKUP(C72,DB!$A$2:$A$255,DB!$B$2:$B$255,""),IF(OR(G72="30L",G72="30R"),_xlfn.XLOOKUP(C72,DB!$A$2:$A$255,DB!$C$2:$C$255,""),""))</f>
        <v>OMSUK</v>
      </c>
      <c r="S72" s="3">
        <f t="shared" si="1"/>
        <v>16</v>
      </c>
      <c r="T72" s="3" t="str">
        <f>_xlfn.XLOOKUP(C72,DB!$A$2:$A$255,DB!$D$2:$D$255,"")</f>
        <v>Sector 3</v>
      </c>
    </row>
    <row r="73" spans="1:20" x14ac:dyDescent="0.2">
      <c r="A73" s="13" t="s">
        <v>191</v>
      </c>
      <c r="B73" s="13" t="s">
        <v>18</v>
      </c>
      <c r="C73" s="13" t="s">
        <v>115</v>
      </c>
      <c r="D73" s="13" t="s">
        <v>129</v>
      </c>
      <c r="E73" s="13" t="s">
        <v>2502</v>
      </c>
      <c r="F73" s="14">
        <v>46301.704895833333</v>
      </c>
      <c r="G73" s="13" t="s">
        <v>22</v>
      </c>
      <c r="H73" s="13" t="s">
        <v>567</v>
      </c>
      <c r="I73" s="15">
        <v>350</v>
      </c>
      <c r="J73" s="13" t="s">
        <v>23</v>
      </c>
      <c r="K73" s="13" t="s">
        <v>24</v>
      </c>
      <c r="L73" s="15">
        <v>153</v>
      </c>
      <c r="M73" s="13" t="s">
        <v>117</v>
      </c>
      <c r="N73" s="14">
        <v>46301.715185185189</v>
      </c>
      <c r="O73" s="15">
        <v>295</v>
      </c>
      <c r="P73" s="13" t="s">
        <v>26</v>
      </c>
      <c r="Q73" s="15">
        <v>190</v>
      </c>
      <c r="R73" s="3" t="str">
        <f>IF(OR(G73="12R",G73="12L"),_xlfn.XLOOKUP(C73,DB!$A$2:$A$255,DB!$B$2:$B$255,""),IF(OR(G73="30L",G73="30R"),_xlfn.XLOOKUP(C73,DB!$A$2:$A$255,DB!$C$2:$C$255,""),""))</f>
        <v>TAKUX</v>
      </c>
      <c r="S73" s="3">
        <f t="shared" si="1"/>
        <v>16</v>
      </c>
      <c r="T73" s="3" t="str">
        <f>_xlfn.XLOOKUP(C73,DB!$A$2:$A$255,DB!$D$2:$D$255,"")</f>
        <v>Sector 7</v>
      </c>
    </row>
    <row r="74" spans="1:20" x14ac:dyDescent="0.2">
      <c r="A74" s="13" t="s">
        <v>201</v>
      </c>
      <c r="B74" s="13" t="s">
        <v>18</v>
      </c>
      <c r="C74" s="13" t="s">
        <v>128</v>
      </c>
      <c r="D74" s="13" t="s">
        <v>61</v>
      </c>
      <c r="E74" s="13" t="s">
        <v>851</v>
      </c>
      <c r="F74" s="14">
        <v>46301.715590277781</v>
      </c>
      <c r="G74" s="13" t="s">
        <v>22</v>
      </c>
      <c r="H74" s="13" t="s">
        <v>2503</v>
      </c>
      <c r="I74" s="15">
        <v>360</v>
      </c>
      <c r="J74" s="13" t="s">
        <v>23</v>
      </c>
      <c r="K74" s="13" t="s">
        <v>24</v>
      </c>
      <c r="L74" s="15">
        <v>488</v>
      </c>
      <c r="M74" s="13" t="s">
        <v>2504</v>
      </c>
      <c r="N74" s="14">
        <v>46301.74287037037</v>
      </c>
      <c r="O74" s="15">
        <v>360</v>
      </c>
      <c r="P74" s="13" t="s">
        <v>26</v>
      </c>
      <c r="Q74" s="15">
        <v>40</v>
      </c>
      <c r="R74" s="3" t="str">
        <f>IF(OR(G74="12R",G74="12L"),_xlfn.XLOOKUP(C74,DB!$A$2:$A$255,DB!$B$2:$B$255,""),IF(OR(G74="30L",G74="30R"),_xlfn.XLOOKUP(C74,DB!$A$2:$A$255,DB!$C$2:$C$255,""),""))</f>
        <v>ENEBA</v>
      </c>
      <c r="S74" s="3">
        <f t="shared" si="1"/>
        <v>17</v>
      </c>
      <c r="T74" s="3" t="str">
        <f>_xlfn.XLOOKUP(C74,DB!$A$2:$A$255,DB!$D$2:$D$255,"")</f>
        <v>Sector 3</v>
      </c>
    </row>
    <row r="75" spans="1:20" x14ac:dyDescent="0.2">
      <c r="A75" s="13" t="s">
        <v>192</v>
      </c>
      <c r="B75" s="13" t="s">
        <v>18</v>
      </c>
      <c r="C75" s="13" t="s">
        <v>193</v>
      </c>
      <c r="D75" s="13" t="s">
        <v>34</v>
      </c>
      <c r="E75" s="13" t="s">
        <v>399</v>
      </c>
      <c r="F75" s="14">
        <v>46301.719594907408</v>
      </c>
      <c r="G75" s="13" t="s">
        <v>22</v>
      </c>
      <c r="H75" s="13" t="s">
        <v>2505</v>
      </c>
      <c r="I75" s="15">
        <v>360</v>
      </c>
      <c r="J75" s="13" t="s">
        <v>23</v>
      </c>
      <c r="K75" s="13" t="s">
        <v>24</v>
      </c>
      <c r="L75" s="15">
        <v>826</v>
      </c>
      <c r="M75" s="13" t="s">
        <v>193</v>
      </c>
      <c r="N75" s="14">
        <v>46301.765011574076</v>
      </c>
      <c r="O75" s="15">
        <v>15</v>
      </c>
      <c r="P75" s="13" t="s">
        <v>26</v>
      </c>
      <c r="Q75" s="15">
        <v>190</v>
      </c>
      <c r="R75" s="3" t="str">
        <f>IF(OR(G75="12R",G75="12L"),_xlfn.XLOOKUP(C75,DB!$A$2:$A$255,DB!$B$2:$B$255,""),IF(OR(G75="30L",G75="30R"),_xlfn.XLOOKUP(C75,DB!$A$2:$A$255,DB!$C$2:$C$255,""),""))</f>
        <v>UDGUV</v>
      </c>
      <c r="S75" s="3">
        <f t="shared" si="1"/>
        <v>17</v>
      </c>
      <c r="T75" s="3" t="str">
        <f>_xlfn.XLOOKUP(C75,DB!$A$2:$A$255,DB!$D$2:$D$255,"")</f>
        <v>Sector 2</v>
      </c>
    </row>
    <row r="76" spans="1:20" x14ac:dyDescent="0.2">
      <c r="A76" s="13" t="s">
        <v>1133</v>
      </c>
      <c r="B76" s="13" t="s">
        <v>18</v>
      </c>
      <c r="C76" s="13" t="s">
        <v>230</v>
      </c>
      <c r="D76" s="13" t="s">
        <v>382</v>
      </c>
      <c r="E76" s="13"/>
      <c r="F76" s="14">
        <v>46301.720509259256</v>
      </c>
      <c r="G76" s="13" t="s">
        <v>22</v>
      </c>
      <c r="H76" s="13" t="s">
        <v>2506</v>
      </c>
      <c r="I76" s="15">
        <v>410</v>
      </c>
      <c r="J76" s="13" t="s">
        <v>23</v>
      </c>
      <c r="K76" s="13" t="s">
        <v>504</v>
      </c>
      <c r="L76" s="15">
        <v>349</v>
      </c>
      <c r="M76" s="13" t="s">
        <v>31</v>
      </c>
      <c r="N76" s="14">
        <v>46301.743275462963</v>
      </c>
      <c r="O76" s="15">
        <v>390</v>
      </c>
      <c r="P76" s="13" t="s">
        <v>26</v>
      </c>
      <c r="Q76" s="15">
        <v>40</v>
      </c>
      <c r="R76" s="3" t="str">
        <f>IF(OR(G76="12R",G76="12L"),_xlfn.XLOOKUP(C76,DB!$A$2:$A$255,DB!$B$2:$B$255,""),IF(OR(G76="30L",G76="30R"),_xlfn.XLOOKUP(C76,DB!$A$2:$A$255,DB!$C$2:$C$255,""),""))</f>
        <v>OMSUK</v>
      </c>
      <c r="S76" s="3">
        <f t="shared" si="1"/>
        <v>17</v>
      </c>
      <c r="T76" s="3" t="str">
        <f>_xlfn.XLOOKUP(C76,DB!$A$2:$A$255,DB!$D$2:$D$255,"")</f>
        <v>Sector 3</v>
      </c>
    </row>
    <row r="77" spans="1:20" x14ac:dyDescent="0.2">
      <c r="A77" s="13" t="s">
        <v>202</v>
      </c>
      <c r="B77" s="13" t="s">
        <v>18</v>
      </c>
      <c r="C77" s="13" t="s">
        <v>203</v>
      </c>
      <c r="D77" s="13" t="s">
        <v>123</v>
      </c>
      <c r="E77" s="13" t="s">
        <v>972</v>
      </c>
      <c r="F77" s="14">
        <v>46301.723113425927</v>
      </c>
      <c r="G77" s="13" t="s">
        <v>22</v>
      </c>
      <c r="H77" s="13" t="s">
        <v>2507</v>
      </c>
      <c r="I77" s="15">
        <v>300</v>
      </c>
      <c r="J77" s="13" t="s">
        <v>23</v>
      </c>
      <c r="K77" s="13" t="s">
        <v>24</v>
      </c>
      <c r="L77" s="15">
        <v>431</v>
      </c>
      <c r="M77" s="13" t="s">
        <v>204</v>
      </c>
      <c r="N77" s="14">
        <v>46301.74596064815</v>
      </c>
      <c r="O77" s="15">
        <v>300</v>
      </c>
      <c r="P77" s="13" t="s">
        <v>26</v>
      </c>
      <c r="Q77" s="15">
        <v>40</v>
      </c>
      <c r="R77" s="3" t="str">
        <f>IF(OR(G77="12R",G77="12L"),_xlfn.XLOOKUP(C77,DB!$A$2:$A$255,DB!$B$2:$B$255,""),IF(OR(G77="30L",G77="30R"),_xlfn.XLOOKUP(C77,DB!$A$2:$A$255,DB!$C$2:$C$255,""),""))</f>
        <v>ENEBA</v>
      </c>
      <c r="S77" s="3">
        <f t="shared" si="1"/>
        <v>17</v>
      </c>
      <c r="T77" s="3" t="str">
        <f>_xlfn.XLOOKUP(C77,DB!$A$2:$A$255,DB!$D$2:$D$255,"")</f>
        <v>Sector 3</v>
      </c>
    </row>
    <row r="78" spans="1:20" x14ac:dyDescent="0.2">
      <c r="A78" s="13" t="s">
        <v>1260</v>
      </c>
      <c r="B78" s="13" t="s">
        <v>18</v>
      </c>
      <c r="C78" s="13" t="s">
        <v>945</v>
      </c>
      <c r="D78" s="13" t="s">
        <v>429</v>
      </c>
      <c r="E78" s="13"/>
      <c r="F78" s="14">
        <v>46301.724768518521</v>
      </c>
      <c r="G78" s="13" t="s">
        <v>22</v>
      </c>
      <c r="H78" s="13" t="s">
        <v>2508</v>
      </c>
      <c r="I78" s="15">
        <v>240</v>
      </c>
      <c r="J78" s="13" t="s">
        <v>23</v>
      </c>
      <c r="K78" s="13" t="s">
        <v>51</v>
      </c>
      <c r="L78" s="15">
        <v>384</v>
      </c>
      <c r="M78" s="13" t="s">
        <v>269</v>
      </c>
      <c r="N78" s="14">
        <v>46301.764791666668</v>
      </c>
      <c r="O78" s="15">
        <v>240</v>
      </c>
      <c r="P78" s="13" t="s">
        <v>137</v>
      </c>
      <c r="Q78" s="15">
        <v>40</v>
      </c>
      <c r="R78" s="3" t="str">
        <f>IF(OR(G78="12R",G78="12L"),_xlfn.XLOOKUP(C78,DB!$A$2:$A$255,DB!$B$2:$B$255,""),IF(OR(G78="30L",G78="30R"),_xlfn.XLOOKUP(C78,DB!$A$2:$A$255,DB!$C$2:$C$255,""),""))</f>
        <v>ENEBA</v>
      </c>
      <c r="S78" s="3">
        <f t="shared" si="1"/>
        <v>17</v>
      </c>
      <c r="T78" s="3" t="str">
        <f>_xlfn.XLOOKUP(C78,DB!$A$2:$A$255,DB!$D$2:$D$255,"")</f>
        <v>Sector 3</v>
      </c>
    </row>
    <row r="79" spans="1:20" x14ac:dyDescent="0.2">
      <c r="A79" s="13" t="s">
        <v>198</v>
      </c>
      <c r="B79" s="13" t="s">
        <v>18</v>
      </c>
      <c r="C79" s="13" t="s">
        <v>199</v>
      </c>
      <c r="D79" s="13" t="s">
        <v>61</v>
      </c>
      <c r="E79" s="13" t="s">
        <v>2509</v>
      </c>
      <c r="F79" s="14">
        <v>46301.72861111111</v>
      </c>
      <c r="G79" s="13" t="s">
        <v>22</v>
      </c>
      <c r="H79" s="13" t="s">
        <v>2510</v>
      </c>
      <c r="I79" s="15">
        <v>330</v>
      </c>
      <c r="J79" s="13" t="s">
        <v>23</v>
      </c>
      <c r="K79" s="13" t="s">
        <v>24</v>
      </c>
      <c r="L79" s="15">
        <v>136</v>
      </c>
      <c r="M79" s="13" t="s">
        <v>2511</v>
      </c>
      <c r="N79" s="14">
        <v>46301.738125000003</v>
      </c>
      <c r="O79" s="15">
        <v>209</v>
      </c>
      <c r="P79" s="13" t="s">
        <v>26</v>
      </c>
      <c r="Q79" s="15">
        <v>190</v>
      </c>
      <c r="R79" s="3" t="str">
        <f>IF(OR(G79="12R",G79="12L"),_xlfn.XLOOKUP(C79,DB!$A$2:$A$255,DB!$B$2:$B$255,""),IF(OR(G79="30L",G79="30R"),_xlfn.XLOOKUP(C79,DB!$A$2:$A$255,DB!$C$2:$C$255,""),""))</f>
        <v>OMSUK</v>
      </c>
      <c r="S79" s="3">
        <f t="shared" si="1"/>
        <v>17</v>
      </c>
      <c r="T79" s="3" t="str">
        <f>_xlfn.XLOOKUP(C79,DB!$A$2:$A$255,DB!$D$2:$D$255,"")</f>
        <v>Sector 3</v>
      </c>
    </row>
    <row r="80" spans="1:20" x14ac:dyDescent="0.2">
      <c r="A80" s="13" t="s">
        <v>209</v>
      </c>
      <c r="B80" s="13" t="s">
        <v>18</v>
      </c>
      <c r="C80" s="13" t="s">
        <v>210</v>
      </c>
      <c r="D80" s="13" t="s">
        <v>29</v>
      </c>
      <c r="E80" s="13" t="s">
        <v>1195</v>
      </c>
      <c r="F80" s="14">
        <v>46301.739548611113</v>
      </c>
      <c r="G80" s="13" t="s">
        <v>22</v>
      </c>
      <c r="H80" s="13" t="s">
        <v>2512</v>
      </c>
      <c r="I80" s="15">
        <v>370</v>
      </c>
      <c r="J80" s="13" t="s">
        <v>23</v>
      </c>
      <c r="K80" s="13" t="s">
        <v>24</v>
      </c>
      <c r="L80" s="15">
        <v>189</v>
      </c>
      <c r="M80" s="13" t="s">
        <v>1153</v>
      </c>
      <c r="N80" s="14">
        <v>46301.752280092594</v>
      </c>
      <c r="O80" s="15">
        <v>289</v>
      </c>
      <c r="P80" s="13" t="s">
        <v>26</v>
      </c>
      <c r="Q80" s="15">
        <v>190</v>
      </c>
      <c r="R80" s="3" t="str">
        <f>IF(OR(G80="12R",G80="12L"),_xlfn.XLOOKUP(C80,DB!$A$2:$A$255,DB!$B$2:$B$255,""),IF(OR(G80="30L",G80="30R"),_xlfn.XLOOKUP(C80,DB!$A$2:$A$255,DB!$C$2:$C$255,""),""))</f>
        <v>TAKUX</v>
      </c>
      <c r="S80" s="3">
        <f t="shared" si="1"/>
        <v>17</v>
      </c>
      <c r="T80" s="3" t="str">
        <f>_xlfn.XLOOKUP(C80,DB!$A$2:$A$255,DB!$D$2:$D$255,"")</f>
        <v>Sector 7</v>
      </c>
    </row>
    <row r="81" spans="1:20" x14ac:dyDescent="0.2">
      <c r="A81" s="13" t="s">
        <v>207</v>
      </c>
      <c r="B81" s="13" t="s">
        <v>18</v>
      </c>
      <c r="C81" s="13" t="s">
        <v>208</v>
      </c>
      <c r="D81" s="13" t="s">
        <v>61</v>
      </c>
      <c r="E81" s="13" t="s">
        <v>1233</v>
      </c>
      <c r="F81" s="14">
        <v>46301.742314814815</v>
      </c>
      <c r="G81" s="13" t="s">
        <v>22</v>
      </c>
      <c r="H81" s="13" t="s">
        <v>2513</v>
      </c>
      <c r="I81" s="15">
        <v>330</v>
      </c>
      <c r="J81" s="13" t="s">
        <v>23</v>
      </c>
      <c r="K81" s="13" t="s">
        <v>24</v>
      </c>
      <c r="L81" s="15">
        <v>136</v>
      </c>
      <c r="M81" s="13" t="s">
        <v>40</v>
      </c>
      <c r="N81" s="14">
        <v>46301.75203703704</v>
      </c>
      <c r="O81" s="15">
        <v>209</v>
      </c>
      <c r="P81" s="13" t="s">
        <v>26</v>
      </c>
      <c r="Q81" s="15">
        <v>190</v>
      </c>
      <c r="R81" s="3" t="str">
        <f>IF(OR(G81="12R",G81="12L"),_xlfn.XLOOKUP(C81,DB!$A$2:$A$255,DB!$B$2:$B$255,""),IF(OR(G81="30L",G81="30R"),_xlfn.XLOOKUP(C81,DB!$A$2:$A$255,DB!$C$2:$C$255,""),""))</f>
        <v>ENEBA</v>
      </c>
      <c r="S81" s="3">
        <f t="shared" si="1"/>
        <v>17</v>
      </c>
      <c r="T81" s="3" t="str">
        <f>_xlfn.XLOOKUP(C81,DB!$A$2:$A$255,DB!$D$2:$D$255,"")</f>
        <v>Sector 3</v>
      </c>
    </row>
    <row r="82" spans="1:20" x14ac:dyDescent="0.2">
      <c r="A82" s="13" t="s">
        <v>262</v>
      </c>
      <c r="B82" s="13" t="s">
        <v>18</v>
      </c>
      <c r="C82" s="13" t="s">
        <v>134</v>
      </c>
      <c r="D82" s="13" t="s">
        <v>61</v>
      </c>
      <c r="E82" s="13" t="s">
        <v>2514</v>
      </c>
      <c r="F82" s="14">
        <v>46301.744016203702</v>
      </c>
      <c r="G82" s="13" t="s">
        <v>22</v>
      </c>
      <c r="H82" s="13" t="s">
        <v>2515</v>
      </c>
      <c r="I82" s="15">
        <v>340</v>
      </c>
      <c r="J82" s="13" t="s">
        <v>23</v>
      </c>
      <c r="K82" s="13" t="s">
        <v>24</v>
      </c>
      <c r="L82" s="15">
        <v>446</v>
      </c>
      <c r="M82" s="13" t="s">
        <v>204</v>
      </c>
      <c r="N82" s="14">
        <v>46301.769745370373</v>
      </c>
      <c r="O82" s="15">
        <v>340</v>
      </c>
      <c r="P82" s="13" t="s">
        <v>26</v>
      </c>
      <c r="Q82" s="15">
        <v>40</v>
      </c>
      <c r="R82" s="3" t="str">
        <f>IF(OR(G82="12R",G82="12L"),_xlfn.XLOOKUP(C82,DB!$A$2:$A$255,DB!$B$2:$B$255,""),IF(OR(G82="30L",G82="30R"),_xlfn.XLOOKUP(C82,DB!$A$2:$A$255,DB!$C$2:$C$255,""),""))</f>
        <v>ENEBA</v>
      </c>
      <c r="S82" s="3">
        <f t="shared" si="1"/>
        <v>17</v>
      </c>
      <c r="T82" s="3" t="str">
        <f>_xlfn.XLOOKUP(C82,DB!$A$2:$A$255,DB!$D$2:$D$255,"")</f>
        <v>Sector 3</v>
      </c>
    </row>
    <row r="83" spans="1:20" x14ac:dyDescent="0.2">
      <c r="A83" s="13" t="s">
        <v>236</v>
      </c>
      <c r="B83" s="13" t="s">
        <v>18</v>
      </c>
      <c r="C83" s="13" t="s">
        <v>43</v>
      </c>
      <c r="D83" s="13" t="s">
        <v>44</v>
      </c>
      <c r="E83" s="13" t="s">
        <v>588</v>
      </c>
      <c r="F83" s="14">
        <v>46301.745370370372</v>
      </c>
      <c r="G83" s="13" t="s">
        <v>22</v>
      </c>
      <c r="H83" s="13" t="s">
        <v>2516</v>
      </c>
      <c r="I83" s="15">
        <v>360</v>
      </c>
      <c r="J83" s="13" t="s">
        <v>23</v>
      </c>
      <c r="K83" s="13" t="s">
        <v>24</v>
      </c>
      <c r="L83" s="15">
        <v>859</v>
      </c>
      <c r="M83" s="13" t="s">
        <v>376</v>
      </c>
      <c r="N83" s="14">
        <v>46301.790659722225</v>
      </c>
      <c r="O83" s="15">
        <v>360</v>
      </c>
      <c r="P83" s="13" t="s">
        <v>26</v>
      </c>
      <c r="Q83" s="15">
        <v>190</v>
      </c>
      <c r="R83" s="3" t="str">
        <f>IF(OR(G83="12R",G83="12L"),_xlfn.XLOOKUP(C83,DB!$A$2:$A$255,DB!$B$2:$B$255,""),IF(OR(G83="30L",G83="30R"),_xlfn.XLOOKUP(C83,DB!$A$2:$A$255,DB!$C$2:$C$255,""),""))</f>
        <v>UDGUV</v>
      </c>
      <c r="S83" s="3">
        <f t="shared" si="1"/>
        <v>17</v>
      </c>
      <c r="T83" s="3" t="str">
        <f>_xlfn.XLOOKUP(C83,DB!$A$2:$A$255,DB!$D$2:$D$255,"")</f>
        <v>Sector 2</v>
      </c>
    </row>
    <row r="84" spans="1:20" x14ac:dyDescent="0.2">
      <c r="A84" s="13" t="s">
        <v>220</v>
      </c>
      <c r="B84" s="13" t="s">
        <v>18</v>
      </c>
      <c r="C84" s="13" t="s">
        <v>221</v>
      </c>
      <c r="D84" s="13" t="s">
        <v>54</v>
      </c>
      <c r="E84" s="13" t="s">
        <v>112</v>
      </c>
      <c r="F84" s="14">
        <v>46301.746701388889</v>
      </c>
      <c r="G84" s="13" t="s">
        <v>22</v>
      </c>
      <c r="H84" s="13" t="s">
        <v>2517</v>
      </c>
      <c r="I84" s="15">
        <v>360</v>
      </c>
      <c r="J84" s="13" t="s">
        <v>23</v>
      </c>
      <c r="K84" s="13" t="s">
        <v>24</v>
      </c>
      <c r="L84" s="15">
        <v>892</v>
      </c>
      <c r="M84" s="13" t="s">
        <v>744</v>
      </c>
      <c r="N84" s="14">
        <v>46301.792442129627</v>
      </c>
      <c r="O84" s="15">
        <v>360</v>
      </c>
      <c r="P84" s="13" t="s">
        <v>26</v>
      </c>
      <c r="Q84" s="15">
        <v>190</v>
      </c>
      <c r="R84" s="3" t="str">
        <f>IF(OR(G84="12R",G84="12L"),_xlfn.XLOOKUP(C84,DB!$A$2:$A$255,DB!$B$2:$B$255,""),IF(OR(G84="30L",G84="30R"),_xlfn.XLOOKUP(C84,DB!$A$2:$A$255,DB!$C$2:$C$255,""),""))</f>
        <v>UDGUV</v>
      </c>
      <c r="S84" s="3">
        <f t="shared" si="1"/>
        <v>17</v>
      </c>
      <c r="T84" s="3" t="str">
        <f>_xlfn.XLOOKUP(C84,DB!$A$2:$A$255,DB!$D$2:$D$255,"")</f>
        <v>Sector 2</v>
      </c>
    </row>
    <row r="85" spans="1:20" x14ac:dyDescent="0.2">
      <c r="A85" s="13" t="s">
        <v>2518</v>
      </c>
      <c r="B85" s="13" t="s">
        <v>18</v>
      </c>
      <c r="C85" s="13" t="s">
        <v>480</v>
      </c>
      <c r="D85" s="13" t="s">
        <v>1177</v>
      </c>
      <c r="E85" s="13" t="s">
        <v>2519</v>
      </c>
      <c r="F85" s="14">
        <v>46301.748148148145</v>
      </c>
      <c r="G85" s="13" t="s">
        <v>22</v>
      </c>
      <c r="H85" s="13" t="s">
        <v>2520</v>
      </c>
      <c r="I85" s="15">
        <v>400</v>
      </c>
      <c r="J85" s="13" t="s">
        <v>23</v>
      </c>
      <c r="K85" s="13" t="s">
        <v>152</v>
      </c>
      <c r="L85" s="15">
        <v>870</v>
      </c>
      <c r="M85" s="13" t="s">
        <v>36</v>
      </c>
      <c r="N85" s="14">
        <v>46301.803657407407</v>
      </c>
      <c r="O85" s="15">
        <v>400</v>
      </c>
      <c r="P85" s="13" t="s">
        <v>137</v>
      </c>
      <c r="Q85" s="15">
        <v>30</v>
      </c>
      <c r="R85" s="3" t="str">
        <f>IF(OR(G85="12R",G85="12L"),_xlfn.XLOOKUP(C85,DB!$A$2:$A$255,DB!$B$2:$B$255,""),IF(OR(G85="30L",G85="30R"),_xlfn.XLOOKUP(C85,DB!$A$2:$A$255,DB!$C$2:$C$255,""),""))</f>
        <v>UDGUV</v>
      </c>
      <c r="S85" s="3">
        <f t="shared" si="1"/>
        <v>17</v>
      </c>
      <c r="T85" s="3" t="str">
        <f>_xlfn.XLOOKUP(C85,DB!$A$2:$A$255,DB!$D$2:$D$255,"")</f>
        <v>Sector 2</v>
      </c>
    </row>
    <row r="86" spans="1:20" x14ac:dyDescent="0.2">
      <c r="A86" s="13" t="s">
        <v>228</v>
      </c>
      <c r="B86" s="13" t="s">
        <v>18</v>
      </c>
      <c r="C86" s="13" t="s">
        <v>19</v>
      </c>
      <c r="D86" s="13" t="s">
        <v>34</v>
      </c>
      <c r="E86" s="13" t="s">
        <v>173</v>
      </c>
      <c r="F86" s="14">
        <v>46301.750439814816</v>
      </c>
      <c r="G86" s="13" t="s">
        <v>22</v>
      </c>
      <c r="H86" s="13" t="s">
        <v>2521</v>
      </c>
      <c r="I86" s="15">
        <v>380</v>
      </c>
      <c r="J86" s="13" t="s">
        <v>23</v>
      </c>
      <c r="K86" s="13" t="s">
        <v>24</v>
      </c>
      <c r="L86" s="15">
        <v>863</v>
      </c>
      <c r="M86" s="13" t="s">
        <v>25</v>
      </c>
      <c r="N86" s="14">
        <v>46301.796620370369</v>
      </c>
      <c r="O86" s="15">
        <v>380</v>
      </c>
      <c r="P86" s="13" t="s">
        <v>26</v>
      </c>
      <c r="Q86" s="15">
        <v>190</v>
      </c>
      <c r="R86" s="3" t="str">
        <f>IF(OR(G86="12R",G86="12L"),_xlfn.XLOOKUP(C86,DB!$A$2:$A$255,DB!$B$2:$B$255,""),IF(OR(G86="30L",G86="30R"),_xlfn.XLOOKUP(C86,DB!$A$2:$A$255,DB!$C$2:$C$255,""),""))</f>
        <v>UDGUV</v>
      </c>
      <c r="S86" s="3">
        <f t="shared" si="1"/>
        <v>18</v>
      </c>
      <c r="T86" s="3" t="str">
        <f>_xlfn.XLOOKUP(C86,DB!$A$2:$A$255,DB!$D$2:$D$255,"")</f>
        <v>Sector 2</v>
      </c>
    </row>
    <row r="87" spans="1:20" x14ac:dyDescent="0.2">
      <c r="A87" s="13" t="s">
        <v>217</v>
      </c>
      <c r="B87" s="13" t="s">
        <v>18</v>
      </c>
      <c r="C87" s="13" t="s">
        <v>33</v>
      </c>
      <c r="D87" s="13" t="s">
        <v>61</v>
      </c>
      <c r="E87" s="13" t="s">
        <v>771</v>
      </c>
      <c r="F87" s="14">
        <v>46301.754328703704</v>
      </c>
      <c r="G87" s="13" t="s">
        <v>22</v>
      </c>
      <c r="H87" s="13" t="s">
        <v>380</v>
      </c>
      <c r="I87" s="15">
        <v>360</v>
      </c>
      <c r="J87" s="13" t="s">
        <v>23</v>
      </c>
      <c r="K87" s="13" t="s">
        <v>24</v>
      </c>
      <c r="L87" s="15">
        <v>878</v>
      </c>
      <c r="M87" s="13" t="s">
        <v>36</v>
      </c>
      <c r="N87" s="14">
        <v>46301.800763888888</v>
      </c>
      <c r="O87" s="15">
        <v>360</v>
      </c>
      <c r="P87" s="13" t="s">
        <v>26</v>
      </c>
      <c r="Q87" s="15">
        <v>190</v>
      </c>
      <c r="R87" s="3" t="str">
        <f>IF(OR(G87="12R",G87="12L"),_xlfn.XLOOKUP(C87,DB!$A$2:$A$255,DB!$B$2:$B$255,""),IF(OR(G87="30L",G87="30R"),_xlfn.XLOOKUP(C87,DB!$A$2:$A$255,DB!$C$2:$C$255,""),""))</f>
        <v>UDGUV</v>
      </c>
      <c r="S87" s="3">
        <f t="shared" si="1"/>
        <v>18</v>
      </c>
      <c r="T87" s="3" t="str">
        <f>_xlfn.XLOOKUP(C87,DB!$A$2:$A$255,DB!$D$2:$D$255,"")</f>
        <v>Sector 2</v>
      </c>
    </row>
    <row r="88" spans="1:20" x14ac:dyDescent="0.2">
      <c r="A88" s="13" t="s">
        <v>242</v>
      </c>
      <c r="B88" s="13" t="s">
        <v>18</v>
      </c>
      <c r="C88" s="13" t="s">
        <v>203</v>
      </c>
      <c r="D88" s="13" t="s">
        <v>61</v>
      </c>
      <c r="E88" s="13" t="s">
        <v>911</v>
      </c>
      <c r="F88" s="14">
        <v>46301.755243055559</v>
      </c>
      <c r="G88" s="13" t="s">
        <v>22</v>
      </c>
      <c r="H88" s="13" t="s">
        <v>2522</v>
      </c>
      <c r="I88" s="15">
        <v>340</v>
      </c>
      <c r="J88" s="13" t="s">
        <v>23</v>
      </c>
      <c r="K88" s="13" t="s">
        <v>24</v>
      </c>
      <c r="L88" s="15">
        <v>433</v>
      </c>
      <c r="M88" s="13" t="s">
        <v>204</v>
      </c>
      <c r="N88" s="14">
        <v>46301.779756944445</v>
      </c>
      <c r="O88" s="15">
        <v>340</v>
      </c>
      <c r="P88" s="13" t="s">
        <v>26</v>
      </c>
      <c r="Q88" s="15">
        <v>30</v>
      </c>
      <c r="R88" s="3" t="str">
        <f>IF(OR(G88="12R",G88="12L"),_xlfn.XLOOKUP(C88,DB!$A$2:$A$255,DB!$B$2:$B$255,""),IF(OR(G88="30L",G88="30R"),_xlfn.XLOOKUP(C88,DB!$A$2:$A$255,DB!$C$2:$C$255,""),""))</f>
        <v>ENEBA</v>
      </c>
      <c r="S88" s="3">
        <f t="shared" si="1"/>
        <v>18</v>
      </c>
      <c r="T88" s="3" t="str">
        <f>_xlfn.XLOOKUP(C88,DB!$A$2:$A$255,DB!$D$2:$D$255,"")</f>
        <v>Sector 3</v>
      </c>
    </row>
    <row r="89" spans="1:20" x14ac:dyDescent="0.2">
      <c r="A89" s="13" t="s">
        <v>232</v>
      </c>
      <c r="B89" s="13" t="s">
        <v>18</v>
      </c>
      <c r="C89" s="13" t="s">
        <v>170</v>
      </c>
      <c r="D89" s="13" t="s">
        <v>20</v>
      </c>
      <c r="E89" s="13" t="s">
        <v>2523</v>
      </c>
      <c r="F89" s="14">
        <v>46301.756504629629</v>
      </c>
      <c r="G89" s="13" t="s">
        <v>22</v>
      </c>
      <c r="H89" s="13" t="s">
        <v>2524</v>
      </c>
      <c r="I89" s="15">
        <v>330</v>
      </c>
      <c r="J89" s="13" t="s">
        <v>23</v>
      </c>
      <c r="K89" s="13" t="s">
        <v>24</v>
      </c>
      <c r="L89" s="15">
        <v>136</v>
      </c>
      <c r="M89" s="13" t="s">
        <v>40</v>
      </c>
      <c r="N89" s="14">
        <v>46301.765810185185</v>
      </c>
      <c r="O89" s="15">
        <v>222</v>
      </c>
      <c r="P89" s="13" t="s">
        <v>26</v>
      </c>
      <c r="Q89" s="15">
        <v>190</v>
      </c>
      <c r="R89" s="3" t="str">
        <f>IF(OR(G89="12R",G89="12L"),_xlfn.XLOOKUP(C89,DB!$A$2:$A$255,DB!$B$2:$B$255,""),IF(OR(G89="30L",G89="30R"),_xlfn.XLOOKUP(C89,DB!$A$2:$A$255,DB!$C$2:$C$255,""),""))</f>
        <v>OMSUK</v>
      </c>
      <c r="S89" s="3">
        <f t="shared" si="1"/>
        <v>18</v>
      </c>
      <c r="T89" s="3" t="str">
        <f>_xlfn.XLOOKUP(C89,DB!$A$2:$A$255,DB!$D$2:$D$255,"")</f>
        <v>Sector 3</v>
      </c>
    </row>
    <row r="90" spans="1:20" x14ac:dyDescent="0.2">
      <c r="A90" s="13" t="s">
        <v>264</v>
      </c>
      <c r="B90" s="13" t="s">
        <v>18</v>
      </c>
      <c r="C90" s="13" t="s">
        <v>224</v>
      </c>
      <c r="D90" s="13" t="s">
        <v>29</v>
      </c>
      <c r="E90" s="13" t="s">
        <v>796</v>
      </c>
      <c r="F90" s="14">
        <v>46301.757696759261</v>
      </c>
      <c r="G90" s="13" t="s">
        <v>22</v>
      </c>
      <c r="H90" s="13" t="s">
        <v>2525</v>
      </c>
      <c r="I90" s="15">
        <v>340</v>
      </c>
      <c r="J90" s="13" t="s">
        <v>23</v>
      </c>
      <c r="K90" s="13" t="s">
        <v>24</v>
      </c>
      <c r="L90" s="15">
        <v>542</v>
      </c>
      <c r="M90" s="13" t="s">
        <v>130</v>
      </c>
      <c r="N90" s="14">
        <v>46301.786446759259</v>
      </c>
      <c r="O90" s="15">
        <v>340</v>
      </c>
      <c r="P90" s="13" t="s">
        <v>26</v>
      </c>
      <c r="Q90" s="15">
        <v>40</v>
      </c>
      <c r="R90" s="3" t="str">
        <f>IF(OR(G90="12R",G90="12L"),_xlfn.XLOOKUP(C90,DB!$A$2:$A$255,DB!$B$2:$B$255,""),IF(OR(G90="30L",G90="30R"),_xlfn.XLOOKUP(C90,DB!$A$2:$A$255,DB!$C$2:$C$255,""),""))</f>
        <v>ENEBA</v>
      </c>
      <c r="S90" s="3">
        <f t="shared" si="1"/>
        <v>18</v>
      </c>
      <c r="T90" s="3" t="str">
        <f>_xlfn.XLOOKUP(C90,DB!$A$2:$A$255,DB!$D$2:$D$255,"")</f>
        <v>Sector 3</v>
      </c>
    </row>
    <row r="91" spans="1:20" x14ac:dyDescent="0.2">
      <c r="A91" s="13" t="s">
        <v>665</v>
      </c>
      <c r="B91" s="13" t="s">
        <v>18</v>
      </c>
      <c r="C91" s="13" t="s">
        <v>666</v>
      </c>
      <c r="D91" s="13" t="s">
        <v>29</v>
      </c>
      <c r="E91" s="13" t="s">
        <v>2526</v>
      </c>
      <c r="F91" s="14">
        <v>46301.759097222224</v>
      </c>
      <c r="G91" s="13" t="s">
        <v>22</v>
      </c>
      <c r="H91" s="13" t="s">
        <v>2527</v>
      </c>
      <c r="I91" s="15">
        <v>360</v>
      </c>
      <c r="J91" s="13" t="s">
        <v>23</v>
      </c>
      <c r="K91" s="13" t="s">
        <v>24</v>
      </c>
      <c r="L91" s="15">
        <v>446</v>
      </c>
      <c r="M91" s="13" t="s">
        <v>204</v>
      </c>
      <c r="N91" s="14">
        <v>46301.783599537041</v>
      </c>
      <c r="O91" s="15">
        <v>360</v>
      </c>
      <c r="P91" s="13" t="s">
        <v>26</v>
      </c>
      <c r="Q91" s="15">
        <v>40</v>
      </c>
      <c r="R91" s="3" t="str">
        <f>IF(OR(G91="12R",G91="12L"),_xlfn.XLOOKUP(C91,DB!$A$2:$A$255,DB!$B$2:$B$255,""),IF(OR(G91="30L",G91="30R"),_xlfn.XLOOKUP(C91,DB!$A$2:$A$255,DB!$C$2:$C$255,""),""))</f>
        <v>OMSUK</v>
      </c>
      <c r="S91" s="3">
        <f t="shared" si="1"/>
        <v>18</v>
      </c>
      <c r="T91" s="3" t="str">
        <f>_xlfn.XLOOKUP(C91,DB!$A$2:$A$255,DB!$D$2:$D$255,"")</f>
        <v>Sector 3</v>
      </c>
    </row>
    <row r="92" spans="1:20" x14ac:dyDescent="0.2">
      <c r="A92" s="13" t="s">
        <v>305</v>
      </c>
      <c r="B92" s="13" t="s">
        <v>18</v>
      </c>
      <c r="C92" s="13" t="s">
        <v>148</v>
      </c>
      <c r="D92" s="13" t="s">
        <v>20</v>
      </c>
      <c r="E92" s="13" t="s">
        <v>2528</v>
      </c>
      <c r="F92" s="14">
        <v>46301.760451388887</v>
      </c>
      <c r="G92" s="13" t="s">
        <v>22</v>
      </c>
      <c r="H92" s="13" t="s">
        <v>2529</v>
      </c>
      <c r="I92" s="15">
        <v>370</v>
      </c>
      <c r="J92" s="13" t="s">
        <v>23</v>
      </c>
      <c r="K92" s="13" t="s">
        <v>24</v>
      </c>
      <c r="L92" s="15">
        <v>136</v>
      </c>
      <c r="M92" s="13" t="s">
        <v>40</v>
      </c>
      <c r="N92" s="14">
        <v>46301.769166666665</v>
      </c>
      <c r="O92" s="15">
        <v>228</v>
      </c>
      <c r="P92" s="13" t="s">
        <v>26</v>
      </c>
      <c r="Q92" s="15">
        <v>190</v>
      </c>
      <c r="R92" s="3" t="str">
        <f>IF(OR(G92="12R",G92="12L"),_xlfn.XLOOKUP(C92,DB!$A$2:$A$255,DB!$B$2:$B$255,""),IF(OR(G92="30L",G92="30R"),_xlfn.XLOOKUP(C92,DB!$A$2:$A$255,DB!$C$2:$C$255,""),""))</f>
        <v>NUDAL</v>
      </c>
      <c r="S92" s="3">
        <f t="shared" si="1"/>
        <v>18</v>
      </c>
      <c r="T92" s="3" t="str">
        <f>_xlfn.XLOOKUP(C92,DB!$A$2:$A$255,DB!$D$2:$D$255,"")</f>
        <v>Sector 3</v>
      </c>
    </row>
    <row r="93" spans="1:20" x14ac:dyDescent="0.2">
      <c r="A93" s="13" t="s">
        <v>2530</v>
      </c>
      <c r="B93" s="13" t="s">
        <v>18</v>
      </c>
      <c r="C93" s="13" t="s">
        <v>43</v>
      </c>
      <c r="D93" s="13" t="s">
        <v>923</v>
      </c>
      <c r="E93" s="13"/>
      <c r="F93" s="14">
        <v>46301.762060185189</v>
      </c>
      <c r="G93" s="13" t="s">
        <v>22</v>
      </c>
      <c r="H93" s="13" t="s">
        <v>2531</v>
      </c>
      <c r="I93" s="15">
        <v>280</v>
      </c>
      <c r="J93" s="13" t="s">
        <v>23</v>
      </c>
      <c r="K93" s="13" t="s">
        <v>51</v>
      </c>
      <c r="L93" s="15">
        <v>858</v>
      </c>
      <c r="M93" s="13" t="s">
        <v>703</v>
      </c>
      <c r="N93" s="14">
        <v>46301.819606481484</v>
      </c>
      <c r="O93" s="15">
        <v>280</v>
      </c>
      <c r="P93" s="13" t="s">
        <v>137</v>
      </c>
      <c r="Q93" s="15">
        <v>30</v>
      </c>
      <c r="R93" s="3" t="str">
        <f>IF(OR(G93="12R",G93="12L"),_xlfn.XLOOKUP(C93,DB!$A$2:$A$255,DB!$B$2:$B$255,""),IF(OR(G93="30L",G93="30R"),_xlfn.XLOOKUP(C93,DB!$A$2:$A$255,DB!$C$2:$C$255,""),""))</f>
        <v>UDGUV</v>
      </c>
      <c r="S93" s="3">
        <f t="shared" si="1"/>
        <v>18</v>
      </c>
      <c r="T93" s="3" t="str">
        <f>_xlfn.XLOOKUP(C93,DB!$A$2:$A$255,DB!$D$2:$D$255,"")</f>
        <v>Sector 2</v>
      </c>
    </row>
    <row r="94" spans="1:20" x14ac:dyDescent="0.2">
      <c r="A94" s="13" t="s">
        <v>233</v>
      </c>
      <c r="B94" s="13" t="s">
        <v>18</v>
      </c>
      <c r="C94" s="13" t="s">
        <v>234</v>
      </c>
      <c r="D94" s="13" t="s">
        <v>44</v>
      </c>
      <c r="E94" s="13" t="s">
        <v>487</v>
      </c>
      <c r="F94" s="14">
        <v>46301.763356481482</v>
      </c>
      <c r="G94" s="13" t="s">
        <v>22</v>
      </c>
      <c r="H94" s="13" t="s">
        <v>2532</v>
      </c>
      <c r="I94" s="15">
        <v>320</v>
      </c>
      <c r="J94" s="13" t="s">
        <v>23</v>
      </c>
      <c r="K94" s="13" t="s">
        <v>24</v>
      </c>
      <c r="L94" s="15">
        <v>561</v>
      </c>
      <c r="M94" s="13" t="s">
        <v>2533</v>
      </c>
      <c r="N94" s="14">
        <v>46301.793344907404</v>
      </c>
      <c r="O94" s="15">
        <v>320</v>
      </c>
      <c r="P94" s="13" t="s">
        <v>26</v>
      </c>
      <c r="Q94" s="15">
        <v>40</v>
      </c>
      <c r="R94" s="3" t="str">
        <f>IF(OR(G94="12R",G94="12L"),_xlfn.XLOOKUP(C94,DB!$A$2:$A$255,DB!$B$2:$B$255,""),IF(OR(G94="30L",G94="30R"),_xlfn.XLOOKUP(C94,DB!$A$2:$A$255,DB!$C$2:$C$255,""),""))</f>
        <v>UDGUV</v>
      </c>
      <c r="S94" s="3">
        <f t="shared" si="1"/>
        <v>18</v>
      </c>
      <c r="T94" s="3" t="str">
        <f>_xlfn.XLOOKUP(C94,DB!$A$2:$A$255,DB!$D$2:$D$255,"")</f>
        <v>Sector 2</v>
      </c>
    </row>
    <row r="95" spans="1:20" x14ac:dyDescent="0.2">
      <c r="A95" s="13" t="s">
        <v>625</v>
      </c>
      <c r="B95" s="13" t="s">
        <v>18</v>
      </c>
      <c r="C95" s="13" t="s">
        <v>626</v>
      </c>
      <c r="D95" s="13" t="s">
        <v>241</v>
      </c>
      <c r="E95" s="13" t="s">
        <v>2534</v>
      </c>
      <c r="F95" s="14">
        <v>46301.764849537038</v>
      </c>
      <c r="G95" s="13" t="s">
        <v>22</v>
      </c>
      <c r="H95" s="13" t="s">
        <v>2535</v>
      </c>
      <c r="I95" s="15">
        <v>370</v>
      </c>
      <c r="J95" s="13" t="s">
        <v>23</v>
      </c>
      <c r="K95" s="13" t="s">
        <v>24</v>
      </c>
      <c r="L95" s="15">
        <v>355</v>
      </c>
      <c r="M95" s="13" t="s">
        <v>31</v>
      </c>
      <c r="N95" s="14">
        <v>46301.78502314815</v>
      </c>
      <c r="O95" s="15">
        <v>370</v>
      </c>
      <c r="P95" s="13" t="s">
        <v>26</v>
      </c>
      <c r="Q95" s="15">
        <v>40</v>
      </c>
      <c r="R95" s="3" t="str">
        <f>IF(OR(G95="12R",G95="12L"),_xlfn.XLOOKUP(C95,DB!$A$2:$A$255,DB!$B$2:$B$255,""),IF(OR(G95="30L",G95="30R"),_xlfn.XLOOKUP(C95,DB!$A$2:$A$255,DB!$C$2:$C$255,""),""))</f>
        <v>OMSUK</v>
      </c>
      <c r="S95" s="3">
        <f t="shared" si="1"/>
        <v>18</v>
      </c>
      <c r="T95" s="3" t="str">
        <f>_xlfn.XLOOKUP(C95,DB!$A$2:$A$255,DB!$D$2:$D$255,"")</f>
        <v>Sector 3</v>
      </c>
    </row>
    <row r="96" spans="1:20" x14ac:dyDescent="0.2">
      <c r="A96" s="13" t="s">
        <v>253</v>
      </c>
      <c r="B96" s="13" t="s">
        <v>18</v>
      </c>
      <c r="C96" s="13" t="s">
        <v>122</v>
      </c>
      <c r="D96" s="13" t="s">
        <v>123</v>
      </c>
      <c r="E96" s="13" t="s">
        <v>866</v>
      </c>
      <c r="F96" s="14">
        <v>46301.766041666669</v>
      </c>
      <c r="G96" s="13" t="s">
        <v>22</v>
      </c>
      <c r="H96" s="13" t="s">
        <v>2536</v>
      </c>
      <c r="I96" s="15">
        <v>300</v>
      </c>
      <c r="J96" s="13" t="s">
        <v>23</v>
      </c>
      <c r="K96" s="13" t="s">
        <v>24</v>
      </c>
      <c r="L96" s="15">
        <v>546</v>
      </c>
      <c r="M96" s="13" t="s">
        <v>130</v>
      </c>
      <c r="N96" s="14">
        <v>46301.795300925929</v>
      </c>
      <c r="O96" s="15">
        <v>340</v>
      </c>
      <c r="P96" s="13" t="s">
        <v>26</v>
      </c>
      <c r="Q96" s="15">
        <v>40</v>
      </c>
      <c r="R96" s="3" t="str">
        <f>IF(OR(G96="12R",G96="12L"),_xlfn.XLOOKUP(C96,DB!$A$2:$A$255,DB!$B$2:$B$255,""),IF(OR(G96="30L",G96="30R"),_xlfn.XLOOKUP(C96,DB!$A$2:$A$255,DB!$C$2:$C$255,""),""))</f>
        <v>ENEBA</v>
      </c>
      <c r="S96" s="3">
        <f t="shared" si="1"/>
        <v>18</v>
      </c>
      <c r="T96" s="3" t="str">
        <f>_xlfn.XLOOKUP(C96,DB!$A$2:$A$255,DB!$D$2:$D$255,"")</f>
        <v>Sector 3</v>
      </c>
    </row>
    <row r="97" spans="1:20" x14ac:dyDescent="0.2">
      <c r="A97" s="13" t="s">
        <v>218</v>
      </c>
      <c r="B97" s="13" t="s">
        <v>18</v>
      </c>
      <c r="C97" s="13" t="s">
        <v>219</v>
      </c>
      <c r="D97" s="13" t="s">
        <v>54</v>
      </c>
      <c r="E97" s="13" t="s">
        <v>2288</v>
      </c>
      <c r="F97" s="14">
        <v>46301.767129629632</v>
      </c>
      <c r="G97" s="13" t="s">
        <v>22</v>
      </c>
      <c r="H97" s="13" t="s">
        <v>2537</v>
      </c>
      <c r="I97" s="15">
        <v>370</v>
      </c>
      <c r="J97" s="13" t="s">
        <v>23</v>
      </c>
      <c r="K97" s="13" t="s">
        <v>24</v>
      </c>
      <c r="L97" s="15">
        <v>156</v>
      </c>
      <c r="M97" s="13" t="s">
        <v>816</v>
      </c>
      <c r="N97" s="14">
        <v>46301.77752314815</v>
      </c>
      <c r="O97" s="15">
        <v>282</v>
      </c>
      <c r="P97" s="13" t="s">
        <v>26</v>
      </c>
      <c r="Q97" s="15">
        <v>190</v>
      </c>
      <c r="R97" s="3" t="str">
        <f>IF(OR(G97="12R",G97="12L"),_xlfn.XLOOKUP(C97,DB!$A$2:$A$255,DB!$B$2:$B$255,""),IF(OR(G97="30L",G97="30R"),_xlfn.XLOOKUP(C97,DB!$A$2:$A$255,DB!$C$2:$C$255,""),""))</f>
        <v>TAKUX</v>
      </c>
      <c r="S97" s="3">
        <f t="shared" si="1"/>
        <v>18</v>
      </c>
      <c r="T97" s="3" t="str">
        <f>_xlfn.XLOOKUP(C97,DB!$A$2:$A$255,DB!$D$2:$D$255,"")</f>
        <v>Sector 7</v>
      </c>
    </row>
    <row r="98" spans="1:20" x14ac:dyDescent="0.2">
      <c r="A98" s="13" t="s">
        <v>244</v>
      </c>
      <c r="B98" s="13" t="s">
        <v>18</v>
      </c>
      <c r="C98" s="13" t="s">
        <v>28</v>
      </c>
      <c r="D98" s="13" t="s">
        <v>29</v>
      </c>
      <c r="E98" s="13" t="s">
        <v>1219</v>
      </c>
      <c r="F98" s="14">
        <v>46301.771180555559</v>
      </c>
      <c r="G98" s="13" t="s">
        <v>22</v>
      </c>
      <c r="H98" s="13" t="s">
        <v>2538</v>
      </c>
      <c r="I98" s="15">
        <v>380</v>
      </c>
      <c r="J98" s="13" t="s">
        <v>23</v>
      </c>
      <c r="K98" s="13" t="s">
        <v>24</v>
      </c>
      <c r="L98" s="15">
        <v>437</v>
      </c>
      <c r="M98" s="13" t="s">
        <v>204</v>
      </c>
      <c r="N98" s="14">
        <v>46301.795335648145</v>
      </c>
      <c r="O98" s="15">
        <v>360</v>
      </c>
      <c r="P98" s="13" t="s">
        <v>26</v>
      </c>
      <c r="Q98" s="15">
        <v>40</v>
      </c>
      <c r="R98" s="3" t="str">
        <f>IF(OR(G98="12R",G98="12L"),_xlfn.XLOOKUP(C98,DB!$A$2:$A$255,DB!$B$2:$B$255,""),IF(OR(G98="30L",G98="30R"),_xlfn.XLOOKUP(C98,DB!$A$2:$A$255,DB!$C$2:$C$255,""),""))</f>
        <v>OMSUK</v>
      </c>
      <c r="S98" s="3">
        <f t="shared" si="1"/>
        <v>18</v>
      </c>
      <c r="T98" s="3" t="str">
        <f>_xlfn.XLOOKUP(C98,DB!$A$2:$A$255,DB!$D$2:$D$255,"")</f>
        <v>Sector 3</v>
      </c>
    </row>
    <row r="99" spans="1:20" x14ac:dyDescent="0.2">
      <c r="A99" s="13" t="s">
        <v>226</v>
      </c>
      <c r="B99" s="13" t="s">
        <v>18</v>
      </c>
      <c r="C99" s="13" t="s">
        <v>227</v>
      </c>
      <c r="D99" s="13" t="s">
        <v>54</v>
      </c>
      <c r="E99" s="13" t="s">
        <v>1118</v>
      </c>
      <c r="F99" s="14">
        <v>46301.774004629631</v>
      </c>
      <c r="G99" s="13" t="s">
        <v>22</v>
      </c>
      <c r="H99" s="13" t="s">
        <v>2539</v>
      </c>
      <c r="I99" s="15">
        <v>330</v>
      </c>
      <c r="J99" s="13" t="s">
        <v>23</v>
      </c>
      <c r="K99" s="13" t="s">
        <v>24</v>
      </c>
      <c r="L99" s="15">
        <v>153</v>
      </c>
      <c r="M99" s="13" t="s">
        <v>117</v>
      </c>
      <c r="N99" s="14">
        <v>46301.78465277778</v>
      </c>
      <c r="O99" s="15">
        <v>292</v>
      </c>
      <c r="P99" s="13" t="s">
        <v>26</v>
      </c>
      <c r="Q99" s="15">
        <v>190</v>
      </c>
      <c r="R99" s="3" t="str">
        <f>IF(OR(G99="12R",G99="12L"),_xlfn.XLOOKUP(C99,DB!$A$2:$A$255,DB!$B$2:$B$255,""),IF(OR(G99="30L",G99="30R"),_xlfn.XLOOKUP(C99,DB!$A$2:$A$255,DB!$C$2:$C$255,""),""))</f>
        <v>TAKUX</v>
      </c>
      <c r="S99" s="3">
        <f t="shared" si="1"/>
        <v>18</v>
      </c>
      <c r="T99" s="3" t="str">
        <f>_xlfn.XLOOKUP(C99,DB!$A$2:$A$255,DB!$D$2:$D$255,"")</f>
        <v>Sector 7</v>
      </c>
    </row>
    <row r="100" spans="1:20" x14ac:dyDescent="0.2">
      <c r="A100" s="13" t="s">
        <v>231</v>
      </c>
      <c r="B100" s="13" t="s">
        <v>18</v>
      </c>
      <c r="C100" s="13" t="s">
        <v>33</v>
      </c>
      <c r="D100" s="13" t="s">
        <v>20</v>
      </c>
      <c r="E100" s="13" t="s">
        <v>406</v>
      </c>
      <c r="F100" s="14">
        <v>46301.778287037036</v>
      </c>
      <c r="G100" s="13" t="s">
        <v>22</v>
      </c>
      <c r="H100" s="13" t="s">
        <v>2540</v>
      </c>
      <c r="I100" s="15">
        <v>360</v>
      </c>
      <c r="J100" s="13" t="s">
        <v>23</v>
      </c>
      <c r="K100" s="13" t="s">
        <v>24</v>
      </c>
      <c r="L100" s="15">
        <v>854</v>
      </c>
      <c r="M100" s="13" t="s">
        <v>1228</v>
      </c>
      <c r="N100" s="14">
        <v>46301.82408564815</v>
      </c>
      <c r="O100" s="15">
        <v>360</v>
      </c>
      <c r="P100" s="13" t="s">
        <v>26</v>
      </c>
      <c r="Q100" s="15">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s="13" t="s">
        <v>243</v>
      </c>
      <c r="B101" s="13" t="s">
        <v>18</v>
      </c>
      <c r="C101" s="13" t="s">
        <v>144</v>
      </c>
      <c r="D101" s="13" t="s">
        <v>61</v>
      </c>
      <c r="E101" s="13" t="s">
        <v>940</v>
      </c>
      <c r="F101" s="14">
        <v>46301.781527777777</v>
      </c>
      <c r="G101" s="13" t="s">
        <v>22</v>
      </c>
      <c r="H101" s="13" t="s">
        <v>2541</v>
      </c>
      <c r="I101" s="15">
        <v>330</v>
      </c>
      <c r="J101" s="13" t="s">
        <v>23</v>
      </c>
      <c r="K101" s="13" t="s">
        <v>24</v>
      </c>
      <c r="L101" s="15">
        <v>222</v>
      </c>
      <c r="M101" s="13" t="s">
        <v>2542</v>
      </c>
      <c r="N101" s="14">
        <v>46301.79478009259</v>
      </c>
      <c r="O101" s="15">
        <v>205</v>
      </c>
      <c r="P101" s="13" t="s">
        <v>26</v>
      </c>
      <c r="Q101" s="15">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13" t="s">
        <v>257</v>
      </c>
      <c r="B102" s="13" t="s">
        <v>18</v>
      </c>
      <c r="C102" s="13" t="s">
        <v>122</v>
      </c>
      <c r="D102" s="13" t="s">
        <v>44</v>
      </c>
      <c r="E102" s="13" t="s">
        <v>1100</v>
      </c>
      <c r="F102" s="14">
        <v>46301.784745370373</v>
      </c>
      <c r="G102" s="13" t="s">
        <v>22</v>
      </c>
      <c r="H102" s="13" t="s">
        <v>2543</v>
      </c>
      <c r="I102" s="15">
        <v>340</v>
      </c>
      <c r="J102" s="13" t="s">
        <v>23</v>
      </c>
      <c r="K102" s="13" t="s">
        <v>24</v>
      </c>
      <c r="L102" s="15">
        <v>527</v>
      </c>
      <c r="M102" s="13" t="s">
        <v>130</v>
      </c>
      <c r="N102" s="14">
        <v>46301.812800925924</v>
      </c>
      <c r="O102" s="15">
        <v>360</v>
      </c>
      <c r="P102" s="13" t="s">
        <v>26</v>
      </c>
      <c r="Q102" s="15">
        <v>40</v>
      </c>
      <c r="R102" s="3" t="str">
        <f>IF(OR(G102="12R",G102="12L"),_xlfn.XLOOKUP(C102,DB!$A$2:$A$255,DB!$B$2:$B$255,""),IF(OR(G102="30L",G102="30R"),_xlfn.XLOOKUP(C102,DB!$A$2:$A$255,DB!$C$2:$C$255,""),""))</f>
        <v>ENEBA</v>
      </c>
      <c r="S102" s="3">
        <f t="shared" si="1"/>
        <v>18</v>
      </c>
      <c r="T102" s="3" t="str">
        <f>_xlfn.XLOOKUP(C102,DB!$A$2:$A$255,DB!$D$2:$D$255,"")</f>
        <v>Sector 3</v>
      </c>
    </row>
    <row r="103" spans="1:20" x14ac:dyDescent="0.2">
      <c r="A103" s="13" t="s">
        <v>255</v>
      </c>
      <c r="B103" s="13" t="s">
        <v>18</v>
      </c>
      <c r="C103" s="13" t="s">
        <v>256</v>
      </c>
      <c r="D103" s="13" t="s">
        <v>54</v>
      </c>
      <c r="E103" s="13" t="s">
        <v>1101</v>
      </c>
      <c r="F103" s="14">
        <v>46301.788124999999</v>
      </c>
      <c r="G103" s="13" t="s">
        <v>22</v>
      </c>
      <c r="H103" s="13" t="s">
        <v>2544</v>
      </c>
      <c r="I103" s="15">
        <v>360</v>
      </c>
      <c r="J103" s="13" t="s">
        <v>23</v>
      </c>
      <c r="K103" s="13" t="s">
        <v>24</v>
      </c>
      <c r="L103" s="15">
        <v>882</v>
      </c>
      <c r="M103" s="13" t="s">
        <v>1169</v>
      </c>
      <c r="N103" s="14">
        <v>46301.835266203707</v>
      </c>
      <c r="O103" s="15">
        <v>360</v>
      </c>
      <c r="P103" s="13" t="s">
        <v>26</v>
      </c>
      <c r="Q103" s="15">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13" t="s">
        <v>2545</v>
      </c>
      <c r="B104" s="13" t="s">
        <v>18</v>
      </c>
      <c r="C104" s="13" t="s">
        <v>386</v>
      </c>
      <c r="D104" s="13" t="s">
        <v>2546</v>
      </c>
      <c r="E104" s="13"/>
      <c r="F104" s="14">
        <v>46301.789710648147</v>
      </c>
      <c r="G104" s="13" t="s">
        <v>22</v>
      </c>
      <c r="H104" s="13" t="s">
        <v>2547</v>
      </c>
      <c r="I104" s="15">
        <v>110</v>
      </c>
      <c r="J104" s="13" t="s">
        <v>23</v>
      </c>
      <c r="K104" s="13" t="s">
        <v>51</v>
      </c>
      <c r="L104" s="15">
        <v>221</v>
      </c>
      <c r="M104" s="13" t="s">
        <v>383</v>
      </c>
      <c r="N104" s="14">
        <v>46301.821504629632</v>
      </c>
      <c r="O104" s="15">
        <v>110</v>
      </c>
      <c r="P104" s="13" t="s">
        <v>137</v>
      </c>
      <c r="Q104" s="15">
        <v>15</v>
      </c>
      <c r="R104" s="3" t="str">
        <f>IF(OR(G104="12R",G104="12L"),_xlfn.XLOOKUP(C104,DB!$A$2:$A$255,DB!$B$2:$B$255,""),IF(OR(G104="30L",G104="30R"),_xlfn.XLOOKUP(C104,DB!$A$2:$A$255,DB!$C$2:$C$255,""),""))</f>
        <v>NUDAL</v>
      </c>
      <c r="S104" s="3">
        <f t="shared" si="1"/>
        <v>18</v>
      </c>
      <c r="T104" s="3" t="str">
        <f>_xlfn.XLOOKUP(C104,DB!$A$2:$A$255,DB!$D$2:$D$255,"")</f>
        <v>Sector 3</v>
      </c>
    </row>
    <row r="105" spans="1:20" x14ac:dyDescent="0.2">
      <c r="A105" s="13" t="s">
        <v>251</v>
      </c>
      <c r="B105" s="13" t="s">
        <v>18</v>
      </c>
      <c r="C105" s="13" t="s">
        <v>63</v>
      </c>
      <c r="D105" s="13" t="s">
        <v>34</v>
      </c>
      <c r="E105" s="13" t="s">
        <v>84</v>
      </c>
      <c r="F105" s="14">
        <v>46301.791712962964</v>
      </c>
      <c r="G105" s="13" t="s">
        <v>22</v>
      </c>
      <c r="H105" s="13" t="s">
        <v>2548</v>
      </c>
      <c r="I105" s="15">
        <v>360</v>
      </c>
      <c r="J105" s="13" t="s">
        <v>23</v>
      </c>
      <c r="K105" s="13" t="s">
        <v>24</v>
      </c>
      <c r="L105" s="15">
        <v>875</v>
      </c>
      <c r="M105" s="13" t="s">
        <v>889</v>
      </c>
      <c r="N105" s="14">
        <v>46301.837766203702</v>
      </c>
      <c r="O105" s="15">
        <v>360</v>
      </c>
      <c r="P105" s="13" t="s">
        <v>26</v>
      </c>
      <c r="Q105" s="15">
        <v>190</v>
      </c>
      <c r="R105" s="3" t="str">
        <f>IF(OR(G105="12R",G105="12L"),_xlfn.XLOOKUP(C105,DB!$A$2:$A$255,DB!$B$2:$B$255,""),IF(OR(G105="30L",G105="30R"),_xlfn.XLOOKUP(C105,DB!$A$2:$A$255,DB!$C$2:$C$255,""),""))</f>
        <v>UDGUV</v>
      </c>
      <c r="S105" s="3">
        <f t="shared" si="1"/>
        <v>19</v>
      </c>
      <c r="T105" s="3" t="str">
        <f>_xlfn.XLOOKUP(C105,DB!$A$2:$A$255,DB!$D$2:$D$255,"")</f>
        <v>Sector 2</v>
      </c>
    </row>
    <row r="106" spans="1:20" x14ac:dyDescent="0.2">
      <c r="A106" s="13" t="s">
        <v>254</v>
      </c>
      <c r="B106" s="13" t="s">
        <v>18</v>
      </c>
      <c r="C106" s="13" t="s">
        <v>101</v>
      </c>
      <c r="D106" s="13" t="s">
        <v>54</v>
      </c>
      <c r="E106" s="13" t="s">
        <v>428</v>
      </c>
      <c r="F106" s="14">
        <v>46301.793356481481</v>
      </c>
      <c r="G106" s="13" t="s">
        <v>22</v>
      </c>
      <c r="H106" s="13" t="s">
        <v>2549</v>
      </c>
      <c r="I106" s="15">
        <v>380</v>
      </c>
      <c r="J106" s="13" t="s">
        <v>23</v>
      </c>
      <c r="K106" s="13" t="s">
        <v>24</v>
      </c>
      <c r="L106" s="15">
        <v>884</v>
      </c>
      <c r="M106" s="13" t="s">
        <v>688</v>
      </c>
      <c r="N106" s="14">
        <v>46301.840011574073</v>
      </c>
      <c r="O106" s="15">
        <v>380</v>
      </c>
      <c r="P106" s="13" t="s">
        <v>26</v>
      </c>
      <c r="Q106" s="15">
        <v>190</v>
      </c>
      <c r="R106" s="3" t="str">
        <f>IF(OR(G106="12R",G106="12L"),_xlfn.XLOOKUP(C106,DB!$A$2:$A$255,DB!$B$2:$B$255,""),IF(OR(G106="30L",G106="30R"),_xlfn.XLOOKUP(C106,DB!$A$2:$A$255,DB!$C$2:$C$255,""),""))</f>
        <v>UDGUV</v>
      </c>
      <c r="S106" s="3">
        <f t="shared" si="1"/>
        <v>19</v>
      </c>
      <c r="T106" s="3" t="str">
        <f>_xlfn.XLOOKUP(C106,DB!$A$2:$A$255,DB!$D$2:$D$255,"")</f>
        <v>Sector 2</v>
      </c>
    </row>
    <row r="107" spans="1:20" x14ac:dyDescent="0.2">
      <c r="A107" s="13" t="s">
        <v>492</v>
      </c>
      <c r="B107" s="13" t="s">
        <v>18</v>
      </c>
      <c r="C107" s="13" t="s">
        <v>493</v>
      </c>
      <c r="D107" s="13" t="s">
        <v>29</v>
      </c>
      <c r="E107" s="13" t="s">
        <v>2550</v>
      </c>
      <c r="F107" s="14">
        <v>46301.796030092592</v>
      </c>
      <c r="G107" s="13" t="s">
        <v>22</v>
      </c>
      <c r="H107" s="13" t="s">
        <v>2551</v>
      </c>
      <c r="I107" s="15">
        <v>340</v>
      </c>
      <c r="J107" s="13" t="s">
        <v>23</v>
      </c>
      <c r="K107" s="13" t="s">
        <v>24</v>
      </c>
      <c r="L107" s="15">
        <v>452</v>
      </c>
      <c r="M107" s="13" t="s">
        <v>204</v>
      </c>
      <c r="N107" s="14">
        <v>46301.820914351854</v>
      </c>
      <c r="O107" s="15">
        <v>340</v>
      </c>
      <c r="P107" s="13" t="s">
        <v>26</v>
      </c>
      <c r="Q107" s="15">
        <v>40</v>
      </c>
      <c r="R107" s="3" t="str">
        <f>IF(OR(G107="12R",G107="12L"),_xlfn.XLOOKUP(C107,DB!$A$2:$A$255,DB!$B$2:$B$255,""),IF(OR(G107="30L",G107="30R"),_xlfn.XLOOKUP(C107,DB!$A$2:$A$255,DB!$C$2:$C$255,""),""))</f>
        <v>ENEBA</v>
      </c>
      <c r="S107" s="3">
        <f t="shared" si="1"/>
        <v>19</v>
      </c>
      <c r="T107" s="3" t="str">
        <f>_xlfn.XLOOKUP(C107,DB!$A$2:$A$255,DB!$D$2:$D$255,"")</f>
        <v>Sector 3</v>
      </c>
    </row>
    <row r="108" spans="1:20" x14ac:dyDescent="0.2">
      <c r="A108" s="13" t="s">
        <v>245</v>
      </c>
      <c r="B108" s="13" t="s">
        <v>18</v>
      </c>
      <c r="C108" s="13" t="s">
        <v>246</v>
      </c>
      <c r="D108" s="13" t="s">
        <v>247</v>
      </c>
      <c r="E108" s="13" t="s">
        <v>658</v>
      </c>
      <c r="F108" s="14">
        <v>46301.79724537037</v>
      </c>
      <c r="G108" s="13" t="s">
        <v>22</v>
      </c>
      <c r="H108" s="13" t="s">
        <v>2552</v>
      </c>
      <c r="I108" s="15">
        <v>100</v>
      </c>
      <c r="J108" s="13" t="s">
        <v>23</v>
      </c>
      <c r="K108" s="13" t="s">
        <v>24</v>
      </c>
      <c r="L108" s="15">
        <v>338</v>
      </c>
      <c r="M108" s="13" t="s">
        <v>246</v>
      </c>
      <c r="N108" s="14">
        <v>46301.864027777781</v>
      </c>
      <c r="O108" s="15">
        <v>0</v>
      </c>
      <c r="P108" s="13" t="s">
        <v>137</v>
      </c>
      <c r="Q108" s="15">
        <v>40</v>
      </c>
      <c r="R108" s="3" t="str">
        <f>IF(OR(G108="12R",G108="12L"),_xlfn.XLOOKUP(C108,DB!$A$2:$A$255,DB!$B$2:$B$255,""),IF(OR(G108="30L",G108="30R"),_xlfn.XLOOKUP(C108,DB!$A$2:$A$255,DB!$C$2:$C$255,""),""))</f>
        <v>CZM</v>
      </c>
      <c r="S108" s="3">
        <f t="shared" si="1"/>
        <v>19</v>
      </c>
      <c r="T108" s="3" t="str">
        <f>_xlfn.XLOOKUP(C108,DB!$A$2:$A$255,DB!$D$2:$D$255,"")</f>
        <v>Sector 7</v>
      </c>
    </row>
    <row r="109" spans="1:20" x14ac:dyDescent="0.2">
      <c r="A109" s="13" t="s">
        <v>573</v>
      </c>
      <c r="B109" s="13" t="s">
        <v>18</v>
      </c>
      <c r="C109" s="13" t="s">
        <v>66</v>
      </c>
      <c r="D109" s="13" t="s">
        <v>186</v>
      </c>
      <c r="E109" s="13"/>
      <c r="F109" s="14">
        <v>46301.798750000002</v>
      </c>
      <c r="G109" s="13" t="s">
        <v>22</v>
      </c>
      <c r="H109" s="13" t="s">
        <v>2553</v>
      </c>
      <c r="I109" s="15">
        <v>105</v>
      </c>
      <c r="J109" s="13" t="s">
        <v>139</v>
      </c>
      <c r="K109" s="13" t="s">
        <v>51</v>
      </c>
      <c r="L109" s="15">
        <v>326</v>
      </c>
      <c r="M109" s="13" t="s">
        <v>66</v>
      </c>
      <c r="N109" s="14">
        <v>46301.854363425926</v>
      </c>
      <c r="O109" s="15">
        <v>0</v>
      </c>
      <c r="P109" s="13" t="s">
        <v>137</v>
      </c>
      <c r="Q109" s="15">
        <v>15</v>
      </c>
      <c r="R109" s="3" t="str">
        <f>IF(OR(G109="12R",G109="12L"),_xlfn.XLOOKUP(C109,DB!$A$2:$A$255,DB!$B$2:$B$255,""),IF(OR(G109="30L",G109="30R"),_xlfn.XLOOKUP(C109,DB!$A$2:$A$255,DB!$C$2:$C$255,""),""))</f>
        <v>UDGUV</v>
      </c>
      <c r="S109" s="3">
        <f t="shared" si="1"/>
        <v>19</v>
      </c>
      <c r="T109" s="3" t="str">
        <f>_xlfn.XLOOKUP(C109,DB!$A$2:$A$255,DB!$D$2:$D$255,"")</f>
        <v>Sector 2</v>
      </c>
    </row>
    <row r="110" spans="1:20" x14ac:dyDescent="0.2">
      <c r="A110" s="13" t="s">
        <v>389</v>
      </c>
      <c r="B110" s="13" t="s">
        <v>18</v>
      </c>
      <c r="C110" s="13" t="s">
        <v>390</v>
      </c>
      <c r="D110" s="13" t="s">
        <v>34</v>
      </c>
      <c r="E110" s="13" t="s">
        <v>1151</v>
      </c>
      <c r="F110" s="14">
        <v>46301.803402777776</v>
      </c>
      <c r="G110" s="13" t="s">
        <v>22</v>
      </c>
      <c r="H110" s="13" t="s">
        <v>2554</v>
      </c>
      <c r="I110" s="15">
        <v>350</v>
      </c>
      <c r="J110" s="13" t="s">
        <v>23</v>
      </c>
      <c r="K110" s="13" t="s">
        <v>24</v>
      </c>
      <c r="L110" s="15">
        <v>134</v>
      </c>
      <c r="M110" s="13" t="s">
        <v>40</v>
      </c>
      <c r="N110" s="14">
        <v>46301.812627314815</v>
      </c>
      <c r="O110" s="15">
        <v>258</v>
      </c>
      <c r="P110" s="13" t="s">
        <v>26</v>
      </c>
      <c r="Q110" s="15">
        <v>190</v>
      </c>
      <c r="R110" s="3" t="str">
        <f>IF(OR(G110="12R",G110="12L"),_xlfn.XLOOKUP(C110,DB!$A$2:$A$255,DB!$B$2:$B$255,""),IF(OR(G110="30L",G110="30R"),_xlfn.XLOOKUP(C110,DB!$A$2:$A$255,DB!$C$2:$C$255,""),""))</f>
        <v>OMSUK</v>
      </c>
      <c r="S110" s="3">
        <f t="shared" si="1"/>
        <v>19</v>
      </c>
      <c r="T110" s="3" t="str">
        <f>_xlfn.XLOOKUP(C110,DB!$A$2:$A$255,DB!$D$2:$D$255,"")</f>
        <v>Sector 3</v>
      </c>
    </row>
    <row r="111" spans="1:20" x14ac:dyDescent="0.2">
      <c r="A111" s="13" t="s">
        <v>259</v>
      </c>
      <c r="B111" s="13" t="s">
        <v>18</v>
      </c>
      <c r="C111" s="13" t="s">
        <v>260</v>
      </c>
      <c r="D111" s="13" t="s">
        <v>261</v>
      </c>
      <c r="E111" s="13" t="s">
        <v>2555</v>
      </c>
      <c r="F111" s="14">
        <v>46301.804803240739</v>
      </c>
      <c r="G111" s="13" t="s">
        <v>22</v>
      </c>
      <c r="H111" s="13" t="s">
        <v>2556</v>
      </c>
      <c r="I111" s="15">
        <v>350</v>
      </c>
      <c r="J111" s="13" t="s">
        <v>23</v>
      </c>
      <c r="K111" s="13" t="s">
        <v>24</v>
      </c>
      <c r="L111" s="15">
        <v>141</v>
      </c>
      <c r="M111" s="13" t="s">
        <v>40</v>
      </c>
      <c r="N111" s="14">
        <v>46301.813854166663</v>
      </c>
      <c r="O111" s="15">
        <v>224</v>
      </c>
      <c r="P111" s="13" t="s">
        <v>41</v>
      </c>
      <c r="Q111" s="15">
        <v>190</v>
      </c>
      <c r="R111" s="3" t="str">
        <f>IF(OR(G111="12R",G111="12L"),_xlfn.XLOOKUP(C111,DB!$A$2:$A$255,DB!$B$2:$B$255,""),IF(OR(G111="30L",G111="30R"),_xlfn.XLOOKUP(C111,DB!$A$2:$A$255,DB!$C$2:$C$255,""),""))</f>
        <v>NUDAL</v>
      </c>
      <c r="S111" s="3">
        <f t="shared" si="1"/>
        <v>19</v>
      </c>
      <c r="T111" s="3" t="str">
        <f>_xlfn.XLOOKUP(C111,DB!$A$2:$A$255,DB!$D$2:$D$255,"")</f>
        <v>Sector 3</v>
      </c>
    </row>
    <row r="112" spans="1:20" x14ac:dyDescent="0.2">
      <c r="A112" s="13" t="s">
        <v>669</v>
      </c>
      <c r="B112" s="13" t="s">
        <v>18</v>
      </c>
      <c r="C112" s="13" t="s">
        <v>317</v>
      </c>
      <c r="D112" s="13" t="s">
        <v>20</v>
      </c>
      <c r="E112" s="13" t="s">
        <v>2557</v>
      </c>
      <c r="F112" s="14">
        <v>46301.806180555555</v>
      </c>
      <c r="G112" s="13" t="s">
        <v>22</v>
      </c>
      <c r="H112" s="13" t="s">
        <v>2558</v>
      </c>
      <c r="I112" s="15">
        <v>320</v>
      </c>
      <c r="J112" s="13" t="s">
        <v>23</v>
      </c>
      <c r="K112" s="13" t="s">
        <v>24</v>
      </c>
      <c r="L112" s="15">
        <v>541</v>
      </c>
      <c r="M112" s="13" t="s">
        <v>130</v>
      </c>
      <c r="N112" s="14">
        <v>46301.835833333331</v>
      </c>
      <c r="O112" s="15">
        <v>320</v>
      </c>
      <c r="P112" s="13" t="s">
        <v>26</v>
      </c>
      <c r="Q112" s="15">
        <v>40</v>
      </c>
      <c r="R112" s="3" t="str">
        <f>IF(OR(G112="12R",G112="12L"),_xlfn.XLOOKUP(C112,DB!$A$2:$A$255,DB!$B$2:$B$255,""),IF(OR(G112="30L",G112="30R"),_xlfn.XLOOKUP(C112,DB!$A$2:$A$255,DB!$C$2:$C$255,""),""))</f>
        <v>UDGUV</v>
      </c>
      <c r="S112" s="3">
        <f t="shared" si="1"/>
        <v>19</v>
      </c>
      <c r="T112" s="3" t="str">
        <f>_xlfn.XLOOKUP(C112,DB!$A$2:$A$255,DB!$D$2:$D$255,"")</f>
        <v>Sector 2</v>
      </c>
    </row>
    <row r="113" spans="1:20" x14ac:dyDescent="0.2">
      <c r="A113" s="13" t="s">
        <v>258</v>
      </c>
      <c r="B113" s="13" t="s">
        <v>18</v>
      </c>
      <c r="C113" s="13" t="s">
        <v>128</v>
      </c>
      <c r="D113" s="13" t="s">
        <v>61</v>
      </c>
      <c r="E113" s="13" t="s">
        <v>683</v>
      </c>
      <c r="F113" s="14">
        <v>46301.807523148149</v>
      </c>
      <c r="G113" s="13" t="s">
        <v>22</v>
      </c>
      <c r="H113" s="13" t="s">
        <v>2559</v>
      </c>
      <c r="I113" s="15">
        <v>340</v>
      </c>
      <c r="J113" s="13" t="s">
        <v>23</v>
      </c>
      <c r="K113" s="13" t="s">
        <v>24</v>
      </c>
      <c r="L113" s="15">
        <v>556</v>
      </c>
      <c r="M113" s="13" t="s">
        <v>130</v>
      </c>
      <c r="N113" s="14">
        <v>46301.837708333333</v>
      </c>
      <c r="O113" s="15">
        <v>340</v>
      </c>
      <c r="P113" s="13" t="s">
        <v>26</v>
      </c>
      <c r="Q113" s="15">
        <v>40</v>
      </c>
      <c r="R113" s="3" t="str">
        <f>IF(OR(G113="12R",G113="12L"),_xlfn.XLOOKUP(C113,DB!$A$2:$A$255,DB!$B$2:$B$255,""),IF(OR(G113="30L",G113="30R"),_xlfn.XLOOKUP(C113,DB!$A$2:$A$255,DB!$C$2:$C$255,""),""))</f>
        <v>ENEBA</v>
      </c>
      <c r="S113" s="3">
        <f t="shared" si="1"/>
        <v>19</v>
      </c>
      <c r="T113" s="3" t="str">
        <f>_xlfn.XLOOKUP(C113,DB!$A$2:$A$255,DB!$D$2:$D$255,"")</f>
        <v>Sector 3</v>
      </c>
    </row>
    <row r="114" spans="1:20" x14ac:dyDescent="0.2">
      <c r="A114" s="13" t="s">
        <v>275</v>
      </c>
      <c r="B114" s="13" t="s">
        <v>18</v>
      </c>
      <c r="C114" s="13" t="s">
        <v>276</v>
      </c>
      <c r="D114" s="13" t="s">
        <v>123</v>
      </c>
      <c r="E114" s="13" t="s">
        <v>1543</v>
      </c>
      <c r="F114" s="14">
        <v>46301.808854166666</v>
      </c>
      <c r="G114" s="13" t="s">
        <v>22</v>
      </c>
      <c r="H114" s="13" t="s">
        <v>2560</v>
      </c>
      <c r="I114" s="15">
        <v>300</v>
      </c>
      <c r="J114" s="13" t="s">
        <v>23</v>
      </c>
      <c r="K114" s="13" t="s">
        <v>24</v>
      </c>
      <c r="L114" s="15">
        <v>579</v>
      </c>
      <c r="M114" s="13" t="s">
        <v>130</v>
      </c>
      <c r="N114" s="14">
        <v>46301.838680555556</v>
      </c>
      <c r="O114" s="15">
        <v>300</v>
      </c>
      <c r="P114" s="13" t="s">
        <v>26</v>
      </c>
      <c r="Q114" s="15">
        <v>40</v>
      </c>
      <c r="R114" s="3" t="str">
        <f>IF(OR(G114="12R",G114="12L"),_xlfn.XLOOKUP(C114,DB!$A$2:$A$255,DB!$B$2:$B$255,""),IF(OR(G114="30L",G114="30R"),_xlfn.XLOOKUP(C114,DB!$A$2:$A$255,DB!$C$2:$C$255,""),""))</f>
        <v>UDGUV</v>
      </c>
      <c r="S114" s="3">
        <f t="shared" si="1"/>
        <v>19</v>
      </c>
      <c r="T114" s="3" t="str">
        <f>_xlfn.XLOOKUP(C114,DB!$A$2:$A$255,DB!$D$2:$D$255,"")</f>
        <v>Sector 2</v>
      </c>
    </row>
    <row r="115" spans="1:20" x14ac:dyDescent="0.2">
      <c r="A115" s="13" t="s">
        <v>272</v>
      </c>
      <c r="B115" s="13" t="s">
        <v>18</v>
      </c>
      <c r="C115" s="13" t="s">
        <v>273</v>
      </c>
      <c r="D115" s="13" t="s">
        <v>20</v>
      </c>
      <c r="E115" s="13" t="s">
        <v>1258</v>
      </c>
      <c r="F115" s="14">
        <v>46301.812604166669</v>
      </c>
      <c r="G115" s="13" t="s">
        <v>22</v>
      </c>
      <c r="H115" s="13" t="s">
        <v>2561</v>
      </c>
      <c r="I115" s="15">
        <v>340</v>
      </c>
      <c r="J115" s="13" t="s">
        <v>23</v>
      </c>
      <c r="K115" s="13" t="s">
        <v>24</v>
      </c>
      <c r="L115" s="15">
        <v>894</v>
      </c>
      <c r="M115" s="13" t="s">
        <v>2562</v>
      </c>
      <c r="N115" s="14">
        <v>46301.860335648147</v>
      </c>
      <c r="O115" s="15">
        <v>340</v>
      </c>
      <c r="P115" s="13" t="s">
        <v>26</v>
      </c>
      <c r="Q115" s="15">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13" t="s">
        <v>265</v>
      </c>
      <c r="B116" s="13" t="s">
        <v>18</v>
      </c>
      <c r="C116" s="13" t="s">
        <v>148</v>
      </c>
      <c r="D116" s="13" t="s">
        <v>29</v>
      </c>
      <c r="E116" s="13" t="s">
        <v>2563</v>
      </c>
      <c r="F116" s="14">
        <v>46301.813831018517</v>
      </c>
      <c r="G116" s="13" t="s">
        <v>22</v>
      </c>
      <c r="H116" s="13" t="s">
        <v>421</v>
      </c>
      <c r="I116" s="15">
        <v>370</v>
      </c>
      <c r="J116" s="13" t="s">
        <v>23</v>
      </c>
      <c r="K116" s="13" t="s">
        <v>24</v>
      </c>
      <c r="L116" s="15">
        <v>136</v>
      </c>
      <c r="M116" s="13" t="s">
        <v>40</v>
      </c>
      <c r="N116" s="14">
        <v>46301.823495370372</v>
      </c>
      <c r="O116" s="15">
        <v>256</v>
      </c>
      <c r="P116" s="13" t="s">
        <v>26</v>
      </c>
      <c r="Q116" s="15">
        <v>190</v>
      </c>
      <c r="R116" s="3" t="str">
        <f>IF(OR(G116="12R",G116="12L"),_xlfn.XLOOKUP(C116,DB!$A$2:$A$255,DB!$B$2:$B$255,""),IF(OR(G116="30L",G116="30R"),_xlfn.XLOOKUP(C116,DB!$A$2:$A$255,DB!$C$2:$C$255,""),""))</f>
        <v>NUDAL</v>
      </c>
      <c r="S116" s="3">
        <f t="shared" si="1"/>
        <v>19</v>
      </c>
      <c r="T116" s="3" t="str">
        <f>_xlfn.XLOOKUP(C116,DB!$A$2:$A$255,DB!$D$2:$D$255,"")</f>
        <v>Sector 3</v>
      </c>
    </row>
    <row r="117" spans="1:20" x14ac:dyDescent="0.2">
      <c r="A117" s="13" t="s">
        <v>280</v>
      </c>
      <c r="B117" s="13" t="s">
        <v>18</v>
      </c>
      <c r="C117" s="13" t="s">
        <v>170</v>
      </c>
      <c r="D117" s="13" t="s">
        <v>34</v>
      </c>
      <c r="E117" s="13" t="s">
        <v>779</v>
      </c>
      <c r="F117" s="14">
        <v>46301.815127314818</v>
      </c>
      <c r="G117" s="13" t="s">
        <v>22</v>
      </c>
      <c r="H117" s="13" t="s">
        <v>1149</v>
      </c>
      <c r="I117" s="15">
        <v>350</v>
      </c>
      <c r="J117" s="13" t="s">
        <v>23</v>
      </c>
      <c r="K117" s="13" t="s">
        <v>24</v>
      </c>
      <c r="L117" s="15">
        <v>136</v>
      </c>
      <c r="M117" s="13" t="s">
        <v>40</v>
      </c>
      <c r="N117" s="14">
        <v>46301.824502314812</v>
      </c>
      <c r="O117" s="15">
        <v>233</v>
      </c>
      <c r="P117" s="13" t="s">
        <v>26</v>
      </c>
      <c r="Q117" s="15">
        <v>190</v>
      </c>
      <c r="R117" s="3" t="str">
        <f>IF(OR(G117="12R",G117="12L"),_xlfn.XLOOKUP(C117,DB!$A$2:$A$255,DB!$B$2:$B$255,""),IF(OR(G117="30L",G117="30R"),_xlfn.XLOOKUP(C117,DB!$A$2:$A$255,DB!$C$2:$C$255,""),""))</f>
        <v>OMSUK</v>
      </c>
      <c r="S117" s="3">
        <f t="shared" si="1"/>
        <v>19</v>
      </c>
      <c r="T117" s="3" t="str">
        <f>_xlfn.XLOOKUP(C117,DB!$A$2:$A$255,DB!$D$2:$D$255,"")</f>
        <v>Sector 3</v>
      </c>
    </row>
    <row r="118" spans="1:20" x14ac:dyDescent="0.2">
      <c r="A118" s="13" t="s">
        <v>263</v>
      </c>
      <c r="B118" s="13" t="s">
        <v>18</v>
      </c>
      <c r="C118" s="13" t="s">
        <v>115</v>
      </c>
      <c r="D118" s="13" t="s">
        <v>129</v>
      </c>
      <c r="E118" s="13" t="s">
        <v>1942</v>
      </c>
      <c r="F118" s="14">
        <v>46301.816180555557</v>
      </c>
      <c r="G118" s="13" t="s">
        <v>22</v>
      </c>
      <c r="H118" s="13" t="s">
        <v>2564</v>
      </c>
      <c r="I118" s="15">
        <v>370</v>
      </c>
      <c r="J118" s="13" t="s">
        <v>23</v>
      </c>
      <c r="K118" s="13" t="s">
        <v>24</v>
      </c>
      <c r="L118" s="15">
        <v>149</v>
      </c>
      <c r="M118" s="13" t="s">
        <v>117</v>
      </c>
      <c r="N118" s="14">
        <v>46301.826041666667</v>
      </c>
      <c r="O118" s="15">
        <v>292</v>
      </c>
      <c r="P118" s="13" t="s">
        <v>26</v>
      </c>
      <c r="Q118" s="15">
        <v>190</v>
      </c>
      <c r="R118" s="3" t="str">
        <f>IF(OR(G118="12R",G118="12L"),_xlfn.XLOOKUP(C118,DB!$A$2:$A$255,DB!$B$2:$B$255,""),IF(OR(G118="30L",G118="30R"),_xlfn.XLOOKUP(C118,DB!$A$2:$A$255,DB!$C$2:$C$255,""),""))</f>
        <v>TAKUX</v>
      </c>
      <c r="S118" s="3">
        <f t="shared" si="1"/>
        <v>19</v>
      </c>
      <c r="T118" s="3" t="str">
        <f>_xlfn.XLOOKUP(C118,DB!$A$2:$A$255,DB!$D$2:$D$255,"")</f>
        <v>Sector 7</v>
      </c>
    </row>
    <row r="119" spans="1:20" x14ac:dyDescent="0.2">
      <c r="A119" s="13" t="s">
        <v>237</v>
      </c>
      <c r="B119" s="13" t="s">
        <v>18</v>
      </c>
      <c r="C119" s="13" t="s">
        <v>238</v>
      </c>
      <c r="D119" s="13" t="s">
        <v>29</v>
      </c>
      <c r="E119" s="13" t="s">
        <v>1132</v>
      </c>
      <c r="F119" s="14">
        <v>46301.817175925928</v>
      </c>
      <c r="G119" s="13" t="s">
        <v>22</v>
      </c>
      <c r="H119" s="13" t="s">
        <v>1243</v>
      </c>
      <c r="I119" s="15">
        <v>350</v>
      </c>
      <c r="J119" s="13" t="s">
        <v>23</v>
      </c>
      <c r="K119" s="13" t="s">
        <v>24</v>
      </c>
      <c r="L119" s="15">
        <v>136</v>
      </c>
      <c r="M119" s="13" t="s">
        <v>40</v>
      </c>
      <c r="N119" s="14">
        <v>46301.826747685183</v>
      </c>
      <c r="O119" s="15">
        <v>247</v>
      </c>
      <c r="P119" s="13" t="s">
        <v>26</v>
      </c>
      <c r="Q119" s="15">
        <v>190</v>
      </c>
      <c r="R119" s="3" t="str">
        <f>IF(OR(G119="12R",G119="12L"),_xlfn.XLOOKUP(C119,DB!$A$2:$A$255,DB!$B$2:$B$255,""),IF(OR(G119="30L",G119="30R"),_xlfn.XLOOKUP(C119,DB!$A$2:$A$255,DB!$C$2:$C$255,""),""))</f>
        <v>OMSUK</v>
      </c>
      <c r="S119" s="3">
        <f t="shared" si="1"/>
        <v>19</v>
      </c>
      <c r="T119" s="3" t="str">
        <f>_xlfn.XLOOKUP(C119,DB!$A$2:$A$255,DB!$D$2:$D$255,"")</f>
        <v>Sector 3</v>
      </c>
    </row>
    <row r="120" spans="1:20" x14ac:dyDescent="0.2">
      <c r="A120" s="13" t="s">
        <v>278</v>
      </c>
      <c r="B120" s="13" t="s">
        <v>18</v>
      </c>
      <c r="C120" s="13" t="s">
        <v>33</v>
      </c>
      <c r="D120" s="13" t="s">
        <v>54</v>
      </c>
      <c r="E120" s="13" t="s">
        <v>1102</v>
      </c>
      <c r="F120" s="14">
        <v>46301.818206018521</v>
      </c>
      <c r="G120" s="13" t="s">
        <v>22</v>
      </c>
      <c r="H120" s="13" t="s">
        <v>2565</v>
      </c>
      <c r="I120" s="15">
        <v>380</v>
      </c>
      <c r="J120" s="13" t="s">
        <v>23</v>
      </c>
      <c r="K120" s="13" t="s">
        <v>24</v>
      </c>
      <c r="L120" s="15">
        <v>833</v>
      </c>
      <c r="M120" s="13" t="s">
        <v>2566</v>
      </c>
      <c r="N120" s="14">
        <v>46301.863622685189</v>
      </c>
      <c r="O120" s="15">
        <v>380</v>
      </c>
      <c r="P120" s="13" t="s">
        <v>26</v>
      </c>
      <c r="Q120" s="15">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3" t="s">
        <v>270</v>
      </c>
      <c r="B121" s="13" t="s">
        <v>18</v>
      </c>
      <c r="C121" s="13" t="s">
        <v>134</v>
      </c>
      <c r="D121" s="13" t="s">
        <v>61</v>
      </c>
      <c r="E121" s="13" t="s">
        <v>1245</v>
      </c>
      <c r="F121" s="14">
        <v>46301.819791666669</v>
      </c>
      <c r="G121" s="13" t="s">
        <v>22</v>
      </c>
      <c r="H121" s="13" t="s">
        <v>2567</v>
      </c>
      <c r="I121" s="15">
        <v>340</v>
      </c>
      <c r="J121" s="13" t="s">
        <v>23</v>
      </c>
      <c r="K121" s="13" t="s">
        <v>24</v>
      </c>
      <c r="L121" s="15">
        <v>450</v>
      </c>
      <c r="M121" s="13" t="s">
        <v>204</v>
      </c>
      <c r="N121" s="14">
        <v>46301.845069444447</v>
      </c>
      <c r="O121" s="15">
        <v>340</v>
      </c>
      <c r="P121" s="13" t="s">
        <v>26</v>
      </c>
      <c r="Q121" s="15">
        <v>40</v>
      </c>
      <c r="R121" s="3" t="str">
        <f>IF(OR(G121="12R",G121="12L"),_xlfn.XLOOKUP(C121,DB!$A$2:$A$255,DB!$B$2:$B$255,""),IF(OR(G121="30L",G121="30R"),_xlfn.XLOOKUP(C121,DB!$A$2:$A$255,DB!$C$2:$C$255,""),""))</f>
        <v>ENEBA</v>
      </c>
      <c r="S121" s="3">
        <f t="shared" si="1"/>
        <v>19</v>
      </c>
      <c r="T121" s="3" t="str">
        <f>_xlfn.XLOOKUP(C121,DB!$A$2:$A$255,DB!$D$2:$D$255,"")</f>
        <v>Sector 3</v>
      </c>
    </row>
    <row r="122" spans="1:20" x14ac:dyDescent="0.2">
      <c r="A122" s="13" t="s">
        <v>287</v>
      </c>
      <c r="B122" s="13" t="s">
        <v>18</v>
      </c>
      <c r="C122" s="13" t="s">
        <v>43</v>
      </c>
      <c r="D122" s="13" t="s">
        <v>44</v>
      </c>
      <c r="E122" s="13" t="s">
        <v>959</v>
      </c>
      <c r="F122" s="14">
        <v>46301.821504629632</v>
      </c>
      <c r="G122" s="13" t="s">
        <v>22</v>
      </c>
      <c r="H122" s="13" t="s">
        <v>2568</v>
      </c>
      <c r="I122" s="15">
        <v>360</v>
      </c>
      <c r="J122" s="13" t="s">
        <v>23</v>
      </c>
      <c r="K122" s="13" t="s">
        <v>24</v>
      </c>
      <c r="L122" s="15">
        <v>866</v>
      </c>
      <c r="M122" s="13" t="s">
        <v>46</v>
      </c>
      <c r="N122" s="14">
        <v>46301.867175925923</v>
      </c>
      <c r="O122" s="15">
        <v>360</v>
      </c>
      <c r="P122" s="13" t="s">
        <v>26</v>
      </c>
      <c r="Q122" s="15">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13" t="s">
        <v>285</v>
      </c>
      <c r="B123" s="13" t="s">
        <v>18</v>
      </c>
      <c r="C123" s="13" t="s">
        <v>199</v>
      </c>
      <c r="D123" s="13" t="s">
        <v>61</v>
      </c>
      <c r="E123" s="13" t="s">
        <v>1146</v>
      </c>
      <c r="F123" s="14">
        <v>46301.82240740741</v>
      </c>
      <c r="G123" s="13" t="s">
        <v>22</v>
      </c>
      <c r="H123" s="13" t="s">
        <v>2569</v>
      </c>
      <c r="I123" s="15">
        <v>330</v>
      </c>
      <c r="J123" s="13" t="s">
        <v>23</v>
      </c>
      <c r="K123" s="13" t="s">
        <v>24</v>
      </c>
      <c r="L123" s="15">
        <v>136</v>
      </c>
      <c r="M123" s="13" t="s">
        <v>40</v>
      </c>
      <c r="N123" s="14">
        <v>46301.832060185188</v>
      </c>
      <c r="O123" s="15">
        <v>232</v>
      </c>
      <c r="P123" s="13" t="s">
        <v>26</v>
      </c>
      <c r="Q123" s="15">
        <v>190</v>
      </c>
      <c r="R123" s="3" t="str">
        <f>IF(OR(G123="12R",G123="12L"),_xlfn.XLOOKUP(C123,DB!$A$2:$A$255,DB!$B$2:$B$255,""),IF(OR(G123="30L",G123="30R"),_xlfn.XLOOKUP(C123,DB!$A$2:$A$255,DB!$C$2:$C$255,""),""))</f>
        <v>OMSUK</v>
      </c>
      <c r="S123" s="3">
        <f t="shared" si="1"/>
        <v>19</v>
      </c>
      <c r="T123" s="3" t="str">
        <f>_xlfn.XLOOKUP(C123,DB!$A$2:$A$255,DB!$D$2:$D$255,"")</f>
        <v>Sector 3</v>
      </c>
    </row>
    <row r="124" spans="1:20" x14ac:dyDescent="0.2">
      <c r="A124" s="13" t="s">
        <v>283</v>
      </c>
      <c r="B124" s="13" t="s">
        <v>18</v>
      </c>
      <c r="C124" s="13" t="s">
        <v>284</v>
      </c>
      <c r="D124" s="13" t="s">
        <v>34</v>
      </c>
      <c r="E124" s="13" t="s">
        <v>151</v>
      </c>
      <c r="F124" s="14">
        <v>46301.825636574074</v>
      </c>
      <c r="G124" s="13" t="s">
        <v>22</v>
      </c>
      <c r="H124" s="13" t="s">
        <v>2570</v>
      </c>
      <c r="I124" s="15">
        <v>380</v>
      </c>
      <c r="J124" s="13" t="s">
        <v>23</v>
      </c>
      <c r="K124" s="13" t="s">
        <v>24</v>
      </c>
      <c r="L124" s="15">
        <v>869</v>
      </c>
      <c r="M124" s="13" t="s">
        <v>46</v>
      </c>
      <c r="N124" s="14">
        <v>46301.873344907406</v>
      </c>
      <c r="O124" s="15">
        <v>380</v>
      </c>
      <c r="P124" s="13" t="s">
        <v>26</v>
      </c>
      <c r="Q124" s="15">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3" t="s">
        <v>494</v>
      </c>
      <c r="B125" s="13" t="s">
        <v>18</v>
      </c>
      <c r="C125" s="13" t="s">
        <v>282</v>
      </c>
      <c r="D125" s="13" t="s">
        <v>29</v>
      </c>
      <c r="E125" s="13" t="s">
        <v>1128</v>
      </c>
      <c r="F125" s="14">
        <v>46301.826562499999</v>
      </c>
      <c r="G125" s="13" t="s">
        <v>22</v>
      </c>
      <c r="H125" s="13" t="s">
        <v>2571</v>
      </c>
      <c r="I125" s="15">
        <v>350</v>
      </c>
      <c r="J125" s="13" t="s">
        <v>23</v>
      </c>
      <c r="K125" s="13" t="s">
        <v>24</v>
      </c>
      <c r="L125" s="15">
        <v>136</v>
      </c>
      <c r="M125" s="13" t="s">
        <v>40</v>
      </c>
      <c r="N125" s="14">
        <v>46301.835925925923</v>
      </c>
      <c r="O125" s="15">
        <v>246</v>
      </c>
      <c r="P125" s="13" t="s">
        <v>26</v>
      </c>
      <c r="Q125" s="15">
        <v>190</v>
      </c>
      <c r="R125" s="3" t="str">
        <f>IF(OR(G125="12R",G125="12L"),_xlfn.XLOOKUP(C125,DB!$A$2:$A$255,DB!$B$2:$B$255,""),IF(OR(G125="30L",G125="30R"),_xlfn.XLOOKUP(C125,DB!$A$2:$A$255,DB!$C$2:$C$255,""),""))</f>
        <v>OMSUK</v>
      </c>
      <c r="S125" s="3">
        <f t="shared" si="1"/>
        <v>19</v>
      </c>
      <c r="T125" s="3" t="str">
        <f>_xlfn.XLOOKUP(C125,DB!$A$2:$A$255,DB!$D$2:$D$255,"")</f>
        <v>Sector 3</v>
      </c>
    </row>
    <row r="126" spans="1:20" x14ac:dyDescent="0.2">
      <c r="A126" s="13" t="s">
        <v>291</v>
      </c>
      <c r="B126" s="13" t="s">
        <v>18</v>
      </c>
      <c r="C126" s="13" t="s">
        <v>122</v>
      </c>
      <c r="D126" s="13" t="s">
        <v>44</v>
      </c>
      <c r="E126" s="13" t="s">
        <v>849</v>
      </c>
      <c r="F126" s="14">
        <v>46301.827615740738</v>
      </c>
      <c r="G126" s="13" t="s">
        <v>22</v>
      </c>
      <c r="H126" s="13" t="s">
        <v>2572</v>
      </c>
      <c r="I126" s="15">
        <v>320</v>
      </c>
      <c r="J126" s="13" t="s">
        <v>23</v>
      </c>
      <c r="K126" s="13" t="s">
        <v>24</v>
      </c>
      <c r="L126" s="15">
        <v>434</v>
      </c>
      <c r="M126" s="13" t="s">
        <v>204</v>
      </c>
      <c r="N126" s="14">
        <v>46301.850694444445</v>
      </c>
      <c r="O126" s="15">
        <v>360</v>
      </c>
      <c r="P126" s="13" t="s">
        <v>26</v>
      </c>
      <c r="Q126" s="15">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13" t="s">
        <v>822</v>
      </c>
      <c r="B127" s="13" t="s">
        <v>18</v>
      </c>
      <c r="C127" s="13" t="s">
        <v>28</v>
      </c>
      <c r="D127" s="13" t="s">
        <v>29</v>
      </c>
      <c r="E127" s="13" t="s">
        <v>823</v>
      </c>
      <c r="F127" s="14">
        <v>46301.829861111109</v>
      </c>
      <c r="G127" s="13" t="s">
        <v>22</v>
      </c>
      <c r="H127" s="13" t="s">
        <v>2573</v>
      </c>
      <c r="I127" s="15">
        <v>340</v>
      </c>
      <c r="J127" s="13" t="s">
        <v>23</v>
      </c>
      <c r="K127" s="13" t="s">
        <v>24</v>
      </c>
      <c r="L127" s="15">
        <v>445</v>
      </c>
      <c r="M127" s="13" t="s">
        <v>204</v>
      </c>
      <c r="N127" s="14">
        <v>46301.854699074072</v>
      </c>
      <c r="O127" s="15">
        <v>340</v>
      </c>
      <c r="P127" s="13" t="s">
        <v>26</v>
      </c>
      <c r="Q127" s="15">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13" t="s">
        <v>297</v>
      </c>
      <c r="B128" s="13" t="s">
        <v>18</v>
      </c>
      <c r="C128" s="13" t="s">
        <v>33</v>
      </c>
      <c r="D128" s="13" t="s">
        <v>20</v>
      </c>
      <c r="E128" s="13" t="s">
        <v>458</v>
      </c>
      <c r="F128" s="14">
        <v>46301.835370370369</v>
      </c>
      <c r="G128" s="13" t="s">
        <v>22</v>
      </c>
      <c r="H128" s="13" t="s">
        <v>2574</v>
      </c>
      <c r="I128" s="15">
        <v>360</v>
      </c>
      <c r="J128" s="13" t="s">
        <v>23</v>
      </c>
      <c r="K128" s="13" t="s">
        <v>24</v>
      </c>
      <c r="L128" s="15">
        <v>917</v>
      </c>
      <c r="M128" s="13" t="s">
        <v>2575</v>
      </c>
      <c r="N128" s="14">
        <v>46301.883344907408</v>
      </c>
      <c r="O128" s="15">
        <v>360</v>
      </c>
      <c r="P128" s="13" t="s">
        <v>26</v>
      </c>
      <c r="Q128" s="15">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s="13" t="s">
        <v>856</v>
      </c>
      <c r="B129" s="13" t="s">
        <v>18</v>
      </c>
      <c r="C129" s="13" t="s">
        <v>203</v>
      </c>
      <c r="D129" s="13" t="s">
        <v>129</v>
      </c>
      <c r="E129" s="13" t="s">
        <v>1113</v>
      </c>
      <c r="F129" s="14">
        <v>46301.836527777778</v>
      </c>
      <c r="G129" s="13" t="s">
        <v>22</v>
      </c>
      <c r="H129" s="13" t="s">
        <v>2576</v>
      </c>
      <c r="I129" s="15">
        <v>360</v>
      </c>
      <c r="J129" s="13" t="s">
        <v>23</v>
      </c>
      <c r="K129" s="13" t="s">
        <v>24</v>
      </c>
      <c r="L129" s="15">
        <v>445</v>
      </c>
      <c r="M129" s="13" t="s">
        <v>204</v>
      </c>
      <c r="N129" s="14">
        <v>46301.861250000002</v>
      </c>
      <c r="O129" s="15">
        <v>360</v>
      </c>
      <c r="P129" s="13" t="s">
        <v>26</v>
      </c>
      <c r="Q129" s="15">
        <v>40</v>
      </c>
      <c r="R129" s="3" t="str">
        <f>IF(OR(G129="12R",G129="12L"),_xlfn.XLOOKUP(C129,DB!$A$2:$A$255,DB!$B$2:$B$255,""),IF(OR(G129="30L",G129="30R"),_xlfn.XLOOKUP(C129,DB!$A$2:$A$255,DB!$C$2:$C$255,""),""))</f>
        <v>ENEBA</v>
      </c>
      <c r="S129" s="3">
        <f t="shared" si="1"/>
        <v>20</v>
      </c>
      <c r="T129" s="3" t="str">
        <f>_xlfn.XLOOKUP(C129,DB!$A$2:$A$255,DB!$D$2:$D$255,"")</f>
        <v>Sector 3</v>
      </c>
    </row>
    <row r="130" spans="1:20" x14ac:dyDescent="0.2">
      <c r="A130" s="13" t="s">
        <v>294</v>
      </c>
      <c r="B130" s="13" t="s">
        <v>18</v>
      </c>
      <c r="C130" s="13" t="s">
        <v>101</v>
      </c>
      <c r="D130" s="13" t="s">
        <v>54</v>
      </c>
      <c r="E130" s="13" t="s">
        <v>844</v>
      </c>
      <c r="F130" s="14">
        <v>46301.83798611111</v>
      </c>
      <c r="G130" s="13" t="s">
        <v>22</v>
      </c>
      <c r="H130" s="13" t="s">
        <v>2577</v>
      </c>
      <c r="I130" s="15">
        <v>380</v>
      </c>
      <c r="J130" s="13" t="s">
        <v>23</v>
      </c>
      <c r="K130" s="13" t="s">
        <v>24</v>
      </c>
      <c r="L130" s="15">
        <v>873</v>
      </c>
      <c r="M130" s="13" t="s">
        <v>46</v>
      </c>
      <c r="N130" s="14">
        <v>46301.884629629632</v>
      </c>
      <c r="O130" s="15">
        <v>380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299</v>
      </c>
      <c r="B131" s="13" t="s">
        <v>18</v>
      </c>
      <c r="C131" s="13" t="s">
        <v>284</v>
      </c>
      <c r="D131" s="13" t="s">
        <v>34</v>
      </c>
      <c r="E131" s="13" t="s">
        <v>615</v>
      </c>
      <c r="F131" s="14">
        <v>46301.844224537039</v>
      </c>
      <c r="G131" s="13" t="s">
        <v>22</v>
      </c>
      <c r="H131" s="13" t="s">
        <v>2578</v>
      </c>
      <c r="I131" s="15">
        <v>380</v>
      </c>
      <c r="J131" s="13" t="s">
        <v>23</v>
      </c>
      <c r="K131" s="13" t="s">
        <v>24</v>
      </c>
      <c r="L131" s="15">
        <v>885</v>
      </c>
      <c r="M131" s="13" t="s">
        <v>181</v>
      </c>
      <c r="N131" s="14">
        <v>46301.891226851854</v>
      </c>
      <c r="O131" s="15">
        <v>380</v>
      </c>
      <c r="P131" s="13" t="s">
        <v>26</v>
      </c>
      <c r="Q131" s="15">
        <v>190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13" t="s">
        <v>858</v>
      </c>
      <c r="B132" s="13" t="s">
        <v>18</v>
      </c>
      <c r="C132" s="13" t="s">
        <v>128</v>
      </c>
      <c r="D132" s="13" t="s">
        <v>129</v>
      </c>
      <c r="E132" s="13" t="s">
        <v>1683</v>
      </c>
      <c r="F132" s="14">
        <v>46301.845659722225</v>
      </c>
      <c r="G132" s="13" t="s">
        <v>22</v>
      </c>
      <c r="H132" s="13" t="s">
        <v>2579</v>
      </c>
      <c r="I132" s="15">
        <v>360</v>
      </c>
      <c r="J132" s="13" t="s">
        <v>23</v>
      </c>
      <c r="K132" s="13" t="s">
        <v>24</v>
      </c>
      <c r="L132" s="15">
        <v>389</v>
      </c>
      <c r="M132" s="13" t="s">
        <v>269</v>
      </c>
      <c r="N132" s="14">
        <v>46301.867719907408</v>
      </c>
      <c r="O132" s="15">
        <v>360</v>
      </c>
      <c r="P132" s="13" t="s">
        <v>26</v>
      </c>
      <c r="Q132" s="15">
        <v>40</v>
      </c>
      <c r="R132" s="3" t="str">
        <f>IF(OR(G132="12R",G132="12L"),_xlfn.XLOOKUP(C132,DB!$A$2:$A$255,DB!$B$2:$B$255,""),IF(OR(G132="30L",G132="30R"),_xlfn.XLOOKUP(C132,DB!$A$2:$A$255,DB!$C$2:$C$255,""),""))</f>
        <v>ENEBA</v>
      </c>
      <c r="S132" s="3">
        <f t="shared" si="2"/>
        <v>20</v>
      </c>
      <c r="T132" s="3" t="str">
        <f>_xlfn.XLOOKUP(C132,DB!$A$2:$A$255,DB!$D$2:$D$255,"")</f>
        <v>Sector 3</v>
      </c>
    </row>
    <row r="133" spans="1:20" x14ac:dyDescent="0.2">
      <c r="A133" s="13" t="s">
        <v>292</v>
      </c>
      <c r="B133" s="13" t="s">
        <v>18</v>
      </c>
      <c r="C133" s="13" t="s">
        <v>43</v>
      </c>
      <c r="D133" s="13" t="s">
        <v>34</v>
      </c>
      <c r="E133" s="13" t="s">
        <v>391</v>
      </c>
      <c r="F133" s="14">
        <v>46301.846875000003</v>
      </c>
      <c r="G133" s="13" t="s">
        <v>22</v>
      </c>
      <c r="H133" s="13" t="s">
        <v>2580</v>
      </c>
      <c r="I133" s="15">
        <v>360</v>
      </c>
      <c r="J133" s="13" t="s">
        <v>23</v>
      </c>
      <c r="K133" s="13" t="s">
        <v>24</v>
      </c>
      <c r="L133" s="15">
        <v>864</v>
      </c>
      <c r="M133" s="13" t="s">
        <v>46</v>
      </c>
      <c r="N133" s="14">
        <v>46301.892511574071</v>
      </c>
      <c r="O133" s="15">
        <v>360</v>
      </c>
      <c r="P133" s="13" t="s">
        <v>26</v>
      </c>
      <c r="Q133" s="15">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13" t="s">
        <v>332</v>
      </c>
      <c r="B134" s="13" t="s">
        <v>18</v>
      </c>
      <c r="C134" s="13" t="s">
        <v>205</v>
      </c>
      <c r="D134" s="13" t="s">
        <v>34</v>
      </c>
      <c r="E134" s="13" t="s">
        <v>1099</v>
      </c>
      <c r="F134" s="14">
        <v>46301.850405092591</v>
      </c>
      <c r="G134" s="13" t="s">
        <v>22</v>
      </c>
      <c r="H134" s="13" t="s">
        <v>2581</v>
      </c>
      <c r="I134" s="15">
        <v>350</v>
      </c>
      <c r="J134" s="13" t="s">
        <v>23</v>
      </c>
      <c r="K134" s="13" t="s">
        <v>24</v>
      </c>
      <c r="L134" s="15">
        <v>133</v>
      </c>
      <c r="M134" s="13" t="s">
        <v>40</v>
      </c>
      <c r="N134" s="14">
        <v>46301.859594907408</v>
      </c>
      <c r="O134" s="15">
        <v>242</v>
      </c>
      <c r="P134" s="13" t="s">
        <v>26</v>
      </c>
      <c r="Q134" s="15">
        <v>190</v>
      </c>
      <c r="R134" s="3" t="str">
        <f>IF(OR(G134="12R",G134="12L"),_xlfn.XLOOKUP(C134,DB!$A$2:$A$255,DB!$B$2:$B$255,""),IF(OR(G134="30L",G134="30R"),_xlfn.XLOOKUP(C134,DB!$A$2:$A$255,DB!$C$2:$C$255,""),""))</f>
        <v>NUDAL</v>
      </c>
      <c r="S134" s="3">
        <f t="shared" si="2"/>
        <v>20</v>
      </c>
      <c r="T134" s="3" t="str">
        <f>_xlfn.XLOOKUP(C134,DB!$A$2:$A$255,DB!$D$2:$D$255,"")</f>
        <v>Sector 3</v>
      </c>
    </row>
    <row r="135" spans="1:20" x14ac:dyDescent="0.2">
      <c r="A135" s="13" t="s">
        <v>301</v>
      </c>
      <c r="B135" s="13" t="s">
        <v>18</v>
      </c>
      <c r="C135" s="13" t="s">
        <v>50</v>
      </c>
      <c r="D135" s="13" t="s">
        <v>54</v>
      </c>
      <c r="E135" s="13" t="s">
        <v>919</v>
      </c>
      <c r="F135" s="14">
        <v>46301.851574074077</v>
      </c>
      <c r="G135" s="13" t="s">
        <v>22</v>
      </c>
      <c r="H135" s="13" t="s">
        <v>2582</v>
      </c>
      <c r="I135" s="15">
        <v>360</v>
      </c>
      <c r="J135" s="13" t="s">
        <v>23</v>
      </c>
      <c r="K135" s="13" t="s">
        <v>24</v>
      </c>
      <c r="L135" s="15">
        <v>867</v>
      </c>
      <c r="M135" s="13" t="s">
        <v>46</v>
      </c>
      <c r="N135" s="14">
        <v>46301.898287037038</v>
      </c>
      <c r="O135" s="15">
        <v>360</v>
      </c>
      <c r="P135" s="13" t="s">
        <v>26</v>
      </c>
      <c r="Q135" s="15">
        <v>190</v>
      </c>
      <c r="R135" s="3" t="str">
        <f>IF(OR(G135="12R",G135="12L"),_xlfn.XLOOKUP(C135,DB!$A$2:$A$255,DB!$B$2:$B$255,""),IF(OR(G135="30L",G135="30R"),_xlfn.XLOOKUP(C135,DB!$A$2:$A$255,DB!$C$2:$C$255,""),""))</f>
        <v>UDGUV</v>
      </c>
      <c r="S135" s="3">
        <f t="shared" si="2"/>
        <v>20</v>
      </c>
      <c r="T135" s="3" t="str">
        <f>_xlfn.XLOOKUP(C135,DB!$A$2:$A$255,DB!$D$2:$D$255,"")</f>
        <v>Sector 2</v>
      </c>
    </row>
    <row r="136" spans="1:20" x14ac:dyDescent="0.2">
      <c r="A136" s="13" t="s">
        <v>303</v>
      </c>
      <c r="B136" s="13" t="s">
        <v>18</v>
      </c>
      <c r="C136" s="13" t="s">
        <v>43</v>
      </c>
      <c r="D136" s="13" t="s">
        <v>20</v>
      </c>
      <c r="E136" s="13" t="s">
        <v>21</v>
      </c>
      <c r="F136" s="14">
        <v>46301.854016203702</v>
      </c>
      <c r="G136" s="13" t="s">
        <v>22</v>
      </c>
      <c r="H136" s="13" t="s">
        <v>2583</v>
      </c>
      <c r="I136" s="15">
        <v>360</v>
      </c>
      <c r="J136" s="13" t="s">
        <v>23</v>
      </c>
      <c r="K136" s="13" t="s">
        <v>24</v>
      </c>
      <c r="L136" s="15">
        <v>915</v>
      </c>
      <c r="M136" s="13" t="s">
        <v>2584</v>
      </c>
      <c r="N136" s="14">
        <v>46301.902013888888</v>
      </c>
      <c r="O136" s="15">
        <v>360</v>
      </c>
      <c r="P136" s="13" t="s">
        <v>26</v>
      </c>
      <c r="Q136" s="15">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13" t="s">
        <v>289</v>
      </c>
      <c r="B137" s="13" t="s">
        <v>18</v>
      </c>
      <c r="C137" s="13" t="s">
        <v>97</v>
      </c>
      <c r="D137" s="13" t="s">
        <v>20</v>
      </c>
      <c r="E137" s="13" t="s">
        <v>183</v>
      </c>
      <c r="F137" s="14">
        <v>46301.856689814813</v>
      </c>
      <c r="G137" s="13" t="s">
        <v>22</v>
      </c>
      <c r="H137" s="13" t="s">
        <v>2585</v>
      </c>
      <c r="I137" s="15">
        <v>360</v>
      </c>
      <c r="J137" s="13" t="s">
        <v>23</v>
      </c>
      <c r="K137" s="13" t="s">
        <v>24</v>
      </c>
      <c r="L137" s="15">
        <v>891</v>
      </c>
      <c r="M137" s="13" t="s">
        <v>744</v>
      </c>
      <c r="N137" s="14">
        <v>46301.903900462959</v>
      </c>
      <c r="O137" s="15">
        <v>187</v>
      </c>
      <c r="P137" s="13" t="s">
        <v>26</v>
      </c>
      <c r="Q137" s="15">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281</v>
      </c>
      <c r="B138" s="13" t="s">
        <v>18</v>
      </c>
      <c r="C138" s="13" t="s">
        <v>282</v>
      </c>
      <c r="D138" s="13" t="s">
        <v>34</v>
      </c>
      <c r="E138" s="13" t="s">
        <v>2586</v>
      </c>
      <c r="F138" s="14">
        <v>46301.857708333337</v>
      </c>
      <c r="G138" s="13" t="s">
        <v>22</v>
      </c>
      <c r="H138" s="13" t="s">
        <v>2587</v>
      </c>
      <c r="I138" s="15">
        <v>350</v>
      </c>
      <c r="J138" s="13" t="s">
        <v>23</v>
      </c>
      <c r="K138" s="13" t="s">
        <v>24</v>
      </c>
      <c r="L138" s="15">
        <v>134</v>
      </c>
      <c r="M138" s="13" t="s">
        <v>40</v>
      </c>
      <c r="N138" s="14">
        <v>46301.867523148147</v>
      </c>
      <c r="O138" s="15">
        <v>255</v>
      </c>
      <c r="P138" s="13" t="s">
        <v>26</v>
      </c>
      <c r="Q138" s="15">
        <v>190</v>
      </c>
      <c r="R138" s="3" t="str">
        <f>IF(OR(G138="12R",G138="12L"),_xlfn.XLOOKUP(C138,DB!$A$2:$A$255,DB!$B$2:$B$255,""),IF(OR(G138="30L",G138="30R"),_xlfn.XLOOKUP(C138,DB!$A$2:$A$255,DB!$C$2:$C$255,""),""))</f>
        <v>OMSUK</v>
      </c>
      <c r="S138" s="3">
        <f t="shared" si="2"/>
        <v>20</v>
      </c>
      <c r="T138" s="3" t="str">
        <f>_xlfn.XLOOKUP(C138,DB!$A$2:$A$255,DB!$D$2:$D$255,"")</f>
        <v>Sector 3</v>
      </c>
    </row>
    <row r="139" spans="1:20" x14ac:dyDescent="0.2">
      <c r="A139" s="13" t="s">
        <v>525</v>
      </c>
      <c r="B139" s="13" t="s">
        <v>18</v>
      </c>
      <c r="C139" s="13" t="s">
        <v>317</v>
      </c>
      <c r="D139" s="13" t="s">
        <v>29</v>
      </c>
      <c r="E139" s="13" t="s">
        <v>1176</v>
      </c>
      <c r="F139" s="14">
        <v>46301.858935185184</v>
      </c>
      <c r="G139" s="13" t="s">
        <v>22</v>
      </c>
      <c r="H139" s="13" t="s">
        <v>2588</v>
      </c>
      <c r="I139" s="15">
        <v>360</v>
      </c>
      <c r="J139" s="13" t="s">
        <v>23</v>
      </c>
      <c r="K139" s="13" t="s">
        <v>24</v>
      </c>
      <c r="L139" s="15">
        <v>576</v>
      </c>
      <c r="M139" s="13" t="s">
        <v>130</v>
      </c>
      <c r="N139" s="14">
        <v>46301.888761574075</v>
      </c>
      <c r="O139" s="15">
        <v>340</v>
      </c>
      <c r="P139" s="13" t="s">
        <v>26</v>
      </c>
      <c r="Q139" s="15">
        <v>40</v>
      </c>
      <c r="R139" s="3" t="str">
        <f>IF(OR(G139="12R",G139="12L"),_xlfn.XLOOKUP(C139,DB!$A$2:$A$255,DB!$B$2:$B$255,""),IF(OR(G139="30L",G139="30R"),_xlfn.XLOOKUP(C139,DB!$A$2:$A$255,DB!$C$2:$C$255,""),""))</f>
        <v>UDGUV</v>
      </c>
      <c r="S139" s="3">
        <f t="shared" si="2"/>
        <v>20</v>
      </c>
      <c r="T139" s="3" t="str">
        <f>_xlfn.XLOOKUP(C139,DB!$A$2:$A$255,DB!$D$2:$D$255,"")</f>
        <v>Sector 2</v>
      </c>
    </row>
    <row r="140" spans="1:20" x14ac:dyDescent="0.2">
      <c r="A140" s="13" t="s">
        <v>1130</v>
      </c>
      <c r="B140" s="13" t="s">
        <v>18</v>
      </c>
      <c r="C140" s="13" t="s">
        <v>308</v>
      </c>
      <c r="D140" s="13" t="s">
        <v>34</v>
      </c>
      <c r="E140" s="13" t="s">
        <v>514</v>
      </c>
      <c r="F140" s="14">
        <v>46301.861956018518</v>
      </c>
      <c r="G140" s="13" t="s">
        <v>22</v>
      </c>
      <c r="H140" s="13" t="s">
        <v>2589</v>
      </c>
      <c r="I140" s="15">
        <v>280</v>
      </c>
      <c r="J140" s="13" t="s">
        <v>23</v>
      </c>
      <c r="K140" s="13" t="s">
        <v>24</v>
      </c>
      <c r="L140" s="15">
        <v>275</v>
      </c>
      <c r="M140" s="13" t="s">
        <v>310</v>
      </c>
      <c r="N140" s="14">
        <v>46301.877905092595</v>
      </c>
      <c r="O140" s="15">
        <v>340</v>
      </c>
      <c r="P140" s="13" t="s">
        <v>26</v>
      </c>
      <c r="Q140" s="15">
        <v>190</v>
      </c>
      <c r="R140" s="3" t="str">
        <f>IF(OR(G140="12R",G140="12L"),_xlfn.XLOOKUP(C140,DB!$A$2:$A$255,DB!$B$2:$B$255,""),IF(OR(G140="30L",G140="30R"),_xlfn.XLOOKUP(C140,DB!$A$2:$A$255,DB!$C$2:$C$255,""),""))</f>
        <v>CZM</v>
      </c>
      <c r="S140" s="3">
        <f t="shared" si="2"/>
        <v>20</v>
      </c>
      <c r="T140" s="3" t="str">
        <f>_xlfn.XLOOKUP(C140,DB!$A$2:$A$255,DB!$D$2:$D$255,"")</f>
        <v>Sector 7</v>
      </c>
    </row>
    <row r="141" spans="1:20" x14ac:dyDescent="0.2">
      <c r="A141" s="13" t="s">
        <v>526</v>
      </c>
      <c r="B141" s="13" t="s">
        <v>18</v>
      </c>
      <c r="C141" s="13" t="s">
        <v>203</v>
      </c>
      <c r="D141" s="13" t="s">
        <v>123</v>
      </c>
      <c r="E141" s="13" t="s">
        <v>2590</v>
      </c>
      <c r="F141" s="14">
        <v>46301.863113425927</v>
      </c>
      <c r="G141" s="13" t="s">
        <v>22</v>
      </c>
      <c r="H141" s="13" t="s">
        <v>2591</v>
      </c>
      <c r="I141" s="15">
        <v>340</v>
      </c>
      <c r="J141" s="13" t="s">
        <v>23</v>
      </c>
      <c r="K141" s="13" t="s">
        <v>24</v>
      </c>
      <c r="L141" s="15">
        <v>383</v>
      </c>
      <c r="M141" s="13" t="s">
        <v>269</v>
      </c>
      <c r="N141" s="14">
        <v>46301.883958333332</v>
      </c>
      <c r="O141" s="15">
        <v>340</v>
      </c>
      <c r="P141" s="13" t="s">
        <v>26</v>
      </c>
      <c r="Q141" s="15">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3" t="s">
        <v>516</v>
      </c>
      <c r="B142" s="13" t="s">
        <v>18</v>
      </c>
      <c r="C142" s="13" t="s">
        <v>199</v>
      </c>
      <c r="D142" s="13" t="s">
        <v>20</v>
      </c>
      <c r="E142" s="13" t="s">
        <v>2592</v>
      </c>
      <c r="F142" s="14">
        <v>46301.864305555559</v>
      </c>
      <c r="G142" s="13" t="s">
        <v>22</v>
      </c>
      <c r="H142" s="13" t="s">
        <v>2593</v>
      </c>
      <c r="I142" s="15">
        <v>350</v>
      </c>
      <c r="J142" s="13" t="s">
        <v>23</v>
      </c>
      <c r="K142" s="13" t="s">
        <v>24</v>
      </c>
      <c r="L142" s="15">
        <v>133</v>
      </c>
      <c r="M142" s="13" t="s">
        <v>40</v>
      </c>
      <c r="N142" s="14">
        <v>46301.873124999998</v>
      </c>
      <c r="O142" s="15">
        <v>239</v>
      </c>
      <c r="P142" s="13" t="s">
        <v>26</v>
      </c>
      <c r="Q142" s="15">
        <v>190</v>
      </c>
      <c r="R142" s="3" t="str">
        <f>IF(OR(G142="12R",G142="12L"),_xlfn.XLOOKUP(C142,DB!$A$2:$A$255,DB!$B$2:$B$255,""),IF(OR(G142="30L",G142="30R"),_xlfn.XLOOKUP(C142,DB!$A$2:$A$255,DB!$C$2:$C$255,""),""))</f>
        <v>OMSUK</v>
      </c>
      <c r="S142" s="3">
        <f t="shared" si="2"/>
        <v>20</v>
      </c>
      <c r="T142" s="3" t="str">
        <f>_xlfn.XLOOKUP(C142,DB!$A$2:$A$255,DB!$D$2:$D$255,"")</f>
        <v>Sector 3</v>
      </c>
    </row>
    <row r="143" spans="1:20" x14ac:dyDescent="0.2">
      <c r="A143" s="13" t="s">
        <v>686</v>
      </c>
      <c r="B143" s="13" t="s">
        <v>18</v>
      </c>
      <c r="C143" s="13" t="s">
        <v>122</v>
      </c>
      <c r="D143" s="13" t="s">
        <v>578</v>
      </c>
      <c r="E143" s="13"/>
      <c r="F143" s="14">
        <v>46301.865983796299</v>
      </c>
      <c r="G143" s="13" t="s">
        <v>22</v>
      </c>
      <c r="H143" s="13" t="s">
        <v>2594</v>
      </c>
      <c r="I143" s="15">
        <v>430</v>
      </c>
      <c r="J143" s="13" t="s">
        <v>23</v>
      </c>
      <c r="K143" s="13" t="s">
        <v>51</v>
      </c>
      <c r="L143" s="15">
        <v>531</v>
      </c>
      <c r="M143" s="13" t="s">
        <v>130</v>
      </c>
      <c r="N143" s="14">
        <v>46301.896099537036</v>
      </c>
      <c r="O143" s="15">
        <v>430</v>
      </c>
      <c r="P143" s="13" t="s">
        <v>26</v>
      </c>
      <c r="Q143" s="15">
        <v>40</v>
      </c>
      <c r="R143" s="3" t="str">
        <f>IF(OR(G143="12R",G143="12L"),_xlfn.XLOOKUP(C143,DB!$A$2:$A$255,DB!$B$2:$B$255,""),IF(OR(G143="30L",G143="30R"),_xlfn.XLOOKUP(C143,DB!$A$2:$A$255,DB!$C$2:$C$255,""),""))</f>
        <v>ENEBA</v>
      </c>
      <c r="S143" s="3">
        <f t="shared" si="2"/>
        <v>20</v>
      </c>
      <c r="T143" s="3" t="str">
        <f>_xlfn.XLOOKUP(C143,DB!$A$2:$A$255,DB!$D$2:$D$255,"")</f>
        <v>Sector 3</v>
      </c>
    </row>
    <row r="144" spans="1:20" x14ac:dyDescent="0.2">
      <c r="A144" s="13" t="s">
        <v>316</v>
      </c>
      <c r="B144" s="13" t="s">
        <v>18</v>
      </c>
      <c r="C144" s="13" t="s">
        <v>317</v>
      </c>
      <c r="D144" s="13" t="s">
        <v>44</v>
      </c>
      <c r="E144" s="13" t="s">
        <v>915</v>
      </c>
      <c r="F144" s="14">
        <v>46301.869479166664</v>
      </c>
      <c r="G144" s="13" t="s">
        <v>22</v>
      </c>
      <c r="H144" s="13" t="s">
        <v>2595</v>
      </c>
      <c r="I144" s="15">
        <v>340</v>
      </c>
      <c r="J144" s="13" t="s">
        <v>23</v>
      </c>
      <c r="K144" s="13" t="s">
        <v>24</v>
      </c>
      <c r="L144" s="15">
        <v>396</v>
      </c>
      <c r="M144" s="13" t="s">
        <v>269</v>
      </c>
      <c r="N144" s="14">
        <v>46301.89162037037</v>
      </c>
      <c r="O144" s="15">
        <v>340</v>
      </c>
      <c r="P144" s="13" t="s">
        <v>26</v>
      </c>
      <c r="Q144" s="15">
        <v>40</v>
      </c>
      <c r="R144" s="3" t="str">
        <f>IF(OR(G144="12R",G144="12L"),_xlfn.XLOOKUP(C144,DB!$A$2:$A$255,DB!$B$2:$B$255,""),IF(OR(G144="30L",G144="30R"),_xlfn.XLOOKUP(C144,DB!$A$2:$A$255,DB!$C$2:$C$255,""),""))</f>
        <v>UDGUV</v>
      </c>
      <c r="S144" s="3">
        <f t="shared" si="2"/>
        <v>20</v>
      </c>
      <c r="T144" s="3" t="str">
        <f>_xlfn.XLOOKUP(C144,DB!$A$2:$A$255,DB!$D$2:$D$255,"")</f>
        <v>Sector 2</v>
      </c>
    </row>
    <row r="145" spans="1:20" x14ac:dyDescent="0.2">
      <c r="A145" s="13" t="s">
        <v>304</v>
      </c>
      <c r="B145" s="13" t="s">
        <v>18</v>
      </c>
      <c r="C145" s="13" t="s">
        <v>134</v>
      </c>
      <c r="D145" s="13" t="s">
        <v>123</v>
      </c>
      <c r="E145" s="13" t="s">
        <v>2596</v>
      </c>
      <c r="F145" s="14">
        <v>46301.870810185188</v>
      </c>
      <c r="G145" s="13" t="s">
        <v>22</v>
      </c>
      <c r="H145" s="13" t="s">
        <v>2597</v>
      </c>
      <c r="I145" s="15">
        <v>320</v>
      </c>
      <c r="J145" s="13" t="s">
        <v>23</v>
      </c>
      <c r="K145" s="13" t="s">
        <v>24</v>
      </c>
      <c r="L145" s="15">
        <v>433</v>
      </c>
      <c r="M145" s="13" t="s">
        <v>204</v>
      </c>
      <c r="N145" s="14">
        <v>46301.894212962965</v>
      </c>
      <c r="O145" s="15">
        <v>320</v>
      </c>
      <c r="P145" s="13" t="s">
        <v>26</v>
      </c>
      <c r="Q145" s="15">
        <v>40</v>
      </c>
      <c r="R145" s="3" t="str">
        <f>IF(OR(G145="12R",G145="12L"),_xlfn.XLOOKUP(C145,DB!$A$2:$A$255,DB!$B$2:$B$255,""),IF(OR(G145="30L",G145="30R"),_xlfn.XLOOKUP(C145,DB!$A$2:$A$255,DB!$C$2:$C$255,""),""))</f>
        <v>ENEBA</v>
      </c>
      <c r="S145" s="3">
        <f t="shared" si="2"/>
        <v>20</v>
      </c>
      <c r="T145" s="3" t="str">
        <f>_xlfn.XLOOKUP(C145,DB!$A$2:$A$255,DB!$D$2:$D$255,"")</f>
        <v>Sector 3</v>
      </c>
    </row>
    <row r="146" spans="1:20" x14ac:dyDescent="0.2">
      <c r="A146" s="13" t="s">
        <v>327</v>
      </c>
      <c r="B146" s="13" t="s">
        <v>18</v>
      </c>
      <c r="C146" s="13" t="s">
        <v>328</v>
      </c>
      <c r="D146" s="13" t="s">
        <v>29</v>
      </c>
      <c r="E146" s="13" t="s">
        <v>2379</v>
      </c>
      <c r="F146" s="14">
        <v>46301.876331018517</v>
      </c>
      <c r="G146" s="13" t="s">
        <v>22</v>
      </c>
      <c r="H146" s="13" t="s">
        <v>2598</v>
      </c>
      <c r="I146" s="15">
        <v>340</v>
      </c>
      <c r="J146" s="13" t="s">
        <v>23</v>
      </c>
      <c r="K146" s="13" t="s">
        <v>24</v>
      </c>
      <c r="L146" s="15">
        <v>426</v>
      </c>
      <c r="M146" s="13" t="s">
        <v>204</v>
      </c>
      <c r="N146" s="14">
        <v>46301.900972222225</v>
      </c>
      <c r="O146" s="15">
        <v>340</v>
      </c>
      <c r="P146" s="13" t="s">
        <v>26</v>
      </c>
      <c r="Q146" s="15">
        <v>40</v>
      </c>
      <c r="R146" s="3" t="str">
        <f>IF(OR(G146="12R",G146="12L"),_xlfn.XLOOKUP(C146,DB!$A$2:$A$255,DB!$B$2:$B$255,""),IF(OR(G146="30L",G146="30R"),_xlfn.XLOOKUP(C146,DB!$A$2:$A$255,DB!$C$2:$C$255,""),""))</f>
        <v>OMSUK</v>
      </c>
      <c r="S146" s="3">
        <f t="shared" si="2"/>
        <v>21</v>
      </c>
      <c r="T146" s="3" t="str">
        <f>_xlfn.XLOOKUP(C146,DB!$A$2:$A$255,DB!$D$2:$D$255,"")</f>
        <v>Sector 3</v>
      </c>
    </row>
    <row r="147" spans="1:20" x14ac:dyDescent="0.2">
      <c r="A147" s="13" t="s">
        <v>318</v>
      </c>
      <c r="B147" s="13" t="s">
        <v>18</v>
      </c>
      <c r="C147" s="13" t="s">
        <v>136</v>
      </c>
      <c r="D147" s="13" t="s">
        <v>44</v>
      </c>
      <c r="E147" s="13" t="s">
        <v>973</v>
      </c>
      <c r="F147" s="14">
        <v>46301.880208333336</v>
      </c>
      <c r="G147" s="13" t="s">
        <v>22</v>
      </c>
      <c r="H147" s="13" t="s">
        <v>2599</v>
      </c>
      <c r="I147" s="15">
        <v>320</v>
      </c>
      <c r="J147" s="13" t="s">
        <v>23</v>
      </c>
      <c r="K147" s="13" t="s">
        <v>24</v>
      </c>
      <c r="L147" s="15">
        <v>372</v>
      </c>
      <c r="M147" s="13" t="s">
        <v>269</v>
      </c>
      <c r="N147" s="14">
        <v>46301.900914351849</v>
      </c>
      <c r="O147" s="15">
        <v>320</v>
      </c>
      <c r="P147" s="13" t="s">
        <v>26</v>
      </c>
      <c r="Q147" s="15">
        <v>40</v>
      </c>
      <c r="R147" s="3" t="str">
        <f>IF(OR(G147="12R",G147="12L"),_xlfn.XLOOKUP(C147,DB!$A$2:$A$255,DB!$B$2:$B$255,""),IF(OR(G147="30L",G147="30R"),_xlfn.XLOOKUP(C147,DB!$A$2:$A$255,DB!$C$2:$C$255,""),""))</f>
        <v>OMSUK</v>
      </c>
      <c r="S147" s="3">
        <f t="shared" si="2"/>
        <v>21</v>
      </c>
      <c r="T147" s="3" t="str">
        <f>_xlfn.XLOOKUP(C147,DB!$A$2:$A$255,DB!$D$2:$D$255,"")</f>
        <v>Sector 3</v>
      </c>
    </row>
    <row r="148" spans="1:20" x14ac:dyDescent="0.2">
      <c r="A148" s="13" t="s">
        <v>321</v>
      </c>
      <c r="B148" s="13" t="s">
        <v>18</v>
      </c>
      <c r="C148" s="13" t="s">
        <v>322</v>
      </c>
      <c r="D148" s="13" t="s">
        <v>261</v>
      </c>
      <c r="E148" s="13" t="s">
        <v>323</v>
      </c>
      <c r="F148" s="14">
        <v>46301.881863425922</v>
      </c>
      <c r="G148" s="13" t="s">
        <v>22</v>
      </c>
      <c r="H148" s="13" t="s">
        <v>2600</v>
      </c>
      <c r="I148" s="15">
        <v>390</v>
      </c>
      <c r="J148" s="13" t="s">
        <v>23</v>
      </c>
      <c r="K148" s="13" t="s">
        <v>24</v>
      </c>
      <c r="L148" s="15">
        <v>353</v>
      </c>
      <c r="M148" s="13" t="s">
        <v>31</v>
      </c>
      <c r="N148" s="14">
        <v>46301.90215277778</v>
      </c>
      <c r="O148" s="15">
        <v>390</v>
      </c>
      <c r="P148" s="13" t="s">
        <v>41</v>
      </c>
      <c r="Q148" s="15">
        <v>40</v>
      </c>
      <c r="R148" s="3" t="str">
        <f>IF(OR(G148="12R",G148="12L"),_xlfn.XLOOKUP(C148,DB!$A$2:$A$255,DB!$B$2:$B$255,""),IF(OR(G148="30L",G148="30R"),_xlfn.XLOOKUP(C148,DB!$A$2:$A$255,DB!$C$2:$C$255,""),""))</f>
        <v>NUDAL</v>
      </c>
      <c r="S148" s="3">
        <f t="shared" si="2"/>
        <v>21</v>
      </c>
      <c r="T148" s="3" t="str">
        <f>_xlfn.XLOOKUP(C148,DB!$A$2:$A$255,DB!$D$2:$D$255,"")</f>
        <v>Sector 3</v>
      </c>
    </row>
    <row r="149" spans="1:20" x14ac:dyDescent="0.2">
      <c r="A149" s="13" t="s">
        <v>313</v>
      </c>
      <c r="B149" s="13" t="s">
        <v>18</v>
      </c>
      <c r="C149" s="13" t="s">
        <v>314</v>
      </c>
      <c r="D149" s="13" t="s">
        <v>34</v>
      </c>
      <c r="E149" s="13" t="s">
        <v>893</v>
      </c>
      <c r="F149" s="14">
        <v>46301.884699074071</v>
      </c>
      <c r="G149" s="13" t="s">
        <v>22</v>
      </c>
      <c r="H149" s="13" t="s">
        <v>2601</v>
      </c>
      <c r="I149" s="15">
        <v>330</v>
      </c>
      <c r="J149" s="13" t="s">
        <v>23</v>
      </c>
      <c r="K149" s="13" t="s">
        <v>24</v>
      </c>
      <c r="L149" s="15">
        <v>219</v>
      </c>
      <c r="M149" s="13" t="s">
        <v>56</v>
      </c>
      <c r="N149" s="14">
        <v>46301.898634259262</v>
      </c>
      <c r="O149" s="15">
        <v>288</v>
      </c>
      <c r="P149" s="13" t="s">
        <v>26</v>
      </c>
      <c r="Q149" s="15">
        <v>190</v>
      </c>
      <c r="R149" s="3" t="str">
        <f>IF(OR(G149="12R",G149="12L"),_xlfn.XLOOKUP(C149,DB!$A$2:$A$255,DB!$B$2:$B$255,""),IF(OR(G149="30L",G149="30R"),_xlfn.XLOOKUP(C149,DB!$A$2:$A$255,DB!$C$2:$C$255,""),""))</f>
        <v>CZM</v>
      </c>
      <c r="S149" s="3">
        <f t="shared" si="2"/>
        <v>21</v>
      </c>
      <c r="T149" s="3" t="str">
        <f>_xlfn.XLOOKUP(C149,DB!$A$2:$A$255,DB!$D$2:$D$255,"")</f>
        <v>Sector 7</v>
      </c>
    </row>
    <row r="150" spans="1:20" x14ac:dyDescent="0.2">
      <c r="A150" s="13" t="s">
        <v>326</v>
      </c>
      <c r="B150" s="13" t="s">
        <v>18</v>
      </c>
      <c r="C150" s="13" t="s">
        <v>33</v>
      </c>
      <c r="D150" s="13" t="s">
        <v>54</v>
      </c>
      <c r="E150" s="13" t="s">
        <v>512</v>
      </c>
      <c r="F150" s="14">
        <v>46301.886273148149</v>
      </c>
      <c r="G150" s="13" t="s">
        <v>22</v>
      </c>
      <c r="H150" s="13" t="s">
        <v>2602</v>
      </c>
      <c r="I150" s="15">
        <v>380</v>
      </c>
      <c r="J150" s="13" t="s">
        <v>23</v>
      </c>
      <c r="K150" s="13" t="s">
        <v>24</v>
      </c>
      <c r="L150" s="15">
        <v>880</v>
      </c>
      <c r="M150" s="13" t="s">
        <v>2603</v>
      </c>
      <c r="N150" s="14">
        <v>46301.93273148148</v>
      </c>
      <c r="O150" s="15">
        <v>380</v>
      </c>
      <c r="P150" s="13" t="s">
        <v>26</v>
      </c>
      <c r="Q150" s="15">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s="13" t="s">
        <v>311</v>
      </c>
      <c r="B151" s="13" t="s">
        <v>18</v>
      </c>
      <c r="C151" s="13" t="s">
        <v>48</v>
      </c>
      <c r="D151" s="13" t="s">
        <v>261</v>
      </c>
      <c r="E151" s="13" t="s">
        <v>445</v>
      </c>
      <c r="F151" s="14">
        <v>46301.887662037036</v>
      </c>
      <c r="G151" s="13" t="s">
        <v>22</v>
      </c>
      <c r="H151" s="13" t="s">
        <v>2604</v>
      </c>
      <c r="I151" s="15">
        <v>390</v>
      </c>
      <c r="J151" s="13" t="s">
        <v>23</v>
      </c>
      <c r="K151" s="13" t="s">
        <v>24</v>
      </c>
      <c r="L151" s="15">
        <v>356</v>
      </c>
      <c r="M151" s="13" t="s">
        <v>31</v>
      </c>
      <c r="N151" s="14">
        <v>46301.907638888886</v>
      </c>
      <c r="O151" s="15">
        <v>370</v>
      </c>
      <c r="P151" s="13" t="s">
        <v>41</v>
      </c>
      <c r="Q151" s="15">
        <v>40</v>
      </c>
      <c r="R151" s="3" t="str">
        <f>IF(OR(G151="12R",G151="12L"),_xlfn.XLOOKUP(C151,DB!$A$2:$A$255,DB!$B$2:$B$255,""),IF(OR(G151="30L",G151="30R"),_xlfn.XLOOKUP(C151,DB!$A$2:$A$255,DB!$C$2:$C$255,""),""))</f>
        <v>NUDAL</v>
      </c>
      <c r="S151" s="3">
        <f t="shared" si="2"/>
        <v>21</v>
      </c>
      <c r="T151" s="3" t="str">
        <f>_xlfn.XLOOKUP(C151,DB!$A$2:$A$255,DB!$D$2:$D$255,"")</f>
        <v>Sector 3</v>
      </c>
    </row>
    <row r="152" spans="1:20" x14ac:dyDescent="0.2">
      <c r="A152" s="13" t="s">
        <v>340</v>
      </c>
      <c r="B152" s="13" t="s">
        <v>18</v>
      </c>
      <c r="C152" s="13" t="s">
        <v>101</v>
      </c>
      <c r="D152" s="13" t="s">
        <v>61</v>
      </c>
      <c r="E152" s="13" t="s">
        <v>605</v>
      </c>
      <c r="F152" s="14">
        <v>46301.895925925928</v>
      </c>
      <c r="G152" s="13" t="s">
        <v>22</v>
      </c>
      <c r="H152" s="13" t="s">
        <v>2605</v>
      </c>
      <c r="I152" s="15">
        <v>340</v>
      </c>
      <c r="J152" s="13" t="s">
        <v>23</v>
      </c>
      <c r="K152" s="13" t="s">
        <v>152</v>
      </c>
      <c r="L152" s="15">
        <v>878</v>
      </c>
      <c r="M152" s="13" t="s">
        <v>99</v>
      </c>
      <c r="N152" s="14">
        <v>46301.941932870373</v>
      </c>
      <c r="O152" s="15">
        <v>340</v>
      </c>
      <c r="P152" s="13" t="s">
        <v>26</v>
      </c>
      <c r="Q152" s="15">
        <v>190</v>
      </c>
      <c r="R152" s="3" t="str">
        <f>IF(OR(G152="12R",G152="12L"),_xlfn.XLOOKUP(C152,DB!$A$2:$A$255,DB!$B$2:$B$255,""),IF(OR(G152="30L",G152="30R"),_xlfn.XLOOKUP(C152,DB!$A$2:$A$255,DB!$C$2:$C$255,""),""))</f>
        <v>UDGUV</v>
      </c>
      <c r="S152" s="3">
        <f t="shared" si="2"/>
        <v>21</v>
      </c>
      <c r="T152" s="3" t="str">
        <f>_xlfn.XLOOKUP(C152,DB!$A$2:$A$255,DB!$D$2:$D$255,"")</f>
        <v>Sector 2</v>
      </c>
    </row>
    <row r="153" spans="1:20" x14ac:dyDescent="0.2">
      <c r="A153" s="13" t="s">
        <v>333</v>
      </c>
      <c r="B153" s="13" t="s">
        <v>18</v>
      </c>
      <c r="C153" s="13" t="s">
        <v>148</v>
      </c>
      <c r="D153" s="13" t="s">
        <v>129</v>
      </c>
      <c r="E153" s="13" t="s">
        <v>2606</v>
      </c>
      <c r="F153" s="14">
        <v>46301.89739583333</v>
      </c>
      <c r="G153" s="13" t="s">
        <v>22</v>
      </c>
      <c r="H153" s="13" t="s">
        <v>421</v>
      </c>
      <c r="I153" s="15">
        <v>370</v>
      </c>
      <c r="J153" s="13" t="s">
        <v>23</v>
      </c>
      <c r="K153" s="13" t="s">
        <v>24</v>
      </c>
      <c r="L153" s="15">
        <v>136</v>
      </c>
      <c r="M153" s="13" t="s">
        <v>40</v>
      </c>
      <c r="N153" s="14">
        <v>46301.906793981485</v>
      </c>
      <c r="O153" s="15">
        <v>272</v>
      </c>
      <c r="P153" s="13" t="s">
        <v>26</v>
      </c>
      <c r="Q153" s="15">
        <v>190</v>
      </c>
      <c r="R153" s="3" t="str">
        <f>IF(OR(G153="12R",G153="12L"),_xlfn.XLOOKUP(C153,DB!$A$2:$A$255,DB!$B$2:$B$255,""),IF(OR(G153="30L",G153="30R"),_xlfn.XLOOKUP(C153,DB!$A$2:$A$255,DB!$C$2:$C$255,""),""))</f>
        <v>NUDAL</v>
      </c>
      <c r="S153" s="3">
        <f t="shared" si="2"/>
        <v>21</v>
      </c>
      <c r="T153" s="3" t="str">
        <f>_xlfn.XLOOKUP(C153,DB!$A$2:$A$255,DB!$D$2:$D$255,"")</f>
        <v>Sector 3</v>
      </c>
    </row>
    <row r="154" spans="1:20" x14ac:dyDescent="0.2">
      <c r="A154" s="13" t="s">
        <v>334</v>
      </c>
      <c r="B154" s="13" t="s">
        <v>18</v>
      </c>
      <c r="C154" s="13" t="s">
        <v>19</v>
      </c>
      <c r="D154" s="13" t="s">
        <v>54</v>
      </c>
      <c r="E154" s="13" t="s">
        <v>931</v>
      </c>
      <c r="F154" s="14">
        <v>46301.898611111108</v>
      </c>
      <c r="G154" s="13" t="s">
        <v>22</v>
      </c>
      <c r="H154" s="13" t="s">
        <v>2607</v>
      </c>
      <c r="I154" s="15">
        <v>380</v>
      </c>
      <c r="J154" s="13" t="s">
        <v>23</v>
      </c>
      <c r="K154" s="13" t="s">
        <v>24</v>
      </c>
      <c r="L154" s="15">
        <v>861</v>
      </c>
      <c r="M154" s="13" t="s">
        <v>25</v>
      </c>
      <c r="N154" s="14">
        <v>46301.944560185184</v>
      </c>
      <c r="O154" s="15">
        <v>380</v>
      </c>
      <c r="P154" s="13" t="s">
        <v>26</v>
      </c>
      <c r="Q154" s="15">
        <v>190</v>
      </c>
      <c r="R154" s="3" t="str">
        <f>IF(OR(G154="12R",G154="12L"),_xlfn.XLOOKUP(C154,DB!$A$2:$A$255,DB!$B$2:$B$255,""),IF(OR(G154="30L",G154="30R"),_xlfn.XLOOKUP(C154,DB!$A$2:$A$255,DB!$C$2:$C$255,""),""))</f>
        <v>UDGUV</v>
      </c>
      <c r="S154" s="3">
        <f t="shared" si="2"/>
        <v>21</v>
      </c>
      <c r="T154" s="3" t="str">
        <f>_xlfn.XLOOKUP(C154,DB!$A$2:$A$255,DB!$D$2:$D$255,"")</f>
        <v>Sector 2</v>
      </c>
    </row>
    <row r="155" spans="1:20" x14ac:dyDescent="0.2">
      <c r="A155" s="13" t="s">
        <v>315</v>
      </c>
      <c r="B155" s="13" t="s">
        <v>18</v>
      </c>
      <c r="C155" s="13" t="s">
        <v>224</v>
      </c>
      <c r="D155" s="13" t="s">
        <v>116</v>
      </c>
      <c r="E155" s="13" t="s">
        <v>413</v>
      </c>
      <c r="F155" s="14">
        <v>46301.899629629632</v>
      </c>
      <c r="G155" s="13" t="s">
        <v>22</v>
      </c>
      <c r="H155" s="13" t="s">
        <v>2608</v>
      </c>
      <c r="I155" s="15">
        <v>380</v>
      </c>
      <c r="J155" s="13" t="s">
        <v>23</v>
      </c>
      <c r="K155" s="13" t="s">
        <v>24</v>
      </c>
      <c r="L155" s="15">
        <v>534</v>
      </c>
      <c r="M155" s="13" t="s">
        <v>130</v>
      </c>
      <c r="N155" s="14">
        <v>46301.928333333337</v>
      </c>
      <c r="O155" s="15">
        <v>380</v>
      </c>
      <c r="P155" s="13" t="s">
        <v>26</v>
      </c>
      <c r="Q155" s="15">
        <v>40</v>
      </c>
      <c r="R155" s="3" t="str">
        <f>IF(OR(G155="12R",G155="12L"),_xlfn.XLOOKUP(C155,DB!$A$2:$A$255,DB!$B$2:$B$255,""),IF(OR(G155="30L",G155="30R"),_xlfn.XLOOKUP(C155,DB!$A$2:$A$255,DB!$C$2:$C$255,""),""))</f>
        <v>ENEBA</v>
      </c>
      <c r="S155" s="3">
        <f t="shared" si="2"/>
        <v>21</v>
      </c>
      <c r="T155" s="3" t="str">
        <f>_xlfn.XLOOKUP(C155,DB!$A$2:$A$255,DB!$D$2:$D$255,"")</f>
        <v>Sector 3</v>
      </c>
    </row>
    <row r="156" spans="1:20" x14ac:dyDescent="0.2">
      <c r="A156" t="s">
        <v>324</v>
      </c>
      <c r="B156" t="s">
        <v>18</v>
      </c>
      <c r="C156" t="s">
        <v>325</v>
      </c>
      <c r="D156" t="s">
        <v>123</v>
      </c>
      <c r="E156" t="s">
        <v>2609</v>
      </c>
      <c r="F156" s="2">
        <v>46301.90115740741</v>
      </c>
      <c r="G156" t="s">
        <v>22</v>
      </c>
      <c r="H156" t="s">
        <v>2610</v>
      </c>
      <c r="I156" s="3">
        <v>340</v>
      </c>
      <c r="J156" t="s">
        <v>23</v>
      </c>
      <c r="K156" t="s">
        <v>24</v>
      </c>
      <c r="L156" s="3">
        <v>539</v>
      </c>
      <c r="M156" t="s">
        <v>130</v>
      </c>
      <c r="N156" s="2">
        <v>46301.929699074077</v>
      </c>
      <c r="O156" s="3">
        <v>340</v>
      </c>
      <c r="P156" t="s">
        <v>26</v>
      </c>
      <c r="Q156" s="3">
        <v>40</v>
      </c>
      <c r="R156" s="3" t="str">
        <f>IF(OR(G156="12R",G156="12L"),_xlfn.XLOOKUP(C156,DB!$A$2:$A$255,DB!$B$2:$B$255,""),IF(OR(G156="30L",G156="30R"),_xlfn.XLOOKUP(C156,DB!$A$2:$A$255,DB!$C$2:$C$255,""),""))</f>
        <v>OMSUK</v>
      </c>
      <c r="S156" s="3">
        <f t="shared" si="2"/>
        <v>21</v>
      </c>
      <c r="T156" s="3" t="str">
        <f>_xlfn.XLOOKUP(C156,DB!$A$2:$A$255,DB!$D$2:$D$255,"")</f>
        <v>Sector 3</v>
      </c>
    </row>
    <row r="157" spans="1:20" x14ac:dyDescent="0.2">
      <c r="A157" t="s">
        <v>338</v>
      </c>
      <c r="B157" t="s">
        <v>18</v>
      </c>
      <c r="C157" t="s">
        <v>75</v>
      </c>
      <c r="D157" t="s">
        <v>34</v>
      </c>
      <c r="E157" t="s">
        <v>399</v>
      </c>
      <c r="F157" s="2">
        <v>46301.907800925925</v>
      </c>
      <c r="G157" t="s">
        <v>22</v>
      </c>
      <c r="H157" t="s">
        <v>2611</v>
      </c>
      <c r="I157" s="3">
        <v>380</v>
      </c>
      <c r="J157" t="s">
        <v>23</v>
      </c>
      <c r="K157" t="s">
        <v>24</v>
      </c>
      <c r="L157" s="3">
        <v>739</v>
      </c>
      <c r="M157" t="s">
        <v>75</v>
      </c>
      <c r="N157" s="2">
        <v>46301.952708333331</v>
      </c>
      <c r="O157" s="3">
        <v>0</v>
      </c>
      <c r="P157" t="s">
        <v>26</v>
      </c>
      <c r="Q157" s="3">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248</v>
      </c>
      <c r="B158" t="s">
        <v>18</v>
      </c>
      <c r="C158" t="s">
        <v>249</v>
      </c>
      <c r="D158" t="s">
        <v>116</v>
      </c>
      <c r="E158" t="s">
        <v>582</v>
      </c>
      <c r="F158" s="2">
        <v>46301.911562499998</v>
      </c>
      <c r="G158" t="s">
        <v>22</v>
      </c>
      <c r="H158" t="s">
        <v>2612</v>
      </c>
      <c r="I158" s="3">
        <v>400</v>
      </c>
      <c r="J158" t="s">
        <v>23</v>
      </c>
      <c r="K158" t="s">
        <v>24</v>
      </c>
      <c r="L158" s="3">
        <v>537</v>
      </c>
      <c r="M158" t="s">
        <v>130</v>
      </c>
      <c r="N158" s="2">
        <v>46301.940243055556</v>
      </c>
      <c r="O158" s="3">
        <v>400</v>
      </c>
      <c r="P158" t="s">
        <v>26</v>
      </c>
      <c r="Q158" s="3">
        <v>40</v>
      </c>
      <c r="R158" s="3" t="str">
        <f>IF(OR(G158="12R",G158="12L"),_xlfn.XLOOKUP(C158,DB!$A$2:$A$255,DB!$B$2:$B$255,""),IF(OR(G158="30L",G158="30R"),_xlfn.XLOOKUP(C158,DB!$A$2:$A$255,DB!$C$2:$C$255,""),""))</f>
        <v>UDGUV</v>
      </c>
      <c r="S158" s="3">
        <f t="shared" si="2"/>
        <v>21</v>
      </c>
      <c r="T158" s="3" t="str">
        <f>_xlfn.XLOOKUP(C158,DB!$A$2:$A$255,DB!$D$2:$D$255,"")</f>
        <v>Sector 2</v>
      </c>
    </row>
    <row r="159" spans="1:20" x14ac:dyDescent="0.2">
      <c r="A159" t="s">
        <v>337</v>
      </c>
      <c r="B159" t="s">
        <v>18</v>
      </c>
      <c r="C159" t="s">
        <v>219</v>
      </c>
      <c r="D159" t="s">
        <v>34</v>
      </c>
      <c r="E159" t="s">
        <v>756</v>
      </c>
      <c r="F159" s="2">
        <v>46301.918055555558</v>
      </c>
      <c r="G159" t="s">
        <v>22</v>
      </c>
      <c r="H159" t="s">
        <v>2613</v>
      </c>
      <c r="I159" s="3">
        <v>330</v>
      </c>
      <c r="J159" t="s">
        <v>23</v>
      </c>
      <c r="K159" t="s">
        <v>24</v>
      </c>
      <c r="L159" s="3">
        <v>150</v>
      </c>
      <c r="M159" t="s">
        <v>117</v>
      </c>
      <c r="N159" s="2">
        <v>46301.928113425929</v>
      </c>
      <c r="O159" s="3">
        <v>242</v>
      </c>
      <c r="P159" t="s">
        <v>26</v>
      </c>
      <c r="Q159" s="3">
        <v>190</v>
      </c>
      <c r="R159" s="3" t="str">
        <f>IF(OR(G159="12R",G159="12L"),_xlfn.XLOOKUP(C159,DB!$A$2:$A$255,DB!$B$2:$B$255,""),IF(OR(G159="30L",G159="30R"),_xlfn.XLOOKUP(C159,DB!$A$2:$A$255,DB!$C$2:$C$255,""),""))</f>
        <v>TAKUX</v>
      </c>
      <c r="S159" s="3">
        <f t="shared" si="2"/>
        <v>22</v>
      </c>
      <c r="T159" s="3" t="str">
        <f>_xlfn.XLOOKUP(C159,DB!$A$2:$A$255,DB!$D$2:$D$255,"")</f>
        <v>Sector 7</v>
      </c>
    </row>
    <row r="160" spans="1:20" x14ac:dyDescent="0.2">
      <c r="A160" t="s">
        <v>336</v>
      </c>
      <c r="B160" t="s">
        <v>18</v>
      </c>
      <c r="C160" t="s">
        <v>115</v>
      </c>
      <c r="D160" t="s">
        <v>29</v>
      </c>
      <c r="E160" t="s">
        <v>2614</v>
      </c>
      <c r="F160" s="2">
        <v>46301.922037037039</v>
      </c>
      <c r="G160" t="s">
        <v>22</v>
      </c>
      <c r="H160" t="s">
        <v>2615</v>
      </c>
      <c r="I160" s="3">
        <v>370</v>
      </c>
      <c r="J160" t="s">
        <v>23</v>
      </c>
      <c r="K160" t="s">
        <v>24</v>
      </c>
      <c r="L160" s="3">
        <v>182</v>
      </c>
      <c r="M160" t="s">
        <v>1266</v>
      </c>
      <c r="N160" s="2">
        <v>46301.93414351852</v>
      </c>
      <c r="O160" s="3">
        <v>295</v>
      </c>
      <c r="P160" t="s">
        <v>26</v>
      </c>
      <c r="Q160" s="3">
        <v>190</v>
      </c>
      <c r="R160" s="3" t="str">
        <f>IF(OR(G160="12R",G160="12L"),_xlfn.XLOOKUP(C160,DB!$A$2:$A$255,DB!$B$2:$B$255,""),IF(OR(G160="30L",G160="30R"),_xlfn.XLOOKUP(C160,DB!$A$2:$A$255,DB!$C$2:$C$255,""),""))</f>
        <v>TAKUX</v>
      </c>
      <c r="S160" s="3">
        <f t="shared" si="2"/>
        <v>22</v>
      </c>
      <c r="T160" s="3" t="str">
        <f>_xlfn.XLOOKUP(C160,DB!$A$2:$A$255,DB!$D$2:$D$255,"")</f>
        <v>Sector 7</v>
      </c>
    </row>
    <row r="161" spans="1:20" x14ac:dyDescent="0.2">
      <c r="A161" t="s">
        <v>342</v>
      </c>
      <c r="B161" t="s">
        <v>18</v>
      </c>
      <c r="C161" t="s">
        <v>33</v>
      </c>
      <c r="D161" t="s">
        <v>20</v>
      </c>
      <c r="E161" t="s">
        <v>58</v>
      </c>
      <c r="F161" s="2">
        <v>46301.92559027778</v>
      </c>
      <c r="G161" t="s">
        <v>22</v>
      </c>
      <c r="H161" t="s">
        <v>2616</v>
      </c>
      <c r="I161" s="3">
        <v>340</v>
      </c>
      <c r="J161" t="s">
        <v>23</v>
      </c>
      <c r="K161" t="s">
        <v>24</v>
      </c>
      <c r="L161" s="3">
        <v>892</v>
      </c>
      <c r="M161" t="s">
        <v>1234</v>
      </c>
      <c r="N161" s="2">
        <v>46301.972268518519</v>
      </c>
      <c r="O161" s="3">
        <v>340</v>
      </c>
      <c r="P161" t="s">
        <v>26</v>
      </c>
      <c r="Q161" s="3">
        <v>190</v>
      </c>
      <c r="R161" s="3" t="str">
        <f>IF(OR(G161="12R",G161="12L"),_xlfn.XLOOKUP(C161,DB!$A$2:$A$255,DB!$B$2:$B$255,""),IF(OR(G161="30L",G161="30R"),_xlfn.XLOOKUP(C161,DB!$A$2:$A$255,DB!$C$2:$C$255,""),""))</f>
        <v>UDGUV</v>
      </c>
      <c r="S161" s="3">
        <f t="shared" si="2"/>
        <v>22</v>
      </c>
      <c r="T161" s="3" t="str">
        <f>_xlfn.XLOOKUP(C161,DB!$A$2:$A$255,DB!$D$2:$D$255,"")</f>
        <v>Sector 2</v>
      </c>
    </row>
    <row r="162" spans="1:20" x14ac:dyDescent="0.2">
      <c r="A162" t="s">
        <v>214</v>
      </c>
      <c r="B162" t="s">
        <v>18</v>
      </c>
      <c r="C162" t="s">
        <v>215</v>
      </c>
      <c r="D162" t="s">
        <v>29</v>
      </c>
      <c r="E162" t="s">
        <v>2617</v>
      </c>
      <c r="F162" s="2">
        <v>46301.939976851849</v>
      </c>
      <c r="G162" t="s">
        <v>22</v>
      </c>
      <c r="H162" t="s">
        <v>2618</v>
      </c>
      <c r="I162" s="3">
        <v>360</v>
      </c>
      <c r="J162" t="s">
        <v>23</v>
      </c>
      <c r="K162" t="s">
        <v>24</v>
      </c>
      <c r="L162" s="3">
        <v>438</v>
      </c>
      <c r="M162" t="s">
        <v>204</v>
      </c>
      <c r="N162" s="2">
        <v>46301.965416666666</v>
      </c>
      <c r="O162" s="3">
        <v>380</v>
      </c>
      <c r="P162" t="s">
        <v>26</v>
      </c>
      <c r="Q162" s="3">
        <v>40</v>
      </c>
      <c r="R162" s="3" t="str">
        <f>IF(OR(G162="12R",G162="12L"),_xlfn.XLOOKUP(C162,DB!$A$2:$A$255,DB!$B$2:$B$255,""),IF(OR(G162="30L",G162="30R"),_xlfn.XLOOKUP(C162,DB!$A$2:$A$255,DB!$C$2:$C$255,""),""))</f>
        <v>OMSUK</v>
      </c>
      <c r="S162" s="3">
        <f t="shared" si="2"/>
        <v>22</v>
      </c>
      <c r="T162" s="3" t="str">
        <f>_xlfn.XLOOKUP(C162,DB!$A$2:$A$255,DB!$D$2:$D$255,"")</f>
        <v>Sector 3</v>
      </c>
    </row>
    <row r="163" spans="1:20" x14ac:dyDescent="0.2">
      <c r="A163" t="s">
        <v>343</v>
      </c>
      <c r="B163" t="s">
        <v>18</v>
      </c>
      <c r="C163" t="s">
        <v>122</v>
      </c>
      <c r="D163" t="s">
        <v>44</v>
      </c>
      <c r="E163" t="s">
        <v>1802</v>
      </c>
      <c r="F163" s="2">
        <v>46301.942430555559</v>
      </c>
      <c r="G163" t="s">
        <v>22</v>
      </c>
      <c r="H163" t="s">
        <v>2619</v>
      </c>
      <c r="I163" s="3">
        <v>320</v>
      </c>
      <c r="J163" t="s">
        <v>23</v>
      </c>
      <c r="K163" t="s">
        <v>24</v>
      </c>
      <c r="L163" s="3">
        <v>546</v>
      </c>
      <c r="M163" t="s">
        <v>130</v>
      </c>
      <c r="N163" s="2">
        <v>46301.970763888887</v>
      </c>
      <c r="O163" s="3">
        <v>320</v>
      </c>
      <c r="P163" t="s">
        <v>26</v>
      </c>
      <c r="Q163" s="3">
        <v>40</v>
      </c>
      <c r="R163" s="3" t="str">
        <f>IF(OR(G163="12R",G163="12L"),_xlfn.XLOOKUP(C163,DB!$A$2:$A$255,DB!$B$2:$B$255,""),IF(OR(G163="30L",G163="30R"),_xlfn.XLOOKUP(C163,DB!$A$2:$A$255,DB!$C$2:$C$255,""),""))</f>
        <v>ENEBA</v>
      </c>
      <c r="S163" s="3">
        <f t="shared" si="2"/>
        <v>22</v>
      </c>
      <c r="T163" s="3" t="str">
        <f>_xlfn.XLOOKUP(C163,DB!$A$2:$A$255,DB!$D$2:$D$255,"")</f>
        <v>Sector 3</v>
      </c>
    </row>
    <row r="164" spans="1:20" x14ac:dyDescent="0.2">
      <c r="A164" t="s">
        <v>349</v>
      </c>
      <c r="B164" t="s">
        <v>18</v>
      </c>
      <c r="C164" t="s">
        <v>221</v>
      </c>
      <c r="D164" t="s">
        <v>54</v>
      </c>
      <c r="E164" t="s">
        <v>427</v>
      </c>
      <c r="F164" s="2">
        <v>46301.948564814818</v>
      </c>
      <c r="G164" t="s">
        <v>22</v>
      </c>
      <c r="H164" t="s">
        <v>2620</v>
      </c>
      <c r="I164" s="3">
        <v>380</v>
      </c>
      <c r="J164" t="s">
        <v>23</v>
      </c>
      <c r="K164" t="s">
        <v>24</v>
      </c>
      <c r="L164" s="3">
        <v>899</v>
      </c>
      <c r="M164" t="s">
        <v>2416</v>
      </c>
      <c r="N164" s="2">
        <v>46301.995821759258</v>
      </c>
      <c r="O164" s="3">
        <v>380</v>
      </c>
      <c r="P164" t="s">
        <v>26</v>
      </c>
      <c r="Q164" s="3">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352</v>
      </c>
      <c r="B165" t="s">
        <v>18</v>
      </c>
      <c r="C165" t="s">
        <v>87</v>
      </c>
      <c r="D165" t="s">
        <v>88</v>
      </c>
      <c r="E165" t="s">
        <v>804</v>
      </c>
      <c r="F165" s="2">
        <v>46301.95008101852</v>
      </c>
      <c r="G165" t="s">
        <v>22</v>
      </c>
      <c r="H165" t="s">
        <v>2621</v>
      </c>
      <c r="I165" s="3">
        <v>350</v>
      </c>
      <c r="J165" t="s">
        <v>23</v>
      </c>
      <c r="K165" t="s">
        <v>24</v>
      </c>
      <c r="L165" s="3">
        <v>136</v>
      </c>
      <c r="M165" t="s">
        <v>40</v>
      </c>
      <c r="N165" s="2">
        <v>46301.959872685184</v>
      </c>
      <c r="O165" s="3">
        <v>191</v>
      </c>
      <c r="P165" t="s">
        <v>41</v>
      </c>
      <c r="Q165" s="3">
        <v>190</v>
      </c>
      <c r="R165" s="3" t="str">
        <f>IF(OR(G165="12R",G165="12L"),_xlfn.XLOOKUP(C165,DB!$A$2:$A$255,DB!$B$2:$B$255,""),IF(OR(G165="30L",G165="30R"),_xlfn.XLOOKUP(C165,DB!$A$2:$A$255,DB!$C$2:$C$255,""),""))</f>
        <v>NUDAL</v>
      </c>
      <c r="S165" s="3">
        <f t="shared" si="2"/>
        <v>22</v>
      </c>
      <c r="T165" s="3" t="str">
        <f>_xlfn.XLOOKUP(C165,DB!$A$2:$A$255,DB!$D$2:$D$255,"")</f>
        <v>Sector 3</v>
      </c>
    </row>
    <row r="166" spans="1:20" x14ac:dyDescent="0.2">
      <c r="A166" t="s">
        <v>913</v>
      </c>
      <c r="B166" t="s">
        <v>18</v>
      </c>
      <c r="C166" t="s">
        <v>66</v>
      </c>
      <c r="D166" t="s">
        <v>699</v>
      </c>
      <c r="F166" s="2">
        <v>46301.954583333332</v>
      </c>
      <c r="G166" t="s">
        <v>22</v>
      </c>
      <c r="H166" t="s">
        <v>2622</v>
      </c>
      <c r="I166" s="3">
        <v>220</v>
      </c>
      <c r="J166" t="s">
        <v>23</v>
      </c>
      <c r="K166" t="s">
        <v>51</v>
      </c>
      <c r="L166" s="3">
        <v>382</v>
      </c>
      <c r="M166" t="s">
        <v>66</v>
      </c>
      <c r="N166" s="2">
        <v>46301.985358796293</v>
      </c>
      <c r="O166" s="3">
        <v>0</v>
      </c>
      <c r="P166" t="s">
        <v>137</v>
      </c>
      <c r="Q166" s="3">
        <v>30</v>
      </c>
      <c r="R166" s="3" t="str">
        <f>IF(OR(G166="12R",G166="12L"),_xlfn.XLOOKUP(C166,DB!$A$2:$A$255,DB!$B$2:$B$255,""),IF(OR(G166="30L",G166="30R"),_xlfn.XLOOKUP(C166,DB!$A$2:$A$255,DB!$C$2:$C$255,""),""))</f>
        <v>UDGUV</v>
      </c>
      <c r="S166" s="3">
        <f t="shared" si="2"/>
        <v>22</v>
      </c>
      <c r="T166" s="3" t="str">
        <f>_xlfn.XLOOKUP(C166,DB!$A$2:$A$255,DB!$D$2:$D$255,"")</f>
        <v>Sector 2</v>
      </c>
    </row>
    <row r="167" spans="1:20" x14ac:dyDescent="0.2">
      <c r="F167" s="2"/>
      <c r="I167" s="3"/>
      <c r="L167" s="3"/>
      <c r="N167" s="2"/>
      <c r="O167" s="3"/>
      <c r="Q167" s="3"/>
      <c r="R167" s="3" t="str">
        <f>IF(OR(G167="12R",G167="12L"),_xlfn.XLOOKUP(C167,DB!$A$2:$A$255,DB!$B$2:$B$255,""),IF(OR(G167="30L",G167="30R"),_xlfn.XLOOKUP(C167,DB!$A$2:$A$255,DB!$C$2:$C$255,""),""))</f>
        <v/>
      </c>
      <c r="S167" s="3">
        <f t="shared" si="2"/>
        <v>0</v>
      </c>
      <c r="T167" s="3" t="str">
        <f>_xlfn.XLOOKUP(C167,DB!$A$2:$A$255,DB!$D$2:$D$255,"")</f>
        <v/>
      </c>
    </row>
    <row r="168" spans="1:20" x14ac:dyDescent="0.2">
      <c r="F168" s="2"/>
      <c r="I168" s="3"/>
      <c r="L168" s="3"/>
      <c r="N168" s="2"/>
      <c r="O168" s="3"/>
      <c r="Q168" s="3"/>
      <c r="R168" s="3" t="str">
        <f>IF(OR(G168="12R",G168="12L"),_xlfn.XLOOKUP(C168,DB!$A$2:$A$255,DB!$B$2:$B$255,""),IF(OR(G168="30L",G168="30R"),_xlfn.XLOOKUP(C168,DB!$A$2:$A$255,DB!$C$2:$C$255,""),""))</f>
        <v/>
      </c>
      <c r="S168" s="3">
        <f t="shared" si="2"/>
        <v>0</v>
      </c>
      <c r="T168" s="3" t="str">
        <f>_xlfn.XLOOKUP(C168,DB!$A$2:$A$255,DB!$D$2:$D$255,"")</f>
        <v/>
      </c>
    </row>
    <row r="169" spans="1:20" x14ac:dyDescent="0.2">
      <c r="F169" s="2"/>
      <c r="I169" s="3"/>
      <c r="L169" s="3"/>
      <c r="N169" s="2"/>
      <c r="O169" s="3"/>
      <c r="Q169" s="3"/>
      <c r="R169" s="3" t="str">
        <f>IF(OR(G169="12R",G169="12L"),_xlfn.XLOOKUP(C169,DB!$A$2:$A$255,DB!$B$2:$B$255,""),IF(OR(G169="30L",G169="30R"),_xlfn.XLOOKUP(C169,DB!$A$2:$A$255,DB!$C$2:$C$255,""),""))</f>
        <v/>
      </c>
      <c r="S169" s="3">
        <f t="shared" si="2"/>
        <v>0</v>
      </c>
      <c r="T169" s="3" t="str">
        <f>_xlfn.XLOOKUP(C169,DB!$A$2:$A$255,DB!$D$2:$D$255,"")</f>
        <v/>
      </c>
    </row>
    <row r="170" spans="1:20" x14ac:dyDescent="0.2">
      <c r="F170" s="2"/>
      <c r="I170" s="3"/>
      <c r="L170" s="3"/>
      <c r="N170" s="2"/>
      <c r="O170" s="3"/>
      <c r="Q170" s="3"/>
      <c r="R170" s="3" t="str">
        <f>IF(OR(G170="12R",G170="12L"),_xlfn.XLOOKUP(C170,DB!$A$2:$A$255,DB!$B$2:$B$255,""),IF(OR(G170="30L",G170="30R"),_xlfn.XLOOKUP(C170,DB!$A$2:$A$255,DB!$C$2:$C$255,""),""))</f>
        <v/>
      </c>
      <c r="S170" s="3">
        <f t="shared" si="2"/>
        <v>0</v>
      </c>
      <c r="T170" s="3" t="str">
        <f>_xlfn.XLOOKUP(C170,DB!$A$2:$A$255,DB!$D$2:$D$255,"")</f>
        <v/>
      </c>
    </row>
    <row r="171" spans="1:20" x14ac:dyDescent="0.2">
      <c r="F171" s="2"/>
      <c r="I171" s="3"/>
      <c r="L171" s="3"/>
      <c r="N171" s="2"/>
      <c r="O171" s="3"/>
      <c r="Q171" s="3"/>
      <c r="R171" s="3" t="str">
        <f>IF(OR(G171="12R",G171="12L"),_xlfn.XLOOKUP(C171,DB!$A$2:$A$255,DB!$B$2:$B$255,""),IF(OR(G171="30L",G171="30R"),_xlfn.XLOOKUP(C171,DB!$A$2:$A$255,DB!$C$2:$C$255,""),""))</f>
        <v/>
      </c>
      <c r="S171" s="3">
        <f t="shared" si="2"/>
        <v>0</v>
      </c>
      <c r="T171" s="3" t="str">
        <f>_xlfn.XLOOKUP(C171,DB!$A$2:$A$255,DB!$D$2:$D$255,"")</f>
        <v/>
      </c>
    </row>
    <row r="172" spans="1:20" x14ac:dyDescent="0.2">
      <c r="F172" s="2"/>
      <c r="I172" s="3"/>
      <c r="L172" s="3"/>
      <c r="N172" s="2"/>
      <c r="O172" s="3"/>
      <c r="Q172" s="3"/>
      <c r="R172" s="3" t="str">
        <f>IF(OR(G172="12R",G172="12L"),_xlfn.XLOOKUP(C172,DB!$A$2:$A$255,DB!$B$2:$B$255,""),IF(OR(G172="30L",G172="30R"),_xlfn.XLOOKUP(C172,DB!$A$2:$A$255,DB!$C$2:$C$255,""),""))</f>
        <v/>
      </c>
      <c r="S172" s="3">
        <f t="shared" si="2"/>
        <v>0</v>
      </c>
      <c r="T172" s="3" t="str">
        <f>_xlfn.XLOOKUP(C172,DB!$A$2:$A$255,DB!$D$2:$D$255,"")</f>
        <v/>
      </c>
    </row>
    <row r="173" spans="1:20" x14ac:dyDescent="0.2">
      <c r="F173" s="2"/>
      <c r="I173" s="3"/>
      <c r="L173" s="3"/>
      <c r="N173" s="2"/>
      <c r="O173" s="3"/>
      <c r="Q173" s="3"/>
      <c r="R173" s="3" t="str">
        <f>IF(OR(G173="12R",G173="12L"),_xlfn.XLOOKUP(C173,DB!$A$2:$A$255,DB!$B$2:$B$255,""),IF(OR(G173="30L",G173="30R"),_xlfn.XLOOKUP(C173,DB!$A$2:$A$255,DB!$C$2:$C$255,""),""))</f>
        <v/>
      </c>
      <c r="S173" s="3">
        <f t="shared" si="2"/>
        <v>0</v>
      </c>
      <c r="T173" s="3" t="str">
        <f>_xlfn.XLOOKUP(C173,DB!$A$2:$A$255,DB!$D$2:$D$255,"")</f>
        <v/>
      </c>
    </row>
    <row r="174" spans="1:20" x14ac:dyDescent="0.2">
      <c r="F174" s="2"/>
      <c r="I174" s="3"/>
      <c r="L174" s="3"/>
      <c r="N174" s="2"/>
      <c r="O174" s="3"/>
      <c r="Q174" s="3"/>
      <c r="R174" s="3" t="str">
        <f>IF(OR(G174="12R",G174="12L"),_xlfn.XLOOKUP(C174,DB!$A$2:$A$255,DB!$B$2:$B$255,""),IF(OR(G174="30L",G174="30R"),_xlfn.XLOOKUP(C174,DB!$A$2:$A$255,DB!$C$2:$C$255,""),""))</f>
        <v/>
      </c>
      <c r="S174" s="3">
        <f t="shared" si="2"/>
        <v>0</v>
      </c>
      <c r="T174" s="3" t="str">
        <f>_xlfn.XLOOKUP(C174,DB!$A$2:$A$255,DB!$D$2:$D$255,"")</f>
        <v/>
      </c>
    </row>
    <row r="175" spans="1:20" x14ac:dyDescent="0.2">
      <c r="F175" s="2"/>
      <c r="I175" s="3"/>
      <c r="L175" s="3"/>
      <c r="N175" s="2"/>
      <c r="O175" s="3"/>
      <c r="Q175" s="3"/>
      <c r="R175" s="3" t="str">
        <f>IF(OR(G175="12R",G175="12L"),_xlfn.XLOOKUP(C175,DB!$A$2:$A$255,DB!$B$2:$B$255,""),IF(OR(G175="30L",G175="30R"),_xlfn.XLOOKUP(C175,DB!$A$2:$A$255,DB!$C$2:$C$255,""),""))</f>
        <v/>
      </c>
      <c r="S175" s="3">
        <f t="shared" si="2"/>
        <v>0</v>
      </c>
      <c r="T175" s="3" t="str">
        <f>_xlfn.XLOOKUP(C175,DB!$A$2:$A$255,DB!$D$2:$D$255,"")</f>
        <v/>
      </c>
    </row>
    <row r="176" spans="1:20" x14ac:dyDescent="0.2">
      <c r="F176" s="2"/>
      <c r="I176" s="3"/>
      <c r="L176" s="3"/>
      <c r="N176" s="2"/>
      <c r="O176" s="3"/>
      <c r="Q176" s="3"/>
      <c r="R176" s="3" t="str">
        <f>IF(OR(G176="12R",G176="12L"),_xlfn.XLOOKUP(C176,DB!$A$2:$A$255,DB!$B$2:$B$255,""),IF(OR(G176="30L",G176="30R"),_xlfn.XLOOKUP(C176,DB!$A$2:$A$255,DB!$C$2:$C$255,""),""))</f>
        <v/>
      </c>
      <c r="S176" s="3">
        <f t="shared" si="2"/>
        <v>0</v>
      </c>
      <c r="T176" s="3" t="str">
        <f>_xlfn.XLOOKUP(C176,DB!$A$2:$A$255,DB!$D$2:$D$255,"")</f>
        <v/>
      </c>
    </row>
    <row r="177" spans="6:20" x14ac:dyDescent="0.2">
      <c r="F177" s="2"/>
      <c r="I177" s="3"/>
      <c r="L177" s="3"/>
      <c r="N177" s="2"/>
      <c r="O177" s="3"/>
      <c r="Q177" s="3"/>
      <c r="R177" s="3" t="str">
        <f>IF(OR(G177="12R",G177="12L"),_xlfn.XLOOKUP(C177,DB!$A$2:$A$255,DB!$B$2:$B$255,""),IF(OR(G177="30L",G177="30R"),_xlfn.XLOOKUP(C177,DB!$A$2:$A$255,DB!$C$2:$C$255,""),""))</f>
        <v/>
      </c>
      <c r="S177" s="3">
        <f t="shared" si="2"/>
        <v>0</v>
      </c>
      <c r="T177" s="3" t="str">
        <f>_xlfn.XLOOKUP(C177,DB!$A$2:$A$255,DB!$D$2:$D$255,"")</f>
        <v/>
      </c>
    </row>
    <row r="178" spans="6:20" x14ac:dyDescent="0.2">
      <c r="F178" s="2"/>
      <c r="I178" s="3"/>
      <c r="L178" s="3"/>
      <c r="N178" s="2"/>
      <c r="O178" s="3"/>
      <c r="Q178" s="3"/>
      <c r="R178" s="3" t="str">
        <f>IF(OR(G178="12R",G178="12L"),_xlfn.XLOOKUP(C178,DB!$A$2:$A$255,DB!$B$2:$B$255,""),IF(OR(G178="30L",G178="30R"),_xlfn.XLOOKUP(C178,DB!$A$2:$A$255,DB!$C$2:$C$255,""),""))</f>
        <v/>
      </c>
      <c r="S178" s="3">
        <f t="shared" si="2"/>
        <v>0</v>
      </c>
      <c r="T178" s="3" t="str">
        <f>_xlfn.XLOOKUP(C178,DB!$A$2:$A$255,DB!$D$2:$D$255,"")</f>
        <v/>
      </c>
    </row>
    <row r="179" spans="6:20" x14ac:dyDescent="0.2">
      <c r="F179" s="2"/>
      <c r="I179" s="3"/>
      <c r="L179" s="3"/>
      <c r="N179" s="2"/>
      <c r="O179" s="3"/>
      <c r="Q179" s="3"/>
      <c r="R179" s="3" t="str">
        <f>IF(OR(G179="12R",G179="12L"),_xlfn.XLOOKUP(C179,DB!$A$2:$A$255,DB!$B$2:$B$255,""),IF(OR(G179="30L",G179="30R"),_xlfn.XLOOKUP(C179,DB!$A$2:$A$255,DB!$C$2:$C$255,""),""))</f>
        <v/>
      </c>
      <c r="S179" s="3">
        <f t="shared" si="2"/>
        <v>0</v>
      </c>
      <c r="T179" s="3" t="str">
        <f>_xlfn.XLOOKUP(C179,DB!$A$2:$A$255,DB!$D$2:$D$255,"")</f>
        <v/>
      </c>
    </row>
    <row r="180" spans="6:20" x14ac:dyDescent="0.2">
      <c r="F180" s="2"/>
      <c r="I180" s="3"/>
      <c r="L180" s="3"/>
      <c r="N180" s="2"/>
      <c r="O180" s="3"/>
      <c r="Q180" s="3"/>
      <c r="R180" s="3" t="str">
        <f>IF(OR(G180="12R",G180="12L"),_xlfn.XLOOKUP(C180,DB!$A$2:$A$255,DB!$B$2:$B$255,""),IF(OR(G180="30L",G180="30R"),_xlfn.XLOOKUP(C180,DB!$A$2:$A$255,DB!$C$2:$C$255,""),""))</f>
        <v/>
      </c>
      <c r="S180" s="3">
        <f t="shared" si="2"/>
        <v>0</v>
      </c>
      <c r="T180" s="3" t="str">
        <f>_xlfn.XLOOKUP(C180,DB!$A$2:$A$255,DB!$D$2:$D$255,"")</f>
        <v/>
      </c>
    </row>
    <row r="181" spans="6:20" x14ac:dyDescent="0.2">
      <c r="F181" s="2"/>
      <c r="I181" s="3"/>
      <c r="L181" s="3"/>
      <c r="N181" s="2"/>
      <c r="O181" s="3"/>
      <c r="Q181" s="3"/>
      <c r="R181" s="3" t="str">
        <f>IF(OR(G181="12R",G181="12L"),_xlfn.XLOOKUP(C181,DB!$A$2:$A$255,DB!$B$2:$B$255,""),IF(OR(G181="30L",G181="30R"),_xlfn.XLOOKUP(C181,DB!$A$2:$A$255,DB!$C$2:$C$255,""),""))</f>
        <v/>
      </c>
      <c r="S181" s="3">
        <f t="shared" si="2"/>
        <v>0</v>
      </c>
      <c r="T181" s="3" t="str">
        <f>_xlfn.XLOOKUP(C181,DB!$A$2:$A$255,DB!$D$2:$D$255,"")</f>
        <v/>
      </c>
    </row>
    <row r="182" spans="6:20" x14ac:dyDescent="0.2">
      <c r="F182" s="2"/>
      <c r="I182" s="3"/>
      <c r="L182" s="3"/>
      <c r="N182" s="2"/>
      <c r="O182" s="3"/>
      <c r="Q182" s="3"/>
      <c r="R182" s="3" t="str">
        <f>IF(OR(G182="12R",G182="12L"),_xlfn.XLOOKUP(C182,DB!$A$2:$A$255,DB!$B$2:$B$255,""),IF(OR(G182="30L",G182="30R"),_xlfn.XLOOKUP(C182,DB!$A$2:$A$255,DB!$C$2:$C$255,""),""))</f>
        <v/>
      </c>
      <c r="S182" s="3">
        <f t="shared" si="2"/>
        <v>0</v>
      </c>
      <c r="T182" s="3" t="str">
        <f>_xlfn.XLOOKUP(C182,DB!$A$2:$A$255,DB!$D$2:$D$255,"")</f>
        <v/>
      </c>
    </row>
    <row r="183" spans="6:20" x14ac:dyDescent="0.2">
      <c r="F183" s="2"/>
      <c r="I183" s="3"/>
      <c r="L183" s="3"/>
      <c r="N183" s="2"/>
      <c r="O183" s="3"/>
      <c r="Q183" s="3"/>
      <c r="R183" s="3" t="str">
        <f>IF(OR(G183="12R",G183="12L"),_xlfn.XLOOKUP(C183,DB!$A$2:$A$255,DB!$B$2:$B$255,""),IF(OR(G183="30L",G183="30R"),_xlfn.XLOOKUP(C183,DB!$A$2:$A$255,DB!$C$2:$C$255,""),""))</f>
        <v/>
      </c>
      <c r="S183" s="3">
        <f t="shared" si="2"/>
        <v>0</v>
      </c>
      <c r="T183" s="3" t="str">
        <f>_xlfn.XLOOKUP(C183,DB!$A$2:$A$255,DB!$D$2:$D$255,"")</f>
        <v/>
      </c>
    </row>
    <row r="184" spans="6:20" x14ac:dyDescent="0.2">
      <c r="F184" s="2"/>
      <c r="I184" s="3"/>
      <c r="L184" s="3"/>
      <c r="N184" s="2"/>
      <c r="O184" s="3"/>
      <c r="Q184" s="3"/>
      <c r="R184" s="3" t="str">
        <f>IF(OR(G184="12R",G184="12L"),_xlfn.XLOOKUP(C184,DB!$A$2:$A$255,DB!$B$2:$B$255,""),IF(OR(G184="30L",G184="30R"),_xlfn.XLOOKUP(C184,DB!$A$2:$A$255,DB!$C$2:$C$255,""),""))</f>
        <v/>
      </c>
      <c r="S184" s="3">
        <f t="shared" si="2"/>
        <v>0</v>
      </c>
      <c r="T184" s="3" t="str">
        <f>_xlfn.XLOOKUP(C184,DB!$A$2:$A$255,DB!$D$2:$D$255,"")</f>
        <v/>
      </c>
    </row>
    <row r="185" spans="6:20" x14ac:dyDescent="0.2">
      <c r="F185" s="2"/>
      <c r="I185" s="3"/>
      <c r="L185" s="3"/>
      <c r="N185" s="2"/>
      <c r="O185" s="3"/>
      <c r="Q185" s="3"/>
      <c r="R185" s="3" t="str">
        <f>IF(OR(G185="12R",G185="12L"),_xlfn.XLOOKUP(C185,DB!$A$2:$A$255,DB!$B$2:$B$255,""),IF(OR(G185="30L",G185="30R"),_xlfn.XLOOKUP(C185,DB!$A$2:$A$255,DB!$C$2:$C$255,""),""))</f>
        <v/>
      </c>
      <c r="S185" s="3">
        <f t="shared" si="2"/>
        <v>0</v>
      </c>
      <c r="T185" s="3" t="str">
        <f>_xlfn.XLOOKUP(C185,DB!$A$2:$A$255,DB!$D$2:$D$255,"")</f>
        <v/>
      </c>
    </row>
    <row r="186" spans="6: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6: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6: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6: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6: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6: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6: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16" x14ac:dyDescent="0.2">
      <c r="A225" s="23" t="s">
        <v>1083</v>
      </c>
      <c r="B225" s="23"/>
      <c r="C225" s="23"/>
      <c r="D225" s="23"/>
      <c r="E225" s="23"/>
      <c r="F225" s="23"/>
      <c r="G225" s="23"/>
      <c r="H225" s="23"/>
      <c r="I225" s="23"/>
    </row>
    <row r="226" spans="1:16" x14ac:dyDescent="0.2">
      <c r="A226" s="4" t="s">
        <v>1084</v>
      </c>
      <c r="B226" s="5" t="s">
        <v>1078</v>
      </c>
      <c r="C226" s="5" t="s">
        <v>1074</v>
      </c>
      <c r="D226" s="5" t="s">
        <v>1077</v>
      </c>
      <c r="E226" s="5" t="s">
        <v>40</v>
      </c>
      <c r="F226" s="5" t="s">
        <v>1073</v>
      </c>
      <c r="G226" s="5" t="s">
        <v>117</v>
      </c>
      <c r="H226" s="5" t="s">
        <v>1072</v>
      </c>
      <c r="I226" s="6" t="s">
        <v>1081</v>
      </c>
    </row>
    <row r="227" spans="1:16"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1</v>
      </c>
      <c r="I227" s="9">
        <f t="shared" ref="I227:I235" si="5">SUM(B227:H227)</f>
        <v>2</v>
      </c>
    </row>
    <row r="228" spans="1:16"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16" x14ac:dyDescent="0.2">
      <c r="A229" s="7">
        <v>16</v>
      </c>
      <c r="B229" s="8">
        <f t="shared" si="4"/>
        <v>1</v>
      </c>
      <c r="C229" s="8">
        <f t="shared" si="4"/>
        <v>2</v>
      </c>
      <c r="D229" s="8">
        <f t="shared" si="4"/>
        <v>0</v>
      </c>
      <c r="E229" s="8">
        <f t="shared" si="4"/>
        <v>1</v>
      </c>
      <c r="F229" s="8">
        <f t="shared" si="4"/>
        <v>3</v>
      </c>
      <c r="G229" s="8">
        <f t="shared" si="4"/>
        <v>3</v>
      </c>
      <c r="H229" s="8">
        <f t="shared" si="4"/>
        <v>9</v>
      </c>
      <c r="I229" s="9">
        <f t="shared" si="5"/>
        <v>19</v>
      </c>
    </row>
    <row r="230" spans="1:16" x14ac:dyDescent="0.2">
      <c r="A230" s="7">
        <v>17</v>
      </c>
      <c r="B230" s="8">
        <f t="shared" si="4"/>
        <v>0</v>
      </c>
      <c r="C230" s="8">
        <f t="shared" si="4"/>
        <v>5</v>
      </c>
      <c r="D230" s="8">
        <f t="shared" si="4"/>
        <v>0</v>
      </c>
      <c r="E230" s="8">
        <f t="shared" si="4"/>
        <v>0</v>
      </c>
      <c r="F230" s="8">
        <f t="shared" si="4"/>
        <v>2</v>
      </c>
      <c r="G230" s="8">
        <f t="shared" si="4"/>
        <v>1</v>
      </c>
      <c r="H230" s="8">
        <f t="shared" si="4"/>
        <v>4</v>
      </c>
      <c r="I230" s="9">
        <f t="shared" si="5"/>
        <v>12</v>
      </c>
    </row>
    <row r="231" spans="1:16" x14ac:dyDescent="0.2">
      <c r="A231" s="7">
        <v>18</v>
      </c>
      <c r="B231" s="8">
        <f t="shared" si="4"/>
        <v>0</v>
      </c>
      <c r="C231" s="8">
        <f t="shared" si="4"/>
        <v>4</v>
      </c>
      <c r="D231" s="8">
        <f t="shared" si="4"/>
        <v>0</v>
      </c>
      <c r="E231" s="8">
        <f t="shared" si="4"/>
        <v>2</v>
      </c>
      <c r="F231" s="8">
        <f t="shared" si="4"/>
        <v>5</v>
      </c>
      <c r="G231" s="8">
        <f t="shared" si="4"/>
        <v>2</v>
      </c>
      <c r="H231" s="8">
        <f t="shared" si="4"/>
        <v>6</v>
      </c>
      <c r="I231" s="9">
        <f t="shared" si="5"/>
        <v>19</v>
      </c>
    </row>
    <row r="232" spans="1:16" x14ac:dyDescent="0.2">
      <c r="A232" s="7">
        <v>19</v>
      </c>
      <c r="B232" s="8">
        <f t="shared" si="4"/>
        <v>1</v>
      </c>
      <c r="C232" s="8">
        <f t="shared" si="4"/>
        <v>4</v>
      </c>
      <c r="D232" s="8">
        <f t="shared" si="4"/>
        <v>0</v>
      </c>
      <c r="E232" s="8">
        <f t="shared" si="4"/>
        <v>2</v>
      </c>
      <c r="F232" s="8">
        <f t="shared" si="4"/>
        <v>6</v>
      </c>
      <c r="G232" s="8">
        <f t="shared" si="4"/>
        <v>1</v>
      </c>
      <c r="H232" s="8">
        <f t="shared" si="4"/>
        <v>9</v>
      </c>
      <c r="I232" s="9">
        <f t="shared" si="5"/>
        <v>23</v>
      </c>
    </row>
    <row r="233" spans="1:16" x14ac:dyDescent="0.2">
      <c r="A233" s="7">
        <v>20</v>
      </c>
      <c r="B233" s="8">
        <f t="shared" si="4"/>
        <v>1</v>
      </c>
      <c r="C233" s="8">
        <f t="shared" si="4"/>
        <v>5</v>
      </c>
      <c r="D233" s="8">
        <f t="shared" si="4"/>
        <v>0</v>
      </c>
      <c r="E233" s="8">
        <f t="shared" si="4"/>
        <v>1</v>
      </c>
      <c r="F233" s="8">
        <f t="shared" si="4"/>
        <v>2</v>
      </c>
      <c r="G233" s="8">
        <f t="shared" si="4"/>
        <v>0</v>
      </c>
      <c r="H233" s="8">
        <f t="shared" si="4"/>
        <v>9</v>
      </c>
      <c r="I233" s="9">
        <f t="shared" si="5"/>
        <v>18</v>
      </c>
    </row>
    <row r="234" spans="1:16" x14ac:dyDescent="0.2">
      <c r="A234" s="7">
        <v>21</v>
      </c>
      <c r="B234" s="8">
        <f t="shared" si="4"/>
        <v>1</v>
      </c>
      <c r="C234" s="8">
        <f t="shared" si="4"/>
        <v>1</v>
      </c>
      <c r="D234" s="8">
        <f t="shared" si="4"/>
        <v>0</v>
      </c>
      <c r="E234" s="8">
        <f t="shared" si="4"/>
        <v>3</v>
      </c>
      <c r="F234" s="8">
        <f t="shared" si="4"/>
        <v>3</v>
      </c>
      <c r="G234" s="8">
        <f t="shared" si="4"/>
        <v>0</v>
      </c>
      <c r="H234" s="8">
        <f t="shared" si="4"/>
        <v>5</v>
      </c>
      <c r="I234" s="9">
        <f t="shared" si="5"/>
        <v>13</v>
      </c>
    </row>
    <row r="235" spans="1:16" x14ac:dyDescent="0.2">
      <c r="A235" s="10">
        <v>22</v>
      </c>
      <c r="B235" s="11">
        <f t="shared" si="4"/>
        <v>0</v>
      </c>
      <c r="C235" s="11">
        <f t="shared" si="4"/>
        <v>1</v>
      </c>
      <c r="D235" s="11">
        <f t="shared" si="4"/>
        <v>0</v>
      </c>
      <c r="E235" s="11">
        <f t="shared" si="4"/>
        <v>1</v>
      </c>
      <c r="F235" s="11">
        <f t="shared" si="4"/>
        <v>1</v>
      </c>
      <c r="G235" s="11">
        <f t="shared" si="4"/>
        <v>2</v>
      </c>
      <c r="H235" s="11">
        <f t="shared" si="4"/>
        <v>3</v>
      </c>
      <c r="I235" s="12">
        <f t="shared" si="5"/>
        <v>8</v>
      </c>
    </row>
    <row r="237" spans="1:16" ht="32" customHeight="1" x14ac:dyDescent="0.2">
      <c r="A237" s="27"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6, 2026</v>
      </c>
      <c r="B237" s="27"/>
      <c r="C237" s="27"/>
      <c r="D237" s="27"/>
      <c r="E237" s="27"/>
      <c r="F237" s="27"/>
      <c r="G237" s="27"/>
      <c r="H237" s="27"/>
      <c r="I237" s="27"/>
      <c r="J237" s="27"/>
      <c r="K237" s="27"/>
      <c r="L237" s="27"/>
      <c r="M237" s="27"/>
      <c r="N237" s="27"/>
      <c r="O237" s="27"/>
      <c r="P237" s="27"/>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Tuesday, October 6,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7</v>
      </c>
      <c r="C264" s="8">
        <f t="shared" si="6"/>
        <v>2</v>
      </c>
      <c r="D264" s="8">
        <f t="shared" si="6"/>
        <v>0</v>
      </c>
      <c r="E264" s="9">
        <f t="shared" si="7"/>
        <v>9</v>
      </c>
    </row>
    <row r="265" spans="1:9" x14ac:dyDescent="0.2">
      <c r="A265" s="7">
        <v>16</v>
      </c>
      <c r="B265" s="8">
        <f t="shared" si="6"/>
        <v>9</v>
      </c>
      <c r="C265" s="8">
        <f t="shared" si="6"/>
        <v>6</v>
      </c>
      <c r="D265" s="8">
        <f t="shared" si="6"/>
        <v>4</v>
      </c>
      <c r="E265" s="9">
        <f t="shared" si="7"/>
        <v>19</v>
      </c>
    </row>
    <row r="266" spans="1:9" x14ac:dyDescent="0.2">
      <c r="A266" s="7">
        <v>17</v>
      </c>
      <c r="B266" s="8">
        <f t="shared" si="6"/>
        <v>4</v>
      </c>
      <c r="C266" s="8">
        <f t="shared" si="6"/>
        <v>7</v>
      </c>
      <c r="D266" s="8">
        <f t="shared" si="6"/>
        <v>1</v>
      </c>
      <c r="E266" s="9">
        <f t="shared" si="7"/>
        <v>12</v>
      </c>
    </row>
    <row r="267" spans="1:9" x14ac:dyDescent="0.2">
      <c r="A267" s="7">
        <v>18</v>
      </c>
      <c r="B267" s="8">
        <f t="shared" si="6"/>
        <v>6</v>
      </c>
      <c r="C267" s="8">
        <f t="shared" si="6"/>
        <v>11</v>
      </c>
      <c r="D267" s="8">
        <f t="shared" si="6"/>
        <v>2</v>
      </c>
      <c r="E267" s="9">
        <f t="shared" si="7"/>
        <v>19</v>
      </c>
    </row>
    <row r="268" spans="1:9" x14ac:dyDescent="0.2">
      <c r="A268" s="7">
        <v>19</v>
      </c>
      <c r="B268" s="8">
        <f t="shared" si="6"/>
        <v>9</v>
      </c>
      <c r="C268" s="8">
        <f t="shared" si="6"/>
        <v>12</v>
      </c>
      <c r="D268" s="8">
        <f t="shared" si="6"/>
        <v>2</v>
      </c>
      <c r="E268" s="9">
        <f t="shared" si="7"/>
        <v>23</v>
      </c>
    </row>
    <row r="269" spans="1:9" x14ac:dyDescent="0.2">
      <c r="A269" s="7">
        <v>20</v>
      </c>
      <c r="B269" s="8">
        <f t="shared" si="6"/>
        <v>9</v>
      </c>
      <c r="C269" s="8">
        <f t="shared" si="6"/>
        <v>8</v>
      </c>
      <c r="D269" s="8">
        <f t="shared" si="6"/>
        <v>1</v>
      </c>
      <c r="E269" s="9">
        <f t="shared" si="7"/>
        <v>18</v>
      </c>
    </row>
    <row r="270" spans="1:9" x14ac:dyDescent="0.2">
      <c r="A270" s="7">
        <v>21</v>
      </c>
      <c r="B270" s="8">
        <f t="shared" si="6"/>
        <v>5</v>
      </c>
      <c r="C270" s="8">
        <f t="shared" si="6"/>
        <v>7</v>
      </c>
      <c r="D270" s="8">
        <f t="shared" si="6"/>
        <v>1</v>
      </c>
      <c r="E270" s="9">
        <f t="shared" si="7"/>
        <v>13</v>
      </c>
    </row>
    <row r="271" spans="1:9" x14ac:dyDescent="0.2">
      <c r="A271" s="7">
        <v>22</v>
      </c>
      <c r="B271" s="8">
        <f t="shared" si="6"/>
        <v>3</v>
      </c>
      <c r="C271" s="8">
        <f t="shared" si="6"/>
        <v>3</v>
      </c>
      <c r="D271" s="8">
        <f t="shared" si="6"/>
        <v>2</v>
      </c>
      <c r="E271" s="9">
        <f t="shared" si="7"/>
        <v>8</v>
      </c>
    </row>
    <row r="272" spans="1:9" x14ac:dyDescent="0.2">
      <c r="A272" s="10">
        <v>23</v>
      </c>
      <c r="B272" s="11">
        <f t="shared" si="6"/>
        <v>0</v>
      </c>
      <c r="C272" s="11">
        <f t="shared" si="6"/>
        <v>0</v>
      </c>
      <c r="D272" s="11">
        <f t="shared" si="6"/>
        <v>0</v>
      </c>
      <c r="E272" s="12">
        <f t="shared" si="7"/>
        <v>0</v>
      </c>
    </row>
    <row r="274" spans="1:16" ht="32" customHeight="1" x14ac:dyDescent="0.2">
      <c r="A274" s="27"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6, 2026</v>
      </c>
      <c r="B274" s="27"/>
      <c r="C274" s="27"/>
      <c r="D274" s="27"/>
      <c r="E274" s="27"/>
      <c r="F274" s="27"/>
      <c r="G274" s="27"/>
      <c r="H274" s="27"/>
      <c r="I274" s="27"/>
      <c r="J274" s="27"/>
      <c r="K274" s="27"/>
      <c r="L274" s="27"/>
      <c r="M274" s="27"/>
      <c r="N274" s="27"/>
      <c r="O274" s="27"/>
      <c r="P274" s="27"/>
    </row>
  </sheetData>
  <mergeCells count="8">
    <mergeCell ref="A261:E261"/>
    <mergeCell ref="A237:P237"/>
    <mergeCell ref="A274:P274"/>
    <mergeCell ref="A221:I221"/>
    <mergeCell ref="A223:I223"/>
    <mergeCell ref="A225:I225"/>
    <mergeCell ref="A258:I258"/>
    <mergeCell ref="A259:I259"/>
  </mergeCells>
  <pageMargins left="0.7" right="0.7" top="0.75" bottom="0.75" header="0.3" footer="0.3"/>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D4CBE-95B2-4D41-A147-D56E121DB7F9}">
  <dimension ref="A1:T274"/>
  <sheetViews>
    <sheetView showGridLines="0" topLeftCell="A260" zoomScaleNormal="100" workbookViewId="0">
      <selection activeCell="L274" sqref="L274"/>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3" t="s">
        <v>552</v>
      </c>
      <c r="B2" s="13" t="s">
        <v>18</v>
      </c>
      <c r="C2" s="13" t="s">
        <v>553</v>
      </c>
      <c r="D2" s="13" t="s">
        <v>54</v>
      </c>
      <c r="E2" s="13" t="s">
        <v>112</v>
      </c>
      <c r="F2" s="14">
        <v>46302.000439814816</v>
      </c>
      <c r="G2" s="13" t="s">
        <v>22</v>
      </c>
      <c r="H2" s="13" t="s">
        <v>2623</v>
      </c>
      <c r="I2" s="15">
        <v>360</v>
      </c>
      <c r="J2" s="13" t="s">
        <v>23</v>
      </c>
      <c r="K2" s="13" t="s">
        <v>24</v>
      </c>
      <c r="L2" s="15">
        <v>832</v>
      </c>
      <c r="M2" s="13" t="s">
        <v>2624</v>
      </c>
      <c r="N2" s="14">
        <v>46302.044398148151</v>
      </c>
      <c r="O2" s="15">
        <v>360</v>
      </c>
      <c r="P2" s="13" t="s">
        <v>26</v>
      </c>
      <c r="Q2" s="15">
        <v>190</v>
      </c>
      <c r="R2" s="3" t="str">
        <f>IF(OR(G2="12R",G2="12L"),_xlfn.XLOOKUP(C2,DB!$A$2:$A$255,DB!$B$2:$B$255,""),IF(OR(G2="30L",G2="30R"),_xlfn.XLOOKUP(C2,DB!$A$2:$A$255,DB!$C$2:$C$255,""),""))</f>
        <v>UDGUV</v>
      </c>
      <c r="S2" s="3">
        <f>HOUR(F2)</f>
        <v>0</v>
      </c>
      <c r="T2" s="3" t="str">
        <f>_xlfn.XLOOKUP(C2,DB!$A$2:$A$255,DB!$D$2:$D$255,"")</f>
        <v>Sector 2</v>
      </c>
    </row>
    <row r="3" spans="1:20" x14ac:dyDescent="0.2">
      <c r="A3" s="13" t="s">
        <v>359</v>
      </c>
      <c r="B3" s="13" t="s">
        <v>18</v>
      </c>
      <c r="C3" s="13" t="s">
        <v>219</v>
      </c>
      <c r="D3" s="13" t="s">
        <v>34</v>
      </c>
      <c r="E3" s="13" t="s">
        <v>1486</v>
      </c>
      <c r="F3" s="14">
        <v>46302.002118055556</v>
      </c>
      <c r="G3" s="13" t="s">
        <v>22</v>
      </c>
      <c r="H3" s="13" t="s">
        <v>2625</v>
      </c>
      <c r="I3" s="15">
        <v>350</v>
      </c>
      <c r="J3" s="13" t="s">
        <v>23</v>
      </c>
      <c r="K3" s="13" t="s">
        <v>24</v>
      </c>
      <c r="L3" s="15">
        <v>149</v>
      </c>
      <c r="M3" s="13" t="s">
        <v>117</v>
      </c>
      <c r="N3" s="14">
        <v>46302.012384259258</v>
      </c>
      <c r="O3" s="15">
        <v>254</v>
      </c>
      <c r="P3" s="13" t="s">
        <v>26</v>
      </c>
      <c r="Q3" s="15">
        <v>190</v>
      </c>
      <c r="R3" s="3" t="str">
        <f>IF(OR(G3="12R",G3="12L"),_xlfn.XLOOKUP(C3,DB!$A$2:$A$255,DB!$B$2:$B$255,""),IF(OR(G3="30L",G3="30R"),_xlfn.XLOOKUP(C3,DB!$A$2:$A$255,DB!$C$2:$C$255,""),""))</f>
        <v>TAKUX</v>
      </c>
      <c r="S3" s="3">
        <f t="shared" ref="S3:S66" si="0">HOUR(F3)</f>
        <v>0</v>
      </c>
      <c r="T3" s="3" t="str">
        <f>_xlfn.XLOOKUP(C3,DB!$A$2:$A$255,DB!$D$2:$D$255,"")</f>
        <v>Sector 7</v>
      </c>
    </row>
    <row r="4" spans="1:20" x14ac:dyDescent="0.2">
      <c r="A4" s="13" t="s">
        <v>362</v>
      </c>
      <c r="B4" s="13" t="s">
        <v>18</v>
      </c>
      <c r="C4" s="13" t="s">
        <v>314</v>
      </c>
      <c r="D4" s="13" t="s">
        <v>34</v>
      </c>
      <c r="E4" s="13" t="s">
        <v>2626</v>
      </c>
      <c r="F4" s="14">
        <v>46302.003750000003</v>
      </c>
      <c r="G4" s="13" t="s">
        <v>22</v>
      </c>
      <c r="H4" s="13" t="s">
        <v>2627</v>
      </c>
      <c r="I4" s="15">
        <v>330</v>
      </c>
      <c r="J4" s="13" t="s">
        <v>23</v>
      </c>
      <c r="K4" s="13" t="s">
        <v>24</v>
      </c>
      <c r="L4" s="15">
        <v>242</v>
      </c>
      <c r="M4" s="13" t="s">
        <v>2628</v>
      </c>
      <c r="N4" s="14">
        <v>46302.019074074073</v>
      </c>
      <c r="O4" s="15">
        <v>287</v>
      </c>
      <c r="P4" s="13" t="s">
        <v>26</v>
      </c>
      <c r="Q4" s="15">
        <v>40</v>
      </c>
      <c r="R4" s="3" t="str">
        <f>IF(OR(G4="12R",G4="12L"),_xlfn.XLOOKUP(C4,DB!$A$2:$A$255,DB!$B$2:$B$255,""),IF(OR(G4="30L",G4="30R"),_xlfn.XLOOKUP(C4,DB!$A$2:$A$255,DB!$C$2:$C$255,""),""))</f>
        <v>CZM</v>
      </c>
      <c r="S4" s="3">
        <f t="shared" si="0"/>
        <v>0</v>
      </c>
      <c r="T4" s="3" t="str">
        <f>_xlfn.XLOOKUP(C4,DB!$A$2:$A$255,DB!$D$2:$D$255,"")</f>
        <v>Sector 7</v>
      </c>
    </row>
    <row r="5" spans="1:20" x14ac:dyDescent="0.2">
      <c r="A5" s="13" t="s">
        <v>689</v>
      </c>
      <c r="B5" s="13" t="s">
        <v>18</v>
      </c>
      <c r="C5" s="13" t="s">
        <v>690</v>
      </c>
      <c r="D5" s="13" t="s">
        <v>39</v>
      </c>
      <c r="E5" s="13" t="s">
        <v>2629</v>
      </c>
      <c r="F5" s="14">
        <v>46302.005173611113</v>
      </c>
      <c r="G5" s="13" t="s">
        <v>22</v>
      </c>
      <c r="H5" s="13" t="s">
        <v>2630</v>
      </c>
      <c r="I5" s="15">
        <v>410</v>
      </c>
      <c r="J5" s="13" t="s">
        <v>23</v>
      </c>
      <c r="K5" s="13" t="s">
        <v>24</v>
      </c>
      <c r="L5" s="15">
        <v>359</v>
      </c>
      <c r="M5" s="13" t="s">
        <v>31</v>
      </c>
      <c r="N5" s="14">
        <v>46302.02511574074</v>
      </c>
      <c r="O5" s="15">
        <v>386</v>
      </c>
      <c r="P5" s="13" t="s">
        <v>41</v>
      </c>
      <c r="Q5" s="15">
        <v>40</v>
      </c>
      <c r="R5" s="3" t="str">
        <f>IF(OR(G5="12R",G5="12L"),_xlfn.XLOOKUP(C5,DB!$A$2:$A$255,DB!$B$2:$B$255,""),IF(OR(G5="30L",G5="30R"),_xlfn.XLOOKUP(C5,DB!$A$2:$A$255,DB!$C$2:$C$255,""),""))</f>
        <v>NUDAL</v>
      </c>
      <c r="S5" s="3">
        <f t="shared" si="0"/>
        <v>0</v>
      </c>
      <c r="T5" s="3" t="str">
        <f>_xlfn.XLOOKUP(C5,DB!$A$2:$A$255,DB!$D$2:$D$255,"")</f>
        <v>Sector 3</v>
      </c>
    </row>
    <row r="6" spans="1:20" x14ac:dyDescent="0.2">
      <c r="A6" s="13" t="s">
        <v>2631</v>
      </c>
      <c r="B6" s="13" t="s">
        <v>18</v>
      </c>
      <c r="C6" s="13" t="s">
        <v>50</v>
      </c>
      <c r="D6" s="13" t="s">
        <v>132</v>
      </c>
      <c r="E6" s="13"/>
      <c r="F6" s="14">
        <v>46302.006909722222</v>
      </c>
      <c r="G6" s="13" t="s">
        <v>22</v>
      </c>
      <c r="H6" s="13" t="s">
        <v>2632</v>
      </c>
      <c r="I6" s="15">
        <v>360</v>
      </c>
      <c r="J6" s="13" t="s">
        <v>23</v>
      </c>
      <c r="K6" s="13" t="s">
        <v>51</v>
      </c>
      <c r="L6" s="15">
        <v>874</v>
      </c>
      <c r="M6" s="13" t="s">
        <v>602</v>
      </c>
      <c r="N6" s="14">
        <v>46302.061388888891</v>
      </c>
      <c r="O6" s="15">
        <v>340</v>
      </c>
      <c r="P6" s="13" t="s">
        <v>26</v>
      </c>
      <c r="Q6" s="15">
        <v>30</v>
      </c>
      <c r="R6" s="3" t="str">
        <f>IF(OR(G6="12R",G6="12L"),_xlfn.XLOOKUP(C6,DB!$A$2:$A$255,DB!$B$2:$B$255,""),IF(OR(G6="30L",G6="30R"),_xlfn.XLOOKUP(C6,DB!$A$2:$A$255,DB!$C$2:$C$255,""),""))</f>
        <v>UDGUV</v>
      </c>
      <c r="S6" s="3">
        <f t="shared" si="0"/>
        <v>0</v>
      </c>
      <c r="T6" s="3" t="str">
        <f>_xlfn.XLOOKUP(C6,DB!$A$2:$A$255,DB!$D$2:$D$255,"")</f>
        <v>Sector 2</v>
      </c>
    </row>
    <row r="7" spans="1:20" x14ac:dyDescent="0.2">
      <c r="A7" s="13" t="s">
        <v>17</v>
      </c>
      <c r="B7" s="13" t="s">
        <v>18</v>
      </c>
      <c r="C7" s="13" t="s">
        <v>19</v>
      </c>
      <c r="D7" s="13" t="s">
        <v>34</v>
      </c>
      <c r="E7" s="13" t="s">
        <v>478</v>
      </c>
      <c r="F7" s="14">
        <v>46302.018078703702</v>
      </c>
      <c r="G7" s="13" t="s">
        <v>22</v>
      </c>
      <c r="H7" s="13" t="s">
        <v>2633</v>
      </c>
      <c r="I7" s="15">
        <v>380</v>
      </c>
      <c r="J7" s="13" t="s">
        <v>23</v>
      </c>
      <c r="K7" s="13" t="s">
        <v>24</v>
      </c>
      <c r="L7" s="15">
        <v>907</v>
      </c>
      <c r="M7" s="13" t="s">
        <v>2634</v>
      </c>
      <c r="N7" s="14">
        <v>46302.066203703704</v>
      </c>
      <c r="O7" s="15">
        <v>380</v>
      </c>
      <c r="P7" s="13" t="s">
        <v>26</v>
      </c>
      <c r="Q7" s="15">
        <v>190</v>
      </c>
      <c r="R7" s="3" t="str">
        <f>IF(OR(G7="12R",G7="12L"),_xlfn.XLOOKUP(C7,DB!$A$2:$A$255,DB!$B$2:$B$255,""),IF(OR(G7="30L",G7="30R"),_xlfn.XLOOKUP(C7,DB!$A$2:$A$255,DB!$C$2:$C$255,""),""))</f>
        <v>UDGUV</v>
      </c>
      <c r="S7" s="3">
        <f t="shared" si="0"/>
        <v>0</v>
      </c>
      <c r="T7" s="3" t="str">
        <f>_xlfn.XLOOKUP(C7,DB!$A$2:$A$255,DB!$D$2:$D$255,"")</f>
        <v>Sector 2</v>
      </c>
    </row>
    <row r="8" spans="1:20" x14ac:dyDescent="0.2">
      <c r="A8" s="13" t="s">
        <v>32</v>
      </c>
      <c r="B8" s="13" t="s">
        <v>18</v>
      </c>
      <c r="C8" s="13" t="s">
        <v>33</v>
      </c>
      <c r="D8" s="13" t="s">
        <v>54</v>
      </c>
      <c r="E8" s="13" t="s">
        <v>751</v>
      </c>
      <c r="F8" s="14">
        <v>46302.026319444441</v>
      </c>
      <c r="G8" s="13" t="s">
        <v>22</v>
      </c>
      <c r="H8" s="13" t="s">
        <v>2635</v>
      </c>
      <c r="I8" s="15">
        <v>380</v>
      </c>
      <c r="J8" s="13" t="s">
        <v>23</v>
      </c>
      <c r="K8" s="13" t="s">
        <v>24</v>
      </c>
      <c r="L8" s="15">
        <v>852</v>
      </c>
      <c r="M8" s="13" t="s">
        <v>880</v>
      </c>
      <c r="N8" s="14">
        <v>46302.071701388893</v>
      </c>
      <c r="O8" s="15">
        <v>380</v>
      </c>
      <c r="P8" s="13" t="s">
        <v>26</v>
      </c>
      <c r="Q8" s="15">
        <v>190</v>
      </c>
      <c r="R8" s="3" t="str">
        <f>IF(OR(G8="12R",G8="12L"),_xlfn.XLOOKUP(C8,DB!$A$2:$A$255,DB!$B$2:$B$255,""),IF(OR(G8="30L",G8="30R"),_xlfn.XLOOKUP(C8,DB!$A$2:$A$255,DB!$C$2:$C$255,""),""))</f>
        <v>UDGUV</v>
      </c>
      <c r="S8" s="3">
        <f t="shared" si="0"/>
        <v>0</v>
      </c>
      <c r="T8" s="3" t="str">
        <f>_xlfn.XLOOKUP(C8,DB!$A$2:$A$255,DB!$D$2:$D$255,"")</f>
        <v>Sector 2</v>
      </c>
    </row>
    <row r="9" spans="1:20" x14ac:dyDescent="0.2">
      <c r="A9" s="13" t="s">
        <v>2636</v>
      </c>
      <c r="B9" s="13" t="s">
        <v>18</v>
      </c>
      <c r="C9" s="13" t="s">
        <v>365</v>
      </c>
      <c r="D9" s="13" t="s">
        <v>366</v>
      </c>
      <c r="E9" s="13" t="s">
        <v>2637</v>
      </c>
      <c r="F9" s="14">
        <v>46302.039548611108</v>
      </c>
      <c r="G9" s="13" t="s">
        <v>22</v>
      </c>
      <c r="H9" s="13" t="s">
        <v>2638</v>
      </c>
      <c r="I9" s="15">
        <v>390</v>
      </c>
      <c r="J9" s="13" t="s">
        <v>23</v>
      </c>
      <c r="K9" s="13" t="s">
        <v>24</v>
      </c>
      <c r="L9" s="15">
        <v>360</v>
      </c>
      <c r="M9" s="13" t="s">
        <v>31</v>
      </c>
      <c r="N9" s="14">
        <v>46302.059675925921</v>
      </c>
      <c r="O9" s="15">
        <v>387</v>
      </c>
      <c r="P9" s="13" t="s">
        <v>41</v>
      </c>
      <c r="Q9" s="15">
        <v>40</v>
      </c>
      <c r="R9" s="3" t="str">
        <f>IF(OR(G9="12R",G9="12L"),_xlfn.XLOOKUP(C9,DB!$A$2:$A$255,DB!$B$2:$B$255,""),IF(OR(G9="30L",G9="30R"),_xlfn.XLOOKUP(C9,DB!$A$2:$A$255,DB!$C$2:$C$255,""),""))</f>
        <v>NUDAL</v>
      </c>
      <c r="S9" s="3">
        <f t="shared" si="0"/>
        <v>0</v>
      </c>
      <c r="T9" s="3" t="str">
        <f>_xlfn.XLOOKUP(C9,DB!$A$2:$A$255,DB!$D$2:$D$255,"")</f>
        <v>Sector 3</v>
      </c>
    </row>
    <row r="10" spans="1:20" x14ac:dyDescent="0.2">
      <c r="A10" s="13" t="s">
        <v>42</v>
      </c>
      <c r="B10" s="13" t="s">
        <v>18</v>
      </c>
      <c r="C10" s="13" t="s">
        <v>43</v>
      </c>
      <c r="D10" s="13" t="s">
        <v>44</v>
      </c>
      <c r="E10" s="13" t="s">
        <v>450</v>
      </c>
      <c r="F10" s="14">
        <v>46302.041643518518</v>
      </c>
      <c r="G10" s="13" t="s">
        <v>22</v>
      </c>
      <c r="H10" s="13" t="s">
        <v>2639</v>
      </c>
      <c r="I10" s="15">
        <v>340</v>
      </c>
      <c r="J10" s="13" t="s">
        <v>23</v>
      </c>
      <c r="K10" s="13" t="s">
        <v>24</v>
      </c>
      <c r="L10" s="15">
        <v>861</v>
      </c>
      <c r="M10" s="13" t="s">
        <v>46</v>
      </c>
      <c r="N10" s="14">
        <v>46302.087604166663</v>
      </c>
      <c r="O10" s="15">
        <v>320</v>
      </c>
      <c r="P10" s="13" t="s">
        <v>26</v>
      </c>
      <c r="Q10" s="15">
        <v>190</v>
      </c>
      <c r="R10" s="3" t="str">
        <f>IF(OR(G10="12R",G10="12L"),_xlfn.XLOOKUP(C10,DB!$A$2:$A$255,DB!$B$2:$B$255,""),IF(OR(G10="30L",G10="30R"),_xlfn.XLOOKUP(C10,DB!$A$2:$A$255,DB!$C$2:$C$255,""),""))</f>
        <v>UDGUV</v>
      </c>
      <c r="S10" s="3">
        <f t="shared" si="0"/>
        <v>0</v>
      </c>
      <c r="T10" s="3" t="str">
        <f>_xlfn.XLOOKUP(C10,DB!$A$2:$A$255,DB!$D$2:$D$255,"")</f>
        <v>Sector 2</v>
      </c>
    </row>
    <row r="11" spans="1:20" x14ac:dyDescent="0.2">
      <c r="A11" s="13" t="s">
        <v>57</v>
      </c>
      <c r="B11" s="13" t="s">
        <v>18</v>
      </c>
      <c r="C11" s="13" t="s">
        <v>43</v>
      </c>
      <c r="D11" s="13" t="s">
        <v>20</v>
      </c>
      <c r="E11" s="13" t="s">
        <v>406</v>
      </c>
      <c r="F11" s="14">
        <v>46302.054872685185</v>
      </c>
      <c r="G11" s="13" t="s">
        <v>22</v>
      </c>
      <c r="H11" s="13" t="s">
        <v>2640</v>
      </c>
      <c r="I11" s="15">
        <v>340</v>
      </c>
      <c r="J11" s="13" t="s">
        <v>23</v>
      </c>
      <c r="K11" s="13" t="s">
        <v>24</v>
      </c>
      <c r="L11" s="15">
        <v>887</v>
      </c>
      <c r="M11" s="13" t="s">
        <v>2641</v>
      </c>
      <c r="N11" s="14">
        <v>46302.101620370369</v>
      </c>
      <c r="O11" s="15">
        <v>340</v>
      </c>
      <c r="P11" s="13" t="s">
        <v>26</v>
      </c>
      <c r="Q11" s="15">
        <v>190</v>
      </c>
      <c r="R11" s="3" t="str">
        <f>IF(OR(G11="12R",G11="12L"),_xlfn.XLOOKUP(C11,DB!$A$2:$A$255,DB!$B$2:$B$255,""),IF(OR(G11="30L",G11="30R"),_xlfn.XLOOKUP(C11,DB!$A$2:$A$255,DB!$C$2:$C$255,""),""))</f>
        <v>UDGUV</v>
      </c>
      <c r="S11" s="3">
        <f t="shared" si="0"/>
        <v>1</v>
      </c>
      <c r="T11" s="3" t="str">
        <f>_xlfn.XLOOKUP(C11,DB!$A$2:$A$255,DB!$D$2:$D$255,"")</f>
        <v>Sector 2</v>
      </c>
    </row>
    <row r="12" spans="1:20" x14ac:dyDescent="0.2">
      <c r="A12" s="13" t="s">
        <v>47</v>
      </c>
      <c r="B12" s="13" t="s">
        <v>18</v>
      </c>
      <c r="C12" s="13" t="s">
        <v>48</v>
      </c>
      <c r="D12" s="13" t="s">
        <v>49</v>
      </c>
      <c r="E12" s="13" t="s">
        <v>2642</v>
      </c>
      <c r="F12" s="14">
        <v>46302.057453703703</v>
      </c>
      <c r="G12" s="13" t="s">
        <v>22</v>
      </c>
      <c r="H12" s="13" t="s">
        <v>2643</v>
      </c>
      <c r="I12" s="15">
        <v>370</v>
      </c>
      <c r="J12" s="13" t="s">
        <v>23</v>
      </c>
      <c r="K12" s="13" t="s">
        <v>24</v>
      </c>
      <c r="L12" s="15">
        <v>136</v>
      </c>
      <c r="M12" s="13" t="s">
        <v>40</v>
      </c>
      <c r="N12" s="14">
        <v>46302.066898148143</v>
      </c>
      <c r="O12" s="15">
        <v>240</v>
      </c>
      <c r="P12" s="13" t="s">
        <v>41</v>
      </c>
      <c r="Q12" s="15">
        <v>190</v>
      </c>
      <c r="R12" s="3" t="str">
        <f>IF(OR(G12="12R",G12="12L"),_xlfn.XLOOKUP(C12,DB!$A$2:$A$255,DB!$B$2:$B$255,""),IF(OR(G12="30L",G12="30R"),_xlfn.XLOOKUP(C12,DB!$A$2:$A$255,DB!$C$2:$C$255,""),""))</f>
        <v>NUDAL</v>
      </c>
      <c r="S12" s="3">
        <f t="shared" si="0"/>
        <v>1</v>
      </c>
      <c r="T12" s="3" t="str">
        <f>_xlfn.XLOOKUP(C12,DB!$A$2:$A$255,DB!$D$2:$D$255,"")</f>
        <v>Sector 3</v>
      </c>
    </row>
    <row r="13" spans="1:20" x14ac:dyDescent="0.2">
      <c r="A13" s="13" t="s">
        <v>62</v>
      </c>
      <c r="B13" s="13" t="s">
        <v>18</v>
      </c>
      <c r="C13" s="13" t="s">
        <v>63</v>
      </c>
      <c r="D13" s="13" t="s">
        <v>64</v>
      </c>
      <c r="E13" s="13" t="s">
        <v>372</v>
      </c>
      <c r="F13" s="14">
        <v>46302.0627662037</v>
      </c>
      <c r="G13" s="13" t="s">
        <v>22</v>
      </c>
      <c r="H13" s="13" t="s">
        <v>2644</v>
      </c>
      <c r="I13" s="15">
        <v>360</v>
      </c>
      <c r="J13" s="13" t="s">
        <v>23</v>
      </c>
      <c r="K13" s="13" t="s">
        <v>24</v>
      </c>
      <c r="L13" s="15">
        <v>884</v>
      </c>
      <c r="M13" s="13" t="s">
        <v>181</v>
      </c>
      <c r="N13" s="14">
        <v>46302.109895833331</v>
      </c>
      <c r="O13" s="15">
        <v>360</v>
      </c>
      <c r="P13" s="13" t="s">
        <v>26</v>
      </c>
      <c r="Q13" s="15">
        <v>190</v>
      </c>
      <c r="R13" s="3" t="str">
        <f>IF(OR(G13="12R",G13="12L"),_xlfn.XLOOKUP(C13,DB!$A$2:$A$255,DB!$B$2:$B$255,""),IF(OR(G13="30L",G13="30R"),_xlfn.XLOOKUP(C13,DB!$A$2:$A$255,DB!$C$2:$C$255,""),""))</f>
        <v>UDGUV</v>
      </c>
      <c r="S13" s="3">
        <f t="shared" si="0"/>
        <v>1</v>
      </c>
      <c r="T13" s="3" t="str">
        <f>_xlfn.XLOOKUP(C13,DB!$A$2:$A$255,DB!$D$2:$D$255,"")</f>
        <v>Sector 2</v>
      </c>
    </row>
    <row r="14" spans="1:20" x14ac:dyDescent="0.2">
      <c r="A14" s="13" t="s">
        <v>60</v>
      </c>
      <c r="B14" s="13" t="s">
        <v>18</v>
      </c>
      <c r="C14" s="13" t="s">
        <v>28</v>
      </c>
      <c r="D14" s="13" t="s">
        <v>145</v>
      </c>
      <c r="E14" s="13" t="s">
        <v>2645</v>
      </c>
      <c r="F14" s="14">
        <v>46302.082962962959</v>
      </c>
      <c r="G14" s="13" t="s">
        <v>22</v>
      </c>
      <c r="H14" s="13" t="s">
        <v>2646</v>
      </c>
      <c r="I14" s="15">
        <v>340</v>
      </c>
      <c r="J14" s="13" t="s">
        <v>23</v>
      </c>
      <c r="K14" s="13" t="s">
        <v>24</v>
      </c>
      <c r="L14" s="15">
        <v>432</v>
      </c>
      <c r="M14" s="13" t="s">
        <v>204</v>
      </c>
      <c r="N14" s="14">
        <v>46302.105752314819</v>
      </c>
      <c r="O14" s="15">
        <v>340</v>
      </c>
      <c r="P14" s="13" t="s">
        <v>26</v>
      </c>
      <c r="Q14" s="15">
        <v>40</v>
      </c>
      <c r="R14" s="3" t="str">
        <f>IF(OR(G14="12R",G14="12L"),_xlfn.XLOOKUP(C14,DB!$A$2:$A$255,DB!$B$2:$B$255,""),IF(OR(G14="30L",G14="30R"),_xlfn.XLOOKUP(C14,DB!$A$2:$A$255,DB!$C$2:$C$255,""),""))</f>
        <v>OMSUK</v>
      </c>
      <c r="S14" s="3">
        <f t="shared" si="0"/>
        <v>1</v>
      </c>
      <c r="T14" s="3" t="str">
        <f>_xlfn.XLOOKUP(C14,DB!$A$2:$A$255,DB!$D$2:$D$255,"")</f>
        <v>Sector 3</v>
      </c>
    </row>
    <row r="15" spans="1:20" x14ac:dyDescent="0.2">
      <c r="A15" s="13" t="s">
        <v>65</v>
      </c>
      <c r="B15" s="13" t="s">
        <v>18</v>
      </c>
      <c r="C15" s="13" t="s">
        <v>66</v>
      </c>
      <c r="D15" s="13" t="s">
        <v>64</v>
      </c>
      <c r="E15" s="13" t="s">
        <v>897</v>
      </c>
      <c r="F15" s="14">
        <v>46302.090092592596</v>
      </c>
      <c r="G15" s="13" t="s">
        <v>22</v>
      </c>
      <c r="H15" s="13" t="s">
        <v>2647</v>
      </c>
      <c r="I15" s="15">
        <v>220</v>
      </c>
      <c r="J15" s="13" t="s">
        <v>23</v>
      </c>
      <c r="K15" s="13" t="s">
        <v>24</v>
      </c>
      <c r="L15" s="15">
        <v>355</v>
      </c>
      <c r="M15" s="13" t="s">
        <v>66</v>
      </c>
      <c r="N15" s="14">
        <v>46302.114317129628</v>
      </c>
      <c r="O15" s="15">
        <v>0</v>
      </c>
      <c r="P15" s="13" t="s">
        <v>26</v>
      </c>
      <c r="Q15" s="15">
        <v>190</v>
      </c>
      <c r="R15" s="3" t="str">
        <f>IF(OR(G15="12R",G15="12L"),_xlfn.XLOOKUP(C15,DB!$A$2:$A$255,DB!$B$2:$B$255,""),IF(OR(G15="30L",G15="30R"),_xlfn.XLOOKUP(C15,DB!$A$2:$A$255,DB!$C$2:$C$255,""),""))</f>
        <v>UDGUV</v>
      </c>
      <c r="S15" s="3">
        <f t="shared" si="0"/>
        <v>2</v>
      </c>
      <c r="T15" s="3" t="str">
        <f>_xlfn.XLOOKUP(C15,DB!$A$2:$A$255,DB!$D$2:$D$255,"")</f>
        <v>Sector 2</v>
      </c>
    </row>
    <row r="16" spans="1:20" x14ac:dyDescent="0.2">
      <c r="A16" s="13" t="s">
        <v>80</v>
      </c>
      <c r="B16" s="13" t="s">
        <v>18</v>
      </c>
      <c r="C16" s="13" t="s">
        <v>43</v>
      </c>
      <c r="D16" s="13" t="s">
        <v>20</v>
      </c>
      <c r="E16" s="13" t="s">
        <v>21</v>
      </c>
      <c r="F16" s="14">
        <v>46302.115381944444</v>
      </c>
      <c r="G16" s="13" t="s">
        <v>22</v>
      </c>
      <c r="H16" s="13" t="s">
        <v>2648</v>
      </c>
      <c r="I16" s="15">
        <v>360</v>
      </c>
      <c r="J16" s="13" t="s">
        <v>23</v>
      </c>
      <c r="K16" s="13" t="s">
        <v>24</v>
      </c>
      <c r="L16" s="15">
        <v>861</v>
      </c>
      <c r="M16" s="13" t="s">
        <v>461</v>
      </c>
      <c r="N16" s="14">
        <v>46302.16134259259</v>
      </c>
      <c r="O16" s="15">
        <v>360</v>
      </c>
      <c r="P16" s="13" t="s">
        <v>26</v>
      </c>
      <c r="Q16" s="15">
        <v>190</v>
      </c>
      <c r="R16" s="3" t="str">
        <f>IF(OR(G16="12R",G16="12L"),_xlfn.XLOOKUP(C16,DB!$A$2:$A$255,DB!$B$2:$B$255,""),IF(OR(G16="30L",G16="30R"),_xlfn.XLOOKUP(C16,DB!$A$2:$A$255,DB!$C$2:$C$255,""),""))</f>
        <v>UDGUV</v>
      </c>
      <c r="S16" s="3">
        <f t="shared" si="0"/>
        <v>2</v>
      </c>
      <c r="T16" s="3" t="str">
        <f>_xlfn.XLOOKUP(C16,DB!$A$2:$A$255,DB!$D$2:$D$255,"")</f>
        <v>Sector 2</v>
      </c>
    </row>
    <row r="17" spans="1:20" x14ac:dyDescent="0.2">
      <c r="A17" s="13" t="s">
        <v>71</v>
      </c>
      <c r="B17" s="13" t="s">
        <v>18</v>
      </c>
      <c r="C17" s="13" t="s">
        <v>43</v>
      </c>
      <c r="D17" s="13" t="s">
        <v>54</v>
      </c>
      <c r="E17" s="13" t="s">
        <v>109</v>
      </c>
      <c r="F17" s="14">
        <v>46302.117754629631</v>
      </c>
      <c r="G17" s="13" t="s">
        <v>22</v>
      </c>
      <c r="H17" s="13" t="s">
        <v>2649</v>
      </c>
      <c r="I17" s="15">
        <v>380</v>
      </c>
      <c r="J17" s="13" t="s">
        <v>23</v>
      </c>
      <c r="K17" s="13" t="s">
        <v>24</v>
      </c>
      <c r="L17" s="15">
        <v>887</v>
      </c>
      <c r="M17" s="13" t="s">
        <v>744</v>
      </c>
      <c r="N17" s="14">
        <v>46302.164444444439</v>
      </c>
      <c r="O17" s="15">
        <v>380</v>
      </c>
      <c r="P17" s="13" t="s">
        <v>26</v>
      </c>
      <c r="Q17" s="15">
        <v>190</v>
      </c>
      <c r="R17" s="3" t="str">
        <f>IF(OR(G17="12R",G17="12L"),_xlfn.XLOOKUP(C17,DB!$A$2:$A$255,DB!$B$2:$B$255,""),IF(OR(G17="30L",G17="30R"),_xlfn.XLOOKUP(C17,DB!$A$2:$A$255,DB!$C$2:$C$255,""),""))</f>
        <v>UDGUV</v>
      </c>
      <c r="S17" s="3">
        <f t="shared" si="0"/>
        <v>2</v>
      </c>
      <c r="T17" s="3" t="str">
        <f>_xlfn.XLOOKUP(C17,DB!$A$2:$A$255,DB!$D$2:$D$255,"")</f>
        <v>Sector 2</v>
      </c>
    </row>
    <row r="18" spans="1:20" x14ac:dyDescent="0.2">
      <c r="A18" s="13" t="s">
        <v>74</v>
      </c>
      <c r="B18" s="13" t="s">
        <v>18</v>
      </c>
      <c r="C18" s="13" t="s">
        <v>75</v>
      </c>
      <c r="D18" s="13" t="s">
        <v>64</v>
      </c>
      <c r="E18" s="13" t="s">
        <v>2437</v>
      </c>
      <c r="F18" s="14">
        <v>46302.119467592594</v>
      </c>
      <c r="G18" s="13" t="s">
        <v>22</v>
      </c>
      <c r="H18" s="13" t="s">
        <v>2650</v>
      </c>
      <c r="I18" s="15">
        <v>320</v>
      </c>
      <c r="J18" s="13" t="s">
        <v>23</v>
      </c>
      <c r="K18" s="13" t="s">
        <v>24</v>
      </c>
      <c r="L18" s="15">
        <v>718</v>
      </c>
      <c r="M18" s="13" t="s">
        <v>75</v>
      </c>
      <c r="N18" s="14">
        <v>46302.162650462968</v>
      </c>
      <c r="O18" s="15">
        <v>0</v>
      </c>
      <c r="P18" s="13" t="s">
        <v>26</v>
      </c>
      <c r="Q18" s="15">
        <v>190</v>
      </c>
      <c r="R18" s="3" t="str">
        <f>IF(OR(G18="12R",G18="12L"),_xlfn.XLOOKUP(C18,DB!$A$2:$A$255,DB!$B$2:$B$255,""),IF(OR(G18="30L",G18="30R"),_xlfn.XLOOKUP(C18,DB!$A$2:$A$255,DB!$C$2:$C$255,""),""))</f>
        <v>UDGUV</v>
      </c>
      <c r="S18" s="3">
        <f t="shared" si="0"/>
        <v>2</v>
      </c>
      <c r="T18" s="3" t="str">
        <f>_xlfn.XLOOKUP(C18,DB!$A$2:$A$255,DB!$D$2:$D$255,"")</f>
        <v>Sector 2</v>
      </c>
    </row>
    <row r="19" spans="1:20" x14ac:dyDescent="0.2">
      <c r="A19" s="13" t="s">
        <v>77</v>
      </c>
      <c r="B19" s="13" t="s">
        <v>18</v>
      </c>
      <c r="C19" s="13" t="s">
        <v>19</v>
      </c>
      <c r="D19" s="13" t="s">
        <v>61</v>
      </c>
      <c r="E19" s="13" t="s">
        <v>2651</v>
      </c>
      <c r="F19" s="14">
        <v>46302.13962962963</v>
      </c>
      <c r="G19" s="13" t="s">
        <v>696</v>
      </c>
      <c r="H19" s="13" t="s">
        <v>2652</v>
      </c>
      <c r="I19" s="15">
        <v>340</v>
      </c>
      <c r="J19" s="13" t="s">
        <v>23</v>
      </c>
      <c r="K19" s="13" t="s">
        <v>24</v>
      </c>
      <c r="L19" s="15">
        <v>879</v>
      </c>
      <c r="M19" s="13" t="s">
        <v>2653</v>
      </c>
      <c r="N19" s="14">
        <v>46302.185578703706</v>
      </c>
      <c r="O19" s="15">
        <v>340</v>
      </c>
      <c r="P19" s="13" t="s">
        <v>26</v>
      </c>
      <c r="Q19" s="15">
        <v>190</v>
      </c>
      <c r="R19" s="3" t="str">
        <f>IF(OR(G19="12R",G19="12L"),_xlfn.XLOOKUP(C19,DB!$A$2:$A$255,DB!$B$2:$B$255,""),IF(OR(G19="30L",G19="30R"),_xlfn.XLOOKUP(C19,DB!$A$2:$A$255,DB!$C$2:$C$255,""),""))</f>
        <v>UDGUV</v>
      </c>
      <c r="S19" s="3">
        <f t="shared" si="0"/>
        <v>3</v>
      </c>
      <c r="T19" s="3" t="str">
        <f>_xlfn.XLOOKUP(C19,DB!$A$2:$A$255,DB!$D$2:$D$255,"")</f>
        <v>Sector 2</v>
      </c>
    </row>
    <row r="20" spans="1:20" x14ac:dyDescent="0.2">
      <c r="A20" s="13" t="s">
        <v>373</v>
      </c>
      <c r="B20" s="13" t="s">
        <v>18</v>
      </c>
      <c r="C20" s="13" t="s">
        <v>38</v>
      </c>
      <c r="D20" s="13" t="s">
        <v>261</v>
      </c>
      <c r="E20" s="13" t="s">
        <v>2654</v>
      </c>
      <c r="F20" s="14">
        <v>46302.160115740742</v>
      </c>
      <c r="G20" s="13" t="s">
        <v>696</v>
      </c>
      <c r="H20" s="13" t="s">
        <v>2655</v>
      </c>
      <c r="I20" s="15">
        <v>310</v>
      </c>
      <c r="J20" s="13" t="s">
        <v>23</v>
      </c>
      <c r="K20" s="13" t="s">
        <v>24</v>
      </c>
      <c r="L20" s="15">
        <v>136</v>
      </c>
      <c r="M20" s="13" t="s">
        <v>420</v>
      </c>
      <c r="N20" s="14">
        <v>46302.170069444444</v>
      </c>
      <c r="O20" s="15">
        <v>194</v>
      </c>
      <c r="P20" s="13" t="s">
        <v>41</v>
      </c>
      <c r="Q20" s="15">
        <v>190</v>
      </c>
      <c r="R20" s="3" t="str">
        <f>IF(OR(G20="12R",G20="12L"),_xlfn.XLOOKUP(C20,DB!$A$2:$A$255,DB!$B$2:$B$255,""),IF(OR(G20="30L",G20="30R"),_xlfn.XLOOKUP(C20,DB!$A$2:$A$255,DB!$C$2:$C$255,""),""))</f>
        <v>NUDAL</v>
      </c>
      <c r="S20" s="3">
        <f t="shared" si="0"/>
        <v>3</v>
      </c>
      <c r="T20" s="3" t="str">
        <f>_xlfn.XLOOKUP(C20,DB!$A$2:$A$255,DB!$D$2:$D$255,"")</f>
        <v>Sector 3</v>
      </c>
    </row>
    <row r="21" spans="1:20" x14ac:dyDescent="0.2">
      <c r="A21" s="13" t="s">
        <v>89</v>
      </c>
      <c r="B21" s="13" t="s">
        <v>18</v>
      </c>
      <c r="C21" s="13" t="s">
        <v>43</v>
      </c>
      <c r="D21" s="13" t="s">
        <v>20</v>
      </c>
      <c r="E21" s="13" t="s">
        <v>765</v>
      </c>
      <c r="F21" s="14">
        <v>46302.19363425926</v>
      </c>
      <c r="G21" s="13" t="s">
        <v>696</v>
      </c>
      <c r="H21" s="13" t="s">
        <v>2656</v>
      </c>
      <c r="I21" s="15">
        <v>340</v>
      </c>
      <c r="J21" s="13" t="s">
        <v>23</v>
      </c>
      <c r="K21" s="13" t="s">
        <v>24</v>
      </c>
      <c r="L21" s="15">
        <v>857</v>
      </c>
      <c r="M21" s="13" t="s">
        <v>2657</v>
      </c>
      <c r="N21" s="14">
        <v>46302.238564814819</v>
      </c>
      <c r="O21" s="15">
        <v>340</v>
      </c>
      <c r="P21" s="13" t="s">
        <v>26</v>
      </c>
      <c r="Q21" s="15">
        <v>190</v>
      </c>
      <c r="R21" s="3" t="str">
        <f>IF(OR(G21="12R",G21="12L"),_xlfn.XLOOKUP(C21,DB!$A$2:$A$255,DB!$B$2:$B$255,""),IF(OR(G21="30L",G21="30R"),_xlfn.XLOOKUP(C21,DB!$A$2:$A$255,DB!$C$2:$C$255,""),""))</f>
        <v>UDGUV</v>
      </c>
      <c r="S21" s="3">
        <f t="shared" si="0"/>
        <v>4</v>
      </c>
      <c r="T21" s="3" t="str">
        <f>_xlfn.XLOOKUP(C21,DB!$A$2:$A$255,DB!$D$2:$D$255,"")</f>
        <v>Sector 2</v>
      </c>
    </row>
    <row r="22" spans="1:20" x14ac:dyDescent="0.2">
      <c r="A22" s="13" t="s">
        <v>94</v>
      </c>
      <c r="B22" s="13" t="s">
        <v>18</v>
      </c>
      <c r="C22" s="13" t="s">
        <v>43</v>
      </c>
      <c r="D22" s="13" t="s">
        <v>61</v>
      </c>
      <c r="E22" s="13" t="s">
        <v>81</v>
      </c>
      <c r="F22" s="14">
        <v>46302.438622685186</v>
      </c>
      <c r="G22" s="13" t="s">
        <v>696</v>
      </c>
      <c r="H22" s="13" t="s">
        <v>2658</v>
      </c>
      <c r="I22" s="15">
        <v>360</v>
      </c>
      <c r="J22" s="13" t="s">
        <v>23</v>
      </c>
      <c r="K22" s="13" t="s">
        <v>24</v>
      </c>
      <c r="L22" s="15">
        <v>860</v>
      </c>
      <c r="M22" s="13" t="s">
        <v>46</v>
      </c>
      <c r="N22" s="14">
        <v>46302.484583333338</v>
      </c>
      <c r="O22" s="15">
        <v>360</v>
      </c>
      <c r="P22" s="13" t="s">
        <v>26</v>
      </c>
      <c r="Q22" s="15">
        <v>190</v>
      </c>
      <c r="R22" s="3" t="str">
        <f>IF(OR(G22="12R",G22="12L"),_xlfn.XLOOKUP(C22,DB!$A$2:$A$255,DB!$B$2:$B$255,""),IF(OR(G22="30L",G22="30R"),_xlfn.XLOOKUP(C22,DB!$A$2:$A$255,DB!$C$2:$C$255,""),""))</f>
        <v>UDGUV</v>
      </c>
      <c r="S22" s="3">
        <f t="shared" si="0"/>
        <v>10</v>
      </c>
      <c r="T22" s="3" t="str">
        <f>_xlfn.XLOOKUP(C22,DB!$A$2:$A$255,DB!$D$2:$D$255,"")</f>
        <v>Sector 2</v>
      </c>
    </row>
    <row r="23" spans="1:20" x14ac:dyDescent="0.2">
      <c r="A23" s="13" t="s">
        <v>106</v>
      </c>
      <c r="B23" s="13" t="s">
        <v>18</v>
      </c>
      <c r="C23" s="13" t="s">
        <v>43</v>
      </c>
      <c r="D23" s="13" t="s">
        <v>20</v>
      </c>
      <c r="E23" s="13" t="s">
        <v>406</v>
      </c>
      <c r="F23" s="14">
        <v>46302.458530092597</v>
      </c>
      <c r="G23" s="13" t="s">
        <v>696</v>
      </c>
      <c r="H23" s="13" t="s">
        <v>2659</v>
      </c>
      <c r="I23" s="15">
        <v>360</v>
      </c>
      <c r="J23" s="13" t="s">
        <v>23</v>
      </c>
      <c r="K23" s="13" t="s">
        <v>24</v>
      </c>
      <c r="L23" s="15">
        <v>910</v>
      </c>
      <c r="M23" s="13" t="s">
        <v>2660</v>
      </c>
      <c r="N23" s="14">
        <v>46302.506412037037</v>
      </c>
      <c r="O23" s="15">
        <v>360</v>
      </c>
      <c r="P23" s="13" t="s">
        <v>26</v>
      </c>
      <c r="Q23" s="15">
        <v>190</v>
      </c>
      <c r="R23" s="3" t="str">
        <f>IF(OR(G23="12R",G23="12L"),_xlfn.XLOOKUP(C23,DB!$A$2:$A$255,DB!$B$2:$B$255,""),IF(OR(G23="30L",G23="30R"),_xlfn.XLOOKUP(C23,DB!$A$2:$A$255,DB!$C$2:$C$255,""),""))</f>
        <v>UDGUV</v>
      </c>
      <c r="S23" s="3">
        <f t="shared" si="0"/>
        <v>11</v>
      </c>
      <c r="T23" s="3" t="str">
        <f>_xlfn.XLOOKUP(C23,DB!$A$2:$A$255,DB!$D$2:$D$255,"")</f>
        <v>Sector 2</v>
      </c>
    </row>
    <row r="24" spans="1:20" x14ac:dyDescent="0.2">
      <c r="A24" s="13" t="s">
        <v>103</v>
      </c>
      <c r="B24" s="13" t="s">
        <v>18</v>
      </c>
      <c r="C24" s="13" t="s">
        <v>43</v>
      </c>
      <c r="D24" s="13" t="s">
        <v>44</v>
      </c>
      <c r="E24" s="13" t="s">
        <v>807</v>
      </c>
      <c r="F24" s="14">
        <v>46302.4683912037</v>
      </c>
      <c r="G24" s="13" t="s">
        <v>696</v>
      </c>
      <c r="H24" s="13" t="s">
        <v>2661</v>
      </c>
      <c r="I24" s="15">
        <v>380</v>
      </c>
      <c r="J24" s="13" t="s">
        <v>23</v>
      </c>
      <c r="K24" s="13" t="s">
        <v>24</v>
      </c>
      <c r="L24" s="15">
        <v>862</v>
      </c>
      <c r="M24" s="13" t="s">
        <v>901</v>
      </c>
      <c r="N24" s="14">
        <v>46302.514710648145</v>
      </c>
      <c r="O24" s="15">
        <v>380</v>
      </c>
      <c r="P24" s="13" t="s">
        <v>26</v>
      </c>
      <c r="Q24" s="15">
        <v>190</v>
      </c>
      <c r="R24" s="3" t="str">
        <f>IF(OR(G24="12R",G24="12L"),_xlfn.XLOOKUP(C24,DB!$A$2:$A$255,DB!$B$2:$B$255,""),IF(OR(G24="30L",G24="30R"),_xlfn.XLOOKUP(C24,DB!$A$2:$A$255,DB!$C$2:$C$255,""),""))</f>
        <v>UDGUV</v>
      </c>
      <c r="S24" s="3">
        <f t="shared" si="0"/>
        <v>11</v>
      </c>
      <c r="T24" s="3" t="str">
        <f>_xlfn.XLOOKUP(C24,DB!$A$2:$A$255,DB!$D$2:$D$255,"")</f>
        <v>Sector 2</v>
      </c>
    </row>
    <row r="25" spans="1:20" x14ac:dyDescent="0.2">
      <c r="A25" s="13" t="s">
        <v>96</v>
      </c>
      <c r="B25" s="13" t="s">
        <v>18</v>
      </c>
      <c r="C25" s="13" t="s">
        <v>97</v>
      </c>
      <c r="D25" s="13" t="s">
        <v>54</v>
      </c>
      <c r="E25" s="13" t="s">
        <v>112</v>
      </c>
      <c r="F25" s="14">
        <v>46302.469664351855</v>
      </c>
      <c r="G25" s="13" t="s">
        <v>696</v>
      </c>
      <c r="H25" s="13" t="s">
        <v>2662</v>
      </c>
      <c r="I25" s="15">
        <v>380</v>
      </c>
      <c r="J25" s="13" t="s">
        <v>23</v>
      </c>
      <c r="K25" s="13" t="s">
        <v>24</v>
      </c>
      <c r="L25" s="15">
        <v>1023</v>
      </c>
      <c r="M25" s="13" t="s">
        <v>2663</v>
      </c>
      <c r="N25" s="14">
        <v>46302.521111111113</v>
      </c>
      <c r="O25" s="15">
        <v>193</v>
      </c>
      <c r="P25" s="13" t="s">
        <v>26</v>
      </c>
      <c r="Q25" s="15">
        <v>190</v>
      </c>
      <c r="R25" s="3" t="str">
        <f>IF(OR(G25="12R",G25="12L"),_xlfn.XLOOKUP(C25,DB!$A$2:$A$255,DB!$B$2:$B$255,""),IF(OR(G25="30L",G25="30R"),_xlfn.XLOOKUP(C25,DB!$A$2:$A$255,DB!$C$2:$C$255,""),""))</f>
        <v>UDGUV</v>
      </c>
      <c r="S25" s="3">
        <f t="shared" si="0"/>
        <v>11</v>
      </c>
      <c r="T25" s="3" t="str">
        <f>_xlfn.XLOOKUP(C25,DB!$A$2:$A$255,DB!$D$2:$D$255,"")</f>
        <v>Sector 2</v>
      </c>
    </row>
    <row r="26" spans="1:20" x14ac:dyDescent="0.2">
      <c r="A26" s="13" t="s">
        <v>100</v>
      </c>
      <c r="B26" s="13" t="s">
        <v>18</v>
      </c>
      <c r="C26" s="13" t="s">
        <v>101</v>
      </c>
      <c r="D26" s="13" t="s">
        <v>20</v>
      </c>
      <c r="E26" s="13" t="s">
        <v>58</v>
      </c>
      <c r="F26" s="14">
        <v>46302.473182870366</v>
      </c>
      <c r="G26" s="13" t="s">
        <v>696</v>
      </c>
      <c r="H26" s="13" t="s">
        <v>2664</v>
      </c>
      <c r="I26" s="15">
        <v>360</v>
      </c>
      <c r="J26" s="13" t="s">
        <v>23</v>
      </c>
      <c r="K26" s="13" t="s">
        <v>24</v>
      </c>
      <c r="L26" s="15">
        <v>1002</v>
      </c>
      <c r="M26" s="13" t="s">
        <v>2665</v>
      </c>
      <c r="N26" s="14">
        <v>46302.524537037039</v>
      </c>
      <c r="O26" s="15">
        <v>360</v>
      </c>
      <c r="P26" s="13" t="s">
        <v>26</v>
      </c>
      <c r="Q26" s="15">
        <v>190</v>
      </c>
      <c r="R26" s="3" t="str">
        <f>IF(OR(G26="12R",G26="12L"),_xlfn.XLOOKUP(C26,DB!$A$2:$A$255,DB!$B$2:$B$255,""),IF(OR(G26="30L",G26="30R"),_xlfn.XLOOKUP(C26,DB!$A$2:$A$255,DB!$C$2:$C$255,""),""))</f>
        <v>UDGUV</v>
      </c>
      <c r="S26" s="3">
        <f t="shared" si="0"/>
        <v>11</v>
      </c>
      <c r="T26" s="3" t="str">
        <f>_xlfn.XLOOKUP(C26,DB!$A$2:$A$255,DB!$D$2:$D$255,"")</f>
        <v>Sector 2</v>
      </c>
    </row>
    <row r="27" spans="1:20" x14ac:dyDescent="0.2">
      <c r="A27" s="13" t="s">
        <v>2666</v>
      </c>
      <c r="B27" s="13" t="s">
        <v>18</v>
      </c>
      <c r="C27" s="13" t="s">
        <v>379</v>
      </c>
      <c r="D27" s="13" t="s">
        <v>54</v>
      </c>
      <c r="E27" s="13" t="s">
        <v>428</v>
      </c>
      <c r="F27" s="14">
        <v>46302.479780092588</v>
      </c>
      <c r="G27" s="13" t="s">
        <v>696</v>
      </c>
      <c r="H27" s="13" t="s">
        <v>2667</v>
      </c>
      <c r="I27" s="15">
        <v>370</v>
      </c>
      <c r="J27" s="13" t="s">
        <v>23</v>
      </c>
      <c r="K27" s="13" t="s">
        <v>24</v>
      </c>
      <c r="L27" s="15">
        <v>136</v>
      </c>
      <c r="M27" s="13" t="s">
        <v>40</v>
      </c>
      <c r="N27" s="14">
        <v>46302.489201388889</v>
      </c>
      <c r="O27" s="15">
        <v>278</v>
      </c>
      <c r="P27" s="13" t="s">
        <v>26</v>
      </c>
      <c r="Q27" s="15">
        <v>190</v>
      </c>
      <c r="R27" s="3" t="str">
        <f>IF(OR(G27="12R",G27="12L"),_xlfn.XLOOKUP(C27,DB!$A$2:$A$255,DB!$B$2:$B$255,""),IF(OR(G27="30L",G27="30R"),_xlfn.XLOOKUP(C27,DB!$A$2:$A$255,DB!$C$2:$C$255,""),""))</f>
        <v>NUDAL</v>
      </c>
      <c r="S27" s="3">
        <f t="shared" si="0"/>
        <v>11</v>
      </c>
      <c r="T27" s="3" t="str">
        <f>_xlfn.XLOOKUP(C27,DB!$A$2:$A$255,DB!$D$2:$D$255,"")</f>
        <v>Sector 3</v>
      </c>
    </row>
    <row r="28" spans="1:20" x14ac:dyDescent="0.2">
      <c r="A28" s="13" t="s">
        <v>111</v>
      </c>
      <c r="B28" s="13" t="s">
        <v>18</v>
      </c>
      <c r="C28" s="13" t="s">
        <v>33</v>
      </c>
      <c r="D28" s="13" t="s">
        <v>20</v>
      </c>
      <c r="E28" s="13" t="s">
        <v>183</v>
      </c>
      <c r="F28" s="14">
        <v>46302.487951388888</v>
      </c>
      <c r="G28" s="13" t="s">
        <v>696</v>
      </c>
      <c r="H28" s="13" t="s">
        <v>2668</v>
      </c>
      <c r="I28" s="15">
        <v>360</v>
      </c>
      <c r="J28" s="13" t="s">
        <v>23</v>
      </c>
      <c r="K28" s="13" t="s">
        <v>24</v>
      </c>
      <c r="L28" s="15">
        <v>924</v>
      </c>
      <c r="M28" s="13" t="s">
        <v>2669</v>
      </c>
      <c r="N28" s="14">
        <v>46302.537175925929</v>
      </c>
      <c r="O28" s="15">
        <v>360</v>
      </c>
      <c r="P28" s="13" t="s">
        <v>26</v>
      </c>
      <c r="Q28" s="15">
        <v>190</v>
      </c>
      <c r="R28" s="3" t="str">
        <f>IF(OR(G28="12R",G28="12L"),_xlfn.XLOOKUP(C28,DB!$A$2:$A$255,DB!$B$2:$B$255,""),IF(OR(G28="30L",G28="30R"),_xlfn.XLOOKUP(C28,DB!$A$2:$A$255,DB!$C$2:$C$255,""),""))</f>
        <v>UDGUV</v>
      </c>
      <c r="S28" s="3">
        <f t="shared" si="0"/>
        <v>11</v>
      </c>
      <c r="T28" s="3" t="str">
        <f>_xlfn.XLOOKUP(C28,DB!$A$2:$A$255,DB!$D$2:$D$255,"")</f>
        <v>Sector 2</v>
      </c>
    </row>
    <row r="29" spans="1:20" x14ac:dyDescent="0.2">
      <c r="A29" s="13" t="s">
        <v>114</v>
      </c>
      <c r="B29" s="13" t="s">
        <v>18</v>
      </c>
      <c r="C29" s="13" t="s">
        <v>115</v>
      </c>
      <c r="D29" s="13" t="s">
        <v>129</v>
      </c>
      <c r="E29" s="13" t="s">
        <v>643</v>
      </c>
      <c r="F29" s="14">
        <v>46302.500532407408</v>
      </c>
      <c r="G29" s="13" t="s">
        <v>696</v>
      </c>
      <c r="H29" s="13" t="s">
        <v>2670</v>
      </c>
      <c r="I29" s="15">
        <v>370</v>
      </c>
      <c r="J29" s="13" t="s">
        <v>23</v>
      </c>
      <c r="K29" s="13" t="s">
        <v>24</v>
      </c>
      <c r="L29" s="15">
        <v>148</v>
      </c>
      <c r="M29" s="13" t="s">
        <v>2671</v>
      </c>
      <c r="N29" s="14">
        <v>46302.510358796295</v>
      </c>
      <c r="O29" s="15">
        <v>282</v>
      </c>
      <c r="P29" s="13" t="s">
        <v>26</v>
      </c>
      <c r="Q29" s="15">
        <v>190</v>
      </c>
      <c r="R29" s="3" t="str">
        <f>IF(OR(G29="12R",G29="12L"),_xlfn.XLOOKUP(C29,DB!$A$2:$A$255,DB!$B$2:$B$255,""),IF(OR(G29="30L",G29="30R"),_xlfn.XLOOKUP(C29,DB!$A$2:$A$255,DB!$C$2:$C$255,""),""))</f>
        <v>TAKUX</v>
      </c>
      <c r="S29" s="3">
        <f t="shared" si="0"/>
        <v>12</v>
      </c>
      <c r="T29" s="3" t="str">
        <f>_xlfn.XLOOKUP(C29,DB!$A$2:$A$255,DB!$D$2:$D$255,"")</f>
        <v>Sector 7</v>
      </c>
    </row>
    <row r="30" spans="1:20" x14ac:dyDescent="0.2">
      <c r="A30" s="13" t="s">
        <v>107</v>
      </c>
      <c r="B30" s="13" t="s">
        <v>18</v>
      </c>
      <c r="C30" s="13" t="s">
        <v>108</v>
      </c>
      <c r="D30" s="13" t="s">
        <v>34</v>
      </c>
      <c r="E30" s="13" t="s">
        <v>399</v>
      </c>
      <c r="F30" s="14">
        <v>46302.502256944441</v>
      </c>
      <c r="G30" s="13" t="s">
        <v>696</v>
      </c>
      <c r="H30" s="13" t="s">
        <v>2672</v>
      </c>
      <c r="I30" s="15">
        <v>290</v>
      </c>
      <c r="J30" s="13" t="s">
        <v>23</v>
      </c>
      <c r="K30" s="13" t="s">
        <v>24</v>
      </c>
      <c r="L30" s="15">
        <v>132</v>
      </c>
      <c r="M30" s="13" t="s">
        <v>40</v>
      </c>
      <c r="N30" s="14">
        <v>46302.511574074073</v>
      </c>
      <c r="O30" s="15">
        <v>258</v>
      </c>
      <c r="P30" s="13" t="s">
        <v>26</v>
      </c>
      <c r="Q30" s="15">
        <v>190</v>
      </c>
      <c r="R30" s="3" t="str">
        <f>IF(OR(G30="12R",G30="12L"),_xlfn.XLOOKUP(C30,DB!$A$2:$A$255,DB!$B$2:$B$255,""),IF(OR(G30="30L",G30="30R"),_xlfn.XLOOKUP(C30,DB!$A$2:$A$255,DB!$C$2:$C$255,""),""))</f>
        <v>NUDAL</v>
      </c>
      <c r="S30" s="3">
        <f t="shared" si="0"/>
        <v>12</v>
      </c>
      <c r="T30" s="3" t="str">
        <f>_xlfn.XLOOKUP(C30,DB!$A$2:$A$255,DB!$D$2:$D$255,"")</f>
        <v>Sector 3</v>
      </c>
    </row>
    <row r="31" spans="1:20" x14ac:dyDescent="0.2">
      <c r="A31" s="13" t="s">
        <v>113</v>
      </c>
      <c r="B31" s="13" t="s">
        <v>18</v>
      </c>
      <c r="C31" s="13" t="s">
        <v>43</v>
      </c>
      <c r="D31" s="13" t="s">
        <v>44</v>
      </c>
      <c r="E31" s="13" t="s">
        <v>384</v>
      </c>
      <c r="F31" s="14">
        <v>46302.506226851852</v>
      </c>
      <c r="G31" s="13" t="s">
        <v>696</v>
      </c>
      <c r="H31" s="13" t="s">
        <v>2673</v>
      </c>
      <c r="I31" s="15">
        <v>380</v>
      </c>
      <c r="J31" s="13" t="s">
        <v>23</v>
      </c>
      <c r="K31" s="13" t="s">
        <v>24</v>
      </c>
      <c r="L31" s="15">
        <v>986</v>
      </c>
      <c r="M31" s="13" t="s">
        <v>2674</v>
      </c>
      <c r="N31" s="14">
        <v>46302.557546296295</v>
      </c>
      <c r="O31" s="15">
        <v>380</v>
      </c>
      <c r="P31" s="13" t="s">
        <v>26</v>
      </c>
      <c r="Q31" s="15">
        <v>190</v>
      </c>
      <c r="R31" s="3" t="str">
        <f>IF(OR(G31="12R",G31="12L"),_xlfn.XLOOKUP(C31,DB!$A$2:$A$255,DB!$B$2:$B$255,""),IF(OR(G31="30L",G31="30R"),_xlfn.XLOOKUP(C31,DB!$A$2:$A$255,DB!$C$2:$C$255,""),""))</f>
        <v>UDGUV</v>
      </c>
      <c r="S31" s="3">
        <f t="shared" si="0"/>
        <v>12</v>
      </c>
      <c r="T31" s="3" t="str">
        <f>_xlfn.XLOOKUP(C31,DB!$A$2:$A$255,DB!$D$2:$D$255,"")</f>
        <v>Sector 2</v>
      </c>
    </row>
    <row r="32" spans="1:20" x14ac:dyDescent="0.2">
      <c r="A32" s="13" t="s">
        <v>127</v>
      </c>
      <c r="B32" s="13" t="s">
        <v>18</v>
      </c>
      <c r="C32" s="13" t="s">
        <v>128</v>
      </c>
      <c r="D32" s="13" t="s">
        <v>129</v>
      </c>
      <c r="E32" s="13" t="s">
        <v>2675</v>
      </c>
      <c r="F32" s="14">
        <v>46302.52071759259</v>
      </c>
      <c r="G32" s="13" t="s">
        <v>696</v>
      </c>
      <c r="H32" s="13" t="s">
        <v>2676</v>
      </c>
      <c r="I32" s="15">
        <v>400</v>
      </c>
      <c r="J32" s="13" t="s">
        <v>23</v>
      </c>
      <c r="K32" s="13" t="s">
        <v>24</v>
      </c>
      <c r="L32" s="15">
        <v>561</v>
      </c>
      <c r="M32" s="13" t="s">
        <v>130</v>
      </c>
      <c r="N32" s="14">
        <v>46302.552152777775</v>
      </c>
      <c r="O32" s="15">
        <v>400</v>
      </c>
      <c r="P32" s="13" t="s">
        <v>26</v>
      </c>
      <c r="Q32" s="15">
        <v>190</v>
      </c>
      <c r="R32" s="3" t="str">
        <f>IF(OR(G32="12R",G32="12L"),_xlfn.XLOOKUP(C32,DB!$A$2:$A$255,DB!$B$2:$B$255,""),IF(OR(G32="30L",G32="30R"),_xlfn.XLOOKUP(C32,DB!$A$2:$A$255,DB!$C$2:$C$255,""),""))</f>
        <v>ENEBA</v>
      </c>
      <c r="S32" s="3">
        <f t="shared" si="0"/>
        <v>12</v>
      </c>
      <c r="T32" s="3" t="str">
        <f>_xlfn.XLOOKUP(C32,DB!$A$2:$A$255,DB!$D$2:$D$255,"")</f>
        <v>Sector 3</v>
      </c>
    </row>
    <row r="33" spans="1:20" x14ac:dyDescent="0.2">
      <c r="A33" s="13" t="s">
        <v>121</v>
      </c>
      <c r="B33" s="13" t="s">
        <v>18</v>
      </c>
      <c r="C33" s="13" t="s">
        <v>122</v>
      </c>
      <c r="D33" s="13" t="s">
        <v>123</v>
      </c>
      <c r="E33" s="13" t="s">
        <v>2677</v>
      </c>
      <c r="F33" s="14">
        <v>46302.540300925924</v>
      </c>
      <c r="G33" s="13" t="s">
        <v>696</v>
      </c>
      <c r="H33" s="13" t="s">
        <v>2678</v>
      </c>
      <c r="I33" s="15">
        <v>340</v>
      </c>
      <c r="J33" s="13" t="s">
        <v>23</v>
      </c>
      <c r="K33" s="13" t="s">
        <v>24</v>
      </c>
      <c r="L33" s="15">
        <v>420</v>
      </c>
      <c r="M33" s="13" t="s">
        <v>204</v>
      </c>
      <c r="N33" s="14">
        <v>46302.562986111108</v>
      </c>
      <c r="O33" s="15">
        <v>380</v>
      </c>
      <c r="P33" s="13" t="s">
        <v>26</v>
      </c>
      <c r="Q33" s="15">
        <v>190</v>
      </c>
      <c r="R33" s="3" t="str">
        <f>IF(OR(G33="12R",G33="12L"),_xlfn.XLOOKUP(C33,DB!$A$2:$A$255,DB!$B$2:$B$255,""),IF(OR(G33="30L",G33="30R"),_xlfn.XLOOKUP(C33,DB!$A$2:$A$255,DB!$C$2:$C$255,""),""))</f>
        <v>ENEBA</v>
      </c>
      <c r="S33" s="3">
        <f t="shared" si="0"/>
        <v>12</v>
      </c>
      <c r="T33" s="3" t="str">
        <f>_xlfn.XLOOKUP(C33,DB!$A$2:$A$255,DB!$D$2:$D$255,"")</f>
        <v>Sector 3</v>
      </c>
    </row>
    <row r="34" spans="1:20" x14ac:dyDescent="0.2">
      <c r="A34" s="13" t="s">
        <v>133</v>
      </c>
      <c r="B34" s="13" t="s">
        <v>18</v>
      </c>
      <c r="C34" s="13" t="s">
        <v>134</v>
      </c>
      <c r="D34" s="13" t="s">
        <v>129</v>
      </c>
      <c r="E34" s="13" t="s">
        <v>2679</v>
      </c>
      <c r="F34" s="14">
        <v>46302.546180555553</v>
      </c>
      <c r="G34" s="13" t="s">
        <v>22</v>
      </c>
      <c r="H34" s="13" t="s">
        <v>2680</v>
      </c>
      <c r="I34" s="15">
        <v>360</v>
      </c>
      <c r="J34" s="13" t="s">
        <v>23</v>
      </c>
      <c r="K34" s="13" t="s">
        <v>24</v>
      </c>
      <c r="L34" s="15">
        <v>433</v>
      </c>
      <c r="M34" s="13" t="s">
        <v>204</v>
      </c>
      <c r="N34" s="14">
        <v>46302.569062499999</v>
      </c>
      <c r="O34" s="15">
        <v>360</v>
      </c>
      <c r="P34" s="13" t="s">
        <v>26</v>
      </c>
      <c r="Q34" s="15">
        <v>40</v>
      </c>
      <c r="R34" s="3" t="str">
        <f>IF(OR(G34="12R",G34="12L"),_xlfn.XLOOKUP(C34,DB!$A$2:$A$255,DB!$B$2:$B$255,""),IF(OR(G34="30L",G34="30R"),_xlfn.XLOOKUP(C34,DB!$A$2:$A$255,DB!$C$2:$C$255,""),""))</f>
        <v>ENEBA</v>
      </c>
      <c r="S34" s="3">
        <f t="shared" si="0"/>
        <v>13</v>
      </c>
      <c r="T34" s="3" t="str">
        <f>_xlfn.XLOOKUP(C34,DB!$A$2:$A$255,DB!$D$2:$D$255,"")</f>
        <v>Sector 3</v>
      </c>
    </row>
    <row r="35" spans="1:20" x14ac:dyDescent="0.2">
      <c r="A35" s="13" t="s">
        <v>125</v>
      </c>
      <c r="B35" s="13" t="s">
        <v>18</v>
      </c>
      <c r="C35" s="13" t="s">
        <v>43</v>
      </c>
      <c r="D35" s="13" t="s">
        <v>44</v>
      </c>
      <c r="E35" s="13" t="s">
        <v>959</v>
      </c>
      <c r="F35" s="14">
        <v>46302.549120370371</v>
      </c>
      <c r="G35" s="13" t="s">
        <v>22</v>
      </c>
      <c r="H35" s="13" t="s">
        <v>2681</v>
      </c>
      <c r="I35" s="15">
        <v>360</v>
      </c>
      <c r="J35" s="13" t="s">
        <v>23</v>
      </c>
      <c r="K35" s="13" t="s">
        <v>24</v>
      </c>
      <c r="L35" s="15">
        <v>1002</v>
      </c>
      <c r="M35" s="13" t="s">
        <v>820</v>
      </c>
      <c r="N35" s="14">
        <v>46302.60092592593</v>
      </c>
      <c r="O35" s="15">
        <v>360</v>
      </c>
      <c r="P35" s="13" t="s">
        <v>26</v>
      </c>
      <c r="Q35" s="15">
        <v>190</v>
      </c>
      <c r="R35" s="3" t="str">
        <f>IF(OR(G35="12R",G35="12L"),_xlfn.XLOOKUP(C35,DB!$A$2:$A$255,DB!$B$2:$B$255,""),IF(OR(G35="30L",G35="30R"),_xlfn.XLOOKUP(C35,DB!$A$2:$A$255,DB!$C$2:$C$255,""),""))</f>
        <v>UDGUV</v>
      </c>
      <c r="S35" s="3">
        <f t="shared" si="0"/>
        <v>13</v>
      </c>
      <c r="T35" s="3" t="str">
        <f>_xlfn.XLOOKUP(C35,DB!$A$2:$A$255,DB!$D$2:$D$255,"")</f>
        <v>Sector 2</v>
      </c>
    </row>
    <row r="36" spans="1:20" x14ac:dyDescent="0.2">
      <c r="A36" s="13" t="s">
        <v>1552</v>
      </c>
      <c r="B36" s="13" t="s">
        <v>18</v>
      </c>
      <c r="C36" s="13" t="s">
        <v>210</v>
      </c>
      <c r="D36" s="13" t="s">
        <v>213</v>
      </c>
      <c r="E36" s="13"/>
      <c r="F36" s="14">
        <v>46302.562881944439</v>
      </c>
      <c r="G36" s="13" t="s">
        <v>22</v>
      </c>
      <c r="H36" s="13" t="s">
        <v>2682</v>
      </c>
      <c r="I36" s="15">
        <v>450</v>
      </c>
      <c r="J36" s="13" t="s">
        <v>23</v>
      </c>
      <c r="K36" s="13" t="s">
        <v>51</v>
      </c>
      <c r="L36" s="15">
        <v>188</v>
      </c>
      <c r="M36" s="13" t="s">
        <v>2683</v>
      </c>
      <c r="N36" s="14">
        <v>46302.575960648144</v>
      </c>
      <c r="O36" s="15">
        <v>305</v>
      </c>
      <c r="P36" s="13" t="s">
        <v>26</v>
      </c>
      <c r="Q36" s="15">
        <v>30</v>
      </c>
      <c r="R36" s="3" t="str">
        <f>IF(OR(G36="12R",G36="12L"),_xlfn.XLOOKUP(C36,DB!$A$2:$A$255,DB!$B$2:$B$255,""),IF(OR(G36="30L",G36="30R"),_xlfn.XLOOKUP(C36,DB!$A$2:$A$255,DB!$C$2:$C$255,""),""))</f>
        <v>TAKUX</v>
      </c>
      <c r="S36" s="3">
        <f t="shared" si="0"/>
        <v>13</v>
      </c>
      <c r="T36" s="3" t="str">
        <f>_xlfn.XLOOKUP(C36,DB!$A$2:$A$255,DB!$D$2:$D$255,"")</f>
        <v>Sector 7</v>
      </c>
    </row>
    <row r="37" spans="1:20" x14ac:dyDescent="0.2">
      <c r="A37" s="13" t="s">
        <v>135</v>
      </c>
      <c r="B37" s="13" t="s">
        <v>18</v>
      </c>
      <c r="C37" s="13" t="s">
        <v>136</v>
      </c>
      <c r="D37" s="13" t="s">
        <v>44</v>
      </c>
      <c r="E37" s="13" t="s">
        <v>513</v>
      </c>
      <c r="F37" s="14">
        <v>46302.580451388887</v>
      </c>
      <c r="G37" s="13" t="s">
        <v>22</v>
      </c>
      <c r="H37" s="13" t="s">
        <v>2684</v>
      </c>
      <c r="I37" s="15">
        <v>340</v>
      </c>
      <c r="J37" s="13" t="s">
        <v>23</v>
      </c>
      <c r="K37" s="13" t="s">
        <v>24</v>
      </c>
      <c r="L37" s="15">
        <v>381</v>
      </c>
      <c r="M37" s="13" t="s">
        <v>2685</v>
      </c>
      <c r="N37" s="14">
        <v>46302.601817129631</v>
      </c>
      <c r="O37" s="15">
        <v>340</v>
      </c>
      <c r="P37" s="13" t="s">
        <v>26</v>
      </c>
      <c r="Q37" s="15">
        <v>40</v>
      </c>
      <c r="R37" s="3" t="str">
        <f>IF(OR(G37="12R",G37="12L"),_xlfn.XLOOKUP(C37,DB!$A$2:$A$255,DB!$B$2:$B$255,""),IF(OR(G37="30L",G37="30R"),_xlfn.XLOOKUP(C37,DB!$A$2:$A$255,DB!$C$2:$C$255,""),""))</f>
        <v>OMSUK</v>
      </c>
      <c r="S37" s="3">
        <f t="shared" si="0"/>
        <v>13</v>
      </c>
      <c r="T37" s="3" t="str">
        <f>_xlfn.XLOOKUP(C37,DB!$A$2:$A$255,DB!$D$2:$D$255,"")</f>
        <v>Sector 3</v>
      </c>
    </row>
    <row r="38" spans="1:20" x14ac:dyDescent="0.2">
      <c r="A38" s="13" t="s">
        <v>187</v>
      </c>
      <c r="B38" s="13" t="s">
        <v>18</v>
      </c>
      <c r="C38" s="13" t="s">
        <v>18</v>
      </c>
      <c r="D38" s="13" t="s">
        <v>188</v>
      </c>
      <c r="E38" s="13"/>
      <c r="F38" s="14">
        <v>46302.587500000001</v>
      </c>
      <c r="G38" s="13" t="s">
        <v>22</v>
      </c>
      <c r="H38" s="13" t="s">
        <v>2686</v>
      </c>
      <c r="I38" s="15">
        <v>15</v>
      </c>
      <c r="J38" s="13" t="s">
        <v>139</v>
      </c>
      <c r="K38" s="13" t="s">
        <v>51</v>
      </c>
      <c r="L38" s="15">
        <v>107</v>
      </c>
      <c r="M38" s="13" t="s">
        <v>18</v>
      </c>
      <c r="N38" s="14">
        <v>46302.64466435185</v>
      </c>
      <c r="O38" s="15">
        <v>0</v>
      </c>
      <c r="P38" s="13" t="s">
        <v>137</v>
      </c>
      <c r="Q38" s="15">
        <v>15</v>
      </c>
      <c r="R38" s="3" t="str">
        <f>IF(OR(G38="12R",G38="12L"),_xlfn.XLOOKUP(C38,DB!$A$2:$A$255,DB!$B$2:$B$255,""),IF(OR(G38="30L",G38="30R"),_xlfn.XLOOKUP(C38,DB!$A$2:$A$255,DB!$C$2:$C$255,""),""))</f>
        <v/>
      </c>
      <c r="S38" s="3">
        <f t="shared" si="0"/>
        <v>14</v>
      </c>
      <c r="T38" s="3" t="str">
        <f>_xlfn.XLOOKUP(C38,DB!$A$2:$A$255,DB!$D$2:$D$255,"")</f>
        <v/>
      </c>
    </row>
    <row r="39" spans="1:20" x14ac:dyDescent="0.2">
      <c r="A39" s="13" t="s">
        <v>140</v>
      </c>
      <c r="B39" s="13" t="s">
        <v>18</v>
      </c>
      <c r="C39" s="13" t="s">
        <v>43</v>
      </c>
      <c r="D39" s="13" t="s">
        <v>44</v>
      </c>
      <c r="E39" s="13" t="s">
        <v>668</v>
      </c>
      <c r="F39" s="14">
        <v>46302.600671296299</v>
      </c>
      <c r="G39" s="13" t="s">
        <v>22</v>
      </c>
      <c r="H39" s="13" t="s">
        <v>2687</v>
      </c>
      <c r="I39" s="15">
        <v>360</v>
      </c>
      <c r="J39" s="13" t="s">
        <v>23</v>
      </c>
      <c r="K39" s="13" t="s">
        <v>24</v>
      </c>
      <c r="L39" s="15">
        <v>1025</v>
      </c>
      <c r="M39" s="13" t="s">
        <v>820</v>
      </c>
      <c r="N39" s="14">
        <v>46302.653344907405</v>
      </c>
      <c r="O39" s="15">
        <v>340</v>
      </c>
      <c r="P39" s="13" t="s">
        <v>26</v>
      </c>
      <c r="Q39" s="15">
        <v>190</v>
      </c>
      <c r="R39" s="3" t="str">
        <f>IF(OR(G39="12R",G39="12L"),_xlfn.XLOOKUP(C39,DB!$A$2:$A$255,DB!$B$2:$B$255,""),IF(OR(G39="30L",G39="30R"),_xlfn.XLOOKUP(C39,DB!$A$2:$A$255,DB!$C$2:$C$255,""),""))</f>
        <v>UDGUV</v>
      </c>
      <c r="S39" s="3">
        <f t="shared" si="0"/>
        <v>14</v>
      </c>
      <c r="T39" s="3" t="str">
        <f>_xlfn.XLOOKUP(C39,DB!$A$2:$A$255,DB!$D$2:$D$255,"")</f>
        <v>Sector 2</v>
      </c>
    </row>
    <row r="40" spans="1:20" x14ac:dyDescent="0.2">
      <c r="A40" s="13" t="s">
        <v>2688</v>
      </c>
      <c r="B40" s="13" t="s">
        <v>18</v>
      </c>
      <c r="C40" s="13" t="s">
        <v>783</v>
      </c>
      <c r="D40" s="13" t="s">
        <v>2689</v>
      </c>
      <c r="E40" s="13"/>
      <c r="F40" s="14">
        <v>46302.615659722222</v>
      </c>
      <c r="G40" s="13" t="s">
        <v>22</v>
      </c>
      <c r="H40" s="13" t="s">
        <v>2690</v>
      </c>
      <c r="I40" s="15">
        <v>90</v>
      </c>
      <c r="J40" s="13" t="s">
        <v>23</v>
      </c>
      <c r="K40" s="13" t="s">
        <v>51</v>
      </c>
      <c r="L40" s="15">
        <v>235</v>
      </c>
      <c r="M40" s="13" t="s">
        <v>383</v>
      </c>
      <c r="N40" s="14">
        <v>46302.646354166667</v>
      </c>
      <c r="O40" s="15">
        <v>90</v>
      </c>
      <c r="P40" s="13" t="s">
        <v>137</v>
      </c>
      <c r="Q40" s="15">
        <v>40</v>
      </c>
      <c r="R40" s="3" t="str">
        <f>IF(OR(G40="12R",G40="12L"),_xlfn.XLOOKUP(C40,DB!$A$2:$A$255,DB!$B$2:$B$255,""),IF(OR(G40="30L",G40="30R"),_xlfn.XLOOKUP(C40,DB!$A$2:$A$255,DB!$C$2:$C$255,""),""))</f>
        <v>NUDAL</v>
      </c>
      <c r="S40" s="3">
        <f t="shared" si="0"/>
        <v>14</v>
      </c>
      <c r="T40" s="3" t="str">
        <f>_xlfn.XLOOKUP(C40,DB!$A$2:$A$255,DB!$D$2:$D$255,"")</f>
        <v>Sector 3</v>
      </c>
    </row>
    <row r="41" spans="1:20" x14ac:dyDescent="0.2">
      <c r="A41" s="13" t="s">
        <v>146</v>
      </c>
      <c r="B41" s="13" t="s">
        <v>18</v>
      </c>
      <c r="C41" s="13" t="s">
        <v>33</v>
      </c>
      <c r="D41" s="13" t="s">
        <v>20</v>
      </c>
      <c r="E41" s="13" t="s">
        <v>581</v>
      </c>
      <c r="F41" s="14">
        <v>46302.635011574079</v>
      </c>
      <c r="G41" s="13" t="s">
        <v>22</v>
      </c>
      <c r="H41" s="13" t="s">
        <v>2691</v>
      </c>
      <c r="I41" s="15">
        <v>380</v>
      </c>
      <c r="J41" s="13" t="s">
        <v>23</v>
      </c>
      <c r="K41" s="13" t="s">
        <v>24</v>
      </c>
      <c r="L41" s="15">
        <v>865</v>
      </c>
      <c r="M41" s="13" t="s">
        <v>2692</v>
      </c>
      <c r="N41" s="14">
        <v>46302.681909722218</v>
      </c>
      <c r="O41" s="15">
        <v>380</v>
      </c>
      <c r="P41" s="13" t="s">
        <v>26</v>
      </c>
      <c r="Q41" s="15">
        <v>190</v>
      </c>
      <c r="R41" s="3" t="str">
        <f>IF(OR(G41="12R",G41="12L"),_xlfn.XLOOKUP(C41,DB!$A$2:$A$255,DB!$B$2:$B$255,""),IF(OR(G41="30L",G41="30R"),_xlfn.XLOOKUP(C41,DB!$A$2:$A$255,DB!$C$2:$C$255,""),""))</f>
        <v>UDGUV</v>
      </c>
      <c r="S41" s="3">
        <f t="shared" si="0"/>
        <v>15</v>
      </c>
      <c r="T41" s="3" t="str">
        <f>_xlfn.XLOOKUP(C41,DB!$A$2:$A$255,DB!$D$2:$D$255,"")</f>
        <v>Sector 2</v>
      </c>
    </row>
    <row r="42" spans="1:20" x14ac:dyDescent="0.2">
      <c r="A42" s="13" t="s">
        <v>154</v>
      </c>
      <c r="B42" s="13" t="s">
        <v>18</v>
      </c>
      <c r="C42" s="13" t="s">
        <v>43</v>
      </c>
      <c r="D42" s="13" t="s">
        <v>61</v>
      </c>
      <c r="E42" s="13" t="s">
        <v>120</v>
      </c>
      <c r="F42" s="14">
        <v>46302.645914351851</v>
      </c>
      <c r="G42" s="13" t="s">
        <v>22</v>
      </c>
      <c r="H42" s="13" t="s">
        <v>2693</v>
      </c>
      <c r="I42" s="15">
        <v>340</v>
      </c>
      <c r="J42" s="13" t="s">
        <v>23</v>
      </c>
      <c r="K42" s="13" t="s">
        <v>24</v>
      </c>
      <c r="L42" s="15">
        <v>884</v>
      </c>
      <c r="M42" s="13" t="s">
        <v>1731</v>
      </c>
      <c r="N42" s="14">
        <v>46302.691412037035</v>
      </c>
      <c r="O42" s="15">
        <v>340</v>
      </c>
      <c r="P42" s="13" t="s">
        <v>26</v>
      </c>
      <c r="Q42" s="15">
        <v>190</v>
      </c>
      <c r="R42" s="3" t="str">
        <f>IF(OR(G42="12R",G42="12L"),_xlfn.XLOOKUP(C42,DB!$A$2:$A$255,DB!$B$2:$B$255,""),IF(OR(G42="30L",G42="30R"),_xlfn.XLOOKUP(C42,DB!$A$2:$A$255,DB!$C$2:$C$255,""),""))</f>
        <v>UDGUV</v>
      </c>
      <c r="S42" s="3">
        <f t="shared" si="0"/>
        <v>15</v>
      </c>
      <c r="T42" s="3" t="str">
        <f>_xlfn.XLOOKUP(C42,DB!$A$2:$A$255,DB!$D$2:$D$255,"")</f>
        <v>Sector 2</v>
      </c>
    </row>
    <row r="43" spans="1:20" x14ac:dyDescent="0.2">
      <c r="A43" s="13" t="s">
        <v>150</v>
      </c>
      <c r="B43" s="13" t="s">
        <v>18</v>
      </c>
      <c r="C43" s="13" t="s">
        <v>50</v>
      </c>
      <c r="D43" s="13" t="s">
        <v>34</v>
      </c>
      <c r="E43" s="13" t="s">
        <v>593</v>
      </c>
      <c r="F43" s="14">
        <v>46302.647314814814</v>
      </c>
      <c r="G43" s="13" t="s">
        <v>22</v>
      </c>
      <c r="H43" s="13" t="s">
        <v>2694</v>
      </c>
      <c r="I43" s="15">
        <v>360</v>
      </c>
      <c r="J43" s="13" t="s">
        <v>23</v>
      </c>
      <c r="K43" s="13" t="s">
        <v>152</v>
      </c>
      <c r="L43" s="15">
        <v>876</v>
      </c>
      <c r="M43" s="13" t="s">
        <v>2695</v>
      </c>
      <c r="N43" s="14">
        <v>46302.693460648152</v>
      </c>
      <c r="O43" s="15">
        <v>360</v>
      </c>
      <c r="P43" s="13" t="s">
        <v>26</v>
      </c>
      <c r="Q43" s="15">
        <v>190</v>
      </c>
      <c r="R43" s="3" t="str">
        <f>IF(OR(G43="12R",G43="12L"),_xlfn.XLOOKUP(C43,DB!$A$2:$A$255,DB!$B$2:$B$255,""),IF(OR(G43="30L",G43="30R"),_xlfn.XLOOKUP(C43,DB!$A$2:$A$255,DB!$C$2:$C$255,""),""))</f>
        <v>UDGUV</v>
      </c>
      <c r="S43" s="3">
        <f t="shared" si="0"/>
        <v>15</v>
      </c>
      <c r="T43" s="3" t="str">
        <f>_xlfn.XLOOKUP(C43,DB!$A$2:$A$255,DB!$D$2:$D$255,"")</f>
        <v>Sector 2</v>
      </c>
    </row>
    <row r="44" spans="1:20" x14ac:dyDescent="0.2">
      <c r="A44" s="13" t="s">
        <v>2696</v>
      </c>
      <c r="B44" s="13" t="s">
        <v>18</v>
      </c>
      <c r="C44" s="13" t="s">
        <v>317</v>
      </c>
      <c r="D44" s="13" t="s">
        <v>1227</v>
      </c>
      <c r="E44" s="13" t="s">
        <v>2697</v>
      </c>
      <c r="F44" s="14">
        <v>46302.6484375</v>
      </c>
      <c r="G44" s="13" t="s">
        <v>22</v>
      </c>
      <c r="H44" s="13" t="s">
        <v>2698</v>
      </c>
      <c r="I44" s="15">
        <v>430</v>
      </c>
      <c r="J44" s="13" t="s">
        <v>23</v>
      </c>
      <c r="K44" s="13" t="s">
        <v>51</v>
      </c>
      <c r="L44" s="15">
        <v>545</v>
      </c>
      <c r="M44" s="13" t="s">
        <v>130</v>
      </c>
      <c r="N44" s="14">
        <v>46302.676932870367</v>
      </c>
      <c r="O44" s="15">
        <v>450</v>
      </c>
      <c r="P44" s="13" t="s">
        <v>26</v>
      </c>
      <c r="Q44" s="15">
        <v>40</v>
      </c>
      <c r="R44" s="3" t="str">
        <f>IF(OR(G44="12R",G44="12L"),_xlfn.XLOOKUP(C44,DB!$A$2:$A$255,DB!$B$2:$B$255,""),IF(OR(G44="30L",G44="30R"),_xlfn.XLOOKUP(C44,DB!$A$2:$A$255,DB!$C$2:$C$255,""),""))</f>
        <v>UDGUV</v>
      </c>
      <c r="S44" s="3">
        <f t="shared" si="0"/>
        <v>15</v>
      </c>
      <c r="T44" s="3" t="str">
        <f>_xlfn.XLOOKUP(C44,DB!$A$2:$A$255,DB!$D$2:$D$255,"")</f>
        <v>Sector 2</v>
      </c>
    </row>
    <row r="45" spans="1:20" x14ac:dyDescent="0.2">
      <c r="A45" s="13" t="s">
        <v>393</v>
      </c>
      <c r="B45" s="13" t="s">
        <v>18</v>
      </c>
      <c r="C45" s="13" t="s">
        <v>28</v>
      </c>
      <c r="D45" s="13" t="s">
        <v>29</v>
      </c>
      <c r="E45" s="13" t="s">
        <v>2699</v>
      </c>
      <c r="F45" s="14">
        <v>46302.654756944445</v>
      </c>
      <c r="G45" s="13" t="s">
        <v>22</v>
      </c>
      <c r="H45" s="13" t="s">
        <v>2700</v>
      </c>
      <c r="I45" s="15">
        <v>370</v>
      </c>
      <c r="J45" s="13" t="s">
        <v>23</v>
      </c>
      <c r="K45" s="13" t="s">
        <v>24</v>
      </c>
      <c r="L45" s="15">
        <v>220</v>
      </c>
      <c r="M45" s="13" t="s">
        <v>383</v>
      </c>
      <c r="N45" s="14">
        <v>46302.66878472222</v>
      </c>
      <c r="O45" s="15">
        <v>310</v>
      </c>
      <c r="P45" s="13" t="s">
        <v>26</v>
      </c>
      <c r="Q45" s="15">
        <v>40</v>
      </c>
      <c r="R45" s="3" t="str">
        <f>IF(OR(G45="12R",G45="12L"),_xlfn.XLOOKUP(C45,DB!$A$2:$A$255,DB!$B$2:$B$255,""),IF(OR(G45="30L",G45="30R"),_xlfn.XLOOKUP(C45,DB!$A$2:$A$255,DB!$C$2:$C$255,""),""))</f>
        <v>OMSUK</v>
      </c>
      <c r="S45" s="3">
        <f t="shared" si="0"/>
        <v>15</v>
      </c>
      <c r="T45" s="3" t="str">
        <f>_xlfn.XLOOKUP(C45,DB!$A$2:$A$255,DB!$D$2:$D$255,"")</f>
        <v>Sector 3</v>
      </c>
    </row>
    <row r="46" spans="1:20" x14ac:dyDescent="0.2">
      <c r="A46" s="13" t="s">
        <v>466</v>
      </c>
      <c r="B46" s="13" t="s">
        <v>18</v>
      </c>
      <c r="C46" s="13" t="s">
        <v>50</v>
      </c>
      <c r="D46" s="13" t="s">
        <v>54</v>
      </c>
      <c r="E46" s="13" t="s">
        <v>2701</v>
      </c>
      <c r="F46" s="14">
        <v>46302.657905092594</v>
      </c>
      <c r="G46" s="13" t="s">
        <v>22</v>
      </c>
      <c r="H46" s="13" t="s">
        <v>2702</v>
      </c>
      <c r="I46" s="15">
        <v>380</v>
      </c>
      <c r="J46" s="13" t="s">
        <v>23</v>
      </c>
      <c r="K46" s="13" t="s">
        <v>24</v>
      </c>
      <c r="L46" s="15">
        <v>976</v>
      </c>
      <c r="M46" s="13" t="s">
        <v>2411</v>
      </c>
      <c r="N46" s="14">
        <v>46302.709317129629</v>
      </c>
      <c r="O46" s="15">
        <v>380</v>
      </c>
      <c r="P46" s="13" t="s">
        <v>26</v>
      </c>
      <c r="Q46" s="15">
        <v>190</v>
      </c>
      <c r="R46" s="3" t="str">
        <f>IF(OR(G46="12R",G46="12L"),_xlfn.XLOOKUP(C46,DB!$A$2:$A$255,DB!$B$2:$B$255,""),IF(OR(G46="30L",G46="30R"),_xlfn.XLOOKUP(C46,DB!$A$2:$A$255,DB!$C$2:$C$255,""),""))</f>
        <v>UDGUV</v>
      </c>
      <c r="S46" s="3">
        <f t="shared" si="0"/>
        <v>15</v>
      </c>
      <c r="T46" s="3" t="str">
        <f>_xlfn.XLOOKUP(C46,DB!$A$2:$A$255,DB!$D$2:$D$255,"")</f>
        <v>Sector 2</v>
      </c>
    </row>
    <row r="47" spans="1:20" x14ac:dyDescent="0.2">
      <c r="A47" s="13" t="s">
        <v>158</v>
      </c>
      <c r="B47" s="13" t="s">
        <v>18</v>
      </c>
      <c r="C47" s="13" t="s">
        <v>101</v>
      </c>
      <c r="D47" s="13" t="s">
        <v>61</v>
      </c>
      <c r="E47" s="13" t="s">
        <v>156</v>
      </c>
      <c r="F47" s="14">
        <v>46302.659432870365</v>
      </c>
      <c r="G47" s="13" t="s">
        <v>22</v>
      </c>
      <c r="H47" s="13" t="s">
        <v>2703</v>
      </c>
      <c r="I47" s="15">
        <v>340</v>
      </c>
      <c r="J47" s="13" t="s">
        <v>23</v>
      </c>
      <c r="K47" s="13" t="s">
        <v>24</v>
      </c>
      <c r="L47" s="15">
        <v>878</v>
      </c>
      <c r="M47" s="13" t="s">
        <v>2704</v>
      </c>
      <c r="N47" s="14">
        <v>46302.705787037034</v>
      </c>
      <c r="O47" s="15">
        <v>340</v>
      </c>
      <c r="P47" s="13" t="s">
        <v>26</v>
      </c>
      <c r="Q47" s="15">
        <v>190</v>
      </c>
      <c r="R47" s="3" t="str">
        <f>IF(OR(G47="12R",G47="12L"),_xlfn.XLOOKUP(C47,DB!$A$2:$A$255,DB!$B$2:$B$255,""),IF(OR(G47="30L",G47="30R"),_xlfn.XLOOKUP(C47,DB!$A$2:$A$255,DB!$C$2:$C$255,""),""))</f>
        <v>UDGUV</v>
      </c>
      <c r="S47" s="3">
        <f t="shared" si="0"/>
        <v>15</v>
      </c>
      <c r="T47" s="3" t="str">
        <f>_xlfn.XLOOKUP(C47,DB!$A$2:$A$255,DB!$D$2:$D$255,"")</f>
        <v>Sector 2</v>
      </c>
    </row>
    <row r="48" spans="1:20" x14ac:dyDescent="0.2">
      <c r="A48" s="13" t="s">
        <v>163</v>
      </c>
      <c r="B48" s="13" t="s">
        <v>18</v>
      </c>
      <c r="C48" s="13" t="s">
        <v>101</v>
      </c>
      <c r="D48" s="13" t="s">
        <v>129</v>
      </c>
      <c r="E48" s="13" t="s">
        <v>1226</v>
      </c>
      <c r="F48" s="14">
        <v>46302.663298611107</v>
      </c>
      <c r="G48" s="13" t="s">
        <v>22</v>
      </c>
      <c r="H48" s="13" t="s">
        <v>2705</v>
      </c>
      <c r="I48" s="15">
        <v>380</v>
      </c>
      <c r="J48" s="13" t="s">
        <v>23</v>
      </c>
      <c r="K48" s="13" t="s">
        <v>24</v>
      </c>
      <c r="L48" s="15">
        <v>963</v>
      </c>
      <c r="M48" s="13" t="s">
        <v>2416</v>
      </c>
      <c r="N48" s="14">
        <v>46302.714143518519</v>
      </c>
      <c r="O48" s="15">
        <v>380</v>
      </c>
      <c r="P48" s="13" t="s">
        <v>26</v>
      </c>
      <c r="Q48" s="15">
        <v>190</v>
      </c>
      <c r="R48" s="3" t="str">
        <f>IF(OR(G48="12R",G48="12L"),_xlfn.XLOOKUP(C48,DB!$A$2:$A$255,DB!$B$2:$B$255,""),IF(OR(G48="30L",G48="30R"),_xlfn.XLOOKUP(C48,DB!$A$2:$A$255,DB!$C$2:$C$255,""),""))</f>
        <v>UDGUV</v>
      </c>
      <c r="S48" s="3">
        <f t="shared" si="0"/>
        <v>15</v>
      </c>
      <c r="T48" s="3" t="str">
        <f>_xlfn.XLOOKUP(C48,DB!$A$2:$A$255,DB!$D$2:$D$255,"")</f>
        <v>Sector 2</v>
      </c>
    </row>
    <row r="49" spans="1:20" x14ac:dyDescent="0.2">
      <c r="A49" s="13" t="s">
        <v>157</v>
      </c>
      <c r="B49" s="13" t="s">
        <v>18</v>
      </c>
      <c r="C49" s="13" t="s">
        <v>19</v>
      </c>
      <c r="D49" s="13" t="s">
        <v>54</v>
      </c>
      <c r="E49" s="13" t="s">
        <v>962</v>
      </c>
      <c r="F49" s="14">
        <v>46302.664710648147</v>
      </c>
      <c r="G49" s="13" t="s">
        <v>22</v>
      </c>
      <c r="H49" s="13" t="s">
        <v>2706</v>
      </c>
      <c r="I49" s="15">
        <v>360</v>
      </c>
      <c r="J49" s="13" t="s">
        <v>23</v>
      </c>
      <c r="K49" s="13" t="s">
        <v>24</v>
      </c>
      <c r="L49" s="15">
        <v>1002</v>
      </c>
      <c r="M49" s="13" t="s">
        <v>820</v>
      </c>
      <c r="N49" s="14">
        <v>46302.717939814815</v>
      </c>
      <c r="O49" s="15">
        <v>360</v>
      </c>
      <c r="P49" s="13" t="s">
        <v>26</v>
      </c>
      <c r="Q49" s="15">
        <v>190</v>
      </c>
      <c r="R49" s="3" t="str">
        <f>IF(OR(G49="12R",G49="12L"),_xlfn.XLOOKUP(C49,DB!$A$2:$A$255,DB!$B$2:$B$255,""),IF(OR(G49="30L",G49="30R"),_xlfn.XLOOKUP(C49,DB!$A$2:$A$255,DB!$C$2:$C$255,""),""))</f>
        <v>UDGUV</v>
      </c>
      <c r="S49" s="3">
        <f t="shared" si="0"/>
        <v>15</v>
      </c>
      <c r="T49" s="3" t="str">
        <f>_xlfn.XLOOKUP(C49,DB!$A$2:$A$255,DB!$D$2:$D$255,"")</f>
        <v>Sector 2</v>
      </c>
    </row>
    <row r="50" spans="1:20" x14ac:dyDescent="0.2">
      <c r="A50" s="13" t="s">
        <v>395</v>
      </c>
      <c r="B50" s="13" t="s">
        <v>18</v>
      </c>
      <c r="C50" s="13" t="s">
        <v>28</v>
      </c>
      <c r="D50" s="13" t="s">
        <v>29</v>
      </c>
      <c r="E50" s="13" t="s">
        <v>2707</v>
      </c>
      <c r="F50" s="14">
        <v>46302.66606481481</v>
      </c>
      <c r="G50" s="13" t="s">
        <v>22</v>
      </c>
      <c r="H50" s="13" t="s">
        <v>2708</v>
      </c>
      <c r="I50" s="15">
        <v>340</v>
      </c>
      <c r="J50" s="13" t="s">
        <v>23</v>
      </c>
      <c r="K50" s="13" t="s">
        <v>24</v>
      </c>
      <c r="L50" s="15">
        <v>424</v>
      </c>
      <c r="M50" s="13" t="s">
        <v>204</v>
      </c>
      <c r="N50" s="14">
        <v>46302.689930555556</v>
      </c>
      <c r="O50" s="15">
        <v>360</v>
      </c>
      <c r="P50" s="13" t="s">
        <v>26</v>
      </c>
      <c r="Q50" s="15">
        <v>40</v>
      </c>
      <c r="R50" s="3" t="str">
        <f>IF(OR(G50="12R",G50="12L"),_xlfn.XLOOKUP(C50,DB!$A$2:$A$255,DB!$B$2:$B$255,""),IF(OR(G50="30L",G50="30R"),_xlfn.XLOOKUP(C50,DB!$A$2:$A$255,DB!$C$2:$C$255,""),""))</f>
        <v>OMSUK</v>
      </c>
      <c r="S50" s="3">
        <f t="shared" si="0"/>
        <v>15</v>
      </c>
      <c r="T50" s="3" t="str">
        <f>_xlfn.XLOOKUP(C50,DB!$A$2:$A$255,DB!$D$2:$D$255,"")</f>
        <v>Sector 3</v>
      </c>
    </row>
    <row r="51" spans="1:20" x14ac:dyDescent="0.2">
      <c r="A51" s="13" t="s">
        <v>147</v>
      </c>
      <c r="B51" s="13" t="s">
        <v>18</v>
      </c>
      <c r="C51" s="13" t="s">
        <v>148</v>
      </c>
      <c r="D51" s="13" t="s">
        <v>64</v>
      </c>
      <c r="E51" s="13" t="s">
        <v>897</v>
      </c>
      <c r="F51" s="14">
        <v>46302.669814814813</v>
      </c>
      <c r="G51" s="13" t="s">
        <v>22</v>
      </c>
      <c r="H51" s="13" t="s">
        <v>2709</v>
      </c>
      <c r="I51" s="15">
        <v>330</v>
      </c>
      <c r="J51" s="13" t="s">
        <v>23</v>
      </c>
      <c r="K51" s="13" t="s">
        <v>24</v>
      </c>
      <c r="L51" s="15">
        <v>138</v>
      </c>
      <c r="M51" s="13" t="s">
        <v>40</v>
      </c>
      <c r="N51" s="14">
        <v>46302.679340277777</v>
      </c>
      <c r="O51" s="15">
        <v>252</v>
      </c>
      <c r="P51" s="13" t="s">
        <v>26</v>
      </c>
      <c r="Q51" s="15">
        <v>190</v>
      </c>
      <c r="R51" s="3" t="str">
        <f>IF(OR(G51="12R",G51="12L"),_xlfn.XLOOKUP(C51,DB!$A$2:$A$255,DB!$B$2:$B$255,""),IF(OR(G51="30L",G51="30R"),_xlfn.XLOOKUP(C51,DB!$A$2:$A$255,DB!$C$2:$C$255,""),""))</f>
        <v>NUDAL</v>
      </c>
      <c r="S51" s="3">
        <f t="shared" si="0"/>
        <v>16</v>
      </c>
      <c r="T51" s="3" t="str">
        <f>_xlfn.XLOOKUP(C51,DB!$A$2:$A$255,DB!$D$2:$D$255,"")</f>
        <v>Sector 3</v>
      </c>
    </row>
    <row r="52" spans="1:20" x14ac:dyDescent="0.2">
      <c r="A52" s="13" t="s">
        <v>223</v>
      </c>
      <c r="B52" s="13" t="s">
        <v>18</v>
      </c>
      <c r="C52" s="13" t="s">
        <v>224</v>
      </c>
      <c r="D52" s="13" t="s">
        <v>29</v>
      </c>
      <c r="E52" s="13" t="s">
        <v>1439</v>
      </c>
      <c r="F52" s="14">
        <v>46302.673101851848</v>
      </c>
      <c r="G52" s="13" t="s">
        <v>22</v>
      </c>
      <c r="H52" s="13" t="s">
        <v>2710</v>
      </c>
      <c r="I52" s="15">
        <v>340</v>
      </c>
      <c r="J52" s="13" t="s">
        <v>23</v>
      </c>
      <c r="K52" s="13" t="s">
        <v>24</v>
      </c>
      <c r="L52" s="15">
        <v>502</v>
      </c>
      <c r="M52" s="13" t="s">
        <v>2711</v>
      </c>
      <c r="N52" s="14">
        <v>46302.699953703705</v>
      </c>
      <c r="O52" s="15">
        <v>340</v>
      </c>
      <c r="P52" s="13" t="s">
        <v>26</v>
      </c>
      <c r="Q52" s="15">
        <v>40</v>
      </c>
      <c r="R52" s="3" t="str">
        <f>IF(OR(G52="12R",G52="12L"),_xlfn.XLOOKUP(C52,DB!$A$2:$A$255,DB!$B$2:$B$255,""),IF(OR(G52="30L",G52="30R"),_xlfn.XLOOKUP(C52,DB!$A$2:$A$255,DB!$C$2:$C$255,""),""))</f>
        <v>ENEBA</v>
      </c>
      <c r="S52" s="3">
        <f t="shared" si="0"/>
        <v>16</v>
      </c>
      <c r="T52" s="3" t="str">
        <f>_xlfn.XLOOKUP(C52,DB!$A$2:$A$255,DB!$D$2:$D$255,"")</f>
        <v>Sector 3</v>
      </c>
    </row>
    <row r="53" spans="1:20" x14ac:dyDescent="0.2">
      <c r="A53" s="13" t="s">
        <v>160</v>
      </c>
      <c r="B53" s="13" t="s">
        <v>18</v>
      </c>
      <c r="C53" s="13" t="s">
        <v>43</v>
      </c>
      <c r="D53" s="13" t="s">
        <v>61</v>
      </c>
      <c r="E53" s="13" t="s">
        <v>724</v>
      </c>
      <c r="F53" s="14">
        <v>46302.674155092594</v>
      </c>
      <c r="G53" s="13" t="s">
        <v>22</v>
      </c>
      <c r="H53" s="13" t="s">
        <v>2712</v>
      </c>
      <c r="I53" s="15">
        <v>340</v>
      </c>
      <c r="J53" s="13" t="s">
        <v>23</v>
      </c>
      <c r="K53" s="13" t="s">
        <v>24</v>
      </c>
      <c r="L53" s="15">
        <v>1001</v>
      </c>
      <c r="M53" s="13" t="s">
        <v>2215</v>
      </c>
      <c r="N53" s="14">
        <v>46302.726215277777</v>
      </c>
      <c r="O53" s="15">
        <v>340</v>
      </c>
      <c r="P53" s="13" t="s">
        <v>26</v>
      </c>
      <c r="Q53" s="15">
        <v>190</v>
      </c>
      <c r="R53" s="3" t="str">
        <f>IF(OR(G53="12R",G53="12L"),_xlfn.XLOOKUP(C53,DB!$A$2:$A$255,DB!$B$2:$B$255,""),IF(OR(G53="30L",G53="30R"),_xlfn.XLOOKUP(C53,DB!$A$2:$A$255,DB!$C$2:$C$255,""),""))</f>
        <v>UDGUV</v>
      </c>
      <c r="S53" s="3">
        <f t="shared" si="0"/>
        <v>16</v>
      </c>
      <c r="T53" s="3" t="str">
        <f>_xlfn.XLOOKUP(C53,DB!$A$2:$A$255,DB!$D$2:$D$255,"")</f>
        <v>Sector 2</v>
      </c>
    </row>
    <row r="54" spans="1:20" x14ac:dyDescent="0.2">
      <c r="A54" s="13" t="s">
        <v>155</v>
      </c>
      <c r="B54" s="13" t="s">
        <v>18</v>
      </c>
      <c r="C54" s="13" t="s">
        <v>33</v>
      </c>
      <c r="D54" s="13" t="s">
        <v>61</v>
      </c>
      <c r="E54" s="13" t="s">
        <v>590</v>
      </c>
      <c r="F54" s="14">
        <v>46302.677824074075</v>
      </c>
      <c r="G54" s="13" t="s">
        <v>22</v>
      </c>
      <c r="H54" s="13" t="s">
        <v>2713</v>
      </c>
      <c r="I54" s="15">
        <v>340</v>
      </c>
      <c r="J54" s="13" t="s">
        <v>23</v>
      </c>
      <c r="K54" s="13" t="s">
        <v>24</v>
      </c>
      <c r="L54" s="15">
        <v>895</v>
      </c>
      <c r="M54" s="13" t="s">
        <v>2714</v>
      </c>
      <c r="N54" s="14">
        <v>46302.725381944445</v>
      </c>
      <c r="O54" s="15">
        <v>340</v>
      </c>
      <c r="P54" s="13" t="s">
        <v>26</v>
      </c>
      <c r="Q54" s="15">
        <v>190</v>
      </c>
      <c r="R54" s="3" t="str">
        <f>IF(OR(G54="12R",G54="12L"),_xlfn.XLOOKUP(C54,DB!$A$2:$A$255,DB!$B$2:$B$255,""),IF(OR(G54="30L",G54="30R"),_xlfn.XLOOKUP(C54,DB!$A$2:$A$255,DB!$C$2:$C$255,""),""))</f>
        <v>UDGUV</v>
      </c>
      <c r="S54" s="3">
        <f t="shared" si="0"/>
        <v>16</v>
      </c>
      <c r="T54" s="3" t="str">
        <f>_xlfn.XLOOKUP(C54,DB!$A$2:$A$255,DB!$D$2:$D$255,"")</f>
        <v>Sector 2</v>
      </c>
    </row>
    <row r="55" spans="1:20" x14ac:dyDescent="0.2">
      <c r="A55" s="13" t="s">
        <v>177</v>
      </c>
      <c r="B55" s="13" t="s">
        <v>18</v>
      </c>
      <c r="C55" s="13" t="s">
        <v>178</v>
      </c>
      <c r="D55" s="13" t="s">
        <v>44</v>
      </c>
      <c r="E55" s="13" t="s">
        <v>2715</v>
      </c>
      <c r="F55" s="14">
        <v>46302.680474537032</v>
      </c>
      <c r="G55" s="13" t="s">
        <v>22</v>
      </c>
      <c r="H55" s="13" t="s">
        <v>2716</v>
      </c>
      <c r="I55" s="15">
        <v>350</v>
      </c>
      <c r="J55" s="13" t="s">
        <v>23</v>
      </c>
      <c r="K55" s="13" t="s">
        <v>24</v>
      </c>
      <c r="L55" s="15">
        <v>218</v>
      </c>
      <c r="M55" s="13" t="s">
        <v>383</v>
      </c>
      <c r="N55" s="14">
        <v>46302.693657407406</v>
      </c>
      <c r="O55" s="15">
        <v>277</v>
      </c>
      <c r="P55" s="13" t="s">
        <v>26</v>
      </c>
      <c r="Q55" s="15">
        <v>40</v>
      </c>
      <c r="R55" s="3" t="str">
        <f>IF(OR(G55="12R",G55="12L"),_xlfn.XLOOKUP(C55,DB!$A$2:$A$255,DB!$B$2:$B$255,""),IF(OR(G55="30L",G55="30R"),_xlfn.XLOOKUP(C55,DB!$A$2:$A$255,DB!$C$2:$C$255,""),""))</f>
        <v>OMSUK</v>
      </c>
      <c r="S55" s="3">
        <f t="shared" si="0"/>
        <v>16</v>
      </c>
      <c r="T55" s="3" t="str">
        <f>_xlfn.XLOOKUP(C55,DB!$A$2:$A$255,DB!$D$2:$D$255,"")</f>
        <v>Sector 3</v>
      </c>
    </row>
    <row r="56" spans="1:20" x14ac:dyDescent="0.2">
      <c r="A56" s="13" t="s">
        <v>171</v>
      </c>
      <c r="B56" s="13" t="s">
        <v>18</v>
      </c>
      <c r="C56" s="13" t="s">
        <v>172</v>
      </c>
      <c r="D56" s="13" t="s">
        <v>54</v>
      </c>
      <c r="E56" s="13" t="s">
        <v>574</v>
      </c>
      <c r="F56" s="14">
        <v>46302.681643518517</v>
      </c>
      <c r="G56" s="13" t="s">
        <v>22</v>
      </c>
      <c r="H56" s="13" t="s">
        <v>2717</v>
      </c>
      <c r="I56" s="15">
        <v>380</v>
      </c>
      <c r="J56" s="13" t="s">
        <v>23</v>
      </c>
      <c r="K56" s="13" t="s">
        <v>24</v>
      </c>
      <c r="L56" s="15">
        <v>324</v>
      </c>
      <c r="M56" s="13" t="s">
        <v>174</v>
      </c>
      <c r="N56" s="14">
        <v>46302.699826388889</v>
      </c>
      <c r="O56" s="15">
        <v>380</v>
      </c>
      <c r="P56" s="13" t="s">
        <v>26</v>
      </c>
      <c r="Q56" s="15">
        <v>190</v>
      </c>
      <c r="R56" s="3" t="str">
        <f>IF(OR(G56="12R",G56="12L"),_xlfn.XLOOKUP(C56,DB!$A$2:$A$255,DB!$B$2:$B$255,""),IF(OR(G56="30L",G56="30R"),_xlfn.XLOOKUP(C56,DB!$A$2:$A$255,DB!$C$2:$C$255,""),""))</f>
        <v>CZM</v>
      </c>
      <c r="S56" s="3">
        <f t="shared" si="0"/>
        <v>16</v>
      </c>
      <c r="T56" s="3" t="str">
        <f>_xlfn.XLOOKUP(C56,DB!$A$2:$A$255,DB!$D$2:$D$255,"")</f>
        <v>Sector 7</v>
      </c>
    </row>
    <row r="57" spans="1:20" x14ac:dyDescent="0.2">
      <c r="A57" s="13" t="s">
        <v>187</v>
      </c>
      <c r="B57" s="13" t="s">
        <v>18</v>
      </c>
      <c r="C57" s="13" t="s">
        <v>18</v>
      </c>
      <c r="D57" s="13" t="s">
        <v>188</v>
      </c>
      <c r="E57" s="13"/>
      <c r="F57" s="14">
        <v>46302.68472222222</v>
      </c>
      <c r="G57" s="13" t="s">
        <v>22</v>
      </c>
      <c r="H57" s="13" t="s">
        <v>2718</v>
      </c>
      <c r="I57" s="15">
        <v>15</v>
      </c>
      <c r="J57" s="13" t="s">
        <v>139</v>
      </c>
      <c r="K57" s="13" t="s">
        <v>51</v>
      </c>
      <c r="L57" s="15">
        <v>142</v>
      </c>
      <c r="M57" s="13" t="s">
        <v>18</v>
      </c>
      <c r="N57" s="14">
        <v>46302.74590277778</v>
      </c>
      <c r="O57" s="15">
        <v>0</v>
      </c>
      <c r="P57" s="13" t="s">
        <v>137</v>
      </c>
      <c r="Q57" s="15">
        <v>15</v>
      </c>
      <c r="R57" s="3" t="str">
        <f>IF(OR(G57="12R",G57="12L"),_xlfn.XLOOKUP(C57,DB!$A$2:$A$255,DB!$B$2:$B$255,""),IF(OR(G57="30L",G57="30R"),_xlfn.XLOOKUP(C57,DB!$A$2:$A$255,DB!$C$2:$C$255,""),""))</f>
        <v/>
      </c>
      <c r="S57" s="3">
        <f t="shared" si="0"/>
        <v>16</v>
      </c>
      <c r="T57" s="3" t="str">
        <f>_xlfn.XLOOKUP(C57,DB!$A$2:$A$255,DB!$D$2:$D$255,"")</f>
        <v/>
      </c>
    </row>
    <row r="58" spans="1:20" x14ac:dyDescent="0.2">
      <c r="A58" s="13" t="s">
        <v>168</v>
      </c>
      <c r="B58" s="13" t="s">
        <v>18</v>
      </c>
      <c r="C58" s="13" t="s">
        <v>115</v>
      </c>
      <c r="D58" s="13" t="s">
        <v>29</v>
      </c>
      <c r="E58" s="13" t="s">
        <v>2719</v>
      </c>
      <c r="F58" s="14">
        <v>46302.687962962962</v>
      </c>
      <c r="G58" s="13" t="s">
        <v>22</v>
      </c>
      <c r="H58" s="13" t="s">
        <v>2720</v>
      </c>
      <c r="I58" s="15">
        <v>370</v>
      </c>
      <c r="J58" s="13" t="s">
        <v>23</v>
      </c>
      <c r="K58" s="13" t="s">
        <v>24</v>
      </c>
      <c r="L58" s="15">
        <v>150</v>
      </c>
      <c r="M58" s="13" t="s">
        <v>117</v>
      </c>
      <c r="N58" s="14">
        <v>46302.698599537034</v>
      </c>
      <c r="O58" s="15">
        <v>275</v>
      </c>
      <c r="P58" s="13" t="s">
        <v>26</v>
      </c>
      <c r="Q58" s="15">
        <v>190</v>
      </c>
      <c r="R58" s="3" t="str">
        <f>IF(OR(G58="12R",G58="12L"),_xlfn.XLOOKUP(C58,DB!$A$2:$A$255,DB!$B$2:$B$255,""),IF(OR(G58="30L",G58="30R"),_xlfn.XLOOKUP(C58,DB!$A$2:$A$255,DB!$C$2:$C$255,""),""))</f>
        <v>TAKUX</v>
      </c>
      <c r="S58" s="3">
        <f t="shared" si="0"/>
        <v>16</v>
      </c>
      <c r="T58" s="3" t="str">
        <f>_xlfn.XLOOKUP(C58,DB!$A$2:$A$255,DB!$D$2:$D$255,"")</f>
        <v>Sector 7</v>
      </c>
    </row>
    <row r="59" spans="1:20" x14ac:dyDescent="0.2">
      <c r="A59" s="13" t="s">
        <v>175</v>
      </c>
      <c r="B59" s="13" t="s">
        <v>18</v>
      </c>
      <c r="C59" s="13" t="s">
        <v>28</v>
      </c>
      <c r="D59" s="13" t="s">
        <v>61</v>
      </c>
      <c r="E59" s="13" t="s">
        <v>2721</v>
      </c>
      <c r="F59" s="14">
        <v>46302.689965277779</v>
      </c>
      <c r="G59" s="13" t="s">
        <v>22</v>
      </c>
      <c r="H59" s="13" t="s">
        <v>2722</v>
      </c>
      <c r="I59" s="15">
        <v>350</v>
      </c>
      <c r="J59" s="13" t="s">
        <v>23</v>
      </c>
      <c r="K59" s="13" t="s">
        <v>24</v>
      </c>
      <c r="L59" s="15">
        <v>353</v>
      </c>
      <c r="M59" s="13" t="s">
        <v>31</v>
      </c>
      <c r="N59" s="14">
        <v>46302.711689814816</v>
      </c>
      <c r="O59" s="15">
        <v>350</v>
      </c>
      <c r="P59" s="13" t="s">
        <v>26</v>
      </c>
      <c r="Q59" s="15">
        <v>40</v>
      </c>
      <c r="R59" s="3" t="str">
        <f>IF(OR(G59="12R",G59="12L"),_xlfn.XLOOKUP(C59,DB!$A$2:$A$255,DB!$B$2:$B$255,""),IF(OR(G59="30L",G59="30R"),_xlfn.XLOOKUP(C59,DB!$A$2:$A$255,DB!$C$2:$C$255,""),""))</f>
        <v>OMSUK</v>
      </c>
      <c r="S59" s="3">
        <f t="shared" si="0"/>
        <v>16</v>
      </c>
      <c r="T59" s="3" t="str">
        <f>_xlfn.XLOOKUP(C59,DB!$A$2:$A$255,DB!$D$2:$D$255,"")</f>
        <v>Sector 3</v>
      </c>
    </row>
    <row r="60" spans="1:20" x14ac:dyDescent="0.2">
      <c r="A60" s="13" t="s">
        <v>190</v>
      </c>
      <c r="B60" s="13" t="s">
        <v>18</v>
      </c>
      <c r="C60" s="13" t="s">
        <v>19</v>
      </c>
      <c r="D60" s="13" t="s">
        <v>61</v>
      </c>
      <c r="E60" s="13" t="s">
        <v>2651</v>
      </c>
      <c r="F60" s="14">
        <v>46302.691678240742</v>
      </c>
      <c r="G60" s="13" t="s">
        <v>22</v>
      </c>
      <c r="H60" s="13" t="s">
        <v>2723</v>
      </c>
      <c r="I60" s="15">
        <v>340</v>
      </c>
      <c r="J60" s="13" t="s">
        <v>23</v>
      </c>
      <c r="K60" s="13" t="s">
        <v>24</v>
      </c>
      <c r="L60" s="15">
        <v>903</v>
      </c>
      <c r="M60" s="13" t="s">
        <v>2724</v>
      </c>
      <c r="N60" s="14">
        <v>46302.738923611112</v>
      </c>
      <c r="O60" s="15">
        <v>340</v>
      </c>
      <c r="P60" s="13" t="s">
        <v>26</v>
      </c>
      <c r="Q60" s="15">
        <v>190</v>
      </c>
      <c r="R60" s="3" t="str">
        <f>IF(OR(G60="12R",G60="12L"),_xlfn.XLOOKUP(C60,DB!$A$2:$A$255,DB!$B$2:$B$255,""),IF(OR(G60="30L",G60="30R"),_xlfn.XLOOKUP(C60,DB!$A$2:$A$255,DB!$C$2:$C$255,""),""))</f>
        <v>UDGUV</v>
      </c>
      <c r="S60" s="3">
        <f t="shared" si="0"/>
        <v>16</v>
      </c>
      <c r="T60" s="3" t="str">
        <f>_xlfn.XLOOKUP(C60,DB!$A$2:$A$255,DB!$D$2:$D$255,"")</f>
        <v>Sector 2</v>
      </c>
    </row>
    <row r="61" spans="1:20" x14ac:dyDescent="0.2">
      <c r="A61" s="13" t="s">
        <v>396</v>
      </c>
      <c r="B61" s="13" t="s">
        <v>18</v>
      </c>
      <c r="C61" s="13" t="s">
        <v>101</v>
      </c>
      <c r="D61" s="13" t="s">
        <v>34</v>
      </c>
      <c r="E61" s="13" t="s">
        <v>1187</v>
      </c>
      <c r="F61" s="14">
        <v>46302.696597222224</v>
      </c>
      <c r="G61" s="13" t="s">
        <v>22</v>
      </c>
      <c r="H61" s="13" t="s">
        <v>2725</v>
      </c>
      <c r="I61" s="15">
        <v>380</v>
      </c>
      <c r="J61" s="13" t="s">
        <v>23</v>
      </c>
      <c r="K61" s="13" t="s">
        <v>152</v>
      </c>
      <c r="L61" s="15">
        <v>891</v>
      </c>
      <c r="M61" s="13" t="s">
        <v>2726</v>
      </c>
      <c r="N61" s="14">
        <v>46302.744201388894</v>
      </c>
      <c r="O61" s="15">
        <v>380</v>
      </c>
      <c r="P61" s="13" t="s">
        <v>26</v>
      </c>
      <c r="Q61" s="15">
        <v>190</v>
      </c>
      <c r="R61" s="3" t="str">
        <f>IF(OR(G61="12R",G61="12L"),_xlfn.XLOOKUP(C61,DB!$A$2:$A$255,DB!$B$2:$B$255,""),IF(OR(G61="30L",G61="30R"),_xlfn.XLOOKUP(C61,DB!$A$2:$A$255,DB!$C$2:$C$255,""),""))</f>
        <v>UDGUV</v>
      </c>
      <c r="S61" s="3">
        <f t="shared" si="0"/>
        <v>16</v>
      </c>
      <c r="T61" s="3" t="str">
        <f>_xlfn.XLOOKUP(C61,DB!$A$2:$A$255,DB!$D$2:$D$255,"")</f>
        <v>Sector 2</v>
      </c>
    </row>
    <row r="62" spans="1:20" x14ac:dyDescent="0.2">
      <c r="A62" s="13" t="s">
        <v>194</v>
      </c>
      <c r="B62" s="13" t="s">
        <v>18</v>
      </c>
      <c r="C62" s="13" t="s">
        <v>144</v>
      </c>
      <c r="D62" s="13" t="s">
        <v>61</v>
      </c>
      <c r="E62" s="13" t="s">
        <v>195</v>
      </c>
      <c r="F62" s="14">
        <v>46302.698437500003</v>
      </c>
      <c r="G62" s="13" t="s">
        <v>22</v>
      </c>
      <c r="H62" s="13" t="s">
        <v>2727</v>
      </c>
      <c r="I62" s="15">
        <v>350</v>
      </c>
      <c r="J62" s="13" t="s">
        <v>23</v>
      </c>
      <c r="K62" s="13" t="s">
        <v>24</v>
      </c>
      <c r="L62" s="15">
        <v>352</v>
      </c>
      <c r="M62" s="13" t="s">
        <v>31</v>
      </c>
      <c r="N62" s="14">
        <v>46302.719224537039</v>
      </c>
      <c r="O62" s="15">
        <v>350</v>
      </c>
      <c r="P62" s="13" t="s">
        <v>26</v>
      </c>
      <c r="Q62" s="15">
        <v>40</v>
      </c>
      <c r="R62" s="3" t="str">
        <f>IF(OR(G62="12R",G62="12L"),_xlfn.XLOOKUP(C62,DB!$A$2:$A$255,DB!$B$2:$B$255,""),IF(OR(G62="30L",G62="30R"),_xlfn.XLOOKUP(C62,DB!$A$2:$A$255,DB!$C$2:$C$255,""),""))</f>
        <v>OMSUK</v>
      </c>
      <c r="S62" s="3">
        <f t="shared" si="0"/>
        <v>16</v>
      </c>
      <c r="T62" s="3" t="str">
        <f>_xlfn.XLOOKUP(C62,DB!$A$2:$A$255,DB!$D$2:$D$255,"")</f>
        <v>Sector 3</v>
      </c>
    </row>
    <row r="63" spans="1:20" x14ac:dyDescent="0.2">
      <c r="A63" s="13" t="s">
        <v>185</v>
      </c>
      <c r="B63" s="13" t="s">
        <v>18</v>
      </c>
      <c r="C63" s="13" t="s">
        <v>2728</v>
      </c>
      <c r="D63" s="13" t="s">
        <v>186</v>
      </c>
      <c r="E63" s="13"/>
      <c r="F63" s="14">
        <v>46302.700891203705</v>
      </c>
      <c r="G63" s="13" t="s">
        <v>22</v>
      </c>
      <c r="H63" s="13" t="s">
        <v>167</v>
      </c>
      <c r="I63" s="15">
        <v>15</v>
      </c>
      <c r="J63" s="13" t="s">
        <v>139</v>
      </c>
      <c r="K63" s="13" t="s">
        <v>51</v>
      </c>
      <c r="L63" s="15">
        <v>74</v>
      </c>
      <c r="M63" s="13" t="s">
        <v>2728</v>
      </c>
      <c r="N63" s="14">
        <v>46302.717361111107</v>
      </c>
      <c r="O63" s="15">
        <v>0</v>
      </c>
      <c r="P63" s="13" t="s">
        <v>137</v>
      </c>
      <c r="Q63" s="15">
        <v>15</v>
      </c>
      <c r="R63" s="3" t="str">
        <f>IF(OR(G63="12R",G63="12L"),_xlfn.XLOOKUP(C63,DB!$A$2:$A$255,DB!$B$2:$B$255,""),IF(OR(G63="30L",G63="30R"),_xlfn.XLOOKUP(C63,DB!$A$2:$A$255,DB!$C$2:$C$255,""),""))</f>
        <v/>
      </c>
      <c r="S63" s="3">
        <f t="shared" si="0"/>
        <v>16</v>
      </c>
      <c r="T63" s="3" t="str">
        <f>_xlfn.XLOOKUP(C63,DB!$A$2:$A$255,DB!$D$2:$D$255,"")</f>
        <v/>
      </c>
    </row>
    <row r="64" spans="1:20" x14ac:dyDescent="0.2">
      <c r="A64" s="13" t="s">
        <v>196</v>
      </c>
      <c r="B64" s="13" t="s">
        <v>18</v>
      </c>
      <c r="C64" s="13" t="s">
        <v>43</v>
      </c>
      <c r="D64" s="13" t="s">
        <v>44</v>
      </c>
      <c r="E64" s="13" t="s">
        <v>2729</v>
      </c>
      <c r="F64" s="14">
        <v>46302.702997685185</v>
      </c>
      <c r="G64" s="13" t="s">
        <v>22</v>
      </c>
      <c r="H64" s="13" t="s">
        <v>2730</v>
      </c>
      <c r="I64" s="15">
        <v>360</v>
      </c>
      <c r="J64" s="13" t="s">
        <v>23</v>
      </c>
      <c r="K64" s="13" t="s">
        <v>24</v>
      </c>
      <c r="L64" s="15">
        <v>991</v>
      </c>
      <c r="M64" s="13" t="s">
        <v>2217</v>
      </c>
      <c r="N64" s="14">
        <v>46302.755300925928</v>
      </c>
      <c r="O64" s="15">
        <v>360</v>
      </c>
      <c r="P64" s="13" t="s">
        <v>26</v>
      </c>
      <c r="Q64" s="15">
        <v>190</v>
      </c>
      <c r="R64" s="3" t="str">
        <f>IF(OR(G64="12R",G64="12L"),_xlfn.XLOOKUP(C64,DB!$A$2:$A$255,DB!$B$2:$B$255,""),IF(OR(G64="30L",G64="30R"),_xlfn.XLOOKUP(C64,DB!$A$2:$A$255,DB!$C$2:$C$255,""),""))</f>
        <v>UDGUV</v>
      </c>
      <c r="S64" s="3">
        <f t="shared" si="0"/>
        <v>16</v>
      </c>
      <c r="T64" s="3" t="str">
        <f>_xlfn.XLOOKUP(C64,DB!$A$2:$A$255,DB!$D$2:$D$255,"")</f>
        <v>Sector 2</v>
      </c>
    </row>
    <row r="65" spans="1:20" x14ac:dyDescent="0.2">
      <c r="A65" s="13" t="s">
        <v>192</v>
      </c>
      <c r="B65" s="13" t="s">
        <v>18</v>
      </c>
      <c r="C65" s="13" t="s">
        <v>193</v>
      </c>
      <c r="D65" s="13" t="s">
        <v>54</v>
      </c>
      <c r="E65" s="13" t="s">
        <v>112</v>
      </c>
      <c r="F65" s="14">
        <v>46302.707835648151</v>
      </c>
      <c r="G65" s="13" t="s">
        <v>22</v>
      </c>
      <c r="H65" s="13" t="s">
        <v>2731</v>
      </c>
      <c r="I65" s="15">
        <v>380</v>
      </c>
      <c r="J65" s="13" t="s">
        <v>23</v>
      </c>
      <c r="K65" s="13" t="s">
        <v>24</v>
      </c>
      <c r="L65" s="15">
        <v>828</v>
      </c>
      <c r="M65" s="13" t="s">
        <v>193</v>
      </c>
      <c r="N65" s="14">
        <v>46302.755115740743</v>
      </c>
      <c r="O65" s="15">
        <v>15</v>
      </c>
      <c r="P65" s="13" t="s">
        <v>26</v>
      </c>
      <c r="Q65" s="15">
        <v>190</v>
      </c>
      <c r="R65" s="3" t="str">
        <f>IF(OR(G65="12R",G65="12L"),_xlfn.XLOOKUP(C65,DB!$A$2:$A$255,DB!$B$2:$B$255,""),IF(OR(G65="30L",G65="30R"),_xlfn.XLOOKUP(C65,DB!$A$2:$A$255,DB!$C$2:$C$255,""),""))</f>
        <v>UDGUV</v>
      </c>
      <c r="S65" s="3">
        <f t="shared" si="0"/>
        <v>16</v>
      </c>
      <c r="T65" s="3" t="str">
        <f>_xlfn.XLOOKUP(C65,DB!$A$2:$A$255,DB!$D$2:$D$255,"")</f>
        <v>Sector 2</v>
      </c>
    </row>
    <row r="66" spans="1:20" x14ac:dyDescent="0.2">
      <c r="A66" s="13" t="s">
        <v>191</v>
      </c>
      <c r="B66" s="13" t="s">
        <v>18</v>
      </c>
      <c r="C66" s="13" t="s">
        <v>115</v>
      </c>
      <c r="D66" s="13" t="s">
        <v>29</v>
      </c>
      <c r="E66" s="13" t="s">
        <v>1145</v>
      </c>
      <c r="F66" s="14">
        <v>46302.709224537037</v>
      </c>
      <c r="G66" s="13" t="s">
        <v>22</v>
      </c>
      <c r="H66" s="13" t="s">
        <v>567</v>
      </c>
      <c r="I66" s="15">
        <v>370</v>
      </c>
      <c r="J66" s="13" t="s">
        <v>23</v>
      </c>
      <c r="K66" s="13" t="s">
        <v>24</v>
      </c>
      <c r="L66" s="15">
        <v>153</v>
      </c>
      <c r="M66" s="13" t="s">
        <v>117</v>
      </c>
      <c r="N66" s="14">
        <v>46302.720266203702</v>
      </c>
      <c r="O66" s="15">
        <v>276</v>
      </c>
      <c r="P66" s="13" t="s">
        <v>26</v>
      </c>
      <c r="Q66" s="15">
        <v>190</v>
      </c>
      <c r="R66" s="3" t="str">
        <f>IF(OR(G66="12R",G66="12L"),_xlfn.XLOOKUP(C66,DB!$A$2:$A$255,DB!$B$2:$B$255,""),IF(OR(G66="30L",G66="30R"),_xlfn.XLOOKUP(C66,DB!$A$2:$A$255,DB!$C$2:$C$255,""),""))</f>
        <v>TAKUX</v>
      </c>
      <c r="S66" s="3">
        <f t="shared" si="0"/>
        <v>17</v>
      </c>
      <c r="T66" s="3" t="str">
        <f>_xlfn.XLOOKUP(C66,DB!$A$2:$A$255,DB!$D$2:$D$255,"")</f>
        <v>Sector 7</v>
      </c>
    </row>
    <row r="67" spans="1:20" x14ac:dyDescent="0.2">
      <c r="A67" s="13" t="s">
        <v>201</v>
      </c>
      <c r="B67" s="13" t="s">
        <v>18</v>
      </c>
      <c r="C67" s="13" t="s">
        <v>128</v>
      </c>
      <c r="D67" s="13" t="s">
        <v>61</v>
      </c>
      <c r="E67" s="13" t="s">
        <v>1593</v>
      </c>
      <c r="F67" s="14">
        <v>46302.7109375</v>
      </c>
      <c r="G67" s="13" t="s">
        <v>22</v>
      </c>
      <c r="H67" s="13" t="s">
        <v>2732</v>
      </c>
      <c r="I67" s="15">
        <v>340</v>
      </c>
      <c r="J67" s="13" t="s">
        <v>23</v>
      </c>
      <c r="K67" s="13" t="s">
        <v>24</v>
      </c>
      <c r="L67" s="15">
        <v>479</v>
      </c>
      <c r="M67" s="13" t="s">
        <v>2733</v>
      </c>
      <c r="N67" s="14">
        <v>46302.736817129626</v>
      </c>
      <c r="O67" s="15">
        <v>320</v>
      </c>
      <c r="P67" s="13" t="s">
        <v>26</v>
      </c>
      <c r="Q67" s="15">
        <v>40</v>
      </c>
      <c r="R67" s="3" t="str">
        <f>IF(OR(G67="12R",G67="12L"),_xlfn.XLOOKUP(C67,DB!$A$2:$A$255,DB!$B$2:$B$255,""),IF(OR(G67="30L",G67="30R"),_xlfn.XLOOKUP(C67,DB!$A$2:$A$255,DB!$C$2:$C$255,""),""))</f>
        <v>ENEBA</v>
      </c>
      <c r="S67" s="3">
        <f t="shared" ref="S67:S130" si="1">HOUR(F67)</f>
        <v>17</v>
      </c>
      <c r="T67" s="3" t="str">
        <f>_xlfn.XLOOKUP(C67,DB!$A$2:$A$255,DB!$D$2:$D$255,"")</f>
        <v>Sector 3</v>
      </c>
    </row>
    <row r="68" spans="1:20" x14ac:dyDescent="0.2">
      <c r="A68" s="13" t="s">
        <v>410</v>
      </c>
      <c r="B68" s="13" t="s">
        <v>18</v>
      </c>
      <c r="C68" s="13" t="s">
        <v>63</v>
      </c>
      <c r="D68" s="13" t="s">
        <v>54</v>
      </c>
      <c r="E68" s="13" t="s">
        <v>388</v>
      </c>
      <c r="F68" s="14">
        <v>46302.713749999995</v>
      </c>
      <c r="G68" s="13" t="s">
        <v>22</v>
      </c>
      <c r="H68" s="13" t="s">
        <v>2734</v>
      </c>
      <c r="I68" s="15">
        <v>380</v>
      </c>
      <c r="J68" s="13" t="s">
        <v>23</v>
      </c>
      <c r="K68" s="13" t="s">
        <v>24</v>
      </c>
      <c r="L68" s="15">
        <v>865</v>
      </c>
      <c r="M68" s="13" t="s">
        <v>181</v>
      </c>
      <c r="N68" s="14">
        <v>46302.761111111111</v>
      </c>
      <c r="O68" s="15">
        <v>380</v>
      </c>
      <c r="P68" s="13" t="s">
        <v>26</v>
      </c>
      <c r="Q68" s="15">
        <v>190</v>
      </c>
      <c r="R68" s="3" t="str">
        <f>IF(OR(G68="12R",G68="12L"),_xlfn.XLOOKUP(C68,DB!$A$2:$A$255,DB!$B$2:$B$255,""),IF(OR(G68="30L",G68="30R"),_xlfn.XLOOKUP(C68,DB!$A$2:$A$255,DB!$C$2:$C$255,""),""))</f>
        <v>UDGUV</v>
      </c>
      <c r="S68" s="3">
        <f t="shared" si="1"/>
        <v>17</v>
      </c>
      <c r="T68" s="3" t="str">
        <f>_xlfn.XLOOKUP(C68,DB!$A$2:$A$255,DB!$D$2:$D$255,"")</f>
        <v>Sector 2</v>
      </c>
    </row>
    <row r="69" spans="1:20" x14ac:dyDescent="0.2">
      <c r="A69" s="13" t="s">
        <v>202</v>
      </c>
      <c r="B69" s="13" t="s">
        <v>18</v>
      </c>
      <c r="C69" s="13" t="s">
        <v>203</v>
      </c>
      <c r="D69" s="13" t="s">
        <v>123</v>
      </c>
      <c r="E69" s="13" t="s">
        <v>2735</v>
      </c>
      <c r="F69" s="14">
        <v>46302.720138888893</v>
      </c>
      <c r="G69" s="13" t="s">
        <v>22</v>
      </c>
      <c r="H69" s="13" t="s">
        <v>2736</v>
      </c>
      <c r="I69" s="15">
        <v>330</v>
      </c>
      <c r="J69" s="13" t="s">
        <v>23</v>
      </c>
      <c r="K69" s="13" t="s">
        <v>24</v>
      </c>
      <c r="L69" s="15">
        <v>360</v>
      </c>
      <c r="M69" s="13" t="s">
        <v>31</v>
      </c>
      <c r="N69" s="14">
        <v>46302.739363425921</v>
      </c>
      <c r="O69" s="15">
        <v>350</v>
      </c>
      <c r="P69" s="13" t="s">
        <v>26</v>
      </c>
      <c r="Q69" s="15">
        <v>40</v>
      </c>
      <c r="R69" s="3" t="str">
        <f>IF(OR(G69="12R",G69="12L"),_xlfn.XLOOKUP(C69,DB!$A$2:$A$255,DB!$B$2:$B$255,""),IF(OR(G69="30L",G69="30R"),_xlfn.XLOOKUP(C69,DB!$A$2:$A$255,DB!$C$2:$C$255,""),""))</f>
        <v>ENEBA</v>
      </c>
      <c r="S69" s="3">
        <f t="shared" si="1"/>
        <v>17</v>
      </c>
      <c r="T69" s="3" t="str">
        <f>_xlfn.XLOOKUP(C69,DB!$A$2:$A$255,DB!$D$2:$D$255,"")</f>
        <v>Sector 3</v>
      </c>
    </row>
    <row r="70" spans="1:20" x14ac:dyDescent="0.2">
      <c r="A70" s="13" t="s">
        <v>198</v>
      </c>
      <c r="B70" s="13" t="s">
        <v>18</v>
      </c>
      <c r="C70" s="13" t="s">
        <v>199</v>
      </c>
      <c r="D70" s="13" t="s">
        <v>61</v>
      </c>
      <c r="E70" s="13" t="s">
        <v>2737</v>
      </c>
      <c r="F70" s="14">
        <v>46302.722754629634</v>
      </c>
      <c r="G70" s="13" t="s">
        <v>22</v>
      </c>
      <c r="H70" s="13" t="s">
        <v>2738</v>
      </c>
      <c r="I70" s="15">
        <v>330</v>
      </c>
      <c r="J70" s="13" t="s">
        <v>23</v>
      </c>
      <c r="K70" s="13" t="s">
        <v>24</v>
      </c>
      <c r="L70" s="15">
        <v>360</v>
      </c>
      <c r="M70" s="13" t="s">
        <v>31</v>
      </c>
      <c r="N70" s="14">
        <v>46302.743078703701</v>
      </c>
      <c r="O70" s="15">
        <v>310</v>
      </c>
      <c r="P70" s="13" t="s">
        <v>26</v>
      </c>
      <c r="Q70" s="15">
        <v>40</v>
      </c>
      <c r="R70" s="3" t="str">
        <f>IF(OR(G70="12R",G70="12L"),_xlfn.XLOOKUP(C70,DB!$A$2:$A$255,DB!$B$2:$B$255,""),IF(OR(G70="30L",G70="30R"),_xlfn.XLOOKUP(C70,DB!$A$2:$A$255,DB!$C$2:$C$255,""),""))</f>
        <v>OMSUK</v>
      </c>
      <c r="S70" s="3">
        <f t="shared" si="1"/>
        <v>17</v>
      </c>
      <c r="T70" s="3" t="str">
        <f>_xlfn.XLOOKUP(C70,DB!$A$2:$A$255,DB!$D$2:$D$255,"")</f>
        <v>Sector 3</v>
      </c>
    </row>
    <row r="71" spans="1:20" x14ac:dyDescent="0.2">
      <c r="A71" s="13" t="s">
        <v>164</v>
      </c>
      <c r="B71" s="13" t="s">
        <v>18</v>
      </c>
      <c r="C71" s="13" t="s">
        <v>165</v>
      </c>
      <c r="D71" s="13" t="s">
        <v>34</v>
      </c>
      <c r="E71" s="13" t="s">
        <v>159</v>
      </c>
      <c r="F71" s="14">
        <v>46302.725717592592</v>
      </c>
      <c r="G71" s="13" t="s">
        <v>22</v>
      </c>
      <c r="H71" s="13" t="s">
        <v>2739</v>
      </c>
      <c r="I71" s="15">
        <v>360</v>
      </c>
      <c r="J71" s="13" t="s">
        <v>23</v>
      </c>
      <c r="K71" s="13" t="s">
        <v>24</v>
      </c>
      <c r="L71" s="15">
        <v>887</v>
      </c>
      <c r="M71" s="13" t="s">
        <v>602</v>
      </c>
      <c r="N71" s="14">
        <v>46302.772928240738</v>
      </c>
      <c r="O71" s="15">
        <v>360</v>
      </c>
      <c r="P71" s="13" t="s">
        <v>26</v>
      </c>
      <c r="Q71" s="15">
        <v>190</v>
      </c>
      <c r="R71" s="3" t="str">
        <f>IF(OR(G71="12R",G71="12L"),_xlfn.XLOOKUP(C71,DB!$A$2:$A$255,DB!$B$2:$B$255,""),IF(OR(G71="30L",G71="30R"),_xlfn.XLOOKUP(C71,DB!$A$2:$A$255,DB!$C$2:$C$255,""),""))</f>
        <v>UDGUV</v>
      </c>
      <c r="S71" s="3">
        <f t="shared" si="1"/>
        <v>17</v>
      </c>
      <c r="T71" s="3" t="str">
        <f>_xlfn.XLOOKUP(C71,DB!$A$2:$A$255,DB!$D$2:$D$255,"")</f>
        <v>Sector 2</v>
      </c>
    </row>
    <row r="72" spans="1:20" x14ac:dyDescent="0.2">
      <c r="A72" s="13" t="s">
        <v>207</v>
      </c>
      <c r="B72" s="13" t="s">
        <v>18</v>
      </c>
      <c r="C72" s="13" t="s">
        <v>208</v>
      </c>
      <c r="D72" s="13" t="s">
        <v>61</v>
      </c>
      <c r="E72" s="13" t="s">
        <v>2740</v>
      </c>
      <c r="F72" s="14">
        <v>46302.733854166669</v>
      </c>
      <c r="G72" s="13" t="s">
        <v>22</v>
      </c>
      <c r="H72" s="13" t="s">
        <v>2741</v>
      </c>
      <c r="I72" s="15">
        <v>330</v>
      </c>
      <c r="J72" s="13" t="s">
        <v>23</v>
      </c>
      <c r="K72" s="13" t="s">
        <v>24</v>
      </c>
      <c r="L72" s="15">
        <v>360</v>
      </c>
      <c r="M72" s="13" t="s">
        <v>31</v>
      </c>
      <c r="N72" s="14">
        <v>46302.754305555558</v>
      </c>
      <c r="O72" s="15">
        <v>330</v>
      </c>
      <c r="P72" s="13" t="s">
        <v>26</v>
      </c>
      <c r="Q72" s="15">
        <v>40</v>
      </c>
      <c r="R72" s="3" t="str">
        <f>IF(OR(G72="12R",G72="12L"),_xlfn.XLOOKUP(C72,DB!$A$2:$A$255,DB!$B$2:$B$255,""),IF(OR(G72="30L",G72="30R"),_xlfn.XLOOKUP(C72,DB!$A$2:$A$255,DB!$C$2:$C$255,""),""))</f>
        <v>ENEBA</v>
      </c>
      <c r="S72" s="3">
        <f t="shared" si="1"/>
        <v>17</v>
      </c>
      <c r="T72" s="3" t="str">
        <f>_xlfn.XLOOKUP(C72,DB!$A$2:$A$255,DB!$D$2:$D$255,"")</f>
        <v>Sector 3</v>
      </c>
    </row>
    <row r="73" spans="1:20" x14ac:dyDescent="0.2">
      <c r="A73" s="13" t="s">
        <v>229</v>
      </c>
      <c r="B73" s="13" t="s">
        <v>18</v>
      </c>
      <c r="C73" s="13" t="s">
        <v>230</v>
      </c>
      <c r="D73" s="13" t="s">
        <v>61</v>
      </c>
      <c r="E73" s="13" t="s">
        <v>2742</v>
      </c>
      <c r="F73" s="14">
        <v>46302.735520833332</v>
      </c>
      <c r="G73" s="13" t="s">
        <v>22</v>
      </c>
      <c r="H73" s="13" t="s">
        <v>2743</v>
      </c>
      <c r="I73" s="15">
        <v>340</v>
      </c>
      <c r="J73" s="13" t="s">
        <v>23</v>
      </c>
      <c r="K73" s="13" t="s">
        <v>24</v>
      </c>
      <c r="L73" s="15">
        <v>383</v>
      </c>
      <c r="M73" s="13" t="s">
        <v>269</v>
      </c>
      <c r="N73" s="14">
        <v>46302.757569444446</v>
      </c>
      <c r="O73" s="15">
        <v>340</v>
      </c>
      <c r="P73" s="13" t="s">
        <v>26</v>
      </c>
      <c r="Q73" s="15">
        <v>40</v>
      </c>
      <c r="R73" s="3" t="str">
        <f>IF(OR(G73="12R",G73="12L"),_xlfn.XLOOKUP(C73,DB!$A$2:$A$255,DB!$B$2:$B$255,""),IF(OR(G73="30L",G73="30R"),_xlfn.XLOOKUP(C73,DB!$A$2:$A$255,DB!$C$2:$C$255,""),""))</f>
        <v>OMSUK</v>
      </c>
      <c r="S73" s="3">
        <f t="shared" si="1"/>
        <v>17</v>
      </c>
      <c r="T73" s="3" t="str">
        <f>_xlfn.XLOOKUP(C73,DB!$A$2:$A$255,DB!$D$2:$D$255,"")</f>
        <v>Sector 3</v>
      </c>
    </row>
    <row r="74" spans="1:20" x14ac:dyDescent="0.2">
      <c r="A74" s="13" t="s">
        <v>262</v>
      </c>
      <c r="B74" s="13" t="s">
        <v>18</v>
      </c>
      <c r="C74" s="13" t="s">
        <v>134</v>
      </c>
      <c r="D74" s="13" t="s">
        <v>61</v>
      </c>
      <c r="E74" s="13" t="s">
        <v>1114</v>
      </c>
      <c r="F74" s="14">
        <v>46302.737002314811</v>
      </c>
      <c r="G74" s="13" t="s">
        <v>22</v>
      </c>
      <c r="H74" s="13" t="s">
        <v>2744</v>
      </c>
      <c r="I74" s="15">
        <v>360</v>
      </c>
      <c r="J74" s="13" t="s">
        <v>23</v>
      </c>
      <c r="K74" s="13" t="s">
        <v>24</v>
      </c>
      <c r="L74" s="15">
        <v>447</v>
      </c>
      <c r="M74" s="13" t="s">
        <v>204</v>
      </c>
      <c r="N74" s="14">
        <v>46302.762557870374</v>
      </c>
      <c r="O74" s="15">
        <v>360</v>
      </c>
      <c r="P74" s="13" t="s">
        <v>26</v>
      </c>
      <c r="Q74" s="15">
        <v>40</v>
      </c>
      <c r="R74" s="3" t="str">
        <f>IF(OR(G74="12R",G74="12L"),_xlfn.XLOOKUP(C74,DB!$A$2:$A$255,DB!$B$2:$B$255,""),IF(OR(G74="30L",G74="30R"),_xlfn.XLOOKUP(C74,DB!$A$2:$A$255,DB!$C$2:$C$255,""),""))</f>
        <v>ENEBA</v>
      </c>
      <c r="S74" s="3">
        <f t="shared" si="1"/>
        <v>17</v>
      </c>
      <c r="T74" s="3" t="str">
        <f>_xlfn.XLOOKUP(C74,DB!$A$2:$A$255,DB!$D$2:$D$255,"")</f>
        <v>Sector 3</v>
      </c>
    </row>
    <row r="75" spans="1:20" x14ac:dyDescent="0.2">
      <c r="A75" s="13" t="s">
        <v>2745</v>
      </c>
      <c r="B75" s="13" t="s">
        <v>18</v>
      </c>
      <c r="C75" s="13" t="s">
        <v>212</v>
      </c>
      <c r="D75" s="13" t="s">
        <v>2746</v>
      </c>
      <c r="E75" s="13"/>
      <c r="F75" s="14">
        <v>46302.74491898148</v>
      </c>
      <c r="G75" s="13" t="s">
        <v>22</v>
      </c>
      <c r="H75" s="13" t="s">
        <v>2747</v>
      </c>
      <c r="I75" s="15">
        <v>240</v>
      </c>
      <c r="J75" s="13" t="s">
        <v>23</v>
      </c>
      <c r="K75" s="13" t="s">
        <v>51</v>
      </c>
      <c r="L75" s="15">
        <v>874</v>
      </c>
      <c r="M75" s="13" t="s">
        <v>181</v>
      </c>
      <c r="N75" s="14">
        <v>46302.825497685189</v>
      </c>
      <c r="O75" s="15">
        <v>240</v>
      </c>
      <c r="P75" s="13" t="s">
        <v>137</v>
      </c>
      <c r="Q75" s="15">
        <v>30</v>
      </c>
      <c r="R75" s="3" t="str">
        <f>IF(OR(G75="12R",G75="12L"),_xlfn.XLOOKUP(C75,DB!$A$2:$A$255,DB!$B$2:$B$255,""),IF(OR(G75="30L",G75="30R"),_xlfn.XLOOKUP(C75,DB!$A$2:$A$255,DB!$C$2:$C$255,""),""))</f>
        <v>UDGUV</v>
      </c>
      <c r="S75" s="3">
        <f t="shared" si="1"/>
        <v>17</v>
      </c>
      <c r="T75" s="3" t="str">
        <f>_xlfn.XLOOKUP(C75,DB!$A$2:$A$255,DB!$D$2:$D$255,"")</f>
        <v>Sector 2</v>
      </c>
    </row>
    <row r="76" spans="1:20" x14ac:dyDescent="0.2">
      <c r="A76" s="13" t="s">
        <v>404</v>
      </c>
      <c r="B76" s="13" t="s">
        <v>18</v>
      </c>
      <c r="C76" s="13" t="s">
        <v>33</v>
      </c>
      <c r="D76" s="13" t="s">
        <v>20</v>
      </c>
      <c r="E76" s="13" t="s">
        <v>341</v>
      </c>
      <c r="F76" s="14">
        <v>46302.749710648146</v>
      </c>
      <c r="G76" s="13" t="s">
        <v>22</v>
      </c>
      <c r="H76" s="13" t="s">
        <v>2748</v>
      </c>
      <c r="I76" s="15">
        <v>360</v>
      </c>
      <c r="J76" s="13" t="s">
        <v>23</v>
      </c>
      <c r="K76" s="13" t="s">
        <v>152</v>
      </c>
      <c r="L76" s="15">
        <v>898</v>
      </c>
      <c r="M76" s="13" t="s">
        <v>2714</v>
      </c>
      <c r="N76" s="14">
        <v>46302.798020833332</v>
      </c>
      <c r="O76" s="15">
        <v>360</v>
      </c>
      <c r="P76" s="13" t="s">
        <v>26</v>
      </c>
      <c r="Q76" s="15">
        <v>190</v>
      </c>
      <c r="R76" s="3" t="str">
        <f>IF(OR(G76="12R",G76="12L"),_xlfn.XLOOKUP(C76,DB!$A$2:$A$255,DB!$B$2:$B$255,""),IF(OR(G76="30L",G76="30R"),_xlfn.XLOOKUP(C76,DB!$A$2:$A$255,DB!$C$2:$C$255,""),""))</f>
        <v>UDGUV</v>
      </c>
      <c r="S76" s="3">
        <f t="shared" si="1"/>
        <v>17</v>
      </c>
      <c r="T76" s="3" t="str">
        <f>_xlfn.XLOOKUP(C76,DB!$A$2:$A$255,DB!$D$2:$D$255,"")</f>
        <v>Sector 2</v>
      </c>
    </row>
    <row r="77" spans="1:20" x14ac:dyDescent="0.2">
      <c r="A77" s="13" t="s">
        <v>242</v>
      </c>
      <c r="B77" s="13" t="s">
        <v>18</v>
      </c>
      <c r="C77" s="13" t="s">
        <v>203</v>
      </c>
      <c r="D77" s="13" t="s">
        <v>61</v>
      </c>
      <c r="E77" s="13" t="s">
        <v>1450</v>
      </c>
      <c r="F77" s="14">
        <v>46302.75409722222</v>
      </c>
      <c r="G77" s="13" t="s">
        <v>22</v>
      </c>
      <c r="H77" s="13" t="s">
        <v>2749</v>
      </c>
      <c r="I77" s="15">
        <v>360</v>
      </c>
      <c r="J77" s="13" t="s">
        <v>23</v>
      </c>
      <c r="K77" s="13" t="s">
        <v>24</v>
      </c>
      <c r="L77" s="15">
        <v>474</v>
      </c>
      <c r="M77" s="13" t="s">
        <v>2750</v>
      </c>
      <c r="N77" s="14">
        <v>46302.779097222221</v>
      </c>
      <c r="O77" s="15">
        <v>360</v>
      </c>
      <c r="P77" s="13" t="s">
        <v>26</v>
      </c>
      <c r="Q77" s="15">
        <v>40</v>
      </c>
      <c r="R77" s="3" t="str">
        <f>IF(OR(G77="12R",G77="12L"),_xlfn.XLOOKUP(C77,DB!$A$2:$A$255,DB!$B$2:$B$255,""),IF(OR(G77="30L",G77="30R"),_xlfn.XLOOKUP(C77,DB!$A$2:$A$255,DB!$C$2:$C$255,""),""))</f>
        <v>ENEBA</v>
      </c>
      <c r="S77" s="3">
        <f t="shared" si="1"/>
        <v>18</v>
      </c>
      <c r="T77" s="3" t="str">
        <f>_xlfn.XLOOKUP(C77,DB!$A$2:$A$255,DB!$D$2:$D$255,"")</f>
        <v>Sector 3</v>
      </c>
    </row>
    <row r="78" spans="1:20" x14ac:dyDescent="0.2">
      <c r="A78" s="13" t="s">
        <v>665</v>
      </c>
      <c r="B78" s="13" t="s">
        <v>18</v>
      </c>
      <c r="C78" s="13" t="s">
        <v>666</v>
      </c>
      <c r="D78" s="13" t="s">
        <v>29</v>
      </c>
      <c r="E78" s="13" t="s">
        <v>2751</v>
      </c>
      <c r="F78" s="14">
        <v>46302.755486111113</v>
      </c>
      <c r="G78" s="13" t="s">
        <v>22</v>
      </c>
      <c r="H78" s="13" t="s">
        <v>2752</v>
      </c>
      <c r="I78" s="15">
        <v>340</v>
      </c>
      <c r="J78" s="13" t="s">
        <v>23</v>
      </c>
      <c r="K78" s="13" t="s">
        <v>24</v>
      </c>
      <c r="L78" s="15">
        <v>474</v>
      </c>
      <c r="M78" s="13" t="s">
        <v>2753</v>
      </c>
      <c r="N78" s="14">
        <v>46302.78230324074</v>
      </c>
      <c r="O78" s="15">
        <v>380</v>
      </c>
      <c r="P78" s="13" t="s">
        <v>26</v>
      </c>
      <c r="Q78" s="15">
        <v>40</v>
      </c>
      <c r="R78" s="3" t="str">
        <f>IF(OR(G78="12R",G78="12L"),_xlfn.XLOOKUP(C78,DB!$A$2:$A$255,DB!$B$2:$B$255,""),IF(OR(G78="30L",G78="30R"),_xlfn.XLOOKUP(C78,DB!$A$2:$A$255,DB!$C$2:$C$255,""),""))</f>
        <v>OMSUK</v>
      </c>
      <c r="S78" s="3">
        <f t="shared" si="1"/>
        <v>18</v>
      </c>
      <c r="T78" s="3" t="str">
        <f>_xlfn.XLOOKUP(C78,DB!$A$2:$A$255,DB!$D$2:$D$255,"")</f>
        <v>Sector 3</v>
      </c>
    </row>
    <row r="79" spans="1:20" x14ac:dyDescent="0.2">
      <c r="A79" s="13" t="s">
        <v>231</v>
      </c>
      <c r="B79" s="13" t="s">
        <v>18</v>
      </c>
      <c r="C79" s="13" t="s">
        <v>33</v>
      </c>
      <c r="D79" s="13" t="s">
        <v>20</v>
      </c>
      <c r="E79" s="13" t="s">
        <v>58</v>
      </c>
      <c r="F79" s="14">
        <v>46302.756516203706</v>
      </c>
      <c r="G79" s="13" t="s">
        <v>22</v>
      </c>
      <c r="H79" s="13" t="s">
        <v>2754</v>
      </c>
      <c r="I79" s="15">
        <v>360</v>
      </c>
      <c r="J79" s="13" t="s">
        <v>23</v>
      </c>
      <c r="K79" s="13" t="s">
        <v>24</v>
      </c>
      <c r="L79" s="15">
        <v>889</v>
      </c>
      <c r="M79" s="13" t="s">
        <v>25</v>
      </c>
      <c r="N79" s="14">
        <v>46302.804641203707</v>
      </c>
      <c r="O79" s="15">
        <v>360</v>
      </c>
      <c r="P79" s="13" t="s">
        <v>26</v>
      </c>
      <c r="Q79" s="15">
        <v>190</v>
      </c>
      <c r="R79" s="3" t="str">
        <f>IF(OR(G79="12R",G79="12L"),_xlfn.XLOOKUP(C79,DB!$A$2:$A$255,DB!$B$2:$B$255,""),IF(OR(G79="30L",G79="30R"),_xlfn.XLOOKUP(C79,DB!$A$2:$A$255,DB!$C$2:$C$255,""),""))</f>
        <v>UDGUV</v>
      </c>
      <c r="S79" s="3">
        <f t="shared" si="1"/>
        <v>18</v>
      </c>
      <c r="T79" s="3" t="str">
        <f>_xlfn.XLOOKUP(C79,DB!$A$2:$A$255,DB!$D$2:$D$255,"")</f>
        <v>Sector 2</v>
      </c>
    </row>
    <row r="80" spans="1:20" x14ac:dyDescent="0.2">
      <c r="A80" s="13" t="s">
        <v>233</v>
      </c>
      <c r="B80" s="13" t="s">
        <v>18</v>
      </c>
      <c r="C80" s="13" t="s">
        <v>234</v>
      </c>
      <c r="D80" s="13" t="s">
        <v>44</v>
      </c>
      <c r="E80" s="13" t="s">
        <v>2755</v>
      </c>
      <c r="F80" s="14">
        <v>46302.757581018523</v>
      </c>
      <c r="G80" s="13" t="s">
        <v>22</v>
      </c>
      <c r="H80" s="13" t="s">
        <v>2756</v>
      </c>
      <c r="I80" s="15">
        <v>320</v>
      </c>
      <c r="J80" s="13" t="s">
        <v>23</v>
      </c>
      <c r="K80" s="13" t="s">
        <v>24</v>
      </c>
      <c r="L80" s="15">
        <v>434</v>
      </c>
      <c r="M80" s="13" t="s">
        <v>2757</v>
      </c>
      <c r="N80" s="14">
        <v>46302.782384259262</v>
      </c>
      <c r="O80" s="15">
        <v>320</v>
      </c>
      <c r="P80" s="13" t="s">
        <v>26</v>
      </c>
      <c r="Q80" s="15">
        <v>40</v>
      </c>
      <c r="R80" s="3" t="str">
        <f>IF(OR(G80="12R",G80="12L"),_xlfn.XLOOKUP(C80,DB!$A$2:$A$255,DB!$B$2:$B$255,""),IF(OR(G80="30L",G80="30R"),_xlfn.XLOOKUP(C80,DB!$A$2:$A$255,DB!$C$2:$C$255,""),""))</f>
        <v>UDGUV</v>
      </c>
      <c r="S80" s="3">
        <f t="shared" si="1"/>
        <v>18</v>
      </c>
      <c r="T80" s="3" t="str">
        <f>_xlfn.XLOOKUP(C80,DB!$A$2:$A$255,DB!$D$2:$D$255,"")</f>
        <v>Sector 2</v>
      </c>
    </row>
    <row r="81" spans="1:20" x14ac:dyDescent="0.2">
      <c r="A81" s="13" t="s">
        <v>232</v>
      </c>
      <c r="B81" s="13" t="s">
        <v>18</v>
      </c>
      <c r="C81" s="13" t="s">
        <v>170</v>
      </c>
      <c r="D81" s="13" t="s">
        <v>20</v>
      </c>
      <c r="E81" s="13" t="s">
        <v>2758</v>
      </c>
      <c r="F81" s="14">
        <v>46302.758993055555</v>
      </c>
      <c r="G81" s="13" t="s">
        <v>22</v>
      </c>
      <c r="H81" s="13" t="s">
        <v>2759</v>
      </c>
      <c r="I81" s="15">
        <v>330</v>
      </c>
      <c r="J81" s="13" t="s">
        <v>23</v>
      </c>
      <c r="K81" s="13" t="s">
        <v>24</v>
      </c>
      <c r="L81" s="15">
        <v>359</v>
      </c>
      <c r="M81" s="13" t="s">
        <v>31</v>
      </c>
      <c r="N81" s="14">
        <v>46302.779270833329</v>
      </c>
      <c r="O81" s="15">
        <v>330</v>
      </c>
      <c r="P81" s="13" t="s">
        <v>26</v>
      </c>
      <c r="Q81" s="15">
        <v>40</v>
      </c>
      <c r="R81" s="3" t="str">
        <f>IF(OR(G81="12R",G81="12L"),_xlfn.XLOOKUP(C81,DB!$A$2:$A$255,DB!$B$2:$B$255,""),IF(OR(G81="30L",G81="30R"),_xlfn.XLOOKUP(C81,DB!$A$2:$A$255,DB!$C$2:$C$255,""),""))</f>
        <v>OMSUK</v>
      </c>
      <c r="S81" s="3">
        <f t="shared" si="1"/>
        <v>18</v>
      </c>
      <c r="T81" s="3" t="str">
        <f>_xlfn.XLOOKUP(C81,DB!$A$2:$A$255,DB!$D$2:$D$255,"")</f>
        <v>Sector 3</v>
      </c>
    </row>
    <row r="82" spans="1:20" x14ac:dyDescent="0.2">
      <c r="A82" s="13" t="s">
        <v>253</v>
      </c>
      <c r="B82" s="13" t="s">
        <v>18</v>
      </c>
      <c r="C82" s="13" t="s">
        <v>122</v>
      </c>
      <c r="D82" s="13" t="s">
        <v>123</v>
      </c>
      <c r="E82" s="13" t="s">
        <v>2590</v>
      </c>
      <c r="F82" s="14">
        <v>46302.760335648149</v>
      </c>
      <c r="G82" s="13" t="s">
        <v>22</v>
      </c>
      <c r="H82" s="13" t="s">
        <v>2760</v>
      </c>
      <c r="I82" s="15">
        <v>340</v>
      </c>
      <c r="J82" s="13" t="s">
        <v>23</v>
      </c>
      <c r="K82" s="13" t="s">
        <v>24</v>
      </c>
      <c r="L82" s="15">
        <v>383</v>
      </c>
      <c r="M82" s="13" t="s">
        <v>269</v>
      </c>
      <c r="N82" s="14">
        <v>46302.780717592592</v>
      </c>
      <c r="O82" s="15">
        <v>380</v>
      </c>
      <c r="P82" s="13" t="s">
        <v>26</v>
      </c>
      <c r="Q82" s="15">
        <v>40</v>
      </c>
      <c r="R82" s="3" t="str">
        <f>IF(OR(G82="12R",G82="12L"),_xlfn.XLOOKUP(C82,DB!$A$2:$A$255,DB!$B$2:$B$255,""),IF(OR(G82="30L",G82="30R"),_xlfn.XLOOKUP(C82,DB!$A$2:$A$255,DB!$C$2:$C$255,""),""))</f>
        <v>ENEBA</v>
      </c>
      <c r="S82" s="3">
        <f t="shared" si="1"/>
        <v>18</v>
      </c>
      <c r="T82" s="3" t="str">
        <f>_xlfn.XLOOKUP(C82,DB!$A$2:$A$255,DB!$D$2:$D$255,"")</f>
        <v>Sector 3</v>
      </c>
    </row>
    <row r="83" spans="1:20" x14ac:dyDescent="0.2">
      <c r="A83" s="13" t="s">
        <v>240</v>
      </c>
      <c r="B83" s="13" t="s">
        <v>18</v>
      </c>
      <c r="C83" s="13" t="s">
        <v>28</v>
      </c>
      <c r="D83" s="13" t="s">
        <v>241</v>
      </c>
      <c r="E83" s="13" t="s">
        <v>2761</v>
      </c>
      <c r="F83" s="14">
        <v>46302.76427083333</v>
      </c>
      <c r="G83" s="13" t="s">
        <v>22</v>
      </c>
      <c r="H83" s="13" t="s">
        <v>2762</v>
      </c>
      <c r="I83" s="15">
        <v>350</v>
      </c>
      <c r="J83" s="13" t="s">
        <v>23</v>
      </c>
      <c r="K83" s="13" t="s">
        <v>24</v>
      </c>
      <c r="L83" s="15">
        <v>353</v>
      </c>
      <c r="M83" s="13" t="s">
        <v>31</v>
      </c>
      <c r="N83" s="14">
        <v>46302.785740740743</v>
      </c>
      <c r="O83" s="15">
        <v>350</v>
      </c>
      <c r="P83" s="13" t="s">
        <v>26</v>
      </c>
      <c r="Q83" s="15">
        <v>40</v>
      </c>
      <c r="R83" s="3" t="str">
        <f>IF(OR(G83="12R",G83="12L"),_xlfn.XLOOKUP(C83,DB!$A$2:$A$255,DB!$B$2:$B$255,""),IF(OR(G83="30L",G83="30R"),_xlfn.XLOOKUP(C83,DB!$A$2:$A$255,DB!$C$2:$C$255,""),""))</f>
        <v>OMSUK</v>
      </c>
      <c r="S83" s="3">
        <f t="shared" si="1"/>
        <v>18</v>
      </c>
      <c r="T83" s="3" t="str">
        <f>_xlfn.XLOOKUP(C83,DB!$A$2:$A$255,DB!$D$2:$D$255,"")</f>
        <v>Sector 3</v>
      </c>
    </row>
    <row r="84" spans="1:20" x14ac:dyDescent="0.2">
      <c r="A84" s="13" t="s">
        <v>2763</v>
      </c>
      <c r="B84" s="13" t="s">
        <v>18</v>
      </c>
      <c r="C84" s="13" t="s">
        <v>2764</v>
      </c>
      <c r="D84" s="13" t="s">
        <v>2765</v>
      </c>
      <c r="E84" s="13"/>
      <c r="F84" s="14">
        <v>46302.766608796301</v>
      </c>
      <c r="G84" s="13" t="s">
        <v>22</v>
      </c>
      <c r="H84" s="13" t="s">
        <v>2766</v>
      </c>
      <c r="I84" s="15">
        <v>15</v>
      </c>
      <c r="J84" s="13" t="s">
        <v>139</v>
      </c>
      <c r="K84" s="13" t="s">
        <v>26</v>
      </c>
      <c r="L84" s="15">
        <v>277</v>
      </c>
      <c r="M84" s="13" t="s">
        <v>2764</v>
      </c>
      <c r="N84" s="14">
        <v>46302.82403935185</v>
      </c>
      <c r="O84" s="15">
        <v>5</v>
      </c>
      <c r="P84" s="13" t="s">
        <v>26</v>
      </c>
      <c r="Q84" s="15">
        <v>15</v>
      </c>
      <c r="R84" s="3" t="str">
        <f>IF(OR(G84="12R",G84="12L"),_xlfn.XLOOKUP(C84,DB!$A$2:$A$255,DB!$B$2:$B$255,""),IF(OR(G84="30L",G84="30R"),_xlfn.XLOOKUP(C84,DB!$A$2:$A$255,DB!$C$2:$C$255,""),""))</f>
        <v/>
      </c>
      <c r="S84" s="3">
        <f t="shared" si="1"/>
        <v>18</v>
      </c>
      <c r="T84" s="3" t="str">
        <f>_xlfn.XLOOKUP(C84,DB!$A$2:$A$255,DB!$D$2:$D$255,"")</f>
        <v/>
      </c>
    </row>
    <row r="85" spans="1:20" x14ac:dyDescent="0.2">
      <c r="A85" s="13" t="s">
        <v>264</v>
      </c>
      <c r="B85" s="13" t="s">
        <v>18</v>
      </c>
      <c r="C85" s="13" t="s">
        <v>224</v>
      </c>
      <c r="D85" s="13" t="s">
        <v>29</v>
      </c>
      <c r="E85" s="13" t="s">
        <v>1893</v>
      </c>
      <c r="F85" s="14">
        <v>46302.768645833334</v>
      </c>
      <c r="G85" s="13" t="s">
        <v>22</v>
      </c>
      <c r="H85" s="13" t="s">
        <v>2767</v>
      </c>
      <c r="I85" s="15">
        <v>340</v>
      </c>
      <c r="J85" s="13" t="s">
        <v>23</v>
      </c>
      <c r="K85" s="13" t="s">
        <v>24</v>
      </c>
      <c r="L85" s="15">
        <v>384</v>
      </c>
      <c r="M85" s="13" t="s">
        <v>269</v>
      </c>
      <c r="N85" s="14">
        <v>46302.790092592593</v>
      </c>
      <c r="O85" s="15">
        <v>360</v>
      </c>
      <c r="P85" s="13" t="s">
        <v>26</v>
      </c>
      <c r="Q85" s="15">
        <v>40</v>
      </c>
      <c r="R85" s="3" t="str">
        <f>IF(OR(G85="12R",G85="12L"),_xlfn.XLOOKUP(C85,DB!$A$2:$A$255,DB!$B$2:$B$255,""),IF(OR(G85="30L",G85="30R"),_xlfn.XLOOKUP(C85,DB!$A$2:$A$255,DB!$C$2:$C$255,""),""))</f>
        <v>ENEBA</v>
      </c>
      <c r="S85" s="3">
        <f t="shared" si="1"/>
        <v>18</v>
      </c>
      <c r="T85" s="3" t="str">
        <f>_xlfn.XLOOKUP(C85,DB!$A$2:$A$255,DB!$D$2:$D$255,"")</f>
        <v>Sector 3</v>
      </c>
    </row>
    <row r="86" spans="1:20" x14ac:dyDescent="0.2">
      <c r="A86" s="13" t="s">
        <v>236</v>
      </c>
      <c r="B86" s="13" t="s">
        <v>18</v>
      </c>
      <c r="C86" s="13" t="s">
        <v>43</v>
      </c>
      <c r="D86" s="13" t="s">
        <v>44</v>
      </c>
      <c r="E86" s="13" t="s">
        <v>882</v>
      </c>
      <c r="F86" s="14">
        <v>46302.770844907413</v>
      </c>
      <c r="G86" s="13" t="s">
        <v>22</v>
      </c>
      <c r="H86" s="13" t="s">
        <v>2768</v>
      </c>
      <c r="I86" s="15">
        <v>360</v>
      </c>
      <c r="J86" s="13" t="s">
        <v>23</v>
      </c>
      <c r="K86" s="13" t="s">
        <v>24</v>
      </c>
      <c r="L86" s="15">
        <v>973</v>
      </c>
      <c r="M86" s="13" t="s">
        <v>820</v>
      </c>
      <c r="N86" s="14">
        <v>46302.822187500002</v>
      </c>
      <c r="O86" s="15">
        <v>380</v>
      </c>
      <c r="P86" s="13" t="s">
        <v>26</v>
      </c>
      <c r="Q86" s="15">
        <v>190</v>
      </c>
      <c r="R86" s="3" t="str">
        <f>IF(OR(G86="12R",G86="12L"),_xlfn.XLOOKUP(C86,DB!$A$2:$A$255,DB!$B$2:$B$255,""),IF(OR(G86="30L",G86="30R"),_xlfn.XLOOKUP(C86,DB!$A$2:$A$255,DB!$C$2:$C$255,""),""))</f>
        <v>UDGUV</v>
      </c>
      <c r="S86" s="3">
        <f t="shared" si="1"/>
        <v>18</v>
      </c>
      <c r="T86" s="3" t="str">
        <f>_xlfn.XLOOKUP(C86,DB!$A$2:$A$255,DB!$D$2:$D$255,"")</f>
        <v>Sector 2</v>
      </c>
    </row>
    <row r="87" spans="1:20" x14ac:dyDescent="0.2">
      <c r="A87" s="13" t="s">
        <v>218</v>
      </c>
      <c r="B87" s="13" t="s">
        <v>18</v>
      </c>
      <c r="C87" s="13" t="s">
        <v>219</v>
      </c>
      <c r="D87" s="13" t="s">
        <v>54</v>
      </c>
      <c r="E87" s="13" t="s">
        <v>1118</v>
      </c>
      <c r="F87" s="14">
        <v>46302.772164351853</v>
      </c>
      <c r="G87" s="13" t="s">
        <v>22</v>
      </c>
      <c r="H87" s="13" t="s">
        <v>2769</v>
      </c>
      <c r="I87" s="15">
        <v>390</v>
      </c>
      <c r="J87" s="13" t="s">
        <v>23</v>
      </c>
      <c r="K87" s="13" t="s">
        <v>24</v>
      </c>
      <c r="L87" s="15">
        <v>153</v>
      </c>
      <c r="M87" s="13" t="s">
        <v>117</v>
      </c>
      <c r="N87" s="14">
        <v>46302.78224537037</v>
      </c>
      <c r="O87" s="15">
        <v>291</v>
      </c>
      <c r="P87" s="13" t="s">
        <v>26</v>
      </c>
      <c r="Q87" s="15">
        <v>190</v>
      </c>
      <c r="R87" s="3" t="str">
        <f>IF(OR(G87="12R",G87="12L"),_xlfn.XLOOKUP(C87,DB!$A$2:$A$255,DB!$B$2:$B$255,""),IF(OR(G87="30L",G87="30R"),_xlfn.XLOOKUP(C87,DB!$A$2:$A$255,DB!$C$2:$C$255,""),""))</f>
        <v>TAKUX</v>
      </c>
      <c r="S87" s="3">
        <f t="shared" si="1"/>
        <v>18</v>
      </c>
      <c r="T87" s="3" t="str">
        <f>_xlfn.XLOOKUP(C87,DB!$A$2:$A$255,DB!$D$2:$D$255,"")</f>
        <v>Sector 7</v>
      </c>
    </row>
    <row r="88" spans="1:20" x14ac:dyDescent="0.2">
      <c r="A88" s="13" t="s">
        <v>217</v>
      </c>
      <c r="B88" s="13" t="s">
        <v>18</v>
      </c>
      <c r="C88" s="13" t="s">
        <v>33</v>
      </c>
      <c r="D88" s="13" t="s">
        <v>20</v>
      </c>
      <c r="E88" s="13" t="s">
        <v>562</v>
      </c>
      <c r="F88" s="14">
        <v>46302.776759259257</v>
      </c>
      <c r="G88" s="13" t="s">
        <v>22</v>
      </c>
      <c r="H88" s="13" t="s">
        <v>2770</v>
      </c>
      <c r="I88" s="15">
        <v>340</v>
      </c>
      <c r="J88" s="13" t="s">
        <v>23</v>
      </c>
      <c r="K88" s="13" t="s">
        <v>24</v>
      </c>
      <c r="L88" s="15">
        <v>919</v>
      </c>
      <c r="M88" s="13" t="s">
        <v>780</v>
      </c>
      <c r="N88" s="14">
        <v>46302.82677083333</v>
      </c>
      <c r="O88" s="15">
        <v>360</v>
      </c>
      <c r="P88" s="13" t="s">
        <v>26</v>
      </c>
      <c r="Q88" s="15">
        <v>190</v>
      </c>
      <c r="R88" s="3" t="str">
        <f>IF(OR(G88="12R",G88="12L"),_xlfn.XLOOKUP(C88,DB!$A$2:$A$255,DB!$B$2:$B$255,""),IF(OR(G88="30L",G88="30R"),_xlfn.XLOOKUP(C88,DB!$A$2:$A$255,DB!$C$2:$C$255,""),""))</f>
        <v>UDGUV</v>
      </c>
      <c r="S88" s="3">
        <f t="shared" si="1"/>
        <v>18</v>
      </c>
      <c r="T88" s="3" t="str">
        <f>_xlfn.XLOOKUP(C88,DB!$A$2:$A$255,DB!$D$2:$D$255,"")</f>
        <v>Sector 2</v>
      </c>
    </row>
    <row r="89" spans="1:20" x14ac:dyDescent="0.2">
      <c r="A89" s="13" t="s">
        <v>226</v>
      </c>
      <c r="B89" s="13" t="s">
        <v>18</v>
      </c>
      <c r="C89" s="13" t="s">
        <v>227</v>
      </c>
      <c r="D89" s="13" t="s">
        <v>54</v>
      </c>
      <c r="E89" s="13" t="s">
        <v>2771</v>
      </c>
      <c r="F89" s="14">
        <v>46302.778217592597</v>
      </c>
      <c r="G89" s="13" t="s">
        <v>22</v>
      </c>
      <c r="H89" s="13" t="s">
        <v>2772</v>
      </c>
      <c r="I89" s="15">
        <v>370</v>
      </c>
      <c r="J89" s="13" t="s">
        <v>23</v>
      </c>
      <c r="K89" s="13" t="s">
        <v>24</v>
      </c>
      <c r="L89" s="15">
        <v>159</v>
      </c>
      <c r="M89" s="13" t="s">
        <v>2773</v>
      </c>
      <c r="N89" s="14">
        <v>46302.789097222223</v>
      </c>
      <c r="O89" s="15">
        <v>290</v>
      </c>
      <c r="P89" s="13" t="s">
        <v>26</v>
      </c>
      <c r="Q89" s="15">
        <v>190</v>
      </c>
      <c r="R89" s="3" t="str">
        <f>IF(OR(G89="12R",G89="12L"),_xlfn.XLOOKUP(C89,DB!$A$2:$A$255,DB!$B$2:$B$255,""),IF(OR(G89="30L",G89="30R"),_xlfn.XLOOKUP(C89,DB!$A$2:$A$255,DB!$C$2:$C$255,""),""))</f>
        <v>TAKUX</v>
      </c>
      <c r="S89" s="3">
        <f t="shared" si="1"/>
        <v>18</v>
      </c>
      <c r="T89" s="3" t="str">
        <f>_xlfn.XLOOKUP(C89,DB!$A$2:$A$255,DB!$D$2:$D$255,"")</f>
        <v>Sector 7</v>
      </c>
    </row>
    <row r="90" spans="1:20" x14ac:dyDescent="0.2">
      <c r="A90" s="13" t="s">
        <v>228</v>
      </c>
      <c r="B90" s="13" t="s">
        <v>18</v>
      </c>
      <c r="C90" s="13" t="s">
        <v>19</v>
      </c>
      <c r="D90" s="13" t="s">
        <v>34</v>
      </c>
      <c r="E90" s="13" t="s">
        <v>541</v>
      </c>
      <c r="F90" s="14">
        <v>46302.780497685184</v>
      </c>
      <c r="G90" s="13" t="s">
        <v>22</v>
      </c>
      <c r="H90" s="13" t="s">
        <v>2774</v>
      </c>
      <c r="I90" s="15">
        <v>380</v>
      </c>
      <c r="J90" s="13" t="s">
        <v>23</v>
      </c>
      <c r="K90" s="13" t="s">
        <v>24</v>
      </c>
      <c r="L90" s="15">
        <v>944</v>
      </c>
      <c r="M90" s="13" t="s">
        <v>2775</v>
      </c>
      <c r="N90" s="14">
        <v>46302.830914351856</v>
      </c>
      <c r="O90" s="15">
        <v>380</v>
      </c>
      <c r="P90" s="13" t="s">
        <v>26</v>
      </c>
      <c r="Q90" s="15">
        <v>190</v>
      </c>
      <c r="R90" s="3" t="str">
        <f>IF(OR(G90="12R",G90="12L"),_xlfn.XLOOKUP(C90,DB!$A$2:$A$255,DB!$B$2:$B$255,""),IF(OR(G90="30L",G90="30R"),_xlfn.XLOOKUP(C90,DB!$A$2:$A$255,DB!$C$2:$C$255,""),""))</f>
        <v>UDGUV</v>
      </c>
      <c r="S90" s="3">
        <f t="shared" si="1"/>
        <v>18</v>
      </c>
      <c r="T90" s="3" t="str">
        <f>_xlfn.XLOOKUP(C90,DB!$A$2:$A$255,DB!$D$2:$D$255,"")</f>
        <v>Sector 2</v>
      </c>
    </row>
    <row r="91" spans="1:20" x14ac:dyDescent="0.2">
      <c r="A91" s="13" t="s">
        <v>244</v>
      </c>
      <c r="B91" s="13" t="s">
        <v>18</v>
      </c>
      <c r="C91" s="13" t="s">
        <v>28</v>
      </c>
      <c r="D91" s="13" t="s">
        <v>29</v>
      </c>
      <c r="E91" s="13" t="s">
        <v>2776</v>
      </c>
      <c r="F91" s="14">
        <v>46302.78230324074</v>
      </c>
      <c r="G91" s="13" t="s">
        <v>22</v>
      </c>
      <c r="H91" s="13" t="s">
        <v>2777</v>
      </c>
      <c r="I91" s="15">
        <v>380</v>
      </c>
      <c r="J91" s="13" t="s">
        <v>23</v>
      </c>
      <c r="K91" s="13" t="s">
        <v>24</v>
      </c>
      <c r="L91" s="15">
        <v>435</v>
      </c>
      <c r="M91" s="13" t="s">
        <v>204</v>
      </c>
      <c r="N91" s="14">
        <v>46302.808807870373</v>
      </c>
      <c r="O91" s="15">
        <v>380</v>
      </c>
      <c r="P91" s="13" t="s">
        <v>26</v>
      </c>
      <c r="Q91" s="15">
        <v>40</v>
      </c>
      <c r="R91" s="3" t="str">
        <f>IF(OR(G91="12R",G91="12L"),_xlfn.XLOOKUP(C91,DB!$A$2:$A$255,DB!$B$2:$B$255,""),IF(OR(G91="30L",G91="30R"),_xlfn.XLOOKUP(C91,DB!$A$2:$A$255,DB!$C$2:$C$255,""),""))</f>
        <v>OMSUK</v>
      </c>
      <c r="S91" s="3">
        <f t="shared" si="1"/>
        <v>18</v>
      </c>
      <c r="T91" s="3" t="str">
        <f>_xlfn.XLOOKUP(C91,DB!$A$2:$A$255,DB!$D$2:$D$255,"")</f>
        <v>Sector 3</v>
      </c>
    </row>
    <row r="92" spans="1:20" x14ac:dyDescent="0.2">
      <c r="A92" s="13" t="s">
        <v>220</v>
      </c>
      <c r="B92" s="13" t="s">
        <v>18</v>
      </c>
      <c r="C92" s="13" t="s">
        <v>221</v>
      </c>
      <c r="D92" s="13" t="s">
        <v>20</v>
      </c>
      <c r="E92" s="13" t="s">
        <v>183</v>
      </c>
      <c r="F92" s="14">
        <v>46302.783483796295</v>
      </c>
      <c r="G92" s="13" t="s">
        <v>22</v>
      </c>
      <c r="H92" s="13" t="s">
        <v>2778</v>
      </c>
      <c r="I92" s="15">
        <v>360</v>
      </c>
      <c r="J92" s="13" t="s">
        <v>23</v>
      </c>
      <c r="K92" s="13" t="s">
        <v>24</v>
      </c>
      <c r="L92" s="15">
        <v>901</v>
      </c>
      <c r="M92" s="13" t="s">
        <v>99</v>
      </c>
      <c r="N92" s="14">
        <v>46302.831076388888</v>
      </c>
      <c r="O92" s="15">
        <v>360</v>
      </c>
      <c r="P92" s="13" t="s">
        <v>26</v>
      </c>
      <c r="Q92" s="15">
        <v>190</v>
      </c>
      <c r="R92" s="3" t="str">
        <f>IF(OR(G92="12R",G92="12L"),_xlfn.XLOOKUP(C92,DB!$A$2:$A$255,DB!$B$2:$B$255,""),IF(OR(G92="30L",G92="30R"),_xlfn.XLOOKUP(C92,DB!$A$2:$A$255,DB!$C$2:$C$255,""),""))</f>
        <v>UDGUV</v>
      </c>
      <c r="S92" s="3">
        <f t="shared" si="1"/>
        <v>18</v>
      </c>
      <c r="T92" s="3" t="str">
        <f>_xlfn.XLOOKUP(C92,DB!$A$2:$A$255,DB!$D$2:$D$255,"")</f>
        <v>Sector 2</v>
      </c>
    </row>
    <row r="93" spans="1:20" x14ac:dyDescent="0.2">
      <c r="A93" s="13" t="s">
        <v>251</v>
      </c>
      <c r="B93" s="13" t="s">
        <v>18</v>
      </c>
      <c r="C93" s="13" t="s">
        <v>63</v>
      </c>
      <c r="D93" s="13" t="s">
        <v>34</v>
      </c>
      <c r="E93" s="13" t="s">
        <v>766</v>
      </c>
      <c r="F93" s="14">
        <v>46302.785034722227</v>
      </c>
      <c r="G93" s="13" t="s">
        <v>22</v>
      </c>
      <c r="H93" s="13" t="s">
        <v>2779</v>
      </c>
      <c r="I93" s="15">
        <v>380</v>
      </c>
      <c r="J93" s="13" t="s">
        <v>23</v>
      </c>
      <c r="K93" s="13" t="s">
        <v>24</v>
      </c>
      <c r="L93" s="15">
        <v>901</v>
      </c>
      <c r="M93" s="13" t="s">
        <v>2780</v>
      </c>
      <c r="N93" s="14">
        <v>46302.833020833335</v>
      </c>
      <c r="O93" s="15">
        <v>380</v>
      </c>
      <c r="P93" s="13" t="s">
        <v>26</v>
      </c>
      <c r="Q93" s="15">
        <v>190</v>
      </c>
      <c r="R93" s="3" t="str">
        <f>IF(OR(G93="12R",G93="12L"),_xlfn.XLOOKUP(C93,DB!$A$2:$A$255,DB!$B$2:$B$255,""),IF(OR(G93="30L",G93="30R"),_xlfn.XLOOKUP(C93,DB!$A$2:$A$255,DB!$C$2:$C$255,""),""))</f>
        <v>UDGUV</v>
      </c>
      <c r="S93" s="3">
        <f t="shared" si="1"/>
        <v>18</v>
      </c>
      <c r="T93" s="3" t="str">
        <f>_xlfn.XLOOKUP(C93,DB!$A$2:$A$255,DB!$D$2:$D$255,"")</f>
        <v>Sector 2</v>
      </c>
    </row>
    <row r="94" spans="1:20" x14ac:dyDescent="0.2">
      <c r="A94" s="13" t="s">
        <v>257</v>
      </c>
      <c r="B94" s="13" t="s">
        <v>18</v>
      </c>
      <c r="C94" s="13" t="s">
        <v>122</v>
      </c>
      <c r="D94" s="13" t="s">
        <v>123</v>
      </c>
      <c r="E94" s="13" t="s">
        <v>1173</v>
      </c>
      <c r="F94" s="14">
        <v>46302.788576388892</v>
      </c>
      <c r="G94" s="13" t="s">
        <v>22</v>
      </c>
      <c r="H94" s="13" t="s">
        <v>2781</v>
      </c>
      <c r="I94" s="15">
        <v>340</v>
      </c>
      <c r="J94" s="13" t="s">
        <v>23</v>
      </c>
      <c r="K94" s="13" t="s">
        <v>24</v>
      </c>
      <c r="L94" s="15">
        <v>371</v>
      </c>
      <c r="M94" s="13" t="s">
        <v>269</v>
      </c>
      <c r="N94" s="14">
        <v>46302.809861111113</v>
      </c>
      <c r="O94" s="15">
        <v>360</v>
      </c>
      <c r="P94" s="13" t="s">
        <v>26</v>
      </c>
      <c r="Q94" s="15">
        <v>40</v>
      </c>
      <c r="R94" s="3" t="str">
        <f>IF(OR(G94="12R",G94="12L"),_xlfn.XLOOKUP(C94,DB!$A$2:$A$255,DB!$B$2:$B$255,""),IF(OR(G94="30L",G94="30R"),_xlfn.XLOOKUP(C94,DB!$A$2:$A$255,DB!$C$2:$C$255,""),""))</f>
        <v>ENEBA</v>
      </c>
      <c r="S94" s="3">
        <f t="shared" si="1"/>
        <v>18</v>
      </c>
      <c r="T94" s="3" t="str">
        <f>_xlfn.XLOOKUP(C94,DB!$A$2:$A$255,DB!$D$2:$D$255,"")</f>
        <v>Sector 3</v>
      </c>
    </row>
    <row r="95" spans="1:20" x14ac:dyDescent="0.2">
      <c r="A95" s="13" t="s">
        <v>258</v>
      </c>
      <c r="B95" s="13" t="s">
        <v>18</v>
      </c>
      <c r="C95" s="13" t="s">
        <v>128</v>
      </c>
      <c r="D95" s="13" t="s">
        <v>61</v>
      </c>
      <c r="E95" s="13" t="s">
        <v>2782</v>
      </c>
      <c r="F95" s="14">
        <v>46302.789953703701</v>
      </c>
      <c r="G95" s="13" t="s">
        <v>22</v>
      </c>
      <c r="H95" s="13" t="s">
        <v>2783</v>
      </c>
      <c r="I95" s="15">
        <v>340</v>
      </c>
      <c r="J95" s="13" t="s">
        <v>23</v>
      </c>
      <c r="K95" s="13" t="s">
        <v>24</v>
      </c>
      <c r="L95" s="15">
        <v>444</v>
      </c>
      <c r="M95" s="13" t="s">
        <v>204</v>
      </c>
      <c r="N95" s="14">
        <v>46302.814351851848</v>
      </c>
      <c r="O95" s="15">
        <v>340</v>
      </c>
      <c r="P95" s="13" t="s">
        <v>26</v>
      </c>
      <c r="Q95" s="15">
        <v>40</v>
      </c>
      <c r="R95" s="3" t="str">
        <f>IF(OR(G95="12R",G95="12L"),_xlfn.XLOOKUP(C95,DB!$A$2:$A$255,DB!$B$2:$B$255,""),IF(OR(G95="30L",G95="30R"),_xlfn.XLOOKUP(C95,DB!$A$2:$A$255,DB!$C$2:$C$255,""),""))</f>
        <v>ENEBA</v>
      </c>
      <c r="S95" s="3">
        <f t="shared" si="1"/>
        <v>18</v>
      </c>
      <c r="T95" s="3" t="str">
        <f>_xlfn.XLOOKUP(C95,DB!$A$2:$A$255,DB!$D$2:$D$255,"")</f>
        <v>Sector 3</v>
      </c>
    </row>
    <row r="96" spans="1:20" x14ac:dyDescent="0.2">
      <c r="A96" s="13" t="s">
        <v>243</v>
      </c>
      <c r="B96" s="13" t="s">
        <v>18</v>
      </c>
      <c r="C96" s="13" t="s">
        <v>144</v>
      </c>
      <c r="D96" s="13" t="s">
        <v>29</v>
      </c>
      <c r="E96" s="13" t="s">
        <v>2784</v>
      </c>
      <c r="F96" s="14">
        <v>46302.791585648149</v>
      </c>
      <c r="G96" s="13" t="s">
        <v>22</v>
      </c>
      <c r="H96" s="13" t="s">
        <v>2785</v>
      </c>
      <c r="I96" s="15">
        <v>340</v>
      </c>
      <c r="J96" s="13" t="s">
        <v>23</v>
      </c>
      <c r="K96" s="13" t="s">
        <v>24</v>
      </c>
      <c r="L96" s="15">
        <v>451</v>
      </c>
      <c r="M96" s="13" t="s">
        <v>204</v>
      </c>
      <c r="N96" s="14">
        <v>46302.815995370373</v>
      </c>
      <c r="O96" s="15">
        <v>320</v>
      </c>
      <c r="P96" s="13" t="s">
        <v>26</v>
      </c>
      <c r="Q96" s="15">
        <v>40</v>
      </c>
      <c r="R96" s="3" t="str">
        <f>IF(OR(G96="12R",G96="12L"),_xlfn.XLOOKUP(C96,DB!$A$2:$A$255,DB!$B$2:$B$255,""),IF(OR(G96="30L",G96="30R"),_xlfn.XLOOKUP(C96,DB!$A$2:$A$255,DB!$C$2:$C$255,""),""))</f>
        <v>OMSUK</v>
      </c>
      <c r="S96" s="3">
        <f t="shared" si="1"/>
        <v>18</v>
      </c>
      <c r="T96" s="3" t="str">
        <f>_xlfn.XLOOKUP(C96,DB!$A$2:$A$255,DB!$D$2:$D$255,"")</f>
        <v>Sector 3</v>
      </c>
    </row>
    <row r="97" spans="1:20" x14ac:dyDescent="0.2">
      <c r="A97" s="13" t="s">
        <v>245</v>
      </c>
      <c r="B97" s="13" t="s">
        <v>18</v>
      </c>
      <c r="C97" s="13" t="s">
        <v>246</v>
      </c>
      <c r="D97" s="13" t="s">
        <v>247</v>
      </c>
      <c r="E97" s="13" t="s">
        <v>658</v>
      </c>
      <c r="F97" s="14">
        <v>46302.793136574073</v>
      </c>
      <c r="G97" s="13" t="s">
        <v>22</v>
      </c>
      <c r="H97" s="13" t="s">
        <v>2786</v>
      </c>
      <c r="I97" s="15">
        <v>100</v>
      </c>
      <c r="J97" s="13" t="s">
        <v>23</v>
      </c>
      <c r="K97" s="13" t="s">
        <v>24</v>
      </c>
      <c r="L97" s="15">
        <v>348</v>
      </c>
      <c r="M97" s="13" t="s">
        <v>246</v>
      </c>
      <c r="N97" s="14">
        <v>46302.853692129633</v>
      </c>
      <c r="O97" s="15">
        <v>0</v>
      </c>
      <c r="P97" s="13" t="s">
        <v>137</v>
      </c>
      <c r="Q97" s="15">
        <v>40</v>
      </c>
      <c r="R97" s="3" t="str">
        <f>IF(OR(G97="12R",G97="12L"),_xlfn.XLOOKUP(C97,DB!$A$2:$A$255,DB!$B$2:$B$255,""),IF(OR(G97="30L",G97="30R"),_xlfn.XLOOKUP(C97,DB!$A$2:$A$255,DB!$C$2:$C$255,""),""))</f>
        <v>CZM</v>
      </c>
      <c r="S97" s="3">
        <f t="shared" si="1"/>
        <v>19</v>
      </c>
      <c r="T97" s="3" t="str">
        <f>_xlfn.XLOOKUP(C97,DB!$A$2:$A$255,DB!$D$2:$D$255,"")</f>
        <v>Sector 7</v>
      </c>
    </row>
    <row r="98" spans="1:20" x14ac:dyDescent="0.2">
      <c r="A98" s="13" t="s">
        <v>307</v>
      </c>
      <c r="B98" s="13" t="s">
        <v>18</v>
      </c>
      <c r="C98" s="13" t="s">
        <v>172</v>
      </c>
      <c r="D98" s="13" t="s">
        <v>54</v>
      </c>
      <c r="E98" s="13" t="s">
        <v>2787</v>
      </c>
      <c r="F98" s="14">
        <v>46302.795567129629</v>
      </c>
      <c r="G98" s="13" t="s">
        <v>22</v>
      </c>
      <c r="H98" s="13" t="s">
        <v>2788</v>
      </c>
      <c r="I98" s="15">
        <v>340</v>
      </c>
      <c r="J98" s="13" t="s">
        <v>23</v>
      </c>
      <c r="K98" s="13" t="s">
        <v>24</v>
      </c>
      <c r="L98" s="15">
        <v>332</v>
      </c>
      <c r="M98" s="13" t="s">
        <v>2789</v>
      </c>
      <c r="N98" s="14">
        <v>46302.814872685187</v>
      </c>
      <c r="O98" s="15">
        <v>340</v>
      </c>
      <c r="P98" s="13" t="s">
        <v>26</v>
      </c>
      <c r="Q98" s="15">
        <v>190</v>
      </c>
      <c r="R98" s="3" t="str">
        <f>IF(OR(G98="12R",G98="12L"),_xlfn.XLOOKUP(C98,DB!$A$2:$A$255,DB!$B$2:$B$255,""),IF(OR(G98="30L",G98="30R"),_xlfn.XLOOKUP(C98,DB!$A$2:$A$255,DB!$C$2:$C$255,""),""))</f>
        <v>CZM</v>
      </c>
      <c r="S98" s="3">
        <f t="shared" si="1"/>
        <v>19</v>
      </c>
      <c r="T98" s="3" t="str">
        <f>_xlfn.XLOOKUP(C98,DB!$A$2:$A$255,DB!$D$2:$D$255,"")</f>
        <v>Sector 7</v>
      </c>
    </row>
    <row r="99" spans="1:20" x14ac:dyDescent="0.2">
      <c r="A99" s="13" t="s">
        <v>2790</v>
      </c>
      <c r="B99" s="13" t="s">
        <v>18</v>
      </c>
      <c r="C99" s="13" t="s">
        <v>224</v>
      </c>
      <c r="D99" s="13" t="s">
        <v>2791</v>
      </c>
      <c r="E99" s="13" t="s">
        <v>2792</v>
      </c>
      <c r="F99" s="14">
        <v>46302.798831018517</v>
      </c>
      <c r="G99" s="13" t="s">
        <v>22</v>
      </c>
      <c r="H99" s="13" t="s">
        <v>2793</v>
      </c>
      <c r="I99" s="15">
        <v>430</v>
      </c>
      <c r="J99" s="13" t="s">
        <v>23</v>
      </c>
      <c r="K99" s="13" t="s">
        <v>51</v>
      </c>
      <c r="L99" s="15">
        <v>438</v>
      </c>
      <c r="M99" s="13" t="s">
        <v>204</v>
      </c>
      <c r="N99" s="14">
        <v>46302.82366898148</v>
      </c>
      <c r="O99" s="15">
        <v>430</v>
      </c>
      <c r="P99" s="13" t="s">
        <v>26</v>
      </c>
      <c r="Q99" s="15">
        <v>40</v>
      </c>
      <c r="R99" s="3" t="str">
        <f>IF(OR(G99="12R",G99="12L"),_xlfn.XLOOKUP(C99,DB!$A$2:$A$255,DB!$B$2:$B$255,""),IF(OR(G99="30L",G99="30R"),_xlfn.XLOOKUP(C99,DB!$A$2:$A$255,DB!$C$2:$C$255,""),""))</f>
        <v>ENEBA</v>
      </c>
      <c r="S99" s="3">
        <f t="shared" si="1"/>
        <v>19</v>
      </c>
      <c r="T99" s="3" t="str">
        <f>_xlfn.XLOOKUP(C99,DB!$A$2:$A$255,DB!$D$2:$D$255,"")</f>
        <v>Sector 3</v>
      </c>
    </row>
    <row r="100" spans="1:20" x14ac:dyDescent="0.2">
      <c r="A100" s="13" t="s">
        <v>187</v>
      </c>
      <c r="B100" s="13" t="s">
        <v>18</v>
      </c>
      <c r="C100" s="13" t="s">
        <v>18</v>
      </c>
      <c r="D100" s="13" t="s">
        <v>188</v>
      </c>
      <c r="E100" s="13"/>
      <c r="F100" s="14">
        <v>46302.802673611106</v>
      </c>
      <c r="G100" s="13" t="s">
        <v>22</v>
      </c>
      <c r="H100" s="13" t="s">
        <v>2794</v>
      </c>
      <c r="I100" s="15">
        <v>15</v>
      </c>
      <c r="J100" s="13" t="s">
        <v>139</v>
      </c>
      <c r="K100" s="13" t="s">
        <v>51</v>
      </c>
      <c r="L100" s="15">
        <v>127</v>
      </c>
      <c r="M100" s="13" t="s">
        <v>18</v>
      </c>
      <c r="N100" s="14">
        <v>46302.857824074075</v>
      </c>
      <c r="O100" s="15">
        <v>0</v>
      </c>
      <c r="P100" s="13" t="s">
        <v>137</v>
      </c>
      <c r="Q100" s="15">
        <v>15</v>
      </c>
      <c r="R100" s="3" t="str">
        <f>IF(OR(G100="12R",G100="12L"),_xlfn.XLOOKUP(C100,DB!$A$2:$A$255,DB!$B$2:$B$255,""),IF(OR(G100="30L",G100="30R"),_xlfn.XLOOKUP(C100,DB!$A$2:$A$255,DB!$C$2:$C$255,""),""))</f>
        <v/>
      </c>
      <c r="S100" s="3">
        <f t="shared" si="1"/>
        <v>19</v>
      </c>
      <c r="T100" s="3" t="str">
        <f>_xlfn.XLOOKUP(C100,DB!$A$2:$A$255,DB!$D$2:$D$255,"")</f>
        <v/>
      </c>
    </row>
    <row r="101" spans="1:20" x14ac:dyDescent="0.2">
      <c r="A101" s="13" t="s">
        <v>669</v>
      </c>
      <c r="B101" s="13" t="s">
        <v>18</v>
      </c>
      <c r="C101" s="13" t="s">
        <v>317</v>
      </c>
      <c r="D101" s="13" t="s">
        <v>20</v>
      </c>
      <c r="E101" s="13" t="s">
        <v>2795</v>
      </c>
      <c r="F101" s="14">
        <v>46302.80405092593</v>
      </c>
      <c r="G101" s="13" t="s">
        <v>22</v>
      </c>
      <c r="H101" s="13" t="s">
        <v>2796</v>
      </c>
      <c r="I101" s="15">
        <v>340</v>
      </c>
      <c r="J101" s="13" t="s">
        <v>23</v>
      </c>
      <c r="K101" s="13" t="s">
        <v>24</v>
      </c>
      <c r="L101" s="15">
        <v>444</v>
      </c>
      <c r="M101" s="13" t="s">
        <v>204</v>
      </c>
      <c r="N101" s="14">
        <v>46302.829074074078</v>
      </c>
      <c r="O101" s="15">
        <v>300</v>
      </c>
      <c r="P101" s="13" t="s">
        <v>26</v>
      </c>
      <c r="Q101" s="15">
        <v>40</v>
      </c>
      <c r="R101" s="3" t="str">
        <f>IF(OR(G101="12R",G101="12L"),_xlfn.XLOOKUP(C101,DB!$A$2:$A$255,DB!$B$2:$B$255,""),IF(OR(G101="30L",G101="30R"),_xlfn.XLOOKUP(C101,DB!$A$2:$A$255,DB!$C$2:$C$255,""),""))</f>
        <v>UDGUV</v>
      </c>
      <c r="S101" s="3">
        <f t="shared" si="1"/>
        <v>19</v>
      </c>
      <c r="T101" s="3" t="str">
        <f>_xlfn.XLOOKUP(C101,DB!$A$2:$A$255,DB!$D$2:$D$255,"")</f>
        <v>Sector 2</v>
      </c>
    </row>
    <row r="102" spans="1:20" x14ac:dyDescent="0.2">
      <c r="A102" s="13" t="s">
        <v>263</v>
      </c>
      <c r="B102" s="13" t="s">
        <v>18</v>
      </c>
      <c r="C102" s="13" t="s">
        <v>115</v>
      </c>
      <c r="D102" s="13" t="s">
        <v>129</v>
      </c>
      <c r="E102" s="13" t="s">
        <v>2797</v>
      </c>
      <c r="F102" s="14">
        <v>46302.81040509259</v>
      </c>
      <c r="G102" s="13" t="s">
        <v>22</v>
      </c>
      <c r="H102" s="13" t="s">
        <v>567</v>
      </c>
      <c r="I102" s="15">
        <v>350</v>
      </c>
      <c r="J102" s="13" t="s">
        <v>23</v>
      </c>
      <c r="K102" s="13" t="s">
        <v>24</v>
      </c>
      <c r="L102" s="15">
        <v>153</v>
      </c>
      <c r="M102" s="13" t="s">
        <v>117</v>
      </c>
      <c r="N102" s="14">
        <v>46302.820891203708</v>
      </c>
      <c r="O102" s="15">
        <v>263</v>
      </c>
      <c r="P102" s="13" t="s">
        <v>26</v>
      </c>
      <c r="Q102" s="15">
        <v>190</v>
      </c>
      <c r="R102" s="3" t="str">
        <f>IF(OR(G102="12R",G102="12L"),_xlfn.XLOOKUP(C102,DB!$A$2:$A$255,DB!$B$2:$B$255,""),IF(OR(G102="30L",G102="30R"),_xlfn.XLOOKUP(C102,DB!$A$2:$A$255,DB!$C$2:$C$255,""),""))</f>
        <v>TAKUX</v>
      </c>
      <c r="S102" s="3">
        <f t="shared" si="1"/>
        <v>19</v>
      </c>
      <c r="T102" s="3" t="str">
        <f>_xlfn.XLOOKUP(C102,DB!$A$2:$A$255,DB!$D$2:$D$255,"")</f>
        <v>Sector 7</v>
      </c>
    </row>
    <row r="103" spans="1:20" x14ac:dyDescent="0.2">
      <c r="A103" s="13" t="s">
        <v>265</v>
      </c>
      <c r="B103" s="13" t="s">
        <v>18</v>
      </c>
      <c r="C103" s="13" t="s">
        <v>148</v>
      </c>
      <c r="D103" s="13" t="s">
        <v>129</v>
      </c>
      <c r="E103" s="13" t="s">
        <v>2798</v>
      </c>
      <c r="F103" s="14">
        <v>46302.811874999999</v>
      </c>
      <c r="G103" s="13" t="s">
        <v>22</v>
      </c>
      <c r="H103" s="13" t="s">
        <v>1879</v>
      </c>
      <c r="I103" s="15">
        <v>330</v>
      </c>
      <c r="J103" s="13" t="s">
        <v>23</v>
      </c>
      <c r="K103" s="13" t="s">
        <v>24</v>
      </c>
      <c r="L103" s="15">
        <v>135</v>
      </c>
      <c r="M103" s="13" t="s">
        <v>40</v>
      </c>
      <c r="N103" s="14">
        <v>46302.820740740739</v>
      </c>
      <c r="O103" s="15">
        <v>224</v>
      </c>
      <c r="P103" s="13" t="s">
        <v>26</v>
      </c>
      <c r="Q103" s="15">
        <v>190</v>
      </c>
      <c r="R103" s="3" t="str">
        <f>IF(OR(G103="12R",G103="12L"),_xlfn.XLOOKUP(C103,DB!$A$2:$A$255,DB!$B$2:$B$255,""),IF(OR(G103="30L",G103="30R"),_xlfn.XLOOKUP(C103,DB!$A$2:$A$255,DB!$C$2:$C$255,""),""))</f>
        <v>NUDAL</v>
      </c>
      <c r="S103" s="3">
        <f t="shared" si="1"/>
        <v>19</v>
      </c>
      <c r="T103" s="3" t="str">
        <f>_xlfn.XLOOKUP(C103,DB!$A$2:$A$255,DB!$D$2:$D$255,"")</f>
        <v>Sector 3</v>
      </c>
    </row>
    <row r="104" spans="1:20" x14ac:dyDescent="0.2">
      <c r="A104" s="13" t="s">
        <v>275</v>
      </c>
      <c r="B104" s="13" t="s">
        <v>18</v>
      </c>
      <c r="C104" s="13" t="s">
        <v>276</v>
      </c>
      <c r="D104" s="13" t="s">
        <v>123</v>
      </c>
      <c r="E104" s="13" t="s">
        <v>2799</v>
      </c>
      <c r="F104" s="14">
        <v>46302.813692129625</v>
      </c>
      <c r="G104" s="13" t="s">
        <v>22</v>
      </c>
      <c r="H104" s="13" t="s">
        <v>2800</v>
      </c>
      <c r="I104" s="15">
        <v>280</v>
      </c>
      <c r="J104" s="13" t="s">
        <v>23</v>
      </c>
      <c r="K104" s="13" t="s">
        <v>24</v>
      </c>
      <c r="L104" s="15">
        <v>460</v>
      </c>
      <c r="M104" s="13" t="s">
        <v>2801</v>
      </c>
      <c r="N104" s="14">
        <v>46302.837384259255</v>
      </c>
      <c r="O104" s="15">
        <v>280</v>
      </c>
      <c r="P104" s="13" t="s">
        <v>26</v>
      </c>
      <c r="Q104" s="15">
        <v>40</v>
      </c>
      <c r="R104" s="3" t="str">
        <f>IF(OR(G104="12R",G104="12L"),_xlfn.XLOOKUP(C104,DB!$A$2:$A$255,DB!$B$2:$B$255,""),IF(OR(G104="30L",G104="30R"),_xlfn.XLOOKUP(C104,DB!$A$2:$A$255,DB!$C$2:$C$255,""),""))</f>
        <v>UDGUV</v>
      </c>
      <c r="S104" s="3">
        <f t="shared" si="1"/>
        <v>19</v>
      </c>
      <c r="T104" s="3" t="str">
        <f>_xlfn.XLOOKUP(C104,DB!$A$2:$A$255,DB!$D$2:$D$255,"")</f>
        <v>Sector 2</v>
      </c>
    </row>
    <row r="105" spans="1:20" x14ac:dyDescent="0.2">
      <c r="A105" s="13" t="s">
        <v>422</v>
      </c>
      <c r="B105" s="13" t="s">
        <v>18</v>
      </c>
      <c r="C105" s="13" t="s">
        <v>423</v>
      </c>
      <c r="D105" s="13" t="s">
        <v>61</v>
      </c>
      <c r="E105" s="13" t="s">
        <v>2802</v>
      </c>
      <c r="F105" s="14">
        <v>46302.814976851849</v>
      </c>
      <c r="G105" s="13" t="s">
        <v>22</v>
      </c>
      <c r="H105" s="13" t="s">
        <v>2803</v>
      </c>
      <c r="I105" s="15">
        <v>340</v>
      </c>
      <c r="J105" s="13" t="s">
        <v>23</v>
      </c>
      <c r="K105" s="13" t="s">
        <v>24</v>
      </c>
      <c r="L105" s="15">
        <v>377</v>
      </c>
      <c r="M105" s="13" t="s">
        <v>2804</v>
      </c>
      <c r="N105" s="14">
        <v>46302.835682870369</v>
      </c>
      <c r="O105" s="15">
        <v>340</v>
      </c>
      <c r="P105" s="13" t="s">
        <v>26</v>
      </c>
      <c r="Q105" s="15">
        <v>40</v>
      </c>
      <c r="R105" s="3" t="str">
        <f>IF(OR(G105="12R",G105="12L"),_xlfn.XLOOKUP(C105,DB!$A$2:$A$255,DB!$B$2:$B$255,""),IF(OR(G105="30L",G105="30R"),_xlfn.XLOOKUP(C105,DB!$A$2:$A$255,DB!$C$2:$C$255,""),""))</f>
        <v>ENEBA</v>
      </c>
      <c r="S105" s="3">
        <f t="shared" si="1"/>
        <v>19</v>
      </c>
      <c r="T105" s="3" t="str">
        <f>_xlfn.XLOOKUP(C105,DB!$A$2:$A$255,DB!$D$2:$D$255,"")</f>
        <v>Sector 3</v>
      </c>
    </row>
    <row r="106" spans="1:20" x14ac:dyDescent="0.2">
      <c r="A106" s="13" t="s">
        <v>237</v>
      </c>
      <c r="B106" s="13" t="s">
        <v>18</v>
      </c>
      <c r="C106" s="13" t="s">
        <v>238</v>
      </c>
      <c r="D106" s="13" t="s">
        <v>29</v>
      </c>
      <c r="E106" s="13" t="s">
        <v>1403</v>
      </c>
      <c r="F106" s="14">
        <v>46302.81649305555</v>
      </c>
      <c r="G106" s="13" t="s">
        <v>22</v>
      </c>
      <c r="H106" s="13" t="s">
        <v>2805</v>
      </c>
      <c r="I106" s="15">
        <v>350</v>
      </c>
      <c r="J106" s="13" t="s">
        <v>23</v>
      </c>
      <c r="K106" s="13" t="s">
        <v>24</v>
      </c>
      <c r="L106" s="15">
        <v>353</v>
      </c>
      <c r="M106" s="13" t="s">
        <v>31</v>
      </c>
      <c r="N106" s="14">
        <v>46302.836053240739</v>
      </c>
      <c r="O106" s="15">
        <v>330</v>
      </c>
      <c r="P106" s="13" t="s">
        <v>26</v>
      </c>
      <c r="Q106" s="15">
        <v>40</v>
      </c>
      <c r="R106" s="3" t="str">
        <f>IF(OR(G106="12R",G106="12L"),_xlfn.XLOOKUP(C106,DB!$A$2:$A$255,DB!$B$2:$B$255,""),IF(OR(G106="30L",G106="30R"),_xlfn.XLOOKUP(C106,DB!$A$2:$A$255,DB!$C$2:$C$255,""),""))</f>
        <v>OMSUK</v>
      </c>
      <c r="S106" s="3">
        <f t="shared" si="1"/>
        <v>19</v>
      </c>
      <c r="T106" s="3" t="str">
        <f>_xlfn.XLOOKUP(C106,DB!$A$2:$A$255,DB!$D$2:$D$255,"")</f>
        <v>Sector 3</v>
      </c>
    </row>
    <row r="107" spans="1:20" x14ac:dyDescent="0.2">
      <c r="A107" s="13" t="s">
        <v>2806</v>
      </c>
      <c r="B107" s="13" t="s">
        <v>18</v>
      </c>
      <c r="C107" s="13" t="s">
        <v>379</v>
      </c>
      <c r="D107" s="13" t="s">
        <v>34</v>
      </c>
      <c r="E107" s="13" t="s">
        <v>399</v>
      </c>
      <c r="F107" s="14">
        <v>46302.817291666666</v>
      </c>
      <c r="G107" s="13" t="s">
        <v>22</v>
      </c>
      <c r="H107" s="13" t="s">
        <v>2807</v>
      </c>
      <c r="I107" s="15">
        <v>390</v>
      </c>
      <c r="J107" s="13" t="s">
        <v>23</v>
      </c>
      <c r="K107" s="13" t="s">
        <v>24</v>
      </c>
      <c r="L107" s="15">
        <v>136</v>
      </c>
      <c r="M107" s="13" t="s">
        <v>40</v>
      </c>
      <c r="N107" s="14">
        <v>46302.82607638889</v>
      </c>
      <c r="O107" s="15">
        <v>290</v>
      </c>
      <c r="P107" s="13" t="s">
        <v>26</v>
      </c>
      <c r="Q107" s="15">
        <v>190</v>
      </c>
      <c r="R107" s="3" t="str">
        <f>IF(OR(G107="12R",G107="12L"),_xlfn.XLOOKUP(C107,DB!$A$2:$A$255,DB!$B$2:$B$255,""),IF(OR(G107="30L",G107="30R"),_xlfn.XLOOKUP(C107,DB!$A$2:$A$255,DB!$C$2:$C$255,""),""))</f>
        <v>NUDAL</v>
      </c>
      <c r="S107" s="3">
        <f t="shared" si="1"/>
        <v>19</v>
      </c>
      <c r="T107" s="3" t="str">
        <f>_xlfn.XLOOKUP(C107,DB!$A$2:$A$255,DB!$D$2:$D$255,"")</f>
        <v>Sector 3</v>
      </c>
    </row>
    <row r="108" spans="1:20" x14ac:dyDescent="0.2">
      <c r="A108" s="13" t="s">
        <v>270</v>
      </c>
      <c r="B108" s="13" t="s">
        <v>18</v>
      </c>
      <c r="C108" s="13" t="s">
        <v>134</v>
      </c>
      <c r="D108" s="13" t="s">
        <v>61</v>
      </c>
      <c r="E108" s="13" t="s">
        <v>734</v>
      </c>
      <c r="F108" s="14">
        <v>46302.818611111114</v>
      </c>
      <c r="G108" s="13" t="s">
        <v>22</v>
      </c>
      <c r="H108" s="13" t="s">
        <v>2808</v>
      </c>
      <c r="I108" s="15">
        <v>350</v>
      </c>
      <c r="J108" s="13" t="s">
        <v>23</v>
      </c>
      <c r="K108" s="13" t="s">
        <v>24</v>
      </c>
      <c r="L108" s="15">
        <v>358</v>
      </c>
      <c r="M108" s="13" t="s">
        <v>31</v>
      </c>
      <c r="N108" s="14">
        <v>46302.839502314819</v>
      </c>
      <c r="O108" s="15">
        <v>310</v>
      </c>
      <c r="P108" s="13" t="s">
        <v>26</v>
      </c>
      <c r="Q108" s="15">
        <v>40</v>
      </c>
      <c r="R108" s="3" t="str">
        <f>IF(OR(G108="12R",G108="12L"),_xlfn.XLOOKUP(C108,DB!$A$2:$A$255,DB!$B$2:$B$255,""),IF(OR(G108="30L",G108="30R"),_xlfn.XLOOKUP(C108,DB!$A$2:$A$255,DB!$C$2:$C$255,""),""))</f>
        <v>ENEBA</v>
      </c>
      <c r="S108" s="3">
        <f t="shared" si="1"/>
        <v>19</v>
      </c>
      <c r="T108" s="3" t="str">
        <f>_xlfn.XLOOKUP(C108,DB!$A$2:$A$255,DB!$D$2:$D$255,"")</f>
        <v>Sector 3</v>
      </c>
    </row>
    <row r="109" spans="1:20" x14ac:dyDescent="0.2">
      <c r="A109" s="13" t="s">
        <v>278</v>
      </c>
      <c r="B109" s="13" t="s">
        <v>18</v>
      </c>
      <c r="C109" s="13" t="s">
        <v>33</v>
      </c>
      <c r="D109" s="13" t="s">
        <v>54</v>
      </c>
      <c r="E109" s="13" t="s">
        <v>2809</v>
      </c>
      <c r="F109" s="14">
        <v>46302.819722222222</v>
      </c>
      <c r="G109" s="13" t="s">
        <v>22</v>
      </c>
      <c r="H109" s="13" t="s">
        <v>2810</v>
      </c>
      <c r="I109" s="15">
        <v>380</v>
      </c>
      <c r="J109" s="13" t="s">
        <v>23</v>
      </c>
      <c r="K109" s="13" t="s">
        <v>24</v>
      </c>
      <c r="L109" s="15">
        <v>876</v>
      </c>
      <c r="M109" s="13" t="s">
        <v>1096</v>
      </c>
      <c r="N109" s="14">
        <v>46302.866701388892</v>
      </c>
      <c r="O109" s="15">
        <v>380</v>
      </c>
      <c r="P109" s="13" t="s">
        <v>26</v>
      </c>
      <c r="Q109" s="15">
        <v>190</v>
      </c>
      <c r="R109" s="3" t="str">
        <f>IF(OR(G109="12R",G109="12L"),_xlfn.XLOOKUP(C109,DB!$A$2:$A$255,DB!$B$2:$B$255,""),IF(OR(G109="30L",G109="30R"),_xlfn.XLOOKUP(C109,DB!$A$2:$A$255,DB!$C$2:$C$255,""),""))</f>
        <v>UDGUV</v>
      </c>
      <c r="S109" s="3">
        <f t="shared" si="1"/>
        <v>19</v>
      </c>
      <c r="T109" s="3" t="str">
        <f>_xlfn.XLOOKUP(C109,DB!$A$2:$A$255,DB!$D$2:$D$255,"")</f>
        <v>Sector 2</v>
      </c>
    </row>
    <row r="110" spans="1:20" x14ac:dyDescent="0.2">
      <c r="A110" s="13" t="s">
        <v>287</v>
      </c>
      <c r="B110" s="13" t="s">
        <v>18</v>
      </c>
      <c r="C110" s="13" t="s">
        <v>43</v>
      </c>
      <c r="D110" s="13" t="s">
        <v>44</v>
      </c>
      <c r="E110" s="13" t="s">
        <v>197</v>
      </c>
      <c r="F110" s="14">
        <v>46302.821377314816</v>
      </c>
      <c r="G110" s="13" t="s">
        <v>22</v>
      </c>
      <c r="H110" s="13" t="s">
        <v>2811</v>
      </c>
      <c r="I110" s="15">
        <v>360</v>
      </c>
      <c r="J110" s="13" t="s">
        <v>23</v>
      </c>
      <c r="K110" s="13" t="s">
        <v>24</v>
      </c>
      <c r="L110" s="15">
        <v>912</v>
      </c>
      <c r="M110" s="13" t="s">
        <v>2812</v>
      </c>
      <c r="N110" s="14">
        <v>46302.869363425925</v>
      </c>
      <c r="O110" s="15">
        <v>340</v>
      </c>
      <c r="P110" s="13" t="s">
        <v>26</v>
      </c>
      <c r="Q110" s="15">
        <v>190</v>
      </c>
      <c r="R110" s="3" t="str">
        <f>IF(OR(G110="12R",G110="12L"),_xlfn.XLOOKUP(C110,DB!$A$2:$A$255,DB!$B$2:$B$255,""),IF(OR(G110="30L",G110="30R"),_xlfn.XLOOKUP(C110,DB!$A$2:$A$255,DB!$C$2:$C$255,""),""))</f>
        <v>UDGUV</v>
      </c>
      <c r="S110" s="3">
        <f t="shared" si="1"/>
        <v>19</v>
      </c>
      <c r="T110" s="3" t="str">
        <f>_xlfn.XLOOKUP(C110,DB!$A$2:$A$255,DB!$D$2:$D$255,"")</f>
        <v>Sector 2</v>
      </c>
    </row>
    <row r="111" spans="1:20" x14ac:dyDescent="0.2">
      <c r="A111" s="13" t="s">
        <v>272</v>
      </c>
      <c r="B111" s="13" t="s">
        <v>18</v>
      </c>
      <c r="C111" s="13" t="s">
        <v>273</v>
      </c>
      <c r="D111" s="13" t="s">
        <v>20</v>
      </c>
      <c r="E111" s="13" t="s">
        <v>1258</v>
      </c>
      <c r="F111" s="14">
        <v>46302.823148148149</v>
      </c>
      <c r="G111" s="13" t="s">
        <v>22</v>
      </c>
      <c r="H111" s="13" t="s">
        <v>2813</v>
      </c>
      <c r="I111" s="15">
        <v>340</v>
      </c>
      <c r="J111" s="13" t="s">
        <v>23</v>
      </c>
      <c r="K111" s="13" t="s">
        <v>24</v>
      </c>
      <c r="L111" s="15">
        <v>960</v>
      </c>
      <c r="M111" s="13" t="s">
        <v>2814</v>
      </c>
      <c r="N111" s="14">
        <v>46302.873831018514</v>
      </c>
      <c r="O111" s="15">
        <v>340</v>
      </c>
      <c r="P111" s="13" t="s">
        <v>26</v>
      </c>
      <c r="Q111" s="15">
        <v>190</v>
      </c>
      <c r="R111" s="3" t="str">
        <f>IF(OR(G111="12R",G111="12L"),_xlfn.XLOOKUP(C111,DB!$A$2:$A$255,DB!$B$2:$B$255,""),IF(OR(G111="30L",G111="30R"),_xlfn.XLOOKUP(C111,DB!$A$2:$A$255,DB!$C$2:$C$255,""),""))</f>
        <v>UDGUV</v>
      </c>
      <c r="S111" s="3">
        <f t="shared" si="1"/>
        <v>19</v>
      </c>
      <c r="T111" s="3" t="str">
        <f>_xlfn.XLOOKUP(C111,DB!$A$2:$A$255,DB!$D$2:$D$255,"")</f>
        <v>Sector 2</v>
      </c>
    </row>
    <row r="112" spans="1:20" x14ac:dyDescent="0.2">
      <c r="A112" s="13" t="s">
        <v>424</v>
      </c>
      <c r="B112" s="13" t="s">
        <v>18</v>
      </c>
      <c r="C112" s="13" t="s">
        <v>260</v>
      </c>
      <c r="D112" s="13" t="s">
        <v>261</v>
      </c>
      <c r="E112" s="13" t="s">
        <v>596</v>
      </c>
      <c r="F112" s="14">
        <v>46302.824942129635</v>
      </c>
      <c r="G112" s="13" t="s">
        <v>22</v>
      </c>
      <c r="H112" s="13" t="s">
        <v>2815</v>
      </c>
      <c r="I112" s="15">
        <v>370</v>
      </c>
      <c r="J112" s="13" t="s">
        <v>23</v>
      </c>
      <c r="K112" s="13" t="s">
        <v>24</v>
      </c>
      <c r="L112" s="15">
        <v>359</v>
      </c>
      <c r="M112" s="13" t="s">
        <v>31</v>
      </c>
      <c r="N112" s="14">
        <v>46302.844467592593</v>
      </c>
      <c r="O112" s="15">
        <v>350</v>
      </c>
      <c r="P112" s="13" t="s">
        <v>41</v>
      </c>
      <c r="Q112" s="15">
        <v>40</v>
      </c>
      <c r="R112" s="3" t="str">
        <f>IF(OR(G112="12R",G112="12L"),_xlfn.XLOOKUP(C112,DB!$A$2:$A$255,DB!$B$2:$B$255,""),IF(OR(G112="30L",G112="30R"),_xlfn.XLOOKUP(C112,DB!$A$2:$A$255,DB!$C$2:$C$255,""),""))</f>
        <v>NUDAL</v>
      </c>
      <c r="S112" s="3">
        <f t="shared" si="1"/>
        <v>19</v>
      </c>
      <c r="T112" s="3" t="str">
        <f>_xlfn.XLOOKUP(C112,DB!$A$2:$A$255,DB!$D$2:$D$255,"")</f>
        <v>Sector 3</v>
      </c>
    </row>
    <row r="113" spans="1:20" x14ac:dyDescent="0.2">
      <c r="A113" s="13" t="s">
        <v>280</v>
      </c>
      <c r="B113" s="13" t="s">
        <v>18</v>
      </c>
      <c r="C113" s="13" t="s">
        <v>170</v>
      </c>
      <c r="D113" s="13" t="s">
        <v>34</v>
      </c>
      <c r="E113" s="13" t="s">
        <v>2816</v>
      </c>
      <c r="F113" s="14">
        <v>46302.82644675926</v>
      </c>
      <c r="G113" s="13" t="s">
        <v>22</v>
      </c>
      <c r="H113" s="13" t="s">
        <v>2817</v>
      </c>
      <c r="I113" s="15">
        <v>350</v>
      </c>
      <c r="J113" s="13" t="s">
        <v>23</v>
      </c>
      <c r="K113" s="13" t="s">
        <v>24</v>
      </c>
      <c r="L113" s="15">
        <v>134</v>
      </c>
      <c r="M113" s="13" t="s">
        <v>40</v>
      </c>
      <c r="N113" s="14">
        <v>46302.8356712963</v>
      </c>
      <c r="O113" s="15">
        <v>229</v>
      </c>
      <c r="P113" s="13" t="s">
        <v>26</v>
      </c>
      <c r="Q113" s="15">
        <v>190</v>
      </c>
      <c r="R113" s="3" t="str">
        <f>IF(OR(G113="12R",G113="12L"),_xlfn.XLOOKUP(C113,DB!$A$2:$A$255,DB!$B$2:$B$255,""),IF(OR(G113="30L",G113="30R"),_xlfn.XLOOKUP(C113,DB!$A$2:$A$255,DB!$C$2:$C$255,""),""))</f>
        <v>OMSUK</v>
      </c>
      <c r="S113" s="3">
        <f t="shared" si="1"/>
        <v>19</v>
      </c>
      <c r="T113" s="3" t="str">
        <f>_xlfn.XLOOKUP(C113,DB!$A$2:$A$255,DB!$D$2:$D$255,"")</f>
        <v>Sector 3</v>
      </c>
    </row>
    <row r="114" spans="1:20" x14ac:dyDescent="0.2">
      <c r="A114" s="13" t="s">
        <v>283</v>
      </c>
      <c r="B114" s="13" t="s">
        <v>18</v>
      </c>
      <c r="C114" s="13" t="s">
        <v>284</v>
      </c>
      <c r="D114" s="13" t="s">
        <v>34</v>
      </c>
      <c r="E114" s="13" t="s">
        <v>2818</v>
      </c>
      <c r="F114" s="14">
        <v>46302.827418981484</v>
      </c>
      <c r="G114" s="13" t="s">
        <v>22</v>
      </c>
      <c r="H114" s="13" t="s">
        <v>2819</v>
      </c>
      <c r="I114" s="15">
        <v>380</v>
      </c>
      <c r="J114" s="13" t="s">
        <v>23</v>
      </c>
      <c r="K114" s="13" t="s">
        <v>24</v>
      </c>
      <c r="L114" s="15">
        <v>929</v>
      </c>
      <c r="M114" s="13" t="s">
        <v>2820</v>
      </c>
      <c r="N114" s="14">
        <v>46302.87672453704</v>
      </c>
      <c r="O114" s="15">
        <v>380</v>
      </c>
      <c r="P114" s="13" t="s">
        <v>26</v>
      </c>
      <c r="Q114" s="15">
        <v>190</v>
      </c>
      <c r="R114" s="3" t="str">
        <f>IF(OR(G114="12R",G114="12L"),_xlfn.XLOOKUP(C114,DB!$A$2:$A$255,DB!$B$2:$B$255,""),IF(OR(G114="30L",G114="30R"),_xlfn.XLOOKUP(C114,DB!$A$2:$A$255,DB!$C$2:$C$255,""),""))</f>
        <v>UDGUV</v>
      </c>
      <c r="S114" s="3">
        <f t="shared" si="1"/>
        <v>19</v>
      </c>
      <c r="T114" s="3" t="str">
        <f>_xlfn.XLOOKUP(C114,DB!$A$2:$A$255,DB!$D$2:$D$255,"")</f>
        <v>Sector 2</v>
      </c>
    </row>
    <row r="115" spans="1:20" x14ac:dyDescent="0.2">
      <c r="A115" s="13" t="s">
        <v>492</v>
      </c>
      <c r="B115" s="13" t="s">
        <v>18</v>
      </c>
      <c r="C115" s="13" t="s">
        <v>493</v>
      </c>
      <c r="D115" s="13" t="s">
        <v>129</v>
      </c>
      <c r="E115" s="13" t="s">
        <v>657</v>
      </c>
      <c r="F115" s="14">
        <v>46302.828414351854</v>
      </c>
      <c r="G115" s="13" t="s">
        <v>22</v>
      </c>
      <c r="H115" s="13" t="s">
        <v>2821</v>
      </c>
      <c r="I115" s="15">
        <v>340</v>
      </c>
      <c r="J115" s="13" t="s">
        <v>23</v>
      </c>
      <c r="K115" s="13" t="s">
        <v>24</v>
      </c>
      <c r="L115" s="15">
        <v>439</v>
      </c>
      <c r="M115" s="13" t="s">
        <v>204</v>
      </c>
      <c r="N115" s="14">
        <v>46302.851782407408</v>
      </c>
      <c r="O115" s="15">
        <v>340</v>
      </c>
      <c r="P115" s="13" t="s">
        <v>26</v>
      </c>
      <c r="Q115" s="15">
        <v>40</v>
      </c>
      <c r="R115" s="3" t="str">
        <f>IF(OR(G115="12R",G115="12L"),_xlfn.XLOOKUP(C115,DB!$A$2:$A$255,DB!$B$2:$B$255,""),IF(OR(G115="30L",G115="30R"),_xlfn.XLOOKUP(C115,DB!$A$2:$A$255,DB!$C$2:$C$255,""),""))</f>
        <v>ENEBA</v>
      </c>
      <c r="S115" s="3">
        <f t="shared" si="1"/>
        <v>19</v>
      </c>
      <c r="T115" s="3" t="str">
        <f>_xlfn.XLOOKUP(C115,DB!$A$2:$A$255,DB!$D$2:$D$255,"")</f>
        <v>Sector 3</v>
      </c>
    </row>
    <row r="116" spans="1:20" x14ac:dyDescent="0.2">
      <c r="A116" s="13" t="s">
        <v>255</v>
      </c>
      <c r="B116" s="13" t="s">
        <v>18</v>
      </c>
      <c r="C116" s="13" t="s">
        <v>256</v>
      </c>
      <c r="D116" s="13" t="s">
        <v>20</v>
      </c>
      <c r="E116" s="13" t="s">
        <v>458</v>
      </c>
      <c r="F116" s="14">
        <v>46302.829340277778</v>
      </c>
      <c r="G116" s="13" t="s">
        <v>22</v>
      </c>
      <c r="H116" s="13" t="s">
        <v>2822</v>
      </c>
      <c r="I116" s="15">
        <v>340</v>
      </c>
      <c r="J116" s="13" t="s">
        <v>23</v>
      </c>
      <c r="K116" s="13" t="s">
        <v>24</v>
      </c>
      <c r="L116" s="15">
        <v>938</v>
      </c>
      <c r="M116" s="13" t="s">
        <v>2823</v>
      </c>
      <c r="N116" s="14">
        <v>46302.87972222222</v>
      </c>
      <c r="O116" s="15">
        <v>340</v>
      </c>
      <c r="P116" s="13" t="s">
        <v>26</v>
      </c>
      <c r="Q116" s="15">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s="13" t="s">
        <v>291</v>
      </c>
      <c r="B117" s="13" t="s">
        <v>18</v>
      </c>
      <c r="C117" s="13" t="s">
        <v>122</v>
      </c>
      <c r="D117" s="13" t="s">
        <v>44</v>
      </c>
      <c r="E117" s="13" t="s">
        <v>611</v>
      </c>
      <c r="F117" s="14">
        <v>46302.830393518518</v>
      </c>
      <c r="G117" s="13" t="s">
        <v>22</v>
      </c>
      <c r="H117" s="13" t="s">
        <v>2824</v>
      </c>
      <c r="I117" s="15">
        <v>380</v>
      </c>
      <c r="J117" s="13" t="s">
        <v>23</v>
      </c>
      <c r="K117" s="13" t="s">
        <v>24</v>
      </c>
      <c r="L117" s="15">
        <v>446</v>
      </c>
      <c r="M117" s="13" t="s">
        <v>204</v>
      </c>
      <c r="N117" s="14">
        <v>46302.854074074072</v>
      </c>
      <c r="O117" s="15">
        <v>380</v>
      </c>
      <c r="P117" s="13" t="s">
        <v>26</v>
      </c>
      <c r="Q117" s="15">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3" t="s">
        <v>494</v>
      </c>
      <c r="B118" s="13" t="s">
        <v>18</v>
      </c>
      <c r="C118" s="13" t="s">
        <v>282</v>
      </c>
      <c r="D118" s="13" t="s">
        <v>129</v>
      </c>
      <c r="E118" s="13" t="s">
        <v>2825</v>
      </c>
      <c r="F118" s="14">
        <v>46302.831770833334</v>
      </c>
      <c r="G118" s="13" t="s">
        <v>22</v>
      </c>
      <c r="H118" s="13" t="s">
        <v>2826</v>
      </c>
      <c r="I118" s="15">
        <v>350</v>
      </c>
      <c r="J118" s="13" t="s">
        <v>23</v>
      </c>
      <c r="K118" s="13" t="s">
        <v>24</v>
      </c>
      <c r="L118" s="15">
        <v>134</v>
      </c>
      <c r="M118" s="13" t="s">
        <v>40</v>
      </c>
      <c r="N118" s="14">
        <v>46302.840497685189</v>
      </c>
      <c r="O118" s="15">
        <v>270</v>
      </c>
      <c r="P118" s="13" t="s">
        <v>26</v>
      </c>
      <c r="Q118" s="15">
        <v>190</v>
      </c>
      <c r="R118" s="3" t="str">
        <f>IF(OR(G118="12R",G118="12L"),_xlfn.XLOOKUP(C118,DB!$A$2:$A$255,DB!$B$2:$B$255,""),IF(OR(G118="30L",G118="30R"),_xlfn.XLOOKUP(C118,DB!$A$2:$A$255,DB!$C$2:$C$255,""),""))</f>
        <v>OMSUK</v>
      </c>
      <c r="S118" s="3">
        <f t="shared" si="1"/>
        <v>19</v>
      </c>
      <c r="T118" s="3" t="str">
        <f>_xlfn.XLOOKUP(C118,DB!$A$2:$A$255,DB!$D$2:$D$255,"")</f>
        <v>Sector 3</v>
      </c>
    </row>
    <row r="119" spans="1:20" x14ac:dyDescent="0.2">
      <c r="A119" s="13" t="s">
        <v>285</v>
      </c>
      <c r="B119" s="13" t="s">
        <v>18</v>
      </c>
      <c r="C119" s="13" t="s">
        <v>199</v>
      </c>
      <c r="D119" s="13" t="s">
        <v>61</v>
      </c>
      <c r="E119" s="13" t="s">
        <v>969</v>
      </c>
      <c r="F119" s="14">
        <v>46302.832951388889</v>
      </c>
      <c r="G119" s="13" t="s">
        <v>22</v>
      </c>
      <c r="H119" s="13" t="s">
        <v>2827</v>
      </c>
      <c r="I119" s="15">
        <v>330</v>
      </c>
      <c r="J119" s="13" t="s">
        <v>23</v>
      </c>
      <c r="K119" s="13" t="s">
        <v>24</v>
      </c>
      <c r="L119" s="15">
        <v>359</v>
      </c>
      <c r="M119" s="13" t="s">
        <v>31</v>
      </c>
      <c r="N119" s="14">
        <v>46302.852986111116</v>
      </c>
      <c r="O119" s="15">
        <v>330</v>
      </c>
      <c r="P119" s="13" t="s">
        <v>26</v>
      </c>
      <c r="Q119" s="15">
        <v>40</v>
      </c>
      <c r="R119" s="3" t="str">
        <f>IF(OR(G119="12R",G119="12L"),_xlfn.XLOOKUP(C119,DB!$A$2:$A$255,DB!$B$2:$B$255,""),IF(OR(G119="30L",G119="30R"),_xlfn.XLOOKUP(C119,DB!$A$2:$A$255,DB!$C$2:$C$255,""),""))</f>
        <v>OMSUK</v>
      </c>
      <c r="S119" s="3">
        <f t="shared" si="1"/>
        <v>19</v>
      </c>
      <c r="T119" s="3" t="str">
        <f>_xlfn.XLOOKUP(C119,DB!$A$2:$A$255,DB!$D$2:$D$255,"")</f>
        <v>Sector 3</v>
      </c>
    </row>
    <row r="120" spans="1:20" x14ac:dyDescent="0.2">
      <c r="A120" s="13" t="s">
        <v>299</v>
      </c>
      <c r="B120" s="13" t="s">
        <v>18</v>
      </c>
      <c r="C120" s="13" t="s">
        <v>284</v>
      </c>
      <c r="D120" s="13" t="s">
        <v>54</v>
      </c>
      <c r="E120" s="13" t="s">
        <v>785</v>
      </c>
      <c r="F120" s="14">
        <v>46302.83388888889</v>
      </c>
      <c r="G120" s="13" t="s">
        <v>22</v>
      </c>
      <c r="H120" s="13" t="s">
        <v>2828</v>
      </c>
      <c r="I120" s="15">
        <v>380</v>
      </c>
      <c r="J120" s="13" t="s">
        <v>23</v>
      </c>
      <c r="K120" s="13" t="s">
        <v>24</v>
      </c>
      <c r="L120" s="15">
        <v>892</v>
      </c>
      <c r="M120" s="13" t="s">
        <v>1234</v>
      </c>
      <c r="N120" s="14">
        <v>46302.882777777777</v>
      </c>
      <c r="O120" s="15">
        <v>380</v>
      </c>
      <c r="P120" s="13" t="s">
        <v>26</v>
      </c>
      <c r="Q120" s="15">
        <v>190</v>
      </c>
      <c r="R120" s="3" t="str">
        <f>IF(OR(G120="12R",G120="12L"),_xlfn.XLOOKUP(C120,DB!$A$2:$A$255,DB!$B$2:$B$255,""),IF(OR(G120="30L",G120="30R"),_xlfn.XLOOKUP(C120,DB!$A$2:$A$255,DB!$C$2:$C$255,""),""))</f>
        <v>UDGUV</v>
      </c>
      <c r="S120" s="3">
        <f t="shared" si="1"/>
        <v>20</v>
      </c>
      <c r="T120" s="3" t="str">
        <f>_xlfn.XLOOKUP(C120,DB!$A$2:$A$255,DB!$D$2:$D$255,"")</f>
        <v>Sector 2</v>
      </c>
    </row>
    <row r="121" spans="1:20" x14ac:dyDescent="0.2">
      <c r="A121" s="13" t="s">
        <v>305</v>
      </c>
      <c r="B121" s="13" t="s">
        <v>18</v>
      </c>
      <c r="C121" s="13" t="s">
        <v>148</v>
      </c>
      <c r="D121" s="13" t="s">
        <v>61</v>
      </c>
      <c r="E121" s="13" t="s">
        <v>874</v>
      </c>
      <c r="F121" s="14">
        <v>46302.83488425926</v>
      </c>
      <c r="G121" s="13" t="s">
        <v>22</v>
      </c>
      <c r="H121" s="13" t="s">
        <v>421</v>
      </c>
      <c r="I121" s="15">
        <v>330</v>
      </c>
      <c r="J121" s="13" t="s">
        <v>23</v>
      </c>
      <c r="K121" s="13" t="s">
        <v>24</v>
      </c>
      <c r="L121" s="15">
        <v>136</v>
      </c>
      <c r="M121" s="13" t="s">
        <v>40</v>
      </c>
      <c r="N121" s="14">
        <v>46302.843831018516</v>
      </c>
      <c r="O121" s="15">
        <v>246</v>
      </c>
      <c r="P121" s="13" t="s">
        <v>26</v>
      </c>
      <c r="Q121" s="15">
        <v>190</v>
      </c>
      <c r="R121" s="3" t="str">
        <f>IF(OR(G121="12R",G121="12L"),_xlfn.XLOOKUP(C121,DB!$A$2:$A$255,DB!$B$2:$B$255,""),IF(OR(G121="30L",G121="30R"),_xlfn.XLOOKUP(C121,DB!$A$2:$A$255,DB!$C$2:$C$255,""),""))</f>
        <v>NUDAL</v>
      </c>
      <c r="S121" s="3">
        <f t="shared" si="1"/>
        <v>20</v>
      </c>
      <c r="T121" s="3" t="str">
        <f>_xlfn.XLOOKUP(C121,DB!$A$2:$A$255,DB!$D$2:$D$255,"")</f>
        <v>Sector 3</v>
      </c>
    </row>
    <row r="122" spans="1:20" x14ac:dyDescent="0.2">
      <c r="A122" s="13" t="s">
        <v>292</v>
      </c>
      <c r="B122" s="13" t="s">
        <v>18</v>
      </c>
      <c r="C122" s="13" t="s">
        <v>43</v>
      </c>
      <c r="D122" s="13" t="s">
        <v>20</v>
      </c>
      <c r="E122" s="13" t="s">
        <v>1175</v>
      </c>
      <c r="F122" s="14">
        <v>46302.837187500001</v>
      </c>
      <c r="G122" s="13" t="s">
        <v>22</v>
      </c>
      <c r="H122" s="13" t="s">
        <v>2829</v>
      </c>
      <c r="I122" s="15">
        <v>360</v>
      </c>
      <c r="J122" s="13" t="s">
        <v>23</v>
      </c>
      <c r="K122" s="13" t="s">
        <v>24</v>
      </c>
      <c r="L122" s="15">
        <v>893</v>
      </c>
      <c r="M122" s="13" t="s">
        <v>2830</v>
      </c>
      <c r="N122" s="14">
        <v>46302.884930555556</v>
      </c>
      <c r="O122" s="15">
        <v>360</v>
      </c>
      <c r="P122" s="13" t="s">
        <v>26</v>
      </c>
      <c r="Q122" s="15">
        <v>190</v>
      </c>
      <c r="R122" s="3" t="str">
        <f>IF(OR(G122="12R",G122="12L"),_xlfn.XLOOKUP(C122,DB!$A$2:$A$255,DB!$B$2:$B$255,""),IF(OR(G122="30L",G122="30R"),_xlfn.XLOOKUP(C122,DB!$A$2:$A$255,DB!$C$2:$C$255,""),""))</f>
        <v>UDGUV</v>
      </c>
      <c r="S122" s="3">
        <f t="shared" si="1"/>
        <v>20</v>
      </c>
      <c r="T122" s="3" t="str">
        <f>_xlfn.XLOOKUP(C122,DB!$A$2:$A$255,DB!$D$2:$D$255,"")</f>
        <v>Sector 2</v>
      </c>
    </row>
    <row r="123" spans="1:20" x14ac:dyDescent="0.2">
      <c r="A123" s="13" t="s">
        <v>294</v>
      </c>
      <c r="B123" s="13" t="s">
        <v>18</v>
      </c>
      <c r="C123" s="13" t="s">
        <v>101</v>
      </c>
      <c r="D123" s="13" t="s">
        <v>54</v>
      </c>
      <c r="E123" s="13" t="s">
        <v>844</v>
      </c>
      <c r="F123" s="14">
        <v>46302.838495370372</v>
      </c>
      <c r="G123" s="13" t="s">
        <v>22</v>
      </c>
      <c r="H123" s="13" t="s">
        <v>2831</v>
      </c>
      <c r="I123" s="15">
        <v>380</v>
      </c>
      <c r="J123" s="13" t="s">
        <v>23</v>
      </c>
      <c r="K123" s="13" t="s">
        <v>24</v>
      </c>
      <c r="L123" s="15">
        <v>844</v>
      </c>
      <c r="M123" s="13" t="s">
        <v>2832</v>
      </c>
      <c r="N123" s="14">
        <v>46302.899108796293</v>
      </c>
      <c r="O123" s="15">
        <v>380</v>
      </c>
      <c r="P123" s="13" t="s">
        <v>26</v>
      </c>
      <c r="Q123" s="15">
        <v>190</v>
      </c>
      <c r="R123" s="3" t="str">
        <f>IF(OR(G123="12R",G123="12L"),_xlfn.XLOOKUP(C123,DB!$A$2:$A$255,DB!$B$2:$B$255,""),IF(OR(G123="30L",G123="30R"),_xlfn.XLOOKUP(C123,DB!$A$2:$A$255,DB!$C$2:$C$255,""),""))</f>
        <v>UDGUV</v>
      </c>
      <c r="S123" s="3">
        <f t="shared" si="1"/>
        <v>20</v>
      </c>
      <c r="T123" s="3" t="str">
        <f>_xlfn.XLOOKUP(C123,DB!$A$2:$A$255,DB!$D$2:$D$255,"")</f>
        <v>Sector 2</v>
      </c>
    </row>
    <row r="124" spans="1:20" x14ac:dyDescent="0.2">
      <c r="A124" s="13" t="s">
        <v>856</v>
      </c>
      <c r="B124" s="13" t="s">
        <v>18</v>
      </c>
      <c r="C124" s="13" t="s">
        <v>203</v>
      </c>
      <c r="D124" s="13" t="s">
        <v>29</v>
      </c>
      <c r="E124" s="13" t="s">
        <v>2833</v>
      </c>
      <c r="F124" s="14">
        <v>46302.839872685188</v>
      </c>
      <c r="G124" s="13" t="s">
        <v>22</v>
      </c>
      <c r="H124" s="13" t="s">
        <v>2834</v>
      </c>
      <c r="I124" s="15">
        <v>340</v>
      </c>
      <c r="J124" s="13" t="s">
        <v>23</v>
      </c>
      <c r="K124" s="13" t="s">
        <v>24</v>
      </c>
      <c r="L124" s="15">
        <v>442</v>
      </c>
      <c r="M124" s="13" t="s">
        <v>204</v>
      </c>
      <c r="N124" s="14">
        <v>46302.863888888889</v>
      </c>
      <c r="O124" s="15">
        <v>380</v>
      </c>
      <c r="P124" s="13" t="s">
        <v>26</v>
      </c>
      <c r="Q124" s="15">
        <v>40</v>
      </c>
      <c r="R124" s="3" t="str">
        <f>IF(OR(G124="12R",G124="12L"),_xlfn.XLOOKUP(C124,DB!$A$2:$A$255,DB!$B$2:$B$255,""),IF(OR(G124="30L",G124="30R"),_xlfn.XLOOKUP(C124,DB!$A$2:$A$255,DB!$C$2:$C$255,""),""))</f>
        <v>ENEBA</v>
      </c>
      <c r="S124" s="3">
        <f t="shared" si="1"/>
        <v>20</v>
      </c>
      <c r="T124" s="3" t="str">
        <f>_xlfn.XLOOKUP(C124,DB!$A$2:$A$255,DB!$D$2:$D$255,"")</f>
        <v>Sector 3</v>
      </c>
    </row>
    <row r="125" spans="1:20" x14ac:dyDescent="0.2">
      <c r="A125" s="13" t="s">
        <v>2251</v>
      </c>
      <c r="B125" s="13" t="s">
        <v>18</v>
      </c>
      <c r="C125" s="13" t="s">
        <v>128</v>
      </c>
      <c r="D125" s="13" t="s">
        <v>129</v>
      </c>
      <c r="E125" s="13" t="s">
        <v>2835</v>
      </c>
      <c r="F125" s="14">
        <v>46302.841979166667</v>
      </c>
      <c r="G125" s="13" t="s">
        <v>22</v>
      </c>
      <c r="H125" s="13" t="s">
        <v>2836</v>
      </c>
      <c r="I125" s="15">
        <v>360</v>
      </c>
      <c r="J125" s="13" t="s">
        <v>23</v>
      </c>
      <c r="K125" s="13" t="s">
        <v>24</v>
      </c>
      <c r="L125" s="15">
        <v>444</v>
      </c>
      <c r="M125" s="13" t="s">
        <v>204</v>
      </c>
      <c r="N125" s="14">
        <v>46302.867094907408</v>
      </c>
      <c r="O125" s="15">
        <v>360</v>
      </c>
      <c r="P125" s="13" t="s">
        <v>26</v>
      </c>
      <c r="Q125" s="15">
        <v>40</v>
      </c>
      <c r="R125" s="3" t="str">
        <f>IF(OR(G125="12R",G125="12L"),_xlfn.XLOOKUP(C125,DB!$A$2:$A$255,DB!$B$2:$B$255,""),IF(OR(G125="30L",G125="30R"),_xlfn.XLOOKUP(C125,DB!$A$2:$A$255,DB!$C$2:$C$255,""),""))</f>
        <v>ENEBA</v>
      </c>
      <c r="S125" s="3">
        <f t="shared" si="1"/>
        <v>20</v>
      </c>
      <c r="T125" s="3" t="str">
        <f>_xlfn.XLOOKUP(C125,DB!$A$2:$A$255,DB!$D$2:$D$255,"")</f>
        <v>Sector 3</v>
      </c>
    </row>
    <row r="126" spans="1:20" x14ac:dyDescent="0.2">
      <c r="A126" s="13" t="s">
        <v>2837</v>
      </c>
      <c r="B126" s="13" t="s">
        <v>18</v>
      </c>
      <c r="C126" s="13" t="s">
        <v>50</v>
      </c>
      <c r="D126" s="13" t="s">
        <v>132</v>
      </c>
      <c r="E126" s="13"/>
      <c r="F126" s="14">
        <v>46302.843321759261</v>
      </c>
      <c r="G126" s="13" t="s">
        <v>22</v>
      </c>
      <c r="H126" s="13" t="s">
        <v>2838</v>
      </c>
      <c r="I126" s="15">
        <v>340</v>
      </c>
      <c r="J126" s="13" t="s">
        <v>23</v>
      </c>
      <c r="K126" s="13" t="s">
        <v>51</v>
      </c>
      <c r="L126" s="15">
        <v>870</v>
      </c>
      <c r="M126" s="13" t="s">
        <v>705</v>
      </c>
      <c r="N126" s="14">
        <v>46302.896273148144</v>
      </c>
      <c r="O126" s="15">
        <v>340</v>
      </c>
      <c r="P126" s="13" t="s">
        <v>26</v>
      </c>
      <c r="Q126" s="15">
        <v>30</v>
      </c>
      <c r="R126" s="3" t="str">
        <f>IF(OR(G126="12R",G126="12L"),_xlfn.XLOOKUP(C126,DB!$A$2:$A$255,DB!$B$2:$B$255,""),IF(OR(G126="30L",G126="30R"),_xlfn.XLOOKUP(C126,DB!$A$2:$A$255,DB!$C$2:$C$255,""),""))</f>
        <v>UDGUV</v>
      </c>
      <c r="S126" s="3">
        <f t="shared" si="1"/>
        <v>20</v>
      </c>
      <c r="T126" s="3" t="str">
        <f>_xlfn.XLOOKUP(C126,DB!$A$2:$A$255,DB!$D$2:$D$255,"")</f>
        <v>Sector 2</v>
      </c>
    </row>
    <row r="127" spans="1:20" x14ac:dyDescent="0.2">
      <c r="A127" s="13" t="s">
        <v>214</v>
      </c>
      <c r="B127" s="13" t="s">
        <v>18</v>
      </c>
      <c r="C127" s="13" t="s">
        <v>215</v>
      </c>
      <c r="D127" s="13" t="s">
        <v>129</v>
      </c>
      <c r="E127" s="13" t="s">
        <v>1564</v>
      </c>
      <c r="F127" s="14">
        <v>46302.845092592594</v>
      </c>
      <c r="G127" s="13" t="s">
        <v>22</v>
      </c>
      <c r="H127" s="13" t="s">
        <v>2839</v>
      </c>
      <c r="I127" s="15">
        <v>340</v>
      </c>
      <c r="J127" s="13" t="s">
        <v>23</v>
      </c>
      <c r="K127" s="13" t="s">
        <v>24</v>
      </c>
      <c r="L127" s="15">
        <v>450</v>
      </c>
      <c r="M127" s="13" t="s">
        <v>204</v>
      </c>
      <c r="N127" s="14">
        <v>46302.868738425925</v>
      </c>
      <c r="O127" s="15">
        <v>320</v>
      </c>
      <c r="P127" s="13" t="s">
        <v>26</v>
      </c>
      <c r="Q127" s="15">
        <v>40</v>
      </c>
      <c r="R127" s="3" t="str">
        <f>IF(OR(G127="12R",G127="12L"),_xlfn.XLOOKUP(C127,DB!$A$2:$A$255,DB!$B$2:$B$255,""),IF(OR(G127="30L",G127="30R"),_xlfn.XLOOKUP(C127,DB!$A$2:$A$255,DB!$C$2:$C$255,""),""))</f>
        <v>OMSUK</v>
      </c>
      <c r="S127" s="3">
        <f t="shared" si="1"/>
        <v>20</v>
      </c>
      <c r="T127" s="3" t="str">
        <f>_xlfn.XLOOKUP(C127,DB!$A$2:$A$255,DB!$D$2:$D$255,"")</f>
        <v>Sector 3</v>
      </c>
    </row>
    <row r="128" spans="1:20" x14ac:dyDescent="0.2">
      <c r="A128" s="13" t="s">
        <v>301</v>
      </c>
      <c r="B128" s="13" t="s">
        <v>18</v>
      </c>
      <c r="C128" s="13" t="s">
        <v>50</v>
      </c>
      <c r="D128" s="13" t="s">
        <v>54</v>
      </c>
      <c r="E128" s="13" t="s">
        <v>357</v>
      </c>
      <c r="F128" s="14">
        <v>46302.846157407403</v>
      </c>
      <c r="G128" s="13" t="s">
        <v>22</v>
      </c>
      <c r="H128" s="13" t="s">
        <v>2840</v>
      </c>
      <c r="I128" s="15">
        <v>380</v>
      </c>
      <c r="J128" s="13" t="s">
        <v>23</v>
      </c>
      <c r="K128" s="13" t="s">
        <v>24</v>
      </c>
      <c r="L128" s="15">
        <v>880</v>
      </c>
      <c r="M128" s="13" t="s">
        <v>2841</v>
      </c>
      <c r="N128" s="14">
        <v>46302.893900462965</v>
      </c>
      <c r="O128" s="15">
        <v>380</v>
      </c>
      <c r="P128" s="13" t="s">
        <v>26</v>
      </c>
      <c r="Q128" s="15">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s="13" t="s">
        <v>332</v>
      </c>
      <c r="B129" s="13" t="s">
        <v>18</v>
      </c>
      <c r="C129" s="13" t="s">
        <v>205</v>
      </c>
      <c r="D129" s="13" t="s">
        <v>331</v>
      </c>
      <c r="E129" s="13" t="s">
        <v>2842</v>
      </c>
      <c r="F129" s="14">
        <v>46302.847210648149</v>
      </c>
      <c r="G129" s="13" t="s">
        <v>22</v>
      </c>
      <c r="H129" s="13" t="s">
        <v>206</v>
      </c>
      <c r="I129" s="15">
        <v>370</v>
      </c>
      <c r="J129" s="13" t="s">
        <v>23</v>
      </c>
      <c r="K129" s="13" t="s">
        <v>24</v>
      </c>
      <c r="L129" s="15">
        <v>136</v>
      </c>
      <c r="M129" s="13" t="s">
        <v>40</v>
      </c>
      <c r="N129" s="14">
        <v>46302.856793981482</v>
      </c>
      <c r="O129" s="15">
        <v>232</v>
      </c>
      <c r="P129" s="13" t="s">
        <v>26</v>
      </c>
      <c r="Q129" s="15">
        <v>190</v>
      </c>
      <c r="R129" s="3" t="str">
        <f>IF(OR(G129="12R",G129="12L"),_xlfn.XLOOKUP(C129,DB!$A$2:$A$255,DB!$B$2:$B$255,""),IF(OR(G129="30L",G129="30R"),_xlfn.XLOOKUP(C129,DB!$A$2:$A$255,DB!$C$2:$C$255,""),""))</f>
        <v>NUDAL</v>
      </c>
      <c r="S129" s="3">
        <f t="shared" si="1"/>
        <v>20</v>
      </c>
      <c r="T129" s="3" t="str">
        <f>_xlfn.XLOOKUP(C129,DB!$A$2:$A$255,DB!$D$2:$D$255,"")</f>
        <v>Sector 3</v>
      </c>
    </row>
    <row r="130" spans="1:20" x14ac:dyDescent="0.2">
      <c r="A130" s="13" t="s">
        <v>297</v>
      </c>
      <c r="B130" s="13" t="s">
        <v>18</v>
      </c>
      <c r="C130" s="13" t="s">
        <v>33</v>
      </c>
      <c r="D130" s="13" t="s">
        <v>61</v>
      </c>
      <c r="E130" s="13" t="s">
        <v>2843</v>
      </c>
      <c r="F130" s="14">
        <v>46302.85125</v>
      </c>
      <c r="G130" s="13" t="s">
        <v>22</v>
      </c>
      <c r="H130" s="13" t="s">
        <v>2844</v>
      </c>
      <c r="I130" s="15">
        <v>340</v>
      </c>
      <c r="J130" s="13" t="s">
        <v>23</v>
      </c>
      <c r="K130" s="13" t="s">
        <v>24</v>
      </c>
      <c r="L130" s="15">
        <v>889</v>
      </c>
      <c r="M130" s="13" t="s">
        <v>36</v>
      </c>
      <c r="N130" s="14">
        <v>46302.899479166663</v>
      </c>
      <c r="O130" s="15">
        <v>340</v>
      </c>
      <c r="P130" s="13" t="s">
        <v>26</v>
      </c>
      <c r="Q130" s="15">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s="13" t="s">
        <v>525</v>
      </c>
      <c r="B131" s="13" t="s">
        <v>18</v>
      </c>
      <c r="C131" s="13" t="s">
        <v>317</v>
      </c>
      <c r="D131" s="13" t="s">
        <v>29</v>
      </c>
      <c r="E131" s="13" t="s">
        <v>2381</v>
      </c>
      <c r="F131" s="14">
        <v>46302.856180555551</v>
      </c>
      <c r="G131" s="13" t="s">
        <v>22</v>
      </c>
      <c r="H131" s="13" t="s">
        <v>2845</v>
      </c>
      <c r="I131" s="15">
        <v>340</v>
      </c>
      <c r="J131" s="13" t="s">
        <v>23</v>
      </c>
      <c r="K131" s="13" t="s">
        <v>24</v>
      </c>
      <c r="L131" s="15">
        <v>447</v>
      </c>
      <c r="M131" s="13" t="s">
        <v>204</v>
      </c>
      <c r="N131" s="14">
        <v>46302.879826388889</v>
      </c>
      <c r="O131" s="15">
        <v>320</v>
      </c>
      <c r="P131" s="13" t="s">
        <v>26</v>
      </c>
      <c r="Q131" s="15">
        <v>40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13" t="s">
        <v>303</v>
      </c>
      <c r="B132" s="13" t="s">
        <v>18</v>
      </c>
      <c r="C132" s="13" t="s">
        <v>43</v>
      </c>
      <c r="D132" s="13" t="s">
        <v>61</v>
      </c>
      <c r="E132" s="13" t="s">
        <v>468</v>
      </c>
      <c r="F132" s="14">
        <v>46302.859768518523</v>
      </c>
      <c r="G132" s="13" t="s">
        <v>22</v>
      </c>
      <c r="H132" s="13" t="s">
        <v>2846</v>
      </c>
      <c r="I132" s="15">
        <v>360</v>
      </c>
      <c r="J132" s="13" t="s">
        <v>23</v>
      </c>
      <c r="K132" s="13" t="s">
        <v>24</v>
      </c>
      <c r="L132" s="15">
        <v>919</v>
      </c>
      <c r="M132" s="13" t="s">
        <v>2847</v>
      </c>
      <c r="N132" s="14">
        <v>46302.908194444448</v>
      </c>
      <c r="O132" s="15">
        <v>360</v>
      </c>
      <c r="P132" s="13" t="s">
        <v>26</v>
      </c>
      <c r="Q132" s="15">
        <v>190</v>
      </c>
      <c r="R132" s="3" t="str">
        <f>IF(OR(G132="12R",G132="12L"),_xlfn.XLOOKUP(C132,DB!$A$2:$A$255,DB!$B$2:$B$255,""),IF(OR(G132="30L",G132="30R"),_xlfn.XLOOKUP(C132,DB!$A$2:$A$255,DB!$C$2:$C$255,""),""))</f>
        <v>UDGUV</v>
      </c>
      <c r="S132" s="3">
        <f t="shared" si="2"/>
        <v>20</v>
      </c>
      <c r="T132" s="3" t="str">
        <f>_xlfn.XLOOKUP(C132,DB!$A$2:$A$255,DB!$D$2:$D$255,"")</f>
        <v>Sector 2</v>
      </c>
    </row>
    <row r="133" spans="1:20" x14ac:dyDescent="0.2">
      <c r="A133" s="13" t="s">
        <v>281</v>
      </c>
      <c r="B133" s="13" t="s">
        <v>18</v>
      </c>
      <c r="C133" s="13" t="s">
        <v>282</v>
      </c>
      <c r="D133" s="13" t="s">
        <v>34</v>
      </c>
      <c r="E133" s="13" t="s">
        <v>2848</v>
      </c>
      <c r="F133" s="14">
        <v>46302.860717592594</v>
      </c>
      <c r="G133" s="13" t="s">
        <v>22</v>
      </c>
      <c r="H133" s="13" t="s">
        <v>2849</v>
      </c>
      <c r="I133" s="15">
        <v>370</v>
      </c>
      <c r="J133" s="13" t="s">
        <v>23</v>
      </c>
      <c r="K133" s="13" t="s">
        <v>24</v>
      </c>
      <c r="L133" s="15">
        <v>136</v>
      </c>
      <c r="M133" s="13" t="s">
        <v>40</v>
      </c>
      <c r="N133" s="14">
        <v>46302.870115740741</v>
      </c>
      <c r="O133" s="15">
        <v>271</v>
      </c>
      <c r="P133" s="13" t="s">
        <v>26</v>
      </c>
      <c r="Q133" s="15">
        <v>190</v>
      </c>
      <c r="R133" s="3" t="str">
        <f>IF(OR(G133="12R",G133="12L"),_xlfn.XLOOKUP(C133,DB!$A$2:$A$255,DB!$B$2:$B$255,""),IF(OR(G133="30L",G133="30R"),_xlfn.XLOOKUP(C133,DB!$A$2:$A$255,DB!$C$2:$C$255,""),""))</f>
        <v>OMSUK</v>
      </c>
      <c r="S133" s="3">
        <f t="shared" si="2"/>
        <v>20</v>
      </c>
      <c r="T133" s="3" t="str">
        <f>_xlfn.XLOOKUP(C133,DB!$A$2:$A$255,DB!$D$2:$D$255,"")</f>
        <v>Sector 3</v>
      </c>
    </row>
    <row r="134" spans="1:20" x14ac:dyDescent="0.2">
      <c r="A134" s="13" t="s">
        <v>304</v>
      </c>
      <c r="B134" s="13" t="s">
        <v>18</v>
      </c>
      <c r="C134" s="13" t="s">
        <v>134</v>
      </c>
      <c r="D134" s="13" t="s">
        <v>123</v>
      </c>
      <c r="E134" s="13" t="s">
        <v>2850</v>
      </c>
      <c r="F134" s="14">
        <v>46302.861956018518</v>
      </c>
      <c r="G134" s="13" t="s">
        <v>22</v>
      </c>
      <c r="H134" s="13" t="s">
        <v>2851</v>
      </c>
      <c r="I134" s="15">
        <v>330</v>
      </c>
      <c r="J134" s="13" t="s">
        <v>23</v>
      </c>
      <c r="K134" s="13" t="s">
        <v>24</v>
      </c>
      <c r="L134" s="15">
        <v>359</v>
      </c>
      <c r="M134" s="13" t="s">
        <v>31</v>
      </c>
      <c r="N134" s="14">
        <v>46302.881666666668</v>
      </c>
      <c r="O134" s="15">
        <v>330</v>
      </c>
      <c r="P134" s="13" t="s">
        <v>26</v>
      </c>
      <c r="Q134" s="15">
        <v>40</v>
      </c>
      <c r="R134" s="3" t="str">
        <f>IF(OR(G134="12R",G134="12L"),_xlfn.XLOOKUP(C134,DB!$A$2:$A$255,DB!$B$2:$B$255,""),IF(OR(G134="30L",G134="30R"),_xlfn.XLOOKUP(C134,DB!$A$2:$A$255,DB!$C$2:$C$255,""),""))</f>
        <v>ENEBA</v>
      </c>
      <c r="S134" s="3">
        <f t="shared" si="2"/>
        <v>20</v>
      </c>
      <c r="T134" s="3" t="str">
        <f>_xlfn.XLOOKUP(C134,DB!$A$2:$A$255,DB!$D$2:$D$255,"")</f>
        <v>Sector 3</v>
      </c>
    </row>
    <row r="135" spans="1:20" x14ac:dyDescent="0.2">
      <c r="A135" s="13" t="s">
        <v>2852</v>
      </c>
      <c r="B135" s="13" t="s">
        <v>18</v>
      </c>
      <c r="C135" s="13" t="s">
        <v>97</v>
      </c>
      <c r="D135" s="13" t="s">
        <v>544</v>
      </c>
      <c r="E135" s="13"/>
      <c r="F135" s="14">
        <v>46302.866435185184</v>
      </c>
      <c r="G135" s="13" t="s">
        <v>22</v>
      </c>
      <c r="H135" s="13" t="s">
        <v>2853</v>
      </c>
      <c r="I135" s="15">
        <v>280</v>
      </c>
      <c r="J135" s="13" t="s">
        <v>23</v>
      </c>
      <c r="K135" s="13" t="s">
        <v>51</v>
      </c>
      <c r="L135" s="15">
        <v>876</v>
      </c>
      <c r="M135" s="13" t="s">
        <v>99</v>
      </c>
      <c r="N135" s="14">
        <v>46302.929745370369</v>
      </c>
      <c r="O135" s="15">
        <v>209</v>
      </c>
      <c r="P135" s="13" t="s">
        <v>137</v>
      </c>
      <c r="Q135" s="15">
        <v>30</v>
      </c>
      <c r="R135" s="3" t="str">
        <f>IF(OR(G135="12R",G135="12L"),_xlfn.XLOOKUP(C135,DB!$A$2:$A$255,DB!$B$2:$B$255,""),IF(OR(G135="30L",G135="30R"),_xlfn.XLOOKUP(C135,DB!$A$2:$A$255,DB!$C$2:$C$255,""),""))</f>
        <v>UDGUV</v>
      </c>
      <c r="S135" s="3">
        <f t="shared" si="2"/>
        <v>20</v>
      </c>
      <c r="T135" s="3" t="str">
        <f>_xlfn.XLOOKUP(C135,DB!$A$2:$A$255,DB!$D$2:$D$255,"")</f>
        <v>Sector 2</v>
      </c>
    </row>
    <row r="136" spans="1:20" x14ac:dyDescent="0.2">
      <c r="A136" s="13" t="s">
        <v>526</v>
      </c>
      <c r="B136" s="13" t="s">
        <v>18</v>
      </c>
      <c r="C136" s="13" t="s">
        <v>203</v>
      </c>
      <c r="D136" s="13" t="s">
        <v>44</v>
      </c>
      <c r="E136" s="13" t="s">
        <v>1097</v>
      </c>
      <c r="F136" s="14">
        <v>46302.868483796294</v>
      </c>
      <c r="G136" s="13" t="s">
        <v>22</v>
      </c>
      <c r="H136" s="13" t="s">
        <v>2854</v>
      </c>
      <c r="I136" s="15">
        <v>360</v>
      </c>
      <c r="J136" s="13" t="s">
        <v>23</v>
      </c>
      <c r="K136" s="13" t="s">
        <v>24</v>
      </c>
      <c r="L136" s="15">
        <v>389</v>
      </c>
      <c r="M136" s="13" t="s">
        <v>2855</v>
      </c>
      <c r="N136" s="14">
        <v>46302.89025462963</v>
      </c>
      <c r="O136" s="15">
        <v>340</v>
      </c>
      <c r="P136" s="13" t="s">
        <v>26</v>
      </c>
      <c r="Q136" s="15">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s="13" t="s">
        <v>316</v>
      </c>
      <c r="B137" s="13" t="s">
        <v>18</v>
      </c>
      <c r="C137" s="13" t="s">
        <v>317</v>
      </c>
      <c r="D137" s="13" t="s">
        <v>44</v>
      </c>
      <c r="E137" s="13" t="s">
        <v>971</v>
      </c>
      <c r="F137" s="14">
        <v>46302.870509259257</v>
      </c>
      <c r="G137" s="13" t="s">
        <v>22</v>
      </c>
      <c r="H137" s="13" t="s">
        <v>2856</v>
      </c>
      <c r="I137" s="15">
        <v>360</v>
      </c>
      <c r="J137" s="13" t="s">
        <v>23</v>
      </c>
      <c r="K137" s="13" t="s">
        <v>24</v>
      </c>
      <c r="L137" s="15">
        <v>422</v>
      </c>
      <c r="M137" s="13" t="s">
        <v>2857</v>
      </c>
      <c r="N137" s="14">
        <v>46302.893946759257</v>
      </c>
      <c r="O137" s="15">
        <v>320</v>
      </c>
      <c r="P137" s="13" t="s">
        <v>26</v>
      </c>
      <c r="Q137" s="15">
        <v>40</v>
      </c>
      <c r="R137" s="3" t="str">
        <f>IF(OR(G137="12R",G137="12L"),_xlfn.XLOOKUP(C137,DB!$A$2:$A$255,DB!$B$2:$B$255,""),IF(OR(G137="30L",G137="30R"),_xlfn.XLOOKUP(C137,DB!$A$2:$A$255,DB!$C$2:$C$255,""),""))</f>
        <v>UDGUV</v>
      </c>
      <c r="S137" s="3">
        <f t="shared" si="2"/>
        <v>20</v>
      </c>
      <c r="T137" s="3" t="str">
        <f>_xlfn.XLOOKUP(C137,DB!$A$2:$A$255,DB!$D$2:$D$255,"")</f>
        <v>Sector 2</v>
      </c>
    </row>
    <row r="138" spans="1:20" x14ac:dyDescent="0.2">
      <c r="A138" s="13" t="s">
        <v>318</v>
      </c>
      <c r="B138" s="13" t="s">
        <v>18</v>
      </c>
      <c r="C138" s="13" t="s">
        <v>136</v>
      </c>
      <c r="D138" s="13" t="s">
        <v>44</v>
      </c>
      <c r="E138" s="13" t="s">
        <v>885</v>
      </c>
      <c r="F138" s="14">
        <v>46302.872881944444</v>
      </c>
      <c r="G138" s="13" t="s">
        <v>22</v>
      </c>
      <c r="H138" s="13" t="s">
        <v>2858</v>
      </c>
      <c r="I138" s="15">
        <v>330</v>
      </c>
      <c r="J138" s="13" t="s">
        <v>23</v>
      </c>
      <c r="K138" s="13" t="s">
        <v>24</v>
      </c>
      <c r="L138" s="15">
        <v>359</v>
      </c>
      <c r="M138" s="13" t="s">
        <v>31</v>
      </c>
      <c r="N138" s="14">
        <v>46302.893310185187</v>
      </c>
      <c r="O138" s="15">
        <v>330</v>
      </c>
      <c r="P138" s="13" t="s">
        <v>26</v>
      </c>
      <c r="Q138" s="15">
        <v>40</v>
      </c>
      <c r="R138" s="3" t="str">
        <f>IF(OR(G138="12R",G138="12L"),_xlfn.XLOOKUP(C138,DB!$A$2:$A$255,DB!$B$2:$B$255,""),IF(OR(G138="30L",G138="30R"),_xlfn.XLOOKUP(C138,DB!$A$2:$A$255,DB!$C$2:$C$255,""),""))</f>
        <v>OMSUK</v>
      </c>
      <c r="S138" s="3">
        <f t="shared" si="2"/>
        <v>20</v>
      </c>
      <c r="T138" s="3" t="str">
        <f>_xlfn.XLOOKUP(C138,DB!$A$2:$A$255,DB!$D$2:$D$255,"")</f>
        <v>Sector 3</v>
      </c>
    </row>
    <row r="139" spans="1:20" x14ac:dyDescent="0.2">
      <c r="A139" s="13" t="s">
        <v>516</v>
      </c>
      <c r="B139" s="13" t="s">
        <v>18</v>
      </c>
      <c r="C139" s="13" t="s">
        <v>199</v>
      </c>
      <c r="D139" s="13" t="s">
        <v>61</v>
      </c>
      <c r="E139" s="13" t="s">
        <v>2859</v>
      </c>
      <c r="F139" s="14">
        <v>46302.874745370369</v>
      </c>
      <c r="G139" s="13" t="s">
        <v>22</v>
      </c>
      <c r="H139" s="13" t="s">
        <v>2860</v>
      </c>
      <c r="I139" s="15">
        <v>370</v>
      </c>
      <c r="J139" s="13" t="s">
        <v>23</v>
      </c>
      <c r="K139" s="13" t="s">
        <v>24</v>
      </c>
      <c r="L139" s="15">
        <v>387</v>
      </c>
      <c r="M139" s="13" t="s">
        <v>31</v>
      </c>
      <c r="N139" s="14">
        <v>46302.895648148144</v>
      </c>
      <c r="O139" s="15">
        <v>370</v>
      </c>
      <c r="P139" s="13" t="s">
        <v>26</v>
      </c>
      <c r="Q139" s="15">
        <v>40</v>
      </c>
      <c r="R139" s="3" t="str">
        <f>IF(OR(G139="12R",G139="12L"),_xlfn.XLOOKUP(C139,DB!$A$2:$A$255,DB!$B$2:$B$255,""),IF(OR(G139="30L",G139="30R"),_xlfn.XLOOKUP(C139,DB!$A$2:$A$255,DB!$C$2:$C$255,""),""))</f>
        <v>OMSUK</v>
      </c>
      <c r="S139" s="3">
        <f t="shared" si="2"/>
        <v>20</v>
      </c>
      <c r="T139" s="3" t="str">
        <f>_xlfn.XLOOKUP(C139,DB!$A$2:$A$255,DB!$D$2:$D$255,"")</f>
        <v>Sector 3</v>
      </c>
    </row>
    <row r="140" spans="1:20" x14ac:dyDescent="0.2">
      <c r="A140" s="13" t="s">
        <v>313</v>
      </c>
      <c r="B140" s="13" t="s">
        <v>18</v>
      </c>
      <c r="C140" s="13" t="s">
        <v>314</v>
      </c>
      <c r="D140" s="13" t="s">
        <v>34</v>
      </c>
      <c r="E140" s="13" t="s">
        <v>893</v>
      </c>
      <c r="F140" s="14">
        <v>46302.877766203703</v>
      </c>
      <c r="G140" s="13" t="s">
        <v>22</v>
      </c>
      <c r="H140" s="13" t="s">
        <v>2861</v>
      </c>
      <c r="I140" s="15">
        <v>330</v>
      </c>
      <c r="J140" s="13" t="s">
        <v>23</v>
      </c>
      <c r="K140" s="13" t="s">
        <v>24</v>
      </c>
      <c r="L140" s="15">
        <v>198</v>
      </c>
      <c r="M140" s="13" t="s">
        <v>1159</v>
      </c>
      <c r="N140" s="14">
        <v>46302.890601851846</v>
      </c>
      <c r="O140" s="15">
        <v>278</v>
      </c>
      <c r="P140" s="13" t="s">
        <v>26</v>
      </c>
      <c r="Q140" s="15">
        <v>190</v>
      </c>
      <c r="R140" s="3" t="str">
        <f>IF(OR(G140="12R",G140="12L"),_xlfn.XLOOKUP(C140,DB!$A$2:$A$255,DB!$B$2:$B$255,""),IF(OR(G140="30L",G140="30R"),_xlfn.XLOOKUP(C140,DB!$A$2:$A$255,DB!$C$2:$C$255,""),""))</f>
        <v>CZM</v>
      </c>
      <c r="S140" s="3">
        <f t="shared" si="2"/>
        <v>21</v>
      </c>
      <c r="T140" s="3" t="str">
        <f>_xlfn.XLOOKUP(C140,DB!$A$2:$A$255,DB!$D$2:$D$255,"")</f>
        <v>Sector 7</v>
      </c>
    </row>
    <row r="141" spans="1:20" x14ac:dyDescent="0.2">
      <c r="A141" s="13" t="s">
        <v>436</v>
      </c>
      <c r="B141" s="13" t="s">
        <v>18</v>
      </c>
      <c r="C141" s="13" t="s">
        <v>437</v>
      </c>
      <c r="D141" s="13" t="s">
        <v>54</v>
      </c>
      <c r="E141" s="13" t="s">
        <v>408</v>
      </c>
      <c r="F141" s="14">
        <v>46302.879652777774</v>
      </c>
      <c r="G141" s="13" t="s">
        <v>22</v>
      </c>
      <c r="H141" s="13" t="s">
        <v>2862</v>
      </c>
      <c r="I141" s="15">
        <v>380</v>
      </c>
      <c r="J141" s="13" t="s">
        <v>23</v>
      </c>
      <c r="K141" s="13" t="s">
        <v>24</v>
      </c>
      <c r="L141" s="15">
        <v>899</v>
      </c>
      <c r="M141" s="13" t="s">
        <v>293</v>
      </c>
      <c r="N141" s="14">
        <v>46302.927812499998</v>
      </c>
      <c r="O141" s="15">
        <v>380</v>
      </c>
      <c r="P141" s="13" t="s">
        <v>26</v>
      </c>
      <c r="Q141" s="15">
        <v>190</v>
      </c>
      <c r="R141" s="3" t="str">
        <f>IF(OR(G141="12R",G141="12L"),_xlfn.XLOOKUP(C141,DB!$A$2:$A$255,DB!$B$2:$B$255,""),IF(OR(G141="30L",G141="30R"),_xlfn.XLOOKUP(C141,DB!$A$2:$A$255,DB!$C$2:$C$255,""),""))</f>
        <v>UDGUV</v>
      </c>
      <c r="S141" s="3">
        <f t="shared" si="2"/>
        <v>21</v>
      </c>
      <c r="T141" s="3" t="str">
        <f>_xlfn.XLOOKUP(C141,DB!$A$2:$A$255,DB!$D$2:$D$255,"")</f>
        <v>Sector 2</v>
      </c>
    </row>
    <row r="142" spans="1:20" x14ac:dyDescent="0.2">
      <c r="A142" s="13" t="s">
        <v>248</v>
      </c>
      <c r="B142" s="13" t="s">
        <v>18</v>
      </c>
      <c r="C142" s="13" t="s">
        <v>249</v>
      </c>
      <c r="D142" s="13" t="s">
        <v>116</v>
      </c>
      <c r="E142" s="13" t="s">
        <v>824</v>
      </c>
      <c r="F142" s="14">
        <v>46302.882245370369</v>
      </c>
      <c r="G142" s="13" t="s">
        <v>22</v>
      </c>
      <c r="H142" s="13" t="s">
        <v>2863</v>
      </c>
      <c r="I142" s="15">
        <v>360</v>
      </c>
      <c r="J142" s="13" t="s">
        <v>23</v>
      </c>
      <c r="K142" s="13" t="s">
        <v>24</v>
      </c>
      <c r="L142" s="15">
        <v>447</v>
      </c>
      <c r="M142" s="13" t="s">
        <v>204</v>
      </c>
      <c r="N142" s="14">
        <v>46302.906446759254</v>
      </c>
      <c r="O142" s="15">
        <v>400</v>
      </c>
      <c r="P142" s="13" t="s">
        <v>26</v>
      </c>
      <c r="Q142" s="15">
        <v>40</v>
      </c>
      <c r="R142" s="3" t="str">
        <f>IF(OR(G142="12R",G142="12L"),_xlfn.XLOOKUP(C142,DB!$A$2:$A$255,DB!$B$2:$B$255,""),IF(OR(G142="30L",G142="30R"),_xlfn.XLOOKUP(C142,DB!$A$2:$A$255,DB!$C$2:$C$255,""),""))</f>
        <v>UDGUV</v>
      </c>
      <c r="S142" s="3">
        <f t="shared" si="2"/>
        <v>21</v>
      </c>
      <c r="T142" s="3" t="str">
        <f>_xlfn.XLOOKUP(C142,DB!$A$2:$A$255,DB!$D$2:$D$255,"")</f>
        <v>Sector 2</v>
      </c>
    </row>
    <row r="143" spans="1:20" x14ac:dyDescent="0.2">
      <c r="A143" s="13" t="s">
        <v>729</v>
      </c>
      <c r="B143" s="13" t="s">
        <v>18</v>
      </c>
      <c r="C143" s="13" t="s">
        <v>50</v>
      </c>
      <c r="D143" s="13" t="s">
        <v>730</v>
      </c>
      <c r="E143" s="13"/>
      <c r="F143" s="14">
        <v>46302.883518518516</v>
      </c>
      <c r="G143" s="13" t="s">
        <v>22</v>
      </c>
      <c r="H143" s="13" t="s">
        <v>2864</v>
      </c>
      <c r="I143" s="15">
        <v>400</v>
      </c>
      <c r="J143" s="13" t="s">
        <v>23</v>
      </c>
      <c r="K143" s="13" t="s">
        <v>51</v>
      </c>
      <c r="L143" s="15">
        <v>874</v>
      </c>
      <c r="M143" s="13" t="s">
        <v>2653</v>
      </c>
      <c r="N143" s="14">
        <v>46302.928657407407</v>
      </c>
      <c r="O143" s="15">
        <v>400</v>
      </c>
      <c r="P143" s="13" t="s">
        <v>26</v>
      </c>
      <c r="Q143" s="15">
        <v>30</v>
      </c>
      <c r="R143" s="3" t="str">
        <f>IF(OR(G143="12R",G143="12L"),_xlfn.XLOOKUP(C143,DB!$A$2:$A$255,DB!$B$2:$B$255,""),IF(OR(G143="30L",G143="30R"),_xlfn.XLOOKUP(C143,DB!$A$2:$A$255,DB!$C$2:$C$255,""),""))</f>
        <v>UDGUV</v>
      </c>
      <c r="S143" s="3">
        <f t="shared" si="2"/>
        <v>21</v>
      </c>
      <c r="T143" s="3" t="str">
        <f>_xlfn.XLOOKUP(C143,DB!$A$2:$A$255,DB!$D$2:$D$255,"")</f>
        <v>Sector 2</v>
      </c>
    </row>
    <row r="144" spans="1:20" x14ac:dyDescent="0.2">
      <c r="A144" s="13" t="s">
        <v>327</v>
      </c>
      <c r="B144" s="13" t="s">
        <v>18</v>
      </c>
      <c r="C144" s="13" t="s">
        <v>328</v>
      </c>
      <c r="D144" s="13" t="s">
        <v>29</v>
      </c>
      <c r="E144" s="13" t="s">
        <v>2865</v>
      </c>
      <c r="F144" s="14">
        <v>46302.884884259256</v>
      </c>
      <c r="G144" s="13" t="s">
        <v>22</v>
      </c>
      <c r="H144" s="13" t="s">
        <v>2866</v>
      </c>
      <c r="I144" s="15">
        <v>360</v>
      </c>
      <c r="J144" s="13" t="s">
        <v>23</v>
      </c>
      <c r="K144" s="13" t="s">
        <v>24</v>
      </c>
      <c r="L144" s="15">
        <v>454</v>
      </c>
      <c r="M144" s="13" t="s">
        <v>1261</v>
      </c>
      <c r="N144" s="14">
        <v>46302.910127314812</v>
      </c>
      <c r="O144" s="15">
        <v>360</v>
      </c>
      <c r="P144" s="13" t="s">
        <v>26</v>
      </c>
      <c r="Q144" s="15">
        <v>40</v>
      </c>
      <c r="R144" s="3" t="str">
        <f>IF(OR(G144="12R",G144="12L"),_xlfn.XLOOKUP(C144,DB!$A$2:$A$255,DB!$B$2:$B$255,""),IF(OR(G144="30L",G144="30R"),_xlfn.XLOOKUP(C144,DB!$A$2:$A$255,DB!$C$2:$C$255,""),""))</f>
        <v>OMSUK</v>
      </c>
      <c r="S144" s="3">
        <f t="shared" si="2"/>
        <v>21</v>
      </c>
      <c r="T144" s="3" t="str">
        <f>_xlfn.XLOOKUP(C144,DB!$A$2:$A$255,DB!$D$2:$D$255,"")</f>
        <v>Sector 3</v>
      </c>
    </row>
    <row r="145" spans="1:20" x14ac:dyDescent="0.2">
      <c r="A145" s="13" t="s">
        <v>858</v>
      </c>
      <c r="B145" s="13" t="s">
        <v>18</v>
      </c>
      <c r="C145" s="13" t="s">
        <v>128</v>
      </c>
      <c r="D145" s="13" t="s">
        <v>129</v>
      </c>
      <c r="E145" s="13" t="s">
        <v>2867</v>
      </c>
      <c r="F145" s="14">
        <v>46302.886284722219</v>
      </c>
      <c r="G145" s="13" t="s">
        <v>22</v>
      </c>
      <c r="H145" s="13" t="s">
        <v>2868</v>
      </c>
      <c r="I145" s="15">
        <v>360</v>
      </c>
      <c r="J145" s="13" t="s">
        <v>23</v>
      </c>
      <c r="K145" s="13" t="s">
        <v>24</v>
      </c>
      <c r="L145" s="15">
        <v>520</v>
      </c>
      <c r="M145" s="13" t="s">
        <v>2869</v>
      </c>
      <c r="N145" s="14">
        <v>46302.914548611108</v>
      </c>
      <c r="O145" s="15">
        <v>320</v>
      </c>
      <c r="P145" s="13" t="s">
        <v>26</v>
      </c>
      <c r="Q145" s="15">
        <v>40</v>
      </c>
      <c r="R145" s="3" t="str">
        <f>IF(OR(G145="12R",G145="12L"),_xlfn.XLOOKUP(C145,DB!$A$2:$A$255,DB!$B$2:$B$255,""),IF(OR(G145="30L",G145="30R"),_xlfn.XLOOKUP(C145,DB!$A$2:$A$255,DB!$C$2:$C$255,""),""))</f>
        <v>ENEBA</v>
      </c>
      <c r="S145" s="3">
        <f t="shared" si="2"/>
        <v>21</v>
      </c>
      <c r="T145" s="3" t="str">
        <f>_xlfn.XLOOKUP(C145,DB!$A$2:$A$255,DB!$D$2:$D$255,"")</f>
        <v>Sector 3</v>
      </c>
    </row>
    <row r="146" spans="1:20" x14ac:dyDescent="0.2">
      <c r="A146" s="13" t="s">
        <v>339</v>
      </c>
      <c r="B146" s="13" t="s">
        <v>18</v>
      </c>
      <c r="C146" s="13" t="s">
        <v>193</v>
      </c>
      <c r="D146" s="13" t="s">
        <v>54</v>
      </c>
      <c r="E146" s="13" t="s">
        <v>752</v>
      </c>
      <c r="F146" s="14">
        <v>46302.88961805556</v>
      </c>
      <c r="G146" s="13" t="s">
        <v>22</v>
      </c>
      <c r="H146" s="13" t="s">
        <v>2870</v>
      </c>
      <c r="I146" s="15">
        <v>380</v>
      </c>
      <c r="J146" s="13" t="s">
        <v>23</v>
      </c>
      <c r="K146" s="13" t="s">
        <v>24</v>
      </c>
      <c r="L146" s="15">
        <v>840</v>
      </c>
      <c r="M146" s="13" t="s">
        <v>193</v>
      </c>
      <c r="N146" s="14">
        <v>46302.93476851852</v>
      </c>
      <c r="O146" s="15">
        <v>15</v>
      </c>
      <c r="P146" s="13" t="s">
        <v>26</v>
      </c>
      <c r="Q146" s="15">
        <v>190</v>
      </c>
      <c r="R146" s="3" t="str">
        <f>IF(OR(G146="12R",G146="12L"),_xlfn.XLOOKUP(C146,DB!$A$2:$A$255,DB!$B$2:$B$255,""),IF(OR(G146="30L",G146="30R"),_xlfn.XLOOKUP(C146,DB!$A$2:$A$255,DB!$C$2:$C$255,""),""))</f>
        <v>UDGUV</v>
      </c>
      <c r="S146" s="3">
        <f t="shared" si="2"/>
        <v>21</v>
      </c>
      <c r="T146" s="3" t="str">
        <f>_xlfn.XLOOKUP(C146,DB!$A$2:$A$255,DB!$D$2:$D$255,"")</f>
        <v>Sector 2</v>
      </c>
    </row>
    <row r="147" spans="1:20" x14ac:dyDescent="0.2">
      <c r="A147" s="13" t="s">
        <v>326</v>
      </c>
      <c r="B147" s="13" t="s">
        <v>18</v>
      </c>
      <c r="C147" s="13" t="s">
        <v>33</v>
      </c>
      <c r="D147" s="13" t="s">
        <v>54</v>
      </c>
      <c r="E147" s="13" t="s">
        <v>298</v>
      </c>
      <c r="F147" s="14">
        <v>46302.89435185185</v>
      </c>
      <c r="G147" s="13" t="s">
        <v>22</v>
      </c>
      <c r="H147" s="13" t="s">
        <v>2871</v>
      </c>
      <c r="I147" s="15">
        <v>360</v>
      </c>
      <c r="J147" s="13" t="s">
        <v>23</v>
      </c>
      <c r="K147" s="13" t="s">
        <v>24</v>
      </c>
      <c r="L147" s="15">
        <v>929</v>
      </c>
      <c r="M147" s="13" t="s">
        <v>2872</v>
      </c>
      <c r="N147" s="14">
        <v>46302.943090277782</v>
      </c>
      <c r="O147" s="15">
        <v>360</v>
      </c>
      <c r="P147" s="13" t="s">
        <v>26</v>
      </c>
      <c r="Q147" s="15">
        <v>190</v>
      </c>
      <c r="R147" s="3" t="str">
        <f>IF(OR(G147="12R",G147="12L"),_xlfn.XLOOKUP(C147,DB!$A$2:$A$255,DB!$B$2:$B$255,""),IF(OR(G147="30L",G147="30R"),_xlfn.XLOOKUP(C147,DB!$A$2:$A$255,DB!$C$2:$C$255,""),""))</f>
        <v>UDGUV</v>
      </c>
      <c r="S147" s="3">
        <f t="shared" si="2"/>
        <v>21</v>
      </c>
      <c r="T147" s="3" t="str">
        <f>_xlfn.XLOOKUP(C147,DB!$A$2:$A$255,DB!$D$2:$D$255,"")</f>
        <v>Sector 2</v>
      </c>
    </row>
    <row r="148" spans="1:20" x14ac:dyDescent="0.2">
      <c r="A148" s="13" t="s">
        <v>527</v>
      </c>
      <c r="B148" s="13" t="s">
        <v>18</v>
      </c>
      <c r="C148" s="13" t="s">
        <v>528</v>
      </c>
      <c r="D148" s="13" t="s">
        <v>20</v>
      </c>
      <c r="E148" s="13" t="s">
        <v>2873</v>
      </c>
      <c r="F148" s="14">
        <v>46302.895381944443</v>
      </c>
      <c r="G148" s="13" t="s">
        <v>22</v>
      </c>
      <c r="H148" s="13" t="s">
        <v>2874</v>
      </c>
      <c r="I148" s="15">
        <v>340</v>
      </c>
      <c r="J148" s="13" t="s">
        <v>23</v>
      </c>
      <c r="K148" s="13" t="s">
        <v>24</v>
      </c>
      <c r="L148" s="15">
        <v>546</v>
      </c>
      <c r="M148" s="13" t="s">
        <v>130</v>
      </c>
      <c r="N148" s="14">
        <v>46302.924131944441</v>
      </c>
      <c r="O148" s="15">
        <v>340</v>
      </c>
      <c r="P148" s="13" t="s">
        <v>26</v>
      </c>
      <c r="Q148" s="15">
        <v>40</v>
      </c>
      <c r="R148" s="3" t="str">
        <f>IF(OR(G148="12R",G148="12L"),_xlfn.XLOOKUP(C148,DB!$A$2:$A$255,DB!$B$2:$B$255,""),IF(OR(G148="30L",G148="30R"),_xlfn.XLOOKUP(C148,DB!$A$2:$A$255,DB!$C$2:$C$255,""),""))</f>
        <v>ENEBA</v>
      </c>
      <c r="S148" s="3">
        <f t="shared" si="2"/>
        <v>21</v>
      </c>
      <c r="T148" s="3" t="str">
        <f>_xlfn.XLOOKUP(C148,DB!$A$2:$A$255,DB!$D$2:$D$255,"")</f>
        <v>Sector 3</v>
      </c>
    </row>
    <row r="149" spans="1:20" x14ac:dyDescent="0.2">
      <c r="A149" s="13" t="s">
        <v>324</v>
      </c>
      <c r="B149" s="13" t="s">
        <v>18</v>
      </c>
      <c r="C149" s="13" t="s">
        <v>325</v>
      </c>
      <c r="D149" s="13" t="s">
        <v>123</v>
      </c>
      <c r="E149" s="13" t="s">
        <v>2875</v>
      </c>
      <c r="F149" s="14">
        <v>46302.897743055553</v>
      </c>
      <c r="G149" s="13" t="s">
        <v>22</v>
      </c>
      <c r="H149" s="13" t="s">
        <v>2876</v>
      </c>
      <c r="I149" s="15">
        <v>340</v>
      </c>
      <c r="J149" s="13" t="s">
        <v>23</v>
      </c>
      <c r="K149" s="13" t="s">
        <v>24</v>
      </c>
      <c r="L149" s="15">
        <v>478</v>
      </c>
      <c r="M149" s="13" t="s">
        <v>2877</v>
      </c>
      <c r="N149" s="14">
        <v>46302.924201388887</v>
      </c>
      <c r="O149" s="15">
        <v>339</v>
      </c>
      <c r="P149" s="13" t="s">
        <v>26</v>
      </c>
      <c r="Q149" s="15">
        <v>40</v>
      </c>
      <c r="R149" s="3" t="str">
        <f>IF(OR(G149="12R",G149="12L"),_xlfn.XLOOKUP(C149,DB!$A$2:$A$255,DB!$B$2:$B$255,""),IF(OR(G149="30L",G149="30R"),_xlfn.XLOOKUP(C149,DB!$A$2:$A$255,DB!$C$2:$C$255,""),""))</f>
        <v>OMSUK</v>
      </c>
      <c r="S149" s="3">
        <f t="shared" si="2"/>
        <v>21</v>
      </c>
      <c r="T149" s="3" t="str">
        <f>_xlfn.XLOOKUP(C149,DB!$A$2:$A$255,DB!$D$2:$D$255,"")</f>
        <v>Sector 3</v>
      </c>
    </row>
    <row r="150" spans="1:20" x14ac:dyDescent="0.2">
      <c r="A150" s="13" t="s">
        <v>2878</v>
      </c>
      <c r="B150" s="13" t="s">
        <v>18</v>
      </c>
      <c r="C150" s="13" t="s">
        <v>440</v>
      </c>
      <c r="D150" s="13" t="s">
        <v>366</v>
      </c>
      <c r="E150" s="13" t="s">
        <v>792</v>
      </c>
      <c r="F150" s="14">
        <v>46302.899467592593</v>
      </c>
      <c r="G150" s="13" t="s">
        <v>22</v>
      </c>
      <c r="H150" s="13" t="s">
        <v>2879</v>
      </c>
      <c r="I150" s="15">
        <v>390</v>
      </c>
      <c r="J150" s="13" t="s">
        <v>23</v>
      </c>
      <c r="K150" s="13" t="s">
        <v>24</v>
      </c>
      <c r="L150" s="15">
        <v>360</v>
      </c>
      <c r="M150" s="13" t="s">
        <v>589</v>
      </c>
      <c r="N150" s="14">
        <v>46302.918935185182</v>
      </c>
      <c r="O150" s="15">
        <v>390</v>
      </c>
      <c r="P150" s="13" t="s">
        <v>41</v>
      </c>
      <c r="Q150" s="15">
        <v>40</v>
      </c>
      <c r="R150" s="3" t="str">
        <f>IF(OR(G150="12R",G150="12L"),_xlfn.XLOOKUP(C150,DB!$A$2:$A$255,DB!$B$2:$B$255,""),IF(OR(G150="30L",G150="30R"),_xlfn.XLOOKUP(C150,DB!$A$2:$A$255,DB!$C$2:$C$255,""),""))</f>
        <v>NUDAL</v>
      </c>
      <c r="S150" s="3">
        <f t="shared" si="2"/>
        <v>21</v>
      </c>
      <c r="T150" s="3" t="str">
        <f>_xlfn.XLOOKUP(C150,DB!$A$2:$A$255,DB!$D$2:$D$255,"")</f>
        <v>Sector 3</v>
      </c>
    </row>
    <row r="151" spans="1:20" x14ac:dyDescent="0.2">
      <c r="A151" s="13" t="s">
        <v>442</v>
      </c>
      <c r="B151" s="13" t="s">
        <v>18</v>
      </c>
      <c r="C151" s="13" t="s">
        <v>210</v>
      </c>
      <c r="D151" s="13" t="s">
        <v>29</v>
      </c>
      <c r="E151" s="13" t="s">
        <v>443</v>
      </c>
      <c r="F151" s="14">
        <v>46302.902592592596</v>
      </c>
      <c r="G151" s="13" t="s">
        <v>22</v>
      </c>
      <c r="H151" s="13" t="s">
        <v>2880</v>
      </c>
      <c r="I151" s="15">
        <v>390</v>
      </c>
      <c r="J151" s="13" t="s">
        <v>23</v>
      </c>
      <c r="K151" s="13" t="s">
        <v>24</v>
      </c>
      <c r="L151" s="15">
        <v>152</v>
      </c>
      <c r="M151" s="13" t="s">
        <v>117</v>
      </c>
      <c r="N151" s="14">
        <v>46302.913124999999</v>
      </c>
      <c r="O151" s="15">
        <v>238</v>
      </c>
      <c r="P151" s="13" t="s">
        <v>26</v>
      </c>
      <c r="Q151" s="15">
        <v>190</v>
      </c>
      <c r="R151" s="3" t="str">
        <f>IF(OR(G151="12R",G151="12L"),_xlfn.XLOOKUP(C151,DB!$A$2:$A$255,DB!$B$2:$B$255,""),IF(OR(G151="30L",G151="30R"),_xlfn.XLOOKUP(C151,DB!$A$2:$A$255,DB!$C$2:$C$255,""),""))</f>
        <v>TAKUX</v>
      </c>
      <c r="S151" s="3">
        <f t="shared" si="2"/>
        <v>21</v>
      </c>
      <c r="T151" s="3" t="str">
        <f>_xlfn.XLOOKUP(C151,DB!$A$2:$A$255,DB!$D$2:$D$255,"")</f>
        <v>Sector 7</v>
      </c>
    </row>
    <row r="152" spans="1:20" x14ac:dyDescent="0.2">
      <c r="A152" s="13" t="s">
        <v>340</v>
      </c>
      <c r="B152" s="13" t="s">
        <v>18</v>
      </c>
      <c r="C152" s="13" t="s">
        <v>101</v>
      </c>
      <c r="D152" s="13" t="s">
        <v>20</v>
      </c>
      <c r="E152" s="13" t="s">
        <v>1168</v>
      </c>
      <c r="F152" s="14">
        <v>46302.905289351853</v>
      </c>
      <c r="G152" s="13" t="s">
        <v>22</v>
      </c>
      <c r="H152" s="13" t="s">
        <v>2881</v>
      </c>
      <c r="I152" s="15">
        <v>360</v>
      </c>
      <c r="J152" s="13" t="s">
        <v>23</v>
      </c>
      <c r="K152" s="13" t="s">
        <v>152</v>
      </c>
      <c r="L152" s="15">
        <v>887</v>
      </c>
      <c r="M152" s="13" t="s">
        <v>2882</v>
      </c>
      <c r="N152" s="14">
        <v>46302.952847222223</v>
      </c>
      <c r="O152" s="15">
        <v>360</v>
      </c>
      <c r="P152" s="13" t="s">
        <v>26</v>
      </c>
      <c r="Q152" s="15">
        <v>190</v>
      </c>
      <c r="R152" s="3" t="str">
        <f>IF(OR(G152="12R",G152="12L"),_xlfn.XLOOKUP(C152,DB!$A$2:$A$255,DB!$B$2:$B$255,""),IF(OR(G152="30L",G152="30R"),_xlfn.XLOOKUP(C152,DB!$A$2:$A$255,DB!$C$2:$C$255,""),""))</f>
        <v>UDGUV</v>
      </c>
      <c r="S152" s="3">
        <f t="shared" si="2"/>
        <v>21</v>
      </c>
      <c r="T152" s="3" t="str">
        <f>_xlfn.XLOOKUP(C152,DB!$A$2:$A$255,DB!$D$2:$D$255,"")</f>
        <v>Sector 2</v>
      </c>
    </row>
    <row r="153" spans="1:20" x14ac:dyDescent="0.2">
      <c r="A153" s="13" t="s">
        <v>334</v>
      </c>
      <c r="B153" s="13" t="s">
        <v>18</v>
      </c>
      <c r="C153" s="13" t="s">
        <v>19</v>
      </c>
      <c r="D153" s="13" t="s">
        <v>54</v>
      </c>
      <c r="E153" s="13" t="s">
        <v>1193</v>
      </c>
      <c r="F153" s="14">
        <v>46302.907650462963</v>
      </c>
      <c r="G153" s="13" t="s">
        <v>22</v>
      </c>
      <c r="H153" s="13" t="s">
        <v>2883</v>
      </c>
      <c r="I153" s="15">
        <v>380</v>
      </c>
      <c r="J153" s="13" t="s">
        <v>23</v>
      </c>
      <c r="K153" s="13" t="s">
        <v>24</v>
      </c>
      <c r="L153" s="15">
        <v>920</v>
      </c>
      <c r="M153" s="13" t="s">
        <v>2847</v>
      </c>
      <c r="N153" s="14">
        <v>46302.957650462966</v>
      </c>
      <c r="O153" s="15">
        <v>380</v>
      </c>
      <c r="P153" s="13" t="s">
        <v>26</v>
      </c>
      <c r="Q153" s="15">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3" t="s">
        <v>336</v>
      </c>
      <c r="B154" s="13" t="s">
        <v>18</v>
      </c>
      <c r="C154" s="13" t="s">
        <v>115</v>
      </c>
      <c r="D154" s="13" t="s">
        <v>129</v>
      </c>
      <c r="E154" s="13" t="s">
        <v>2884</v>
      </c>
      <c r="F154" s="14">
        <v>46302.910416666666</v>
      </c>
      <c r="G154" s="13" t="s">
        <v>22</v>
      </c>
      <c r="H154" s="13" t="s">
        <v>2885</v>
      </c>
      <c r="I154" s="15">
        <v>350</v>
      </c>
      <c r="J154" s="13" t="s">
        <v>23</v>
      </c>
      <c r="K154" s="13" t="s">
        <v>24</v>
      </c>
      <c r="L154" s="15">
        <v>149</v>
      </c>
      <c r="M154" s="13" t="s">
        <v>117</v>
      </c>
      <c r="N154" s="14">
        <v>46302.920532407406</v>
      </c>
      <c r="O154" s="15">
        <v>290</v>
      </c>
      <c r="P154" s="13" t="s">
        <v>26</v>
      </c>
      <c r="Q154" s="15">
        <v>190</v>
      </c>
      <c r="R154" s="3" t="str">
        <f>IF(OR(G154="12R",G154="12L"),_xlfn.XLOOKUP(C154,DB!$A$2:$A$255,DB!$B$2:$B$255,""),IF(OR(G154="30L",G154="30R"),_xlfn.XLOOKUP(C154,DB!$A$2:$A$255,DB!$C$2:$C$255,""),""))</f>
        <v>TAKUX</v>
      </c>
      <c r="S154" s="3">
        <f t="shared" si="2"/>
        <v>21</v>
      </c>
      <c r="T154" s="3" t="str">
        <f>_xlfn.XLOOKUP(C154,DB!$A$2:$A$255,DB!$D$2:$D$255,"")</f>
        <v>Sector 7</v>
      </c>
    </row>
    <row r="155" spans="1:20" x14ac:dyDescent="0.2">
      <c r="A155" s="13" t="s">
        <v>2886</v>
      </c>
      <c r="B155" s="13" t="s">
        <v>18</v>
      </c>
      <c r="C155" s="13" t="s">
        <v>444</v>
      </c>
      <c r="D155" s="13" t="s">
        <v>261</v>
      </c>
      <c r="E155" s="13" t="s">
        <v>312</v>
      </c>
      <c r="F155" s="14">
        <v>46302.91196759259</v>
      </c>
      <c r="G155" s="13" t="s">
        <v>22</v>
      </c>
      <c r="H155" s="13" t="s">
        <v>2887</v>
      </c>
      <c r="I155" s="15">
        <v>390</v>
      </c>
      <c r="J155" s="13" t="s">
        <v>23</v>
      </c>
      <c r="K155" s="13" t="s">
        <v>24</v>
      </c>
      <c r="L155" s="15">
        <v>354</v>
      </c>
      <c r="M155" s="13" t="s">
        <v>2888</v>
      </c>
      <c r="N155" s="14">
        <v>46302.931215277778</v>
      </c>
      <c r="O155" s="15">
        <v>390</v>
      </c>
      <c r="P155" s="13" t="s">
        <v>41</v>
      </c>
      <c r="Q155" s="15">
        <v>40</v>
      </c>
      <c r="R155" s="3" t="str">
        <f>IF(OR(G155="12R",G155="12L"),_xlfn.XLOOKUP(C155,DB!$A$2:$A$255,DB!$B$2:$B$255,""),IF(OR(G155="30L",G155="30R"),_xlfn.XLOOKUP(C155,DB!$A$2:$A$255,DB!$C$2:$C$255,""),""))</f>
        <v>NUDAL</v>
      </c>
      <c r="S155" s="3">
        <f t="shared" si="2"/>
        <v>21</v>
      </c>
      <c r="T155" s="3" t="str">
        <f>_xlfn.XLOOKUP(C155,DB!$A$2:$A$255,DB!$D$2:$D$255,"")</f>
        <v>Sector 3</v>
      </c>
    </row>
    <row r="156" spans="1:20" x14ac:dyDescent="0.2">
      <c r="A156" t="s">
        <v>419</v>
      </c>
      <c r="B156" t="s">
        <v>18</v>
      </c>
      <c r="C156" t="s">
        <v>101</v>
      </c>
      <c r="D156" t="s">
        <v>54</v>
      </c>
      <c r="E156" t="s">
        <v>112</v>
      </c>
      <c r="F156" s="2">
        <v>46302.914710648147</v>
      </c>
      <c r="G156" t="s">
        <v>22</v>
      </c>
      <c r="H156" t="s">
        <v>2889</v>
      </c>
      <c r="I156" s="3">
        <v>380</v>
      </c>
      <c r="J156" t="s">
        <v>23</v>
      </c>
      <c r="K156" t="s">
        <v>152</v>
      </c>
      <c r="L156" s="3">
        <v>912</v>
      </c>
      <c r="M156" t="s">
        <v>2674</v>
      </c>
      <c r="N156" s="2">
        <v>46302.963402777779</v>
      </c>
      <c r="O156" s="3">
        <v>380</v>
      </c>
      <c r="P156" t="s">
        <v>26</v>
      </c>
      <c r="Q156" s="3">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2890</v>
      </c>
      <c r="B157" t="s">
        <v>18</v>
      </c>
      <c r="C157" t="s">
        <v>50</v>
      </c>
      <c r="D157" t="s">
        <v>1177</v>
      </c>
      <c r="E157" t="s">
        <v>2519</v>
      </c>
      <c r="F157" s="2">
        <v>46302.916238425925</v>
      </c>
      <c r="G157" t="s">
        <v>22</v>
      </c>
      <c r="H157" t="s">
        <v>2891</v>
      </c>
      <c r="I157" s="3">
        <v>400</v>
      </c>
      <c r="J157" t="s">
        <v>23</v>
      </c>
      <c r="K157" t="s">
        <v>152</v>
      </c>
      <c r="L157" s="3">
        <v>947</v>
      </c>
      <c r="M157" t="s">
        <v>2892</v>
      </c>
      <c r="N157" s="2">
        <v>46302.974317129629</v>
      </c>
      <c r="O157" s="3">
        <v>400</v>
      </c>
      <c r="P157" t="s">
        <v>137</v>
      </c>
      <c r="Q157" s="3">
        <v>30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1948</v>
      </c>
      <c r="B158" t="s">
        <v>18</v>
      </c>
      <c r="C158" t="s">
        <v>945</v>
      </c>
      <c r="D158" t="s">
        <v>331</v>
      </c>
      <c r="E158" t="s">
        <v>1949</v>
      </c>
      <c r="F158" s="2">
        <v>46302.917280092588</v>
      </c>
      <c r="G158" t="s">
        <v>22</v>
      </c>
      <c r="H158" t="s">
        <v>2893</v>
      </c>
      <c r="I158" s="3">
        <v>360</v>
      </c>
      <c r="J158" t="s">
        <v>23</v>
      </c>
      <c r="K158" t="s">
        <v>24</v>
      </c>
      <c r="L158" s="3">
        <v>453</v>
      </c>
      <c r="M158" t="s">
        <v>204</v>
      </c>
      <c r="N158" s="2">
        <v>46302.942094907412</v>
      </c>
      <c r="O158" s="3">
        <v>360</v>
      </c>
      <c r="P158" t="s">
        <v>26</v>
      </c>
      <c r="Q158" s="3">
        <v>40</v>
      </c>
      <c r="R158" s="3" t="str">
        <f>IF(OR(G158="12R",G158="12L"),_xlfn.XLOOKUP(C158,DB!$A$2:$A$255,DB!$B$2:$B$255,""),IF(OR(G158="30L",G158="30R"),_xlfn.XLOOKUP(C158,DB!$A$2:$A$255,DB!$C$2:$C$255,""),""))</f>
        <v>ENEBA</v>
      </c>
      <c r="S158" s="3">
        <f t="shared" si="2"/>
        <v>22</v>
      </c>
      <c r="T158" s="3" t="str">
        <f>_xlfn.XLOOKUP(C158,DB!$A$2:$A$255,DB!$D$2:$D$255,"")</f>
        <v>Sector 3</v>
      </c>
    </row>
    <row r="159" spans="1:20" x14ac:dyDescent="0.2">
      <c r="A159" t="s">
        <v>337</v>
      </c>
      <c r="B159" t="s">
        <v>18</v>
      </c>
      <c r="C159" t="s">
        <v>219</v>
      </c>
      <c r="D159" t="s">
        <v>34</v>
      </c>
      <c r="E159" t="s">
        <v>2894</v>
      </c>
      <c r="F159" s="2">
        <v>46302.92050925926</v>
      </c>
      <c r="G159" t="s">
        <v>22</v>
      </c>
      <c r="H159" t="s">
        <v>2895</v>
      </c>
      <c r="I159" s="3">
        <v>350</v>
      </c>
      <c r="J159" t="s">
        <v>23</v>
      </c>
      <c r="K159" t="s">
        <v>24</v>
      </c>
      <c r="L159" s="3">
        <v>150</v>
      </c>
      <c r="M159" t="s">
        <v>117</v>
      </c>
      <c r="N159" s="2">
        <v>46302.930798611109</v>
      </c>
      <c r="O159" s="3">
        <v>269</v>
      </c>
      <c r="P159" t="s">
        <v>26</v>
      </c>
      <c r="Q159" s="3">
        <v>190</v>
      </c>
      <c r="R159" s="3" t="str">
        <f>IF(OR(G159="12R",G159="12L"),_xlfn.XLOOKUP(C159,DB!$A$2:$A$255,DB!$B$2:$B$255,""),IF(OR(G159="30L",G159="30R"),_xlfn.XLOOKUP(C159,DB!$A$2:$A$255,DB!$C$2:$C$255,""),""))</f>
        <v>TAKUX</v>
      </c>
      <c r="S159" s="3">
        <f t="shared" si="2"/>
        <v>22</v>
      </c>
      <c r="T159" s="3" t="str">
        <f>_xlfn.XLOOKUP(C159,DB!$A$2:$A$255,DB!$D$2:$D$255,"")</f>
        <v>Sector 7</v>
      </c>
    </row>
    <row r="160" spans="1:20" x14ac:dyDescent="0.2">
      <c r="A160" t="s">
        <v>315</v>
      </c>
      <c r="B160" t="s">
        <v>18</v>
      </c>
      <c r="C160" t="s">
        <v>224</v>
      </c>
      <c r="D160" t="s">
        <v>116</v>
      </c>
      <c r="E160" t="s">
        <v>425</v>
      </c>
      <c r="F160" s="2">
        <v>46302.921921296293</v>
      </c>
      <c r="G160" t="s">
        <v>22</v>
      </c>
      <c r="H160" t="s">
        <v>2896</v>
      </c>
      <c r="I160" s="3">
        <v>360</v>
      </c>
      <c r="J160" t="s">
        <v>23</v>
      </c>
      <c r="K160" t="s">
        <v>24</v>
      </c>
      <c r="L160" s="3">
        <v>480</v>
      </c>
      <c r="M160" t="s">
        <v>2897</v>
      </c>
      <c r="N160" s="2">
        <v>46302.947476851856</v>
      </c>
      <c r="O160" s="3">
        <v>380</v>
      </c>
      <c r="P160" t="s">
        <v>26</v>
      </c>
      <c r="Q160" s="3">
        <v>40</v>
      </c>
      <c r="R160" s="3" t="str">
        <f>IF(OR(G160="12R",G160="12L"),_xlfn.XLOOKUP(C160,DB!$A$2:$A$255,DB!$B$2:$B$255,""),IF(OR(G160="30L",G160="30R"),_xlfn.XLOOKUP(C160,DB!$A$2:$A$255,DB!$C$2:$C$255,""),""))</f>
        <v>ENEBA</v>
      </c>
      <c r="S160" s="3">
        <f t="shared" si="2"/>
        <v>22</v>
      </c>
      <c r="T160" s="3" t="str">
        <f>_xlfn.XLOOKUP(C160,DB!$A$2:$A$255,DB!$D$2:$D$255,"")</f>
        <v>Sector 3</v>
      </c>
    </row>
    <row r="161" spans="1:20" x14ac:dyDescent="0.2">
      <c r="A161" t="s">
        <v>343</v>
      </c>
      <c r="B161" t="s">
        <v>18</v>
      </c>
      <c r="C161" t="s">
        <v>122</v>
      </c>
      <c r="D161" t="s">
        <v>44</v>
      </c>
      <c r="E161" t="s">
        <v>1167</v>
      </c>
      <c r="F161" s="2">
        <v>46302.935324074075</v>
      </c>
      <c r="G161" t="s">
        <v>22</v>
      </c>
      <c r="H161" t="s">
        <v>2898</v>
      </c>
      <c r="I161" s="3">
        <v>360</v>
      </c>
      <c r="J161" t="s">
        <v>23</v>
      </c>
      <c r="K161" t="s">
        <v>24</v>
      </c>
      <c r="L161" s="3">
        <v>441</v>
      </c>
      <c r="M161" t="s">
        <v>204</v>
      </c>
      <c r="N161" s="2">
        <v>46302.958414351851</v>
      </c>
      <c r="O161" s="3">
        <v>360</v>
      </c>
      <c r="P161" t="s">
        <v>26</v>
      </c>
      <c r="Q161" s="3">
        <v>40</v>
      </c>
      <c r="R161" s="3" t="str">
        <f>IF(OR(G161="12R",G161="12L"),_xlfn.XLOOKUP(C161,DB!$A$2:$A$255,DB!$B$2:$B$255,""),IF(OR(G161="30L",G161="30R"),_xlfn.XLOOKUP(C161,DB!$A$2:$A$255,DB!$C$2:$C$255,""),""))</f>
        <v>ENEBA</v>
      </c>
      <c r="S161" s="3">
        <f t="shared" si="2"/>
        <v>22</v>
      </c>
      <c r="T161" s="3" t="str">
        <f>_xlfn.XLOOKUP(C161,DB!$A$2:$A$255,DB!$D$2:$D$255,"")</f>
        <v>Sector 3</v>
      </c>
    </row>
    <row r="162" spans="1:20" x14ac:dyDescent="0.2">
      <c r="A162" t="s">
        <v>354</v>
      </c>
      <c r="B162" t="s">
        <v>18</v>
      </c>
      <c r="C162" t="s">
        <v>43</v>
      </c>
      <c r="D162" t="s">
        <v>44</v>
      </c>
      <c r="E162" t="s">
        <v>1170</v>
      </c>
      <c r="F162" s="2">
        <v>46302.940717592588</v>
      </c>
      <c r="G162" t="s">
        <v>22</v>
      </c>
      <c r="H162" t="s">
        <v>2899</v>
      </c>
      <c r="I162" s="3">
        <v>360</v>
      </c>
      <c r="J162" t="s">
        <v>23</v>
      </c>
      <c r="K162" t="s">
        <v>24</v>
      </c>
      <c r="L162" s="3">
        <v>925</v>
      </c>
      <c r="M162" t="s">
        <v>2900</v>
      </c>
      <c r="N162" s="2">
        <v>46302.991041666668</v>
      </c>
      <c r="O162" s="3">
        <v>360</v>
      </c>
      <c r="P162" t="s">
        <v>26</v>
      </c>
      <c r="Q162" s="3">
        <v>190</v>
      </c>
      <c r="R162" s="3" t="str">
        <f>IF(OR(G162="12R",G162="12L"),_xlfn.XLOOKUP(C162,DB!$A$2:$A$255,DB!$B$2:$B$255,""),IF(OR(G162="30L",G162="30R"),_xlfn.XLOOKUP(C162,DB!$A$2:$A$255,DB!$C$2:$C$255,""),""))</f>
        <v>UDGUV</v>
      </c>
      <c r="S162" s="3">
        <f t="shared" si="2"/>
        <v>22</v>
      </c>
      <c r="T162" s="3" t="str">
        <f>_xlfn.XLOOKUP(C162,DB!$A$2:$A$255,DB!$D$2:$D$255,"")</f>
        <v>Sector 2</v>
      </c>
    </row>
    <row r="163" spans="1:20" x14ac:dyDescent="0.2">
      <c r="A163" t="s">
        <v>344</v>
      </c>
      <c r="B163" t="s">
        <v>18</v>
      </c>
      <c r="C163" t="s">
        <v>345</v>
      </c>
      <c r="D163" t="s">
        <v>54</v>
      </c>
      <c r="E163" t="s">
        <v>574</v>
      </c>
      <c r="F163" s="2">
        <v>46302.949664351851</v>
      </c>
      <c r="G163" t="s">
        <v>22</v>
      </c>
      <c r="H163" t="s">
        <v>2901</v>
      </c>
      <c r="I163" s="3">
        <v>380</v>
      </c>
      <c r="J163" t="s">
        <v>23</v>
      </c>
      <c r="K163" t="s">
        <v>24</v>
      </c>
      <c r="L163" s="3">
        <v>963</v>
      </c>
      <c r="M163" t="s">
        <v>910</v>
      </c>
      <c r="N163" s="2">
        <v>46303.000046296293</v>
      </c>
      <c r="O163" s="3">
        <v>380</v>
      </c>
      <c r="P163" t="s">
        <v>26</v>
      </c>
      <c r="Q163" s="3">
        <v>190</v>
      </c>
      <c r="R163" s="3" t="str">
        <f>IF(OR(G163="12R",G163="12L"),_xlfn.XLOOKUP(C163,DB!$A$2:$A$255,DB!$B$2:$B$255,""),IF(OR(G163="30L",G163="30R"),_xlfn.XLOOKUP(C163,DB!$A$2:$A$255,DB!$C$2:$C$255,""),""))</f>
        <v>UDGUV</v>
      </c>
      <c r="S163" s="3">
        <f t="shared" si="2"/>
        <v>22</v>
      </c>
      <c r="T163" s="3" t="str">
        <f>_xlfn.XLOOKUP(C163,DB!$A$2:$A$255,DB!$D$2:$D$255,"")</f>
        <v>Sector 2</v>
      </c>
    </row>
    <row r="164" spans="1:20" x14ac:dyDescent="0.2">
      <c r="A164" t="s">
        <v>349</v>
      </c>
      <c r="B164" t="s">
        <v>18</v>
      </c>
      <c r="C164" t="s">
        <v>221</v>
      </c>
      <c r="D164" t="s">
        <v>54</v>
      </c>
      <c r="E164" t="s">
        <v>2902</v>
      </c>
      <c r="F164" s="2">
        <v>46302.951215277775</v>
      </c>
      <c r="G164" t="s">
        <v>22</v>
      </c>
      <c r="H164" t="s">
        <v>2903</v>
      </c>
      <c r="I164" s="3">
        <v>380</v>
      </c>
      <c r="J164" t="s">
        <v>23</v>
      </c>
      <c r="K164" t="s">
        <v>24</v>
      </c>
      <c r="L164" s="3">
        <v>968</v>
      </c>
      <c r="M164" t="s">
        <v>820</v>
      </c>
      <c r="N164" s="2">
        <v>46303.003460648149</v>
      </c>
      <c r="O164" s="3">
        <v>380</v>
      </c>
      <c r="P164" t="s">
        <v>26</v>
      </c>
      <c r="Q164" s="3">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431</v>
      </c>
      <c r="B165" t="s">
        <v>18</v>
      </c>
      <c r="C165" t="s">
        <v>432</v>
      </c>
      <c r="D165" t="s">
        <v>433</v>
      </c>
      <c r="E165" t="s">
        <v>569</v>
      </c>
      <c r="F165" s="2">
        <v>46302.952372685184</v>
      </c>
      <c r="G165" t="s">
        <v>22</v>
      </c>
      <c r="H165" t="s">
        <v>2904</v>
      </c>
      <c r="I165" s="3">
        <v>370</v>
      </c>
      <c r="J165" t="s">
        <v>23</v>
      </c>
      <c r="K165" t="s">
        <v>24</v>
      </c>
      <c r="L165" s="3">
        <v>150</v>
      </c>
      <c r="M165" t="s">
        <v>117</v>
      </c>
      <c r="N165" s="2">
        <v>46302.961956018524</v>
      </c>
      <c r="O165" s="3">
        <v>253</v>
      </c>
      <c r="P165" t="s">
        <v>41</v>
      </c>
      <c r="Q165" s="3">
        <v>190</v>
      </c>
      <c r="R165" s="3" t="str">
        <f>IF(OR(G165="12R",G165="12L"),_xlfn.XLOOKUP(C165,DB!$A$2:$A$255,DB!$B$2:$B$255,""),IF(OR(G165="30L",G165="30R"),_xlfn.XLOOKUP(C165,DB!$A$2:$A$255,DB!$C$2:$C$255,""),""))</f>
        <v>CZM</v>
      </c>
      <c r="S165" s="3">
        <f t="shared" si="2"/>
        <v>22</v>
      </c>
      <c r="T165" s="3" t="str">
        <f>_xlfn.XLOOKUP(C165,DB!$A$2:$A$255,DB!$D$2:$D$255,"")</f>
        <v>Sector 7</v>
      </c>
    </row>
    <row r="166" spans="1:20" x14ac:dyDescent="0.2">
      <c r="A166" t="s">
        <v>451</v>
      </c>
      <c r="B166" t="s">
        <v>18</v>
      </c>
      <c r="C166" t="s">
        <v>87</v>
      </c>
      <c r="D166" t="s">
        <v>88</v>
      </c>
      <c r="E166" t="s">
        <v>2905</v>
      </c>
      <c r="F166" s="2">
        <v>46302.964942129634</v>
      </c>
      <c r="G166" t="s">
        <v>22</v>
      </c>
      <c r="H166" t="s">
        <v>2906</v>
      </c>
      <c r="I166" s="3">
        <v>350</v>
      </c>
      <c r="J166" t="s">
        <v>23</v>
      </c>
      <c r="K166" t="s">
        <v>24</v>
      </c>
      <c r="L166" s="3">
        <v>132</v>
      </c>
      <c r="M166" t="s">
        <v>40</v>
      </c>
      <c r="N166" s="2">
        <v>46302.974490740744</v>
      </c>
      <c r="O166" s="3">
        <v>180</v>
      </c>
      <c r="P166" t="s">
        <v>41</v>
      </c>
      <c r="Q166" s="3">
        <v>190</v>
      </c>
      <c r="R166" s="3" t="str">
        <f>IF(OR(G166="12R",G166="12L"),_xlfn.XLOOKUP(C166,DB!$A$2:$A$255,DB!$B$2:$B$255,""),IF(OR(G166="30L",G166="30R"),_xlfn.XLOOKUP(C166,DB!$A$2:$A$255,DB!$C$2:$C$255,""),""))</f>
        <v>NUDAL</v>
      </c>
      <c r="S166" s="3">
        <f t="shared" si="2"/>
        <v>23</v>
      </c>
      <c r="T166" s="3" t="str">
        <f>_xlfn.XLOOKUP(C166,DB!$A$2:$A$255,DB!$D$2:$D$255,"")</f>
        <v>Sector 3</v>
      </c>
    </row>
    <row r="167" spans="1:20" x14ac:dyDescent="0.2">
      <c r="A167" t="s">
        <v>356</v>
      </c>
      <c r="B167" t="s">
        <v>18</v>
      </c>
      <c r="C167" t="s">
        <v>63</v>
      </c>
      <c r="D167" t="s">
        <v>54</v>
      </c>
      <c r="E167" t="s">
        <v>350</v>
      </c>
      <c r="F167" s="2">
        <v>46302.971076388887</v>
      </c>
      <c r="G167" t="s">
        <v>22</v>
      </c>
      <c r="H167" t="s">
        <v>2907</v>
      </c>
      <c r="I167" s="3">
        <v>380</v>
      </c>
      <c r="J167" t="s">
        <v>23</v>
      </c>
      <c r="K167" t="s">
        <v>24</v>
      </c>
      <c r="L167" s="3">
        <v>896</v>
      </c>
      <c r="M167" t="s">
        <v>703</v>
      </c>
      <c r="N167" s="2">
        <v>46303.019178240742</v>
      </c>
      <c r="O167" s="3">
        <v>380</v>
      </c>
      <c r="P167" t="s">
        <v>26</v>
      </c>
      <c r="Q167" s="3">
        <v>190</v>
      </c>
      <c r="R167" s="3" t="str">
        <f>IF(OR(G167="12R",G167="12L"),_xlfn.XLOOKUP(C167,DB!$A$2:$A$255,DB!$B$2:$B$255,""),IF(OR(G167="30L",G167="30R"),_xlfn.XLOOKUP(C167,DB!$A$2:$A$255,DB!$C$2:$C$255,""),""))</f>
        <v>UDGUV</v>
      </c>
      <c r="S167" s="3">
        <f t="shared" si="2"/>
        <v>23</v>
      </c>
      <c r="T167" s="3" t="str">
        <f>_xlfn.XLOOKUP(C167,DB!$A$2:$A$255,DB!$D$2:$D$255,"")</f>
        <v>Sector 2</v>
      </c>
    </row>
    <row r="168" spans="1:20" x14ac:dyDescent="0.2">
      <c r="A168" t="s">
        <v>358</v>
      </c>
      <c r="B168" t="s">
        <v>18</v>
      </c>
      <c r="C168" t="s">
        <v>276</v>
      </c>
      <c r="D168" t="s">
        <v>129</v>
      </c>
      <c r="E168" t="s">
        <v>2908</v>
      </c>
      <c r="F168" s="2">
        <v>46302.971967592588</v>
      </c>
      <c r="G168" t="s">
        <v>22</v>
      </c>
      <c r="H168" t="s">
        <v>2909</v>
      </c>
      <c r="I168" s="3">
        <v>340</v>
      </c>
      <c r="J168" t="s">
        <v>23</v>
      </c>
      <c r="K168" t="s">
        <v>24</v>
      </c>
      <c r="L168" s="3">
        <v>484</v>
      </c>
      <c r="M168" t="s">
        <v>520</v>
      </c>
      <c r="N168" s="2">
        <v>46302.996412037042</v>
      </c>
      <c r="O168" s="3">
        <v>340</v>
      </c>
      <c r="P168" t="s">
        <v>26</v>
      </c>
      <c r="Q168" s="3">
        <v>190</v>
      </c>
      <c r="R168" s="3" t="str">
        <f>IF(OR(G168="12R",G168="12L"),_xlfn.XLOOKUP(C168,DB!$A$2:$A$255,DB!$B$2:$B$255,""),IF(OR(G168="30L",G168="30R"),_xlfn.XLOOKUP(C168,DB!$A$2:$A$255,DB!$C$2:$C$255,""),""))</f>
        <v>UDGUV</v>
      </c>
      <c r="S168" s="3">
        <f t="shared" si="2"/>
        <v>23</v>
      </c>
      <c r="T168" s="3" t="str">
        <f>_xlfn.XLOOKUP(C168,DB!$A$2:$A$255,DB!$D$2:$D$255,"")</f>
        <v>Sector 2</v>
      </c>
    </row>
    <row r="169" spans="1:20" x14ac:dyDescent="0.2">
      <c r="A169" t="s">
        <v>448</v>
      </c>
      <c r="B169" t="s">
        <v>18</v>
      </c>
      <c r="C169" t="s">
        <v>273</v>
      </c>
      <c r="D169" t="s">
        <v>34</v>
      </c>
      <c r="E169" t="s">
        <v>970</v>
      </c>
      <c r="F169" s="2">
        <v>46302.973136574074</v>
      </c>
      <c r="G169" t="s">
        <v>22</v>
      </c>
      <c r="H169" t="s">
        <v>2910</v>
      </c>
      <c r="I169" s="3">
        <v>360</v>
      </c>
      <c r="J169" t="s">
        <v>23</v>
      </c>
      <c r="K169" t="s">
        <v>24</v>
      </c>
      <c r="L169" s="3">
        <v>911</v>
      </c>
      <c r="M169" t="s">
        <v>740</v>
      </c>
      <c r="N169" s="2">
        <v>46303.02208333333</v>
      </c>
      <c r="O169" s="3">
        <v>360</v>
      </c>
      <c r="P169" t="s">
        <v>26</v>
      </c>
      <c r="Q169" s="3">
        <v>190</v>
      </c>
      <c r="R169" s="3" t="str">
        <f>IF(OR(G169="12R",G169="12L"),_xlfn.XLOOKUP(C169,DB!$A$2:$A$255,DB!$B$2:$B$255,""),IF(OR(G169="30L",G169="30R"),_xlfn.XLOOKUP(C169,DB!$A$2:$A$255,DB!$C$2:$C$255,""),""))</f>
        <v>UDGUV</v>
      </c>
      <c r="S169" s="3">
        <f t="shared" si="2"/>
        <v>23</v>
      </c>
      <c r="T169" s="3" t="str">
        <f>_xlfn.XLOOKUP(C169,DB!$A$2:$A$255,DB!$D$2:$D$255,"")</f>
        <v>Sector 2</v>
      </c>
    </row>
    <row r="170" spans="1:20" x14ac:dyDescent="0.2">
      <c r="A170" t="s">
        <v>359</v>
      </c>
      <c r="B170" t="s">
        <v>18</v>
      </c>
      <c r="C170" t="s">
        <v>219</v>
      </c>
      <c r="D170" t="s">
        <v>34</v>
      </c>
      <c r="E170" t="s">
        <v>2911</v>
      </c>
      <c r="F170" s="2">
        <v>46302.975486111114</v>
      </c>
      <c r="G170" t="s">
        <v>22</v>
      </c>
      <c r="H170" t="s">
        <v>2912</v>
      </c>
      <c r="I170" s="3">
        <v>330</v>
      </c>
      <c r="J170" t="s">
        <v>23</v>
      </c>
      <c r="K170" t="s">
        <v>24</v>
      </c>
      <c r="L170" s="3">
        <v>150</v>
      </c>
      <c r="M170" t="s">
        <v>117</v>
      </c>
      <c r="N170" s="2">
        <v>46302.985833333332</v>
      </c>
      <c r="O170" s="3">
        <v>252</v>
      </c>
      <c r="P170" t="s">
        <v>26</v>
      </c>
      <c r="Q170" s="3">
        <v>190</v>
      </c>
      <c r="R170" s="3" t="str">
        <f>IF(OR(G170="12R",G170="12L"),_xlfn.XLOOKUP(C170,DB!$A$2:$A$255,DB!$B$2:$B$255,""),IF(OR(G170="30L",G170="30R"),_xlfn.XLOOKUP(C170,DB!$A$2:$A$255,DB!$C$2:$C$255,""),""))</f>
        <v>TAKUX</v>
      </c>
      <c r="S170" s="3">
        <f t="shared" si="2"/>
        <v>23</v>
      </c>
      <c r="T170" s="3" t="str">
        <f>_xlfn.XLOOKUP(C170,DB!$A$2:$A$255,DB!$D$2:$D$255,"")</f>
        <v>Sector 7</v>
      </c>
    </row>
    <row r="171" spans="1:20" x14ac:dyDescent="0.2">
      <c r="A171" t="s">
        <v>333</v>
      </c>
      <c r="B171" t="s">
        <v>18</v>
      </c>
      <c r="C171" t="s">
        <v>148</v>
      </c>
      <c r="D171" t="s">
        <v>129</v>
      </c>
      <c r="E171" t="s">
        <v>2913</v>
      </c>
      <c r="F171" s="2">
        <v>46302.976608796293</v>
      </c>
      <c r="G171" t="s">
        <v>22</v>
      </c>
      <c r="H171" t="s">
        <v>2914</v>
      </c>
      <c r="I171" s="3">
        <v>370</v>
      </c>
      <c r="J171" t="s">
        <v>23</v>
      </c>
      <c r="K171" t="s">
        <v>24</v>
      </c>
      <c r="L171" s="3">
        <v>135</v>
      </c>
      <c r="M171" t="s">
        <v>2915</v>
      </c>
      <c r="N171" s="2">
        <v>46302.985578703709</v>
      </c>
      <c r="O171" s="3">
        <v>261</v>
      </c>
      <c r="P171" t="s">
        <v>26</v>
      </c>
      <c r="Q171" s="3">
        <v>190</v>
      </c>
      <c r="R171" s="3" t="str">
        <f>IF(OR(G171="12R",G171="12L"),_xlfn.XLOOKUP(C171,DB!$A$2:$A$255,DB!$B$2:$B$255,""),IF(OR(G171="30L",G171="30R"),_xlfn.XLOOKUP(C171,DB!$A$2:$A$255,DB!$C$2:$C$255,""),""))</f>
        <v>NUDAL</v>
      </c>
      <c r="S171" s="3">
        <f t="shared" si="2"/>
        <v>23</v>
      </c>
      <c r="T171" s="3" t="str">
        <f>_xlfn.XLOOKUP(C171,DB!$A$2:$A$255,DB!$D$2:$D$255,"")</f>
        <v>Sector 3</v>
      </c>
    </row>
    <row r="172" spans="1:20" x14ac:dyDescent="0.2">
      <c r="A172" t="s">
        <v>360</v>
      </c>
      <c r="B172" t="s">
        <v>18</v>
      </c>
      <c r="C172" t="s">
        <v>43</v>
      </c>
      <c r="D172" t="s">
        <v>129</v>
      </c>
      <c r="E172" t="s">
        <v>1172</v>
      </c>
      <c r="F172" s="2">
        <v>46302.995949074073</v>
      </c>
      <c r="G172" t="s">
        <v>22</v>
      </c>
      <c r="H172" t="s">
        <v>2916</v>
      </c>
      <c r="I172" s="3">
        <v>380</v>
      </c>
      <c r="J172" t="s">
        <v>23</v>
      </c>
      <c r="K172" t="s">
        <v>24</v>
      </c>
      <c r="L172" s="3">
        <v>886</v>
      </c>
      <c r="M172" t="s">
        <v>2917</v>
      </c>
      <c r="N172" s="2">
        <v>46303.043888888889</v>
      </c>
      <c r="O172" s="3">
        <v>380</v>
      </c>
      <c r="P172" t="s">
        <v>26</v>
      </c>
      <c r="Q172" s="3">
        <v>190</v>
      </c>
      <c r="R172" s="3" t="str">
        <f>IF(OR(G172="12R",G172="12L"),_xlfn.XLOOKUP(C172,DB!$A$2:$A$255,DB!$B$2:$B$255,""),IF(OR(G172="30L",G172="30R"),_xlfn.XLOOKUP(C172,DB!$A$2:$A$255,DB!$C$2:$C$255,""),""))</f>
        <v>UDGUV</v>
      </c>
      <c r="S172" s="3">
        <f t="shared" si="2"/>
        <v>23</v>
      </c>
      <c r="T172" s="3" t="str">
        <f>_xlfn.XLOOKUP(C172,DB!$A$2:$A$255,DB!$D$2:$D$255,"")</f>
        <v>Sector 2</v>
      </c>
    </row>
    <row r="173" spans="1:20" x14ac:dyDescent="0.2">
      <c r="F173" s="2"/>
      <c r="I173" s="3"/>
      <c r="L173" s="3"/>
      <c r="N173" s="2"/>
      <c r="O173" s="3"/>
      <c r="Q173" s="3"/>
      <c r="R173" s="3" t="str">
        <f>IF(OR(G173="12R",G173="12L"),_xlfn.XLOOKUP(C173,DB!$A$2:$A$255,DB!$B$2:$B$255,""),IF(OR(G173="30L",G173="30R"),_xlfn.XLOOKUP(C173,DB!$A$2:$A$255,DB!$C$2:$C$255,""),""))</f>
        <v/>
      </c>
      <c r="S173" s="3">
        <f t="shared" si="2"/>
        <v>0</v>
      </c>
      <c r="T173" s="3" t="str">
        <f>_xlfn.XLOOKUP(C173,DB!$A$2:$A$255,DB!$D$2:$D$255,"")</f>
        <v/>
      </c>
    </row>
    <row r="174" spans="1:20" x14ac:dyDescent="0.2">
      <c r="F174" s="2"/>
      <c r="I174" s="3"/>
      <c r="L174" s="3"/>
      <c r="N174" s="2"/>
      <c r="O174" s="3"/>
      <c r="Q174" s="3"/>
      <c r="R174" s="3" t="str">
        <f>IF(OR(G174="12R",G174="12L"),_xlfn.XLOOKUP(C174,DB!$A$2:$A$255,DB!$B$2:$B$255,""),IF(OR(G174="30L",G174="30R"),_xlfn.XLOOKUP(C174,DB!$A$2:$A$255,DB!$C$2:$C$255,""),""))</f>
        <v/>
      </c>
      <c r="S174" s="3">
        <f t="shared" si="2"/>
        <v>0</v>
      </c>
      <c r="T174" s="3" t="str">
        <f>_xlfn.XLOOKUP(C174,DB!$A$2:$A$255,DB!$D$2:$D$255,"")</f>
        <v/>
      </c>
    </row>
    <row r="175" spans="1:20" x14ac:dyDescent="0.2">
      <c r="F175" s="2"/>
      <c r="I175" s="3"/>
      <c r="L175" s="3"/>
      <c r="N175" s="2"/>
      <c r="O175" s="3"/>
      <c r="Q175" s="3"/>
      <c r="R175" s="3" t="str">
        <f>IF(OR(G175="12R",G175="12L"),_xlfn.XLOOKUP(C175,DB!$A$2:$A$255,DB!$B$2:$B$255,""),IF(OR(G175="30L",G175="30R"),_xlfn.XLOOKUP(C175,DB!$A$2:$A$255,DB!$C$2:$C$255,""),""))</f>
        <v/>
      </c>
      <c r="S175" s="3">
        <f t="shared" si="2"/>
        <v>0</v>
      </c>
      <c r="T175" s="3" t="str">
        <f>_xlfn.XLOOKUP(C175,DB!$A$2:$A$255,DB!$D$2:$D$255,"")</f>
        <v/>
      </c>
    </row>
    <row r="176" spans="1:20" x14ac:dyDescent="0.2">
      <c r="F176" s="2"/>
      <c r="I176" s="3"/>
      <c r="L176" s="3"/>
      <c r="N176" s="2"/>
      <c r="O176" s="3"/>
      <c r="Q176" s="3"/>
      <c r="R176" s="3" t="str">
        <f>IF(OR(G176="12R",G176="12L"),_xlfn.XLOOKUP(C176,DB!$A$2:$A$255,DB!$B$2:$B$255,""),IF(OR(G176="30L",G176="30R"),_xlfn.XLOOKUP(C176,DB!$A$2:$A$255,DB!$C$2:$C$255,""),""))</f>
        <v/>
      </c>
      <c r="S176" s="3">
        <f t="shared" si="2"/>
        <v>0</v>
      </c>
      <c r="T176" s="3" t="str">
        <f>_xlfn.XLOOKUP(C176,DB!$A$2:$A$255,DB!$D$2:$D$255,"")</f>
        <v/>
      </c>
    </row>
    <row r="177" spans="6:20" x14ac:dyDescent="0.2">
      <c r="F177" s="2"/>
      <c r="I177" s="3"/>
      <c r="L177" s="3"/>
      <c r="N177" s="2"/>
      <c r="O177" s="3"/>
      <c r="Q177" s="3"/>
      <c r="R177" s="3" t="str">
        <f>IF(OR(G177="12R",G177="12L"),_xlfn.XLOOKUP(C177,DB!$A$2:$A$255,DB!$B$2:$B$255,""),IF(OR(G177="30L",G177="30R"),_xlfn.XLOOKUP(C177,DB!$A$2:$A$255,DB!$C$2:$C$255,""),""))</f>
        <v/>
      </c>
      <c r="S177" s="3">
        <f t="shared" si="2"/>
        <v>0</v>
      </c>
      <c r="T177" s="3" t="str">
        <f>_xlfn.XLOOKUP(C177,DB!$A$2:$A$255,DB!$D$2:$D$255,"")</f>
        <v/>
      </c>
    </row>
    <row r="178" spans="6:20" x14ac:dyDescent="0.2">
      <c r="F178" s="2"/>
      <c r="I178" s="3"/>
      <c r="L178" s="3"/>
      <c r="N178" s="2"/>
      <c r="O178" s="3"/>
      <c r="Q178" s="3"/>
      <c r="R178" s="3" t="str">
        <f>IF(OR(G178="12R",G178="12L"),_xlfn.XLOOKUP(C178,DB!$A$2:$A$255,DB!$B$2:$B$255,""),IF(OR(G178="30L",G178="30R"),_xlfn.XLOOKUP(C178,DB!$A$2:$A$255,DB!$C$2:$C$255,""),""))</f>
        <v/>
      </c>
      <c r="S178" s="3">
        <f t="shared" si="2"/>
        <v>0</v>
      </c>
      <c r="T178" s="3" t="str">
        <f>_xlfn.XLOOKUP(C178,DB!$A$2:$A$255,DB!$D$2:$D$255,"")</f>
        <v/>
      </c>
    </row>
    <row r="179" spans="6:20" x14ac:dyDescent="0.2">
      <c r="F179" s="2"/>
      <c r="I179" s="3"/>
      <c r="L179" s="3"/>
      <c r="N179" s="2"/>
      <c r="O179" s="3"/>
      <c r="Q179" s="3"/>
      <c r="R179" s="3" t="str">
        <f>IF(OR(G179="12R",G179="12L"),_xlfn.XLOOKUP(C179,DB!$A$2:$A$255,DB!$B$2:$B$255,""),IF(OR(G179="30L",G179="30R"),_xlfn.XLOOKUP(C179,DB!$A$2:$A$255,DB!$C$2:$C$255,""),""))</f>
        <v/>
      </c>
      <c r="S179" s="3">
        <f t="shared" si="2"/>
        <v>0</v>
      </c>
      <c r="T179" s="3" t="str">
        <f>_xlfn.XLOOKUP(C179,DB!$A$2:$A$255,DB!$D$2:$D$255,"")</f>
        <v/>
      </c>
    </row>
    <row r="180" spans="6:20" x14ac:dyDescent="0.2">
      <c r="F180" s="2"/>
      <c r="I180" s="3"/>
      <c r="L180" s="3"/>
      <c r="N180" s="2"/>
      <c r="O180" s="3"/>
      <c r="Q180" s="3"/>
      <c r="R180" s="3" t="str">
        <f>IF(OR(G180="12R",G180="12L"),_xlfn.XLOOKUP(C180,DB!$A$2:$A$255,DB!$B$2:$B$255,""),IF(OR(G180="30L",G180="30R"),_xlfn.XLOOKUP(C180,DB!$A$2:$A$255,DB!$C$2:$C$255,""),""))</f>
        <v/>
      </c>
      <c r="S180" s="3">
        <f t="shared" si="2"/>
        <v>0</v>
      </c>
      <c r="T180" s="3" t="str">
        <f>_xlfn.XLOOKUP(C180,DB!$A$2:$A$255,DB!$D$2:$D$255,"")</f>
        <v/>
      </c>
    </row>
    <row r="181" spans="6:20" x14ac:dyDescent="0.2">
      <c r="F181" s="2"/>
      <c r="I181" s="3"/>
      <c r="L181" s="3"/>
      <c r="N181" s="2"/>
      <c r="O181" s="3"/>
      <c r="Q181" s="3"/>
      <c r="R181" s="3" t="str">
        <f>IF(OR(G181="12R",G181="12L"),_xlfn.XLOOKUP(C181,DB!$A$2:$A$255,DB!$B$2:$B$255,""),IF(OR(G181="30L",G181="30R"),_xlfn.XLOOKUP(C181,DB!$A$2:$A$255,DB!$C$2:$C$255,""),""))</f>
        <v/>
      </c>
      <c r="S181" s="3">
        <f t="shared" si="2"/>
        <v>0</v>
      </c>
      <c r="T181" s="3" t="str">
        <f>_xlfn.XLOOKUP(C181,DB!$A$2:$A$255,DB!$D$2:$D$255,"")</f>
        <v/>
      </c>
    </row>
    <row r="182" spans="6:20" x14ac:dyDescent="0.2">
      <c r="F182" s="2"/>
      <c r="I182" s="3"/>
      <c r="L182" s="3"/>
      <c r="N182" s="2"/>
      <c r="O182" s="3"/>
      <c r="Q182" s="3"/>
      <c r="R182" s="3" t="str">
        <f>IF(OR(G182="12R",G182="12L"),_xlfn.XLOOKUP(C182,DB!$A$2:$A$255,DB!$B$2:$B$255,""),IF(OR(G182="30L",G182="30R"),_xlfn.XLOOKUP(C182,DB!$A$2:$A$255,DB!$C$2:$C$255,""),""))</f>
        <v/>
      </c>
      <c r="S182" s="3">
        <f t="shared" si="2"/>
        <v>0</v>
      </c>
      <c r="T182" s="3" t="str">
        <f>_xlfn.XLOOKUP(C182,DB!$A$2:$A$255,DB!$D$2:$D$255,"")</f>
        <v/>
      </c>
    </row>
    <row r="183" spans="6:20" x14ac:dyDescent="0.2">
      <c r="F183" s="2"/>
      <c r="I183" s="3"/>
      <c r="L183" s="3"/>
      <c r="N183" s="2"/>
      <c r="O183" s="3"/>
      <c r="Q183" s="3"/>
      <c r="R183" s="3" t="str">
        <f>IF(OR(G183="12R",G183="12L"),_xlfn.XLOOKUP(C183,DB!$A$2:$A$255,DB!$B$2:$B$255,""),IF(OR(G183="30L",G183="30R"),_xlfn.XLOOKUP(C183,DB!$A$2:$A$255,DB!$C$2:$C$255,""),""))</f>
        <v/>
      </c>
      <c r="S183" s="3">
        <f t="shared" si="2"/>
        <v>0</v>
      </c>
      <c r="T183" s="3" t="str">
        <f>_xlfn.XLOOKUP(C183,DB!$A$2:$A$255,DB!$D$2:$D$255,"")</f>
        <v/>
      </c>
    </row>
    <row r="184" spans="6:20" x14ac:dyDescent="0.2">
      <c r="F184" s="2"/>
      <c r="I184" s="3"/>
      <c r="L184" s="3"/>
      <c r="N184" s="2"/>
      <c r="O184" s="3"/>
      <c r="Q184" s="3"/>
      <c r="R184" s="3" t="str">
        <f>IF(OR(G184="12R",G184="12L"),_xlfn.XLOOKUP(C184,DB!$A$2:$A$255,DB!$B$2:$B$255,""),IF(OR(G184="30L",G184="30R"),_xlfn.XLOOKUP(C184,DB!$A$2:$A$255,DB!$C$2:$C$255,""),""))</f>
        <v/>
      </c>
      <c r="S184" s="3">
        <f t="shared" si="2"/>
        <v>0</v>
      </c>
      <c r="T184" s="3" t="str">
        <f>_xlfn.XLOOKUP(C184,DB!$A$2:$A$255,DB!$D$2:$D$255,"")</f>
        <v/>
      </c>
    </row>
    <row r="185" spans="6:20" x14ac:dyDescent="0.2">
      <c r="F185" s="2"/>
      <c r="I185" s="3"/>
      <c r="L185" s="3"/>
      <c r="N185" s="2"/>
      <c r="O185" s="3"/>
      <c r="Q185" s="3"/>
      <c r="R185" s="3" t="str">
        <f>IF(OR(G185="12R",G185="12L"),_xlfn.XLOOKUP(C185,DB!$A$2:$A$255,DB!$B$2:$B$255,""),IF(OR(G185="30L",G185="30R"),_xlfn.XLOOKUP(C185,DB!$A$2:$A$255,DB!$C$2:$C$255,""),""))</f>
        <v/>
      </c>
      <c r="S185" s="3">
        <f t="shared" si="2"/>
        <v>0</v>
      </c>
      <c r="T185" s="3" t="str">
        <f>_xlfn.XLOOKUP(C185,DB!$A$2:$A$255,DB!$D$2:$D$255,"")</f>
        <v/>
      </c>
    </row>
    <row r="186" spans="6:20" x14ac:dyDescent="0.2">
      <c r="F186" s="2"/>
      <c r="I186" s="3"/>
      <c r="L186" s="3"/>
      <c r="N186" s="2"/>
      <c r="O186" s="3"/>
      <c r="Q186" s="3"/>
      <c r="R186" s="3" t="str">
        <f>IF(OR(G186="12R",G186="12L"),_xlfn.XLOOKUP(C186,DB!$A$2:$A$255,DB!$B$2:$B$255,""),IF(OR(G186="30L",G186="30R"),_xlfn.XLOOKUP(C186,DB!$A$2:$A$255,DB!$C$2:$C$255,""),""))</f>
        <v/>
      </c>
      <c r="S186" s="3">
        <f t="shared" si="2"/>
        <v>0</v>
      </c>
      <c r="T186" s="3" t="str">
        <f>_xlfn.XLOOKUP(C186,DB!$A$2:$A$255,DB!$D$2:$D$255,"")</f>
        <v/>
      </c>
    </row>
    <row r="187" spans="6:20" x14ac:dyDescent="0.2">
      <c r="F187" s="2"/>
      <c r="I187" s="3"/>
      <c r="L187" s="3"/>
      <c r="N187" s="2"/>
      <c r="O187" s="3"/>
      <c r="Q187" s="3"/>
      <c r="R187" s="3" t="str">
        <f>IF(OR(G187="12R",G187="12L"),_xlfn.XLOOKUP(C187,DB!$A$2:$A$255,DB!$B$2:$B$255,""),IF(OR(G187="30L",G187="30R"),_xlfn.XLOOKUP(C187,DB!$A$2:$A$255,DB!$C$2:$C$255,""),""))</f>
        <v/>
      </c>
      <c r="S187" s="3">
        <f t="shared" si="2"/>
        <v>0</v>
      </c>
      <c r="T187" s="3" t="str">
        <f>_xlfn.XLOOKUP(C187,DB!$A$2:$A$255,DB!$D$2:$D$255,"")</f>
        <v/>
      </c>
    </row>
    <row r="188" spans="6:20" x14ac:dyDescent="0.2">
      <c r="F188" s="2"/>
      <c r="I188" s="3"/>
      <c r="L188" s="3"/>
      <c r="N188" s="2"/>
      <c r="O188" s="3"/>
      <c r="Q188" s="3"/>
      <c r="R188" s="3" t="str">
        <f>IF(OR(G188="12R",G188="12L"),_xlfn.XLOOKUP(C188,DB!$A$2:$A$255,DB!$B$2:$B$255,""),IF(OR(G188="30L",G188="30R"),_xlfn.XLOOKUP(C188,DB!$A$2:$A$255,DB!$C$2:$C$255,""),""))</f>
        <v/>
      </c>
      <c r="S188" s="3">
        <f t="shared" si="2"/>
        <v>0</v>
      </c>
      <c r="T188" s="3" t="str">
        <f>_xlfn.XLOOKUP(C188,DB!$A$2:$A$255,DB!$D$2:$D$255,"")</f>
        <v/>
      </c>
    </row>
    <row r="189" spans="6:20" x14ac:dyDescent="0.2">
      <c r="F189" s="2"/>
      <c r="I189" s="3"/>
      <c r="L189" s="3"/>
      <c r="N189" s="2"/>
      <c r="O189" s="3"/>
      <c r="Q189" s="3"/>
      <c r="R189" s="3" t="str">
        <f>IF(OR(G189="12R",G189="12L"),_xlfn.XLOOKUP(C189,DB!$A$2:$A$255,DB!$B$2:$B$255,""),IF(OR(G189="30L",G189="30R"),_xlfn.XLOOKUP(C189,DB!$A$2:$A$255,DB!$C$2:$C$255,""),""))</f>
        <v/>
      </c>
      <c r="S189" s="3">
        <f t="shared" si="2"/>
        <v>0</v>
      </c>
      <c r="T189" s="3" t="str">
        <f>_xlfn.XLOOKUP(C189,DB!$A$2:$A$255,DB!$D$2:$D$255,"")</f>
        <v/>
      </c>
    </row>
    <row r="190" spans="6: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6: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6: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0</v>
      </c>
      <c r="C228" s="8">
        <f t="shared" si="4"/>
        <v>0</v>
      </c>
      <c r="D228" s="8">
        <f t="shared" si="4"/>
        <v>0</v>
      </c>
      <c r="E228" s="8">
        <f t="shared" si="4"/>
        <v>0</v>
      </c>
      <c r="F228" s="8">
        <f t="shared" si="4"/>
        <v>2</v>
      </c>
      <c r="G228" s="8">
        <f t="shared" si="4"/>
        <v>0</v>
      </c>
      <c r="H228" s="8">
        <f t="shared" si="4"/>
        <v>8</v>
      </c>
      <c r="I228" s="9">
        <f t="shared" si="5"/>
        <v>10</v>
      </c>
    </row>
    <row r="229" spans="1:9" x14ac:dyDescent="0.2">
      <c r="A229" s="7">
        <v>16</v>
      </c>
      <c r="B229" s="8">
        <f t="shared" si="4"/>
        <v>1</v>
      </c>
      <c r="C229" s="8">
        <f t="shared" si="4"/>
        <v>1</v>
      </c>
      <c r="D229" s="8">
        <f t="shared" si="4"/>
        <v>0</v>
      </c>
      <c r="E229" s="8">
        <f t="shared" si="4"/>
        <v>1</v>
      </c>
      <c r="F229" s="8">
        <f t="shared" si="4"/>
        <v>3</v>
      </c>
      <c r="G229" s="8">
        <f t="shared" si="4"/>
        <v>1</v>
      </c>
      <c r="H229" s="8">
        <f t="shared" si="4"/>
        <v>6</v>
      </c>
      <c r="I229" s="9">
        <f t="shared" si="5"/>
        <v>13</v>
      </c>
    </row>
    <row r="230" spans="1:9" x14ac:dyDescent="0.2">
      <c r="A230" s="7">
        <v>17</v>
      </c>
      <c r="B230" s="8">
        <f t="shared" si="4"/>
        <v>0</v>
      </c>
      <c r="C230" s="8">
        <f t="shared" si="4"/>
        <v>4</v>
      </c>
      <c r="D230" s="8">
        <f t="shared" si="4"/>
        <v>0</v>
      </c>
      <c r="E230" s="8">
        <f t="shared" si="4"/>
        <v>0</v>
      </c>
      <c r="F230" s="8">
        <f t="shared" si="4"/>
        <v>2</v>
      </c>
      <c r="G230" s="8">
        <f t="shared" si="4"/>
        <v>1</v>
      </c>
      <c r="H230" s="8">
        <f t="shared" si="4"/>
        <v>4</v>
      </c>
      <c r="I230" s="9">
        <f t="shared" si="5"/>
        <v>11</v>
      </c>
    </row>
    <row r="231" spans="1:9" x14ac:dyDescent="0.2">
      <c r="A231" s="7">
        <v>18</v>
      </c>
      <c r="B231" s="8">
        <f t="shared" si="4"/>
        <v>0</v>
      </c>
      <c r="C231" s="8">
        <f t="shared" si="4"/>
        <v>5</v>
      </c>
      <c r="D231" s="8">
        <f t="shared" si="4"/>
        <v>0</v>
      </c>
      <c r="E231" s="8">
        <f t="shared" si="4"/>
        <v>0</v>
      </c>
      <c r="F231" s="8">
        <f t="shared" si="4"/>
        <v>5</v>
      </c>
      <c r="G231" s="8">
        <f t="shared" si="4"/>
        <v>2</v>
      </c>
      <c r="H231" s="8">
        <f t="shared" si="4"/>
        <v>7</v>
      </c>
      <c r="I231" s="9">
        <f t="shared" si="5"/>
        <v>19</v>
      </c>
    </row>
    <row r="232" spans="1:9" x14ac:dyDescent="0.2">
      <c r="A232" s="7">
        <v>19</v>
      </c>
      <c r="B232" s="8">
        <f t="shared" si="4"/>
        <v>2</v>
      </c>
      <c r="C232" s="8">
        <f t="shared" si="4"/>
        <v>5</v>
      </c>
      <c r="D232" s="8">
        <f t="shared" si="4"/>
        <v>0</v>
      </c>
      <c r="E232" s="8">
        <f t="shared" si="4"/>
        <v>3</v>
      </c>
      <c r="F232" s="8">
        <f t="shared" si="4"/>
        <v>4</v>
      </c>
      <c r="G232" s="8">
        <f t="shared" si="4"/>
        <v>1</v>
      </c>
      <c r="H232" s="8">
        <f t="shared" si="4"/>
        <v>7</v>
      </c>
      <c r="I232" s="9">
        <f t="shared" si="5"/>
        <v>22</v>
      </c>
    </row>
    <row r="233" spans="1:9" x14ac:dyDescent="0.2">
      <c r="A233" s="7">
        <v>20</v>
      </c>
      <c r="B233" s="8">
        <f t="shared" si="4"/>
        <v>0</v>
      </c>
      <c r="C233" s="8">
        <f t="shared" si="4"/>
        <v>4</v>
      </c>
      <c r="D233" s="8">
        <f t="shared" si="4"/>
        <v>0</v>
      </c>
      <c r="E233" s="8">
        <f t="shared" si="4"/>
        <v>2</v>
      </c>
      <c r="F233" s="8">
        <f t="shared" si="4"/>
        <v>4</v>
      </c>
      <c r="G233" s="8">
        <f t="shared" si="4"/>
        <v>0</v>
      </c>
      <c r="H233" s="8">
        <f t="shared" si="4"/>
        <v>10</v>
      </c>
      <c r="I233" s="9">
        <f t="shared" si="5"/>
        <v>20</v>
      </c>
    </row>
    <row r="234" spans="1:9" x14ac:dyDescent="0.2">
      <c r="A234" s="7">
        <v>21</v>
      </c>
      <c r="B234" s="8">
        <f t="shared" si="4"/>
        <v>1</v>
      </c>
      <c r="C234" s="8">
        <f t="shared" si="4"/>
        <v>2</v>
      </c>
      <c r="D234" s="8">
        <f t="shared" si="4"/>
        <v>0</v>
      </c>
      <c r="E234" s="8">
        <f t="shared" si="4"/>
        <v>2</v>
      </c>
      <c r="F234" s="8">
        <f t="shared" si="4"/>
        <v>2</v>
      </c>
      <c r="G234" s="8">
        <f t="shared" si="4"/>
        <v>2</v>
      </c>
      <c r="H234" s="8">
        <f t="shared" si="4"/>
        <v>9</v>
      </c>
      <c r="I234" s="9">
        <f t="shared" si="5"/>
        <v>18</v>
      </c>
    </row>
    <row r="235" spans="1:9" x14ac:dyDescent="0.2">
      <c r="A235" s="10">
        <v>22</v>
      </c>
      <c r="B235" s="11">
        <f t="shared" si="4"/>
        <v>1</v>
      </c>
      <c r="C235" s="11">
        <f t="shared" si="4"/>
        <v>3</v>
      </c>
      <c r="D235" s="11">
        <f t="shared" si="4"/>
        <v>0</v>
      </c>
      <c r="E235" s="11">
        <f t="shared" si="4"/>
        <v>0</v>
      </c>
      <c r="F235" s="11">
        <f t="shared" si="4"/>
        <v>0</v>
      </c>
      <c r="G235" s="11">
        <f t="shared" si="4"/>
        <v>1</v>
      </c>
      <c r="H235" s="11">
        <f t="shared" si="4"/>
        <v>3</v>
      </c>
      <c r="I235" s="12">
        <f t="shared" si="5"/>
        <v>8</v>
      </c>
    </row>
    <row r="237" spans="1:9" ht="43"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7, 2026</v>
      </c>
      <c r="B259" s="25"/>
      <c r="C259" s="25"/>
      <c r="D259" s="25"/>
      <c r="E259" s="25"/>
      <c r="F259" s="25"/>
      <c r="G259" s="25"/>
      <c r="H259" s="25"/>
      <c r="I259" s="25"/>
    </row>
    <row r="260" spans="1:9" x14ac:dyDescent="0.2">
      <c r="A260" s="26" t="s">
        <v>1086</v>
      </c>
      <c r="B260" s="26"/>
      <c r="C260" s="26"/>
      <c r="D260" s="26"/>
      <c r="E260" s="26"/>
      <c r="F260" s="26"/>
      <c r="G260" s="26"/>
      <c r="H260" s="26"/>
      <c r="I260"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COUNTIFS($S$2:$S$220,$A263,$T$2:$T$220,B$262)</f>
        <v>1</v>
      </c>
      <c r="C263" s="8">
        <f t="shared" si="6"/>
        <v>1</v>
      </c>
      <c r="D263" s="8">
        <f t="shared" si="6"/>
        <v>0</v>
      </c>
      <c r="E263" s="9">
        <f t="shared" ref="E263:E272" si="7">SUM(B263:D263)</f>
        <v>2</v>
      </c>
    </row>
    <row r="264" spans="1:9" x14ac:dyDescent="0.2">
      <c r="A264" s="7">
        <v>15</v>
      </c>
      <c r="B264" s="8">
        <f t="shared" si="6"/>
        <v>8</v>
      </c>
      <c r="C264" s="8">
        <f t="shared" si="6"/>
        <v>2</v>
      </c>
      <c r="D264" s="8">
        <f t="shared" si="6"/>
        <v>0</v>
      </c>
      <c r="E264" s="9">
        <f t="shared" si="7"/>
        <v>10</v>
      </c>
    </row>
    <row r="265" spans="1:9" x14ac:dyDescent="0.2">
      <c r="A265" s="7">
        <v>16</v>
      </c>
      <c r="B265" s="8">
        <f t="shared" si="6"/>
        <v>6</v>
      </c>
      <c r="C265" s="8">
        <f t="shared" si="6"/>
        <v>5</v>
      </c>
      <c r="D265" s="8">
        <f t="shared" si="6"/>
        <v>2</v>
      </c>
      <c r="E265" s="9">
        <f t="shared" si="7"/>
        <v>13</v>
      </c>
    </row>
    <row r="266" spans="1:9" x14ac:dyDescent="0.2">
      <c r="A266" s="7">
        <v>17</v>
      </c>
      <c r="B266" s="8">
        <f t="shared" si="6"/>
        <v>4</v>
      </c>
      <c r="C266" s="8">
        <f t="shared" si="6"/>
        <v>6</v>
      </c>
      <c r="D266" s="8">
        <f t="shared" si="6"/>
        <v>1</v>
      </c>
      <c r="E266" s="9">
        <f t="shared" si="7"/>
        <v>11</v>
      </c>
    </row>
    <row r="267" spans="1:9" x14ac:dyDescent="0.2">
      <c r="A267" s="7">
        <v>18</v>
      </c>
      <c r="B267" s="8">
        <f t="shared" si="6"/>
        <v>7</v>
      </c>
      <c r="C267" s="8">
        <f t="shared" si="6"/>
        <v>10</v>
      </c>
      <c r="D267" s="8">
        <f t="shared" si="6"/>
        <v>2</v>
      </c>
      <c r="E267" s="9">
        <f t="shared" si="7"/>
        <v>19</v>
      </c>
    </row>
    <row r="268" spans="1:9" x14ac:dyDescent="0.2">
      <c r="A268" s="7">
        <v>19</v>
      </c>
      <c r="B268" s="8">
        <f t="shared" si="6"/>
        <v>7</v>
      </c>
      <c r="C268" s="8">
        <f t="shared" si="6"/>
        <v>12</v>
      </c>
      <c r="D268" s="8">
        <f t="shared" si="6"/>
        <v>3</v>
      </c>
      <c r="E268" s="9">
        <f t="shared" si="7"/>
        <v>22</v>
      </c>
    </row>
    <row r="269" spans="1:9" x14ac:dyDescent="0.2">
      <c r="A269" s="7">
        <v>20</v>
      </c>
      <c r="B269" s="8">
        <f t="shared" si="6"/>
        <v>10</v>
      </c>
      <c r="C269" s="8">
        <f t="shared" si="6"/>
        <v>10</v>
      </c>
      <c r="D269" s="8">
        <f t="shared" si="6"/>
        <v>0</v>
      </c>
      <c r="E269" s="9">
        <f t="shared" si="7"/>
        <v>20</v>
      </c>
    </row>
    <row r="270" spans="1:9" x14ac:dyDescent="0.2">
      <c r="A270" s="7">
        <v>21</v>
      </c>
      <c r="B270" s="8">
        <f t="shared" si="6"/>
        <v>9</v>
      </c>
      <c r="C270" s="8">
        <f t="shared" si="6"/>
        <v>6</v>
      </c>
      <c r="D270" s="8">
        <f t="shared" si="6"/>
        <v>3</v>
      </c>
      <c r="E270" s="9">
        <f t="shared" si="7"/>
        <v>18</v>
      </c>
    </row>
    <row r="271" spans="1:9" x14ac:dyDescent="0.2">
      <c r="A271" s="7">
        <v>22</v>
      </c>
      <c r="B271" s="8">
        <f t="shared" si="6"/>
        <v>3</v>
      </c>
      <c r="C271" s="8">
        <f t="shared" si="6"/>
        <v>3</v>
      </c>
      <c r="D271" s="8">
        <f t="shared" si="6"/>
        <v>2</v>
      </c>
      <c r="E271" s="9">
        <f t="shared" si="7"/>
        <v>8</v>
      </c>
    </row>
    <row r="272" spans="1:9" x14ac:dyDescent="0.2">
      <c r="A272" s="10">
        <v>23</v>
      </c>
      <c r="B272" s="11">
        <f t="shared" si="6"/>
        <v>4</v>
      </c>
      <c r="C272" s="11">
        <f t="shared" si="6"/>
        <v>2</v>
      </c>
      <c r="D272" s="11">
        <f t="shared" si="6"/>
        <v>1</v>
      </c>
      <c r="E272" s="12">
        <f t="shared" si="7"/>
        <v>7</v>
      </c>
    </row>
    <row r="274" spans="1:9" ht="42"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7, 2026</v>
      </c>
      <c r="B274" s="24"/>
      <c r="C274" s="24"/>
      <c r="D274" s="24"/>
      <c r="E274" s="24"/>
      <c r="F274" s="24"/>
      <c r="G274" s="24"/>
      <c r="H274" s="24"/>
      <c r="I274" s="24"/>
    </row>
  </sheetData>
  <mergeCells count="8">
    <mergeCell ref="A274:I274"/>
    <mergeCell ref="A237:I237"/>
    <mergeCell ref="A221:I221"/>
    <mergeCell ref="A223:I223"/>
    <mergeCell ref="A225:I225"/>
    <mergeCell ref="A259:I259"/>
    <mergeCell ref="A260:I260"/>
    <mergeCell ref="A261:E261"/>
  </mergeCells>
  <pageMargins left="0.7" right="0.7" top="0.75" bottom="0.75" header="0.3" footer="0.3"/>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31B522-1ED2-C844-8899-5D7C99F60BD4}">
  <dimension ref="A1:T275"/>
  <sheetViews>
    <sheetView showGridLines="0" zoomScaleNormal="100" workbookViewId="0">
      <selection activeCell="J40" sqref="J4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6" t="s">
        <v>362</v>
      </c>
      <c r="B2" s="16" t="s">
        <v>18</v>
      </c>
      <c r="C2" s="16" t="s">
        <v>314</v>
      </c>
      <c r="D2" s="16" t="s">
        <v>34</v>
      </c>
      <c r="E2" s="16"/>
      <c r="F2" s="17">
        <v>46303.005567129629</v>
      </c>
      <c r="G2" s="16" t="s">
        <v>22</v>
      </c>
      <c r="H2" s="16" t="s">
        <v>2918</v>
      </c>
      <c r="I2" s="16">
        <v>330</v>
      </c>
      <c r="J2" s="16" t="s">
        <v>23</v>
      </c>
      <c r="K2" s="16" t="s">
        <v>24</v>
      </c>
      <c r="L2" s="16">
        <v>213</v>
      </c>
      <c r="M2" s="16" t="s">
        <v>2919</v>
      </c>
      <c r="N2" s="17">
        <v>46303.019131944442</v>
      </c>
      <c r="O2" s="16">
        <v>279</v>
      </c>
      <c r="P2" s="16" t="s">
        <v>26</v>
      </c>
      <c r="Q2" s="16">
        <v>190</v>
      </c>
      <c r="R2" s="3" t="str">
        <f>IF(OR(G2="12R",G2="12L"),_xlfn.XLOOKUP(C2,DB!$A$2:$A$255,DB!$B$2:$B$255,""),IF(OR(G2="30L",G2="30R"),_xlfn.XLOOKUP(C2,DB!$A$2:$A$255,DB!$C$2:$C$255,""),""))</f>
        <v>CZM</v>
      </c>
      <c r="S2" s="3">
        <f>HOUR(F2)</f>
        <v>0</v>
      </c>
      <c r="T2" s="3" t="str">
        <f>_xlfn.XLOOKUP(C2,DB!$A$2:$A$255,DB!$D$2:$D$255,"")</f>
        <v>Sector 7</v>
      </c>
    </row>
    <row r="3" spans="1:20" x14ac:dyDescent="0.2">
      <c r="A3" s="16" t="s">
        <v>17</v>
      </c>
      <c r="B3" s="16" t="s">
        <v>18</v>
      </c>
      <c r="C3" s="16" t="s">
        <v>19</v>
      </c>
      <c r="D3" s="16" t="s">
        <v>34</v>
      </c>
      <c r="E3" s="16" t="s">
        <v>620</v>
      </c>
      <c r="F3" s="17">
        <v>46303.026122685187</v>
      </c>
      <c r="G3" s="16" t="s">
        <v>22</v>
      </c>
      <c r="H3" s="16" t="s">
        <v>2920</v>
      </c>
      <c r="I3" s="16">
        <v>360</v>
      </c>
      <c r="J3" s="16" t="s">
        <v>23</v>
      </c>
      <c r="K3" s="16" t="s">
        <v>24</v>
      </c>
      <c r="L3" s="16">
        <v>911</v>
      </c>
      <c r="M3" s="16" t="s">
        <v>2921</v>
      </c>
      <c r="N3" s="17">
        <v>46303.074722222227</v>
      </c>
      <c r="O3" s="16">
        <v>360</v>
      </c>
      <c r="P3" s="16" t="s">
        <v>26</v>
      </c>
      <c r="Q3" s="16">
        <v>190</v>
      </c>
      <c r="R3" s="3" t="str">
        <f>IF(OR(G3="12R",G3="12L"),_xlfn.XLOOKUP(C3,DB!$A$2:$A$255,DB!$B$2:$B$255,""),IF(OR(G3="30L",G3="30R"),_xlfn.XLOOKUP(C3,DB!$A$2:$A$255,DB!$C$2:$C$255,""),""))</f>
        <v>UDGUV</v>
      </c>
      <c r="S3" s="3">
        <f t="shared" ref="S3:S66" si="0">HOUR(F3)</f>
        <v>0</v>
      </c>
      <c r="T3" s="3" t="str">
        <f>_xlfn.XLOOKUP(C3,DB!$A$2:$A$255,DB!$D$2:$D$255,"")</f>
        <v>Sector 2</v>
      </c>
    </row>
    <row r="4" spans="1:20" x14ac:dyDescent="0.2">
      <c r="A4" s="16" t="s">
        <v>32</v>
      </c>
      <c r="B4" s="16" t="s">
        <v>18</v>
      </c>
      <c r="C4" s="16" t="s">
        <v>33</v>
      </c>
      <c r="D4" s="16" t="s">
        <v>54</v>
      </c>
      <c r="E4" s="16" t="s">
        <v>919</v>
      </c>
      <c r="F4" s="17">
        <v>46303.033263888894</v>
      </c>
      <c r="G4" s="16" t="s">
        <v>22</v>
      </c>
      <c r="H4" s="16" t="s">
        <v>2922</v>
      </c>
      <c r="I4" s="16">
        <v>380</v>
      </c>
      <c r="J4" s="16" t="s">
        <v>23</v>
      </c>
      <c r="K4" s="16" t="s">
        <v>24</v>
      </c>
      <c r="L4" s="16">
        <v>903</v>
      </c>
      <c r="M4" s="16" t="s">
        <v>2923</v>
      </c>
      <c r="N4" s="17">
        <v>46303.082048611112</v>
      </c>
      <c r="O4" s="16">
        <v>380</v>
      </c>
      <c r="P4" s="16" t="s">
        <v>26</v>
      </c>
      <c r="Q4" s="16">
        <v>190</v>
      </c>
      <c r="R4" s="3" t="str">
        <f>IF(OR(G4="12R",G4="12L"),_xlfn.XLOOKUP(C4,DB!$A$2:$A$255,DB!$B$2:$B$255,""),IF(OR(G4="30L",G4="30R"),_xlfn.XLOOKUP(C4,DB!$A$2:$A$255,DB!$C$2:$C$255,""),""))</f>
        <v>UDGUV</v>
      </c>
      <c r="S4" s="3">
        <f t="shared" si="0"/>
        <v>0</v>
      </c>
      <c r="T4" s="3" t="str">
        <f>_xlfn.XLOOKUP(C4,DB!$A$2:$A$255,DB!$D$2:$D$255,"")</f>
        <v>Sector 2</v>
      </c>
    </row>
    <row r="5" spans="1:20" x14ac:dyDescent="0.2">
      <c r="A5" s="16" t="s">
        <v>42</v>
      </c>
      <c r="B5" s="16" t="s">
        <v>18</v>
      </c>
      <c r="C5" s="16" t="s">
        <v>43</v>
      </c>
      <c r="D5" s="16" t="s">
        <v>44</v>
      </c>
      <c r="E5" s="16" t="s">
        <v>807</v>
      </c>
      <c r="F5" s="17">
        <v>46303.037314814814</v>
      </c>
      <c r="G5" s="16" t="s">
        <v>22</v>
      </c>
      <c r="H5" s="16" t="s">
        <v>2924</v>
      </c>
      <c r="I5" s="16">
        <v>360</v>
      </c>
      <c r="J5" s="16" t="s">
        <v>23</v>
      </c>
      <c r="K5" s="16" t="s">
        <v>24</v>
      </c>
      <c r="L5" s="16">
        <v>885</v>
      </c>
      <c r="M5" s="16" t="s">
        <v>2925</v>
      </c>
      <c r="N5" s="17">
        <v>46303.084710648152</v>
      </c>
      <c r="O5" s="16">
        <v>360</v>
      </c>
      <c r="P5" s="16" t="s">
        <v>26</v>
      </c>
      <c r="Q5" s="16">
        <v>190</v>
      </c>
      <c r="R5" s="3" t="str">
        <f>IF(OR(G5="12R",G5="12L"),_xlfn.XLOOKUP(C5,DB!$A$2:$A$255,DB!$B$2:$B$255,""),IF(OR(G5="30L",G5="30R"),_xlfn.XLOOKUP(C5,DB!$A$2:$A$255,DB!$C$2:$C$255,""),""))</f>
        <v>UDGUV</v>
      </c>
      <c r="S5" s="3">
        <f t="shared" si="0"/>
        <v>0</v>
      </c>
      <c r="T5" s="3" t="str">
        <f>_xlfn.XLOOKUP(C5,DB!$A$2:$A$255,DB!$D$2:$D$255,"")</f>
        <v>Sector 2</v>
      </c>
    </row>
    <row r="6" spans="1:20" x14ac:dyDescent="0.2">
      <c r="A6" s="16" t="s">
        <v>57</v>
      </c>
      <c r="B6" s="16" t="s">
        <v>18</v>
      </c>
      <c r="C6" s="16" t="s">
        <v>43</v>
      </c>
      <c r="D6" s="16" t="s">
        <v>20</v>
      </c>
      <c r="E6" s="16" t="s">
        <v>183</v>
      </c>
      <c r="F6" s="17">
        <v>46303.04041666667</v>
      </c>
      <c r="G6" s="16" t="s">
        <v>22</v>
      </c>
      <c r="H6" s="16" t="s">
        <v>2926</v>
      </c>
      <c r="I6" s="16">
        <v>340</v>
      </c>
      <c r="J6" s="16" t="s">
        <v>23</v>
      </c>
      <c r="K6" s="16" t="s">
        <v>24</v>
      </c>
      <c r="L6" s="16">
        <v>888</v>
      </c>
      <c r="M6" s="16" t="s">
        <v>1092</v>
      </c>
      <c r="N6" s="17">
        <v>46303.088425925926</v>
      </c>
      <c r="O6" s="16">
        <v>340</v>
      </c>
      <c r="P6" s="16" t="s">
        <v>26</v>
      </c>
      <c r="Q6" s="16">
        <v>190</v>
      </c>
      <c r="R6" s="3" t="str">
        <f>IF(OR(G6="12R",G6="12L"),_xlfn.XLOOKUP(C6,DB!$A$2:$A$255,DB!$B$2:$B$255,""),IF(OR(G6="30L",G6="30R"),_xlfn.XLOOKUP(C6,DB!$A$2:$A$255,DB!$C$2:$C$255,""),""))</f>
        <v>UDGUV</v>
      </c>
      <c r="S6" s="3">
        <f t="shared" si="0"/>
        <v>0</v>
      </c>
      <c r="T6" s="3" t="str">
        <f>_xlfn.XLOOKUP(C6,DB!$A$2:$A$255,DB!$D$2:$D$255,"")</f>
        <v>Sector 2</v>
      </c>
    </row>
    <row r="7" spans="1:20" x14ac:dyDescent="0.2">
      <c r="A7" s="16" t="s">
        <v>47</v>
      </c>
      <c r="B7" s="16" t="s">
        <v>18</v>
      </c>
      <c r="C7" s="16" t="s">
        <v>48</v>
      </c>
      <c r="D7" s="16" t="s">
        <v>49</v>
      </c>
      <c r="E7" s="16" t="s">
        <v>2927</v>
      </c>
      <c r="F7" s="17">
        <v>46303.044930555552</v>
      </c>
      <c r="G7" s="16" t="s">
        <v>22</v>
      </c>
      <c r="H7" s="16" t="s">
        <v>2928</v>
      </c>
      <c r="I7" s="16">
        <v>370</v>
      </c>
      <c r="J7" s="16" t="s">
        <v>23</v>
      </c>
      <c r="K7" s="16" t="s">
        <v>24</v>
      </c>
      <c r="L7" s="16">
        <v>136</v>
      </c>
      <c r="M7" s="16" t="s">
        <v>40</v>
      </c>
      <c r="N7" s="17">
        <v>46303.054467592592</v>
      </c>
      <c r="O7" s="16">
        <v>239</v>
      </c>
      <c r="P7" s="16" t="s">
        <v>41</v>
      </c>
      <c r="Q7" s="16">
        <v>190</v>
      </c>
      <c r="R7" s="3" t="str">
        <f>IF(OR(G7="12R",G7="12L"),_xlfn.XLOOKUP(C7,DB!$A$2:$A$255,DB!$B$2:$B$255,""),IF(OR(G7="30L",G7="30R"),_xlfn.XLOOKUP(C7,DB!$A$2:$A$255,DB!$C$2:$C$255,""),""))</f>
        <v>NUDAL</v>
      </c>
      <c r="S7" s="3">
        <f t="shared" si="0"/>
        <v>1</v>
      </c>
      <c r="T7" s="3" t="str">
        <f>_xlfn.XLOOKUP(C7,DB!$A$2:$A$255,DB!$D$2:$D$255,"")</f>
        <v>Sector 3</v>
      </c>
    </row>
    <row r="8" spans="1:20" x14ac:dyDescent="0.2">
      <c r="A8" s="16" t="s">
        <v>62</v>
      </c>
      <c r="B8" s="16" t="s">
        <v>18</v>
      </c>
      <c r="C8" s="16" t="s">
        <v>63</v>
      </c>
      <c r="D8" s="16" t="s">
        <v>64</v>
      </c>
      <c r="E8" s="16" t="s">
        <v>372</v>
      </c>
      <c r="F8" s="17">
        <v>46303.069351851853</v>
      </c>
      <c r="G8" s="16" t="s">
        <v>22</v>
      </c>
      <c r="H8" s="16" t="s">
        <v>2929</v>
      </c>
      <c r="I8" s="16">
        <v>360</v>
      </c>
      <c r="J8" s="16" t="s">
        <v>23</v>
      </c>
      <c r="K8" s="16" t="s">
        <v>24</v>
      </c>
      <c r="L8" s="16">
        <v>864</v>
      </c>
      <c r="M8" s="16" t="s">
        <v>2930</v>
      </c>
      <c r="N8" s="17">
        <v>46303.116851851853</v>
      </c>
      <c r="O8" s="16">
        <v>360</v>
      </c>
      <c r="P8" s="16" t="s">
        <v>26</v>
      </c>
      <c r="Q8" s="16">
        <v>190</v>
      </c>
      <c r="R8" s="3" t="str">
        <f>IF(OR(G8="12R",G8="12L"),_xlfn.XLOOKUP(C8,DB!$A$2:$A$255,DB!$B$2:$B$255,""),IF(OR(G8="30L",G8="30R"),_xlfn.XLOOKUP(C8,DB!$A$2:$A$255,DB!$C$2:$C$255,""),""))</f>
        <v>UDGUV</v>
      </c>
      <c r="S8" s="3">
        <f t="shared" si="0"/>
        <v>1</v>
      </c>
      <c r="T8" s="3" t="str">
        <f>_xlfn.XLOOKUP(C8,DB!$A$2:$A$255,DB!$D$2:$D$255,"")</f>
        <v>Sector 2</v>
      </c>
    </row>
    <row r="9" spans="1:20" x14ac:dyDescent="0.2">
      <c r="A9" s="16" t="s">
        <v>60</v>
      </c>
      <c r="B9" s="16" t="s">
        <v>18</v>
      </c>
      <c r="C9" s="16" t="s">
        <v>28</v>
      </c>
      <c r="D9" s="16" t="s">
        <v>34</v>
      </c>
      <c r="E9" s="16" t="s">
        <v>1989</v>
      </c>
      <c r="F9" s="17">
        <v>46303.082812499997</v>
      </c>
      <c r="G9" s="16" t="s">
        <v>22</v>
      </c>
      <c r="H9" s="16" t="s">
        <v>2931</v>
      </c>
      <c r="I9" s="16">
        <v>370</v>
      </c>
      <c r="J9" s="16" t="s">
        <v>23</v>
      </c>
      <c r="K9" s="16" t="s">
        <v>24</v>
      </c>
      <c r="L9" s="16">
        <v>359</v>
      </c>
      <c r="M9" s="16" t="s">
        <v>31</v>
      </c>
      <c r="N9" s="17">
        <v>46303.103136574078</v>
      </c>
      <c r="O9" s="16">
        <v>370</v>
      </c>
      <c r="P9" s="16" t="s">
        <v>26</v>
      </c>
      <c r="Q9" s="16">
        <v>40</v>
      </c>
      <c r="R9" s="3" t="str">
        <f>IF(OR(G9="12R",G9="12L"),_xlfn.XLOOKUP(C9,DB!$A$2:$A$255,DB!$B$2:$B$255,""),IF(OR(G9="30L",G9="30R"),_xlfn.XLOOKUP(C9,DB!$A$2:$A$255,DB!$C$2:$C$255,""),""))</f>
        <v>OMSUK</v>
      </c>
      <c r="S9" s="3">
        <f t="shared" si="0"/>
        <v>1</v>
      </c>
      <c r="T9" s="3" t="str">
        <f>_xlfn.XLOOKUP(C9,DB!$A$2:$A$255,DB!$D$2:$D$255,"")</f>
        <v>Sector 3</v>
      </c>
    </row>
    <row r="10" spans="1:20" x14ac:dyDescent="0.2">
      <c r="A10" s="16" t="s">
        <v>65</v>
      </c>
      <c r="B10" s="16" t="s">
        <v>18</v>
      </c>
      <c r="C10" s="16" t="s">
        <v>66</v>
      </c>
      <c r="D10" s="16" t="s">
        <v>64</v>
      </c>
      <c r="E10" s="16" t="s">
        <v>897</v>
      </c>
      <c r="F10" s="17">
        <v>46303.087743055556</v>
      </c>
      <c r="G10" s="16" t="s">
        <v>22</v>
      </c>
      <c r="H10" s="16" t="s">
        <v>2932</v>
      </c>
      <c r="I10" s="16">
        <v>220</v>
      </c>
      <c r="J10" s="16" t="s">
        <v>23</v>
      </c>
      <c r="K10" s="16" t="s">
        <v>24</v>
      </c>
      <c r="L10" s="16">
        <v>355</v>
      </c>
      <c r="M10" s="16" t="s">
        <v>66</v>
      </c>
      <c r="N10" s="17">
        <v>46303.112164351856</v>
      </c>
      <c r="O10" s="16">
        <v>0</v>
      </c>
      <c r="P10" s="16" t="s">
        <v>26</v>
      </c>
      <c r="Q10" s="16">
        <v>190</v>
      </c>
      <c r="R10" s="3" t="str">
        <f>IF(OR(G10="12R",G10="12L"),_xlfn.XLOOKUP(C10,DB!$A$2:$A$255,DB!$B$2:$B$255,""),IF(OR(G10="30L",G10="30R"),_xlfn.XLOOKUP(C10,DB!$A$2:$A$255,DB!$C$2:$C$255,""),""))</f>
        <v>UDGUV</v>
      </c>
      <c r="S10" s="3">
        <f t="shared" si="0"/>
        <v>2</v>
      </c>
      <c r="T10" s="3" t="str">
        <f>_xlfn.XLOOKUP(C10,DB!$A$2:$A$255,DB!$D$2:$D$255,"")</f>
        <v>Sector 2</v>
      </c>
    </row>
    <row r="11" spans="1:20" x14ac:dyDescent="0.2">
      <c r="A11" s="16" t="s">
        <v>80</v>
      </c>
      <c r="B11" s="16" t="s">
        <v>18</v>
      </c>
      <c r="C11" s="16" t="s">
        <v>43</v>
      </c>
      <c r="D11" s="16" t="s">
        <v>20</v>
      </c>
      <c r="E11" s="16" t="s">
        <v>805</v>
      </c>
      <c r="F11" s="17">
        <v>46303.117210648154</v>
      </c>
      <c r="G11" s="16" t="s">
        <v>22</v>
      </c>
      <c r="H11" s="16" t="s">
        <v>2933</v>
      </c>
      <c r="I11" s="16">
        <v>360</v>
      </c>
      <c r="J11" s="16" t="s">
        <v>23</v>
      </c>
      <c r="K11" s="16" t="s">
        <v>24</v>
      </c>
      <c r="L11" s="16">
        <v>873</v>
      </c>
      <c r="M11" s="16" t="s">
        <v>725</v>
      </c>
      <c r="N11" s="17">
        <v>46303.164652777778</v>
      </c>
      <c r="O11" s="16">
        <v>360</v>
      </c>
      <c r="P11" s="16" t="s">
        <v>26</v>
      </c>
      <c r="Q11" s="16">
        <v>190</v>
      </c>
      <c r="R11" s="3" t="str">
        <f>IF(OR(G11="12R",G11="12L"),_xlfn.XLOOKUP(C11,DB!$A$2:$A$255,DB!$B$2:$B$255,""),IF(OR(G11="30L",G11="30R"),_xlfn.XLOOKUP(C11,DB!$A$2:$A$255,DB!$C$2:$C$255,""),""))</f>
        <v>UDGUV</v>
      </c>
      <c r="S11" s="3">
        <f t="shared" si="0"/>
        <v>2</v>
      </c>
      <c r="T11" s="3" t="str">
        <f>_xlfn.XLOOKUP(C11,DB!$A$2:$A$255,DB!$D$2:$D$255,"")</f>
        <v>Sector 2</v>
      </c>
    </row>
    <row r="12" spans="1:20" x14ac:dyDescent="0.2">
      <c r="A12" s="16" t="s">
        <v>375</v>
      </c>
      <c r="B12" s="16" t="s">
        <v>18</v>
      </c>
      <c r="C12" s="16" t="s">
        <v>219</v>
      </c>
      <c r="D12" s="16" t="s">
        <v>34</v>
      </c>
      <c r="E12" s="16" t="s">
        <v>399</v>
      </c>
      <c r="F12" s="17">
        <v>46303.119884259257</v>
      </c>
      <c r="G12" s="16" t="s">
        <v>22</v>
      </c>
      <c r="H12" s="16" t="s">
        <v>2934</v>
      </c>
      <c r="I12" s="16">
        <v>370</v>
      </c>
      <c r="J12" s="16" t="s">
        <v>23</v>
      </c>
      <c r="K12" s="16" t="s">
        <v>24</v>
      </c>
      <c r="L12" s="16">
        <v>153</v>
      </c>
      <c r="M12" s="16" t="s">
        <v>117</v>
      </c>
      <c r="N12" s="17">
        <v>46303.130543981482</v>
      </c>
      <c r="O12" s="16">
        <v>278</v>
      </c>
      <c r="P12" s="16" t="s">
        <v>26</v>
      </c>
      <c r="Q12" s="16">
        <v>190</v>
      </c>
      <c r="R12" s="3" t="str">
        <f>IF(OR(G12="12R",G12="12L"),_xlfn.XLOOKUP(C12,DB!$A$2:$A$255,DB!$B$2:$B$255,""),IF(OR(G12="30L",G12="30R"),_xlfn.XLOOKUP(C12,DB!$A$2:$A$255,DB!$C$2:$C$255,""),""))</f>
        <v>TAKUX</v>
      </c>
      <c r="S12" s="3">
        <f t="shared" si="0"/>
        <v>2</v>
      </c>
      <c r="T12" s="3" t="str">
        <f>_xlfn.XLOOKUP(C12,DB!$A$2:$A$255,DB!$D$2:$D$255,"")</f>
        <v>Sector 7</v>
      </c>
    </row>
    <row r="13" spans="1:20" x14ac:dyDescent="0.2">
      <c r="A13" s="16" t="s">
        <v>74</v>
      </c>
      <c r="B13" s="16" t="s">
        <v>18</v>
      </c>
      <c r="C13" s="16" t="s">
        <v>75</v>
      </c>
      <c r="D13" s="16" t="s">
        <v>64</v>
      </c>
      <c r="E13" s="16" t="s">
        <v>2437</v>
      </c>
      <c r="F13" s="17">
        <v>46303.121157407411</v>
      </c>
      <c r="G13" s="16" t="s">
        <v>22</v>
      </c>
      <c r="H13" s="16" t="s">
        <v>2935</v>
      </c>
      <c r="I13" s="16">
        <v>320</v>
      </c>
      <c r="J13" s="16" t="s">
        <v>23</v>
      </c>
      <c r="K13" s="16" t="s">
        <v>24</v>
      </c>
      <c r="L13" s="16">
        <v>722</v>
      </c>
      <c r="M13" s="16" t="s">
        <v>75</v>
      </c>
      <c r="N13" s="17">
        <v>46303.16270833333</v>
      </c>
      <c r="O13" s="16">
        <v>0</v>
      </c>
      <c r="P13" s="16" t="s">
        <v>26</v>
      </c>
      <c r="Q13" s="16">
        <v>190</v>
      </c>
      <c r="R13" s="3" t="str">
        <f>IF(OR(G13="12R",G13="12L"),_xlfn.XLOOKUP(C13,DB!$A$2:$A$255,DB!$B$2:$B$255,""),IF(OR(G13="30L",G13="30R"),_xlfn.XLOOKUP(C13,DB!$A$2:$A$255,DB!$C$2:$C$255,""),""))</f>
        <v>UDGUV</v>
      </c>
      <c r="S13" s="3">
        <f t="shared" si="0"/>
        <v>2</v>
      </c>
      <c r="T13" s="3" t="str">
        <f>_xlfn.XLOOKUP(C13,DB!$A$2:$A$255,DB!$D$2:$D$255,"")</f>
        <v>Sector 2</v>
      </c>
    </row>
    <row r="14" spans="1:20" x14ac:dyDescent="0.2">
      <c r="A14" s="16" t="s">
        <v>83</v>
      </c>
      <c r="B14" s="16" t="s">
        <v>18</v>
      </c>
      <c r="C14" s="16" t="s">
        <v>50</v>
      </c>
      <c r="D14" s="16" t="s">
        <v>34</v>
      </c>
      <c r="E14" s="16" t="s">
        <v>593</v>
      </c>
      <c r="F14" s="17">
        <v>46303.124456018515</v>
      </c>
      <c r="G14" s="16" t="s">
        <v>22</v>
      </c>
      <c r="H14" s="16" t="s">
        <v>2936</v>
      </c>
      <c r="I14" s="16">
        <v>380</v>
      </c>
      <c r="J14" s="16" t="s">
        <v>23</v>
      </c>
      <c r="K14" s="16" t="s">
        <v>24</v>
      </c>
      <c r="L14" s="16">
        <v>872</v>
      </c>
      <c r="M14" s="16" t="s">
        <v>85</v>
      </c>
      <c r="N14" s="17">
        <v>46303.172395833331</v>
      </c>
      <c r="O14" s="16">
        <v>380</v>
      </c>
      <c r="P14" s="16" t="s">
        <v>26</v>
      </c>
      <c r="Q14" s="16">
        <v>190</v>
      </c>
      <c r="R14" s="3" t="str">
        <f>IF(OR(G14="12R",G14="12L"),_xlfn.XLOOKUP(C14,DB!$A$2:$A$255,DB!$B$2:$B$255,""),IF(OR(G14="30L",G14="30R"),_xlfn.XLOOKUP(C14,DB!$A$2:$A$255,DB!$C$2:$C$255,""),""))</f>
        <v>UDGUV</v>
      </c>
      <c r="S14" s="3">
        <f t="shared" si="0"/>
        <v>2</v>
      </c>
      <c r="T14" s="3" t="str">
        <f>_xlfn.XLOOKUP(C14,DB!$A$2:$A$255,DB!$D$2:$D$255,"")</f>
        <v>Sector 2</v>
      </c>
    </row>
    <row r="15" spans="1:20" x14ac:dyDescent="0.2">
      <c r="A15" s="16" t="s">
        <v>77</v>
      </c>
      <c r="B15" s="16" t="s">
        <v>18</v>
      </c>
      <c r="C15" s="16" t="s">
        <v>19</v>
      </c>
      <c r="D15" s="16" t="s">
        <v>34</v>
      </c>
      <c r="E15" s="16" t="s">
        <v>714</v>
      </c>
      <c r="F15" s="17">
        <v>46303.136747685188</v>
      </c>
      <c r="G15" s="16" t="s">
        <v>22</v>
      </c>
      <c r="H15" s="16" t="s">
        <v>2937</v>
      </c>
      <c r="I15" s="16">
        <v>360</v>
      </c>
      <c r="J15" s="16" t="s">
        <v>23</v>
      </c>
      <c r="K15" s="16" t="s">
        <v>24</v>
      </c>
      <c r="L15" s="16">
        <v>870</v>
      </c>
      <c r="M15" s="16" t="s">
        <v>85</v>
      </c>
      <c r="N15" s="17">
        <v>46303.183854166666</v>
      </c>
      <c r="O15" s="16">
        <v>360</v>
      </c>
      <c r="P15" s="16" t="s">
        <v>26</v>
      </c>
      <c r="Q15" s="16">
        <v>190</v>
      </c>
      <c r="R15" s="3" t="str">
        <f>IF(OR(G15="12R",G15="12L"),_xlfn.XLOOKUP(C15,DB!$A$2:$A$255,DB!$B$2:$B$255,""),IF(OR(G15="30L",G15="30R"),_xlfn.XLOOKUP(C15,DB!$A$2:$A$255,DB!$C$2:$C$255,""),""))</f>
        <v>UDGUV</v>
      </c>
      <c r="S15" s="3">
        <f t="shared" si="0"/>
        <v>3</v>
      </c>
      <c r="T15" s="3" t="str">
        <f>_xlfn.XLOOKUP(C15,DB!$A$2:$A$255,DB!$D$2:$D$255,"")</f>
        <v>Sector 2</v>
      </c>
    </row>
    <row r="16" spans="1:20" x14ac:dyDescent="0.2">
      <c r="A16" s="16" t="s">
        <v>92</v>
      </c>
      <c r="B16" s="16" t="s">
        <v>18</v>
      </c>
      <c r="C16" s="16" t="s">
        <v>33</v>
      </c>
      <c r="D16" s="16" t="s">
        <v>34</v>
      </c>
      <c r="E16" s="16" t="s">
        <v>1187</v>
      </c>
      <c r="F16" s="17">
        <v>46303.150914351849</v>
      </c>
      <c r="G16" s="16" t="s">
        <v>22</v>
      </c>
      <c r="H16" s="16" t="s">
        <v>2938</v>
      </c>
      <c r="I16" s="16">
        <v>380</v>
      </c>
      <c r="J16" s="16" t="s">
        <v>23</v>
      </c>
      <c r="K16" s="16" t="s">
        <v>24</v>
      </c>
      <c r="L16" s="16">
        <v>946</v>
      </c>
      <c r="M16" s="16" t="s">
        <v>780</v>
      </c>
      <c r="N16" s="17">
        <v>46303.201655092591</v>
      </c>
      <c r="O16" s="16">
        <v>380</v>
      </c>
      <c r="P16" s="16" t="s">
        <v>26</v>
      </c>
      <c r="Q16" s="16">
        <v>190</v>
      </c>
      <c r="R16" s="3" t="str">
        <f>IF(OR(G16="12R",G16="12L"),_xlfn.XLOOKUP(C16,DB!$A$2:$A$255,DB!$B$2:$B$255,""),IF(OR(G16="30L",G16="30R"),_xlfn.XLOOKUP(C16,DB!$A$2:$A$255,DB!$C$2:$C$255,""),""))</f>
        <v>UDGUV</v>
      </c>
      <c r="S16" s="3">
        <f t="shared" si="0"/>
        <v>3</v>
      </c>
      <c r="T16" s="3" t="str">
        <f>_xlfn.XLOOKUP(C16,DB!$A$2:$A$255,DB!$D$2:$D$255,"")</f>
        <v>Sector 2</v>
      </c>
    </row>
    <row r="17" spans="1:20" x14ac:dyDescent="0.2">
      <c r="A17" s="16" t="s">
        <v>71</v>
      </c>
      <c r="B17" s="16" t="s">
        <v>18</v>
      </c>
      <c r="C17" s="16" t="s">
        <v>43</v>
      </c>
      <c r="D17" s="16" t="s">
        <v>54</v>
      </c>
      <c r="E17" s="16" t="s">
        <v>642</v>
      </c>
      <c r="F17" s="17">
        <v>46303.176863425921</v>
      </c>
      <c r="G17" s="16" t="s">
        <v>22</v>
      </c>
      <c r="H17" s="16" t="s">
        <v>2939</v>
      </c>
      <c r="I17" s="16">
        <v>360</v>
      </c>
      <c r="J17" s="16" t="s">
        <v>23</v>
      </c>
      <c r="K17" s="16" t="s">
        <v>24</v>
      </c>
      <c r="L17" s="16">
        <v>861</v>
      </c>
      <c r="M17" s="16" t="s">
        <v>703</v>
      </c>
      <c r="N17" s="17">
        <v>46303.223865740743</v>
      </c>
      <c r="O17" s="16">
        <v>360</v>
      </c>
      <c r="P17" s="16" t="s">
        <v>26</v>
      </c>
      <c r="Q17" s="16">
        <v>190</v>
      </c>
      <c r="R17" s="3" t="str">
        <f>IF(OR(G17="12R",G17="12L"),_xlfn.XLOOKUP(C17,DB!$A$2:$A$255,DB!$B$2:$B$255,""),IF(OR(G17="30L",G17="30R"),_xlfn.XLOOKUP(C17,DB!$A$2:$A$255,DB!$C$2:$C$255,""),""))</f>
        <v>UDGUV</v>
      </c>
      <c r="S17" s="3">
        <f t="shared" si="0"/>
        <v>4</v>
      </c>
      <c r="T17" s="3" t="str">
        <f>_xlfn.XLOOKUP(C17,DB!$A$2:$A$255,DB!$D$2:$D$255,"")</f>
        <v>Sector 2</v>
      </c>
    </row>
    <row r="18" spans="1:20" x14ac:dyDescent="0.2">
      <c r="A18" s="16" t="s">
        <v>89</v>
      </c>
      <c r="B18" s="16" t="s">
        <v>18</v>
      </c>
      <c r="C18" s="16" t="s">
        <v>43</v>
      </c>
      <c r="D18" s="16" t="s">
        <v>20</v>
      </c>
      <c r="E18" s="16" t="s">
        <v>2940</v>
      </c>
      <c r="F18" s="17">
        <v>46303.179039351853</v>
      </c>
      <c r="G18" s="16" t="s">
        <v>22</v>
      </c>
      <c r="H18" s="16" t="s">
        <v>2941</v>
      </c>
      <c r="I18" s="16">
        <v>360</v>
      </c>
      <c r="J18" s="16" t="s">
        <v>23</v>
      </c>
      <c r="K18" s="16" t="s">
        <v>24</v>
      </c>
      <c r="L18" s="16">
        <v>869</v>
      </c>
      <c r="M18" s="16" t="s">
        <v>2714</v>
      </c>
      <c r="N18" s="17">
        <v>46303.225937499999</v>
      </c>
      <c r="O18" s="16">
        <v>360</v>
      </c>
      <c r="P18" s="16" t="s">
        <v>26</v>
      </c>
      <c r="Q18" s="16">
        <v>190</v>
      </c>
      <c r="R18" s="3" t="str">
        <f>IF(OR(G18="12R",G18="12L"),_xlfn.XLOOKUP(C18,DB!$A$2:$A$255,DB!$B$2:$B$255,""),IF(OR(G18="30L",G18="30R"),_xlfn.XLOOKUP(C18,DB!$A$2:$A$255,DB!$C$2:$C$255,""),""))</f>
        <v>UDGUV</v>
      </c>
      <c r="S18" s="3">
        <f t="shared" si="0"/>
        <v>4</v>
      </c>
      <c r="T18" s="3" t="str">
        <f>_xlfn.XLOOKUP(C18,DB!$A$2:$A$255,DB!$D$2:$D$255,"")</f>
        <v>Sector 2</v>
      </c>
    </row>
    <row r="19" spans="1:20" x14ac:dyDescent="0.2">
      <c r="A19" s="16" t="s">
        <v>94</v>
      </c>
      <c r="B19" s="16" t="s">
        <v>18</v>
      </c>
      <c r="C19" s="16" t="s">
        <v>43</v>
      </c>
      <c r="D19" s="16" t="s">
        <v>20</v>
      </c>
      <c r="E19" s="16" t="s">
        <v>2942</v>
      </c>
      <c r="F19" s="17">
        <v>46303.438344907408</v>
      </c>
      <c r="G19" s="16" t="s">
        <v>22</v>
      </c>
      <c r="H19" s="16" t="s">
        <v>2943</v>
      </c>
      <c r="I19" s="16">
        <v>360</v>
      </c>
      <c r="J19" s="16" t="s">
        <v>23</v>
      </c>
      <c r="K19" s="16" t="s">
        <v>24</v>
      </c>
      <c r="L19" s="16">
        <v>875</v>
      </c>
      <c r="M19" s="16" t="s">
        <v>667</v>
      </c>
      <c r="N19" s="17">
        <v>46303.48673611111</v>
      </c>
      <c r="O19" s="16">
        <v>360</v>
      </c>
      <c r="P19" s="16" t="s">
        <v>26</v>
      </c>
      <c r="Q19" s="16">
        <v>190</v>
      </c>
      <c r="R19" s="3" t="str">
        <f>IF(OR(G19="12R",G19="12L"),_xlfn.XLOOKUP(C19,DB!$A$2:$A$255,DB!$B$2:$B$255,""),IF(OR(G19="30L",G19="30R"),_xlfn.XLOOKUP(C19,DB!$A$2:$A$255,DB!$C$2:$C$255,""),""))</f>
        <v>UDGUV</v>
      </c>
      <c r="S19" s="3">
        <f t="shared" si="0"/>
        <v>10</v>
      </c>
      <c r="T19" s="3" t="str">
        <f>_xlfn.XLOOKUP(C19,DB!$A$2:$A$255,DB!$D$2:$D$255,"")</f>
        <v>Sector 2</v>
      </c>
    </row>
    <row r="20" spans="1:20" x14ac:dyDescent="0.2">
      <c r="A20" s="16" t="s">
        <v>106</v>
      </c>
      <c r="B20" s="16" t="s">
        <v>18</v>
      </c>
      <c r="C20" s="16" t="s">
        <v>43</v>
      </c>
      <c r="D20" s="16" t="s">
        <v>20</v>
      </c>
      <c r="E20" s="16" t="s">
        <v>341</v>
      </c>
      <c r="F20" s="17">
        <v>46303.45376157407</v>
      </c>
      <c r="G20" s="16" t="s">
        <v>22</v>
      </c>
      <c r="H20" s="16" t="s">
        <v>2944</v>
      </c>
      <c r="I20" s="16">
        <v>360</v>
      </c>
      <c r="J20" s="16" t="s">
        <v>23</v>
      </c>
      <c r="K20" s="16" t="s">
        <v>24</v>
      </c>
      <c r="L20" s="16">
        <v>1025</v>
      </c>
      <c r="M20" s="16" t="s">
        <v>2215</v>
      </c>
      <c r="N20" s="17">
        <v>46303.50844907407</v>
      </c>
      <c r="O20" s="16">
        <v>360</v>
      </c>
      <c r="P20" s="16" t="s">
        <v>26</v>
      </c>
      <c r="Q20" s="16">
        <v>190</v>
      </c>
      <c r="R20" s="3" t="str">
        <f>IF(OR(G20="12R",G20="12L"),_xlfn.XLOOKUP(C20,DB!$A$2:$A$255,DB!$B$2:$B$255,""),IF(OR(G20="30L",G20="30R"),_xlfn.XLOOKUP(C20,DB!$A$2:$A$255,DB!$C$2:$C$255,""),""))</f>
        <v>UDGUV</v>
      </c>
      <c r="S20" s="3">
        <f t="shared" si="0"/>
        <v>10</v>
      </c>
      <c r="T20" s="3" t="str">
        <f>_xlfn.XLOOKUP(C20,DB!$A$2:$A$255,DB!$D$2:$D$255,"")</f>
        <v>Sector 2</v>
      </c>
    </row>
    <row r="21" spans="1:20" x14ac:dyDescent="0.2">
      <c r="A21" s="16" t="s">
        <v>96</v>
      </c>
      <c r="B21" s="16" t="s">
        <v>18</v>
      </c>
      <c r="C21" s="16" t="s">
        <v>97</v>
      </c>
      <c r="D21" s="16" t="s">
        <v>54</v>
      </c>
      <c r="E21" s="16" t="s">
        <v>112</v>
      </c>
      <c r="F21" s="17">
        <v>46303.458368055552</v>
      </c>
      <c r="G21" s="16" t="s">
        <v>22</v>
      </c>
      <c r="H21" s="16" t="s">
        <v>2945</v>
      </c>
      <c r="I21" s="16">
        <v>340</v>
      </c>
      <c r="J21" s="16" t="s">
        <v>23</v>
      </c>
      <c r="K21" s="16" t="s">
        <v>24</v>
      </c>
      <c r="L21" s="16">
        <v>993</v>
      </c>
      <c r="M21" s="16" t="s">
        <v>2946</v>
      </c>
      <c r="N21" s="17">
        <v>46303.511921296296</v>
      </c>
      <c r="O21" s="16">
        <v>172</v>
      </c>
      <c r="P21" s="16" t="s">
        <v>26</v>
      </c>
      <c r="Q21" s="16">
        <v>190</v>
      </c>
      <c r="R21" s="3" t="str">
        <f>IF(OR(G21="12R",G21="12L"),_xlfn.XLOOKUP(C21,DB!$A$2:$A$255,DB!$B$2:$B$255,""),IF(OR(G21="30L",G21="30R"),_xlfn.XLOOKUP(C21,DB!$A$2:$A$255,DB!$C$2:$C$255,""),""))</f>
        <v>UDGUV</v>
      </c>
      <c r="S21" s="3">
        <f t="shared" si="0"/>
        <v>11</v>
      </c>
      <c r="T21" s="3" t="str">
        <f>_xlfn.XLOOKUP(C21,DB!$A$2:$A$255,DB!$D$2:$D$255,"")</f>
        <v>Sector 2</v>
      </c>
    </row>
    <row r="22" spans="1:20" x14ac:dyDescent="0.2">
      <c r="A22" s="16" t="s">
        <v>103</v>
      </c>
      <c r="B22" s="16" t="s">
        <v>18</v>
      </c>
      <c r="C22" s="16" t="s">
        <v>43</v>
      </c>
      <c r="D22" s="16" t="s">
        <v>44</v>
      </c>
      <c r="E22" s="16" t="s">
        <v>45</v>
      </c>
      <c r="F22" s="17">
        <v>46303.467615740738</v>
      </c>
      <c r="G22" s="16" t="s">
        <v>22</v>
      </c>
      <c r="H22" s="16" t="s">
        <v>2947</v>
      </c>
      <c r="I22" s="16">
        <v>360</v>
      </c>
      <c r="J22" s="16" t="s">
        <v>23</v>
      </c>
      <c r="K22" s="16" t="s">
        <v>24</v>
      </c>
      <c r="L22" s="16">
        <v>959</v>
      </c>
      <c r="M22" s="16" t="s">
        <v>2948</v>
      </c>
      <c r="N22" s="17">
        <v>46303.519212962958</v>
      </c>
      <c r="O22" s="16">
        <v>360</v>
      </c>
      <c r="P22" s="16" t="s">
        <v>26</v>
      </c>
      <c r="Q22" s="16">
        <v>190</v>
      </c>
      <c r="R22" s="3" t="str">
        <f>IF(OR(G22="12R",G22="12L"),_xlfn.XLOOKUP(C22,DB!$A$2:$A$255,DB!$B$2:$B$255,""),IF(OR(G22="30L",G22="30R"),_xlfn.XLOOKUP(C22,DB!$A$2:$A$255,DB!$C$2:$C$255,""),""))</f>
        <v>UDGUV</v>
      </c>
      <c r="S22" s="3">
        <f t="shared" si="0"/>
        <v>11</v>
      </c>
      <c r="T22" s="3" t="str">
        <f>_xlfn.XLOOKUP(C22,DB!$A$2:$A$255,DB!$D$2:$D$255,"")</f>
        <v>Sector 2</v>
      </c>
    </row>
    <row r="23" spans="1:20" x14ac:dyDescent="0.2">
      <c r="A23" s="16" t="s">
        <v>100</v>
      </c>
      <c r="B23" s="16" t="s">
        <v>18</v>
      </c>
      <c r="C23" s="16" t="s">
        <v>101</v>
      </c>
      <c r="D23" s="16" t="s">
        <v>61</v>
      </c>
      <c r="E23" s="16" t="s">
        <v>590</v>
      </c>
      <c r="F23" s="17">
        <v>46303.474178240736</v>
      </c>
      <c r="G23" s="16" t="s">
        <v>22</v>
      </c>
      <c r="H23" s="16" t="s">
        <v>2949</v>
      </c>
      <c r="I23" s="16">
        <v>340</v>
      </c>
      <c r="J23" s="16" t="s">
        <v>23</v>
      </c>
      <c r="K23" s="16" t="s">
        <v>24</v>
      </c>
      <c r="L23" s="16">
        <v>875</v>
      </c>
      <c r="M23" s="16" t="s">
        <v>46</v>
      </c>
      <c r="N23" s="17">
        <v>46303.522662037038</v>
      </c>
      <c r="O23" s="16">
        <v>340</v>
      </c>
      <c r="P23" s="16" t="s">
        <v>26</v>
      </c>
      <c r="Q23" s="16">
        <v>190</v>
      </c>
      <c r="R23" s="3" t="str">
        <f>IF(OR(G23="12R",G23="12L"),_xlfn.XLOOKUP(C23,DB!$A$2:$A$255,DB!$B$2:$B$255,""),IF(OR(G23="30L",G23="30R"),_xlfn.XLOOKUP(C23,DB!$A$2:$A$255,DB!$C$2:$C$255,""),""))</f>
        <v>UDGUV</v>
      </c>
      <c r="S23" s="3">
        <f t="shared" si="0"/>
        <v>11</v>
      </c>
      <c r="T23" s="3" t="str">
        <f>_xlfn.XLOOKUP(C23,DB!$A$2:$A$255,DB!$D$2:$D$255,"")</f>
        <v>Sector 2</v>
      </c>
    </row>
    <row r="24" spans="1:20" x14ac:dyDescent="0.2">
      <c r="A24" s="16" t="s">
        <v>111</v>
      </c>
      <c r="B24" s="16" t="s">
        <v>18</v>
      </c>
      <c r="C24" s="16" t="s">
        <v>33</v>
      </c>
      <c r="D24" s="16" t="s">
        <v>20</v>
      </c>
      <c r="E24" s="16" t="s">
        <v>183</v>
      </c>
      <c r="F24" s="17">
        <v>46303.480983796297</v>
      </c>
      <c r="G24" s="16" t="s">
        <v>22</v>
      </c>
      <c r="H24" s="16" t="s">
        <v>2950</v>
      </c>
      <c r="I24" s="16">
        <v>360</v>
      </c>
      <c r="J24" s="16" t="s">
        <v>23</v>
      </c>
      <c r="K24" s="16" t="s">
        <v>24</v>
      </c>
      <c r="L24" s="16">
        <v>1004</v>
      </c>
      <c r="M24" s="16" t="s">
        <v>865</v>
      </c>
      <c r="N24" s="17">
        <v>46303.535231481481</v>
      </c>
      <c r="O24" s="16">
        <v>360</v>
      </c>
      <c r="P24" s="16" t="s">
        <v>26</v>
      </c>
      <c r="Q24" s="16">
        <v>190</v>
      </c>
      <c r="R24" s="3" t="str">
        <f>IF(OR(G24="12R",G24="12L"),_xlfn.XLOOKUP(C24,DB!$A$2:$A$255,DB!$B$2:$B$255,""),IF(OR(G24="30L",G24="30R"),_xlfn.XLOOKUP(C24,DB!$A$2:$A$255,DB!$C$2:$C$255,""),""))</f>
        <v>UDGUV</v>
      </c>
      <c r="S24" s="3">
        <f t="shared" si="0"/>
        <v>11</v>
      </c>
      <c r="T24" s="3" t="str">
        <f>_xlfn.XLOOKUP(C24,DB!$A$2:$A$255,DB!$D$2:$D$255,"")</f>
        <v>Sector 2</v>
      </c>
    </row>
    <row r="25" spans="1:20" x14ac:dyDescent="0.2">
      <c r="A25" s="16" t="s">
        <v>488</v>
      </c>
      <c r="B25" s="16" t="s">
        <v>18</v>
      </c>
      <c r="C25" s="16" t="s">
        <v>489</v>
      </c>
      <c r="D25" s="16" t="s">
        <v>490</v>
      </c>
      <c r="E25" s="16"/>
      <c r="F25" s="17">
        <v>46303.483344907407</v>
      </c>
      <c r="G25" s="16" t="s">
        <v>22</v>
      </c>
      <c r="H25" s="16" t="s">
        <v>2951</v>
      </c>
      <c r="I25" s="16">
        <v>200</v>
      </c>
      <c r="J25" s="16" t="s">
        <v>23</v>
      </c>
      <c r="K25" s="16" t="s">
        <v>51</v>
      </c>
      <c r="L25" s="16">
        <v>399</v>
      </c>
      <c r="M25" s="16" t="s">
        <v>489</v>
      </c>
      <c r="N25" s="17">
        <v>46303.513981481483</v>
      </c>
      <c r="O25" s="16">
        <v>0</v>
      </c>
      <c r="P25" s="16" t="s">
        <v>26</v>
      </c>
      <c r="Q25" s="16">
        <v>30</v>
      </c>
      <c r="R25" s="3" t="str">
        <f>IF(OR(G25="12R",G25="12L"),_xlfn.XLOOKUP(C25,DB!$A$2:$A$255,DB!$B$2:$B$255,""),IF(OR(G25="30L",G25="30R"),_xlfn.XLOOKUP(C25,DB!$A$2:$A$255,DB!$C$2:$C$255,""),""))</f>
        <v>CZM</v>
      </c>
      <c r="S25" s="3">
        <f t="shared" si="0"/>
        <v>11</v>
      </c>
      <c r="T25" s="3" t="str">
        <f>_xlfn.XLOOKUP(C25,DB!$A$2:$A$255,DB!$D$2:$D$255,"")</f>
        <v>Sector 7</v>
      </c>
    </row>
    <row r="26" spans="1:20" x14ac:dyDescent="0.2">
      <c r="A26" s="16" t="s">
        <v>107</v>
      </c>
      <c r="B26" s="16" t="s">
        <v>18</v>
      </c>
      <c r="C26" s="16" t="s">
        <v>108</v>
      </c>
      <c r="D26" s="16" t="s">
        <v>34</v>
      </c>
      <c r="E26" s="16" t="s">
        <v>399</v>
      </c>
      <c r="F26" s="17">
        <v>46303.488136574073</v>
      </c>
      <c r="G26" s="16" t="s">
        <v>22</v>
      </c>
      <c r="H26" s="16" t="s">
        <v>2952</v>
      </c>
      <c r="I26" s="16">
        <v>290</v>
      </c>
      <c r="J26" s="16" t="s">
        <v>23</v>
      </c>
      <c r="K26" s="16" t="s">
        <v>24</v>
      </c>
      <c r="L26" s="16">
        <v>131</v>
      </c>
      <c r="M26" s="16" t="s">
        <v>40</v>
      </c>
      <c r="N26" s="17">
        <v>46303.49726851852</v>
      </c>
      <c r="O26" s="16">
        <v>265</v>
      </c>
      <c r="P26" s="16" t="s">
        <v>26</v>
      </c>
      <c r="Q26" s="16">
        <v>190</v>
      </c>
      <c r="R26" s="3" t="str">
        <f>IF(OR(G26="12R",G26="12L"),_xlfn.XLOOKUP(C26,DB!$A$2:$A$255,DB!$B$2:$B$255,""),IF(OR(G26="30L",G26="30R"),_xlfn.XLOOKUP(C26,DB!$A$2:$A$255,DB!$C$2:$C$255,""),""))</f>
        <v>NUDAL</v>
      </c>
      <c r="S26" s="3">
        <f t="shared" si="0"/>
        <v>11</v>
      </c>
      <c r="T26" s="3" t="str">
        <f>_xlfn.XLOOKUP(C26,DB!$A$2:$A$255,DB!$D$2:$D$255,"")</f>
        <v>Sector 3</v>
      </c>
    </row>
    <row r="27" spans="1:20" x14ac:dyDescent="0.2">
      <c r="A27" s="16" t="s">
        <v>114</v>
      </c>
      <c r="B27" s="16" t="s">
        <v>18</v>
      </c>
      <c r="C27" s="16" t="s">
        <v>115</v>
      </c>
      <c r="D27" s="16" t="s">
        <v>29</v>
      </c>
      <c r="E27" s="16" t="s">
        <v>2953</v>
      </c>
      <c r="F27" s="17">
        <v>46303.501793981486</v>
      </c>
      <c r="G27" s="16" t="s">
        <v>22</v>
      </c>
      <c r="H27" s="16" t="s">
        <v>567</v>
      </c>
      <c r="I27" s="16">
        <v>350</v>
      </c>
      <c r="J27" s="16" t="s">
        <v>23</v>
      </c>
      <c r="K27" s="16" t="s">
        <v>24</v>
      </c>
      <c r="L27" s="16">
        <v>153</v>
      </c>
      <c r="M27" s="16" t="s">
        <v>117</v>
      </c>
      <c r="N27" s="17">
        <v>46303.512395833328</v>
      </c>
      <c r="O27" s="16">
        <v>278</v>
      </c>
      <c r="P27" s="16" t="s">
        <v>26</v>
      </c>
      <c r="Q27" s="16">
        <v>190</v>
      </c>
      <c r="R27" s="3" t="str">
        <f>IF(OR(G27="12R",G27="12L"),_xlfn.XLOOKUP(C27,DB!$A$2:$A$255,DB!$B$2:$B$255,""),IF(OR(G27="30L",G27="30R"),_xlfn.XLOOKUP(C27,DB!$A$2:$A$255,DB!$C$2:$C$255,""),""))</f>
        <v>TAKUX</v>
      </c>
      <c r="S27" s="3">
        <f t="shared" si="0"/>
        <v>12</v>
      </c>
      <c r="T27" s="3" t="str">
        <f>_xlfn.XLOOKUP(C27,DB!$A$2:$A$255,DB!$D$2:$D$255,"")</f>
        <v>Sector 7</v>
      </c>
    </row>
    <row r="28" spans="1:20" x14ac:dyDescent="0.2">
      <c r="A28" s="16" t="s">
        <v>746</v>
      </c>
      <c r="B28" s="16" t="s">
        <v>18</v>
      </c>
      <c r="C28" s="16" t="s">
        <v>489</v>
      </c>
      <c r="D28" s="16" t="s">
        <v>132</v>
      </c>
      <c r="E28" s="16"/>
      <c r="F28" s="17">
        <v>46303.506307870368</v>
      </c>
      <c r="G28" s="16" t="s">
        <v>22</v>
      </c>
      <c r="H28" s="16" t="s">
        <v>2954</v>
      </c>
      <c r="I28" s="16">
        <v>220</v>
      </c>
      <c r="J28" s="16" t="s">
        <v>23</v>
      </c>
      <c r="K28" s="16" t="s">
        <v>51</v>
      </c>
      <c r="L28" s="16">
        <v>398</v>
      </c>
      <c r="M28" s="16" t="s">
        <v>489</v>
      </c>
      <c r="N28" s="17">
        <v>46303.535381944443</v>
      </c>
      <c r="O28" s="16">
        <v>0</v>
      </c>
      <c r="P28" s="16" t="s">
        <v>26</v>
      </c>
      <c r="Q28" s="16">
        <v>30</v>
      </c>
      <c r="R28" s="3" t="str">
        <f>IF(OR(G28="12R",G28="12L"),_xlfn.XLOOKUP(C28,DB!$A$2:$A$255,DB!$B$2:$B$255,""),IF(OR(G28="30L",G28="30R"),_xlfn.XLOOKUP(C28,DB!$A$2:$A$255,DB!$C$2:$C$255,""),""))</f>
        <v>CZM</v>
      </c>
      <c r="S28" s="3">
        <f t="shared" si="0"/>
        <v>12</v>
      </c>
      <c r="T28" s="3" t="str">
        <f>_xlfn.XLOOKUP(C28,DB!$A$2:$A$255,DB!$D$2:$D$255,"")</f>
        <v>Sector 7</v>
      </c>
    </row>
    <row r="29" spans="1:20" x14ac:dyDescent="0.2">
      <c r="A29" s="16" t="s">
        <v>113</v>
      </c>
      <c r="B29" s="16" t="s">
        <v>18</v>
      </c>
      <c r="C29" s="16" t="s">
        <v>43</v>
      </c>
      <c r="D29" s="16" t="s">
        <v>129</v>
      </c>
      <c r="E29" s="16" t="s">
        <v>2955</v>
      </c>
      <c r="F29" s="17">
        <v>46303.508506944447</v>
      </c>
      <c r="G29" s="16" t="s">
        <v>22</v>
      </c>
      <c r="H29" s="16" t="s">
        <v>2956</v>
      </c>
      <c r="I29" s="16">
        <v>380</v>
      </c>
      <c r="J29" s="16" t="s">
        <v>23</v>
      </c>
      <c r="K29" s="16" t="s">
        <v>24</v>
      </c>
      <c r="L29" s="16">
        <v>970</v>
      </c>
      <c r="M29" s="16" t="s">
        <v>2957</v>
      </c>
      <c r="N29" s="17">
        <v>46303.560694444444</v>
      </c>
      <c r="O29" s="16">
        <v>380</v>
      </c>
      <c r="P29" s="16" t="s">
        <v>26</v>
      </c>
      <c r="Q29" s="16">
        <v>190</v>
      </c>
      <c r="R29" s="3" t="str">
        <f>IF(OR(G29="12R",G29="12L"),_xlfn.XLOOKUP(C29,DB!$A$2:$A$255,DB!$B$2:$B$255,""),IF(OR(G29="30L",G29="30R"),_xlfn.XLOOKUP(C29,DB!$A$2:$A$255,DB!$C$2:$C$255,""),""))</f>
        <v>UDGUV</v>
      </c>
      <c r="S29" s="3">
        <f t="shared" si="0"/>
        <v>12</v>
      </c>
      <c r="T29" s="3" t="str">
        <f>_xlfn.XLOOKUP(C29,DB!$A$2:$A$255,DB!$D$2:$D$255,"")</f>
        <v>Sector 2</v>
      </c>
    </row>
    <row r="30" spans="1:20" x14ac:dyDescent="0.2">
      <c r="A30" s="16" t="s">
        <v>127</v>
      </c>
      <c r="B30" s="16" t="s">
        <v>18</v>
      </c>
      <c r="C30" s="16" t="s">
        <v>128</v>
      </c>
      <c r="D30" s="16" t="s">
        <v>129</v>
      </c>
      <c r="E30" s="16" t="s">
        <v>2958</v>
      </c>
      <c r="F30" s="17">
        <v>46303.519062499996</v>
      </c>
      <c r="G30" s="16" t="s">
        <v>22</v>
      </c>
      <c r="H30" s="16" t="s">
        <v>2959</v>
      </c>
      <c r="I30" s="16">
        <v>400</v>
      </c>
      <c r="J30" s="16" t="s">
        <v>23</v>
      </c>
      <c r="K30" s="16" t="s">
        <v>24</v>
      </c>
      <c r="L30" s="16">
        <v>860</v>
      </c>
      <c r="M30" s="16" t="s">
        <v>36</v>
      </c>
      <c r="N30" s="17">
        <v>46303.566527777773</v>
      </c>
      <c r="O30" s="16">
        <v>400</v>
      </c>
      <c r="P30" s="16" t="s">
        <v>26</v>
      </c>
      <c r="Q30" s="16">
        <v>190</v>
      </c>
      <c r="R30" s="3" t="str">
        <f>IF(OR(G30="12R",G30="12L"),_xlfn.XLOOKUP(C30,DB!$A$2:$A$255,DB!$B$2:$B$255,""),IF(OR(G30="30L",G30="30R"),_xlfn.XLOOKUP(C30,DB!$A$2:$A$255,DB!$C$2:$C$255,""),""))</f>
        <v>ENEBA</v>
      </c>
      <c r="S30" s="3">
        <f t="shared" si="0"/>
        <v>12</v>
      </c>
      <c r="T30" s="3" t="str">
        <f>_xlfn.XLOOKUP(C30,DB!$A$2:$A$255,DB!$D$2:$D$255,"")</f>
        <v>Sector 3</v>
      </c>
    </row>
    <row r="31" spans="1:20" x14ac:dyDescent="0.2">
      <c r="A31" s="16" t="s">
        <v>133</v>
      </c>
      <c r="B31" s="16" t="s">
        <v>18</v>
      </c>
      <c r="C31" s="16" t="s">
        <v>134</v>
      </c>
      <c r="D31" s="16" t="s">
        <v>129</v>
      </c>
      <c r="E31" s="16" t="s">
        <v>2960</v>
      </c>
      <c r="F31" s="17">
        <v>46303.549189814818</v>
      </c>
      <c r="G31" s="16" t="s">
        <v>22</v>
      </c>
      <c r="H31" s="16" t="s">
        <v>2961</v>
      </c>
      <c r="I31" s="16">
        <v>370</v>
      </c>
      <c r="J31" s="16" t="s">
        <v>23</v>
      </c>
      <c r="K31" s="16" t="s">
        <v>24</v>
      </c>
      <c r="L31" s="16">
        <v>130</v>
      </c>
      <c r="M31" s="16" t="s">
        <v>2962</v>
      </c>
      <c r="N31" s="17">
        <v>46303.557858796295</v>
      </c>
      <c r="O31" s="16">
        <v>250</v>
      </c>
      <c r="P31" s="16" t="s">
        <v>26</v>
      </c>
      <c r="Q31" s="16">
        <v>190</v>
      </c>
      <c r="R31" s="3" t="str">
        <f>IF(OR(G31="12R",G31="12L"),_xlfn.XLOOKUP(C31,DB!$A$2:$A$255,DB!$B$2:$B$255,""),IF(OR(G31="30L",G31="30R"),_xlfn.XLOOKUP(C31,DB!$A$2:$A$255,DB!$C$2:$C$255,""),""))</f>
        <v>ENEBA</v>
      </c>
      <c r="S31" s="3">
        <f t="shared" si="0"/>
        <v>13</v>
      </c>
      <c r="T31" s="3" t="str">
        <f>_xlfn.XLOOKUP(C31,DB!$A$2:$A$255,DB!$D$2:$D$255,"")</f>
        <v>Sector 3</v>
      </c>
    </row>
    <row r="32" spans="1:20" x14ac:dyDescent="0.2">
      <c r="A32" s="16" t="s">
        <v>125</v>
      </c>
      <c r="B32" s="16" t="s">
        <v>18</v>
      </c>
      <c r="C32" s="16" t="s">
        <v>43</v>
      </c>
      <c r="D32" s="16" t="s">
        <v>44</v>
      </c>
      <c r="E32" s="16" t="s">
        <v>554</v>
      </c>
      <c r="F32" s="17">
        <v>46303.551087962958</v>
      </c>
      <c r="G32" s="16" t="s">
        <v>22</v>
      </c>
      <c r="H32" s="16" t="s">
        <v>2963</v>
      </c>
      <c r="I32" s="16">
        <v>360</v>
      </c>
      <c r="J32" s="16" t="s">
        <v>23</v>
      </c>
      <c r="K32" s="16" t="s">
        <v>24</v>
      </c>
      <c r="L32" s="16">
        <v>996</v>
      </c>
      <c r="M32" s="16" t="s">
        <v>820</v>
      </c>
      <c r="N32" s="17">
        <v>46303.604641203703</v>
      </c>
      <c r="O32" s="16">
        <v>360</v>
      </c>
      <c r="P32" s="16" t="s">
        <v>26</v>
      </c>
      <c r="Q32" s="16">
        <v>190</v>
      </c>
      <c r="R32" s="3" t="str">
        <f>IF(OR(G32="12R",G32="12L"),_xlfn.XLOOKUP(C32,DB!$A$2:$A$255,DB!$B$2:$B$255,""),IF(OR(G32="30L",G32="30R"),_xlfn.XLOOKUP(C32,DB!$A$2:$A$255,DB!$C$2:$C$255,""),""))</f>
        <v>UDGUV</v>
      </c>
      <c r="S32" s="3">
        <f t="shared" si="0"/>
        <v>13</v>
      </c>
      <c r="T32" s="3" t="str">
        <f>_xlfn.XLOOKUP(C32,DB!$A$2:$A$255,DB!$D$2:$D$255,"")</f>
        <v>Sector 2</v>
      </c>
    </row>
    <row r="33" spans="1:20" x14ac:dyDescent="0.2">
      <c r="A33" s="16" t="s">
        <v>506</v>
      </c>
      <c r="B33" s="16" t="s">
        <v>18</v>
      </c>
      <c r="C33" s="16" t="s">
        <v>489</v>
      </c>
      <c r="D33" s="16" t="s">
        <v>507</v>
      </c>
      <c r="E33" s="16"/>
      <c r="F33" s="17">
        <v>46303.569131944445</v>
      </c>
      <c r="G33" s="16" t="s">
        <v>22</v>
      </c>
      <c r="H33" s="16" t="s">
        <v>167</v>
      </c>
      <c r="I33" s="16">
        <v>65</v>
      </c>
      <c r="J33" s="16" t="s">
        <v>139</v>
      </c>
      <c r="K33" s="16" t="s">
        <v>51</v>
      </c>
      <c r="L33" s="16">
        <v>319</v>
      </c>
      <c r="M33" s="16" t="s">
        <v>489</v>
      </c>
      <c r="N33" s="17">
        <v>46303.6246412037</v>
      </c>
      <c r="O33" s="16">
        <v>0</v>
      </c>
      <c r="P33" s="16" t="s">
        <v>137</v>
      </c>
      <c r="Q33" s="16">
        <v>15</v>
      </c>
      <c r="R33" s="3" t="str">
        <f>IF(OR(G33="12R",G33="12L"),_xlfn.XLOOKUP(C33,DB!$A$2:$A$255,DB!$B$2:$B$255,""),IF(OR(G33="30L",G33="30R"),_xlfn.XLOOKUP(C33,DB!$A$2:$A$255,DB!$C$2:$C$255,""),""))</f>
        <v>CZM</v>
      </c>
      <c r="S33" s="3">
        <f t="shared" si="0"/>
        <v>13</v>
      </c>
      <c r="T33" s="3" t="str">
        <f>_xlfn.XLOOKUP(C33,DB!$A$2:$A$255,DB!$D$2:$D$255,"")</f>
        <v>Sector 7</v>
      </c>
    </row>
    <row r="34" spans="1:20" x14ac:dyDescent="0.2">
      <c r="A34" s="16" t="s">
        <v>187</v>
      </c>
      <c r="B34" s="16" t="s">
        <v>18</v>
      </c>
      <c r="C34" s="16" t="s">
        <v>166</v>
      </c>
      <c r="D34" s="16" t="s">
        <v>188</v>
      </c>
      <c r="E34" s="16"/>
      <c r="F34" s="17">
        <v>46303.577673611115</v>
      </c>
      <c r="G34" s="16" t="s">
        <v>22</v>
      </c>
      <c r="H34" s="16" t="s">
        <v>167</v>
      </c>
      <c r="I34" s="16">
        <v>15</v>
      </c>
      <c r="J34" s="16" t="s">
        <v>139</v>
      </c>
      <c r="K34" s="16" t="s">
        <v>51</v>
      </c>
      <c r="L34" s="16">
        <v>58</v>
      </c>
      <c r="M34" s="16" t="s">
        <v>166</v>
      </c>
      <c r="N34" s="17">
        <v>46303.610312500001</v>
      </c>
      <c r="O34" s="16">
        <v>0</v>
      </c>
      <c r="P34" s="16" t="s">
        <v>137</v>
      </c>
      <c r="Q34" s="16">
        <v>15</v>
      </c>
      <c r="R34" s="3" t="str">
        <f>IF(OR(G34="12R",G34="12L"),_xlfn.XLOOKUP(C34,DB!$A$2:$A$255,DB!$B$2:$B$255,""),IF(OR(G34="30L",G34="30R"),_xlfn.XLOOKUP(C34,DB!$A$2:$A$255,DB!$C$2:$C$255,""),""))</f>
        <v>CZM</v>
      </c>
      <c r="S34" s="3">
        <f t="shared" si="0"/>
        <v>13</v>
      </c>
      <c r="T34" s="3" t="str">
        <f>_xlfn.XLOOKUP(C34,DB!$A$2:$A$255,DB!$D$2:$D$255,"")</f>
        <v>Sector 7</v>
      </c>
    </row>
    <row r="35" spans="1:20" x14ac:dyDescent="0.2">
      <c r="A35" s="16" t="s">
        <v>135</v>
      </c>
      <c r="B35" s="16" t="s">
        <v>18</v>
      </c>
      <c r="C35" s="16" t="s">
        <v>136</v>
      </c>
      <c r="D35" s="16" t="s">
        <v>44</v>
      </c>
      <c r="E35" s="16" t="s">
        <v>2964</v>
      </c>
      <c r="F35" s="17">
        <v>46303.584861111114</v>
      </c>
      <c r="G35" s="16" t="s">
        <v>22</v>
      </c>
      <c r="H35" s="16" t="s">
        <v>2965</v>
      </c>
      <c r="I35" s="16">
        <v>370</v>
      </c>
      <c r="J35" s="16" t="s">
        <v>23</v>
      </c>
      <c r="K35" s="16" t="s">
        <v>24</v>
      </c>
      <c r="L35" s="16">
        <v>131</v>
      </c>
      <c r="M35" s="16" t="s">
        <v>2966</v>
      </c>
      <c r="N35" s="17">
        <v>46303.593784722223</v>
      </c>
      <c r="O35" s="16">
        <v>273</v>
      </c>
      <c r="P35" s="16" t="s">
        <v>26</v>
      </c>
      <c r="Q35" s="16">
        <v>190</v>
      </c>
      <c r="R35" s="3" t="str">
        <f>IF(OR(G35="12R",G35="12L"),_xlfn.XLOOKUP(C35,DB!$A$2:$A$255,DB!$B$2:$B$255,""),IF(OR(G35="30L",G35="30R"),_xlfn.XLOOKUP(C35,DB!$A$2:$A$255,DB!$C$2:$C$255,""),""))</f>
        <v>OMSUK</v>
      </c>
      <c r="S35" s="3">
        <f t="shared" si="0"/>
        <v>14</v>
      </c>
      <c r="T35" s="3" t="str">
        <f>_xlfn.XLOOKUP(C35,DB!$A$2:$A$255,DB!$D$2:$D$255,"")</f>
        <v>Sector 3</v>
      </c>
    </row>
    <row r="36" spans="1:20" x14ac:dyDescent="0.2">
      <c r="A36" s="16" t="s">
        <v>140</v>
      </c>
      <c r="B36" s="16" t="s">
        <v>18</v>
      </c>
      <c r="C36" s="16" t="s">
        <v>43</v>
      </c>
      <c r="D36" s="16" t="s">
        <v>44</v>
      </c>
      <c r="E36" s="16" t="s">
        <v>197</v>
      </c>
      <c r="F36" s="17">
        <v>46303.603854166664</v>
      </c>
      <c r="G36" s="16" t="s">
        <v>22</v>
      </c>
      <c r="H36" s="16" t="s">
        <v>2967</v>
      </c>
      <c r="I36" s="16">
        <v>360</v>
      </c>
      <c r="J36" s="16" t="s">
        <v>23</v>
      </c>
      <c r="K36" s="16" t="s">
        <v>24</v>
      </c>
      <c r="L36" s="16">
        <v>918</v>
      </c>
      <c r="M36" s="16" t="s">
        <v>290</v>
      </c>
      <c r="N36" s="17">
        <v>46303.654074074075</v>
      </c>
      <c r="O36" s="16">
        <v>360</v>
      </c>
      <c r="P36" s="16" t="s">
        <v>26</v>
      </c>
      <c r="Q36" s="16">
        <v>190</v>
      </c>
      <c r="R36" s="3" t="str">
        <f>IF(OR(G36="12R",G36="12L"),_xlfn.XLOOKUP(C36,DB!$A$2:$A$255,DB!$B$2:$B$255,""),IF(OR(G36="30L",G36="30R"),_xlfn.XLOOKUP(C36,DB!$A$2:$A$255,DB!$C$2:$C$255,""),""))</f>
        <v>UDGUV</v>
      </c>
      <c r="S36" s="3">
        <f t="shared" si="0"/>
        <v>14</v>
      </c>
      <c r="T36" s="3" t="str">
        <f>_xlfn.XLOOKUP(C36,DB!$A$2:$A$255,DB!$D$2:$D$255,"")</f>
        <v>Sector 2</v>
      </c>
    </row>
    <row r="37" spans="1:20" x14ac:dyDescent="0.2">
      <c r="A37" s="16" t="s">
        <v>185</v>
      </c>
      <c r="B37" s="16" t="s">
        <v>18</v>
      </c>
      <c r="C37" s="16" t="s">
        <v>2728</v>
      </c>
      <c r="D37" s="16" t="s">
        <v>186</v>
      </c>
      <c r="E37" s="16"/>
      <c r="F37" s="17">
        <v>46303.6171875</v>
      </c>
      <c r="G37" s="16" t="s">
        <v>22</v>
      </c>
      <c r="H37" s="16" t="s">
        <v>2968</v>
      </c>
      <c r="I37" s="16">
        <v>15</v>
      </c>
      <c r="J37" s="16" t="s">
        <v>139</v>
      </c>
      <c r="K37" s="16" t="s">
        <v>51</v>
      </c>
      <c r="L37" s="16">
        <v>84</v>
      </c>
      <c r="M37" s="16" t="s">
        <v>2728</v>
      </c>
      <c r="N37" s="17">
        <v>46303.632974537039</v>
      </c>
      <c r="O37" s="16">
        <v>0</v>
      </c>
      <c r="P37" s="16" t="s">
        <v>137</v>
      </c>
      <c r="Q37" s="16">
        <v>15</v>
      </c>
      <c r="R37" s="3" t="str">
        <f>IF(OR(G37="12R",G37="12L"),_xlfn.XLOOKUP(C37,DB!$A$2:$A$255,DB!$B$2:$B$255,""),IF(OR(G37="30L",G37="30R"),_xlfn.XLOOKUP(C37,DB!$A$2:$A$255,DB!$C$2:$C$255,""),""))</f>
        <v/>
      </c>
      <c r="S37" s="3">
        <f t="shared" si="0"/>
        <v>14</v>
      </c>
      <c r="T37" s="3" t="str">
        <f>_xlfn.XLOOKUP(C37,DB!$A$2:$A$255,DB!$D$2:$D$255,"")</f>
        <v/>
      </c>
    </row>
    <row r="38" spans="1:20" x14ac:dyDescent="0.2">
      <c r="A38" s="16" t="s">
        <v>146</v>
      </c>
      <c r="B38" s="16" t="s">
        <v>18</v>
      </c>
      <c r="C38" s="16" t="s">
        <v>33</v>
      </c>
      <c r="D38" s="16" t="s">
        <v>34</v>
      </c>
      <c r="E38" s="16" t="s">
        <v>754</v>
      </c>
      <c r="F38" s="17">
        <v>46303.627511574072</v>
      </c>
      <c r="G38" s="16" t="s">
        <v>22</v>
      </c>
      <c r="H38" s="16" t="s">
        <v>2969</v>
      </c>
      <c r="I38" s="16">
        <v>380</v>
      </c>
      <c r="J38" s="16" t="s">
        <v>23</v>
      </c>
      <c r="K38" s="16" t="s">
        <v>24</v>
      </c>
      <c r="L38" s="16">
        <v>882</v>
      </c>
      <c r="M38" s="16" t="s">
        <v>780</v>
      </c>
      <c r="N38" s="17">
        <v>46303.676087962958</v>
      </c>
      <c r="O38" s="16">
        <v>380</v>
      </c>
      <c r="P38" s="16" t="s">
        <v>26</v>
      </c>
      <c r="Q38" s="16">
        <v>190</v>
      </c>
      <c r="R38" s="3" t="str">
        <f>IF(OR(G38="12R",G38="12L"),_xlfn.XLOOKUP(C38,DB!$A$2:$A$255,DB!$B$2:$B$255,""),IF(OR(G38="30L",G38="30R"),_xlfn.XLOOKUP(C38,DB!$A$2:$A$255,DB!$C$2:$C$255,""),""))</f>
        <v>UDGUV</v>
      </c>
      <c r="S38" s="3">
        <f t="shared" si="0"/>
        <v>15</v>
      </c>
      <c r="T38" s="3" t="str">
        <f>_xlfn.XLOOKUP(C38,DB!$A$2:$A$255,DB!$D$2:$D$255,"")</f>
        <v>Sector 2</v>
      </c>
    </row>
    <row r="39" spans="1:20" x14ac:dyDescent="0.2">
      <c r="A39" s="16" t="s">
        <v>2970</v>
      </c>
      <c r="B39" s="16" t="s">
        <v>18</v>
      </c>
      <c r="C39" s="16" t="s">
        <v>50</v>
      </c>
      <c r="D39" s="16" t="s">
        <v>2971</v>
      </c>
      <c r="E39" s="16" t="s">
        <v>2972</v>
      </c>
      <c r="F39" s="17">
        <v>46303.63486111111</v>
      </c>
      <c r="G39" s="16" t="s">
        <v>22</v>
      </c>
      <c r="H39" s="16" t="s">
        <v>1141</v>
      </c>
      <c r="I39" s="16">
        <v>430</v>
      </c>
      <c r="J39" s="16" t="s">
        <v>23</v>
      </c>
      <c r="K39" s="16" t="s">
        <v>51</v>
      </c>
      <c r="L39" s="16">
        <v>862</v>
      </c>
      <c r="M39" s="16" t="s">
        <v>46</v>
      </c>
      <c r="N39" s="17">
        <v>46303.682291666672</v>
      </c>
      <c r="O39" s="16">
        <v>430</v>
      </c>
      <c r="P39" s="16" t="s">
        <v>26</v>
      </c>
      <c r="Q39" s="16">
        <v>30</v>
      </c>
      <c r="R39" s="3" t="str">
        <f>IF(OR(G39="12R",G39="12L"),_xlfn.XLOOKUP(C39,DB!$A$2:$A$255,DB!$B$2:$B$255,""),IF(OR(G39="30L",G39="30R"),_xlfn.XLOOKUP(C39,DB!$A$2:$A$255,DB!$C$2:$C$255,""),""))</f>
        <v>UDGUV</v>
      </c>
      <c r="S39" s="3">
        <f t="shared" si="0"/>
        <v>15</v>
      </c>
      <c r="T39" s="3" t="str">
        <f>_xlfn.XLOOKUP(C39,DB!$A$2:$A$255,DB!$D$2:$D$255,"")</f>
        <v>Sector 2</v>
      </c>
    </row>
    <row r="40" spans="1:20" x14ac:dyDescent="0.2">
      <c r="A40" s="16" t="s">
        <v>2973</v>
      </c>
      <c r="B40" s="16" t="s">
        <v>18</v>
      </c>
      <c r="C40" s="16" t="s">
        <v>128</v>
      </c>
      <c r="D40" s="16" t="s">
        <v>20</v>
      </c>
      <c r="E40" s="16" t="s">
        <v>2974</v>
      </c>
      <c r="F40" s="17">
        <v>46303.637673611112</v>
      </c>
      <c r="G40" s="16" t="s">
        <v>22</v>
      </c>
      <c r="H40" s="16" t="s">
        <v>2975</v>
      </c>
      <c r="I40" s="16">
        <v>380</v>
      </c>
      <c r="J40" s="16" t="s">
        <v>23</v>
      </c>
      <c r="K40" s="16" t="s">
        <v>24</v>
      </c>
      <c r="L40" s="16">
        <v>857</v>
      </c>
      <c r="M40" s="16" t="s">
        <v>36</v>
      </c>
      <c r="N40" s="17">
        <v>46303.685312500005</v>
      </c>
      <c r="O40" s="16">
        <v>380</v>
      </c>
      <c r="P40" s="16" t="s">
        <v>26</v>
      </c>
      <c r="Q40" s="16">
        <v>190</v>
      </c>
      <c r="R40" s="3" t="str">
        <f>IF(OR(G40="12R",G40="12L"),_xlfn.XLOOKUP(C40,DB!$A$2:$A$255,DB!$B$2:$B$255,""),IF(OR(G40="30L",G40="30R"),_xlfn.XLOOKUP(C40,DB!$A$2:$A$255,DB!$C$2:$C$255,""),""))</f>
        <v>ENEBA</v>
      </c>
      <c r="S40" s="3">
        <f t="shared" si="0"/>
        <v>15</v>
      </c>
      <c r="T40" s="3" t="str">
        <f>_xlfn.XLOOKUP(C40,DB!$A$2:$A$255,DB!$D$2:$D$255,"")</f>
        <v>Sector 3</v>
      </c>
    </row>
    <row r="41" spans="1:20" x14ac:dyDescent="0.2">
      <c r="A41" s="16" t="s">
        <v>464</v>
      </c>
      <c r="B41" s="16" t="s">
        <v>18</v>
      </c>
      <c r="C41" s="16" t="s">
        <v>166</v>
      </c>
      <c r="D41" s="16" t="s">
        <v>465</v>
      </c>
      <c r="E41" s="16"/>
      <c r="F41" s="17">
        <v>46303.645844907413</v>
      </c>
      <c r="G41" s="16" t="s">
        <v>22</v>
      </c>
      <c r="H41" s="16" t="s">
        <v>167</v>
      </c>
      <c r="I41" s="16">
        <v>15</v>
      </c>
      <c r="J41" s="16" t="s">
        <v>139</v>
      </c>
      <c r="K41" s="16" t="s">
        <v>51</v>
      </c>
      <c r="L41" s="16">
        <v>58</v>
      </c>
      <c r="M41" s="16" t="s">
        <v>166</v>
      </c>
      <c r="N41" s="17">
        <v>46303.660949074074</v>
      </c>
      <c r="O41" s="16">
        <v>0</v>
      </c>
      <c r="P41" s="16" t="s">
        <v>137</v>
      </c>
      <c r="Q41" s="16">
        <v>15</v>
      </c>
      <c r="R41" s="3" t="str">
        <f>IF(OR(G41="12R",G41="12L"),_xlfn.XLOOKUP(C41,DB!$A$2:$A$255,DB!$B$2:$B$255,""),IF(OR(G41="30L",G41="30R"),_xlfn.XLOOKUP(C41,DB!$A$2:$A$255,DB!$C$2:$C$255,""),""))</f>
        <v>CZM</v>
      </c>
      <c r="S41" s="3">
        <f t="shared" si="0"/>
        <v>15</v>
      </c>
      <c r="T41" s="3" t="str">
        <f>_xlfn.XLOOKUP(C41,DB!$A$2:$A$255,DB!$D$2:$D$255,"")</f>
        <v>Sector 7</v>
      </c>
    </row>
    <row r="42" spans="1:20" x14ac:dyDescent="0.2">
      <c r="A42" s="16" t="s">
        <v>150</v>
      </c>
      <c r="B42" s="16" t="s">
        <v>18</v>
      </c>
      <c r="C42" s="16" t="s">
        <v>50</v>
      </c>
      <c r="D42" s="16" t="s">
        <v>34</v>
      </c>
      <c r="E42" s="16" t="s">
        <v>593</v>
      </c>
      <c r="F42" s="17">
        <v>46303.649733796294</v>
      </c>
      <c r="G42" s="16" t="s">
        <v>22</v>
      </c>
      <c r="H42" s="16" t="s">
        <v>2976</v>
      </c>
      <c r="I42" s="16">
        <v>360</v>
      </c>
      <c r="J42" s="16" t="s">
        <v>23</v>
      </c>
      <c r="K42" s="16" t="s">
        <v>152</v>
      </c>
      <c r="L42" s="16">
        <v>861</v>
      </c>
      <c r="M42" s="16" t="s">
        <v>377</v>
      </c>
      <c r="N42" s="17">
        <v>46303.697731481487</v>
      </c>
      <c r="O42" s="16">
        <v>360</v>
      </c>
      <c r="P42" s="16" t="s">
        <v>26</v>
      </c>
      <c r="Q42" s="16">
        <v>190</v>
      </c>
      <c r="R42" s="3" t="str">
        <f>IF(OR(G42="12R",G42="12L"),_xlfn.XLOOKUP(C42,DB!$A$2:$A$255,DB!$B$2:$B$255,""),IF(OR(G42="30L",G42="30R"),_xlfn.XLOOKUP(C42,DB!$A$2:$A$255,DB!$C$2:$C$255,""),""))</f>
        <v>UDGUV</v>
      </c>
      <c r="S42" s="3">
        <f t="shared" si="0"/>
        <v>15</v>
      </c>
      <c r="T42" s="3" t="str">
        <f>_xlfn.XLOOKUP(C42,DB!$A$2:$A$255,DB!$D$2:$D$255,"")</f>
        <v>Sector 2</v>
      </c>
    </row>
    <row r="43" spans="1:20" x14ac:dyDescent="0.2">
      <c r="A43" s="16" t="s">
        <v>466</v>
      </c>
      <c r="B43" s="16" t="s">
        <v>18</v>
      </c>
      <c r="C43" s="16" t="s">
        <v>50</v>
      </c>
      <c r="D43" s="16" t="s">
        <v>54</v>
      </c>
      <c r="E43" s="16" t="s">
        <v>2701</v>
      </c>
      <c r="F43" s="17">
        <v>46303.652581018519</v>
      </c>
      <c r="G43" s="16" t="s">
        <v>22</v>
      </c>
      <c r="H43" s="16" t="s">
        <v>2977</v>
      </c>
      <c r="I43" s="16">
        <v>380</v>
      </c>
      <c r="J43" s="16" t="s">
        <v>23</v>
      </c>
      <c r="K43" s="16" t="s">
        <v>24</v>
      </c>
      <c r="L43" s="16">
        <v>905</v>
      </c>
      <c r="M43" s="16" t="s">
        <v>950</v>
      </c>
      <c r="N43" s="17">
        <v>46303.702905092592</v>
      </c>
      <c r="O43" s="16">
        <v>380</v>
      </c>
      <c r="P43" s="16" t="s">
        <v>26</v>
      </c>
      <c r="Q43" s="16">
        <v>190</v>
      </c>
      <c r="R43" s="3" t="str">
        <f>IF(OR(G43="12R",G43="12L"),_xlfn.XLOOKUP(C43,DB!$A$2:$A$255,DB!$B$2:$B$255,""),IF(OR(G43="30L",G43="30R"),_xlfn.XLOOKUP(C43,DB!$A$2:$A$255,DB!$C$2:$C$255,""),""))</f>
        <v>UDGUV</v>
      </c>
      <c r="S43" s="3">
        <f t="shared" si="0"/>
        <v>15</v>
      </c>
      <c r="T43" s="3" t="str">
        <f>_xlfn.XLOOKUP(C43,DB!$A$2:$A$255,DB!$D$2:$D$255,"")</f>
        <v>Sector 2</v>
      </c>
    </row>
    <row r="44" spans="1:20" x14ac:dyDescent="0.2">
      <c r="A44" s="16" t="s">
        <v>154</v>
      </c>
      <c r="B44" s="16" t="s">
        <v>18</v>
      </c>
      <c r="C44" s="16" t="s">
        <v>43</v>
      </c>
      <c r="D44" s="16" t="s">
        <v>61</v>
      </c>
      <c r="E44" s="16" t="s">
        <v>771</v>
      </c>
      <c r="F44" s="17">
        <v>46303.65420138889</v>
      </c>
      <c r="G44" s="16" t="s">
        <v>22</v>
      </c>
      <c r="H44" s="16" t="s">
        <v>2978</v>
      </c>
      <c r="I44" s="16">
        <v>340</v>
      </c>
      <c r="J44" s="16" t="s">
        <v>23</v>
      </c>
      <c r="K44" s="16" t="s">
        <v>24</v>
      </c>
      <c r="L44" s="16">
        <v>903</v>
      </c>
      <c r="M44" s="16" t="s">
        <v>2979</v>
      </c>
      <c r="N44" s="17">
        <v>46303.703067129631</v>
      </c>
      <c r="O44" s="16">
        <v>340</v>
      </c>
      <c r="P44" s="16" t="s">
        <v>26</v>
      </c>
      <c r="Q44" s="16">
        <v>190</v>
      </c>
      <c r="R44" s="3" t="str">
        <f>IF(OR(G44="12R",G44="12L"),_xlfn.XLOOKUP(C44,DB!$A$2:$A$255,DB!$B$2:$B$255,""),IF(OR(G44="30L",G44="30R"),_xlfn.XLOOKUP(C44,DB!$A$2:$A$255,DB!$C$2:$C$255,""),""))</f>
        <v>UDGUV</v>
      </c>
      <c r="S44" s="3">
        <f t="shared" si="0"/>
        <v>15</v>
      </c>
      <c r="T44" s="3" t="str">
        <f>_xlfn.XLOOKUP(C44,DB!$A$2:$A$255,DB!$D$2:$D$255,"")</f>
        <v>Sector 2</v>
      </c>
    </row>
    <row r="45" spans="1:20" x14ac:dyDescent="0.2">
      <c r="A45" s="16" t="s">
        <v>147</v>
      </c>
      <c r="B45" s="16" t="s">
        <v>18</v>
      </c>
      <c r="C45" s="16" t="s">
        <v>148</v>
      </c>
      <c r="D45" s="16" t="s">
        <v>64</v>
      </c>
      <c r="E45" s="16" t="s">
        <v>897</v>
      </c>
      <c r="F45" s="17">
        <v>46303.655416666668</v>
      </c>
      <c r="G45" s="16" t="s">
        <v>22</v>
      </c>
      <c r="H45" s="16" t="s">
        <v>2980</v>
      </c>
      <c r="I45" s="16">
        <v>330</v>
      </c>
      <c r="J45" s="16" t="s">
        <v>23</v>
      </c>
      <c r="K45" s="16" t="s">
        <v>24</v>
      </c>
      <c r="L45" s="16">
        <v>133</v>
      </c>
      <c r="M45" s="16" t="s">
        <v>40</v>
      </c>
      <c r="N45" s="17">
        <v>46303.664398148147</v>
      </c>
      <c r="O45" s="16">
        <v>247</v>
      </c>
      <c r="P45" s="16" t="s">
        <v>26</v>
      </c>
      <c r="Q45" s="16">
        <v>190</v>
      </c>
      <c r="R45" s="3" t="str">
        <f>IF(OR(G45="12R",G45="12L"),_xlfn.XLOOKUP(C45,DB!$A$2:$A$255,DB!$B$2:$B$255,""),IF(OR(G45="30L",G45="30R"),_xlfn.XLOOKUP(C45,DB!$A$2:$A$255,DB!$C$2:$C$255,""),""))</f>
        <v>NUDAL</v>
      </c>
      <c r="S45" s="3">
        <f t="shared" si="0"/>
        <v>15</v>
      </c>
      <c r="T45" s="3" t="str">
        <f>_xlfn.XLOOKUP(C45,DB!$A$2:$A$255,DB!$D$2:$D$255,"")</f>
        <v>Sector 3</v>
      </c>
    </row>
    <row r="46" spans="1:20" x14ac:dyDescent="0.2">
      <c r="A46" s="16" t="s">
        <v>163</v>
      </c>
      <c r="B46" s="16" t="s">
        <v>18</v>
      </c>
      <c r="C46" s="16" t="s">
        <v>101</v>
      </c>
      <c r="D46" s="16" t="s">
        <v>129</v>
      </c>
      <c r="E46" s="16" t="s">
        <v>2981</v>
      </c>
      <c r="F46" s="17">
        <v>46303.657824074078</v>
      </c>
      <c r="G46" s="16" t="s">
        <v>22</v>
      </c>
      <c r="H46" s="16" t="s">
        <v>2982</v>
      </c>
      <c r="I46" s="16">
        <v>380</v>
      </c>
      <c r="J46" s="16" t="s">
        <v>23</v>
      </c>
      <c r="K46" s="16" t="s">
        <v>24</v>
      </c>
      <c r="L46" s="16">
        <v>995</v>
      </c>
      <c r="M46" s="16" t="s">
        <v>2217</v>
      </c>
      <c r="N46" s="17">
        <v>46303.710775462961</v>
      </c>
      <c r="O46" s="16">
        <v>380</v>
      </c>
      <c r="P46" s="16" t="s">
        <v>26</v>
      </c>
      <c r="Q46" s="16">
        <v>190</v>
      </c>
      <c r="R46" s="3" t="str">
        <f>IF(OR(G46="12R",G46="12L"),_xlfn.XLOOKUP(C46,DB!$A$2:$A$255,DB!$B$2:$B$255,""),IF(OR(G46="30L",G46="30R"),_xlfn.XLOOKUP(C46,DB!$A$2:$A$255,DB!$C$2:$C$255,""),""))</f>
        <v>UDGUV</v>
      </c>
      <c r="S46" s="3">
        <f t="shared" si="0"/>
        <v>15</v>
      </c>
      <c r="T46" s="3" t="str">
        <f>_xlfn.XLOOKUP(C46,DB!$A$2:$A$255,DB!$D$2:$D$255,"")</f>
        <v>Sector 2</v>
      </c>
    </row>
    <row r="47" spans="1:20" x14ac:dyDescent="0.2">
      <c r="A47" s="16" t="s">
        <v>698</v>
      </c>
      <c r="B47" s="16" t="s">
        <v>18</v>
      </c>
      <c r="C47" s="16" t="s">
        <v>386</v>
      </c>
      <c r="D47" s="16" t="s">
        <v>699</v>
      </c>
      <c r="E47" s="16"/>
      <c r="F47" s="17">
        <v>46303.659363425926</v>
      </c>
      <c r="G47" s="16" t="s">
        <v>22</v>
      </c>
      <c r="H47" s="16" t="s">
        <v>2983</v>
      </c>
      <c r="I47" s="16">
        <v>370</v>
      </c>
      <c r="J47" s="16" t="s">
        <v>23</v>
      </c>
      <c r="K47" s="16" t="s">
        <v>51</v>
      </c>
      <c r="L47" s="16">
        <v>134</v>
      </c>
      <c r="M47" s="16" t="s">
        <v>40</v>
      </c>
      <c r="N47" s="17">
        <v>46303.670324074075</v>
      </c>
      <c r="O47" s="16">
        <v>283</v>
      </c>
      <c r="P47" s="16" t="s">
        <v>137</v>
      </c>
      <c r="Q47" s="16">
        <v>30</v>
      </c>
      <c r="R47" s="3" t="str">
        <f>IF(OR(G47="12R",G47="12L"),_xlfn.XLOOKUP(C47,DB!$A$2:$A$255,DB!$B$2:$B$255,""),IF(OR(G47="30L",G47="30R"),_xlfn.XLOOKUP(C47,DB!$A$2:$A$255,DB!$C$2:$C$255,""),""))</f>
        <v>NUDAL</v>
      </c>
      <c r="S47" s="3">
        <f t="shared" si="0"/>
        <v>15</v>
      </c>
      <c r="T47" s="3" t="str">
        <f>_xlfn.XLOOKUP(C47,DB!$A$2:$A$255,DB!$D$2:$D$255,"")</f>
        <v>Sector 3</v>
      </c>
    </row>
    <row r="48" spans="1:20" x14ac:dyDescent="0.2">
      <c r="A48" s="16" t="s">
        <v>158</v>
      </c>
      <c r="B48" s="16" t="s">
        <v>18</v>
      </c>
      <c r="C48" s="16" t="s">
        <v>101</v>
      </c>
      <c r="D48" s="16" t="s">
        <v>34</v>
      </c>
      <c r="E48" s="16" t="s">
        <v>899</v>
      </c>
      <c r="F48" s="17">
        <v>46303.662442129629</v>
      </c>
      <c r="G48" s="16" t="s">
        <v>22</v>
      </c>
      <c r="H48" s="16" t="s">
        <v>2984</v>
      </c>
      <c r="I48" s="16">
        <v>340</v>
      </c>
      <c r="J48" s="16" t="s">
        <v>23</v>
      </c>
      <c r="K48" s="16" t="s">
        <v>24</v>
      </c>
      <c r="L48" s="16">
        <v>896</v>
      </c>
      <c r="M48" s="16" t="s">
        <v>2985</v>
      </c>
      <c r="N48" s="17">
        <v>46303.712268518517</v>
      </c>
      <c r="O48" s="16">
        <v>340</v>
      </c>
      <c r="P48" s="16" t="s">
        <v>26</v>
      </c>
      <c r="Q48" s="16">
        <v>190</v>
      </c>
      <c r="R48" s="3" t="str">
        <f>IF(OR(G48="12R",G48="12L"),_xlfn.XLOOKUP(C48,DB!$A$2:$A$255,DB!$B$2:$B$255,""),IF(OR(G48="30L",G48="30R"),_xlfn.XLOOKUP(C48,DB!$A$2:$A$255,DB!$C$2:$C$255,""),""))</f>
        <v>UDGUV</v>
      </c>
      <c r="S48" s="3">
        <f t="shared" si="0"/>
        <v>15</v>
      </c>
      <c r="T48" s="3" t="str">
        <f>_xlfn.XLOOKUP(C48,DB!$A$2:$A$255,DB!$D$2:$D$255,"")</f>
        <v>Sector 2</v>
      </c>
    </row>
    <row r="49" spans="1:20" x14ac:dyDescent="0.2">
      <c r="A49" s="16" t="s">
        <v>2986</v>
      </c>
      <c r="B49" s="16" t="s">
        <v>18</v>
      </c>
      <c r="C49" s="16" t="s">
        <v>203</v>
      </c>
      <c r="D49" s="16" t="s">
        <v>20</v>
      </c>
      <c r="E49" s="16" t="s">
        <v>2323</v>
      </c>
      <c r="F49" s="17">
        <v>46303.665381944447</v>
      </c>
      <c r="G49" s="16" t="s">
        <v>22</v>
      </c>
      <c r="H49" s="16" t="s">
        <v>2987</v>
      </c>
      <c r="I49" s="16">
        <v>390</v>
      </c>
      <c r="J49" s="16" t="s">
        <v>23</v>
      </c>
      <c r="K49" s="16" t="s">
        <v>24</v>
      </c>
      <c r="L49" s="16">
        <v>135</v>
      </c>
      <c r="M49" s="16" t="s">
        <v>40</v>
      </c>
      <c r="N49" s="17">
        <v>46303.674074074079</v>
      </c>
      <c r="O49" s="16">
        <v>285</v>
      </c>
      <c r="P49" s="16" t="s">
        <v>26</v>
      </c>
      <c r="Q49" s="16">
        <v>190</v>
      </c>
      <c r="R49" s="3" t="str">
        <f>IF(OR(G49="12R",G49="12L"),_xlfn.XLOOKUP(C49,DB!$A$2:$A$255,DB!$B$2:$B$255,""),IF(OR(G49="30L",G49="30R"),_xlfn.XLOOKUP(C49,DB!$A$2:$A$255,DB!$C$2:$C$255,""),""))</f>
        <v>ENEBA</v>
      </c>
      <c r="S49" s="3">
        <f t="shared" si="0"/>
        <v>15</v>
      </c>
      <c r="T49" s="3" t="str">
        <f>_xlfn.XLOOKUP(C49,DB!$A$2:$A$255,DB!$D$2:$D$255,"")</f>
        <v>Sector 3</v>
      </c>
    </row>
    <row r="50" spans="1:20" x14ac:dyDescent="0.2">
      <c r="A50" s="16" t="s">
        <v>155</v>
      </c>
      <c r="B50" s="16" t="s">
        <v>18</v>
      </c>
      <c r="C50" s="16" t="s">
        <v>33</v>
      </c>
      <c r="D50" s="16" t="s">
        <v>34</v>
      </c>
      <c r="E50" s="16" t="s">
        <v>151</v>
      </c>
      <c r="F50" s="17">
        <v>46303.668206018519</v>
      </c>
      <c r="G50" s="16" t="s">
        <v>22</v>
      </c>
      <c r="H50" s="16" t="s">
        <v>2988</v>
      </c>
      <c r="I50" s="16">
        <v>360</v>
      </c>
      <c r="J50" s="16" t="s">
        <v>23</v>
      </c>
      <c r="K50" s="16" t="s">
        <v>24</v>
      </c>
      <c r="L50" s="16">
        <v>874</v>
      </c>
      <c r="M50" s="16" t="s">
        <v>36</v>
      </c>
      <c r="N50" s="17">
        <v>46303.716469907406</v>
      </c>
      <c r="O50" s="16">
        <v>360</v>
      </c>
      <c r="P50" s="16" t="s">
        <v>26</v>
      </c>
      <c r="Q50" s="16">
        <v>190</v>
      </c>
      <c r="R50" s="3" t="str">
        <f>IF(OR(G50="12R",G50="12L"),_xlfn.XLOOKUP(C50,DB!$A$2:$A$255,DB!$B$2:$B$255,""),IF(OR(G50="30L",G50="30R"),_xlfn.XLOOKUP(C50,DB!$A$2:$A$255,DB!$C$2:$C$255,""),""))</f>
        <v>UDGUV</v>
      </c>
      <c r="S50" s="3">
        <f t="shared" si="0"/>
        <v>16</v>
      </c>
      <c r="T50" s="3" t="str">
        <f>_xlfn.XLOOKUP(C50,DB!$A$2:$A$255,DB!$D$2:$D$255,"")</f>
        <v>Sector 2</v>
      </c>
    </row>
    <row r="51" spans="1:20" x14ac:dyDescent="0.2">
      <c r="A51" s="16" t="s">
        <v>395</v>
      </c>
      <c r="B51" s="16" t="s">
        <v>18</v>
      </c>
      <c r="C51" s="16" t="s">
        <v>28</v>
      </c>
      <c r="D51" s="16" t="s">
        <v>29</v>
      </c>
      <c r="E51" s="16" t="s">
        <v>2989</v>
      </c>
      <c r="F51" s="17">
        <v>46303.669270833328</v>
      </c>
      <c r="G51" s="16" t="s">
        <v>22</v>
      </c>
      <c r="H51" s="16" t="s">
        <v>2990</v>
      </c>
      <c r="I51" s="16">
        <v>350</v>
      </c>
      <c r="J51" s="16" t="s">
        <v>23</v>
      </c>
      <c r="K51" s="16" t="s">
        <v>24</v>
      </c>
      <c r="L51" s="16">
        <v>133</v>
      </c>
      <c r="M51" s="16" t="s">
        <v>40</v>
      </c>
      <c r="N51" s="17">
        <v>46303.679143518515</v>
      </c>
      <c r="O51" s="16">
        <v>223</v>
      </c>
      <c r="P51" s="16" t="s">
        <v>26</v>
      </c>
      <c r="Q51" s="16">
        <v>190</v>
      </c>
      <c r="R51" s="3" t="str">
        <f>IF(OR(G51="12R",G51="12L"),_xlfn.XLOOKUP(C51,DB!$A$2:$A$255,DB!$B$2:$B$255,""),IF(OR(G51="30L",G51="30R"),_xlfn.XLOOKUP(C51,DB!$A$2:$A$255,DB!$C$2:$C$255,""),""))</f>
        <v>OMSUK</v>
      </c>
      <c r="S51" s="3">
        <f t="shared" si="0"/>
        <v>16</v>
      </c>
      <c r="T51" s="3" t="str">
        <f>_xlfn.XLOOKUP(C51,DB!$A$2:$A$255,DB!$D$2:$D$255,"")</f>
        <v>Sector 3</v>
      </c>
    </row>
    <row r="52" spans="1:20" x14ac:dyDescent="0.2">
      <c r="A52" s="16" t="s">
        <v>157</v>
      </c>
      <c r="B52" s="16" t="s">
        <v>18</v>
      </c>
      <c r="C52" s="16" t="s">
        <v>19</v>
      </c>
      <c r="D52" s="16" t="s">
        <v>54</v>
      </c>
      <c r="E52" s="16" t="s">
        <v>752</v>
      </c>
      <c r="F52" s="17">
        <v>46303.670624999999</v>
      </c>
      <c r="G52" s="16" t="s">
        <v>22</v>
      </c>
      <c r="H52" s="16" t="s">
        <v>2991</v>
      </c>
      <c r="I52" s="16">
        <v>380</v>
      </c>
      <c r="J52" s="16" t="s">
        <v>23</v>
      </c>
      <c r="K52" s="16" t="s">
        <v>24</v>
      </c>
      <c r="L52" s="16">
        <v>859</v>
      </c>
      <c r="M52" s="16" t="s">
        <v>25</v>
      </c>
      <c r="N52" s="17">
        <v>46303.718518518523</v>
      </c>
      <c r="O52" s="16">
        <v>380</v>
      </c>
      <c r="P52" s="16" t="s">
        <v>26</v>
      </c>
      <c r="Q52" s="16">
        <v>190</v>
      </c>
      <c r="R52" s="3" t="str">
        <f>IF(OR(G52="12R",G52="12L"),_xlfn.XLOOKUP(C52,DB!$A$2:$A$255,DB!$B$2:$B$255,""),IF(OR(G52="30L",G52="30R"),_xlfn.XLOOKUP(C52,DB!$A$2:$A$255,DB!$C$2:$C$255,""),""))</f>
        <v>UDGUV</v>
      </c>
      <c r="S52" s="3">
        <f t="shared" si="0"/>
        <v>16</v>
      </c>
      <c r="T52" s="3" t="str">
        <f>_xlfn.XLOOKUP(C52,DB!$A$2:$A$255,DB!$D$2:$D$255,"")</f>
        <v>Sector 2</v>
      </c>
    </row>
    <row r="53" spans="1:20" x14ac:dyDescent="0.2">
      <c r="A53" s="16" t="s">
        <v>2992</v>
      </c>
      <c r="B53" s="16" t="s">
        <v>18</v>
      </c>
      <c r="C53" s="16" t="s">
        <v>493</v>
      </c>
      <c r="D53" s="16" t="s">
        <v>20</v>
      </c>
      <c r="E53" s="16" t="s">
        <v>2993</v>
      </c>
      <c r="F53" s="17">
        <v>46303.672256944439</v>
      </c>
      <c r="G53" s="16" t="s">
        <v>22</v>
      </c>
      <c r="H53" s="16" t="s">
        <v>2994</v>
      </c>
      <c r="I53" s="16">
        <v>380</v>
      </c>
      <c r="J53" s="16" t="s">
        <v>23</v>
      </c>
      <c r="K53" s="16" t="s">
        <v>24</v>
      </c>
      <c r="L53" s="16">
        <v>731</v>
      </c>
      <c r="M53" s="16" t="s">
        <v>225</v>
      </c>
      <c r="N53" s="17">
        <v>46303.712789351848</v>
      </c>
      <c r="O53" s="16">
        <v>380</v>
      </c>
      <c r="P53" s="16" t="s">
        <v>26</v>
      </c>
      <c r="Q53" s="16">
        <v>190</v>
      </c>
      <c r="R53" s="3" t="str">
        <f>IF(OR(G53="12R",G53="12L"),_xlfn.XLOOKUP(C53,DB!$A$2:$A$255,DB!$B$2:$B$255,""),IF(OR(G53="30L",G53="30R"),_xlfn.XLOOKUP(C53,DB!$A$2:$A$255,DB!$C$2:$C$255,""),""))</f>
        <v>ENEBA</v>
      </c>
      <c r="S53" s="3">
        <f t="shared" si="0"/>
        <v>16</v>
      </c>
      <c r="T53" s="3" t="str">
        <f>_xlfn.XLOOKUP(C53,DB!$A$2:$A$255,DB!$D$2:$D$255,"")</f>
        <v>Sector 3</v>
      </c>
    </row>
    <row r="54" spans="1:20" x14ac:dyDescent="0.2">
      <c r="A54" s="16" t="s">
        <v>471</v>
      </c>
      <c r="B54" s="16" t="s">
        <v>18</v>
      </c>
      <c r="C54" s="16" t="s">
        <v>208</v>
      </c>
      <c r="D54" s="16" t="s">
        <v>20</v>
      </c>
      <c r="E54" s="16" t="s">
        <v>2995</v>
      </c>
      <c r="F54" s="17">
        <v>46303.679803240739</v>
      </c>
      <c r="G54" s="16" t="s">
        <v>22</v>
      </c>
      <c r="H54" s="16" t="s">
        <v>2996</v>
      </c>
      <c r="I54" s="16">
        <v>390</v>
      </c>
      <c r="J54" s="16" t="s">
        <v>23</v>
      </c>
      <c r="K54" s="16" t="s">
        <v>24</v>
      </c>
      <c r="L54" s="16">
        <v>191</v>
      </c>
      <c r="M54" s="16" t="s">
        <v>2997</v>
      </c>
      <c r="N54" s="17">
        <v>46303.691377314812</v>
      </c>
      <c r="O54" s="16">
        <v>296</v>
      </c>
      <c r="P54" s="16" t="s">
        <v>26</v>
      </c>
      <c r="Q54" s="16">
        <v>190</v>
      </c>
      <c r="R54" s="3" t="str">
        <f>IF(OR(G54="12R",G54="12L"),_xlfn.XLOOKUP(C54,DB!$A$2:$A$255,DB!$B$2:$B$255,""),IF(OR(G54="30L",G54="30R"),_xlfn.XLOOKUP(C54,DB!$A$2:$A$255,DB!$C$2:$C$255,""),""))</f>
        <v>ENEBA</v>
      </c>
      <c r="S54" s="3">
        <f t="shared" si="0"/>
        <v>16</v>
      </c>
      <c r="T54" s="3" t="str">
        <f>_xlfn.XLOOKUP(C54,DB!$A$2:$A$255,DB!$D$2:$D$255,"")</f>
        <v>Sector 3</v>
      </c>
    </row>
    <row r="55" spans="1:20" x14ac:dyDescent="0.2">
      <c r="A55" s="16" t="s">
        <v>160</v>
      </c>
      <c r="B55" s="16" t="s">
        <v>18</v>
      </c>
      <c r="C55" s="16" t="s">
        <v>43</v>
      </c>
      <c r="D55" s="16" t="s">
        <v>61</v>
      </c>
      <c r="E55" s="16" t="s">
        <v>81</v>
      </c>
      <c r="F55" s="17">
        <v>46303.684039351851</v>
      </c>
      <c r="G55" s="16" t="s">
        <v>22</v>
      </c>
      <c r="H55" s="16" t="s">
        <v>2998</v>
      </c>
      <c r="I55" s="16">
        <v>340</v>
      </c>
      <c r="J55" s="16" t="s">
        <v>23</v>
      </c>
      <c r="K55" s="16" t="s">
        <v>24</v>
      </c>
      <c r="L55" s="16">
        <v>1001</v>
      </c>
      <c r="M55" s="16" t="s">
        <v>2999</v>
      </c>
      <c r="N55" s="17">
        <v>46303.737812499996</v>
      </c>
      <c r="O55" s="16">
        <v>340</v>
      </c>
      <c r="P55" s="16" t="s">
        <v>26</v>
      </c>
      <c r="Q55" s="16">
        <v>190</v>
      </c>
      <c r="R55" s="3" t="str">
        <f>IF(OR(G55="12R",G55="12L"),_xlfn.XLOOKUP(C55,DB!$A$2:$A$255,DB!$B$2:$B$255,""),IF(OR(G55="30L",G55="30R"),_xlfn.XLOOKUP(C55,DB!$A$2:$A$255,DB!$C$2:$C$255,""),""))</f>
        <v>UDGUV</v>
      </c>
      <c r="S55" s="3">
        <f t="shared" si="0"/>
        <v>16</v>
      </c>
      <c r="T55" s="3" t="str">
        <f>_xlfn.XLOOKUP(C55,DB!$A$2:$A$255,DB!$D$2:$D$255,"")</f>
        <v>Sector 2</v>
      </c>
    </row>
    <row r="56" spans="1:20" x14ac:dyDescent="0.2">
      <c r="A56" s="16" t="s">
        <v>171</v>
      </c>
      <c r="B56" s="16" t="s">
        <v>18</v>
      </c>
      <c r="C56" s="16" t="s">
        <v>172</v>
      </c>
      <c r="D56" s="16" t="s">
        <v>54</v>
      </c>
      <c r="E56" s="16" t="s">
        <v>427</v>
      </c>
      <c r="F56" s="17">
        <v>46303.688622685186</v>
      </c>
      <c r="G56" s="16" t="s">
        <v>22</v>
      </c>
      <c r="H56" s="16" t="s">
        <v>3000</v>
      </c>
      <c r="I56" s="16">
        <v>380</v>
      </c>
      <c r="J56" s="16" t="s">
        <v>23</v>
      </c>
      <c r="K56" s="16" t="s">
        <v>24</v>
      </c>
      <c r="L56" s="16">
        <v>343</v>
      </c>
      <c r="M56" s="16" t="s">
        <v>174</v>
      </c>
      <c r="N56" s="17">
        <v>46303.709050925929</v>
      </c>
      <c r="O56" s="16">
        <v>380</v>
      </c>
      <c r="P56" s="16" t="s">
        <v>26</v>
      </c>
      <c r="Q56" s="16">
        <v>190</v>
      </c>
      <c r="R56" s="3" t="str">
        <f>IF(OR(G56="12R",G56="12L"),_xlfn.XLOOKUP(C56,DB!$A$2:$A$255,DB!$B$2:$B$255,""),IF(OR(G56="30L",G56="30R"),_xlfn.XLOOKUP(C56,DB!$A$2:$A$255,DB!$C$2:$C$255,""),""))</f>
        <v>CZM</v>
      </c>
      <c r="S56" s="3">
        <f t="shared" si="0"/>
        <v>16</v>
      </c>
      <c r="T56" s="3" t="str">
        <f>_xlfn.XLOOKUP(C56,DB!$A$2:$A$255,DB!$D$2:$D$255,"")</f>
        <v>Sector 7</v>
      </c>
    </row>
    <row r="57" spans="1:20" x14ac:dyDescent="0.2">
      <c r="A57" s="16" t="s">
        <v>192</v>
      </c>
      <c r="B57" s="16" t="s">
        <v>18</v>
      </c>
      <c r="C57" s="16" t="s">
        <v>193</v>
      </c>
      <c r="D57" s="16" t="s">
        <v>54</v>
      </c>
      <c r="E57" s="16" t="s">
        <v>112</v>
      </c>
      <c r="F57" s="17">
        <v>46303.689780092594</v>
      </c>
      <c r="G57" s="16" t="s">
        <v>22</v>
      </c>
      <c r="H57" s="16" t="s">
        <v>2050</v>
      </c>
      <c r="I57" s="16">
        <v>380</v>
      </c>
      <c r="J57" s="16" t="s">
        <v>23</v>
      </c>
      <c r="K57" s="16" t="s">
        <v>24</v>
      </c>
      <c r="L57" s="16">
        <v>833</v>
      </c>
      <c r="M57" s="16" t="s">
        <v>193</v>
      </c>
      <c r="N57" s="17">
        <v>46303.737199074079</v>
      </c>
      <c r="O57" s="16">
        <v>15</v>
      </c>
      <c r="P57" s="16" t="s">
        <v>26</v>
      </c>
      <c r="Q57" s="16">
        <v>190</v>
      </c>
      <c r="R57" s="3" t="str">
        <f>IF(OR(G57="12R",G57="12L"),_xlfn.XLOOKUP(C57,DB!$A$2:$A$255,DB!$B$2:$B$255,""),IF(OR(G57="30L",G57="30R"),_xlfn.XLOOKUP(C57,DB!$A$2:$A$255,DB!$C$2:$C$255,""),""))</f>
        <v>UDGUV</v>
      </c>
      <c r="S57" s="3">
        <f t="shared" si="0"/>
        <v>16</v>
      </c>
      <c r="T57" s="3" t="str">
        <f>_xlfn.XLOOKUP(C57,DB!$A$2:$A$255,DB!$D$2:$D$255,"")</f>
        <v>Sector 2</v>
      </c>
    </row>
    <row r="58" spans="1:20" x14ac:dyDescent="0.2">
      <c r="A58" s="16" t="s">
        <v>175</v>
      </c>
      <c r="B58" s="16" t="s">
        <v>18</v>
      </c>
      <c r="C58" s="16" t="s">
        <v>28</v>
      </c>
      <c r="D58" s="16" t="s">
        <v>61</v>
      </c>
      <c r="E58" s="16" t="s">
        <v>405</v>
      </c>
      <c r="F58" s="17">
        <v>46303.690949074073</v>
      </c>
      <c r="G58" s="16" t="s">
        <v>22</v>
      </c>
      <c r="H58" s="16" t="s">
        <v>3001</v>
      </c>
      <c r="I58" s="16">
        <v>310</v>
      </c>
      <c r="J58" s="16" t="s">
        <v>23</v>
      </c>
      <c r="K58" s="16" t="s">
        <v>24</v>
      </c>
      <c r="L58" s="16">
        <v>136</v>
      </c>
      <c r="M58" s="16" t="s">
        <v>447</v>
      </c>
      <c r="N58" s="17">
        <v>46303.701157407406</v>
      </c>
      <c r="O58" s="16">
        <v>209</v>
      </c>
      <c r="P58" s="16" t="s">
        <v>26</v>
      </c>
      <c r="Q58" s="16">
        <v>190</v>
      </c>
      <c r="R58" s="3" t="str">
        <f>IF(OR(G58="12R",G58="12L"),_xlfn.XLOOKUP(C58,DB!$A$2:$A$255,DB!$B$2:$B$255,""),IF(OR(G58="30L",G58="30R"),_xlfn.XLOOKUP(C58,DB!$A$2:$A$255,DB!$C$2:$C$255,""),""))</f>
        <v>OMSUK</v>
      </c>
      <c r="S58" s="3">
        <f t="shared" si="0"/>
        <v>16</v>
      </c>
      <c r="T58" s="3" t="str">
        <f>_xlfn.XLOOKUP(C58,DB!$A$2:$A$255,DB!$D$2:$D$255,"")</f>
        <v>Sector 3</v>
      </c>
    </row>
    <row r="59" spans="1:20" x14ac:dyDescent="0.2">
      <c r="A59" s="16" t="s">
        <v>396</v>
      </c>
      <c r="B59" s="16" t="s">
        <v>18</v>
      </c>
      <c r="C59" s="16" t="s">
        <v>101</v>
      </c>
      <c r="D59" s="16" t="s">
        <v>34</v>
      </c>
      <c r="E59" s="16" t="s">
        <v>830</v>
      </c>
      <c r="F59" s="17">
        <v>46303.692384259259</v>
      </c>
      <c r="G59" s="16" t="s">
        <v>22</v>
      </c>
      <c r="H59" s="16" t="s">
        <v>397</v>
      </c>
      <c r="I59" s="16">
        <v>360</v>
      </c>
      <c r="J59" s="16" t="s">
        <v>23</v>
      </c>
      <c r="K59" s="16" t="s">
        <v>152</v>
      </c>
      <c r="L59" s="16">
        <v>859</v>
      </c>
      <c r="M59" s="16" t="s">
        <v>46</v>
      </c>
      <c r="N59" s="17">
        <v>46303.740219907406</v>
      </c>
      <c r="O59" s="16">
        <v>360</v>
      </c>
      <c r="P59" s="16" t="s">
        <v>26</v>
      </c>
      <c r="Q59" s="16">
        <v>190</v>
      </c>
      <c r="R59" s="3" t="str">
        <f>IF(OR(G59="12R",G59="12L"),_xlfn.XLOOKUP(C59,DB!$A$2:$A$255,DB!$B$2:$B$255,""),IF(OR(G59="30L",G59="30R"),_xlfn.XLOOKUP(C59,DB!$A$2:$A$255,DB!$C$2:$C$255,""),""))</f>
        <v>UDGUV</v>
      </c>
      <c r="S59" s="3">
        <f t="shared" si="0"/>
        <v>16</v>
      </c>
      <c r="T59" s="3" t="str">
        <f>_xlfn.XLOOKUP(C59,DB!$A$2:$A$255,DB!$D$2:$D$255,"")</f>
        <v>Sector 2</v>
      </c>
    </row>
    <row r="60" spans="1:20" x14ac:dyDescent="0.2">
      <c r="A60" s="16" t="s">
        <v>2251</v>
      </c>
      <c r="B60" s="16" t="s">
        <v>18</v>
      </c>
      <c r="C60" s="16" t="s">
        <v>128</v>
      </c>
      <c r="D60" s="16" t="s">
        <v>129</v>
      </c>
      <c r="E60" s="16" t="s">
        <v>3002</v>
      </c>
      <c r="F60" s="17">
        <v>46303.69394675926</v>
      </c>
      <c r="G60" s="16" t="s">
        <v>22</v>
      </c>
      <c r="H60" s="16" t="s">
        <v>3003</v>
      </c>
      <c r="I60" s="16">
        <v>400</v>
      </c>
      <c r="J60" s="16" t="s">
        <v>23</v>
      </c>
      <c r="K60" s="16" t="s">
        <v>24</v>
      </c>
      <c r="L60" s="16">
        <v>865</v>
      </c>
      <c r="M60" s="16" t="s">
        <v>36</v>
      </c>
      <c r="N60" s="17">
        <v>46303.741412037038</v>
      </c>
      <c r="O60" s="16">
        <v>400</v>
      </c>
      <c r="P60" s="16" t="s">
        <v>26</v>
      </c>
      <c r="Q60" s="16">
        <v>190</v>
      </c>
      <c r="R60" s="3" t="str">
        <f>IF(OR(G60="12R",G60="12L"),_xlfn.XLOOKUP(C60,DB!$A$2:$A$255,DB!$B$2:$B$255,""),IF(OR(G60="30L",G60="30R"),_xlfn.XLOOKUP(C60,DB!$A$2:$A$255,DB!$C$2:$C$255,""),""))</f>
        <v>ENEBA</v>
      </c>
      <c r="S60" s="3">
        <f t="shared" si="0"/>
        <v>16</v>
      </c>
      <c r="T60" s="3" t="str">
        <f>_xlfn.XLOOKUP(C60,DB!$A$2:$A$255,DB!$D$2:$D$255,"")</f>
        <v>Sector 3</v>
      </c>
    </row>
    <row r="61" spans="1:20" x14ac:dyDescent="0.2">
      <c r="A61" s="16" t="s">
        <v>164</v>
      </c>
      <c r="B61" s="16" t="s">
        <v>18</v>
      </c>
      <c r="C61" s="16" t="s">
        <v>165</v>
      </c>
      <c r="D61" s="16" t="s">
        <v>34</v>
      </c>
      <c r="E61" s="16" t="s">
        <v>159</v>
      </c>
      <c r="F61" s="17">
        <v>46303.695231481484</v>
      </c>
      <c r="G61" s="16" t="s">
        <v>22</v>
      </c>
      <c r="H61" s="16" t="s">
        <v>3004</v>
      </c>
      <c r="I61" s="16">
        <v>360</v>
      </c>
      <c r="J61" s="16" t="s">
        <v>23</v>
      </c>
      <c r="K61" s="16" t="s">
        <v>24</v>
      </c>
      <c r="L61" s="16">
        <v>866</v>
      </c>
      <c r="M61" s="16" t="s">
        <v>36</v>
      </c>
      <c r="N61" s="17">
        <v>46303.743506944447</v>
      </c>
      <c r="O61" s="16">
        <v>360</v>
      </c>
      <c r="P61" s="16" t="s">
        <v>26</v>
      </c>
      <c r="Q61" s="16">
        <v>190</v>
      </c>
      <c r="R61" s="3" t="str">
        <f>IF(OR(G61="12R",G61="12L"),_xlfn.XLOOKUP(C61,DB!$A$2:$A$255,DB!$B$2:$B$255,""),IF(OR(G61="30L",G61="30R"),_xlfn.XLOOKUP(C61,DB!$A$2:$A$255,DB!$C$2:$C$255,""),""))</f>
        <v>UDGUV</v>
      </c>
      <c r="S61" s="3">
        <f t="shared" si="0"/>
        <v>16</v>
      </c>
      <c r="T61" s="3" t="str">
        <f>_xlfn.XLOOKUP(C61,DB!$A$2:$A$255,DB!$D$2:$D$255,"")</f>
        <v>Sector 2</v>
      </c>
    </row>
    <row r="62" spans="1:20" x14ac:dyDescent="0.2">
      <c r="A62" s="16" t="s">
        <v>3005</v>
      </c>
      <c r="B62" s="16" t="s">
        <v>18</v>
      </c>
      <c r="C62" s="16" t="s">
        <v>33</v>
      </c>
      <c r="D62" s="16" t="s">
        <v>2971</v>
      </c>
      <c r="E62" s="16"/>
      <c r="F62" s="17">
        <v>46303.696921296301</v>
      </c>
      <c r="G62" s="16" t="s">
        <v>22</v>
      </c>
      <c r="H62" s="16" t="s">
        <v>3006</v>
      </c>
      <c r="I62" s="16">
        <v>400</v>
      </c>
      <c r="J62" s="16" t="s">
        <v>23</v>
      </c>
      <c r="K62" s="16" t="s">
        <v>51</v>
      </c>
      <c r="L62" s="16">
        <v>889</v>
      </c>
      <c r="M62" s="16" t="s">
        <v>2653</v>
      </c>
      <c r="N62" s="17">
        <v>46303.747673611113</v>
      </c>
      <c r="O62" s="16">
        <v>400</v>
      </c>
      <c r="P62" s="16" t="s">
        <v>26</v>
      </c>
      <c r="Q62" s="16">
        <v>30</v>
      </c>
      <c r="R62" s="3" t="str">
        <f>IF(OR(G62="12R",G62="12L"),_xlfn.XLOOKUP(C62,DB!$A$2:$A$255,DB!$B$2:$B$255,""),IF(OR(G62="30L",G62="30R"),_xlfn.XLOOKUP(C62,DB!$A$2:$A$255,DB!$C$2:$C$255,""),""))</f>
        <v>UDGUV</v>
      </c>
      <c r="S62" s="3">
        <f t="shared" si="0"/>
        <v>16</v>
      </c>
      <c r="T62" s="3" t="str">
        <f>_xlfn.XLOOKUP(C62,DB!$A$2:$A$255,DB!$D$2:$D$255,"")</f>
        <v>Sector 2</v>
      </c>
    </row>
    <row r="63" spans="1:20" x14ac:dyDescent="0.2">
      <c r="A63" s="16" t="s">
        <v>185</v>
      </c>
      <c r="B63" s="16" t="s">
        <v>18</v>
      </c>
      <c r="C63" s="16" t="s">
        <v>2728</v>
      </c>
      <c r="D63" s="16" t="s">
        <v>186</v>
      </c>
      <c r="E63" s="16"/>
      <c r="F63" s="17">
        <v>46303.698773148149</v>
      </c>
      <c r="G63" s="16" t="s">
        <v>22</v>
      </c>
      <c r="H63" s="16" t="s">
        <v>167</v>
      </c>
      <c r="I63" s="16">
        <v>15</v>
      </c>
      <c r="J63" s="16" t="s">
        <v>139</v>
      </c>
      <c r="K63" s="16" t="s">
        <v>51</v>
      </c>
      <c r="L63" s="16">
        <v>74</v>
      </c>
      <c r="M63" s="16" t="s">
        <v>2728</v>
      </c>
      <c r="N63" s="17">
        <v>46303.71329861111</v>
      </c>
      <c r="O63" s="16">
        <v>0</v>
      </c>
      <c r="P63" s="16" t="s">
        <v>137</v>
      </c>
      <c r="Q63" s="16">
        <v>15</v>
      </c>
      <c r="R63" s="3" t="str">
        <f>IF(OR(G63="12R",G63="12L"),_xlfn.XLOOKUP(C63,DB!$A$2:$A$255,DB!$B$2:$B$255,""),IF(OR(G63="30L",G63="30R"),_xlfn.XLOOKUP(C63,DB!$A$2:$A$255,DB!$C$2:$C$255,""),""))</f>
        <v/>
      </c>
      <c r="S63" s="3">
        <f t="shared" si="0"/>
        <v>16</v>
      </c>
      <c r="T63" s="3" t="str">
        <f>_xlfn.XLOOKUP(C63,DB!$A$2:$A$255,DB!$D$2:$D$255,"")</f>
        <v/>
      </c>
    </row>
    <row r="64" spans="1:20" x14ac:dyDescent="0.2">
      <c r="A64" s="16" t="s">
        <v>168</v>
      </c>
      <c r="B64" s="16" t="s">
        <v>18</v>
      </c>
      <c r="C64" s="16" t="s">
        <v>115</v>
      </c>
      <c r="D64" s="16" t="s">
        <v>129</v>
      </c>
      <c r="E64" s="16" t="s">
        <v>963</v>
      </c>
      <c r="F64" s="17">
        <v>46303.700057870374</v>
      </c>
      <c r="G64" s="16" t="s">
        <v>22</v>
      </c>
      <c r="H64" s="16" t="s">
        <v>3007</v>
      </c>
      <c r="I64" s="16">
        <v>350</v>
      </c>
      <c r="J64" s="16" t="s">
        <v>23</v>
      </c>
      <c r="K64" s="16" t="s">
        <v>24</v>
      </c>
      <c r="L64" s="16">
        <v>153</v>
      </c>
      <c r="M64" s="16" t="s">
        <v>117</v>
      </c>
      <c r="N64" s="17">
        <v>46303.71020833333</v>
      </c>
      <c r="O64" s="16">
        <v>285</v>
      </c>
      <c r="P64" s="16" t="s">
        <v>26</v>
      </c>
      <c r="Q64" s="16">
        <v>190</v>
      </c>
      <c r="R64" s="3" t="str">
        <f>IF(OR(G64="12R",G64="12L"),_xlfn.XLOOKUP(C64,DB!$A$2:$A$255,DB!$B$2:$B$255,""),IF(OR(G64="30L",G64="30R"),_xlfn.XLOOKUP(C64,DB!$A$2:$A$255,DB!$C$2:$C$255,""),""))</f>
        <v>TAKUX</v>
      </c>
      <c r="S64" s="3">
        <f t="shared" si="0"/>
        <v>16</v>
      </c>
      <c r="T64" s="3" t="str">
        <f>_xlfn.XLOOKUP(C64,DB!$A$2:$A$255,DB!$D$2:$D$255,"")</f>
        <v>Sector 7</v>
      </c>
    </row>
    <row r="65" spans="1:20" x14ac:dyDescent="0.2">
      <c r="A65" s="16" t="s">
        <v>189</v>
      </c>
      <c r="B65" s="16" t="s">
        <v>18</v>
      </c>
      <c r="C65" s="16" t="s">
        <v>53</v>
      </c>
      <c r="D65" s="16" t="s">
        <v>34</v>
      </c>
      <c r="E65" s="16" t="s">
        <v>3008</v>
      </c>
      <c r="F65" s="17">
        <v>46303.701249999998</v>
      </c>
      <c r="G65" s="16" t="s">
        <v>22</v>
      </c>
      <c r="H65" s="16" t="s">
        <v>3009</v>
      </c>
      <c r="I65" s="16">
        <v>390</v>
      </c>
      <c r="J65" s="16" t="s">
        <v>23</v>
      </c>
      <c r="K65" s="16" t="s">
        <v>24</v>
      </c>
      <c r="L65" s="16">
        <v>221</v>
      </c>
      <c r="M65" s="16" t="s">
        <v>56</v>
      </c>
      <c r="N65" s="17">
        <v>46303.714965277773</v>
      </c>
      <c r="O65" s="16">
        <v>338</v>
      </c>
      <c r="P65" s="16" t="s">
        <v>26</v>
      </c>
      <c r="Q65" s="16">
        <v>190</v>
      </c>
      <c r="R65" s="3" t="str">
        <f>IF(OR(G65="12R",G65="12L"),_xlfn.XLOOKUP(C65,DB!$A$2:$A$255,DB!$B$2:$B$255,""),IF(OR(G65="30L",G65="30R"),_xlfn.XLOOKUP(C65,DB!$A$2:$A$255,DB!$C$2:$C$255,""),""))</f>
        <v>CZM</v>
      </c>
      <c r="S65" s="3">
        <f t="shared" si="0"/>
        <v>16</v>
      </c>
      <c r="T65" s="3" t="str">
        <f>_xlfn.XLOOKUP(C65,DB!$A$2:$A$255,DB!$D$2:$D$255,"")</f>
        <v>Sector 7</v>
      </c>
    </row>
    <row r="66" spans="1:20" x14ac:dyDescent="0.2">
      <c r="A66" s="16" t="s">
        <v>3010</v>
      </c>
      <c r="B66" s="16" t="s">
        <v>18</v>
      </c>
      <c r="C66" s="16" t="s">
        <v>1025</v>
      </c>
      <c r="D66" s="16" t="s">
        <v>907</v>
      </c>
      <c r="E66" s="16"/>
      <c r="F66" s="17">
        <v>46303.702928240746</v>
      </c>
      <c r="G66" s="16" t="s">
        <v>22</v>
      </c>
      <c r="H66" s="16" t="s">
        <v>3011</v>
      </c>
      <c r="I66" s="16">
        <v>320</v>
      </c>
      <c r="J66" s="16" t="s">
        <v>23</v>
      </c>
      <c r="K66" s="16" t="s">
        <v>51</v>
      </c>
      <c r="L66" s="16">
        <v>865</v>
      </c>
      <c r="M66" s="16" t="s">
        <v>36</v>
      </c>
      <c r="N66" s="17">
        <v>46303.749664351853</v>
      </c>
      <c r="O66" s="16">
        <v>320</v>
      </c>
      <c r="P66" s="16" t="s">
        <v>26</v>
      </c>
      <c r="Q66" s="16">
        <v>30</v>
      </c>
      <c r="R66" s="3" t="str">
        <f>IF(OR(G66="12R",G66="12L"),_xlfn.XLOOKUP(C66,DB!$A$2:$A$255,DB!$B$2:$B$255,""),IF(OR(G66="30L",G66="30R"),_xlfn.XLOOKUP(C66,DB!$A$2:$A$255,DB!$C$2:$C$255,""),""))</f>
        <v>UDGUV</v>
      </c>
      <c r="S66" s="3">
        <f t="shared" si="0"/>
        <v>16</v>
      </c>
      <c r="T66" s="3" t="str">
        <f>_xlfn.XLOOKUP(C66,DB!$A$2:$A$255,DB!$D$2:$D$255,"")</f>
        <v>Sector 2</v>
      </c>
    </row>
    <row r="67" spans="1:20" x14ac:dyDescent="0.2">
      <c r="A67" s="16" t="s">
        <v>475</v>
      </c>
      <c r="B67" s="16" t="s">
        <v>18</v>
      </c>
      <c r="C67" s="16" t="s">
        <v>249</v>
      </c>
      <c r="D67" s="16" t="s">
        <v>129</v>
      </c>
      <c r="E67" s="16" t="s">
        <v>3012</v>
      </c>
      <c r="F67" s="17">
        <v>46303.704571759255</v>
      </c>
      <c r="G67" s="16" t="s">
        <v>22</v>
      </c>
      <c r="H67" s="16" t="s">
        <v>3013</v>
      </c>
      <c r="I67" s="16">
        <v>400</v>
      </c>
      <c r="J67" s="16" t="s">
        <v>23</v>
      </c>
      <c r="K67" s="16" t="s">
        <v>24</v>
      </c>
      <c r="L67" s="16">
        <v>866</v>
      </c>
      <c r="M67" s="16" t="s">
        <v>36</v>
      </c>
      <c r="N67" s="17">
        <v>46303.752314814818</v>
      </c>
      <c r="O67" s="16">
        <v>400</v>
      </c>
      <c r="P67" s="16" t="s">
        <v>26</v>
      </c>
      <c r="Q67" s="16">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16" t="s">
        <v>223</v>
      </c>
      <c r="B68" s="16" t="s">
        <v>18</v>
      </c>
      <c r="C68" s="16" t="s">
        <v>224</v>
      </c>
      <c r="D68" s="16" t="s">
        <v>29</v>
      </c>
      <c r="E68" s="16" t="s">
        <v>3014</v>
      </c>
      <c r="F68" s="17">
        <v>46303.706053240741</v>
      </c>
      <c r="G68" s="16" t="s">
        <v>22</v>
      </c>
      <c r="H68" s="16" t="s">
        <v>3015</v>
      </c>
      <c r="I68" s="16">
        <v>380</v>
      </c>
      <c r="J68" s="16" t="s">
        <v>23</v>
      </c>
      <c r="K68" s="16" t="s">
        <v>24</v>
      </c>
      <c r="L68" s="16">
        <v>902</v>
      </c>
      <c r="M68" s="16" t="s">
        <v>36</v>
      </c>
      <c r="N68" s="17">
        <v>46303.75481481482</v>
      </c>
      <c r="O68" s="16">
        <v>380</v>
      </c>
      <c r="P68" s="16" t="s">
        <v>26</v>
      </c>
      <c r="Q68" s="16">
        <v>190</v>
      </c>
      <c r="R68" s="3" t="str">
        <f>IF(OR(G68="12R",G68="12L"),_xlfn.XLOOKUP(C68,DB!$A$2:$A$255,DB!$B$2:$B$255,""),IF(OR(G68="30L",G68="30R"),_xlfn.XLOOKUP(C68,DB!$A$2:$A$255,DB!$C$2:$C$255,""),""))</f>
        <v>ENEBA</v>
      </c>
      <c r="S68" s="3">
        <f t="shared" si="1"/>
        <v>16</v>
      </c>
      <c r="T68" s="3" t="str">
        <f>_xlfn.XLOOKUP(C68,DB!$A$2:$A$255,DB!$D$2:$D$255,"")</f>
        <v>Sector 3</v>
      </c>
    </row>
    <row r="69" spans="1:20" x14ac:dyDescent="0.2">
      <c r="A69" s="16" t="s">
        <v>177</v>
      </c>
      <c r="B69" s="16" t="s">
        <v>18</v>
      </c>
      <c r="C69" s="16" t="s">
        <v>178</v>
      </c>
      <c r="D69" s="16" t="s">
        <v>44</v>
      </c>
      <c r="E69" s="16" t="s">
        <v>1167</v>
      </c>
      <c r="F69" s="17">
        <v>46303.70694444445</v>
      </c>
      <c r="G69" s="16" t="s">
        <v>22</v>
      </c>
      <c r="H69" s="16" t="s">
        <v>3016</v>
      </c>
      <c r="I69" s="16">
        <v>350</v>
      </c>
      <c r="J69" s="16" t="s">
        <v>23</v>
      </c>
      <c r="K69" s="16" t="s">
        <v>24</v>
      </c>
      <c r="L69" s="16">
        <v>136</v>
      </c>
      <c r="M69" s="16" t="s">
        <v>3017</v>
      </c>
      <c r="N69" s="17">
        <v>46303.715833333335</v>
      </c>
      <c r="O69" s="16">
        <v>264</v>
      </c>
      <c r="P69" s="16" t="s">
        <v>26</v>
      </c>
      <c r="Q69" s="16">
        <v>190</v>
      </c>
      <c r="R69" s="3" t="str">
        <f>IF(OR(G69="12R",G69="12L"),_xlfn.XLOOKUP(C69,DB!$A$2:$A$255,DB!$B$2:$B$255,""),IF(OR(G69="30L",G69="30R"),_xlfn.XLOOKUP(C69,DB!$A$2:$A$255,DB!$C$2:$C$255,""),""))</f>
        <v>OMSUK</v>
      </c>
      <c r="S69" s="3">
        <f t="shared" si="1"/>
        <v>16</v>
      </c>
      <c r="T69" s="3" t="str">
        <f>_xlfn.XLOOKUP(C69,DB!$A$2:$A$255,DB!$D$2:$D$255,"")</f>
        <v>Sector 3</v>
      </c>
    </row>
    <row r="70" spans="1:20" x14ac:dyDescent="0.2">
      <c r="A70" s="16" t="s">
        <v>3018</v>
      </c>
      <c r="B70" s="16" t="s">
        <v>18</v>
      </c>
      <c r="C70" s="16" t="s">
        <v>101</v>
      </c>
      <c r="D70" s="16" t="s">
        <v>3019</v>
      </c>
      <c r="E70" s="16"/>
      <c r="F70" s="17">
        <v>46303.708356481482</v>
      </c>
      <c r="G70" s="16" t="s">
        <v>22</v>
      </c>
      <c r="H70" s="16" t="s">
        <v>3020</v>
      </c>
      <c r="I70" s="16">
        <v>360</v>
      </c>
      <c r="J70" s="16" t="s">
        <v>23</v>
      </c>
      <c r="K70" s="16" t="s">
        <v>51</v>
      </c>
      <c r="L70" s="16">
        <v>860</v>
      </c>
      <c r="M70" s="16" t="s">
        <v>46</v>
      </c>
      <c r="N70" s="17">
        <v>46303.775196759263</v>
      </c>
      <c r="O70" s="16">
        <v>360</v>
      </c>
      <c r="P70" s="16" t="s">
        <v>137</v>
      </c>
      <c r="Q70" s="16">
        <v>30</v>
      </c>
      <c r="R70" s="3" t="str">
        <f>IF(OR(G70="12R",G70="12L"),_xlfn.XLOOKUP(C70,DB!$A$2:$A$255,DB!$B$2:$B$255,""),IF(OR(G70="30L",G70="30R"),_xlfn.XLOOKUP(C70,DB!$A$2:$A$255,DB!$C$2:$C$255,""),""))</f>
        <v>UDGUV</v>
      </c>
      <c r="S70" s="3">
        <f t="shared" si="1"/>
        <v>17</v>
      </c>
      <c r="T70" s="3" t="str">
        <f>_xlfn.XLOOKUP(C70,DB!$A$2:$A$255,DB!$D$2:$D$255,"")</f>
        <v>Sector 2</v>
      </c>
    </row>
    <row r="71" spans="1:20" x14ac:dyDescent="0.2">
      <c r="A71" s="16" t="s">
        <v>194</v>
      </c>
      <c r="B71" s="16" t="s">
        <v>18</v>
      </c>
      <c r="C71" s="16" t="s">
        <v>144</v>
      </c>
      <c r="D71" s="16" t="s">
        <v>61</v>
      </c>
      <c r="E71" s="16" t="s">
        <v>176</v>
      </c>
      <c r="F71" s="17">
        <v>46303.709780092591</v>
      </c>
      <c r="G71" s="16" t="s">
        <v>22</v>
      </c>
      <c r="H71" s="16" t="s">
        <v>3021</v>
      </c>
      <c r="I71" s="16">
        <v>330</v>
      </c>
      <c r="J71" s="16" t="s">
        <v>23</v>
      </c>
      <c r="K71" s="16" t="s">
        <v>24</v>
      </c>
      <c r="L71" s="16">
        <v>136</v>
      </c>
      <c r="M71" s="16" t="s">
        <v>682</v>
      </c>
      <c r="N71" s="17">
        <v>46303.719664351855</v>
      </c>
      <c r="O71" s="16">
        <v>210</v>
      </c>
      <c r="P71" s="16" t="s">
        <v>26</v>
      </c>
      <c r="Q71" s="16">
        <v>190</v>
      </c>
      <c r="R71" s="3" t="str">
        <f>IF(OR(G71="12R",G71="12L"),_xlfn.XLOOKUP(C71,DB!$A$2:$A$255,DB!$B$2:$B$255,""),IF(OR(G71="30L",G71="30R"),_xlfn.XLOOKUP(C71,DB!$A$2:$A$255,DB!$C$2:$C$255,""),""))</f>
        <v>OMSUK</v>
      </c>
      <c r="S71" s="3">
        <f t="shared" si="1"/>
        <v>17</v>
      </c>
      <c r="T71" s="3" t="str">
        <f>_xlfn.XLOOKUP(C71,DB!$A$2:$A$255,DB!$D$2:$D$255,"")</f>
        <v>Sector 3</v>
      </c>
    </row>
    <row r="72" spans="1:20" x14ac:dyDescent="0.2">
      <c r="A72" s="16" t="s">
        <v>121</v>
      </c>
      <c r="B72" s="16" t="s">
        <v>18</v>
      </c>
      <c r="C72" s="16" t="s">
        <v>122</v>
      </c>
      <c r="D72" s="16" t="s">
        <v>123</v>
      </c>
      <c r="E72" s="16" t="s">
        <v>2110</v>
      </c>
      <c r="F72" s="17">
        <v>46303.711226851854</v>
      </c>
      <c r="G72" s="16" t="s">
        <v>22</v>
      </c>
      <c r="H72" s="16" t="s">
        <v>3022</v>
      </c>
      <c r="I72" s="16">
        <v>380</v>
      </c>
      <c r="J72" s="16" t="s">
        <v>23</v>
      </c>
      <c r="K72" s="16" t="s">
        <v>24</v>
      </c>
      <c r="L72" s="16">
        <v>771</v>
      </c>
      <c r="M72" s="16" t="s">
        <v>225</v>
      </c>
      <c r="N72" s="17">
        <v>46303.752488425926</v>
      </c>
      <c r="O72" s="16">
        <v>380</v>
      </c>
      <c r="P72" s="16" t="s">
        <v>26</v>
      </c>
      <c r="Q72" s="16">
        <v>190</v>
      </c>
      <c r="R72" s="3" t="str">
        <f>IF(OR(G72="12R",G72="12L"),_xlfn.XLOOKUP(C72,DB!$A$2:$A$255,DB!$B$2:$B$255,""),IF(OR(G72="30L",G72="30R"),_xlfn.XLOOKUP(C72,DB!$A$2:$A$255,DB!$C$2:$C$255,""),""))</f>
        <v>ENEBA</v>
      </c>
      <c r="S72" s="3">
        <f t="shared" si="1"/>
        <v>17</v>
      </c>
      <c r="T72" s="3" t="str">
        <f>_xlfn.XLOOKUP(C72,DB!$A$2:$A$255,DB!$D$2:$D$255,"")</f>
        <v>Sector 3</v>
      </c>
    </row>
    <row r="73" spans="1:20" x14ac:dyDescent="0.2">
      <c r="A73" s="16" t="s">
        <v>191</v>
      </c>
      <c r="B73" s="16" t="s">
        <v>18</v>
      </c>
      <c r="C73" s="16" t="s">
        <v>115</v>
      </c>
      <c r="D73" s="16" t="s">
        <v>129</v>
      </c>
      <c r="E73" s="16" t="s">
        <v>3023</v>
      </c>
      <c r="F73" s="17">
        <v>46303.712442129632</v>
      </c>
      <c r="G73" s="16" t="s">
        <v>22</v>
      </c>
      <c r="H73" s="16" t="s">
        <v>3024</v>
      </c>
      <c r="I73" s="16">
        <v>350</v>
      </c>
      <c r="J73" s="16" t="s">
        <v>23</v>
      </c>
      <c r="K73" s="16" t="s">
        <v>24</v>
      </c>
      <c r="L73" s="16">
        <v>150</v>
      </c>
      <c r="M73" s="16" t="s">
        <v>117</v>
      </c>
      <c r="N73" s="17">
        <v>46303.722615740742</v>
      </c>
      <c r="O73" s="16">
        <v>287</v>
      </c>
      <c r="P73" s="16" t="s">
        <v>26</v>
      </c>
      <c r="Q73" s="16">
        <v>190</v>
      </c>
      <c r="R73" s="3" t="str">
        <f>IF(OR(G73="12R",G73="12L"),_xlfn.XLOOKUP(C73,DB!$A$2:$A$255,DB!$B$2:$B$255,""),IF(OR(G73="30L",G73="30R"),_xlfn.XLOOKUP(C73,DB!$A$2:$A$255,DB!$C$2:$C$255,""),""))</f>
        <v>TAKUX</v>
      </c>
      <c r="S73" s="3">
        <f t="shared" si="1"/>
        <v>17</v>
      </c>
      <c r="T73" s="3" t="str">
        <f>_xlfn.XLOOKUP(C73,DB!$A$2:$A$255,DB!$D$2:$D$255,"")</f>
        <v>Sector 7</v>
      </c>
    </row>
    <row r="74" spans="1:20" x14ac:dyDescent="0.2">
      <c r="A74" s="16" t="s">
        <v>248</v>
      </c>
      <c r="B74" s="16" t="s">
        <v>18</v>
      </c>
      <c r="C74" s="16" t="s">
        <v>249</v>
      </c>
      <c r="D74" s="16" t="s">
        <v>116</v>
      </c>
      <c r="E74" s="16" t="s">
        <v>3025</v>
      </c>
      <c r="F74" s="17">
        <v>46303.713287037041</v>
      </c>
      <c r="G74" s="16" t="s">
        <v>22</v>
      </c>
      <c r="H74" s="16" t="s">
        <v>3026</v>
      </c>
      <c r="I74" s="16">
        <v>380</v>
      </c>
      <c r="J74" s="16" t="s">
        <v>23</v>
      </c>
      <c r="K74" s="16" t="s">
        <v>24</v>
      </c>
      <c r="L74" s="16">
        <v>886</v>
      </c>
      <c r="M74" s="16" t="s">
        <v>36</v>
      </c>
      <c r="N74" s="17">
        <v>46303.760821759264</v>
      </c>
      <c r="O74" s="16">
        <v>380</v>
      </c>
      <c r="P74" s="16" t="s">
        <v>26</v>
      </c>
      <c r="Q74" s="16">
        <v>190</v>
      </c>
      <c r="R74" s="3" t="str">
        <f>IF(OR(G74="12R",G74="12L"),_xlfn.XLOOKUP(C74,DB!$A$2:$A$255,DB!$B$2:$B$255,""),IF(OR(G74="30L",G74="30R"),_xlfn.XLOOKUP(C74,DB!$A$2:$A$255,DB!$C$2:$C$255,""),""))</f>
        <v>UDGUV</v>
      </c>
      <c r="S74" s="3">
        <f t="shared" si="1"/>
        <v>17</v>
      </c>
      <c r="T74" s="3" t="str">
        <f>_xlfn.XLOOKUP(C74,DB!$A$2:$A$255,DB!$D$2:$D$255,"")</f>
        <v>Sector 2</v>
      </c>
    </row>
    <row r="75" spans="1:20" x14ac:dyDescent="0.2">
      <c r="A75" s="16" t="s">
        <v>196</v>
      </c>
      <c r="B75" s="16" t="s">
        <v>18</v>
      </c>
      <c r="C75" s="16" t="s">
        <v>43</v>
      </c>
      <c r="D75" s="16" t="s">
        <v>44</v>
      </c>
      <c r="E75" s="16" t="s">
        <v>104</v>
      </c>
      <c r="F75" s="17">
        <v>46303.714999999997</v>
      </c>
      <c r="G75" s="16" t="s">
        <v>22</v>
      </c>
      <c r="H75" s="16" t="s">
        <v>3027</v>
      </c>
      <c r="I75" s="16">
        <v>360</v>
      </c>
      <c r="J75" s="16" t="s">
        <v>23</v>
      </c>
      <c r="K75" s="16" t="s">
        <v>24</v>
      </c>
      <c r="L75" s="16">
        <v>884</v>
      </c>
      <c r="M75" s="16" t="s">
        <v>2184</v>
      </c>
      <c r="N75" s="17">
        <v>46303.764120370368</v>
      </c>
      <c r="O75" s="16">
        <v>360</v>
      </c>
      <c r="P75" s="16" t="s">
        <v>26</v>
      </c>
      <c r="Q75" s="16">
        <v>190</v>
      </c>
      <c r="R75" s="3" t="str">
        <f>IF(OR(G75="12R",G75="12L"),_xlfn.XLOOKUP(C75,DB!$A$2:$A$255,DB!$B$2:$B$255,""),IF(OR(G75="30L",G75="30R"),_xlfn.XLOOKUP(C75,DB!$A$2:$A$255,DB!$C$2:$C$255,""),""))</f>
        <v>UDGUV</v>
      </c>
      <c r="S75" s="3">
        <f t="shared" si="1"/>
        <v>17</v>
      </c>
      <c r="T75" s="3" t="str">
        <f>_xlfn.XLOOKUP(C75,DB!$A$2:$A$255,DB!$D$2:$D$255,"")</f>
        <v>Sector 2</v>
      </c>
    </row>
    <row r="76" spans="1:20" x14ac:dyDescent="0.2">
      <c r="A76" s="16" t="s">
        <v>479</v>
      </c>
      <c r="B76" s="16" t="s">
        <v>18</v>
      </c>
      <c r="C76" s="16" t="s">
        <v>480</v>
      </c>
      <c r="D76" s="16" t="s">
        <v>34</v>
      </c>
      <c r="E76" s="16" t="s">
        <v>399</v>
      </c>
      <c r="F76" s="17">
        <v>46303.716481481482</v>
      </c>
      <c r="G76" s="16" t="s">
        <v>22</v>
      </c>
      <c r="H76" s="16" t="s">
        <v>3028</v>
      </c>
      <c r="I76" s="16">
        <v>360</v>
      </c>
      <c r="J76" s="16" t="s">
        <v>23</v>
      </c>
      <c r="K76" s="16" t="s">
        <v>24</v>
      </c>
      <c r="L76" s="16">
        <v>866</v>
      </c>
      <c r="M76" s="16" t="s">
        <v>36</v>
      </c>
      <c r="N76" s="17">
        <v>46303.762222222227</v>
      </c>
      <c r="O76" s="16">
        <v>360</v>
      </c>
      <c r="P76" s="16" t="s">
        <v>26</v>
      </c>
      <c r="Q76" s="16">
        <v>190</v>
      </c>
      <c r="R76" s="3" t="str">
        <f>IF(OR(G76="12R",G76="12L"),_xlfn.XLOOKUP(C76,DB!$A$2:$A$255,DB!$B$2:$B$255,""),IF(OR(G76="30L",G76="30R"),_xlfn.XLOOKUP(C76,DB!$A$2:$A$255,DB!$C$2:$C$255,""),""))</f>
        <v>UDGUV</v>
      </c>
      <c r="S76" s="3">
        <f t="shared" si="1"/>
        <v>17</v>
      </c>
      <c r="T76" s="3" t="str">
        <f>_xlfn.XLOOKUP(C76,DB!$A$2:$A$255,DB!$D$2:$D$255,"")</f>
        <v>Sector 2</v>
      </c>
    </row>
    <row r="77" spans="1:20" x14ac:dyDescent="0.2">
      <c r="A77" s="16" t="s">
        <v>3029</v>
      </c>
      <c r="B77" s="16" t="s">
        <v>18</v>
      </c>
      <c r="C77" s="16" t="s">
        <v>205</v>
      </c>
      <c r="D77" s="16" t="s">
        <v>34</v>
      </c>
      <c r="E77" s="16" t="s">
        <v>3030</v>
      </c>
      <c r="F77" s="17">
        <v>46303.717280092591</v>
      </c>
      <c r="G77" s="16" t="s">
        <v>22</v>
      </c>
      <c r="H77" s="16" t="s">
        <v>206</v>
      </c>
      <c r="I77" s="16">
        <v>370</v>
      </c>
      <c r="J77" s="16" t="s">
        <v>23</v>
      </c>
      <c r="K77" s="16" t="s">
        <v>24</v>
      </c>
      <c r="L77" s="16">
        <v>136</v>
      </c>
      <c r="M77" s="16" t="s">
        <v>40</v>
      </c>
      <c r="N77" s="17">
        <v>46303.726261574076</v>
      </c>
      <c r="O77" s="16">
        <v>286</v>
      </c>
      <c r="P77" s="16" t="s">
        <v>26</v>
      </c>
      <c r="Q77" s="16">
        <v>190</v>
      </c>
      <c r="R77" s="3" t="str">
        <f>IF(OR(G77="12R",G77="12L"),_xlfn.XLOOKUP(C77,DB!$A$2:$A$255,DB!$B$2:$B$255,""),IF(OR(G77="30L",G77="30R"),_xlfn.XLOOKUP(C77,DB!$A$2:$A$255,DB!$C$2:$C$255,""),""))</f>
        <v>NUDAL</v>
      </c>
      <c r="S77" s="3">
        <f t="shared" si="1"/>
        <v>17</v>
      </c>
      <c r="T77" s="3" t="str">
        <f>_xlfn.XLOOKUP(C77,DB!$A$2:$A$255,DB!$D$2:$D$255,"")</f>
        <v>Sector 3</v>
      </c>
    </row>
    <row r="78" spans="1:20" x14ac:dyDescent="0.2">
      <c r="A78" s="16" t="s">
        <v>3031</v>
      </c>
      <c r="B78" s="16" t="s">
        <v>18</v>
      </c>
      <c r="C78" s="16" t="s">
        <v>224</v>
      </c>
      <c r="D78" s="16" t="s">
        <v>132</v>
      </c>
      <c r="E78" s="16"/>
      <c r="F78" s="17">
        <v>46303.718773148154</v>
      </c>
      <c r="G78" s="16" t="s">
        <v>22</v>
      </c>
      <c r="H78" s="16" t="s">
        <v>3032</v>
      </c>
      <c r="I78" s="16">
        <v>360</v>
      </c>
      <c r="J78" s="16" t="s">
        <v>23</v>
      </c>
      <c r="K78" s="16" t="s">
        <v>51</v>
      </c>
      <c r="L78" s="16">
        <v>842</v>
      </c>
      <c r="M78" s="16" t="s">
        <v>3033</v>
      </c>
      <c r="N78" s="17">
        <v>46303.772037037037</v>
      </c>
      <c r="O78" s="16">
        <v>400</v>
      </c>
      <c r="P78" s="16" t="s">
        <v>26</v>
      </c>
      <c r="Q78" s="16">
        <v>30</v>
      </c>
      <c r="R78" s="3" t="str">
        <f>IF(OR(G78="12R",G78="12L"),_xlfn.XLOOKUP(C78,DB!$A$2:$A$255,DB!$B$2:$B$255,""),IF(OR(G78="30L",G78="30R"),_xlfn.XLOOKUP(C78,DB!$A$2:$A$255,DB!$C$2:$C$255,""),""))</f>
        <v>ENEBA</v>
      </c>
      <c r="S78" s="3">
        <f t="shared" si="1"/>
        <v>17</v>
      </c>
      <c r="T78" s="3" t="str">
        <f>_xlfn.XLOOKUP(C78,DB!$A$2:$A$255,DB!$D$2:$D$255,"")</f>
        <v>Sector 3</v>
      </c>
    </row>
    <row r="79" spans="1:20" x14ac:dyDescent="0.2">
      <c r="A79" s="16" t="s">
        <v>198</v>
      </c>
      <c r="B79" s="16" t="s">
        <v>18</v>
      </c>
      <c r="C79" s="16" t="s">
        <v>199</v>
      </c>
      <c r="D79" s="16" t="s">
        <v>61</v>
      </c>
      <c r="E79" s="16" t="s">
        <v>3034</v>
      </c>
      <c r="F79" s="17">
        <v>46303.720231481479</v>
      </c>
      <c r="G79" s="16" t="s">
        <v>22</v>
      </c>
      <c r="H79" s="16" t="s">
        <v>3035</v>
      </c>
      <c r="I79" s="16">
        <v>370</v>
      </c>
      <c r="J79" s="16" t="s">
        <v>23</v>
      </c>
      <c r="K79" s="16" t="s">
        <v>24</v>
      </c>
      <c r="L79" s="16">
        <v>136</v>
      </c>
      <c r="M79" s="16" t="s">
        <v>40</v>
      </c>
      <c r="N79" s="17">
        <v>46303.728935185187</v>
      </c>
      <c r="O79" s="16">
        <v>231</v>
      </c>
      <c r="P79" s="16" t="s">
        <v>26</v>
      </c>
      <c r="Q79" s="16">
        <v>190</v>
      </c>
      <c r="R79" s="3" t="str">
        <f>IF(OR(G79="12R",G79="12L"),_xlfn.XLOOKUP(C79,DB!$A$2:$A$255,DB!$B$2:$B$255,""),IF(OR(G79="30L",G79="30R"),_xlfn.XLOOKUP(C79,DB!$A$2:$A$255,DB!$C$2:$C$255,""),""))</f>
        <v>OMSUK</v>
      </c>
      <c r="S79" s="3">
        <f t="shared" si="1"/>
        <v>17</v>
      </c>
      <c r="T79" s="3" t="str">
        <f>_xlfn.XLOOKUP(C79,DB!$A$2:$A$255,DB!$D$2:$D$255,"")</f>
        <v>Sector 3</v>
      </c>
    </row>
    <row r="80" spans="1:20" x14ac:dyDescent="0.2">
      <c r="A80" s="16" t="s">
        <v>202</v>
      </c>
      <c r="B80" s="16" t="s">
        <v>18</v>
      </c>
      <c r="C80" s="16" t="s">
        <v>203</v>
      </c>
      <c r="D80" s="16" t="s">
        <v>123</v>
      </c>
      <c r="E80" s="16" t="s">
        <v>3036</v>
      </c>
      <c r="F80" s="17">
        <v>46303.721319444448</v>
      </c>
      <c r="G80" s="16" t="s">
        <v>22</v>
      </c>
      <c r="H80" s="16" t="s">
        <v>3037</v>
      </c>
      <c r="I80" s="16">
        <v>340</v>
      </c>
      <c r="J80" s="16" t="s">
        <v>23</v>
      </c>
      <c r="K80" s="16" t="s">
        <v>24</v>
      </c>
      <c r="L80" s="16">
        <v>744</v>
      </c>
      <c r="M80" s="16" t="s">
        <v>225</v>
      </c>
      <c r="N80" s="17">
        <v>46303.761122685188</v>
      </c>
      <c r="O80" s="16">
        <v>340</v>
      </c>
      <c r="P80" s="16" t="s">
        <v>26</v>
      </c>
      <c r="Q80" s="16">
        <v>190</v>
      </c>
      <c r="R80" s="3" t="str">
        <f>IF(OR(G80="12R",G80="12L"),_xlfn.XLOOKUP(C80,DB!$A$2:$A$255,DB!$B$2:$B$255,""),IF(OR(G80="30L",G80="30R"),_xlfn.XLOOKUP(C80,DB!$A$2:$A$255,DB!$C$2:$C$255,""),""))</f>
        <v>ENEBA</v>
      </c>
      <c r="S80" s="3">
        <f t="shared" si="1"/>
        <v>17</v>
      </c>
      <c r="T80" s="3" t="str">
        <f>_xlfn.XLOOKUP(C80,DB!$A$2:$A$255,DB!$D$2:$D$255,"")</f>
        <v>Sector 3</v>
      </c>
    </row>
    <row r="81" spans="1:20" x14ac:dyDescent="0.2">
      <c r="A81" s="16" t="s">
        <v>393</v>
      </c>
      <c r="B81" s="16" t="s">
        <v>18</v>
      </c>
      <c r="C81" s="16" t="s">
        <v>28</v>
      </c>
      <c r="D81" s="16" t="s">
        <v>29</v>
      </c>
      <c r="E81" s="16" t="s">
        <v>3038</v>
      </c>
      <c r="F81" s="17">
        <v>46303.725011574075</v>
      </c>
      <c r="G81" s="16" t="s">
        <v>22</v>
      </c>
      <c r="H81" s="16" t="s">
        <v>3039</v>
      </c>
      <c r="I81" s="16">
        <v>370</v>
      </c>
      <c r="J81" s="16" t="s">
        <v>23</v>
      </c>
      <c r="K81" s="16" t="s">
        <v>24</v>
      </c>
      <c r="L81" s="16">
        <v>136</v>
      </c>
      <c r="M81" s="16" t="s">
        <v>40</v>
      </c>
      <c r="N81" s="17">
        <v>46303.734664351854</v>
      </c>
      <c r="O81" s="16">
        <v>235</v>
      </c>
      <c r="P81" s="16" t="s">
        <v>26</v>
      </c>
      <c r="Q81" s="16">
        <v>190</v>
      </c>
      <c r="R81" s="3" t="str">
        <f>IF(OR(G81="12R",G81="12L"),_xlfn.XLOOKUP(C81,DB!$A$2:$A$255,DB!$B$2:$B$255,""),IF(OR(G81="30L",G81="30R"),_xlfn.XLOOKUP(C81,DB!$A$2:$A$255,DB!$C$2:$C$255,""),""))</f>
        <v>OMSUK</v>
      </c>
      <c r="S81" s="3">
        <f t="shared" si="1"/>
        <v>17</v>
      </c>
      <c r="T81" s="3" t="str">
        <f>_xlfn.XLOOKUP(C81,DB!$A$2:$A$255,DB!$D$2:$D$255,"")</f>
        <v>Sector 3</v>
      </c>
    </row>
    <row r="82" spans="1:20" x14ac:dyDescent="0.2">
      <c r="A82" s="16" t="s">
        <v>201</v>
      </c>
      <c r="B82" s="16" t="s">
        <v>18</v>
      </c>
      <c r="C82" s="16" t="s">
        <v>128</v>
      </c>
      <c r="D82" s="16" t="s">
        <v>20</v>
      </c>
      <c r="E82" s="16" t="s">
        <v>826</v>
      </c>
      <c r="F82" s="17">
        <v>46303.726145833338</v>
      </c>
      <c r="G82" s="16" t="s">
        <v>22</v>
      </c>
      <c r="H82" s="16" t="s">
        <v>3040</v>
      </c>
      <c r="I82" s="16">
        <v>360</v>
      </c>
      <c r="J82" s="16" t="s">
        <v>23</v>
      </c>
      <c r="K82" s="16" t="s">
        <v>24</v>
      </c>
      <c r="L82" s="16">
        <v>882</v>
      </c>
      <c r="M82" s="16" t="s">
        <v>36</v>
      </c>
      <c r="N82" s="17">
        <v>46303.774143518516</v>
      </c>
      <c r="O82" s="16">
        <v>360</v>
      </c>
      <c r="P82" s="16" t="s">
        <v>26</v>
      </c>
      <c r="Q82" s="16">
        <v>190</v>
      </c>
      <c r="R82" s="3" t="str">
        <f>IF(OR(G82="12R",G82="12L"),_xlfn.XLOOKUP(C82,DB!$A$2:$A$255,DB!$B$2:$B$255,""),IF(OR(G82="30L",G82="30R"),_xlfn.XLOOKUP(C82,DB!$A$2:$A$255,DB!$C$2:$C$255,""),""))</f>
        <v>ENEBA</v>
      </c>
      <c r="S82" s="3">
        <f t="shared" si="1"/>
        <v>17</v>
      </c>
      <c r="T82" s="3" t="str">
        <f>_xlfn.XLOOKUP(C82,DB!$A$2:$A$255,DB!$D$2:$D$255,"")</f>
        <v>Sector 3</v>
      </c>
    </row>
    <row r="83" spans="1:20" x14ac:dyDescent="0.2">
      <c r="A83" s="16" t="s">
        <v>584</v>
      </c>
      <c r="B83" s="16" t="s">
        <v>18</v>
      </c>
      <c r="C83" s="16" t="s">
        <v>19</v>
      </c>
      <c r="D83" s="16" t="s">
        <v>61</v>
      </c>
      <c r="E83" s="16" t="s">
        <v>2651</v>
      </c>
      <c r="F83" s="17">
        <v>46303.731249999997</v>
      </c>
      <c r="G83" s="16" t="s">
        <v>22</v>
      </c>
      <c r="H83" s="16" t="s">
        <v>3041</v>
      </c>
      <c r="I83" s="16">
        <v>340</v>
      </c>
      <c r="J83" s="16" t="s">
        <v>23</v>
      </c>
      <c r="K83" s="16" t="s">
        <v>152</v>
      </c>
      <c r="L83" s="16">
        <v>888</v>
      </c>
      <c r="M83" s="16" t="s">
        <v>3042</v>
      </c>
      <c r="N83" s="17">
        <v>46303.780497685184</v>
      </c>
      <c r="O83" s="16">
        <v>340</v>
      </c>
      <c r="P83" s="16" t="s">
        <v>26</v>
      </c>
      <c r="Q83" s="16">
        <v>190</v>
      </c>
      <c r="R83" s="3" t="str">
        <f>IF(OR(G83="12R",G83="12L"),_xlfn.XLOOKUP(C83,DB!$A$2:$A$255,DB!$B$2:$B$255,""),IF(OR(G83="30L",G83="30R"),_xlfn.XLOOKUP(C83,DB!$A$2:$A$255,DB!$C$2:$C$255,""),""))</f>
        <v>UDGUV</v>
      </c>
      <c r="S83" s="3">
        <f t="shared" si="1"/>
        <v>17</v>
      </c>
      <c r="T83" s="3" t="str">
        <f>_xlfn.XLOOKUP(C83,DB!$A$2:$A$255,DB!$D$2:$D$255,"")</f>
        <v>Sector 2</v>
      </c>
    </row>
    <row r="84" spans="1:20" x14ac:dyDescent="0.2">
      <c r="A84" s="16" t="s">
        <v>209</v>
      </c>
      <c r="B84" s="16" t="s">
        <v>18</v>
      </c>
      <c r="C84" s="16" t="s">
        <v>210</v>
      </c>
      <c r="D84" s="16" t="s">
        <v>29</v>
      </c>
      <c r="E84" s="16" t="s">
        <v>1223</v>
      </c>
      <c r="F84" s="17">
        <v>46303.73909722222</v>
      </c>
      <c r="G84" s="16" t="s">
        <v>22</v>
      </c>
      <c r="H84" s="16" t="s">
        <v>3043</v>
      </c>
      <c r="I84" s="16">
        <v>390</v>
      </c>
      <c r="J84" s="16" t="s">
        <v>23</v>
      </c>
      <c r="K84" s="16" t="s">
        <v>24</v>
      </c>
      <c r="L84" s="16">
        <v>150</v>
      </c>
      <c r="M84" s="16" t="s">
        <v>117</v>
      </c>
      <c r="N84" s="17">
        <v>46303.749699074076</v>
      </c>
      <c r="O84" s="16">
        <v>233</v>
      </c>
      <c r="P84" s="16" t="s">
        <v>26</v>
      </c>
      <c r="Q84" s="16">
        <v>190</v>
      </c>
      <c r="R84" s="3" t="str">
        <f>IF(OR(G84="12R",G84="12L"),_xlfn.XLOOKUP(C84,DB!$A$2:$A$255,DB!$B$2:$B$255,""),IF(OR(G84="30L",G84="30R"),_xlfn.XLOOKUP(C84,DB!$A$2:$A$255,DB!$C$2:$C$255,""),""))</f>
        <v>TAKUX</v>
      </c>
      <c r="S84" s="3">
        <f t="shared" si="1"/>
        <v>17</v>
      </c>
      <c r="T84" s="3" t="str">
        <f>_xlfn.XLOOKUP(C84,DB!$A$2:$A$255,DB!$D$2:$D$255,"")</f>
        <v>Sector 7</v>
      </c>
    </row>
    <row r="85" spans="1:20" x14ac:dyDescent="0.2">
      <c r="A85" s="16" t="s">
        <v>229</v>
      </c>
      <c r="B85" s="16" t="s">
        <v>18</v>
      </c>
      <c r="C85" s="16" t="s">
        <v>230</v>
      </c>
      <c r="D85" s="16" t="s">
        <v>61</v>
      </c>
      <c r="E85" s="16" t="s">
        <v>1833</v>
      </c>
      <c r="F85" s="17">
        <v>46303.740057870367</v>
      </c>
      <c r="G85" s="16" t="s">
        <v>22</v>
      </c>
      <c r="H85" s="16" t="s">
        <v>3044</v>
      </c>
      <c r="I85" s="16">
        <v>330</v>
      </c>
      <c r="J85" s="16" t="s">
        <v>23</v>
      </c>
      <c r="K85" s="16" t="s">
        <v>24</v>
      </c>
      <c r="L85" s="16">
        <v>136</v>
      </c>
      <c r="M85" s="16" t="s">
        <v>40</v>
      </c>
      <c r="N85" s="17">
        <v>46303.749675925923</v>
      </c>
      <c r="O85" s="16">
        <v>196</v>
      </c>
      <c r="P85" s="16" t="s">
        <v>26</v>
      </c>
      <c r="Q85" s="16">
        <v>190</v>
      </c>
      <c r="R85" s="3" t="str">
        <f>IF(OR(G85="12R",G85="12L"),_xlfn.XLOOKUP(C85,DB!$A$2:$A$255,DB!$B$2:$B$255,""),IF(OR(G85="30L",G85="30R"),_xlfn.XLOOKUP(C85,DB!$A$2:$A$255,DB!$C$2:$C$255,""),""))</f>
        <v>OMSUK</v>
      </c>
      <c r="S85" s="3">
        <f t="shared" si="1"/>
        <v>17</v>
      </c>
      <c r="T85" s="3" t="str">
        <f>_xlfn.XLOOKUP(C85,DB!$A$2:$A$255,DB!$D$2:$D$255,"")</f>
        <v>Sector 3</v>
      </c>
    </row>
    <row r="86" spans="1:20" x14ac:dyDescent="0.2">
      <c r="A86" s="16" t="s">
        <v>412</v>
      </c>
      <c r="B86" s="16" t="s">
        <v>18</v>
      </c>
      <c r="C86" s="16" t="s">
        <v>144</v>
      </c>
      <c r="D86" s="16" t="s">
        <v>29</v>
      </c>
      <c r="E86" s="16" t="s">
        <v>3045</v>
      </c>
      <c r="F86" s="17">
        <v>46303.743287037039</v>
      </c>
      <c r="G86" s="16" t="s">
        <v>22</v>
      </c>
      <c r="H86" s="16" t="s">
        <v>3046</v>
      </c>
      <c r="I86" s="16">
        <v>370</v>
      </c>
      <c r="J86" s="16" t="s">
        <v>23</v>
      </c>
      <c r="K86" s="16" t="s">
        <v>24</v>
      </c>
      <c r="L86" s="16">
        <v>136</v>
      </c>
      <c r="M86" s="16" t="s">
        <v>40</v>
      </c>
      <c r="N86" s="17">
        <v>46303.752708333333</v>
      </c>
      <c r="O86" s="16">
        <v>224</v>
      </c>
      <c r="P86" s="16" t="s">
        <v>26</v>
      </c>
      <c r="Q86" s="16">
        <v>190</v>
      </c>
      <c r="R86" s="3" t="str">
        <f>IF(OR(G86="12R",G86="12L"),_xlfn.XLOOKUP(C86,DB!$A$2:$A$255,DB!$B$2:$B$255,""),IF(OR(G86="30L",G86="30R"),_xlfn.XLOOKUP(C86,DB!$A$2:$A$255,DB!$C$2:$C$255,""),""))</f>
        <v>OMSUK</v>
      </c>
      <c r="S86" s="3">
        <f t="shared" si="1"/>
        <v>17</v>
      </c>
      <c r="T86" s="3" t="str">
        <f>_xlfn.XLOOKUP(C86,DB!$A$2:$A$255,DB!$D$2:$D$255,"")</f>
        <v>Sector 3</v>
      </c>
    </row>
    <row r="87" spans="1:20" x14ac:dyDescent="0.2">
      <c r="A87" s="16" t="s">
        <v>226</v>
      </c>
      <c r="B87" s="16" t="s">
        <v>18</v>
      </c>
      <c r="C87" s="16" t="s">
        <v>227</v>
      </c>
      <c r="D87" s="16" t="s">
        <v>34</v>
      </c>
      <c r="E87" s="16" t="s">
        <v>3047</v>
      </c>
      <c r="F87" s="17">
        <v>46303.744594907403</v>
      </c>
      <c r="G87" s="16" t="s">
        <v>22</v>
      </c>
      <c r="H87" s="16" t="s">
        <v>3048</v>
      </c>
      <c r="I87" s="16">
        <v>330</v>
      </c>
      <c r="J87" s="16" t="s">
        <v>23</v>
      </c>
      <c r="K87" s="16" t="s">
        <v>24</v>
      </c>
      <c r="L87" s="16">
        <v>150</v>
      </c>
      <c r="M87" s="16" t="s">
        <v>117</v>
      </c>
      <c r="N87" s="17">
        <v>46303.754861111112</v>
      </c>
      <c r="O87" s="16">
        <v>249</v>
      </c>
      <c r="P87" s="16" t="s">
        <v>26</v>
      </c>
      <c r="Q87" s="16">
        <v>190</v>
      </c>
      <c r="R87" s="3" t="str">
        <f>IF(OR(G87="12R",G87="12L"),_xlfn.XLOOKUP(C87,DB!$A$2:$A$255,DB!$B$2:$B$255,""),IF(OR(G87="30L",G87="30R"),_xlfn.XLOOKUP(C87,DB!$A$2:$A$255,DB!$C$2:$C$255,""),""))</f>
        <v>TAKUX</v>
      </c>
      <c r="S87" s="3">
        <f t="shared" si="1"/>
        <v>17</v>
      </c>
      <c r="T87" s="3" t="str">
        <f>_xlfn.XLOOKUP(C87,DB!$A$2:$A$255,DB!$D$2:$D$255,"")</f>
        <v>Sector 7</v>
      </c>
    </row>
    <row r="88" spans="1:20" x14ac:dyDescent="0.2">
      <c r="A88" s="16" t="s">
        <v>305</v>
      </c>
      <c r="B88" s="16" t="s">
        <v>18</v>
      </c>
      <c r="C88" s="16" t="s">
        <v>148</v>
      </c>
      <c r="D88" s="16" t="s">
        <v>61</v>
      </c>
      <c r="E88" s="16" t="s">
        <v>935</v>
      </c>
      <c r="F88" s="17">
        <v>46303.745787037042</v>
      </c>
      <c r="G88" s="16" t="s">
        <v>22</v>
      </c>
      <c r="H88" s="16" t="s">
        <v>421</v>
      </c>
      <c r="I88" s="16">
        <v>290</v>
      </c>
      <c r="J88" s="16" t="s">
        <v>23</v>
      </c>
      <c r="K88" s="16" t="s">
        <v>24</v>
      </c>
      <c r="L88" s="16">
        <v>136</v>
      </c>
      <c r="M88" s="16" t="s">
        <v>40</v>
      </c>
      <c r="N88" s="17">
        <v>46303.754791666666</v>
      </c>
      <c r="O88" s="16">
        <v>215</v>
      </c>
      <c r="P88" s="16" t="s">
        <v>26</v>
      </c>
      <c r="Q88" s="16">
        <v>190</v>
      </c>
      <c r="R88" s="3" t="str">
        <f>IF(OR(G88="12R",G88="12L"),_xlfn.XLOOKUP(C88,DB!$A$2:$A$255,DB!$B$2:$B$255,""),IF(OR(G88="30L",G88="30R"),_xlfn.XLOOKUP(C88,DB!$A$2:$A$255,DB!$C$2:$C$255,""),""))</f>
        <v>NUDAL</v>
      </c>
      <c r="S88" s="3">
        <f t="shared" si="1"/>
        <v>17</v>
      </c>
      <c r="T88" s="3" t="str">
        <f>_xlfn.XLOOKUP(C88,DB!$A$2:$A$255,DB!$D$2:$D$255,"")</f>
        <v>Sector 3</v>
      </c>
    </row>
    <row r="89" spans="1:20" x14ac:dyDescent="0.2">
      <c r="A89" s="16" t="s">
        <v>483</v>
      </c>
      <c r="B89" s="16" t="s">
        <v>18</v>
      </c>
      <c r="C89" s="16" t="s">
        <v>484</v>
      </c>
      <c r="D89" s="16" t="s">
        <v>54</v>
      </c>
      <c r="E89" s="16" t="s">
        <v>574</v>
      </c>
      <c r="F89" s="17">
        <v>46303.748043981483</v>
      </c>
      <c r="G89" s="16" t="s">
        <v>22</v>
      </c>
      <c r="H89" s="16" t="s">
        <v>3049</v>
      </c>
      <c r="I89" s="16">
        <v>380</v>
      </c>
      <c r="J89" s="16" t="s">
        <v>23</v>
      </c>
      <c r="K89" s="16" t="s">
        <v>24</v>
      </c>
      <c r="L89" s="16">
        <v>1041</v>
      </c>
      <c r="M89" s="16" t="s">
        <v>486</v>
      </c>
      <c r="N89" s="17">
        <v>46303.803599537037</v>
      </c>
      <c r="O89" s="16">
        <v>228</v>
      </c>
      <c r="P89" s="16" t="s">
        <v>26</v>
      </c>
      <c r="Q89" s="16">
        <v>190</v>
      </c>
      <c r="R89" s="3" t="str">
        <f>IF(OR(G89="12R",G89="12L"),_xlfn.XLOOKUP(C89,DB!$A$2:$A$255,DB!$B$2:$B$255,""),IF(OR(G89="30L",G89="30R"),_xlfn.XLOOKUP(C89,DB!$A$2:$A$255,DB!$C$2:$C$255,""),""))</f>
        <v>UDGUV</v>
      </c>
      <c r="S89" s="3">
        <f t="shared" si="1"/>
        <v>17</v>
      </c>
      <c r="T89" s="3" t="str">
        <f>_xlfn.XLOOKUP(C89,DB!$A$2:$A$255,DB!$D$2:$D$255,"")</f>
        <v>Sector 2</v>
      </c>
    </row>
    <row r="90" spans="1:20" x14ac:dyDescent="0.2">
      <c r="A90" s="16" t="s">
        <v>583</v>
      </c>
      <c r="B90" s="16" t="s">
        <v>18</v>
      </c>
      <c r="C90" s="16" t="s">
        <v>115</v>
      </c>
      <c r="D90" s="16" t="s">
        <v>129</v>
      </c>
      <c r="E90" s="16" t="s">
        <v>472</v>
      </c>
      <c r="F90" s="17">
        <v>46303.751817129625</v>
      </c>
      <c r="G90" s="16" t="s">
        <v>22</v>
      </c>
      <c r="H90" s="16" t="s">
        <v>2720</v>
      </c>
      <c r="I90" s="16">
        <v>350</v>
      </c>
      <c r="J90" s="16" t="s">
        <v>23</v>
      </c>
      <c r="K90" s="16" t="s">
        <v>24</v>
      </c>
      <c r="L90" s="16">
        <v>150</v>
      </c>
      <c r="M90" s="16" t="s">
        <v>117</v>
      </c>
      <c r="N90" s="17">
        <v>46303.761886574073</v>
      </c>
      <c r="O90" s="16">
        <v>290</v>
      </c>
      <c r="P90" s="16" t="s">
        <v>26</v>
      </c>
      <c r="Q90" s="16">
        <v>190</v>
      </c>
      <c r="R90" s="3" t="str">
        <f>IF(OR(G90="12R",G90="12L"),_xlfn.XLOOKUP(C90,DB!$A$2:$A$255,DB!$B$2:$B$255,""),IF(OR(G90="30L",G90="30R"),_xlfn.XLOOKUP(C90,DB!$A$2:$A$255,DB!$C$2:$C$255,""),""))</f>
        <v>TAKUX</v>
      </c>
      <c r="S90" s="3">
        <f t="shared" si="1"/>
        <v>18</v>
      </c>
      <c r="T90" s="3" t="str">
        <f>_xlfn.XLOOKUP(C90,DB!$A$2:$A$255,DB!$D$2:$D$255,"")</f>
        <v>Sector 7</v>
      </c>
    </row>
    <row r="91" spans="1:20" x14ac:dyDescent="0.2">
      <c r="A91" s="16" t="s">
        <v>236</v>
      </c>
      <c r="B91" s="16" t="s">
        <v>18</v>
      </c>
      <c r="C91" s="16" t="s">
        <v>43</v>
      </c>
      <c r="D91" s="16" t="s">
        <v>44</v>
      </c>
      <c r="E91" s="16" t="s">
        <v>126</v>
      </c>
      <c r="F91" s="17">
        <v>46303.752743055556</v>
      </c>
      <c r="G91" s="16" t="s">
        <v>22</v>
      </c>
      <c r="H91" s="16" t="s">
        <v>3050</v>
      </c>
      <c r="I91" s="16">
        <v>360</v>
      </c>
      <c r="J91" s="16" t="s">
        <v>23</v>
      </c>
      <c r="K91" s="16" t="s">
        <v>24</v>
      </c>
      <c r="L91" s="16">
        <v>885</v>
      </c>
      <c r="M91" s="16" t="s">
        <v>688</v>
      </c>
      <c r="N91" s="17">
        <v>46303.801701388889</v>
      </c>
      <c r="O91" s="16">
        <v>360</v>
      </c>
      <c r="P91" s="16" t="s">
        <v>26</v>
      </c>
      <c r="Q91" s="16">
        <v>190</v>
      </c>
      <c r="R91" s="3" t="str">
        <f>IF(OR(G91="12R",G91="12L"),_xlfn.XLOOKUP(C91,DB!$A$2:$A$255,DB!$B$2:$B$255,""),IF(OR(G91="30L",G91="30R"),_xlfn.XLOOKUP(C91,DB!$A$2:$A$255,DB!$C$2:$C$255,""),""))</f>
        <v>UDGUV</v>
      </c>
      <c r="S91" s="3">
        <f t="shared" si="1"/>
        <v>18</v>
      </c>
      <c r="T91" s="3" t="str">
        <f>_xlfn.XLOOKUP(C91,DB!$A$2:$A$255,DB!$D$2:$D$255,"")</f>
        <v>Sector 2</v>
      </c>
    </row>
    <row r="92" spans="1:20" x14ac:dyDescent="0.2">
      <c r="A92" s="16" t="s">
        <v>207</v>
      </c>
      <c r="B92" s="16" t="s">
        <v>18</v>
      </c>
      <c r="C92" s="16" t="s">
        <v>208</v>
      </c>
      <c r="D92" s="16" t="s">
        <v>129</v>
      </c>
      <c r="E92" s="16" t="s">
        <v>3051</v>
      </c>
      <c r="F92" s="17">
        <v>46303.753622685181</v>
      </c>
      <c r="G92" s="16" t="s">
        <v>22</v>
      </c>
      <c r="H92" s="16" t="s">
        <v>3052</v>
      </c>
      <c r="I92" s="16">
        <v>370</v>
      </c>
      <c r="J92" s="16" t="s">
        <v>23</v>
      </c>
      <c r="K92" s="16" t="s">
        <v>24</v>
      </c>
      <c r="L92" s="16">
        <v>136</v>
      </c>
      <c r="M92" s="16" t="s">
        <v>40</v>
      </c>
      <c r="N92" s="17">
        <v>46303.76253472222</v>
      </c>
      <c r="O92" s="16">
        <v>262</v>
      </c>
      <c r="P92" s="16" t="s">
        <v>26</v>
      </c>
      <c r="Q92" s="16">
        <v>190</v>
      </c>
      <c r="R92" s="3" t="str">
        <f>IF(OR(G92="12R",G92="12L"),_xlfn.XLOOKUP(C92,DB!$A$2:$A$255,DB!$B$2:$B$255,""),IF(OR(G92="30L",G92="30R"),_xlfn.XLOOKUP(C92,DB!$A$2:$A$255,DB!$C$2:$C$255,""),""))</f>
        <v>ENEBA</v>
      </c>
      <c r="S92" s="3">
        <f t="shared" si="1"/>
        <v>18</v>
      </c>
      <c r="T92" s="3" t="str">
        <f>_xlfn.XLOOKUP(C92,DB!$A$2:$A$255,DB!$D$2:$D$255,"")</f>
        <v>Sector 3</v>
      </c>
    </row>
    <row r="93" spans="1:20" x14ac:dyDescent="0.2">
      <c r="A93" s="16" t="s">
        <v>228</v>
      </c>
      <c r="B93" s="16" t="s">
        <v>18</v>
      </c>
      <c r="C93" s="16" t="s">
        <v>19</v>
      </c>
      <c r="D93" s="16" t="s">
        <v>34</v>
      </c>
      <c r="E93" s="16" t="s">
        <v>3053</v>
      </c>
      <c r="F93" s="17">
        <v>46303.754421296297</v>
      </c>
      <c r="G93" s="16" t="s">
        <v>22</v>
      </c>
      <c r="H93" s="16" t="s">
        <v>1939</v>
      </c>
      <c r="I93" s="16">
        <v>380</v>
      </c>
      <c r="J93" s="16" t="s">
        <v>23</v>
      </c>
      <c r="K93" s="16" t="s">
        <v>24</v>
      </c>
      <c r="L93" s="16">
        <v>859</v>
      </c>
      <c r="M93" s="16" t="s">
        <v>25</v>
      </c>
      <c r="N93" s="17">
        <v>46303.801886574074</v>
      </c>
      <c r="O93" s="16">
        <v>380</v>
      </c>
      <c r="P93" s="16" t="s">
        <v>26</v>
      </c>
      <c r="Q93" s="16">
        <v>190</v>
      </c>
      <c r="R93" s="3" t="str">
        <f>IF(OR(G93="12R",G93="12L"),_xlfn.XLOOKUP(C93,DB!$A$2:$A$255,DB!$B$2:$B$255,""),IF(OR(G93="30L",G93="30R"),_xlfn.XLOOKUP(C93,DB!$A$2:$A$255,DB!$C$2:$C$255,""),""))</f>
        <v>UDGUV</v>
      </c>
      <c r="S93" s="3">
        <f t="shared" si="1"/>
        <v>18</v>
      </c>
      <c r="T93" s="3" t="str">
        <f>_xlfn.XLOOKUP(C93,DB!$A$2:$A$255,DB!$D$2:$D$255,"")</f>
        <v>Sector 2</v>
      </c>
    </row>
    <row r="94" spans="1:20" x14ac:dyDescent="0.2">
      <c r="A94" s="16" t="s">
        <v>232</v>
      </c>
      <c r="B94" s="16" t="s">
        <v>18</v>
      </c>
      <c r="C94" s="16" t="s">
        <v>170</v>
      </c>
      <c r="D94" s="16" t="s">
        <v>20</v>
      </c>
      <c r="E94" s="16" t="s">
        <v>3054</v>
      </c>
      <c r="F94" s="17">
        <v>46303.75545138889</v>
      </c>
      <c r="G94" s="16" t="s">
        <v>22</v>
      </c>
      <c r="H94" s="16" t="s">
        <v>3055</v>
      </c>
      <c r="I94" s="16">
        <v>330</v>
      </c>
      <c r="J94" s="16" t="s">
        <v>23</v>
      </c>
      <c r="K94" s="16" t="s">
        <v>24</v>
      </c>
      <c r="L94" s="16">
        <v>133</v>
      </c>
      <c r="M94" s="16" t="s">
        <v>40</v>
      </c>
      <c r="N94" s="17">
        <v>46303.764907407407</v>
      </c>
      <c r="O94" s="16">
        <v>240</v>
      </c>
      <c r="P94" s="16" t="s">
        <v>26</v>
      </c>
      <c r="Q94" s="16">
        <v>190</v>
      </c>
      <c r="R94" s="3" t="str">
        <f>IF(OR(G94="12R",G94="12L"),_xlfn.XLOOKUP(C94,DB!$A$2:$A$255,DB!$B$2:$B$255,""),IF(OR(G94="30L",G94="30R"),_xlfn.XLOOKUP(C94,DB!$A$2:$A$255,DB!$C$2:$C$255,""),""))</f>
        <v>OMSUK</v>
      </c>
      <c r="S94" s="3">
        <f t="shared" si="1"/>
        <v>18</v>
      </c>
      <c r="T94" s="3" t="str">
        <f>_xlfn.XLOOKUP(C94,DB!$A$2:$A$255,DB!$D$2:$D$255,"")</f>
        <v>Sector 3</v>
      </c>
    </row>
    <row r="95" spans="1:20" x14ac:dyDescent="0.2">
      <c r="A95" s="16" t="s">
        <v>220</v>
      </c>
      <c r="B95" s="16" t="s">
        <v>18</v>
      </c>
      <c r="C95" s="16" t="s">
        <v>221</v>
      </c>
      <c r="D95" s="16" t="s">
        <v>61</v>
      </c>
      <c r="E95" s="16" t="s">
        <v>590</v>
      </c>
      <c r="F95" s="17">
        <v>46303.75680555556</v>
      </c>
      <c r="G95" s="16" t="s">
        <v>22</v>
      </c>
      <c r="H95" s="16" t="s">
        <v>3056</v>
      </c>
      <c r="I95" s="16">
        <v>360</v>
      </c>
      <c r="J95" s="16" t="s">
        <v>23</v>
      </c>
      <c r="K95" s="16" t="s">
        <v>24</v>
      </c>
      <c r="L95" s="16">
        <v>886</v>
      </c>
      <c r="M95" s="16" t="s">
        <v>3057</v>
      </c>
      <c r="N95" s="17">
        <v>46303.805023148147</v>
      </c>
      <c r="O95" s="16">
        <v>360</v>
      </c>
      <c r="P95" s="16" t="s">
        <v>26</v>
      </c>
      <c r="Q95" s="16">
        <v>190</v>
      </c>
      <c r="R95" s="3" t="str">
        <f>IF(OR(G95="12R",G95="12L"),_xlfn.XLOOKUP(C95,DB!$A$2:$A$255,DB!$B$2:$B$255,""),IF(OR(G95="30L",G95="30R"),_xlfn.XLOOKUP(C95,DB!$A$2:$A$255,DB!$C$2:$C$255,""),""))</f>
        <v>UDGUV</v>
      </c>
      <c r="S95" s="3">
        <f t="shared" si="1"/>
        <v>18</v>
      </c>
      <c r="T95" s="3" t="str">
        <f>_xlfn.XLOOKUP(C95,DB!$A$2:$A$255,DB!$D$2:$D$255,"")</f>
        <v>Sector 2</v>
      </c>
    </row>
    <row r="96" spans="1:20" x14ac:dyDescent="0.2">
      <c r="A96" s="16" t="s">
        <v>242</v>
      </c>
      <c r="B96" s="16" t="s">
        <v>18</v>
      </c>
      <c r="C96" s="16" t="s">
        <v>203</v>
      </c>
      <c r="D96" s="16" t="s">
        <v>61</v>
      </c>
      <c r="E96" s="16" t="s">
        <v>3058</v>
      </c>
      <c r="F96" s="17">
        <v>46303.7575</v>
      </c>
      <c r="G96" s="16" t="s">
        <v>22</v>
      </c>
      <c r="H96" s="16" t="s">
        <v>3059</v>
      </c>
      <c r="I96" s="16">
        <v>270</v>
      </c>
      <c r="J96" s="16" t="s">
        <v>23</v>
      </c>
      <c r="K96" s="16" t="s">
        <v>24</v>
      </c>
      <c r="L96" s="16">
        <v>136</v>
      </c>
      <c r="M96" s="16" t="s">
        <v>40</v>
      </c>
      <c r="N96" s="17">
        <v>46303.766747685186</v>
      </c>
      <c r="O96" s="16">
        <v>223</v>
      </c>
      <c r="P96" s="16" t="s">
        <v>26</v>
      </c>
      <c r="Q96" s="16">
        <v>190</v>
      </c>
      <c r="R96" s="3" t="str">
        <f>IF(OR(G96="12R",G96="12L"),_xlfn.XLOOKUP(C96,DB!$A$2:$A$255,DB!$B$2:$B$255,""),IF(OR(G96="30L",G96="30R"),_xlfn.XLOOKUP(C96,DB!$A$2:$A$255,DB!$C$2:$C$255,""),""))</f>
        <v>ENEBA</v>
      </c>
      <c r="S96" s="3">
        <f t="shared" si="1"/>
        <v>18</v>
      </c>
      <c r="T96" s="3" t="str">
        <f>_xlfn.XLOOKUP(C96,DB!$A$2:$A$255,DB!$D$2:$D$255,"")</f>
        <v>Sector 3</v>
      </c>
    </row>
    <row r="97" spans="1:20" x14ac:dyDescent="0.2">
      <c r="A97" s="16" t="s">
        <v>237</v>
      </c>
      <c r="B97" s="16" t="s">
        <v>18</v>
      </c>
      <c r="C97" s="16" t="s">
        <v>238</v>
      </c>
      <c r="D97" s="16" t="s">
        <v>116</v>
      </c>
      <c r="E97" s="16" t="s">
        <v>3060</v>
      </c>
      <c r="F97" s="17">
        <v>46303.759189814809</v>
      </c>
      <c r="G97" s="16" t="s">
        <v>22</v>
      </c>
      <c r="H97" s="16" t="s">
        <v>3061</v>
      </c>
      <c r="I97" s="16">
        <v>410</v>
      </c>
      <c r="J97" s="16" t="s">
        <v>23</v>
      </c>
      <c r="K97" s="16" t="s">
        <v>24</v>
      </c>
      <c r="L97" s="16">
        <v>137</v>
      </c>
      <c r="M97" s="16" t="s">
        <v>420</v>
      </c>
      <c r="N97" s="17">
        <v>46303.76767361111</v>
      </c>
      <c r="O97" s="16">
        <v>300</v>
      </c>
      <c r="P97" s="16" t="s">
        <v>26</v>
      </c>
      <c r="Q97" s="16">
        <v>190</v>
      </c>
      <c r="R97" s="3" t="str">
        <f>IF(OR(G97="12R",G97="12L"),_xlfn.XLOOKUP(C97,DB!$A$2:$A$255,DB!$B$2:$B$255,""),IF(OR(G97="30L",G97="30R"),_xlfn.XLOOKUP(C97,DB!$A$2:$A$255,DB!$C$2:$C$255,""),""))</f>
        <v>OMSUK</v>
      </c>
      <c r="S97" s="3">
        <f t="shared" si="1"/>
        <v>18</v>
      </c>
      <c r="T97" s="3" t="str">
        <f>_xlfn.XLOOKUP(C97,DB!$A$2:$A$255,DB!$D$2:$D$255,"")</f>
        <v>Sector 3</v>
      </c>
    </row>
    <row r="98" spans="1:20" x14ac:dyDescent="0.2">
      <c r="A98" s="16" t="s">
        <v>389</v>
      </c>
      <c r="B98" s="16" t="s">
        <v>18</v>
      </c>
      <c r="C98" s="16" t="s">
        <v>390</v>
      </c>
      <c r="D98" s="16" t="s">
        <v>34</v>
      </c>
      <c r="E98" s="16" t="s">
        <v>3062</v>
      </c>
      <c r="F98" s="17">
        <v>46303.760300925926</v>
      </c>
      <c r="G98" s="16" t="s">
        <v>22</v>
      </c>
      <c r="H98" s="16" t="s">
        <v>3063</v>
      </c>
      <c r="I98" s="16">
        <v>390</v>
      </c>
      <c r="J98" s="16" t="s">
        <v>23</v>
      </c>
      <c r="K98" s="16" t="s">
        <v>24</v>
      </c>
      <c r="L98" s="16">
        <v>135</v>
      </c>
      <c r="M98" s="16" t="s">
        <v>40</v>
      </c>
      <c r="N98" s="17">
        <v>46303.769548611112</v>
      </c>
      <c r="O98" s="16">
        <v>264</v>
      </c>
      <c r="P98" s="16" t="s">
        <v>26</v>
      </c>
      <c r="Q98" s="16">
        <v>190</v>
      </c>
      <c r="R98" s="3" t="str">
        <f>IF(OR(G98="12R",G98="12L"),_xlfn.XLOOKUP(C98,DB!$A$2:$A$255,DB!$B$2:$B$255,""),IF(OR(G98="30L",G98="30R"),_xlfn.XLOOKUP(C98,DB!$A$2:$A$255,DB!$C$2:$C$255,""),""))</f>
        <v>OMSUK</v>
      </c>
      <c r="S98" s="3">
        <f t="shared" si="1"/>
        <v>18</v>
      </c>
      <c r="T98" s="3" t="str">
        <f>_xlfn.XLOOKUP(C98,DB!$A$2:$A$255,DB!$D$2:$D$255,"")</f>
        <v>Sector 3</v>
      </c>
    </row>
    <row r="99" spans="1:20" x14ac:dyDescent="0.2">
      <c r="A99" s="16" t="s">
        <v>218</v>
      </c>
      <c r="B99" s="16" t="s">
        <v>18</v>
      </c>
      <c r="C99" s="16" t="s">
        <v>219</v>
      </c>
      <c r="D99" s="16" t="s">
        <v>54</v>
      </c>
      <c r="E99" s="16" t="s">
        <v>3064</v>
      </c>
      <c r="F99" s="17">
        <v>46303.763368055559</v>
      </c>
      <c r="G99" s="16" t="s">
        <v>22</v>
      </c>
      <c r="H99" s="16" t="s">
        <v>3065</v>
      </c>
      <c r="I99" s="16">
        <v>370</v>
      </c>
      <c r="J99" s="16" t="s">
        <v>23</v>
      </c>
      <c r="K99" s="16" t="s">
        <v>24</v>
      </c>
      <c r="L99" s="16">
        <v>151</v>
      </c>
      <c r="M99" s="16" t="s">
        <v>117</v>
      </c>
      <c r="N99" s="17">
        <v>46303.773391203707</v>
      </c>
      <c r="O99" s="16">
        <v>268</v>
      </c>
      <c r="P99" s="16" t="s">
        <v>26</v>
      </c>
      <c r="Q99" s="16">
        <v>190</v>
      </c>
      <c r="R99" s="3" t="str">
        <f>IF(OR(G99="12R",G99="12L"),_xlfn.XLOOKUP(C99,DB!$A$2:$A$255,DB!$B$2:$B$255,""),IF(OR(G99="30L",G99="30R"),_xlfn.XLOOKUP(C99,DB!$A$2:$A$255,DB!$C$2:$C$255,""),""))</f>
        <v>TAKUX</v>
      </c>
      <c r="S99" s="3">
        <f t="shared" si="1"/>
        <v>18</v>
      </c>
      <c r="T99" s="3" t="str">
        <f>_xlfn.XLOOKUP(C99,DB!$A$2:$A$255,DB!$D$2:$D$255,"")</f>
        <v>Sector 7</v>
      </c>
    </row>
    <row r="100" spans="1:20" x14ac:dyDescent="0.2">
      <c r="A100" s="16" t="s">
        <v>262</v>
      </c>
      <c r="B100" s="16" t="s">
        <v>18</v>
      </c>
      <c r="C100" s="16" t="s">
        <v>134</v>
      </c>
      <c r="D100" s="16" t="s">
        <v>61</v>
      </c>
      <c r="E100" s="16" t="s">
        <v>3066</v>
      </c>
      <c r="F100" s="17">
        <v>46303.765775462962</v>
      </c>
      <c r="G100" s="16" t="s">
        <v>22</v>
      </c>
      <c r="H100" s="16" t="s">
        <v>3067</v>
      </c>
      <c r="I100" s="16">
        <v>330</v>
      </c>
      <c r="J100" s="16" t="s">
        <v>23</v>
      </c>
      <c r="K100" s="16" t="s">
        <v>24</v>
      </c>
      <c r="L100" s="16">
        <v>135</v>
      </c>
      <c r="M100" s="16" t="s">
        <v>40</v>
      </c>
      <c r="N100" s="17">
        <v>46303.775057870371</v>
      </c>
      <c r="O100" s="16">
        <v>203</v>
      </c>
      <c r="P100" s="16" t="s">
        <v>26</v>
      </c>
      <c r="Q100" s="16">
        <v>190</v>
      </c>
      <c r="R100" s="3" t="str">
        <f>IF(OR(G100="12R",G100="12L"),_xlfn.XLOOKUP(C100,DB!$A$2:$A$255,DB!$B$2:$B$255,""),IF(OR(G100="30L",G100="30R"),_xlfn.XLOOKUP(C100,DB!$A$2:$A$255,DB!$C$2:$C$255,""),""))</f>
        <v>ENEBA</v>
      </c>
      <c r="S100" s="3">
        <f t="shared" si="1"/>
        <v>18</v>
      </c>
      <c r="T100" s="3" t="str">
        <f>_xlfn.XLOOKUP(C100,DB!$A$2:$A$255,DB!$D$2:$D$255,"")</f>
        <v>Sector 3</v>
      </c>
    </row>
    <row r="101" spans="1:20" x14ac:dyDescent="0.2">
      <c r="A101" s="16" t="s">
        <v>3068</v>
      </c>
      <c r="B101" s="16" t="s">
        <v>18</v>
      </c>
      <c r="C101" s="16" t="s">
        <v>3069</v>
      </c>
      <c r="D101" s="16" t="s">
        <v>3070</v>
      </c>
      <c r="E101" s="16" t="s">
        <v>3068</v>
      </c>
      <c r="F101" s="17">
        <v>46303.769062499996</v>
      </c>
      <c r="G101" s="16" t="s">
        <v>22</v>
      </c>
      <c r="H101" s="16" t="s">
        <v>3071</v>
      </c>
      <c r="I101" s="16">
        <v>410</v>
      </c>
      <c r="J101" s="16" t="s">
        <v>23</v>
      </c>
      <c r="K101" s="16" t="s">
        <v>51</v>
      </c>
      <c r="L101" s="16">
        <v>221</v>
      </c>
      <c r="M101" s="16" t="s">
        <v>383</v>
      </c>
      <c r="N101" s="17">
        <v>46303.784351851849</v>
      </c>
      <c r="O101" s="16">
        <v>312</v>
      </c>
      <c r="P101" s="16" t="s">
        <v>26</v>
      </c>
      <c r="Q101" s="16">
        <v>40</v>
      </c>
      <c r="R101" s="3" t="str">
        <f>IF(OR(G101="12R",G101="12L"),_xlfn.XLOOKUP(C101,DB!$A$2:$A$255,DB!$B$2:$B$255,""),IF(OR(G101="30L",G101="30R"),_xlfn.XLOOKUP(C101,DB!$A$2:$A$255,DB!$C$2:$C$255,""),""))</f>
        <v>NUDAL</v>
      </c>
      <c r="S101" s="3">
        <f t="shared" si="1"/>
        <v>18</v>
      </c>
      <c r="T101" s="3" t="str">
        <f>_xlfn.XLOOKUP(C101,DB!$A$2:$A$255,DB!$D$2:$D$255,"")</f>
        <v>Sector 3</v>
      </c>
    </row>
    <row r="102" spans="1:20" x14ac:dyDescent="0.2">
      <c r="A102" s="16" t="s">
        <v>253</v>
      </c>
      <c r="B102" s="16" t="s">
        <v>18</v>
      </c>
      <c r="C102" s="16" t="s">
        <v>122</v>
      </c>
      <c r="D102" s="16" t="s">
        <v>123</v>
      </c>
      <c r="E102" s="16" t="s">
        <v>3072</v>
      </c>
      <c r="F102" s="17">
        <v>46303.77071759259</v>
      </c>
      <c r="G102" s="16" t="s">
        <v>22</v>
      </c>
      <c r="H102" s="16" t="s">
        <v>3073</v>
      </c>
      <c r="I102" s="16">
        <v>400</v>
      </c>
      <c r="J102" s="16" t="s">
        <v>23</v>
      </c>
      <c r="K102" s="16" t="s">
        <v>24</v>
      </c>
      <c r="L102" s="16">
        <v>778</v>
      </c>
      <c r="M102" s="16" t="s">
        <v>225</v>
      </c>
      <c r="N102" s="17">
        <v>46303.812314814815</v>
      </c>
      <c r="O102" s="16">
        <v>400</v>
      </c>
      <c r="P102" s="16" t="s">
        <v>26</v>
      </c>
      <c r="Q102" s="16">
        <v>190</v>
      </c>
      <c r="R102" s="3" t="str">
        <f>IF(OR(G102="12R",G102="12L"),_xlfn.XLOOKUP(C102,DB!$A$2:$A$255,DB!$B$2:$B$255,""),IF(OR(G102="30L",G102="30R"),_xlfn.XLOOKUP(C102,DB!$A$2:$A$255,DB!$C$2:$C$255,""),""))</f>
        <v>ENEBA</v>
      </c>
      <c r="S102" s="3">
        <f t="shared" si="1"/>
        <v>18</v>
      </c>
      <c r="T102" s="3" t="str">
        <f>_xlfn.XLOOKUP(C102,DB!$A$2:$A$255,DB!$D$2:$D$255,"")</f>
        <v>Sector 3</v>
      </c>
    </row>
    <row r="103" spans="1:20" x14ac:dyDescent="0.2">
      <c r="A103" s="16" t="s">
        <v>243</v>
      </c>
      <c r="B103" s="16" t="s">
        <v>18</v>
      </c>
      <c r="C103" s="16" t="s">
        <v>144</v>
      </c>
      <c r="D103" s="16" t="s">
        <v>61</v>
      </c>
      <c r="E103" s="16" t="s">
        <v>940</v>
      </c>
      <c r="F103" s="17">
        <v>46303.771481481483</v>
      </c>
      <c r="G103" s="16" t="s">
        <v>22</v>
      </c>
      <c r="H103" s="16" t="s">
        <v>3074</v>
      </c>
      <c r="I103" s="16">
        <v>350</v>
      </c>
      <c r="J103" s="16" t="s">
        <v>23</v>
      </c>
      <c r="K103" s="16" t="s">
        <v>24</v>
      </c>
      <c r="L103" s="16">
        <v>136</v>
      </c>
      <c r="M103" s="16" t="s">
        <v>40</v>
      </c>
      <c r="N103" s="17">
        <v>46303.7809837963</v>
      </c>
      <c r="O103" s="16">
        <v>191</v>
      </c>
      <c r="P103" s="16" t="s">
        <v>26</v>
      </c>
      <c r="Q103" s="16">
        <v>190</v>
      </c>
      <c r="R103" s="3" t="str">
        <f>IF(OR(G103="12R",G103="12L"),_xlfn.XLOOKUP(C103,DB!$A$2:$A$255,DB!$B$2:$B$255,""),IF(OR(G103="30L",G103="30R"),_xlfn.XLOOKUP(C103,DB!$A$2:$A$255,DB!$C$2:$C$255,""),""))</f>
        <v>OMSUK</v>
      </c>
      <c r="S103" s="3">
        <f t="shared" si="1"/>
        <v>18</v>
      </c>
      <c r="T103" s="3" t="str">
        <f>_xlfn.XLOOKUP(C103,DB!$A$2:$A$255,DB!$D$2:$D$255,"")</f>
        <v>Sector 3</v>
      </c>
    </row>
    <row r="104" spans="1:20" x14ac:dyDescent="0.2">
      <c r="A104" s="16" t="s">
        <v>233</v>
      </c>
      <c r="B104" s="16" t="s">
        <v>18</v>
      </c>
      <c r="C104" s="16" t="s">
        <v>234</v>
      </c>
      <c r="D104" s="16" t="s">
        <v>44</v>
      </c>
      <c r="E104" s="16" t="s">
        <v>531</v>
      </c>
      <c r="F104" s="17">
        <v>46303.772650462968</v>
      </c>
      <c r="G104" s="16" t="s">
        <v>22</v>
      </c>
      <c r="H104" s="16" t="s">
        <v>3075</v>
      </c>
      <c r="I104" s="16">
        <v>320</v>
      </c>
      <c r="J104" s="16" t="s">
        <v>23</v>
      </c>
      <c r="K104" s="16" t="s">
        <v>24</v>
      </c>
      <c r="L104" s="16">
        <v>890</v>
      </c>
      <c r="M104" s="16" t="s">
        <v>36</v>
      </c>
      <c r="N104" s="17">
        <v>46303.820659722223</v>
      </c>
      <c r="O104" s="16">
        <v>320</v>
      </c>
      <c r="P104" s="16" t="s">
        <v>26</v>
      </c>
      <c r="Q104" s="16">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16" t="s">
        <v>665</v>
      </c>
      <c r="B105" s="16" t="s">
        <v>18</v>
      </c>
      <c r="C105" s="16" t="s">
        <v>666</v>
      </c>
      <c r="D105" s="16" t="s">
        <v>129</v>
      </c>
      <c r="E105" s="16" t="s">
        <v>657</v>
      </c>
      <c r="F105" s="17">
        <v>46303.774479166663</v>
      </c>
      <c r="G105" s="16" t="s">
        <v>22</v>
      </c>
      <c r="H105" s="16" t="s">
        <v>3076</v>
      </c>
      <c r="I105" s="16">
        <v>360</v>
      </c>
      <c r="J105" s="16" t="s">
        <v>23</v>
      </c>
      <c r="K105" s="16" t="s">
        <v>24</v>
      </c>
      <c r="L105" s="16">
        <v>935</v>
      </c>
      <c r="M105" s="16" t="s">
        <v>3077</v>
      </c>
      <c r="N105" s="17">
        <v>46303.826354166667</v>
      </c>
      <c r="O105" s="16">
        <v>360</v>
      </c>
      <c r="P105" s="16" t="s">
        <v>26</v>
      </c>
      <c r="Q105" s="16">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16" t="s">
        <v>244</v>
      </c>
      <c r="B106" s="16" t="s">
        <v>18</v>
      </c>
      <c r="C106" s="16" t="s">
        <v>28</v>
      </c>
      <c r="D106" s="16" t="s">
        <v>29</v>
      </c>
      <c r="E106" s="16" t="s">
        <v>3078</v>
      </c>
      <c r="F106" s="17">
        <v>46303.775659722218</v>
      </c>
      <c r="G106" s="16" t="s">
        <v>22</v>
      </c>
      <c r="H106" s="16" t="s">
        <v>3079</v>
      </c>
      <c r="I106" s="16">
        <v>370</v>
      </c>
      <c r="J106" s="16" t="s">
        <v>23</v>
      </c>
      <c r="K106" s="16" t="s">
        <v>24</v>
      </c>
      <c r="L106" s="16">
        <v>222</v>
      </c>
      <c r="M106" s="16" t="s">
        <v>383</v>
      </c>
      <c r="N106" s="17">
        <v>46303.789189814815</v>
      </c>
      <c r="O106" s="16">
        <v>290</v>
      </c>
      <c r="P106" s="16" t="s">
        <v>26</v>
      </c>
      <c r="Q106" s="16">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6" t="s">
        <v>3080</v>
      </c>
      <c r="B107" s="16" t="s">
        <v>18</v>
      </c>
      <c r="C107" s="16" t="s">
        <v>33</v>
      </c>
      <c r="D107" s="16" t="s">
        <v>20</v>
      </c>
      <c r="E107" s="16" t="s">
        <v>58</v>
      </c>
      <c r="F107" s="17">
        <v>46303.777245370366</v>
      </c>
      <c r="G107" s="16" t="s">
        <v>22</v>
      </c>
      <c r="H107" s="16" t="s">
        <v>3081</v>
      </c>
      <c r="I107" s="16">
        <v>340</v>
      </c>
      <c r="J107" s="16" t="s">
        <v>23</v>
      </c>
      <c r="K107" s="16" t="s">
        <v>152</v>
      </c>
      <c r="L107" s="16">
        <v>903</v>
      </c>
      <c r="M107" s="16" t="s">
        <v>3082</v>
      </c>
      <c r="N107" s="17">
        <v>46303.827361111107</v>
      </c>
      <c r="O107" s="16">
        <v>340</v>
      </c>
      <c r="P107" s="16" t="s">
        <v>26</v>
      </c>
      <c r="Q107" s="16">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16" t="s">
        <v>257</v>
      </c>
      <c r="B108" s="16" t="s">
        <v>18</v>
      </c>
      <c r="C108" s="16" t="s">
        <v>122</v>
      </c>
      <c r="D108" s="16" t="s">
        <v>123</v>
      </c>
      <c r="E108" s="16" t="s">
        <v>3083</v>
      </c>
      <c r="F108" s="17">
        <v>46303.782523148147</v>
      </c>
      <c r="G108" s="16" t="s">
        <v>22</v>
      </c>
      <c r="H108" s="16" t="s">
        <v>3084</v>
      </c>
      <c r="I108" s="16">
        <v>380</v>
      </c>
      <c r="J108" s="16" t="s">
        <v>23</v>
      </c>
      <c r="K108" s="16" t="s">
        <v>24</v>
      </c>
      <c r="L108" s="16">
        <v>750</v>
      </c>
      <c r="M108" s="16" t="s">
        <v>225</v>
      </c>
      <c r="N108" s="17">
        <v>46303.822696759264</v>
      </c>
      <c r="O108" s="16">
        <v>380</v>
      </c>
      <c r="P108" s="16" t="s">
        <v>26</v>
      </c>
      <c r="Q108" s="16">
        <v>190</v>
      </c>
      <c r="R108" s="3" t="str">
        <f>IF(OR(G108="12R",G108="12L"),_xlfn.XLOOKUP(C108,DB!$A$2:$A$255,DB!$B$2:$B$255,""),IF(OR(G108="30L",G108="30R"),_xlfn.XLOOKUP(C108,DB!$A$2:$A$255,DB!$C$2:$C$255,""),""))</f>
        <v>ENEBA</v>
      </c>
      <c r="S108" s="3">
        <f t="shared" si="1"/>
        <v>18</v>
      </c>
      <c r="T108" s="3" t="str">
        <f>_xlfn.XLOOKUP(C108,DB!$A$2:$A$255,DB!$D$2:$D$255,"")</f>
        <v>Sector 3</v>
      </c>
    </row>
    <row r="109" spans="1:20" x14ac:dyDescent="0.2">
      <c r="A109" s="16" t="s">
        <v>494</v>
      </c>
      <c r="B109" s="16" t="s">
        <v>18</v>
      </c>
      <c r="C109" s="16" t="s">
        <v>282</v>
      </c>
      <c r="D109" s="16" t="s">
        <v>29</v>
      </c>
      <c r="E109" s="16" t="s">
        <v>3085</v>
      </c>
      <c r="F109" s="17">
        <v>46303.783379629633</v>
      </c>
      <c r="G109" s="16" t="s">
        <v>22</v>
      </c>
      <c r="H109" s="16" t="s">
        <v>3086</v>
      </c>
      <c r="I109" s="16">
        <v>390</v>
      </c>
      <c r="J109" s="16" t="s">
        <v>23</v>
      </c>
      <c r="K109" s="16" t="s">
        <v>24</v>
      </c>
      <c r="L109" s="16">
        <v>136</v>
      </c>
      <c r="M109" s="16" t="s">
        <v>3017</v>
      </c>
      <c r="N109" s="17">
        <v>46303.79184027778</v>
      </c>
      <c r="O109" s="16">
        <v>239</v>
      </c>
      <c r="P109" s="16" t="s">
        <v>26</v>
      </c>
      <c r="Q109" s="16">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s="16" t="s">
        <v>546</v>
      </c>
      <c r="B110" s="16" t="s">
        <v>18</v>
      </c>
      <c r="C110" s="16" t="s">
        <v>565</v>
      </c>
      <c r="D110" s="16" t="s">
        <v>507</v>
      </c>
      <c r="E110" s="16"/>
      <c r="F110" s="17">
        <v>46303.78496527778</v>
      </c>
      <c r="G110" s="16" t="s">
        <v>22</v>
      </c>
      <c r="H110" s="16" t="s">
        <v>167</v>
      </c>
      <c r="I110" s="16">
        <v>65</v>
      </c>
      <c r="J110" s="16" t="s">
        <v>139</v>
      </c>
      <c r="K110" s="16" t="s">
        <v>51</v>
      </c>
      <c r="L110" s="16">
        <v>227</v>
      </c>
      <c r="M110" s="16" t="s">
        <v>565</v>
      </c>
      <c r="N110" s="17">
        <v>46303.826192129629</v>
      </c>
      <c r="O110" s="16">
        <v>0</v>
      </c>
      <c r="P110" s="16" t="s">
        <v>137</v>
      </c>
      <c r="Q110" s="16">
        <v>15</v>
      </c>
      <c r="R110" s="3" t="str">
        <f>IF(OR(G110="12R",G110="12L"),_xlfn.XLOOKUP(C110,DB!$A$2:$A$255,DB!$B$2:$B$255,""),IF(OR(G110="30L",G110="30R"),_xlfn.XLOOKUP(C110,DB!$A$2:$A$255,DB!$C$2:$C$255,""),""))</f>
        <v/>
      </c>
      <c r="S110" s="3">
        <f t="shared" si="1"/>
        <v>18</v>
      </c>
      <c r="T110" s="3" t="str">
        <f>_xlfn.XLOOKUP(C110,DB!$A$2:$A$255,DB!$D$2:$D$255,"")</f>
        <v/>
      </c>
    </row>
    <row r="111" spans="1:20" x14ac:dyDescent="0.2">
      <c r="A111" s="16" t="s">
        <v>509</v>
      </c>
      <c r="B111" s="16" t="s">
        <v>18</v>
      </c>
      <c r="C111" s="16" t="s">
        <v>134</v>
      </c>
      <c r="D111" s="16" t="s">
        <v>20</v>
      </c>
      <c r="E111" s="16" t="s">
        <v>3087</v>
      </c>
      <c r="F111" s="17">
        <v>46303.786956018521</v>
      </c>
      <c r="G111" s="16" t="s">
        <v>22</v>
      </c>
      <c r="H111" s="16" t="s">
        <v>3088</v>
      </c>
      <c r="I111" s="16">
        <v>370</v>
      </c>
      <c r="J111" s="16" t="s">
        <v>23</v>
      </c>
      <c r="K111" s="16" t="s">
        <v>24</v>
      </c>
      <c r="L111" s="16">
        <v>136</v>
      </c>
      <c r="M111" s="16" t="s">
        <v>40</v>
      </c>
      <c r="N111" s="17">
        <v>46303.795694444445</v>
      </c>
      <c r="O111" s="16">
        <v>265</v>
      </c>
      <c r="P111" s="16" t="s">
        <v>26</v>
      </c>
      <c r="Q111" s="16">
        <v>190</v>
      </c>
      <c r="R111" s="3" t="str">
        <f>IF(OR(G111="12R",G111="12L"),_xlfn.XLOOKUP(C111,DB!$A$2:$A$255,DB!$B$2:$B$255,""),IF(OR(G111="30L",G111="30R"),_xlfn.XLOOKUP(C111,DB!$A$2:$A$255,DB!$C$2:$C$255,""),""))</f>
        <v>ENEBA</v>
      </c>
      <c r="S111" s="3">
        <f t="shared" si="1"/>
        <v>18</v>
      </c>
      <c r="T111" s="3" t="str">
        <f>_xlfn.XLOOKUP(C111,DB!$A$2:$A$255,DB!$D$2:$D$255,"")</f>
        <v>Sector 3</v>
      </c>
    </row>
    <row r="112" spans="1:20" x14ac:dyDescent="0.2">
      <c r="A112" s="16" t="s">
        <v>245</v>
      </c>
      <c r="B112" s="16" t="s">
        <v>18</v>
      </c>
      <c r="C112" s="16" t="s">
        <v>246</v>
      </c>
      <c r="D112" s="16" t="s">
        <v>247</v>
      </c>
      <c r="E112" s="16" t="s">
        <v>658</v>
      </c>
      <c r="F112" s="17">
        <v>46303.788576388892</v>
      </c>
      <c r="G112" s="16" t="s">
        <v>22</v>
      </c>
      <c r="H112" s="16" t="s">
        <v>3089</v>
      </c>
      <c r="I112" s="16">
        <v>100</v>
      </c>
      <c r="J112" s="16" t="s">
        <v>23</v>
      </c>
      <c r="K112" s="16" t="s">
        <v>24</v>
      </c>
      <c r="L112" s="16">
        <v>351</v>
      </c>
      <c r="M112" s="16" t="s">
        <v>246</v>
      </c>
      <c r="N112" s="17">
        <v>46303.854942129634</v>
      </c>
      <c r="O112" s="16">
        <v>0</v>
      </c>
      <c r="P112" s="16" t="s">
        <v>137</v>
      </c>
      <c r="Q112" s="16">
        <v>40</v>
      </c>
      <c r="R112" s="3" t="str">
        <f>IF(OR(G112="12R",G112="12L"),_xlfn.XLOOKUP(C112,DB!$A$2:$A$255,DB!$B$2:$B$255,""),IF(OR(G112="30L",G112="30R"),_xlfn.XLOOKUP(C112,DB!$A$2:$A$255,DB!$C$2:$C$255,""),""))</f>
        <v>CZM</v>
      </c>
      <c r="S112" s="3">
        <f t="shared" si="1"/>
        <v>18</v>
      </c>
      <c r="T112" s="3" t="str">
        <f>_xlfn.XLOOKUP(C112,DB!$A$2:$A$255,DB!$D$2:$D$255,"")</f>
        <v>Sector 7</v>
      </c>
    </row>
    <row r="113" spans="1:20" x14ac:dyDescent="0.2">
      <c r="A113" s="16" t="s">
        <v>498</v>
      </c>
      <c r="B113" s="16" t="s">
        <v>18</v>
      </c>
      <c r="C113" s="16" t="s">
        <v>101</v>
      </c>
      <c r="D113" s="16" t="s">
        <v>54</v>
      </c>
      <c r="E113" s="16" t="s">
        <v>428</v>
      </c>
      <c r="F113" s="17">
        <v>46303.794317129628</v>
      </c>
      <c r="G113" s="16" t="s">
        <v>22</v>
      </c>
      <c r="H113" s="16" t="s">
        <v>3090</v>
      </c>
      <c r="I113" s="16">
        <v>380</v>
      </c>
      <c r="J113" s="16" t="s">
        <v>23</v>
      </c>
      <c r="K113" s="16" t="s">
        <v>152</v>
      </c>
      <c r="L113" s="16">
        <v>860</v>
      </c>
      <c r="M113" s="16" t="s">
        <v>46</v>
      </c>
      <c r="N113" s="17">
        <v>46303.842546296291</v>
      </c>
      <c r="O113" s="16">
        <v>380</v>
      </c>
      <c r="P113" s="16" t="s">
        <v>26</v>
      </c>
      <c r="Q113" s="16">
        <v>190</v>
      </c>
      <c r="R113" s="3" t="str">
        <f>IF(OR(G113="12R",G113="12L"),_xlfn.XLOOKUP(C113,DB!$A$2:$A$255,DB!$B$2:$B$255,""),IF(OR(G113="30L",G113="30R"),_xlfn.XLOOKUP(C113,DB!$A$2:$A$255,DB!$C$2:$C$255,""),""))</f>
        <v>UDGUV</v>
      </c>
      <c r="S113" s="3">
        <f t="shared" si="1"/>
        <v>19</v>
      </c>
      <c r="T113" s="3" t="str">
        <f>_xlfn.XLOOKUP(C113,DB!$A$2:$A$255,DB!$D$2:$D$255,"")</f>
        <v>Sector 2</v>
      </c>
    </row>
    <row r="114" spans="1:20" x14ac:dyDescent="0.2">
      <c r="A114" s="16" t="s">
        <v>415</v>
      </c>
      <c r="B114" s="16" t="s">
        <v>18</v>
      </c>
      <c r="C114" s="16" t="s">
        <v>18</v>
      </c>
      <c r="D114" s="16" t="s">
        <v>416</v>
      </c>
      <c r="E114" s="16"/>
      <c r="F114" s="17">
        <v>46303.796157407407</v>
      </c>
      <c r="G114" s="16" t="s">
        <v>22</v>
      </c>
      <c r="H114" s="16" t="s">
        <v>3091</v>
      </c>
      <c r="I114" s="16">
        <v>15</v>
      </c>
      <c r="J114" s="16" t="s">
        <v>139</v>
      </c>
      <c r="K114" s="16" t="s">
        <v>51</v>
      </c>
      <c r="L114" s="16">
        <v>82</v>
      </c>
      <c r="M114" s="16" t="s">
        <v>18</v>
      </c>
      <c r="N114" s="17">
        <v>46303.834189814814</v>
      </c>
      <c r="O114" s="16">
        <v>0</v>
      </c>
      <c r="P114" s="16" t="s">
        <v>137</v>
      </c>
      <c r="Q114" s="16">
        <v>15</v>
      </c>
      <c r="R114" s="3" t="str">
        <f>IF(OR(G114="12R",G114="12L"),_xlfn.XLOOKUP(C114,DB!$A$2:$A$255,DB!$B$2:$B$255,""),IF(OR(G114="30L",G114="30R"),_xlfn.XLOOKUP(C114,DB!$A$2:$A$255,DB!$C$2:$C$255,""),""))</f>
        <v/>
      </c>
      <c r="S114" s="3">
        <f t="shared" si="1"/>
        <v>19</v>
      </c>
      <c r="T114" s="3" t="str">
        <f>_xlfn.XLOOKUP(C114,DB!$A$2:$A$255,DB!$D$2:$D$255,"")</f>
        <v/>
      </c>
    </row>
    <row r="115" spans="1:20" x14ac:dyDescent="0.2">
      <c r="A115" s="16" t="s">
        <v>503</v>
      </c>
      <c r="B115" s="16" t="s">
        <v>18</v>
      </c>
      <c r="C115" s="16" t="s">
        <v>260</v>
      </c>
      <c r="D115" s="16" t="s">
        <v>261</v>
      </c>
      <c r="E115" s="16" t="s">
        <v>3092</v>
      </c>
      <c r="F115" s="17">
        <v>46303.798101851848</v>
      </c>
      <c r="G115" s="16" t="s">
        <v>22</v>
      </c>
      <c r="H115" s="16" t="s">
        <v>3093</v>
      </c>
      <c r="I115" s="16">
        <v>350</v>
      </c>
      <c r="J115" s="16" t="s">
        <v>23</v>
      </c>
      <c r="K115" s="16" t="s">
        <v>24</v>
      </c>
      <c r="L115" s="16">
        <v>136</v>
      </c>
      <c r="M115" s="16" t="s">
        <v>40</v>
      </c>
      <c r="N115" s="17">
        <v>46303.806932870371</v>
      </c>
      <c r="O115" s="16">
        <v>229</v>
      </c>
      <c r="P115" s="16" t="s">
        <v>41</v>
      </c>
      <c r="Q115" s="16">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s="16" t="s">
        <v>263</v>
      </c>
      <c r="B116" s="16" t="s">
        <v>18</v>
      </c>
      <c r="C116" s="16" t="s">
        <v>115</v>
      </c>
      <c r="D116" s="16" t="s">
        <v>29</v>
      </c>
      <c r="E116" s="16" t="s">
        <v>2719</v>
      </c>
      <c r="F116" s="17">
        <v>46303.799942129626</v>
      </c>
      <c r="G116" s="16" t="s">
        <v>22</v>
      </c>
      <c r="H116" s="16" t="s">
        <v>3094</v>
      </c>
      <c r="I116" s="16">
        <v>350</v>
      </c>
      <c r="J116" s="16" t="s">
        <v>23</v>
      </c>
      <c r="K116" s="16" t="s">
        <v>24</v>
      </c>
      <c r="L116" s="16">
        <v>150</v>
      </c>
      <c r="M116" s="16" t="s">
        <v>117</v>
      </c>
      <c r="N116" s="17">
        <v>46303.810289351852</v>
      </c>
      <c r="O116" s="16">
        <v>242</v>
      </c>
      <c r="P116" s="16" t="s">
        <v>26</v>
      </c>
      <c r="Q116" s="16">
        <v>190</v>
      </c>
      <c r="R116" s="3" t="str">
        <f>IF(OR(G116="12R",G116="12L"),_xlfn.XLOOKUP(C116,DB!$A$2:$A$255,DB!$B$2:$B$255,""),IF(OR(G116="30L",G116="30R"),_xlfn.XLOOKUP(C116,DB!$A$2:$A$255,DB!$C$2:$C$255,""),""))</f>
        <v>TAKUX</v>
      </c>
      <c r="S116" s="3">
        <f t="shared" si="1"/>
        <v>19</v>
      </c>
      <c r="T116" s="3" t="str">
        <f>_xlfn.XLOOKUP(C116,DB!$A$2:$A$255,DB!$D$2:$D$255,"")</f>
        <v>Sector 7</v>
      </c>
    </row>
    <row r="117" spans="1:20" x14ac:dyDescent="0.2">
      <c r="A117" s="16" t="s">
        <v>185</v>
      </c>
      <c r="B117" s="16" t="s">
        <v>18</v>
      </c>
      <c r="C117" s="16" t="s">
        <v>565</v>
      </c>
      <c r="D117" s="16" t="s">
        <v>186</v>
      </c>
      <c r="E117" s="16"/>
      <c r="F117" s="17">
        <v>46303.80159722222</v>
      </c>
      <c r="G117" s="16" t="s">
        <v>22</v>
      </c>
      <c r="H117" s="16" t="s">
        <v>167</v>
      </c>
      <c r="I117" s="16">
        <v>15</v>
      </c>
      <c r="J117" s="16" t="s">
        <v>139</v>
      </c>
      <c r="K117" s="16" t="s">
        <v>51</v>
      </c>
      <c r="L117" s="16">
        <v>227</v>
      </c>
      <c r="M117" s="16" t="s">
        <v>565</v>
      </c>
      <c r="N117" s="17">
        <v>46303.849641203706</v>
      </c>
      <c r="O117" s="16">
        <v>0</v>
      </c>
      <c r="P117" s="16" t="s">
        <v>137</v>
      </c>
      <c r="Q117" s="16">
        <v>15</v>
      </c>
      <c r="R117" s="3" t="str">
        <f>IF(OR(G117="12R",G117="12L"),_xlfn.XLOOKUP(C117,DB!$A$2:$A$255,DB!$B$2:$B$255,""),IF(OR(G117="30L",G117="30R"),_xlfn.XLOOKUP(C117,DB!$A$2:$A$255,DB!$C$2:$C$255,""),""))</f>
        <v/>
      </c>
      <c r="S117" s="3">
        <f t="shared" si="1"/>
        <v>19</v>
      </c>
      <c r="T117" s="3" t="str">
        <f>_xlfn.XLOOKUP(C117,DB!$A$2:$A$255,DB!$D$2:$D$255,"")</f>
        <v/>
      </c>
    </row>
    <row r="118" spans="1:20" x14ac:dyDescent="0.2">
      <c r="A118" s="16" t="s">
        <v>265</v>
      </c>
      <c r="B118" s="16" t="s">
        <v>18</v>
      </c>
      <c r="C118" s="16" t="s">
        <v>148</v>
      </c>
      <c r="D118" s="16" t="s">
        <v>129</v>
      </c>
      <c r="E118" s="16" t="s">
        <v>3095</v>
      </c>
      <c r="F118" s="17">
        <v>46303.806018518517</v>
      </c>
      <c r="G118" s="16" t="s">
        <v>22</v>
      </c>
      <c r="H118" s="16" t="s">
        <v>421</v>
      </c>
      <c r="I118" s="16">
        <v>370</v>
      </c>
      <c r="J118" s="16" t="s">
        <v>23</v>
      </c>
      <c r="K118" s="16" t="s">
        <v>24</v>
      </c>
      <c r="L118" s="16">
        <v>136</v>
      </c>
      <c r="M118" s="16" t="s">
        <v>40</v>
      </c>
      <c r="N118" s="17">
        <v>46303.815023148149</v>
      </c>
      <c r="O118" s="16">
        <v>254</v>
      </c>
      <c r="P118" s="16" t="s">
        <v>26</v>
      </c>
      <c r="Q118" s="16">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6" t="s">
        <v>3096</v>
      </c>
      <c r="B119" s="16" t="s">
        <v>18</v>
      </c>
      <c r="C119" s="16" t="s">
        <v>205</v>
      </c>
      <c r="D119" s="16" t="s">
        <v>34</v>
      </c>
      <c r="E119" s="16" t="s">
        <v>2365</v>
      </c>
      <c r="F119" s="17">
        <v>46303.807488425926</v>
      </c>
      <c r="G119" s="16" t="s">
        <v>22</v>
      </c>
      <c r="H119" s="16" t="s">
        <v>206</v>
      </c>
      <c r="I119" s="16">
        <v>390</v>
      </c>
      <c r="J119" s="16" t="s">
        <v>23</v>
      </c>
      <c r="K119" s="16" t="s">
        <v>24</v>
      </c>
      <c r="L119" s="16">
        <v>136</v>
      </c>
      <c r="M119" s="16" t="s">
        <v>40</v>
      </c>
      <c r="N119" s="17">
        <v>46303.816458333335</v>
      </c>
      <c r="O119" s="16">
        <v>276</v>
      </c>
      <c r="P119" s="16" t="s">
        <v>26</v>
      </c>
      <c r="Q119" s="16">
        <v>190</v>
      </c>
      <c r="R119" s="3" t="str">
        <f>IF(OR(G119="12R",G119="12L"),_xlfn.XLOOKUP(C119,DB!$A$2:$A$255,DB!$B$2:$B$255,""),IF(OR(G119="30L",G119="30R"),_xlfn.XLOOKUP(C119,DB!$A$2:$A$255,DB!$C$2:$C$255,""),""))</f>
        <v>NUDAL</v>
      </c>
      <c r="S119" s="3">
        <f t="shared" si="1"/>
        <v>19</v>
      </c>
      <c r="T119" s="3" t="str">
        <f>_xlfn.XLOOKUP(C119,DB!$A$2:$A$255,DB!$D$2:$D$255,"")</f>
        <v>Sector 3</v>
      </c>
    </row>
    <row r="120" spans="1:20" x14ac:dyDescent="0.2">
      <c r="A120" s="16" t="s">
        <v>501</v>
      </c>
      <c r="B120" s="16" t="s">
        <v>18</v>
      </c>
      <c r="C120" s="16" t="s">
        <v>502</v>
      </c>
      <c r="D120" s="16" t="s">
        <v>29</v>
      </c>
      <c r="E120" s="16" t="s">
        <v>3097</v>
      </c>
      <c r="F120" s="17">
        <v>46303.808657407411</v>
      </c>
      <c r="G120" s="16" t="s">
        <v>22</v>
      </c>
      <c r="H120" s="16" t="s">
        <v>3098</v>
      </c>
      <c r="I120" s="16">
        <v>360</v>
      </c>
      <c r="J120" s="16" t="s">
        <v>23</v>
      </c>
      <c r="K120" s="16" t="s">
        <v>24</v>
      </c>
      <c r="L120" s="16">
        <v>865</v>
      </c>
      <c r="M120" s="16" t="s">
        <v>36</v>
      </c>
      <c r="N120" s="17">
        <v>46303.857187500005</v>
      </c>
      <c r="O120" s="16">
        <v>360</v>
      </c>
      <c r="P120" s="16" t="s">
        <v>26</v>
      </c>
      <c r="Q120" s="16">
        <v>190</v>
      </c>
      <c r="R120" s="3" t="str">
        <f>IF(OR(G120="12R",G120="12L"),_xlfn.XLOOKUP(C120,DB!$A$2:$A$255,DB!$B$2:$B$255,""),IF(OR(G120="30L",G120="30R"),_xlfn.XLOOKUP(C120,DB!$A$2:$A$255,DB!$C$2:$C$255,""),""))</f>
        <v>OMSUK</v>
      </c>
      <c r="S120" s="3">
        <f t="shared" si="1"/>
        <v>19</v>
      </c>
      <c r="T120" s="3" t="str">
        <f>_xlfn.XLOOKUP(C120,DB!$A$2:$A$255,DB!$D$2:$D$255,"")</f>
        <v>Sector 3</v>
      </c>
    </row>
    <row r="121" spans="1:20" x14ac:dyDescent="0.2">
      <c r="A121" s="16" t="s">
        <v>3099</v>
      </c>
      <c r="B121" s="16" t="s">
        <v>18</v>
      </c>
      <c r="C121" s="16" t="s">
        <v>3100</v>
      </c>
      <c r="D121" s="16" t="s">
        <v>2791</v>
      </c>
      <c r="E121" s="16"/>
      <c r="F121" s="17">
        <v>46303.809641203705</v>
      </c>
      <c r="G121" s="16" t="s">
        <v>22</v>
      </c>
      <c r="H121" s="16" t="s">
        <v>3101</v>
      </c>
      <c r="I121" s="16">
        <v>410</v>
      </c>
      <c r="J121" s="16" t="s">
        <v>23</v>
      </c>
      <c r="K121" s="16" t="s">
        <v>51</v>
      </c>
      <c r="L121" s="16">
        <v>136</v>
      </c>
      <c r="M121" s="16" t="s">
        <v>40</v>
      </c>
      <c r="N121" s="17">
        <v>46303.817939814813</v>
      </c>
      <c r="O121" s="16">
        <v>342</v>
      </c>
      <c r="P121" s="16" t="s">
        <v>26</v>
      </c>
      <c r="Q121" s="16">
        <v>30</v>
      </c>
      <c r="R121" s="3" t="str">
        <f>IF(OR(G121="12R",G121="12L"),_xlfn.XLOOKUP(C121,DB!$A$2:$A$255,DB!$B$2:$B$255,""),IF(OR(G121="30L",G121="30R"),_xlfn.XLOOKUP(C121,DB!$A$2:$A$255,DB!$C$2:$C$255,""),""))</f>
        <v/>
      </c>
      <c r="S121" s="3">
        <f t="shared" si="1"/>
        <v>19</v>
      </c>
      <c r="T121" s="3" t="str">
        <f>_xlfn.XLOOKUP(C121,DB!$A$2:$A$255,DB!$D$2:$D$255,"")</f>
        <v/>
      </c>
    </row>
    <row r="122" spans="1:20" x14ac:dyDescent="0.2">
      <c r="A122" s="16" t="s">
        <v>272</v>
      </c>
      <c r="B122" s="16" t="s">
        <v>18</v>
      </c>
      <c r="C122" s="16" t="s">
        <v>273</v>
      </c>
      <c r="D122" s="16" t="s">
        <v>20</v>
      </c>
      <c r="E122" s="16" t="s">
        <v>1258</v>
      </c>
      <c r="F122" s="17">
        <v>46303.810925925922</v>
      </c>
      <c r="G122" s="16" t="s">
        <v>22</v>
      </c>
      <c r="H122" s="16" t="s">
        <v>3102</v>
      </c>
      <c r="I122" s="16">
        <v>340</v>
      </c>
      <c r="J122" s="16" t="s">
        <v>23</v>
      </c>
      <c r="K122" s="16" t="s">
        <v>24</v>
      </c>
      <c r="L122" s="16">
        <v>874</v>
      </c>
      <c r="M122" s="16" t="s">
        <v>36</v>
      </c>
      <c r="N122" s="17">
        <v>46303.859282407408</v>
      </c>
      <c r="O122" s="16">
        <v>340</v>
      </c>
      <c r="P122" s="16" t="s">
        <v>26</v>
      </c>
      <c r="Q122" s="16">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16" t="s">
        <v>669</v>
      </c>
      <c r="B123" s="16" t="s">
        <v>18</v>
      </c>
      <c r="C123" s="16" t="s">
        <v>317</v>
      </c>
      <c r="D123" s="16" t="s">
        <v>20</v>
      </c>
      <c r="E123" s="16" t="s">
        <v>3103</v>
      </c>
      <c r="F123" s="17">
        <v>46303.812337962961</v>
      </c>
      <c r="G123" s="16" t="s">
        <v>22</v>
      </c>
      <c r="H123" s="16" t="s">
        <v>3104</v>
      </c>
      <c r="I123" s="16">
        <v>360</v>
      </c>
      <c r="J123" s="16" t="s">
        <v>23</v>
      </c>
      <c r="K123" s="16" t="s">
        <v>24</v>
      </c>
      <c r="L123" s="16">
        <v>895</v>
      </c>
      <c r="M123" s="16" t="s">
        <v>2254</v>
      </c>
      <c r="N123" s="17">
        <v>46303.860868055555</v>
      </c>
      <c r="O123" s="16">
        <v>320</v>
      </c>
      <c r="P123" s="16" t="s">
        <v>26</v>
      </c>
      <c r="Q123" s="16">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16" t="s">
        <v>214</v>
      </c>
      <c r="B124" s="16" t="s">
        <v>18</v>
      </c>
      <c r="C124" s="16" t="s">
        <v>215</v>
      </c>
      <c r="D124" s="16" t="s">
        <v>116</v>
      </c>
      <c r="E124" s="16" t="s">
        <v>582</v>
      </c>
      <c r="F124" s="17">
        <v>46303.813125000001</v>
      </c>
      <c r="G124" s="16" t="s">
        <v>22</v>
      </c>
      <c r="H124" s="16" t="s">
        <v>3105</v>
      </c>
      <c r="I124" s="16">
        <v>390</v>
      </c>
      <c r="J124" s="16" t="s">
        <v>23</v>
      </c>
      <c r="K124" s="16" t="s">
        <v>24</v>
      </c>
      <c r="L124" s="16">
        <v>213</v>
      </c>
      <c r="M124" s="16" t="s">
        <v>383</v>
      </c>
      <c r="N124" s="17">
        <v>46303.825844907406</v>
      </c>
      <c r="O124" s="16">
        <v>352</v>
      </c>
      <c r="P124" s="16" t="s">
        <v>26</v>
      </c>
      <c r="Q124" s="16">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s="16" t="s">
        <v>187</v>
      </c>
      <c r="B125" s="16" t="s">
        <v>18</v>
      </c>
      <c r="C125" s="16" t="s">
        <v>18</v>
      </c>
      <c r="D125" s="16" t="s">
        <v>188</v>
      </c>
      <c r="E125" s="16"/>
      <c r="F125" s="17">
        <v>46303.815532407403</v>
      </c>
      <c r="G125" s="16" t="s">
        <v>22</v>
      </c>
      <c r="H125" s="16" t="s">
        <v>3106</v>
      </c>
      <c r="I125" s="16">
        <v>15</v>
      </c>
      <c r="J125" s="16" t="s">
        <v>139</v>
      </c>
      <c r="K125" s="16" t="s">
        <v>51</v>
      </c>
      <c r="L125" s="16">
        <v>76</v>
      </c>
      <c r="M125" s="16" t="s">
        <v>18</v>
      </c>
      <c r="N125" s="17">
        <v>46303.885011574079</v>
      </c>
      <c r="O125" s="16">
        <v>0</v>
      </c>
      <c r="P125" s="16" t="s">
        <v>137</v>
      </c>
      <c r="Q125" s="16">
        <v>15</v>
      </c>
      <c r="R125" s="3" t="str">
        <f>IF(OR(G125="12R",G125="12L"),_xlfn.XLOOKUP(C125,DB!$A$2:$A$255,DB!$B$2:$B$255,""),IF(OR(G125="30L",G125="30R"),_xlfn.XLOOKUP(C125,DB!$A$2:$A$255,DB!$C$2:$C$255,""),""))</f>
        <v/>
      </c>
      <c r="S125" s="3">
        <f t="shared" si="1"/>
        <v>19</v>
      </c>
      <c r="T125" s="3" t="str">
        <f>_xlfn.XLOOKUP(C125,DB!$A$2:$A$255,DB!$D$2:$D$255,"")</f>
        <v/>
      </c>
    </row>
    <row r="126" spans="1:20" x14ac:dyDescent="0.2">
      <c r="A126" s="16" t="s">
        <v>280</v>
      </c>
      <c r="B126" s="16" t="s">
        <v>18</v>
      </c>
      <c r="C126" s="16" t="s">
        <v>170</v>
      </c>
      <c r="D126" s="16" t="s">
        <v>34</v>
      </c>
      <c r="E126" s="16" t="s">
        <v>1648</v>
      </c>
      <c r="F126" s="17">
        <v>46303.81658564815</v>
      </c>
      <c r="G126" s="16" t="s">
        <v>22</v>
      </c>
      <c r="H126" s="16" t="s">
        <v>3107</v>
      </c>
      <c r="I126" s="16">
        <v>350</v>
      </c>
      <c r="J126" s="16" t="s">
        <v>23</v>
      </c>
      <c r="K126" s="16" t="s">
        <v>24</v>
      </c>
      <c r="L126" s="16">
        <v>136</v>
      </c>
      <c r="M126" s="16" t="s">
        <v>40</v>
      </c>
      <c r="N126" s="17">
        <v>46303.825787037036</v>
      </c>
      <c r="O126" s="16">
        <v>249</v>
      </c>
      <c r="P126" s="16" t="s">
        <v>26</v>
      </c>
      <c r="Q126" s="16">
        <v>190</v>
      </c>
      <c r="R126" s="3" t="str">
        <f>IF(OR(G126="12R",G126="12L"),_xlfn.XLOOKUP(C126,DB!$A$2:$A$255,DB!$B$2:$B$255,""),IF(OR(G126="30L",G126="30R"),_xlfn.XLOOKUP(C126,DB!$A$2:$A$255,DB!$C$2:$C$255,""),""))</f>
        <v>OMSUK</v>
      </c>
      <c r="S126" s="3">
        <f t="shared" si="1"/>
        <v>19</v>
      </c>
      <c r="T126" s="3" t="str">
        <f>_xlfn.XLOOKUP(C126,DB!$A$2:$A$255,DB!$D$2:$D$255,"")</f>
        <v>Sector 3</v>
      </c>
    </row>
    <row r="127" spans="1:20" x14ac:dyDescent="0.2">
      <c r="A127" s="16" t="s">
        <v>270</v>
      </c>
      <c r="B127" s="16" t="s">
        <v>18</v>
      </c>
      <c r="C127" s="16" t="s">
        <v>134</v>
      </c>
      <c r="D127" s="16" t="s">
        <v>61</v>
      </c>
      <c r="E127" s="16" t="s">
        <v>2063</v>
      </c>
      <c r="F127" s="17">
        <v>46303.817986111113</v>
      </c>
      <c r="G127" s="16" t="s">
        <v>22</v>
      </c>
      <c r="H127" s="16" t="s">
        <v>3108</v>
      </c>
      <c r="I127" s="16">
        <v>330</v>
      </c>
      <c r="J127" s="16" t="s">
        <v>23</v>
      </c>
      <c r="K127" s="16" t="s">
        <v>24</v>
      </c>
      <c r="L127" s="16">
        <v>136</v>
      </c>
      <c r="M127" s="16" t="s">
        <v>40</v>
      </c>
      <c r="N127" s="17">
        <v>46303.827187499999</v>
      </c>
      <c r="O127" s="16">
        <v>211</v>
      </c>
      <c r="P127" s="16" t="s">
        <v>26</v>
      </c>
      <c r="Q127" s="16">
        <v>190</v>
      </c>
      <c r="R127" s="3" t="str">
        <f>IF(OR(G127="12R",G127="12L"),_xlfn.XLOOKUP(C127,DB!$A$2:$A$255,DB!$B$2:$B$255,""),IF(OR(G127="30L",G127="30R"),_xlfn.XLOOKUP(C127,DB!$A$2:$A$255,DB!$C$2:$C$255,""),""))</f>
        <v>ENEBA</v>
      </c>
      <c r="S127" s="3">
        <f t="shared" si="1"/>
        <v>19</v>
      </c>
      <c r="T127" s="3" t="str">
        <f>_xlfn.XLOOKUP(C127,DB!$A$2:$A$255,DB!$D$2:$D$255,"")</f>
        <v>Sector 3</v>
      </c>
    </row>
    <row r="128" spans="1:20" x14ac:dyDescent="0.2">
      <c r="A128" s="16" t="s">
        <v>251</v>
      </c>
      <c r="B128" s="16" t="s">
        <v>18</v>
      </c>
      <c r="C128" s="16" t="s">
        <v>63</v>
      </c>
      <c r="D128" s="16" t="s">
        <v>34</v>
      </c>
      <c r="E128" s="16" t="s">
        <v>84</v>
      </c>
      <c r="F128" s="17">
        <v>46303.819490740745</v>
      </c>
      <c r="G128" s="16" t="s">
        <v>22</v>
      </c>
      <c r="H128" s="16" t="s">
        <v>3109</v>
      </c>
      <c r="I128" s="16">
        <v>360</v>
      </c>
      <c r="J128" s="16" t="s">
        <v>23</v>
      </c>
      <c r="K128" s="16" t="s">
        <v>24</v>
      </c>
      <c r="L128" s="16">
        <v>871</v>
      </c>
      <c r="M128" s="16" t="s">
        <v>745</v>
      </c>
      <c r="N128" s="17">
        <v>46303.868564814809</v>
      </c>
      <c r="O128" s="16">
        <v>360</v>
      </c>
      <c r="P128" s="16" t="s">
        <v>26</v>
      </c>
      <c r="Q128" s="16">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6" t="s">
        <v>329</v>
      </c>
      <c r="B129" s="16" t="s">
        <v>18</v>
      </c>
      <c r="C129" s="16" t="s">
        <v>330</v>
      </c>
      <c r="D129" s="16" t="s">
        <v>34</v>
      </c>
      <c r="E129" s="16" t="s">
        <v>3110</v>
      </c>
      <c r="F129" s="17">
        <v>46303.820405092592</v>
      </c>
      <c r="G129" s="16" t="s">
        <v>22</v>
      </c>
      <c r="H129" s="16" t="s">
        <v>3111</v>
      </c>
      <c r="I129" s="16">
        <v>350</v>
      </c>
      <c r="J129" s="16" t="s">
        <v>23</v>
      </c>
      <c r="K129" s="16" t="s">
        <v>24</v>
      </c>
      <c r="L129" s="16">
        <v>136</v>
      </c>
      <c r="M129" s="16" t="s">
        <v>40</v>
      </c>
      <c r="N129" s="17">
        <v>46303.829421296294</v>
      </c>
      <c r="O129" s="16">
        <v>234</v>
      </c>
      <c r="P129" s="16" t="s">
        <v>26</v>
      </c>
      <c r="Q129" s="16">
        <v>190</v>
      </c>
      <c r="R129" s="3" t="str">
        <f>IF(OR(G129="12R",G129="12L"),_xlfn.XLOOKUP(C129,DB!$A$2:$A$255,DB!$B$2:$B$255,""),IF(OR(G129="30L",G129="30R"),_xlfn.XLOOKUP(C129,DB!$A$2:$A$255,DB!$C$2:$C$255,""),""))</f>
        <v>OMSUK</v>
      </c>
      <c r="S129" s="3">
        <f t="shared" si="1"/>
        <v>19</v>
      </c>
      <c r="T129" s="3" t="str">
        <f>_xlfn.XLOOKUP(C129,DB!$A$2:$A$255,DB!$D$2:$D$255,"")</f>
        <v>Sector 3</v>
      </c>
    </row>
    <row r="130" spans="1:20" x14ac:dyDescent="0.2">
      <c r="A130" s="16" t="s">
        <v>264</v>
      </c>
      <c r="B130" s="16" t="s">
        <v>18</v>
      </c>
      <c r="C130" s="16" t="s">
        <v>224</v>
      </c>
      <c r="D130" s="16" t="s">
        <v>29</v>
      </c>
      <c r="E130" s="16" t="s">
        <v>678</v>
      </c>
      <c r="F130" s="17">
        <v>46303.822476851856</v>
      </c>
      <c r="G130" s="16" t="s">
        <v>22</v>
      </c>
      <c r="H130" s="16" t="s">
        <v>3112</v>
      </c>
      <c r="I130" s="16">
        <v>400</v>
      </c>
      <c r="J130" s="16" t="s">
        <v>23</v>
      </c>
      <c r="K130" s="16" t="s">
        <v>24</v>
      </c>
      <c r="L130" s="16">
        <v>775</v>
      </c>
      <c r="M130" s="16" t="s">
        <v>225</v>
      </c>
      <c r="N130" s="17">
        <v>46303.864340277782</v>
      </c>
      <c r="O130" s="16">
        <v>400</v>
      </c>
      <c r="P130" s="16" t="s">
        <v>26</v>
      </c>
      <c r="Q130" s="16">
        <v>190</v>
      </c>
      <c r="R130" s="3" t="str">
        <f>IF(OR(G130="12R",G130="12L"),_xlfn.XLOOKUP(C130,DB!$A$2:$A$255,DB!$B$2:$B$255,""),IF(OR(G130="30L",G130="30R"),_xlfn.XLOOKUP(C130,DB!$A$2:$A$255,DB!$C$2:$C$255,""),""))</f>
        <v>ENEBA</v>
      </c>
      <c r="S130" s="3">
        <f t="shared" si="1"/>
        <v>19</v>
      </c>
      <c r="T130" s="3" t="str">
        <f>_xlfn.XLOOKUP(C130,DB!$A$2:$A$255,DB!$D$2:$D$255,"")</f>
        <v>Sector 3</v>
      </c>
    </row>
    <row r="131" spans="1:20" x14ac:dyDescent="0.2">
      <c r="A131" s="16" t="s">
        <v>278</v>
      </c>
      <c r="B131" s="16" t="s">
        <v>18</v>
      </c>
      <c r="C131" s="16" t="s">
        <v>33</v>
      </c>
      <c r="D131" s="16" t="s">
        <v>20</v>
      </c>
      <c r="E131" s="16" t="s">
        <v>581</v>
      </c>
      <c r="F131" s="17">
        <v>46303.825509259259</v>
      </c>
      <c r="G131" s="16" t="s">
        <v>22</v>
      </c>
      <c r="H131" s="16" t="s">
        <v>3113</v>
      </c>
      <c r="I131" s="16">
        <v>360</v>
      </c>
      <c r="J131" s="16" t="s">
        <v>23</v>
      </c>
      <c r="K131" s="16" t="s">
        <v>24</v>
      </c>
      <c r="L131" s="16">
        <v>900</v>
      </c>
      <c r="M131" s="16" t="s">
        <v>36</v>
      </c>
      <c r="N131" s="17">
        <v>46303.875162037039</v>
      </c>
      <c r="O131" s="16">
        <v>360</v>
      </c>
      <c r="P131" s="16" t="s">
        <v>26</v>
      </c>
      <c r="Q131" s="16">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16" t="s">
        <v>287</v>
      </c>
      <c r="B132" s="16" t="s">
        <v>18</v>
      </c>
      <c r="C132" s="16" t="s">
        <v>43</v>
      </c>
      <c r="D132" s="16" t="s">
        <v>44</v>
      </c>
      <c r="E132" s="16" t="s">
        <v>572</v>
      </c>
      <c r="F132" s="17">
        <v>46303.826898148152</v>
      </c>
      <c r="G132" s="16" t="s">
        <v>22</v>
      </c>
      <c r="H132" s="16" t="s">
        <v>3114</v>
      </c>
      <c r="I132" s="16">
        <v>360</v>
      </c>
      <c r="J132" s="16" t="s">
        <v>23</v>
      </c>
      <c r="K132" s="16" t="s">
        <v>24</v>
      </c>
      <c r="L132" s="16">
        <v>892</v>
      </c>
      <c r="M132" s="16" t="s">
        <v>910</v>
      </c>
      <c r="N132" s="17">
        <v>46303.876192129625</v>
      </c>
      <c r="O132" s="16">
        <v>360</v>
      </c>
      <c r="P132" s="16" t="s">
        <v>26</v>
      </c>
      <c r="Q132" s="16">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16" t="s">
        <v>299</v>
      </c>
      <c r="B133" s="16" t="s">
        <v>18</v>
      </c>
      <c r="C133" s="16" t="s">
        <v>284</v>
      </c>
      <c r="D133" s="16" t="s">
        <v>34</v>
      </c>
      <c r="E133" s="16" t="s">
        <v>302</v>
      </c>
      <c r="F133" s="17">
        <v>46303.828229166669</v>
      </c>
      <c r="G133" s="16" t="s">
        <v>22</v>
      </c>
      <c r="H133" s="16" t="s">
        <v>3115</v>
      </c>
      <c r="I133" s="16">
        <v>340</v>
      </c>
      <c r="J133" s="16" t="s">
        <v>23</v>
      </c>
      <c r="K133" s="16" t="s">
        <v>24</v>
      </c>
      <c r="L133" s="16">
        <v>871</v>
      </c>
      <c r="M133" s="16" t="s">
        <v>181</v>
      </c>
      <c r="N133" s="17">
        <v>46303.878194444449</v>
      </c>
      <c r="O133" s="16">
        <v>340</v>
      </c>
      <c r="P133" s="16" t="s">
        <v>26</v>
      </c>
      <c r="Q133" s="16">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16" t="s">
        <v>1402</v>
      </c>
      <c r="B134" s="16" t="s">
        <v>18</v>
      </c>
      <c r="C134" s="16" t="s">
        <v>660</v>
      </c>
      <c r="D134" s="16" t="s">
        <v>29</v>
      </c>
      <c r="E134" s="16" t="s">
        <v>1929</v>
      </c>
      <c r="F134" s="17">
        <v>46303.82913194444</v>
      </c>
      <c r="G134" s="16" t="s">
        <v>22</v>
      </c>
      <c r="H134" s="16" t="s">
        <v>3116</v>
      </c>
      <c r="I134" s="16">
        <v>330</v>
      </c>
      <c r="J134" s="16" t="s">
        <v>23</v>
      </c>
      <c r="K134" s="16" t="s">
        <v>24</v>
      </c>
      <c r="L134" s="16">
        <v>216</v>
      </c>
      <c r="M134" s="16" t="s">
        <v>383</v>
      </c>
      <c r="N134" s="17">
        <v>46303.842199074075</v>
      </c>
      <c r="O134" s="16">
        <v>298</v>
      </c>
      <c r="P134" s="16" t="s">
        <v>26</v>
      </c>
      <c r="Q134" s="16">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16" t="s">
        <v>275</v>
      </c>
      <c r="B135" s="16" t="s">
        <v>18</v>
      </c>
      <c r="C135" s="16" t="s">
        <v>276</v>
      </c>
      <c r="D135" s="16" t="s">
        <v>123</v>
      </c>
      <c r="E135" s="16" t="s">
        <v>2279</v>
      </c>
      <c r="F135" s="17">
        <v>46303.83012731481</v>
      </c>
      <c r="G135" s="16" t="s">
        <v>22</v>
      </c>
      <c r="H135" s="16" t="s">
        <v>3117</v>
      </c>
      <c r="I135" s="16">
        <v>300</v>
      </c>
      <c r="J135" s="16" t="s">
        <v>23</v>
      </c>
      <c r="K135" s="16" t="s">
        <v>24</v>
      </c>
      <c r="L135" s="16">
        <v>868</v>
      </c>
      <c r="M135" s="16" t="s">
        <v>181</v>
      </c>
      <c r="N135" s="17">
        <v>46303.87700231481</v>
      </c>
      <c r="O135" s="16">
        <v>300</v>
      </c>
      <c r="P135" s="16" t="s">
        <v>26</v>
      </c>
      <c r="Q135" s="16">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16" t="s">
        <v>422</v>
      </c>
      <c r="B136" s="16" t="s">
        <v>18</v>
      </c>
      <c r="C136" s="16" t="s">
        <v>423</v>
      </c>
      <c r="D136" s="16" t="s">
        <v>61</v>
      </c>
      <c r="E136" s="16" t="s">
        <v>1164</v>
      </c>
      <c r="F136" s="17">
        <v>46303.83185185185</v>
      </c>
      <c r="G136" s="16" t="s">
        <v>22</v>
      </c>
      <c r="H136" s="16" t="s">
        <v>3118</v>
      </c>
      <c r="I136" s="16">
        <v>360</v>
      </c>
      <c r="J136" s="16" t="s">
        <v>23</v>
      </c>
      <c r="K136" s="16" t="s">
        <v>24</v>
      </c>
      <c r="L136" s="16">
        <v>901</v>
      </c>
      <c r="M136" s="16" t="s">
        <v>225</v>
      </c>
      <c r="N136" s="17">
        <v>46303.882094907407</v>
      </c>
      <c r="O136" s="16">
        <v>360</v>
      </c>
      <c r="P136" s="16" t="s">
        <v>26</v>
      </c>
      <c r="Q136" s="16">
        <v>190</v>
      </c>
      <c r="R136" s="3" t="str">
        <f>IF(OR(G136="12R",G136="12L"),_xlfn.XLOOKUP(C136,DB!$A$2:$A$255,DB!$B$2:$B$255,""),IF(OR(G136="30L",G136="30R"),_xlfn.XLOOKUP(C136,DB!$A$2:$A$255,DB!$C$2:$C$255,""),""))</f>
        <v>ENEBA</v>
      </c>
      <c r="S136" s="3">
        <f t="shared" si="2"/>
        <v>19</v>
      </c>
      <c r="T136" s="3" t="str">
        <f>_xlfn.XLOOKUP(C136,DB!$A$2:$A$255,DB!$D$2:$D$255,"")</f>
        <v>Sector 3</v>
      </c>
    </row>
    <row r="137" spans="1:20" x14ac:dyDescent="0.2">
      <c r="A137" s="16" t="s">
        <v>291</v>
      </c>
      <c r="B137" s="16" t="s">
        <v>18</v>
      </c>
      <c r="C137" s="16" t="s">
        <v>122</v>
      </c>
      <c r="D137" s="16" t="s">
        <v>44</v>
      </c>
      <c r="E137" s="16" t="s">
        <v>3119</v>
      </c>
      <c r="F137" s="17">
        <v>46303.833275462966</v>
      </c>
      <c r="G137" s="16" t="s">
        <v>22</v>
      </c>
      <c r="H137" s="16" t="s">
        <v>3120</v>
      </c>
      <c r="I137" s="16">
        <v>360</v>
      </c>
      <c r="J137" s="16" t="s">
        <v>23</v>
      </c>
      <c r="K137" s="16" t="s">
        <v>24</v>
      </c>
      <c r="L137" s="16">
        <v>889</v>
      </c>
      <c r="M137" s="16" t="s">
        <v>780</v>
      </c>
      <c r="N137" s="17">
        <v>46303.882939814815</v>
      </c>
      <c r="O137" s="16">
        <v>360</v>
      </c>
      <c r="P137" s="16" t="s">
        <v>26</v>
      </c>
      <c r="Q137" s="16">
        <v>190</v>
      </c>
      <c r="R137" s="3" t="str">
        <f>IF(OR(G137="12R",G137="12L"),_xlfn.XLOOKUP(C137,DB!$A$2:$A$255,DB!$B$2:$B$255,""),IF(OR(G137="30L",G137="30R"),_xlfn.XLOOKUP(C137,DB!$A$2:$A$255,DB!$C$2:$C$255,""),""))</f>
        <v>ENEBA</v>
      </c>
      <c r="S137" s="3">
        <f t="shared" si="2"/>
        <v>19</v>
      </c>
      <c r="T137" s="3" t="str">
        <f>_xlfn.XLOOKUP(C137,DB!$A$2:$A$255,DB!$D$2:$D$255,"")</f>
        <v>Sector 3</v>
      </c>
    </row>
    <row r="138" spans="1:20" x14ac:dyDescent="0.2">
      <c r="A138" s="16" t="s">
        <v>492</v>
      </c>
      <c r="B138" s="16" t="s">
        <v>18</v>
      </c>
      <c r="C138" s="16" t="s">
        <v>493</v>
      </c>
      <c r="D138" s="16" t="s">
        <v>116</v>
      </c>
      <c r="E138" s="16" t="s">
        <v>726</v>
      </c>
      <c r="F138" s="17">
        <v>46303.83430555556</v>
      </c>
      <c r="G138" s="16" t="s">
        <v>22</v>
      </c>
      <c r="H138" s="16" t="s">
        <v>3121</v>
      </c>
      <c r="I138" s="16">
        <v>310</v>
      </c>
      <c r="J138" s="16" t="s">
        <v>23</v>
      </c>
      <c r="K138" s="16" t="s">
        <v>24</v>
      </c>
      <c r="L138" s="16">
        <v>216</v>
      </c>
      <c r="M138" s="16" t="s">
        <v>383</v>
      </c>
      <c r="N138" s="17">
        <v>46303.84674768518</v>
      </c>
      <c r="O138" s="16">
        <v>310</v>
      </c>
      <c r="P138" s="16" t="s">
        <v>26</v>
      </c>
      <c r="Q138" s="16">
        <v>40</v>
      </c>
      <c r="R138" s="3" t="str">
        <f>IF(OR(G138="12R",G138="12L"),_xlfn.XLOOKUP(C138,DB!$A$2:$A$255,DB!$B$2:$B$255,""),IF(OR(G138="30L",G138="30R"),_xlfn.XLOOKUP(C138,DB!$A$2:$A$255,DB!$C$2:$C$255,""),""))</f>
        <v>ENEBA</v>
      </c>
      <c r="S138" s="3">
        <f t="shared" si="2"/>
        <v>20</v>
      </c>
      <c r="T138" s="3" t="str">
        <f>_xlfn.XLOOKUP(C138,DB!$A$2:$A$255,DB!$D$2:$D$255,"")</f>
        <v>Sector 3</v>
      </c>
    </row>
    <row r="139" spans="1:20" x14ac:dyDescent="0.2">
      <c r="A139" s="16" t="s">
        <v>292</v>
      </c>
      <c r="B139" s="16" t="s">
        <v>18</v>
      </c>
      <c r="C139" s="16" t="s">
        <v>43</v>
      </c>
      <c r="D139" s="16" t="s">
        <v>20</v>
      </c>
      <c r="E139" s="16" t="s">
        <v>955</v>
      </c>
      <c r="F139" s="17">
        <v>46303.835555555561</v>
      </c>
      <c r="G139" s="16" t="s">
        <v>22</v>
      </c>
      <c r="H139" s="16" t="s">
        <v>3122</v>
      </c>
      <c r="I139" s="16">
        <v>340</v>
      </c>
      <c r="J139" s="16" t="s">
        <v>23</v>
      </c>
      <c r="K139" s="16" t="s">
        <v>24</v>
      </c>
      <c r="L139" s="16">
        <v>877</v>
      </c>
      <c r="M139" s="16" t="s">
        <v>3123</v>
      </c>
      <c r="N139" s="17">
        <v>46303.884201388893</v>
      </c>
      <c r="O139" s="16">
        <v>320</v>
      </c>
      <c r="P139" s="16" t="s">
        <v>26</v>
      </c>
      <c r="Q139" s="16">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s="16" t="s">
        <v>856</v>
      </c>
      <c r="B140" s="16" t="s">
        <v>18</v>
      </c>
      <c r="C140" s="16" t="s">
        <v>203</v>
      </c>
      <c r="D140" s="16" t="s">
        <v>129</v>
      </c>
      <c r="E140" s="16" t="s">
        <v>3124</v>
      </c>
      <c r="F140" s="17">
        <v>46303.836631944447</v>
      </c>
      <c r="G140" s="16" t="s">
        <v>22</v>
      </c>
      <c r="H140" s="16" t="s">
        <v>3125</v>
      </c>
      <c r="I140" s="16">
        <v>370</v>
      </c>
      <c r="J140" s="16" t="s">
        <v>23</v>
      </c>
      <c r="K140" s="16" t="s">
        <v>24</v>
      </c>
      <c r="L140" s="16">
        <v>136</v>
      </c>
      <c r="M140" s="16" t="s">
        <v>40</v>
      </c>
      <c r="N140" s="17">
        <v>46303.845694444448</v>
      </c>
      <c r="O140" s="16">
        <v>211</v>
      </c>
      <c r="P140" s="16" t="s">
        <v>26</v>
      </c>
      <c r="Q140" s="16">
        <v>190</v>
      </c>
      <c r="R140" s="3" t="str">
        <f>IF(OR(G140="12R",G140="12L"),_xlfn.XLOOKUP(C140,DB!$A$2:$A$255,DB!$B$2:$B$255,""),IF(OR(G140="30L",G140="30R"),_xlfn.XLOOKUP(C140,DB!$A$2:$A$255,DB!$C$2:$C$255,""),""))</f>
        <v>ENEBA</v>
      </c>
      <c r="S140" s="3">
        <f t="shared" si="2"/>
        <v>20</v>
      </c>
      <c r="T140" s="3" t="str">
        <f>_xlfn.XLOOKUP(C140,DB!$A$2:$A$255,DB!$D$2:$D$255,"")</f>
        <v>Sector 3</v>
      </c>
    </row>
    <row r="141" spans="1:20" x14ac:dyDescent="0.2">
      <c r="A141" s="16" t="s">
        <v>294</v>
      </c>
      <c r="B141" s="16" t="s">
        <v>18</v>
      </c>
      <c r="C141" s="16" t="s">
        <v>101</v>
      </c>
      <c r="D141" s="16" t="s">
        <v>54</v>
      </c>
      <c r="E141" s="16" t="s">
        <v>3126</v>
      </c>
      <c r="F141" s="17">
        <v>46303.837870370371</v>
      </c>
      <c r="G141" s="16" t="s">
        <v>22</v>
      </c>
      <c r="H141" s="16" t="s">
        <v>3127</v>
      </c>
      <c r="I141" s="16">
        <v>380</v>
      </c>
      <c r="J141" s="16" t="s">
        <v>23</v>
      </c>
      <c r="K141" s="16" t="s">
        <v>24</v>
      </c>
      <c r="L141" s="16">
        <v>862</v>
      </c>
      <c r="M141" s="16" t="s">
        <v>376</v>
      </c>
      <c r="N141" s="17">
        <v>46303.886203703703</v>
      </c>
      <c r="O141" s="16">
        <v>380</v>
      </c>
      <c r="P141" s="16" t="s">
        <v>26</v>
      </c>
      <c r="Q141" s="16">
        <v>190</v>
      </c>
      <c r="R141" s="3" t="str">
        <f>IF(OR(G141="12R",G141="12L"),_xlfn.XLOOKUP(C141,DB!$A$2:$A$255,DB!$B$2:$B$255,""),IF(OR(G141="30L",G141="30R"),_xlfn.XLOOKUP(C141,DB!$A$2:$A$255,DB!$C$2:$C$255,""),""))</f>
        <v>UDGUV</v>
      </c>
      <c r="S141" s="3">
        <f t="shared" si="2"/>
        <v>20</v>
      </c>
      <c r="T141" s="3" t="str">
        <f>_xlfn.XLOOKUP(C141,DB!$A$2:$A$255,DB!$D$2:$D$255,"")</f>
        <v>Sector 2</v>
      </c>
    </row>
    <row r="142" spans="1:20" x14ac:dyDescent="0.2">
      <c r="A142" s="16" t="s">
        <v>301</v>
      </c>
      <c r="B142" s="16" t="s">
        <v>18</v>
      </c>
      <c r="C142" s="16" t="s">
        <v>50</v>
      </c>
      <c r="D142" s="16" t="s">
        <v>54</v>
      </c>
      <c r="E142" s="16" t="s">
        <v>742</v>
      </c>
      <c r="F142" s="17">
        <v>46303.845625000002</v>
      </c>
      <c r="G142" s="16" t="s">
        <v>22</v>
      </c>
      <c r="H142" s="16" t="s">
        <v>3128</v>
      </c>
      <c r="I142" s="16">
        <v>380</v>
      </c>
      <c r="J142" s="16" t="s">
        <v>23</v>
      </c>
      <c r="K142" s="16" t="s">
        <v>24</v>
      </c>
      <c r="L142" s="16">
        <v>864</v>
      </c>
      <c r="M142" s="16" t="s">
        <v>2066</v>
      </c>
      <c r="N142" s="17">
        <v>46303.894247685181</v>
      </c>
      <c r="O142" s="16">
        <v>360</v>
      </c>
      <c r="P142" s="16" t="s">
        <v>26</v>
      </c>
      <c r="Q142" s="16">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6" t="s">
        <v>281</v>
      </c>
      <c r="B143" s="16" t="s">
        <v>18</v>
      </c>
      <c r="C143" s="16" t="s">
        <v>282</v>
      </c>
      <c r="D143" s="16" t="s">
        <v>34</v>
      </c>
      <c r="E143" s="16" t="s">
        <v>3129</v>
      </c>
      <c r="F143" s="17">
        <v>46303.851608796293</v>
      </c>
      <c r="G143" s="16" t="s">
        <v>22</v>
      </c>
      <c r="H143" s="16" t="s">
        <v>508</v>
      </c>
      <c r="I143" s="16">
        <v>390</v>
      </c>
      <c r="J143" s="16" t="s">
        <v>23</v>
      </c>
      <c r="K143" s="16" t="s">
        <v>24</v>
      </c>
      <c r="L143" s="16">
        <v>136</v>
      </c>
      <c r="M143" s="16" t="s">
        <v>40</v>
      </c>
      <c r="N143" s="17">
        <v>46303.860289351855</v>
      </c>
      <c r="O143" s="16">
        <v>253</v>
      </c>
      <c r="P143" s="16" t="s">
        <v>26</v>
      </c>
      <c r="Q143" s="16">
        <v>190</v>
      </c>
      <c r="R143" s="3" t="str">
        <f>IF(OR(G143="12R",G143="12L"),_xlfn.XLOOKUP(C143,DB!$A$2:$A$255,DB!$B$2:$B$255,""),IF(OR(G143="30L",G143="30R"),_xlfn.XLOOKUP(C143,DB!$A$2:$A$255,DB!$C$2:$C$255,""),""))</f>
        <v>OMSUK</v>
      </c>
      <c r="S143" s="3">
        <f t="shared" si="2"/>
        <v>20</v>
      </c>
      <c r="T143" s="3" t="str">
        <f>_xlfn.XLOOKUP(C143,DB!$A$2:$A$255,DB!$D$2:$D$255,"")</f>
        <v>Sector 3</v>
      </c>
    </row>
    <row r="144" spans="1:20" x14ac:dyDescent="0.2">
      <c r="A144" s="16" t="s">
        <v>858</v>
      </c>
      <c r="B144" s="16" t="s">
        <v>18</v>
      </c>
      <c r="C144" s="16" t="s">
        <v>128</v>
      </c>
      <c r="D144" s="16" t="s">
        <v>129</v>
      </c>
      <c r="E144" s="16" t="s">
        <v>3130</v>
      </c>
      <c r="F144" s="17">
        <v>46303.858043981483</v>
      </c>
      <c r="G144" s="16" t="s">
        <v>22</v>
      </c>
      <c r="H144" s="16" t="s">
        <v>3131</v>
      </c>
      <c r="I144" s="16">
        <v>360</v>
      </c>
      <c r="J144" s="16" t="s">
        <v>23</v>
      </c>
      <c r="K144" s="16" t="s">
        <v>24</v>
      </c>
      <c r="L144" s="16">
        <v>844</v>
      </c>
      <c r="M144" s="16" t="s">
        <v>3132</v>
      </c>
      <c r="N144" s="17">
        <v>46303.905138888891</v>
      </c>
      <c r="O144" s="16">
        <v>360</v>
      </c>
      <c r="P144" s="16" t="s">
        <v>26</v>
      </c>
      <c r="Q144" s="16">
        <v>190</v>
      </c>
      <c r="R144" s="3" t="str">
        <f>IF(OR(G144="12R",G144="12L"),_xlfn.XLOOKUP(C144,DB!$A$2:$A$255,DB!$B$2:$B$255,""),IF(OR(G144="30L",G144="30R"),_xlfn.XLOOKUP(C144,DB!$A$2:$A$255,DB!$C$2:$C$255,""),""))</f>
        <v>ENEBA</v>
      </c>
      <c r="S144" s="3">
        <f t="shared" si="2"/>
        <v>20</v>
      </c>
      <c r="T144" s="3" t="str">
        <f>_xlfn.XLOOKUP(C144,DB!$A$2:$A$255,DB!$D$2:$D$255,"")</f>
        <v>Sector 3</v>
      </c>
    </row>
    <row r="145" spans="1:20" x14ac:dyDescent="0.2">
      <c r="A145" s="16" t="s">
        <v>303</v>
      </c>
      <c r="B145" s="16" t="s">
        <v>18</v>
      </c>
      <c r="C145" s="16" t="s">
        <v>43</v>
      </c>
      <c r="D145" s="16" t="s">
        <v>54</v>
      </c>
      <c r="E145" s="16" t="s">
        <v>680</v>
      </c>
      <c r="F145" s="17">
        <v>46303.859351851846</v>
      </c>
      <c r="G145" s="16" t="s">
        <v>22</v>
      </c>
      <c r="H145" s="16" t="s">
        <v>3133</v>
      </c>
      <c r="I145" s="16">
        <v>380</v>
      </c>
      <c r="J145" s="16" t="s">
        <v>23</v>
      </c>
      <c r="K145" s="16" t="s">
        <v>24</v>
      </c>
      <c r="L145" s="16">
        <v>858</v>
      </c>
      <c r="M145" s="16" t="s">
        <v>2245</v>
      </c>
      <c r="N145" s="17">
        <v>46303.907025462962</v>
      </c>
      <c r="O145" s="16">
        <v>380</v>
      </c>
      <c r="P145" s="16" t="s">
        <v>26</v>
      </c>
      <c r="Q145" s="16">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6" t="s">
        <v>304</v>
      </c>
      <c r="B146" s="16" t="s">
        <v>18</v>
      </c>
      <c r="C146" s="16" t="s">
        <v>134</v>
      </c>
      <c r="D146" s="16" t="s">
        <v>123</v>
      </c>
      <c r="E146" s="16" t="s">
        <v>3134</v>
      </c>
      <c r="F146" s="17">
        <v>46303.860520833332</v>
      </c>
      <c r="G146" s="16" t="s">
        <v>22</v>
      </c>
      <c r="H146" s="16" t="s">
        <v>3135</v>
      </c>
      <c r="I146" s="16">
        <v>330</v>
      </c>
      <c r="J146" s="16" t="s">
        <v>23</v>
      </c>
      <c r="K146" s="16" t="s">
        <v>24</v>
      </c>
      <c r="L146" s="16">
        <v>136</v>
      </c>
      <c r="M146" s="16" t="s">
        <v>40</v>
      </c>
      <c r="N146" s="17">
        <v>46303.86923611111</v>
      </c>
      <c r="O146" s="16">
        <v>231</v>
      </c>
      <c r="P146" s="16" t="s">
        <v>26</v>
      </c>
      <c r="Q146" s="16">
        <v>190</v>
      </c>
      <c r="R146" s="3" t="str">
        <f>IF(OR(G146="12R",G146="12L"),_xlfn.XLOOKUP(C146,DB!$A$2:$A$255,DB!$B$2:$B$255,""),IF(OR(G146="30L",G146="30R"),_xlfn.XLOOKUP(C146,DB!$A$2:$A$255,DB!$C$2:$C$255,""),""))</f>
        <v>ENEBA</v>
      </c>
      <c r="S146" s="3">
        <f t="shared" si="2"/>
        <v>20</v>
      </c>
      <c r="T146" s="3" t="str">
        <f>_xlfn.XLOOKUP(C146,DB!$A$2:$A$255,DB!$D$2:$D$255,"")</f>
        <v>Sector 3</v>
      </c>
    </row>
    <row r="147" spans="1:20" x14ac:dyDescent="0.2">
      <c r="A147" s="16" t="s">
        <v>3136</v>
      </c>
      <c r="B147" s="16" t="s">
        <v>18</v>
      </c>
      <c r="C147" s="16" t="s">
        <v>795</v>
      </c>
      <c r="D147" s="16" t="s">
        <v>2791</v>
      </c>
      <c r="E147" s="16" t="s">
        <v>3137</v>
      </c>
      <c r="F147" s="17">
        <v>46303.861979166672</v>
      </c>
      <c r="G147" s="16" t="s">
        <v>22</v>
      </c>
      <c r="H147" s="16" t="s">
        <v>3138</v>
      </c>
      <c r="I147" s="16">
        <v>430</v>
      </c>
      <c r="J147" s="16" t="s">
        <v>23</v>
      </c>
      <c r="K147" s="16" t="s">
        <v>51</v>
      </c>
      <c r="L147" s="16">
        <v>868</v>
      </c>
      <c r="M147" s="16" t="s">
        <v>36</v>
      </c>
      <c r="N147" s="17">
        <v>46303.909236111111</v>
      </c>
      <c r="O147" s="16">
        <v>410</v>
      </c>
      <c r="P147" s="16" t="s">
        <v>26</v>
      </c>
      <c r="Q147" s="16">
        <v>30</v>
      </c>
      <c r="R147" s="3" t="str">
        <f>IF(OR(G147="12R",G147="12L"),_xlfn.XLOOKUP(C147,DB!$A$2:$A$255,DB!$B$2:$B$255,""),IF(OR(G147="30L",G147="30R"),_xlfn.XLOOKUP(C147,DB!$A$2:$A$255,DB!$C$2:$C$255,""),""))</f>
        <v>ENEBA</v>
      </c>
      <c r="S147" s="3">
        <f t="shared" si="2"/>
        <v>20</v>
      </c>
      <c r="T147" s="3" t="str">
        <f>_xlfn.XLOOKUP(C147,DB!$A$2:$A$255,DB!$D$2:$D$255,"")</f>
        <v>Sector 3</v>
      </c>
    </row>
    <row r="148" spans="1:20" x14ac:dyDescent="0.2">
      <c r="A148" s="16" t="s">
        <v>526</v>
      </c>
      <c r="B148" s="16" t="s">
        <v>18</v>
      </c>
      <c r="C148" s="16" t="s">
        <v>203</v>
      </c>
      <c r="D148" s="16" t="s">
        <v>44</v>
      </c>
      <c r="E148" s="16" t="s">
        <v>3139</v>
      </c>
      <c r="F148" s="17">
        <v>46303.868043981478</v>
      </c>
      <c r="G148" s="16" t="s">
        <v>22</v>
      </c>
      <c r="H148" s="16" t="s">
        <v>3140</v>
      </c>
      <c r="I148" s="16">
        <v>340</v>
      </c>
      <c r="J148" s="16" t="s">
        <v>23</v>
      </c>
      <c r="K148" s="16" t="s">
        <v>24</v>
      </c>
      <c r="L148" s="16">
        <v>757</v>
      </c>
      <c r="M148" s="16" t="s">
        <v>225</v>
      </c>
      <c r="N148" s="17">
        <v>46303.90934027778</v>
      </c>
      <c r="O148" s="16">
        <v>340</v>
      </c>
      <c r="P148" s="16" t="s">
        <v>26</v>
      </c>
      <c r="Q148" s="16">
        <v>190</v>
      </c>
      <c r="R148" s="3" t="str">
        <f>IF(OR(G148="12R",G148="12L"),_xlfn.XLOOKUP(C148,DB!$A$2:$A$255,DB!$B$2:$B$255,""),IF(OR(G148="30L",G148="30R"),_xlfn.XLOOKUP(C148,DB!$A$2:$A$255,DB!$C$2:$C$255,""),""))</f>
        <v>ENEBA</v>
      </c>
      <c r="S148" s="3">
        <f t="shared" si="2"/>
        <v>20</v>
      </c>
      <c r="T148" s="3" t="str">
        <f>_xlfn.XLOOKUP(C148,DB!$A$2:$A$255,DB!$D$2:$D$255,"")</f>
        <v>Sector 3</v>
      </c>
    </row>
    <row r="149" spans="1:20" x14ac:dyDescent="0.2">
      <c r="A149" s="16" t="s">
        <v>415</v>
      </c>
      <c r="B149" s="16" t="s">
        <v>18</v>
      </c>
      <c r="C149" s="16" t="s">
        <v>18</v>
      </c>
      <c r="D149" s="16" t="s">
        <v>416</v>
      </c>
      <c r="E149" s="16"/>
      <c r="F149" s="17">
        <v>46303.869224537033</v>
      </c>
      <c r="G149" s="16" t="s">
        <v>22</v>
      </c>
      <c r="H149" s="16" t="s">
        <v>3141</v>
      </c>
      <c r="I149" s="16">
        <v>15</v>
      </c>
      <c r="J149" s="16" t="s">
        <v>139</v>
      </c>
      <c r="K149" s="16" t="s">
        <v>51</v>
      </c>
      <c r="L149" s="16">
        <v>84</v>
      </c>
      <c r="M149" s="16" t="s">
        <v>18</v>
      </c>
      <c r="N149" s="17">
        <v>46303.920613425929</v>
      </c>
      <c r="O149" s="16">
        <v>0</v>
      </c>
      <c r="P149" s="16" t="s">
        <v>137</v>
      </c>
      <c r="Q149" s="16">
        <v>15</v>
      </c>
      <c r="R149" s="3" t="str">
        <f>IF(OR(G149="12R",G149="12L"),_xlfn.XLOOKUP(C149,DB!$A$2:$A$255,DB!$B$2:$B$255,""),IF(OR(G149="30L",G149="30R"),_xlfn.XLOOKUP(C149,DB!$A$2:$A$255,DB!$C$2:$C$255,""),""))</f>
        <v/>
      </c>
      <c r="S149" s="3">
        <f t="shared" si="2"/>
        <v>20</v>
      </c>
      <c r="T149" s="3" t="str">
        <f>_xlfn.XLOOKUP(C149,DB!$A$2:$A$255,DB!$D$2:$D$255,"")</f>
        <v/>
      </c>
    </row>
    <row r="150" spans="1:20" x14ac:dyDescent="0.2">
      <c r="A150" s="16" t="s">
        <v>518</v>
      </c>
      <c r="B150" s="16" t="s">
        <v>18</v>
      </c>
      <c r="C150" s="16" t="s">
        <v>43</v>
      </c>
      <c r="D150" s="16" t="s">
        <v>44</v>
      </c>
      <c r="E150" s="16" t="s">
        <v>588</v>
      </c>
      <c r="F150" s="17">
        <v>46303.871076388888</v>
      </c>
      <c r="G150" s="16" t="s">
        <v>22</v>
      </c>
      <c r="H150" s="16" t="s">
        <v>3142</v>
      </c>
      <c r="I150" s="16">
        <v>360</v>
      </c>
      <c r="J150" s="16" t="s">
        <v>23</v>
      </c>
      <c r="K150" s="16" t="s">
        <v>24</v>
      </c>
      <c r="L150" s="16">
        <v>872</v>
      </c>
      <c r="M150" s="16" t="s">
        <v>46</v>
      </c>
      <c r="N150" s="17">
        <v>46303.919965277775</v>
      </c>
      <c r="O150" s="16">
        <v>360</v>
      </c>
      <c r="P150" s="16" t="s">
        <v>26</v>
      </c>
      <c r="Q150" s="16">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16" t="s">
        <v>521</v>
      </c>
      <c r="B151" s="16" t="s">
        <v>18</v>
      </c>
      <c r="C151" s="16" t="s">
        <v>19</v>
      </c>
      <c r="D151" s="16" t="s">
        <v>34</v>
      </c>
      <c r="E151" s="16" t="s">
        <v>714</v>
      </c>
      <c r="F151" s="17">
        <v>46303.873067129629</v>
      </c>
      <c r="G151" s="16" t="s">
        <v>22</v>
      </c>
      <c r="H151" s="16" t="s">
        <v>3143</v>
      </c>
      <c r="I151" s="16">
        <v>360</v>
      </c>
      <c r="J151" s="16" t="s">
        <v>23</v>
      </c>
      <c r="K151" s="16" t="s">
        <v>24</v>
      </c>
      <c r="L151" s="16">
        <v>865</v>
      </c>
      <c r="M151" s="16" t="s">
        <v>1140</v>
      </c>
      <c r="N151" s="17">
        <v>46303.921388888892</v>
      </c>
      <c r="O151" s="16">
        <v>360</v>
      </c>
      <c r="P151" s="16" t="s">
        <v>26</v>
      </c>
      <c r="Q151" s="16">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16" t="s">
        <v>285</v>
      </c>
      <c r="B152" s="16" t="s">
        <v>18</v>
      </c>
      <c r="C152" s="16" t="s">
        <v>199</v>
      </c>
      <c r="D152" s="16" t="s">
        <v>61</v>
      </c>
      <c r="E152" s="16" t="s">
        <v>3144</v>
      </c>
      <c r="F152" s="17">
        <v>46303.877233796295</v>
      </c>
      <c r="G152" s="16" t="s">
        <v>22</v>
      </c>
      <c r="H152" s="16" t="s">
        <v>3145</v>
      </c>
      <c r="I152" s="16">
        <v>350</v>
      </c>
      <c r="J152" s="16" t="s">
        <v>23</v>
      </c>
      <c r="K152" s="16" t="s">
        <v>24</v>
      </c>
      <c r="L152" s="16">
        <v>133</v>
      </c>
      <c r="M152" s="16" t="s">
        <v>40</v>
      </c>
      <c r="N152" s="17">
        <v>46303.885601851856</v>
      </c>
      <c r="O152" s="16">
        <v>234</v>
      </c>
      <c r="P152" s="16" t="s">
        <v>26</v>
      </c>
      <c r="Q152" s="16">
        <v>190</v>
      </c>
      <c r="R152" s="3" t="str">
        <f>IF(OR(G152="12R",G152="12L"),_xlfn.XLOOKUP(C152,DB!$A$2:$A$255,DB!$B$2:$B$255,""),IF(OR(G152="30L",G152="30R"),_xlfn.XLOOKUP(C152,DB!$A$2:$A$255,DB!$C$2:$C$255,""),""))</f>
        <v>OMSUK</v>
      </c>
      <c r="S152" s="3">
        <f t="shared" si="2"/>
        <v>21</v>
      </c>
      <c r="T152" s="3" t="str">
        <f>_xlfn.XLOOKUP(C152,DB!$A$2:$A$255,DB!$D$2:$D$255,"")</f>
        <v>Sector 3</v>
      </c>
    </row>
    <row r="153" spans="1:20" x14ac:dyDescent="0.2">
      <c r="A153" s="16" t="s">
        <v>316</v>
      </c>
      <c r="B153" s="16" t="s">
        <v>18</v>
      </c>
      <c r="C153" s="16" t="s">
        <v>317</v>
      </c>
      <c r="D153" s="16" t="s">
        <v>44</v>
      </c>
      <c r="E153" s="16" t="s">
        <v>849</v>
      </c>
      <c r="F153" s="17">
        <v>46303.878587962958</v>
      </c>
      <c r="G153" s="16" t="s">
        <v>22</v>
      </c>
      <c r="H153" s="16" t="s">
        <v>3146</v>
      </c>
      <c r="I153" s="16">
        <v>340</v>
      </c>
      <c r="J153" s="16" t="s">
        <v>23</v>
      </c>
      <c r="K153" s="16" t="s">
        <v>24</v>
      </c>
      <c r="L153" s="16">
        <v>880</v>
      </c>
      <c r="M153" s="16" t="s">
        <v>780</v>
      </c>
      <c r="N153" s="17">
        <v>46303.925428240742</v>
      </c>
      <c r="O153" s="16">
        <v>340</v>
      </c>
      <c r="P153" s="16" t="s">
        <v>26</v>
      </c>
      <c r="Q153" s="16">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16" t="s">
        <v>3147</v>
      </c>
      <c r="B154" s="16" t="s">
        <v>18</v>
      </c>
      <c r="C154" s="16" t="s">
        <v>783</v>
      </c>
      <c r="D154" s="16" t="s">
        <v>3148</v>
      </c>
      <c r="E154" s="16" t="s">
        <v>3149</v>
      </c>
      <c r="F154" s="17">
        <v>46303.879548611112</v>
      </c>
      <c r="G154" s="16" t="s">
        <v>22</v>
      </c>
      <c r="H154" s="16" t="s">
        <v>3150</v>
      </c>
      <c r="I154" s="16">
        <v>410</v>
      </c>
      <c r="J154" s="16" t="s">
        <v>23</v>
      </c>
      <c r="K154" s="16" t="s">
        <v>51</v>
      </c>
      <c r="L154" s="16">
        <v>205</v>
      </c>
      <c r="M154" s="16" t="s">
        <v>383</v>
      </c>
      <c r="N154" s="17">
        <v>46303.892141203702</v>
      </c>
      <c r="O154" s="16">
        <v>410</v>
      </c>
      <c r="P154" s="16" t="s">
        <v>26</v>
      </c>
      <c r="Q154" s="16">
        <v>40</v>
      </c>
      <c r="R154" s="3" t="str">
        <f>IF(OR(G154="12R",G154="12L"),_xlfn.XLOOKUP(C154,DB!$A$2:$A$255,DB!$B$2:$B$255,""),IF(OR(G154="30L",G154="30R"),_xlfn.XLOOKUP(C154,DB!$A$2:$A$255,DB!$C$2:$C$255,""),""))</f>
        <v>NUDAL</v>
      </c>
      <c r="S154" s="3">
        <f t="shared" si="2"/>
        <v>21</v>
      </c>
      <c r="T154" s="3" t="str">
        <f>_xlfn.XLOOKUP(C154,DB!$A$2:$A$255,DB!$D$2:$D$255,"")</f>
        <v>Sector 3</v>
      </c>
    </row>
    <row r="155" spans="1:20" x14ac:dyDescent="0.2">
      <c r="A155" s="16" t="s">
        <v>516</v>
      </c>
      <c r="B155" s="16" t="s">
        <v>18</v>
      </c>
      <c r="C155" s="16" t="s">
        <v>199</v>
      </c>
      <c r="D155" s="16" t="s">
        <v>61</v>
      </c>
      <c r="E155" s="16" t="s">
        <v>3151</v>
      </c>
      <c r="F155" s="17">
        <v>46303.881006944444</v>
      </c>
      <c r="G155" s="16" t="s">
        <v>22</v>
      </c>
      <c r="H155" s="16" t="s">
        <v>3152</v>
      </c>
      <c r="I155" s="16">
        <v>350</v>
      </c>
      <c r="J155" s="16" t="s">
        <v>23</v>
      </c>
      <c r="K155" s="16" t="s">
        <v>24</v>
      </c>
      <c r="L155" s="16">
        <v>132</v>
      </c>
      <c r="M155" s="16" t="s">
        <v>40</v>
      </c>
      <c r="N155" s="17">
        <v>46303.889594907407</v>
      </c>
      <c r="O155" s="16">
        <v>218</v>
      </c>
      <c r="P155" s="16" t="s">
        <v>26</v>
      </c>
      <c r="Q155" s="16">
        <v>190</v>
      </c>
      <c r="R155" s="3" t="str">
        <f>IF(OR(G155="12R",G155="12L"),_xlfn.XLOOKUP(C155,DB!$A$2:$A$255,DB!$B$2:$B$255,""),IF(OR(G155="30L",G155="30R"),_xlfn.XLOOKUP(C155,DB!$A$2:$A$255,DB!$C$2:$C$255,""),""))</f>
        <v>OMSUK</v>
      </c>
      <c r="S155" s="3">
        <f t="shared" si="2"/>
        <v>21</v>
      </c>
      <c r="T155" s="3" t="str">
        <f>_xlfn.XLOOKUP(C155,DB!$A$2:$A$255,DB!$D$2:$D$255,"")</f>
        <v>Sector 3</v>
      </c>
    </row>
    <row r="156" spans="1:20" x14ac:dyDescent="0.2">
      <c r="A156" s="16" t="s">
        <v>318</v>
      </c>
      <c r="B156" s="16" t="s">
        <v>18</v>
      </c>
      <c r="C156" s="16" t="s">
        <v>136</v>
      </c>
      <c r="D156" s="16" t="s">
        <v>44</v>
      </c>
      <c r="E156" s="16" t="s">
        <v>971</v>
      </c>
      <c r="F156" s="17">
        <v>46303.881956018522</v>
      </c>
      <c r="G156" s="16" t="s">
        <v>22</v>
      </c>
      <c r="H156" s="16" t="s">
        <v>3153</v>
      </c>
      <c r="I156" s="16">
        <v>320</v>
      </c>
      <c r="J156" s="16" t="s">
        <v>23</v>
      </c>
      <c r="K156" s="16" t="s">
        <v>24</v>
      </c>
      <c r="L156" s="16">
        <v>692</v>
      </c>
      <c r="M156" s="16" t="s">
        <v>124</v>
      </c>
      <c r="N156" s="17">
        <v>46303.918483796297</v>
      </c>
      <c r="O156" s="16">
        <v>320</v>
      </c>
      <c r="P156" s="16" t="s">
        <v>26</v>
      </c>
      <c r="Q156" s="16">
        <v>190</v>
      </c>
      <c r="R156" s="3" t="str">
        <f>IF(OR(G156="12R",G156="12L"),_xlfn.XLOOKUP(C156,DB!$A$2:$A$255,DB!$B$2:$B$255,""),IF(OR(G156="30L",G156="30R"),_xlfn.XLOOKUP(C156,DB!$A$2:$A$255,DB!$C$2:$C$255,""),""))</f>
        <v>OMSUK</v>
      </c>
      <c r="S156" s="3">
        <f t="shared" si="2"/>
        <v>21</v>
      </c>
      <c r="T156" s="3" t="str">
        <f>_xlfn.XLOOKUP(C156,DB!$A$2:$A$255,DB!$D$2:$D$255,"")</f>
        <v>Sector 3</v>
      </c>
    </row>
    <row r="157" spans="1:20" x14ac:dyDescent="0.2">
      <c r="A157" s="16" t="s">
        <v>883</v>
      </c>
      <c r="B157" s="16" t="s">
        <v>18</v>
      </c>
      <c r="C157" s="16" t="s">
        <v>170</v>
      </c>
      <c r="D157" s="16" t="s">
        <v>34</v>
      </c>
      <c r="E157" s="16" t="s">
        <v>944</v>
      </c>
      <c r="F157" s="17">
        <v>46303.882928240739</v>
      </c>
      <c r="G157" s="16" t="s">
        <v>22</v>
      </c>
      <c r="H157" s="16" t="s">
        <v>3154</v>
      </c>
      <c r="I157" s="16">
        <v>350</v>
      </c>
      <c r="J157" s="16" t="s">
        <v>23</v>
      </c>
      <c r="K157" s="16" t="s">
        <v>24</v>
      </c>
      <c r="L157" s="16">
        <v>132</v>
      </c>
      <c r="M157" s="16" t="s">
        <v>40</v>
      </c>
      <c r="N157" s="17">
        <v>46303.891643518524</v>
      </c>
      <c r="O157" s="16">
        <v>219</v>
      </c>
      <c r="P157" s="16" t="s">
        <v>26</v>
      </c>
      <c r="Q157" s="16">
        <v>190</v>
      </c>
      <c r="R157" s="3" t="str">
        <f>IF(OR(G157="12R",G157="12L"),_xlfn.XLOOKUP(C157,DB!$A$2:$A$255,DB!$B$2:$B$255,""),IF(OR(G157="30L",G157="30R"),_xlfn.XLOOKUP(C157,DB!$A$2:$A$255,DB!$C$2:$C$255,""),""))</f>
        <v>OMSUK</v>
      </c>
      <c r="S157" s="3">
        <f t="shared" si="2"/>
        <v>21</v>
      </c>
      <c r="T157" s="3" t="str">
        <f>_xlfn.XLOOKUP(C157,DB!$A$2:$A$255,DB!$D$2:$D$255,"")</f>
        <v>Sector 3</v>
      </c>
    </row>
    <row r="158" spans="1:20" x14ac:dyDescent="0.2">
      <c r="A158" s="16" t="s">
        <v>258</v>
      </c>
      <c r="B158" s="16" t="s">
        <v>18</v>
      </c>
      <c r="C158" s="16" t="s">
        <v>128</v>
      </c>
      <c r="D158" s="16" t="s">
        <v>61</v>
      </c>
      <c r="E158" s="16" t="s">
        <v>3155</v>
      </c>
      <c r="F158" s="17">
        <v>46303.884027777778</v>
      </c>
      <c r="G158" s="16" t="s">
        <v>22</v>
      </c>
      <c r="H158" s="16" t="s">
        <v>3156</v>
      </c>
      <c r="I158" s="16">
        <v>380</v>
      </c>
      <c r="J158" s="16" t="s">
        <v>23</v>
      </c>
      <c r="K158" s="16" t="s">
        <v>24</v>
      </c>
      <c r="L158" s="16">
        <v>871</v>
      </c>
      <c r="M158" s="16" t="s">
        <v>36</v>
      </c>
      <c r="N158" s="17">
        <v>46303.931076388893</v>
      </c>
      <c r="O158" s="16">
        <v>380</v>
      </c>
      <c r="P158" s="16" t="s">
        <v>26</v>
      </c>
      <c r="Q158" s="16">
        <v>190</v>
      </c>
      <c r="R158" s="3" t="str">
        <f>IF(OR(G158="12R",G158="12L"),_xlfn.XLOOKUP(C158,DB!$A$2:$A$255,DB!$B$2:$B$255,""),IF(OR(G158="30L",G158="30R"),_xlfn.XLOOKUP(C158,DB!$A$2:$A$255,DB!$C$2:$C$255,""),""))</f>
        <v>ENEBA</v>
      </c>
      <c r="S158" s="3">
        <f t="shared" si="2"/>
        <v>21</v>
      </c>
      <c r="T158" s="3" t="str">
        <f>_xlfn.XLOOKUP(C158,DB!$A$2:$A$255,DB!$D$2:$D$255,"")</f>
        <v>Sector 3</v>
      </c>
    </row>
    <row r="159" spans="1:20" x14ac:dyDescent="0.2">
      <c r="A159" s="16" t="s">
        <v>548</v>
      </c>
      <c r="B159" s="16" t="s">
        <v>18</v>
      </c>
      <c r="C159" s="16" t="s">
        <v>48</v>
      </c>
      <c r="D159" s="16" t="s">
        <v>261</v>
      </c>
      <c r="E159" s="16" t="s">
        <v>445</v>
      </c>
      <c r="F159" s="17">
        <v>46303.885092592594</v>
      </c>
      <c r="G159" s="16" t="s">
        <v>22</v>
      </c>
      <c r="H159" s="16" t="s">
        <v>3157</v>
      </c>
      <c r="I159" s="16">
        <v>390</v>
      </c>
      <c r="J159" s="16" t="s">
        <v>23</v>
      </c>
      <c r="K159" s="16" t="s">
        <v>24</v>
      </c>
      <c r="L159" s="16">
        <v>135</v>
      </c>
      <c r="M159" s="16" t="s">
        <v>40</v>
      </c>
      <c r="N159" s="17">
        <v>46303.893773148149</v>
      </c>
      <c r="O159" s="16">
        <v>256</v>
      </c>
      <c r="P159" s="16" t="s">
        <v>41</v>
      </c>
      <c r="Q159" s="16">
        <v>190</v>
      </c>
      <c r="R159" s="3" t="str">
        <f>IF(OR(G159="12R",G159="12L"),_xlfn.XLOOKUP(C159,DB!$A$2:$A$255,DB!$B$2:$B$255,""),IF(OR(G159="30L",G159="30R"),_xlfn.XLOOKUP(C159,DB!$A$2:$A$255,DB!$C$2:$C$255,""),""))</f>
        <v>NUDAL</v>
      </c>
      <c r="S159" s="3">
        <f t="shared" si="2"/>
        <v>21</v>
      </c>
      <c r="T159" s="3" t="str">
        <f>_xlfn.XLOOKUP(C159,DB!$A$2:$A$255,DB!$D$2:$D$255,"")</f>
        <v>Sector 3</v>
      </c>
    </row>
    <row r="160" spans="1:20" x14ac:dyDescent="0.2">
      <c r="A160" s="16" t="s">
        <v>525</v>
      </c>
      <c r="B160" s="16" t="s">
        <v>18</v>
      </c>
      <c r="C160" s="16" t="s">
        <v>317</v>
      </c>
      <c r="D160" s="16" t="s">
        <v>29</v>
      </c>
      <c r="E160" s="16" t="s">
        <v>1137</v>
      </c>
      <c r="F160" s="17">
        <v>46303.886759259258</v>
      </c>
      <c r="G160" s="16" t="s">
        <v>22</v>
      </c>
      <c r="H160" s="16" t="s">
        <v>3158</v>
      </c>
      <c r="I160" s="16">
        <v>360</v>
      </c>
      <c r="J160" s="16" t="s">
        <v>23</v>
      </c>
      <c r="K160" s="16" t="s">
        <v>24</v>
      </c>
      <c r="L160" s="16">
        <v>743</v>
      </c>
      <c r="M160" s="16" t="s">
        <v>225</v>
      </c>
      <c r="N160" s="17">
        <v>46303.927199074074</v>
      </c>
      <c r="O160" s="16">
        <v>340</v>
      </c>
      <c r="P160" s="16" t="s">
        <v>26</v>
      </c>
      <c r="Q160" s="16">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s="16" t="s">
        <v>511</v>
      </c>
      <c r="B161" s="16" t="s">
        <v>18</v>
      </c>
      <c r="C161" s="16" t="s">
        <v>33</v>
      </c>
      <c r="D161" s="16" t="s">
        <v>61</v>
      </c>
      <c r="E161" s="16" t="s">
        <v>2843</v>
      </c>
      <c r="F161" s="17">
        <v>46303.888078703705</v>
      </c>
      <c r="G161" s="16" t="s">
        <v>22</v>
      </c>
      <c r="H161" s="16" t="s">
        <v>3159</v>
      </c>
      <c r="I161" s="16">
        <v>340</v>
      </c>
      <c r="J161" s="16" t="s">
        <v>23</v>
      </c>
      <c r="K161" s="16" t="s">
        <v>24</v>
      </c>
      <c r="L161" s="16">
        <v>873</v>
      </c>
      <c r="M161" s="16" t="s">
        <v>36</v>
      </c>
      <c r="N161" s="17">
        <v>46303.938576388886</v>
      </c>
      <c r="O161" s="16">
        <v>340</v>
      </c>
      <c r="P161" s="16" t="s">
        <v>26</v>
      </c>
      <c r="Q161" s="16">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s="16" t="s">
        <v>510</v>
      </c>
      <c r="B162" s="16" t="s">
        <v>18</v>
      </c>
      <c r="C162" s="16" t="s">
        <v>238</v>
      </c>
      <c r="D162" s="16" t="s">
        <v>29</v>
      </c>
      <c r="E162" s="16" t="s">
        <v>3160</v>
      </c>
      <c r="F162" s="17">
        <v>46303.889212962968</v>
      </c>
      <c r="G162" s="16" t="s">
        <v>22</v>
      </c>
      <c r="H162" s="16" t="s">
        <v>3161</v>
      </c>
      <c r="I162" s="16">
        <v>370</v>
      </c>
      <c r="J162" s="16" t="s">
        <v>23</v>
      </c>
      <c r="K162" s="16" t="s">
        <v>24</v>
      </c>
      <c r="L162" s="16">
        <v>133</v>
      </c>
      <c r="M162" s="16" t="s">
        <v>40</v>
      </c>
      <c r="N162" s="17">
        <v>46303.898101851853</v>
      </c>
      <c r="O162" s="16">
        <v>250</v>
      </c>
      <c r="P162" s="16" t="s">
        <v>26</v>
      </c>
      <c r="Q162" s="16">
        <v>190</v>
      </c>
      <c r="R162" s="3" t="str">
        <f>IF(OR(G162="12R",G162="12L"),_xlfn.XLOOKUP(C162,DB!$A$2:$A$255,DB!$B$2:$B$255,""),IF(OR(G162="30L",G162="30R"),_xlfn.XLOOKUP(C162,DB!$A$2:$A$255,DB!$C$2:$C$255,""),""))</f>
        <v>OMSUK</v>
      </c>
      <c r="S162" s="3">
        <f t="shared" si="2"/>
        <v>21</v>
      </c>
      <c r="T162" s="3" t="str">
        <f>_xlfn.XLOOKUP(C162,DB!$A$2:$A$255,DB!$D$2:$D$255,"")</f>
        <v>Sector 3</v>
      </c>
    </row>
    <row r="163" spans="1:20" x14ac:dyDescent="0.2">
      <c r="A163" s="16" t="s">
        <v>1130</v>
      </c>
      <c r="B163" s="16" t="s">
        <v>18</v>
      </c>
      <c r="C163" s="16" t="s">
        <v>308</v>
      </c>
      <c r="D163" s="16" t="s">
        <v>54</v>
      </c>
      <c r="E163" s="16" t="s">
        <v>3162</v>
      </c>
      <c r="F163" s="17">
        <v>46303.890289351853</v>
      </c>
      <c r="G163" s="16" t="s">
        <v>22</v>
      </c>
      <c r="H163" s="16" t="s">
        <v>3163</v>
      </c>
      <c r="I163" s="16">
        <v>300</v>
      </c>
      <c r="J163" s="16" t="s">
        <v>23</v>
      </c>
      <c r="K163" s="16" t="s">
        <v>24</v>
      </c>
      <c r="L163" s="16">
        <v>335</v>
      </c>
      <c r="M163" s="16" t="s">
        <v>3164</v>
      </c>
      <c r="N163" s="17">
        <v>46303.90924768518</v>
      </c>
      <c r="O163" s="16">
        <v>380</v>
      </c>
      <c r="P163" s="16" t="s">
        <v>26</v>
      </c>
      <c r="Q163" s="16">
        <v>190</v>
      </c>
      <c r="R163" s="3" t="str">
        <f>IF(OR(G163="12R",G163="12L"),_xlfn.XLOOKUP(C163,DB!$A$2:$A$255,DB!$B$2:$B$255,""),IF(OR(G163="30L",G163="30R"),_xlfn.XLOOKUP(C163,DB!$A$2:$A$255,DB!$C$2:$C$255,""),""))</f>
        <v>CZM</v>
      </c>
      <c r="S163" s="3">
        <f t="shared" si="2"/>
        <v>21</v>
      </c>
      <c r="T163" s="3" t="str">
        <f>_xlfn.XLOOKUP(C163,DB!$A$2:$A$255,DB!$D$2:$D$255,"")</f>
        <v>Sector 7</v>
      </c>
    </row>
    <row r="164" spans="1:20" x14ac:dyDescent="0.2">
      <c r="A164" s="16" t="s">
        <v>530</v>
      </c>
      <c r="B164" s="16" t="s">
        <v>18</v>
      </c>
      <c r="C164" s="16" t="s">
        <v>178</v>
      </c>
      <c r="D164" s="16" t="s">
        <v>44</v>
      </c>
      <c r="E164" s="16" t="s">
        <v>1210</v>
      </c>
      <c r="F164" s="17">
        <v>46303.891782407409</v>
      </c>
      <c r="G164" s="16" t="s">
        <v>22</v>
      </c>
      <c r="H164" s="16" t="s">
        <v>3165</v>
      </c>
      <c r="I164" s="16">
        <v>330</v>
      </c>
      <c r="J164" s="16" t="s">
        <v>23</v>
      </c>
      <c r="K164" s="16" t="s">
        <v>24</v>
      </c>
      <c r="L164" s="16">
        <v>133</v>
      </c>
      <c r="M164" s="16" t="s">
        <v>40</v>
      </c>
      <c r="N164" s="17">
        <v>46303.900983796295</v>
      </c>
      <c r="O164" s="16">
        <v>245</v>
      </c>
      <c r="P164" s="16" t="s">
        <v>26</v>
      </c>
      <c r="Q164" s="16">
        <v>190</v>
      </c>
      <c r="R164" s="3" t="str">
        <f>IF(OR(G164="12R",G164="12L"),_xlfn.XLOOKUP(C164,DB!$A$2:$A$255,DB!$B$2:$B$255,""),IF(OR(G164="30L",G164="30R"),_xlfn.XLOOKUP(C164,DB!$A$2:$A$255,DB!$C$2:$C$255,""),""))</f>
        <v>OMSUK</v>
      </c>
      <c r="S164" s="3">
        <f t="shared" si="2"/>
        <v>21</v>
      </c>
      <c r="T164" s="3" t="str">
        <f>_xlfn.XLOOKUP(C164,DB!$A$2:$A$255,DB!$D$2:$D$255,"")</f>
        <v>Sector 3</v>
      </c>
    </row>
    <row r="165" spans="1:20" x14ac:dyDescent="0.2">
      <c r="A165" s="16" t="s">
        <v>340</v>
      </c>
      <c r="B165" s="16" t="s">
        <v>18</v>
      </c>
      <c r="C165" s="16" t="s">
        <v>101</v>
      </c>
      <c r="D165" s="16" t="s">
        <v>20</v>
      </c>
      <c r="E165" s="16" t="s">
        <v>1168</v>
      </c>
      <c r="F165" s="17">
        <v>46303.894062499996</v>
      </c>
      <c r="G165" s="16" t="s">
        <v>22</v>
      </c>
      <c r="H165" s="16" t="s">
        <v>3166</v>
      </c>
      <c r="I165" s="16">
        <v>340</v>
      </c>
      <c r="J165" s="16" t="s">
        <v>23</v>
      </c>
      <c r="K165" s="16" t="s">
        <v>152</v>
      </c>
      <c r="L165" s="16">
        <v>883</v>
      </c>
      <c r="M165" s="16" t="s">
        <v>2830</v>
      </c>
      <c r="N165" s="17">
        <v>46303.943113425921</v>
      </c>
      <c r="O165" s="16">
        <v>340</v>
      </c>
      <c r="P165" s="16" t="s">
        <v>26</v>
      </c>
      <c r="Q165" s="16">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16" t="s">
        <v>527</v>
      </c>
      <c r="B166" s="16" t="s">
        <v>18</v>
      </c>
      <c r="C166" s="16" t="s">
        <v>528</v>
      </c>
      <c r="D166" s="16" t="s">
        <v>29</v>
      </c>
      <c r="E166" s="16" t="s">
        <v>3167</v>
      </c>
      <c r="F166" s="17">
        <v>46303.89570601852</v>
      </c>
      <c r="G166" s="16" t="s">
        <v>22</v>
      </c>
      <c r="H166" s="16" t="s">
        <v>3168</v>
      </c>
      <c r="I166" s="16">
        <v>300</v>
      </c>
      <c r="J166" s="16" t="s">
        <v>23</v>
      </c>
      <c r="K166" s="16" t="s">
        <v>24</v>
      </c>
      <c r="L166" s="16">
        <v>870</v>
      </c>
      <c r="M166" s="16" t="s">
        <v>36</v>
      </c>
      <c r="N166" s="17">
        <v>46303.941342592589</v>
      </c>
      <c r="O166" s="16">
        <v>300</v>
      </c>
      <c r="P166" s="16" t="s">
        <v>26</v>
      </c>
      <c r="Q166" s="16">
        <v>190</v>
      </c>
      <c r="R166" s="3" t="str">
        <f>IF(OR(G166="12R",G166="12L"),_xlfn.XLOOKUP(C166,DB!$A$2:$A$255,DB!$B$2:$B$255,""),IF(OR(G166="30L",G166="30R"),_xlfn.XLOOKUP(C166,DB!$A$2:$A$255,DB!$C$2:$C$255,""),""))</f>
        <v>ENEBA</v>
      </c>
      <c r="S166" s="3">
        <f t="shared" si="2"/>
        <v>21</v>
      </c>
      <c r="T166" s="3" t="str">
        <f>_xlfn.XLOOKUP(C166,DB!$A$2:$A$255,DB!$D$2:$D$255,"")</f>
        <v>Sector 3</v>
      </c>
    </row>
    <row r="167" spans="1:20" x14ac:dyDescent="0.2">
      <c r="A167" s="16" t="s">
        <v>255</v>
      </c>
      <c r="B167" s="16" t="s">
        <v>18</v>
      </c>
      <c r="C167" s="16" t="s">
        <v>256</v>
      </c>
      <c r="D167" s="16" t="s">
        <v>20</v>
      </c>
      <c r="E167" s="16" t="s">
        <v>78</v>
      </c>
      <c r="F167" s="17">
        <v>46303.897013888884</v>
      </c>
      <c r="G167" s="16" t="s">
        <v>22</v>
      </c>
      <c r="H167" s="16" t="s">
        <v>3169</v>
      </c>
      <c r="I167" s="16">
        <v>340</v>
      </c>
      <c r="J167" s="16" t="s">
        <v>23</v>
      </c>
      <c r="K167" s="16" t="s">
        <v>24</v>
      </c>
      <c r="L167" s="16">
        <v>878</v>
      </c>
      <c r="M167" s="16" t="s">
        <v>3170</v>
      </c>
      <c r="N167" s="17">
        <v>46303.945636574077</v>
      </c>
      <c r="O167" s="16">
        <v>340</v>
      </c>
      <c r="P167" s="16" t="s">
        <v>26</v>
      </c>
      <c r="Q167" s="16">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16" t="s">
        <v>2631</v>
      </c>
      <c r="B168" s="16" t="s">
        <v>18</v>
      </c>
      <c r="C168" s="16" t="s">
        <v>50</v>
      </c>
      <c r="D168" s="16" t="s">
        <v>132</v>
      </c>
      <c r="E168" s="16"/>
      <c r="F168" s="17">
        <v>46303.898472222223</v>
      </c>
      <c r="G168" s="16" t="s">
        <v>22</v>
      </c>
      <c r="H168" s="16" t="s">
        <v>3171</v>
      </c>
      <c r="I168" s="16">
        <v>340</v>
      </c>
      <c r="J168" s="16" t="s">
        <v>23</v>
      </c>
      <c r="K168" s="16" t="s">
        <v>51</v>
      </c>
      <c r="L168" s="16">
        <v>881</v>
      </c>
      <c r="M168" s="16" t="s">
        <v>462</v>
      </c>
      <c r="N168" s="17">
        <v>46303.957800925928</v>
      </c>
      <c r="O168" s="16">
        <v>340</v>
      </c>
      <c r="P168" s="16" t="s">
        <v>26</v>
      </c>
      <c r="Q168" s="16">
        <v>30</v>
      </c>
      <c r="R168" s="3" t="str">
        <f>IF(OR(G168="12R",G168="12L"),_xlfn.XLOOKUP(C168,DB!$A$2:$A$255,DB!$B$2:$B$255,""),IF(OR(G168="30L",G168="30R"),_xlfn.XLOOKUP(C168,DB!$A$2:$A$255,DB!$C$2:$C$255,""),""))</f>
        <v>UDGUV</v>
      </c>
      <c r="S168" s="3">
        <f t="shared" si="2"/>
        <v>21</v>
      </c>
      <c r="T168" s="3" t="str">
        <f>_xlfn.XLOOKUP(C168,DB!$A$2:$A$255,DB!$D$2:$D$255,"")</f>
        <v>Sector 2</v>
      </c>
    </row>
    <row r="169" spans="1:20" x14ac:dyDescent="0.2">
      <c r="A169" s="16" t="s">
        <v>533</v>
      </c>
      <c r="B169" s="16" t="s">
        <v>18</v>
      </c>
      <c r="C169" s="16" t="s">
        <v>322</v>
      </c>
      <c r="D169" s="16" t="s">
        <v>261</v>
      </c>
      <c r="E169" s="16" t="s">
        <v>323</v>
      </c>
      <c r="F169" s="17">
        <v>46303.899675925924</v>
      </c>
      <c r="G169" s="16" t="s">
        <v>22</v>
      </c>
      <c r="H169" s="16" t="s">
        <v>3172</v>
      </c>
      <c r="I169" s="16">
        <v>390</v>
      </c>
      <c r="J169" s="16" t="s">
        <v>23</v>
      </c>
      <c r="K169" s="16" t="s">
        <v>24</v>
      </c>
      <c r="L169" s="16">
        <v>135</v>
      </c>
      <c r="M169" s="16" t="s">
        <v>3173</v>
      </c>
      <c r="N169" s="17">
        <v>46303.908333333333</v>
      </c>
      <c r="O169" s="16">
        <v>239</v>
      </c>
      <c r="P169" s="16" t="s">
        <v>41</v>
      </c>
      <c r="Q169" s="16">
        <v>190</v>
      </c>
      <c r="R169" s="3" t="str">
        <f>IF(OR(G169="12R",G169="12L"),_xlfn.XLOOKUP(C169,DB!$A$2:$A$255,DB!$B$2:$B$255,""),IF(OR(G169="30L",G169="30R"),_xlfn.XLOOKUP(C169,DB!$A$2:$A$255,DB!$C$2:$C$255,""),""))</f>
        <v>NUDAL</v>
      </c>
      <c r="S169" s="3">
        <f t="shared" si="2"/>
        <v>21</v>
      </c>
      <c r="T169" s="3" t="str">
        <f>_xlfn.XLOOKUP(C169,DB!$A$2:$A$255,DB!$D$2:$D$255,"")</f>
        <v>Sector 3</v>
      </c>
    </row>
    <row r="170" spans="1:20" x14ac:dyDescent="0.2">
      <c r="A170" s="16" t="s">
        <v>327</v>
      </c>
      <c r="B170" s="16" t="s">
        <v>18</v>
      </c>
      <c r="C170" s="16" t="s">
        <v>328</v>
      </c>
      <c r="D170" s="16" t="s">
        <v>29</v>
      </c>
      <c r="E170" s="16" t="s">
        <v>1155</v>
      </c>
      <c r="F170" s="17">
        <v>46303.901087962964</v>
      </c>
      <c r="G170" s="16" t="s">
        <v>22</v>
      </c>
      <c r="H170" s="16" t="s">
        <v>3174</v>
      </c>
      <c r="I170" s="16">
        <v>360</v>
      </c>
      <c r="J170" s="16" t="s">
        <v>23</v>
      </c>
      <c r="K170" s="16" t="s">
        <v>24</v>
      </c>
      <c r="L170" s="16">
        <v>759</v>
      </c>
      <c r="M170" s="16" t="s">
        <v>3175</v>
      </c>
      <c r="N170" s="17">
        <v>46303.944722222222</v>
      </c>
      <c r="O170" s="16">
        <v>360</v>
      </c>
      <c r="P170" s="16" t="s">
        <v>26</v>
      </c>
      <c r="Q170" s="16">
        <v>190</v>
      </c>
      <c r="R170" s="3" t="str">
        <f>IF(OR(G170="12R",G170="12L"),_xlfn.XLOOKUP(C170,DB!$A$2:$A$255,DB!$B$2:$B$255,""),IF(OR(G170="30L",G170="30R"),_xlfn.XLOOKUP(C170,DB!$A$2:$A$255,DB!$C$2:$C$255,""),""))</f>
        <v>OMSUK</v>
      </c>
      <c r="S170" s="3">
        <f t="shared" si="2"/>
        <v>21</v>
      </c>
      <c r="T170" s="3" t="str">
        <f>_xlfn.XLOOKUP(C170,DB!$A$2:$A$255,DB!$D$2:$D$255,"")</f>
        <v>Sector 3</v>
      </c>
    </row>
    <row r="171" spans="1:20" x14ac:dyDescent="0.2">
      <c r="A171" s="16" t="s">
        <v>338</v>
      </c>
      <c r="B171" s="16" t="s">
        <v>18</v>
      </c>
      <c r="C171" s="16" t="s">
        <v>75</v>
      </c>
      <c r="D171" s="16" t="s">
        <v>54</v>
      </c>
      <c r="E171" s="16" t="s">
        <v>112</v>
      </c>
      <c r="F171" s="17">
        <v>46303.905277777776</v>
      </c>
      <c r="G171" s="16" t="s">
        <v>22</v>
      </c>
      <c r="H171" s="16" t="s">
        <v>3176</v>
      </c>
      <c r="I171" s="16">
        <v>360</v>
      </c>
      <c r="J171" s="16" t="s">
        <v>23</v>
      </c>
      <c r="K171" s="16" t="s">
        <v>24</v>
      </c>
      <c r="L171" s="16">
        <v>728</v>
      </c>
      <c r="M171" s="16" t="s">
        <v>75</v>
      </c>
      <c r="N171" s="17">
        <v>46303.95112268519</v>
      </c>
      <c r="O171" s="16">
        <v>0</v>
      </c>
      <c r="P171" s="16" t="s">
        <v>26</v>
      </c>
      <c r="Q171" s="16">
        <v>190</v>
      </c>
      <c r="R171" s="3" t="str">
        <f>IF(OR(G171="12R",G171="12L"),_xlfn.XLOOKUP(C171,DB!$A$2:$A$255,DB!$B$2:$B$255,""),IF(OR(G171="30L",G171="30R"),_xlfn.XLOOKUP(C171,DB!$A$2:$A$255,DB!$C$2:$C$255,""),""))</f>
        <v>UDGUV</v>
      </c>
      <c r="S171" s="3">
        <f t="shared" si="2"/>
        <v>21</v>
      </c>
      <c r="T171" s="3" t="str">
        <f>_xlfn.XLOOKUP(C171,DB!$A$2:$A$255,DB!$D$2:$D$255,"")</f>
        <v>Sector 2</v>
      </c>
    </row>
    <row r="172" spans="1:20" x14ac:dyDescent="0.2">
      <c r="A172" s="16" t="s">
        <v>313</v>
      </c>
      <c r="B172" s="16" t="s">
        <v>18</v>
      </c>
      <c r="C172" s="16" t="s">
        <v>314</v>
      </c>
      <c r="D172" s="16" t="s">
        <v>34</v>
      </c>
      <c r="E172" s="16" t="s">
        <v>3177</v>
      </c>
      <c r="F172" s="17">
        <v>46303.907025462962</v>
      </c>
      <c r="G172" s="16" t="s">
        <v>22</v>
      </c>
      <c r="H172" s="16" t="s">
        <v>3178</v>
      </c>
      <c r="I172" s="16">
        <v>310</v>
      </c>
      <c r="J172" s="16" t="s">
        <v>23</v>
      </c>
      <c r="K172" s="16" t="s">
        <v>24</v>
      </c>
      <c r="L172" s="16">
        <v>152</v>
      </c>
      <c r="M172" s="16" t="s">
        <v>3179</v>
      </c>
      <c r="N172" s="17">
        <v>46303.917222222226</v>
      </c>
      <c r="O172" s="16">
        <v>231</v>
      </c>
      <c r="P172" s="16" t="s">
        <v>26</v>
      </c>
      <c r="Q172" s="16">
        <v>190</v>
      </c>
      <c r="R172" s="3" t="str">
        <f>IF(OR(G172="12R",G172="12L"),_xlfn.XLOOKUP(C172,DB!$A$2:$A$255,DB!$B$2:$B$255,""),IF(OR(G172="30L",G172="30R"),_xlfn.XLOOKUP(C172,DB!$A$2:$A$255,DB!$C$2:$C$255,""),""))</f>
        <v>CZM</v>
      </c>
      <c r="S172" s="3">
        <f t="shared" si="2"/>
        <v>21</v>
      </c>
      <c r="T172" s="3" t="str">
        <f>_xlfn.XLOOKUP(C172,DB!$A$2:$A$255,DB!$D$2:$D$255,"")</f>
        <v>Sector 7</v>
      </c>
    </row>
    <row r="173" spans="1:20" x14ac:dyDescent="0.2">
      <c r="A173" s="16" t="s">
        <v>333</v>
      </c>
      <c r="B173" s="16" t="s">
        <v>18</v>
      </c>
      <c r="C173" s="16" t="s">
        <v>148</v>
      </c>
      <c r="D173" s="16" t="s">
        <v>129</v>
      </c>
      <c r="E173" s="16" t="s">
        <v>3180</v>
      </c>
      <c r="F173" s="17">
        <v>46303.908171296294</v>
      </c>
      <c r="G173" s="16" t="s">
        <v>22</v>
      </c>
      <c r="H173" s="16" t="s">
        <v>3181</v>
      </c>
      <c r="I173" s="16">
        <v>310</v>
      </c>
      <c r="J173" s="16" t="s">
        <v>23</v>
      </c>
      <c r="K173" s="16" t="s">
        <v>24</v>
      </c>
      <c r="L173" s="16">
        <v>136</v>
      </c>
      <c r="M173" s="16" t="s">
        <v>655</v>
      </c>
      <c r="N173" s="17">
        <v>46303.917337962965</v>
      </c>
      <c r="O173" s="16">
        <v>257</v>
      </c>
      <c r="P173" s="16" t="s">
        <v>26</v>
      </c>
      <c r="Q173" s="16">
        <v>190</v>
      </c>
      <c r="R173" s="3" t="str">
        <f>IF(OR(G173="12R",G173="12L"),_xlfn.XLOOKUP(C173,DB!$A$2:$A$255,DB!$B$2:$B$255,""),IF(OR(G173="30L",G173="30R"),_xlfn.XLOOKUP(C173,DB!$A$2:$A$255,DB!$C$2:$C$255,""),""))</f>
        <v>NUDAL</v>
      </c>
      <c r="S173" s="3">
        <f t="shared" si="2"/>
        <v>21</v>
      </c>
      <c r="T173" s="3" t="str">
        <f>_xlfn.XLOOKUP(C173,DB!$A$2:$A$255,DB!$D$2:$D$255,"")</f>
        <v>Sector 3</v>
      </c>
    </row>
    <row r="174" spans="1:20" x14ac:dyDescent="0.2">
      <c r="A174" s="16" t="s">
        <v>326</v>
      </c>
      <c r="B174" s="16" t="s">
        <v>18</v>
      </c>
      <c r="C174" s="16" t="s">
        <v>33</v>
      </c>
      <c r="D174" s="16" t="s">
        <v>54</v>
      </c>
      <c r="E174" s="16" t="s">
        <v>298</v>
      </c>
      <c r="F174" s="17">
        <v>46303.909444444449</v>
      </c>
      <c r="G174" s="16" t="s">
        <v>22</v>
      </c>
      <c r="H174" s="16" t="s">
        <v>3182</v>
      </c>
      <c r="I174" s="16">
        <v>360</v>
      </c>
      <c r="J174" s="16" t="s">
        <v>23</v>
      </c>
      <c r="K174" s="16" t="s">
        <v>24</v>
      </c>
      <c r="L174" s="16">
        <v>867</v>
      </c>
      <c r="M174" s="16" t="s">
        <v>36</v>
      </c>
      <c r="N174" s="17">
        <v>46303.957303240742</v>
      </c>
      <c r="O174" s="16">
        <v>360</v>
      </c>
      <c r="P174" s="16" t="s">
        <v>26</v>
      </c>
      <c r="Q174" s="16">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s="16" t="s">
        <v>324</v>
      </c>
      <c r="B175" s="16" t="s">
        <v>18</v>
      </c>
      <c r="C175" s="16" t="s">
        <v>325</v>
      </c>
      <c r="D175" s="16" t="s">
        <v>123</v>
      </c>
      <c r="E175" s="16" t="s">
        <v>3183</v>
      </c>
      <c r="F175" s="17">
        <v>46303.910891203705</v>
      </c>
      <c r="G175" s="16" t="s">
        <v>22</v>
      </c>
      <c r="H175" s="16" t="s">
        <v>3184</v>
      </c>
      <c r="I175" s="16">
        <v>340</v>
      </c>
      <c r="J175" s="16" t="s">
        <v>23</v>
      </c>
      <c r="K175" s="16" t="s">
        <v>24</v>
      </c>
      <c r="L175" s="16">
        <v>875</v>
      </c>
      <c r="M175" s="16" t="s">
        <v>36</v>
      </c>
      <c r="N175" s="17">
        <v>46303.960636574076</v>
      </c>
      <c r="O175" s="16">
        <v>340</v>
      </c>
      <c r="P175" s="16" t="s">
        <v>26</v>
      </c>
      <c r="Q175" s="16">
        <v>190</v>
      </c>
      <c r="R175" s="3" t="str">
        <f>IF(OR(G175="12R",G175="12L"),_xlfn.XLOOKUP(C175,DB!$A$2:$A$255,DB!$B$2:$B$255,""),IF(OR(G175="30L",G175="30R"),_xlfn.XLOOKUP(C175,DB!$A$2:$A$255,DB!$C$2:$C$255,""),""))</f>
        <v>OMSUK</v>
      </c>
      <c r="S175" s="3">
        <f t="shared" si="2"/>
        <v>21</v>
      </c>
      <c r="T175" s="3" t="str">
        <f>_xlfn.XLOOKUP(C175,DB!$A$2:$A$255,DB!$D$2:$D$255,"")</f>
        <v>Sector 3</v>
      </c>
    </row>
    <row r="176" spans="1:20" x14ac:dyDescent="0.2">
      <c r="A176" s="16" t="s">
        <v>334</v>
      </c>
      <c r="B176" s="16" t="s">
        <v>18</v>
      </c>
      <c r="C176" s="16" t="s">
        <v>19</v>
      </c>
      <c r="D176" s="16" t="s">
        <v>54</v>
      </c>
      <c r="E176" s="16" t="s">
        <v>3185</v>
      </c>
      <c r="F176" s="17">
        <v>46303.91233796296</v>
      </c>
      <c r="G176" s="16" t="s">
        <v>22</v>
      </c>
      <c r="H176" s="16" t="s">
        <v>3186</v>
      </c>
      <c r="I176" s="16">
        <v>380</v>
      </c>
      <c r="J176" s="16" t="s">
        <v>23</v>
      </c>
      <c r="K176" s="16" t="s">
        <v>24</v>
      </c>
      <c r="L176" s="16">
        <v>922</v>
      </c>
      <c r="M176" s="16" t="s">
        <v>3187</v>
      </c>
      <c r="N176" s="17">
        <v>46303.962824074071</v>
      </c>
      <c r="O176" s="16">
        <v>380</v>
      </c>
      <c r="P176" s="16" t="s">
        <v>26</v>
      </c>
      <c r="Q176" s="16">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s="16" t="s">
        <v>339</v>
      </c>
      <c r="B177" s="16" t="s">
        <v>18</v>
      </c>
      <c r="C177" s="16" t="s">
        <v>193</v>
      </c>
      <c r="D177" s="16" t="s">
        <v>34</v>
      </c>
      <c r="E177" s="16" t="s">
        <v>620</v>
      </c>
      <c r="F177" s="17">
        <v>46303.913958333331</v>
      </c>
      <c r="G177" s="16" t="s">
        <v>22</v>
      </c>
      <c r="H177" s="16" t="s">
        <v>3188</v>
      </c>
      <c r="I177" s="16">
        <v>360</v>
      </c>
      <c r="J177" s="16" t="s">
        <v>23</v>
      </c>
      <c r="K177" s="16" t="s">
        <v>24</v>
      </c>
      <c r="L177" s="16">
        <v>839</v>
      </c>
      <c r="M177" s="16" t="s">
        <v>193</v>
      </c>
      <c r="N177" s="17">
        <v>46303.96166666667</v>
      </c>
      <c r="O177" s="16">
        <v>15</v>
      </c>
      <c r="P177" s="16" t="s">
        <v>26</v>
      </c>
      <c r="Q177" s="16">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16" t="s">
        <v>3189</v>
      </c>
      <c r="B178" s="16" t="s">
        <v>18</v>
      </c>
      <c r="C178" s="16" t="s">
        <v>249</v>
      </c>
      <c r="D178" s="16" t="s">
        <v>500</v>
      </c>
      <c r="E178" s="16"/>
      <c r="F178" s="17">
        <v>46303.915370370371</v>
      </c>
      <c r="G178" s="16" t="s">
        <v>22</v>
      </c>
      <c r="H178" s="16" t="s">
        <v>3190</v>
      </c>
      <c r="I178" s="16">
        <v>430</v>
      </c>
      <c r="J178" s="16" t="s">
        <v>23</v>
      </c>
      <c r="K178" s="16" t="s">
        <v>51</v>
      </c>
      <c r="L178" s="16">
        <v>857</v>
      </c>
      <c r="M178" s="16" t="s">
        <v>3191</v>
      </c>
      <c r="N178" s="17">
        <v>46303.962129629625</v>
      </c>
      <c r="O178" s="16">
        <v>430</v>
      </c>
      <c r="P178" s="16" t="s">
        <v>26</v>
      </c>
      <c r="Q178" s="16">
        <v>30</v>
      </c>
      <c r="R178" s="3" t="str">
        <f>IF(OR(G178="12R",G178="12L"),_xlfn.XLOOKUP(C178,DB!$A$2:$A$255,DB!$B$2:$B$255,""),IF(OR(G178="30L",G178="30R"),_xlfn.XLOOKUP(C178,DB!$A$2:$A$255,DB!$C$2:$C$255,""),""))</f>
        <v>UDGUV</v>
      </c>
      <c r="S178" s="3">
        <f t="shared" si="2"/>
        <v>21</v>
      </c>
      <c r="T178" s="3" t="str">
        <f>_xlfn.XLOOKUP(C178,DB!$A$2:$A$255,DB!$D$2:$D$255,"")</f>
        <v>Sector 2</v>
      </c>
    </row>
    <row r="179" spans="1:20" x14ac:dyDescent="0.2">
      <c r="A179" s="16" t="s">
        <v>231</v>
      </c>
      <c r="B179" s="16" t="s">
        <v>18</v>
      </c>
      <c r="C179" s="16" t="s">
        <v>33</v>
      </c>
      <c r="D179" s="16" t="s">
        <v>20</v>
      </c>
      <c r="E179" s="16" t="s">
        <v>183</v>
      </c>
      <c r="F179" s="17">
        <v>46303.917164351849</v>
      </c>
      <c r="G179" s="16" t="s">
        <v>22</v>
      </c>
      <c r="H179" s="16" t="s">
        <v>3192</v>
      </c>
      <c r="I179" s="16">
        <v>340</v>
      </c>
      <c r="J179" s="16" t="s">
        <v>23</v>
      </c>
      <c r="K179" s="16" t="s">
        <v>24</v>
      </c>
      <c r="L179" s="16">
        <v>880</v>
      </c>
      <c r="M179" s="16" t="s">
        <v>36</v>
      </c>
      <c r="N179" s="17">
        <v>46303.96575231482</v>
      </c>
      <c r="O179" s="16">
        <v>340</v>
      </c>
      <c r="P179" s="16" t="s">
        <v>26</v>
      </c>
      <c r="Q179" s="16">
        <v>190</v>
      </c>
      <c r="R179" s="3" t="str">
        <f>IF(OR(G179="12R",G179="12L"),_xlfn.XLOOKUP(C179,DB!$A$2:$A$255,DB!$B$2:$B$255,""),IF(OR(G179="30L",G179="30R"),_xlfn.XLOOKUP(C179,DB!$A$2:$A$255,DB!$C$2:$C$255,""),""))</f>
        <v>UDGUV</v>
      </c>
      <c r="S179" s="3">
        <f t="shared" si="2"/>
        <v>22</v>
      </c>
      <c r="T179" s="3" t="str">
        <f>_xlfn.XLOOKUP(C179,DB!$A$2:$A$255,DB!$D$2:$D$255,"")</f>
        <v>Sector 2</v>
      </c>
    </row>
    <row r="180" spans="1:20" x14ac:dyDescent="0.2">
      <c r="A180" s="16" t="s">
        <v>320</v>
      </c>
      <c r="B180" s="16" t="s">
        <v>18</v>
      </c>
      <c r="C180" s="16" t="s">
        <v>128</v>
      </c>
      <c r="D180" s="16" t="s">
        <v>129</v>
      </c>
      <c r="E180" s="16" t="s">
        <v>1104</v>
      </c>
      <c r="F180" s="17">
        <v>46303.918599537035</v>
      </c>
      <c r="G180" s="16" t="s">
        <v>22</v>
      </c>
      <c r="H180" s="16" t="s">
        <v>3193</v>
      </c>
      <c r="I180" s="16">
        <v>380</v>
      </c>
      <c r="J180" s="16" t="s">
        <v>23</v>
      </c>
      <c r="K180" s="16" t="s">
        <v>24</v>
      </c>
      <c r="L180" s="16">
        <v>829</v>
      </c>
      <c r="M180" s="16" t="s">
        <v>3194</v>
      </c>
      <c r="N180" s="17">
        <v>46303.964432870373</v>
      </c>
      <c r="O180" s="16">
        <v>380</v>
      </c>
      <c r="P180" s="16" t="s">
        <v>26</v>
      </c>
      <c r="Q180" s="16">
        <v>190</v>
      </c>
      <c r="R180" s="3" t="str">
        <f>IF(OR(G180="12R",G180="12L"),_xlfn.XLOOKUP(C180,DB!$A$2:$A$255,DB!$B$2:$B$255,""),IF(OR(G180="30L",G180="30R"),_xlfn.XLOOKUP(C180,DB!$A$2:$A$255,DB!$C$2:$C$255,""),""))</f>
        <v>ENEBA</v>
      </c>
      <c r="S180" s="3">
        <f t="shared" si="2"/>
        <v>22</v>
      </c>
      <c r="T180" s="3" t="str">
        <f>_xlfn.XLOOKUP(C180,DB!$A$2:$A$255,DB!$D$2:$D$255,"")</f>
        <v>Sector 3</v>
      </c>
    </row>
    <row r="181" spans="1:20" x14ac:dyDescent="0.2">
      <c r="A181" s="16" t="s">
        <v>337</v>
      </c>
      <c r="B181" s="16" t="s">
        <v>18</v>
      </c>
      <c r="C181" s="16" t="s">
        <v>219</v>
      </c>
      <c r="D181" s="16" t="s">
        <v>34</v>
      </c>
      <c r="E181" s="16" t="s">
        <v>3195</v>
      </c>
      <c r="F181" s="17">
        <v>46303.919814814813</v>
      </c>
      <c r="G181" s="16" t="s">
        <v>22</v>
      </c>
      <c r="H181" s="16" t="s">
        <v>3196</v>
      </c>
      <c r="I181" s="16">
        <v>310</v>
      </c>
      <c r="J181" s="16" t="s">
        <v>23</v>
      </c>
      <c r="K181" s="16" t="s">
        <v>24</v>
      </c>
      <c r="L181" s="16">
        <v>150</v>
      </c>
      <c r="M181" s="16" t="s">
        <v>117</v>
      </c>
      <c r="N181" s="17">
        <v>46303.929872685185</v>
      </c>
      <c r="O181" s="16">
        <v>238</v>
      </c>
      <c r="P181" s="16" t="s">
        <v>26</v>
      </c>
      <c r="Q181" s="16">
        <v>190</v>
      </c>
      <c r="R181" s="3" t="str">
        <f>IF(OR(G181="12R",G181="12L"),_xlfn.XLOOKUP(C181,DB!$A$2:$A$255,DB!$B$2:$B$255,""),IF(OR(G181="30L",G181="30R"),_xlfn.XLOOKUP(C181,DB!$A$2:$A$255,DB!$C$2:$C$255,""),""))</f>
        <v>TAKUX</v>
      </c>
      <c r="S181" s="3">
        <f t="shared" si="2"/>
        <v>22</v>
      </c>
      <c r="T181" s="3" t="str">
        <f>_xlfn.XLOOKUP(C181,DB!$A$2:$A$255,DB!$D$2:$D$255,"")</f>
        <v>Sector 7</v>
      </c>
    </row>
    <row r="182" spans="1:20" x14ac:dyDescent="0.2">
      <c r="A182" s="16" t="s">
        <v>343</v>
      </c>
      <c r="B182" s="16" t="s">
        <v>18</v>
      </c>
      <c r="C182" s="16" t="s">
        <v>122</v>
      </c>
      <c r="D182" s="16" t="s">
        <v>44</v>
      </c>
      <c r="E182" s="16" t="s">
        <v>3197</v>
      </c>
      <c r="F182" s="17">
        <v>46303.930914351848</v>
      </c>
      <c r="G182" s="16" t="s">
        <v>22</v>
      </c>
      <c r="H182" s="16" t="s">
        <v>3198</v>
      </c>
      <c r="I182" s="16">
        <v>380</v>
      </c>
      <c r="J182" s="16" t="s">
        <v>23</v>
      </c>
      <c r="K182" s="16" t="s">
        <v>24</v>
      </c>
      <c r="L182" s="16">
        <v>730</v>
      </c>
      <c r="M182" s="16" t="s">
        <v>225</v>
      </c>
      <c r="N182" s="17">
        <v>46303.970578703702</v>
      </c>
      <c r="O182" s="16">
        <v>340</v>
      </c>
      <c r="P182" s="16" t="s">
        <v>26</v>
      </c>
      <c r="Q182" s="16">
        <v>190</v>
      </c>
      <c r="R182" s="3" t="str">
        <f>IF(OR(G182="12R",G182="12L"),_xlfn.XLOOKUP(C182,DB!$A$2:$A$255,DB!$B$2:$B$255,""),IF(OR(G182="30L",G182="30R"),_xlfn.XLOOKUP(C182,DB!$A$2:$A$255,DB!$C$2:$C$255,""),""))</f>
        <v>ENEBA</v>
      </c>
      <c r="S182" s="3">
        <f t="shared" si="2"/>
        <v>22</v>
      </c>
      <c r="T182" s="3" t="str">
        <f>_xlfn.XLOOKUP(C182,DB!$A$2:$A$255,DB!$D$2:$D$255,"")</f>
        <v>Sector 3</v>
      </c>
    </row>
    <row r="183" spans="1:20" x14ac:dyDescent="0.2">
      <c r="A183" s="16" t="s">
        <v>336</v>
      </c>
      <c r="B183" s="16" t="s">
        <v>18</v>
      </c>
      <c r="C183" s="16" t="s">
        <v>115</v>
      </c>
      <c r="D183" s="16" t="s">
        <v>129</v>
      </c>
      <c r="E183" s="16" t="s">
        <v>1190</v>
      </c>
      <c r="F183" s="17">
        <v>46303.936585648145</v>
      </c>
      <c r="G183" s="16" t="s">
        <v>22</v>
      </c>
      <c r="H183" s="16" t="s">
        <v>3199</v>
      </c>
      <c r="I183" s="16">
        <v>350</v>
      </c>
      <c r="J183" s="16" t="s">
        <v>23</v>
      </c>
      <c r="K183" s="16" t="s">
        <v>24</v>
      </c>
      <c r="L183" s="16">
        <v>153</v>
      </c>
      <c r="M183" s="16" t="s">
        <v>117</v>
      </c>
      <c r="N183" s="17">
        <v>46303.946527777778</v>
      </c>
      <c r="O183" s="16">
        <v>284</v>
      </c>
      <c r="P183" s="16" t="s">
        <v>26</v>
      </c>
      <c r="Q183" s="16">
        <v>190</v>
      </c>
      <c r="R183" s="3" t="str">
        <f>IF(OR(G183="12R",G183="12L"),_xlfn.XLOOKUP(C183,DB!$A$2:$A$255,DB!$B$2:$B$255,""),IF(OR(G183="30L",G183="30R"),_xlfn.XLOOKUP(C183,DB!$A$2:$A$255,DB!$C$2:$C$255,""),""))</f>
        <v>TAKUX</v>
      </c>
      <c r="S183" s="3">
        <f t="shared" si="2"/>
        <v>22</v>
      </c>
      <c r="T183" s="3" t="str">
        <f>_xlfn.XLOOKUP(C183,DB!$A$2:$A$255,DB!$D$2:$D$255,"")</f>
        <v>Sector 7</v>
      </c>
    </row>
    <row r="184" spans="1:20" x14ac:dyDescent="0.2">
      <c r="A184" s="16" t="s">
        <v>315</v>
      </c>
      <c r="B184" s="16" t="s">
        <v>18</v>
      </c>
      <c r="C184" s="16" t="s">
        <v>224</v>
      </c>
      <c r="D184" s="16" t="s">
        <v>116</v>
      </c>
      <c r="E184" s="16" t="s">
        <v>3200</v>
      </c>
      <c r="F184" s="17">
        <v>46303.937789351854</v>
      </c>
      <c r="G184" s="16" t="s">
        <v>22</v>
      </c>
      <c r="H184" s="16" t="s">
        <v>3201</v>
      </c>
      <c r="I184" s="16">
        <v>400</v>
      </c>
      <c r="J184" s="16" t="s">
        <v>23</v>
      </c>
      <c r="K184" s="16" t="s">
        <v>24</v>
      </c>
      <c r="L184" s="16">
        <v>735</v>
      </c>
      <c r="M184" s="16" t="s">
        <v>225</v>
      </c>
      <c r="N184" s="17">
        <v>46303.978402777779</v>
      </c>
      <c r="O184" s="16">
        <v>400</v>
      </c>
      <c r="P184" s="16" t="s">
        <v>26</v>
      </c>
      <c r="Q184" s="16">
        <v>190</v>
      </c>
      <c r="R184" s="3" t="str">
        <f>IF(OR(G184="12R",G184="12L"),_xlfn.XLOOKUP(C184,DB!$A$2:$A$255,DB!$B$2:$B$255,""),IF(OR(G184="30L",G184="30R"),_xlfn.XLOOKUP(C184,DB!$A$2:$A$255,DB!$C$2:$C$255,""),""))</f>
        <v>ENEBA</v>
      </c>
      <c r="S184" s="3">
        <f t="shared" si="2"/>
        <v>22</v>
      </c>
      <c r="T184" s="3" t="str">
        <f>_xlfn.XLOOKUP(C184,DB!$A$2:$A$255,DB!$D$2:$D$255,"")</f>
        <v>Sector 3</v>
      </c>
    </row>
    <row r="185" spans="1:20" x14ac:dyDescent="0.2">
      <c r="A185" s="16" t="s">
        <v>1481</v>
      </c>
      <c r="B185" s="16" t="s">
        <v>18</v>
      </c>
      <c r="C185" s="16" t="s">
        <v>854</v>
      </c>
      <c r="D185" s="16" t="s">
        <v>29</v>
      </c>
      <c r="E185" s="16" t="s">
        <v>3202</v>
      </c>
      <c r="F185" s="17">
        <v>46303.939016203702</v>
      </c>
      <c r="G185" s="16" t="s">
        <v>22</v>
      </c>
      <c r="H185" s="16" t="s">
        <v>3203</v>
      </c>
      <c r="I185" s="16">
        <v>360</v>
      </c>
      <c r="J185" s="16" t="s">
        <v>23</v>
      </c>
      <c r="K185" s="16" t="s">
        <v>24</v>
      </c>
      <c r="L185" s="16">
        <v>769</v>
      </c>
      <c r="M185" s="16" t="s">
        <v>225</v>
      </c>
      <c r="N185" s="17">
        <v>46303.980694444443</v>
      </c>
      <c r="O185" s="16">
        <v>360</v>
      </c>
      <c r="P185" s="16" t="s">
        <v>26</v>
      </c>
      <c r="Q185" s="16">
        <v>190</v>
      </c>
      <c r="R185" s="3" t="str">
        <f>IF(OR(G185="12R",G185="12L"),_xlfn.XLOOKUP(C185,DB!$A$2:$A$255,DB!$B$2:$B$255,""),IF(OR(G185="30L",G185="30R"),_xlfn.XLOOKUP(C185,DB!$A$2:$A$255,DB!$C$2:$C$255,""),""))</f>
        <v>UDGUV</v>
      </c>
      <c r="S185" s="3">
        <f t="shared" si="2"/>
        <v>22</v>
      </c>
      <c r="T185" s="3" t="str">
        <f>_xlfn.XLOOKUP(C185,DB!$A$2:$A$255,DB!$D$2:$D$255,"")</f>
        <v>Sector 2</v>
      </c>
    </row>
    <row r="186" spans="1:20" x14ac:dyDescent="0.2">
      <c r="A186" s="16" t="s">
        <v>538</v>
      </c>
      <c r="B186" s="16" t="s">
        <v>18</v>
      </c>
      <c r="C186" s="16" t="s">
        <v>539</v>
      </c>
      <c r="D186" s="16" t="s">
        <v>29</v>
      </c>
      <c r="E186" s="16" t="s">
        <v>1270</v>
      </c>
      <c r="F186" s="17">
        <v>46303.940763888888</v>
      </c>
      <c r="G186" s="16" t="s">
        <v>22</v>
      </c>
      <c r="H186" s="16" t="s">
        <v>3204</v>
      </c>
      <c r="I186" s="16">
        <v>340</v>
      </c>
      <c r="J186" s="16" t="s">
        <v>23</v>
      </c>
      <c r="K186" s="16" t="s">
        <v>24</v>
      </c>
      <c r="L186" s="16">
        <v>874</v>
      </c>
      <c r="M186" s="16" t="s">
        <v>36</v>
      </c>
      <c r="N186" s="17">
        <v>46303.990347222221</v>
      </c>
      <c r="O186" s="16">
        <v>340</v>
      </c>
      <c r="P186" s="16" t="s">
        <v>26</v>
      </c>
      <c r="Q186" s="16">
        <v>190</v>
      </c>
      <c r="R186" s="3" t="str">
        <f>IF(OR(G186="12R",G186="12L"),_xlfn.XLOOKUP(C186,DB!$A$2:$A$255,DB!$B$2:$B$255,""),IF(OR(G186="30L",G186="30R"),_xlfn.XLOOKUP(C186,DB!$A$2:$A$255,DB!$C$2:$C$255,""),""))</f>
        <v>OMSUK</v>
      </c>
      <c r="S186" s="3">
        <f t="shared" si="2"/>
        <v>22</v>
      </c>
      <c r="T186" s="3" t="str">
        <f>_xlfn.XLOOKUP(C186,DB!$A$2:$A$255,DB!$D$2:$D$255,"")</f>
        <v>Sector 3</v>
      </c>
    </row>
    <row r="187" spans="1:20" x14ac:dyDescent="0.2">
      <c r="A187" s="16" t="s">
        <v>555</v>
      </c>
      <c r="B187" s="16" t="s">
        <v>18</v>
      </c>
      <c r="C187" s="16" t="s">
        <v>539</v>
      </c>
      <c r="D187" s="16" t="s">
        <v>29</v>
      </c>
      <c r="E187" s="16" t="s">
        <v>1201</v>
      </c>
      <c r="F187" s="17">
        <v>46303.942442129628</v>
      </c>
      <c r="G187" s="16" t="s">
        <v>22</v>
      </c>
      <c r="H187" s="16" t="s">
        <v>3205</v>
      </c>
      <c r="I187" s="16">
        <v>320</v>
      </c>
      <c r="J187" s="16" t="s">
        <v>23</v>
      </c>
      <c r="K187" s="16" t="s">
        <v>24</v>
      </c>
      <c r="L187" s="16">
        <v>734</v>
      </c>
      <c r="M187" s="16" t="s">
        <v>225</v>
      </c>
      <c r="N187" s="17">
        <v>46303.983275462961</v>
      </c>
      <c r="O187" s="16">
        <v>320</v>
      </c>
      <c r="P187" s="16" t="s">
        <v>26</v>
      </c>
      <c r="Q187" s="16">
        <v>190</v>
      </c>
      <c r="R187" s="3" t="str">
        <f>IF(OR(G187="12R",G187="12L"),_xlfn.XLOOKUP(C187,DB!$A$2:$A$255,DB!$B$2:$B$255,""),IF(OR(G187="30L",G187="30R"),_xlfn.XLOOKUP(C187,DB!$A$2:$A$255,DB!$C$2:$C$255,""),""))</f>
        <v>OMSUK</v>
      </c>
      <c r="S187" s="3">
        <f t="shared" si="2"/>
        <v>22</v>
      </c>
      <c r="T187" s="3" t="str">
        <f>_xlfn.XLOOKUP(C187,DB!$A$2:$A$255,DB!$D$2:$D$255,"")</f>
        <v>Sector 3</v>
      </c>
    </row>
    <row r="188" spans="1:20" x14ac:dyDescent="0.2">
      <c r="A188" s="16" t="s">
        <v>344</v>
      </c>
      <c r="B188" s="16" t="s">
        <v>18</v>
      </c>
      <c r="C188" s="16" t="s">
        <v>345</v>
      </c>
      <c r="D188" s="16" t="s">
        <v>54</v>
      </c>
      <c r="E188" s="16" t="s">
        <v>427</v>
      </c>
      <c r="F188" s="17">
        <v>46303.945069444446</v>
      </c>
      <c r="G188" s="16" t="s">
        <v>22</v>
      </c>
      <c r="H188" s="16" t="s">
        <v>3206</v>
      </c>
      <c r="I188" s="16">
        <v>380</v>
      </c>
      <c r="J188" s="16" t="s">
        <v>23</v>
      </c>
      <c r="K188" s="16" t="s">
        <v>24</v>
      </c>
      <c r="L188" s="16">
        <v>870</v>
      </c>
      <c r="M188" s="16" t="s">
        <v>181</v>
      </c>
      <c r="N188" s="17">
        <v>46303.99381944444</v>
      </c>
      <c r="O188" s="16">
        <v>380</v>
      </c>
      <c r="P188" s="16" t="s">
        <v>26</v>
      </c>
      <c r="Q188" s="16">
        <v>190</v>
      </c>
      <c r="R188" s="3" t="str">
        <f>IF(OR(G188="12R",G188="12L"),_xlfn.XLOOKUP(C188,DB!$A$2:$A$255,DB!$B$2:$B$255,""),IF(OR(G188="30L",G188="30R"),_xlfn.XLOOKUP(C188,DB!$A$2:$A$255,DB!$C$2:$C$255,""),""))</f>
        <v>UDGUV</v>
      </c>
      <c r="S188" s="3">
        <f t="shared" si="2"/>
        <v>22</v>
      </c>
      <c r="T188" s="3" t="str">
        <f>_xlfn.XLOOKUP(C188,DB!$A$2:$A$255,DB!$D$2:$D$255,"")</f>
        <v>Sector 2</v>
      </c>
    </row>
    <row r="189" spans="1:20" x14ac:dyDescent="0.2">
      <c r="A189" s="16" t="s">
        <v>359</v>
      </c>
      <c r="B189" s="16" t="s">
        <v>18</v>
      </c>
      <c r="C189" s="16" t="s">
        <v>219</v>
      </c>
      <c r="D189" s="16" t="s">
        <v>54</v>
      </c>
      <c r="E189" s="16" t="s">
        <v>3207</v>
      </c>
      <c r="F189" s="17">
        <v>46303.980150462958</v>
      </c>
      <c r="G189" s="16" t="s">
        <v>22</v>
      </c>
      <c r="H189" s="16" t="s">
        <v>3208</v>
      </c>
      <c r="I189" s="16">
        <v>390</v>
      </c>
      <c r="J189" s="16" t="s">
        <v>23</v>
      </c>
      <c r="K189" s="16" t="s">
        <v>24</v>
      </c>
      <c r="L189" s="16">
        <v>149</v>
      </c>
      <c r="M189" s="16" t="s">
        <v>117</v>
      </c>
      <c r="N189" s="17">
        <v>46303.989618055552</v>
      </c>
      <c r="O189" s="16">
        <v>262</v>
      </c>
      <c r="P189" s="16" t="s">
        <v>26</v>
      </c>
      <c r="Q189" s="16">
        <v>190</v>
      </c>
      <c r="R189" s="3" t="str">
        <f>IF(OR(G189="12R",G189="12L"),_xlfn.XLOOKUP(C189,DB!$A$2:$A$255,DB!$B$2:$B$255,""),IF(OR(G189="30L",G189="30R"),_xlfn.XLOOKUP(C189,DB!$A$2:$A$255,DB!$C$2:$C$255,""),""))</f>
        <v>TAKUX</v>
      </c>
      <c r="S189" s="3">
        <f t="shared" si="2"/>
        <v>23</v>
      </c>
      <c r="T189" s="3" t="str">
        <f>_xlfn.XLOOKUP(C189,DB!$A$2:$A$255,DB!$D$2:$D$255,"")</f>
        <v>Sector 7</v>
      </c>
    </row>
    <row r="190" spans="1:20" x14ac:dyDescent="0.2">
      <c r="F190" s="2"/>
      <c r="I190" s="3"/>
      <c r="L190" s="3"/>
      <c r="N190" s="2"/>
      <c r="O190" s="3"/>
      <c r="Q190" s="3"/>
      <c r="R190" s="3" t="str">
        <f>IF(OR(G190="12R",G190="12L"),_xlfn.XLOOKUP(C190,DB!$A$2:$A$255,DB!$B$2:$B$255,""),IF(OR(G190="30L",G190="30R"),_xlfn.XLOOKUP(C190,DB!$A$2:$A$255,DB!$C$2:$C$255,""),""))</f>
        <v/>
      </c>
      <c r="S190" s="3">
        <f t="shared" si="2"/>
        <v>0</v>
      </c>
      <c r="T190" s="3" t="str">
        <f>_xlfn.XLOOKUP(C190,DB!$A$2:$A$255,DB!$D$2:$D$255,"")</f>
        <v/>
      </c>
    </row>
    <row r="191" spans="1:20" x14ac:dyDescent="0.2">
      <c r="F191" s="2"/>
      <c r="I191" s="3"/>
      <c r="L191" s="3"/>
      <c r="N191" s="2"/>
      <c r="O191" s="3"/>
      <c r="Q191" s="3"/>
      <c r="R191" s="3" t="str">
        <f>IF(OR(G191="12R",G191="12L"),_xlfn.XLOOKUP(C191,DB!$A$2:$A$255,DB!$B$2:$B$255,""),IF(OR(G191="30L",G191="30R"),_xlfn.XLOOKUP(C191,DB!$A$2:$A$255,DB!$C$2:$C$255,""),""))</f>
        <v/>
      </c>
      <c r="S191" s="3">
        <f t="shared" si="2"/>
        <v>0</v>
      </c>
      <c r="T191" s="3" t="str">
        <f>_xlfn.XLOOKUP(C191,DB!$A$2:$A$255,DB!$D$2:$D$255,"")</f>
        <v/>
      </c>
    </row>
    <row r="192" spans="1:20" x14ac:dyDescent="0.2">
      <c r="F192" s="2"/>
      <c r="I192" s="3"/>
      <c r="L192" s="3"/>
      <c r="N192" s="2"/>
      <c r="O192" s="3"/>
      <c r="Q192" s="3"/>
      <c r="R192" s="3" t="str">
        <f>IF(OR(G192="12R",G192="12L"),_xlfn.XLOOKUP(C192,DB!$A$2:$A$255,DB!$B$2:$B$255,""),IF(OR(G192="30L",G192="30R"),_xlfn.XLOOKUP(C192,DB!$A$2:$A$255,DB!$C$2:$C$255,""),""))</f>
        <v/>
      </c>
      <c r="S192" s="3">
        <f t="shared" si="2"/>
        <v>0</v>
      </c>
      <c r="T192" s="3" t="str">
        <f>_xlfn.XLOOKUP(C192,DB!$A$2:$A$255,DB!$D$2:$D$255,"")</f>
        <v/>
      </c>
    </row>
    <row r="193" spans="6:20" x14ac:dyDescent="0.2">
      <c r="F193" s="2"/>
      <c r="I193" s="3"/>
      <c r="L193" s="3"/>
      <c r="N193" s="2"/>
      <c r="O193" s="3"/>
      <c r="Q193" s="3"/>
      <c r="R193" s="3" t="str">
        <f>IF(OR(G193="12R",G193="12L"),_xlfn.XLOOKUP(C193,DB!$A$2:$A$255,DB!$B$2:$B$255,""),IF(OR(G193="30L",G193="30R"),_xlfn.XLOOKUP(C193,DB!$A$2:$A$255,DB!$C$2:$C$255,""),""))</f>
        <v/>
      </c>
      <c r="S193" s="3">
        <f t="shared" si="2"/>
        <v>0</v>
      </c>
      <c r="T193" s="3" t="str">
        <f>_xlfn.XLOOKUP(C193,DB!$A$2:$A$255,DB!$D$2:$D$255,"")</f>
        <v/>
      </c>
    </row>
    <row r="194" spans="6:20" x14ac:dyDescent="0.2">
      <c r="F194" s="2"/>
      <c r="I194" s="3"/>
      <c r="L194" s="3"/>
      <c r="N194" s="2"/>
      <c r="O194" s="3"/>
      <c r="Q194" s="3"/>
      <c r="R194" s="3" t="str">
        <f>IF(OR(G194="12R",G194="12L"),_xlfn.XLOOKUP(C194,DB!$A$2:$A$255,DB!$B$2:$B$255,""),IF(OR(G194="30L",G194="30R"),_xlfn.XLOOKUP(C194,DB!$A$2:$A$255,DB!$C$2:$C$255,""),""))</f>
        <v/>
      </c>
      <c r="S194" s="3">
        <f t="shared" si="2"/>
        <v>0</v>
      </c>
      <c r="T194" s="3" t="str">
        <f>_xlfn.XLOOKUP(C194,DB!$A$2:$A$255,DB!$D$2:$D$255,"")</f>
        <v/>
      </c>
    </row>
    <row r="195" spans="6:20" x14ac:dyDescent="0.2">
      <c r="F195" s="2"/>
      <c r="I195" s="3"/>
      <c r="L195" s="3"/>
      <c r="N195" s="2"/>
      <c r="O195" s="3"/>
      <c r="Q195" s="3"/>
      <c r="R195" s="3" t="str">
        <f>IF(OR(G195="12R",G195="12L"),_xlfn.XLOOKUP(C195,DB!$A$2:$A$255,DB!$B$2:$B$255,""),IF(OR(G195="30L",G195="30R"),_xlfn.XLOOKUP(C195,DB!$A$2:$A$255,DB!$C$2:$C$255,""),""))</f>
        <v/>
      </c>
      <c r="S195" s="3">
        <f t="shared" ref="S195:S220" si="3">HOUR(F195)</f>
        <v>0</v>
      </c>
      <c r="T195" s="3" t="str">
        <f>_xlfn.XLOOKUP(C195,DB!$A$2:$A$255,DB!$D$2:$D$255,"")</f>
        <v/>
      </c>
    </row>
    <row r="196" spans="6: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6: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6: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6: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6: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6: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6: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6: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6: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6: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6: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6: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6: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2</v>
      </c>
      <c r="F228" s="8">
        <f t="shared" si="4"/>
        <v>0</v>
      </c>
      <c r="G228" s="8">
        <f t="shared" si="4"/>
        <v>0</v>
      </c>
      <c r="H228" s="8">
        <f t="shared" si="4"/>
        <v>7</v>
      </c>
      <c r="I228" s="9">
        <f t="shared" si="5"/>
        <v>12</v>
      </c>
    </row>
    <row r="229" spans="1:9" x14ac:dyDescent="0.2">
      <c r="A229" s="7">
        <v>16</v>
      </c>
      <c r="B229" s="8">
        <f t="shared" si="4"/>
        <v>2</v>
      </c>
      <c r="C229" s="8">
        <f t="shared" si="4"/>
        <v>4</v>
      </c>
      <c r="D229" s="8">
        <f t="shared" si="4"/>
        <v>0</v>
      </c>
      <c r="E229" s="8">
        <f t="shared" si="4"/>
        <v>0</v>
      </c>
      <c r="F229" s="8">
        <f t="shared" si="4"/>
        <v>3</v>
      </c>
      <c r="G229" s="8">
        <f t="shared" si="4"/>
        <v>1</v>
      </c>
      <c r="H229" s="8">
        <f t="shared" si="4"/>
        <v>9</v>
      </c>
      <c r="I229" s="9">
        <f t="shared" si="5"/>
        <v>19</v>
      </c>
    </row>
    <row r="230" spans="1:9" x14ac:dyDescent="0.2">
      <c r="A230" s="7">
        <v>17</v>
      </c>
      <c r="B230" s="8">
        <f t="shared" si="4"/>
        <v>0</v>
      </c>
      <c r="C230" s="8">
        <f t="shared" si="4"/>
        <v>4</v>
      </c>
      <c r="D230" s="8">
        <f t="shared" si="4"/>
        <v>0</v>
      </c>
      <c r="E230" s="8">
        <f t="shared" si="4"/>
        <v>2</v>
      </c>
      <c r="F230" s="8">
        <f t="shared" si="4"/>
        <v>5</v>
      </c>
      <c r="G230" s="8">
        <f t="shared" si="4"/>
        <v>3</v>
      </c>
      <c r="H230" s="8">
        <f t="shared" si="4"/>
        <v>6</v>
      </c>
      <c r="I230" s="9">
        <f t="shared" si="5"/>
        <v>20</v>
      </c>
    </row>
    <row r="231" spans="1:9" x14ac:dyDescent="0.2">
      <c r="A231" s="7">
        <v>18</v>
      </c>
      <c r="B231" s="8">
        <f t="shared" si="4"/>
        <v>1</v>
      </c>
      <c r="C231" s="8">
        <f t="shared" si="4"/>
        <v>6</v>
      </c>
      <c r="D231" s="8">
        <f t="shared" si="4"/>
        <v>0</v>
      </c>
      <c r="E231" s="8">
        <f t="shared" si="4"/>
        <v>1</v>
      </c>
      <c r="F231" s="8">
        <f t="shared" si="4"/>
        <v>7</v>
      </c>
      <c r="G231" s="8">
        <f t="shared" si="4"/>
        <v>2</v>
      </c>
      <c r="H231" s="8">
        <f t="shared" si="4"/>
        <v>5</v>
      </c>
      <c r="I231" s="9">
        <f t="shared" si="5"/>
        <v>22</v>
      </c>
    </row>
    <row r="232" spans="1:9" x14ac:dyDescent="0.2">
      <c r="A232" s="7">
        <v>19</v>
      </c>
      <c r="B232" s="8">
        <f t="shared" si="4"/>
        <v>0</v>
      </c>
      <c r="C232" s="8">
        <f t="shared" si="4"/>
        <v>5</v>
      </c>
      <c r="D232" s="8">
        <f t="shared" si="4"/>
        <v>0</v>
      </c>
      <c r="E232" s="8">
        <f t="shared" si="4"/>
        <v>3</v>
      </c>
      <c r="F232" s="8">
        <f t="shared" si="4"/>
        <v>4</v>
      </c>
      <c r="G232" s="8">
        <f t="shared" si="4"/>
        <v>1</v>
      </c>
      <c r="H232" s="8">
        <f t="shared" si="4"/>
        <v>8</v>
      </c>
      <c r="I232" s="9">
        <f t="shared" si="5"/>
        <v>21</v>
      </c>
    </row>
    <row r="233" spans="1:9" x14ac:dyDescent="0.2">
      <c r="A233" s="7">
        <v>20</v>
      </c>
      <c r="B233" s="8">
        <f t="shared" si="4"/>
        <v>0</v>
      </c>
      <c r="C233" s="8">
        <f t="shared" si="4"/>
        <v>6</v>
      </c>
      <c r="D233" s="8">
        <f t="shared" si="4"/>
        <v>0</v>
      </c>
      <c r="E233" s="8">
        <f t="shared" si="4"/>
        <v>0</v>
      </c>
      <c r="F233" s="8">
        <f t="shared" si="4"/>
        <v>1</v>
      </c>
      <c r="G233" s="8">
        <f t="shared" si="4"/>
        <v>0</v>
      </c>
      <c r="H233" s="8">
        <f t="shared" si="4"/>
        <v>6</v>
      </c>
      <c r="I233" s="9">
        <f t="shared" si="5"/>
        <v>13</v>
      </c>
    </row>
    <row r="234" spans="1:9" x14ac:dyDescent="0.2">
      <c r="A234" s="7">
        <v>21</v>
      </c>
      <c r="B234" s="8">
        <f t="shared" si="4"/>
        <v>2</v>
      </c>
      <c r="C234" s="8">
        <f t="shared" si="4"/>
        <v>2</v>
      </c>
      <c r="D234" s="8">
        <f t="shared" si="4"/>
        <v>0</v>
      </c>
      <c r="E234" s="8">
        <f t="shared" si="4"/>
        <v>4</v>
      </c>
      <c r="F234" s="8">
        <f t="shared" si="4"/>
        <v>8</v>
      </c>
      <c r="G234" s="8">
        <f t="shared" si="4"/>
        <v>0</v>
      </c>
      <c r="H234" s="8">
        <f t="shared" si="4"/>
        <v>11</v>
      </c>
      <c r="I234" s="9">
        <f t="shared" si="5"/>
        <v>27</v>
      </c>
    </row>
    <row r="235" spans="1:9" x14ac:dyDescent="0.2">
      <c r="A235" s="10">
        <v>22</v>
      </c>
      <c r="B235" s="11">
        <f t="shared" si="4"/>
        <v>0</v>
      </c>
      <c r="C235" s="11">
        <f t="shared" si="4"/>
        <v>3</v>
      </c>
      <c r="D235" s="11">
        <f t="shared" si="4"/>
        <v>0</v>
      </c>
      <c r="E235" s="11">
        <f t="shared" si="4"/>
        <v>0</v>
      </c>
      <c r="F235" s="11">
        <f t="shared" si="4"/>
        <v>2</v>
      </c>
      <c r="G235" s="11">
        <f t="shared" si="4"/>
        <v>2</v>
      </c>
      <c r="H235" s="11">
        <f t="shared" si="4"/>
        <v>3</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7</v>
      </c>
      <c r="C265" s="8">
        <f t="shared" si="6"/>
        <v>4</v>
      </c>
      <c r="D265" s="8">
        <f t="shared" si="6"/>
        <v>1</v>
      </c>
      <c r="E265" s="9">
        <f t="shared" si="7"/>
        <v>12</v>
      </c>
    </row>
    <row r="266" spans="1:9" x14ac:dyDescent="0.2">
      <c r="A266" s="7">
        <v>16</v>
      </c>
      <c r="B266" s="8">
        <f t="shared" si="6"/>
        <v>9</v>
      </c>
      <c r="C266" s="8">
        <f t="shared" si="6"/>
        <v>7</v>
      </c>
      <c r="D266" s="8">
        <f t="shared" si="6"/>
        <v>3</v>
      </c>
      <c r="E266" s="9">
        <f t="shared" si="7"/>
        <v>19</v>
      </c>
    </row>
    <row r="267" spans="1:9" x14ac:dyDescent="0.2">
      <c r="A267" s="7">
        <v>17</v>
      </c>
      <c r="B267" s="8">
        <f t="shared" si="6"/>
        <v>6</v>
      </c>
      <c r="C267" s="8">
        <f t="shared" si="6"/>
        <v>11</v>
      </c>
      <c r="D267" s="8">
        <f t="shared" si="6"/>
        <v>3</v>
      </c>
      <c r="E267" s="9">
        <f t="shared" si="7"/>
        <v>20</v>
      </c>
    </row>
    <row r="268" spans="1:9" x14ac:dyDescent="0.2">
      <c r="A268" s="7">
        <v>18</v>
      </c>
      <c r="B268" s="8">
        <f t="shared" si="6"/>
        <v>5</v>
      </c>
      <c r="C268" s="8">
        <f t="shared" si="6"/>
        <v>14</v>
      </c>
      <c r="D268" s="8">
        <f t="shared" si="6"/>
        <v>3</v>
      </c>
      <c r="E268" s="9">
        <f t="shared" si="7"/>
        <v>22</v>
      </c>
    </row>
    <row r="269" spans="1:9" x14ac:dyDescent="0.2">
      <c r="A269" s="7">
        <v>19</v>
      </c>
      <c r="B269" s="8">
        <f t="shared" si="6"/>
        <v>8</v>
      </c>
      <c r="C269" s="8">
        <f t="shared" si="6"/>
        <v>12</v>
      </c>
      <c r="D269" s="8">
        <f t="shared" si="6"/>
        <v>1</v>
      </c>
      <c r="E269" s="9">
        <f t="shared" si="7"/>
        <v>21</v>
      </c>
    </row>
    <row r="270" spans="1:9" x14ac:dyDescent="0.2">
      <c r="A270" s="7">
        <v>20</v>
      </c>
      <c r="B270" s="8">
        <f t="shared" si="6"/>
        <v>6</v>
      </c>
      <c r="C270" s="8">
        <f t="shared" si="6"/>
        <v>7</v>
      </c>
      <c r="D270" s="8">
        <f t="shared" si="6"/>
        <v>0</v>
      </c>
      <c r="E270" s="9">
        <f t="shared" si="7"/>
        <v>13</v>
      </c>
    </row>
    <row r="271" spans="1:9" x14ac:dyDescent="0.2">
      <c r="A271" s="7">
        <v>21</v>
      </c>
      <c r="B271" s="8">
        <f t="shared" si="6"/>
        <v>11</v>
      </c>
      <c r="C271" s="8">
        <f t="shared" si="6"/>
        <v>14</v>
      </c>
      <c r="D271" s="8">
        <f t="shared" si="6"/>
        <v>2</v>
      </c>
      <c r="E271" s="9">
        <f t="shared" si="7"/>
        <v>27</v>
      </c>
    </row>
    <row r="272" spans="1:9" x14ac:dyDescent="0.2">
      <c r="A272" s="7">
        <v>22</v>
      </c>
      <c r="B272" s="8">
        <f t="shared" si="6"/>
        <v>3</v>
      </c>
      <c r="C272" s="8">
        <f t="shared" si="6"/>
        <v>5</v>
      </c>
      <c r="D272" s="8">
        <f t="shared" si="6"/>
        <v>2</v>
      </c>
      <c r="E272" s="9">
        <f t="shared" si="7"/>
        <v>10</v>
      </c>
    </row>
    <row r="273" spans="1:9" x14ac:dyDescent="0.2">
      <c r="A273" s="10">
        <v>23</v>
      </c>
      <c r="B273" s="11">
        <f t="shared" si="6"/>
        <v>0</v>
      </c>
      <c r="C273" s="11">
        <f t="shared" si="6"/>
        <v>0</v>
      </c>
      <c r="D273" s="11">
        <f t="shared" si="6"/>
        <v>1</v>
      </c>
      <c r="E273" s="12">
        <f t="shared" si="7"/>
        <v>1</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8, 2026</v>
      </c>
      <c r="B275" s="24"/>
      <c r="C275" s="24"/>
      <c r="D275" s="24"/>
      <c r="E275" s="24"/>
      <c r="F275" s="24"/>
      <c r="G275" s="24"/>
      <c r="H275" s="24"/>
      <c r="I275" s="24"/>
    </row>
  </sheetData>
  <mergeCells count="8">
    <mergeCell ref="A237:I237"/>
    <mergeCell ref="A275:I275"/>
    <mergeCell ref="A221:I221"/>
    <mergeCell ref="A223:I223"/>
    <mergeCell ref="A225:I225"/>
    <mergeCell ref="A259:I259"/>
    <mergeCell ref="A260:I260"/>
    <mergeCell ref="A262:E262"/>
  </mergeCells>
  <pageMargins left="0.7" right="0.7" top="0.75" bottom="0.75" header="0.3" footer="0.3"/>
  <drawing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33BAB9-3D1D-5A47-9B78-3A5E6854BA66}">
  <dimension ref="A1:T275"/>
  <sheetViews>
    <sheetView showGridLines="0" topLeftCell="A265" zoomScale="110" zoomScaleNormal="110" workbookViewId="0">
      <selection activeCell="H2" sqref="H2:H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506</v>
      </c>
      <c r="B2" s="18" t="s">
        <v>18</v>
      </c>
      <c r="C2" s="18" t="s">
        <v>166</v>
      </c>
      <c r="D2" s="18" t="s">
        <v>507</v>
      </c>
      <c r="E2" s="18"/>
      <c r="F2" s="19">
        <v>46304.001990740697</v>
      </c>
      <c r="G2" s="18" t="s">
        <v>22</v>
      </c>
      <c r="H2" s="18" t="s">
        <v>3209</v>
      </c>
      <c r="I2" s="18">
        <v>40</v>
      </c>
      <c r="J2" s="18" t="s">
        <v>23</v>
      </c>
      <c r="K2" s="18" t="s">
        <v>51</v>
      </c>
      <c r="L2" s="18">
        <v>72</v>
      </c>
      <c r="M2" s="18" t="s">
        <v>166</v>
      </c>
      <c r="N2" s="19">
        <v>46304.012592592597</v>
      </c>
      <c r="O2" s="18">
        <v>0</v>
      </c>
      <c r="P2" s="18" t="s">
        <v>137</v>
      </c>
      <c r="Q2" s="18">
        <v>40</v>
      </c>
      <c r="R2" s="3" t="str">
        <f>IF(OR(G2="12R",G2="12L"),_xlfn.XLOOKUP(C2,DB!$A$2:$A$255,DB!$B$2:$B$255,""),IF(OR(G2="30L",G2="30R"),_xlfn.XLOOKUP(C2,DB!$A$2:$A$255,DB!$C$2:$C$255,""),""))</f>
        <v>CZM</v>
      </c>
      <c r="S2" s="3">
        <f>HOUR(F2)</f>
        <v>0</v>
      </c>
      <c r="T2" s="3" t="str">
        <f>_xlfn.XLOOKUP(C2,DB!$A$2:$A$255,DB!$D$2:$D$255,"")</f>
        <v>Sector 7</v>
      </c>
    </row>
    <row r="3" spans="1:20" x14ac:dyDescent="0.2">
      <c r="A3" s="18" t="s">
        <v>551</v>
      </c>
      <c r="B3" s="18" t="s">
        <v>18</v>
      </c>
      <c r="C3" s="18" t="s">
        <v>97</v>
      </c>
      <c r="D3" s="18" t="s">
        <v>61</v>
      </c>
      <c r="E3" s="18" t="s">
        <v>590</v>
      </c>
      <c r="F3" s="19">
        <v>46304.006180555603</v>
      </c>
      <c r="G3" s="18" t="s">
        <v>22</v>
      </c>
      <c r="H3" s="18" t="s">
        <v>3210</v>
      </c>
      <c r="I3" s="18">
        <v>360</v>
      </c>
      <c r="J3" s="18" t="s">
        <v>23</v>
      </c>
      <c r="K3" s="18" t="s">
        <v>24</v>
      </c>
      <c r="L3" s="18">
        <v>1020</v>
      </c>
      <c r="M3" s="18" t="s">
        <v>99</v>
      </c>
      <c r="N3" s="19">
        <v>46304.060960648101</v>
      </c>
      <c r="O3" s="18">
        <v>200</v>
      </c>
      <c r="P3" s="18" t="s">
        <v>26</v>
      </c>
      <c r="Q3" s="18">
        <v>190</v>
      </c>
      <c r="R3" s="3" t="str">
        <f>IF(OR(G3="12R",G3="12L"),_xlfn.XLOOKUP(C3,DB!$A$2:$A$255,DB!$B$2:$B$255,""),IF(OR(G3="30L",G3="30R"),_xlfn.XLOOKUP(C3,DB!$A$2:$A$255,DB!$C$2:$C$255,""),""))</f>
        <v>UDGUV</v>
      </c>
      <c r="S3" s="3">
        <f t="shared" ref="S3:S66" si="0">HOUR(F3)</f>
        <v>0</v>
      </c>
      <c r="T3" s="3" t="str">
        <f>_xlfn.XLOOKUP(C3,DB!$A$2:$A$255,DB!$D$2:$D$255,"")</f>
        <v>Sector 2</v>
      </c>
    </row>
    <row r="4" spans="1:20" x14ac:dyDescent="0.2">
      <c r="A4" s="18" t="s">
        <v>17</v>
      </c>
      <c r="B4" s="18" t="s">
        <v>18</v>
      </c>
      <c r="C4" s="18" t="s">
        <v>19</v>
      </c>
      <c r="D4" s="18" t="s">
        <v>54</v>
      </c>
      <c r="E4" s="18" t="s">
        <v>1193</v>
      </c>
      <c r="F4" s="19">
        <v>46304.015243055597</v>
      </c>
      <c r="G4" s="18" t="s">
        <v>22</v>
      </c>
      <c r="H4" s="18" t="s">
        <v>3211</v>
      </c>
      <c r="I4" s="18">
        <v>380</v>
      </c>
      <c r="J4" s="18" t="s">
        <v>23</v>
      </c>
      <c r="K4" s="18" t="s">
        <v>24</v>
      </c>
      <c r="L4" s="18">
        <v>909</v>
      </c>
      <c r="M4" s="18" t="s">
        <v>1140</v>
      </c>
      <c r="N4" s="19">
        <v>46304.066678240699</v>
      </c>
      <c r="O4" s="18">
        <v>380</v>
      </c>
      <c r="P4" s="18" t="s">
        <v>26</v>
      </c>
      <c r="Q4" s="18">
        <v>190</v>
      </c>
      <c r="R4" s="3" t="str">
        <f>IF(OR(G4="12R",G4="12L"),_xlfn.XLOOKUP(C4,DB!$A$2:$A$255,DB!$B$2:$B$255,""),IF(OR(G4="30L",G4="30R"),_xlfn.XLOOKUP(C4,DB!$A$2:$A$255,DB!$C$2:$C$255,""),""))</f>
        <v>UDGUV</v>
      </c>
      <c r="S4" s="3">
        <f t="shared" si="0"/>
        <v>0</v>
      </c>
      <c r="T4" s="3" t="str">
        <f>_xlfn.XLOOKUP(C4,DB!$A$2:$A$255,DB!$D$2:$D$255,"")</f>
        <v>Sector 2</v>
      </c>
    </row>
    <row r="5" spans="1:20" x14ac:dyDescent="0.2">
      <c r="A5" s="18" t="s">
        <v>32</v>
      </c>
      <c r="B5" s="18" t="s">
        <v>18</v>
      </c>
      <c r="C5" s="18" t="s">
        <v>33</v>
      </c>
      <c r="D5" s="18" t="s">
        <v>54</v>
      </c>
      <c r="E5" s="18" t="s">
        <v>2809</v>
      </c>
      <c r="F5" s="19">
        <v>46304.035682870403</v>
      </c>
      <c r="G5" s="18" t="s">
        <v>22</v>
      </c>
      <c r="H5" s="18" t="s">
        <v>3212</v>
      </c>
      <c r="I5" s="18">
        <v>380</v>
      </c>
      <c r="J5" s="18" t="s">
        <v>23</v>
      </c>
      <c r="K5" s="18" t="s">
        <v>24</v>
      </c>
      <c r="L5" s="18">
        <v>923</v>
      </c>
      <c r="M5" s="18" t="s">
        <v>3213</v>
      </c>
      <c r="N5" s="19">
        <v>46304.087395833303</v>
      </c>
      <c r="O5" s="18">
        <v>380</v>
      </c>
      <c r="P5" s="18" t="s">
        <v>26</v>
      </c>
      <c r="Q5" s="18">
        <v>190</v>
      </c>
      <c r="R5" s="3" t="str">
        <f>IF(OR(G5="12R",G5="12L"),_xlfn.XLOOKUP(C5,DB!$A$2:$A$255,DB!$B$2:$B$255,""),IF(OR(G5="30L",G5="30R"),_xlfn.XLOOKUP(C5,DB!$A$2:$A$255,DB!$C$2:$C$255,""),""))</f>
        <v>UDGUV</v>
      </c>
      <c r="S5" s="3">
        <f t="shared" si="0"/>
        <v>0</v>
      </c>
      <c r="T5" s="3" t="str">
        <f>_xlfn.XLOOKUP(C5,DB!$A$2:$A$255,DB!$D$2:$D$255,"")</f>
        <v>Sector 2</v>
      </c>
    </row>
    <row r="6" spans="1:20" x14ac:dyDescent="0.2">
      <c r="A6" s="18" t="s">
        <v>47</v>
      </c>
      <c r="B6" s="18" t="s">
        <v>18</v>
      </c>
      <c r="C6" s="18" t="s">
        <v>48</v>
      </c>
      <c r="D6" s="18" t="s">
        <v>49</v>
      </c>
      <c r="E6" s="18" t="s">
        <v>692</v>
      </c>
      <c r="F6" s="19">
        <v>46304.041064814803</v>
      </c>
      <c r="G6" s="18" t="s">
        <v>22</v>
      </c>
      <c r="H6" s="18" t="s">
        <v>3214</v>
      </c>
      <c r="I6" s="18">
        <v>370</v>
      </c>
      <c r="J6" s="18" t="s">
        <v>23</v>
      </c>
      <c r="K6" s="18" t="s">
        <v>24</v>
      </c>
      <c r="L6" s="18">
        <v>137</v>
      </c>
      <c r="M6" s="18" t="s">
        <v>655</v>
      </c>
      <c r="N6" s="19">
        <v>46304.050428240698</v>
      </c>
      <c r="O6" s="18">
        <v>233</v>
      </c>
      <c r="P6" s="18" t="s">
        <v>41</v>
      </c>
      <c r="Q6" s="18">
        <v>190</v>
      </c>
      <c r="R6" s="3" t="str">
        <f>IF(OR(G6="12R",G6="12L"),_xlfn.XLOOKUP(C6,DB!$A$2:$A$255,DB!$B$2:$B$255,""),IF(OR(G6="30L",G6="30R"),_xlfn.XLOOKUP(C6,DB!$A$2:$A$255,DB!$C$2:$C$255,""),""))</f>
        <v>NUDAL</v>
      </c>
      <c r="S6" s="3">
        <f t="shared" si="0"/>
        <v>0</v>
      </c>
      <c r="T6" s="3" t="str">
        <f>_xlfn.XLOOKUP(C6,DB!$A$2:$A$255,DB!$D$2:$D$255,"")</f>
        <v>Sector 3</v>
      </c>
    </row>
    <row r="7" spans="1:20" x14ac:dyDescent="0.2">
      <c r="A7" s="18" t="s">
        <v>42</v>
      </c>
      <c r="B7" s="18" t="s">
        <v>18</v>
      </c>
      <c r="C7" s="18" t="s">
        <v>43</v>
      </c>
      <c r="D7" s="18" t="s">
        <v>44</v>
      </c>
      <c r="E7" s="18" t="s">
        <v>3215</v>
      </c>
      <c r="F7" s="19">
        <v>46304.047071759298</v>
      </c>
      <c r="G7" s="18" t="s">
        <v>22</v>
      </c>
      <c r="H7" s="18" t="s">
        <v>3216</v>
      </c>
      <c r="I7" s="18">
        <v>360</v>
      </c>
      <c r="J7" s="18" t="s">
        <v>23</v>
      </c>
      <c r="K7" s="18" t="s">
        <v>24</v>
      </c>
      <c r="L7" s="18">
        <v>912</v>
      </c>
      <c r="M7" s="18" t="s">
        <v>46</v>
      </c>
      <c r="N7" s="19">
        <v>46304.096759259301</v>
      </c>
      <c r="O7" s="18">
        <v>360</v>
      </c>
      <c r="P7" s="18" t="s">
        <v>26</v>
      </c>
      <c r="Q7" s="18">
        <v>190</v>
      </c>
      <c r="R7" s="3" t="str">
        <f>IF(OR(G7="12R",G7="12L"),_xlfn.XLOOKUP(C7,DB!$A$2:$A$255,DB!$B$2:$B$255,""),IF(OR(G7="30L",G7="30R"),_xlfn.XLOOKUP(C7,DB!$A$2:$A$255,DB!$C$2:$C$255,""),""))</f>
        <v>UDGUV</v>
      </c>
      <c r="S7" s="3">
        <f t="shared" si="0"/>
        <v>1</v>
      </c>
      <c r="T7" s="3" t="str">
        <f>_xlfn.XLOOKUP(C7,DB!$A$2:$A$255,DB!$D$2:$D$255,"")</f>
        <v>Sector 2</v>
      </c>
    </row>
    <row r="8" spans="1:20" x14ac:dyDescent="0.2">
      <c r="A8" s="18" t="s">
        <v>3217</v>
      </c>
      <c r="B8" s="18" t="s">
        <v>18</v>
      </c>
      <c r="C8" s="18" t="s">
        <v>33</v>
      </c>
      <c r="D8" s="18" t="s">
        <v>20</v>
      </c>
      <c r="E8" s="18" t="s">
        <v>58</v>
      </c>
      <c r="F8" s="19">
        <v>46304.058634259301</v>
      </c>
      <c r="G8" s="18" t="s">
        <v>22</v>
      </c>
      <c r="H8" s="18" t="s">
        <v>3218</v>
      </c>
      <c r="I8" s="18">
        <v>340</v>
      </c>
      <c r="J8" s="18" t="s">
        <v>23</v>
      </c>
      <c r="K8" s="18" t="s">
        <v>24</v>
      </c>
      <c r="L8" s="18">
        <v>909</v>
      </c>
      <c r="M8" s="18" t="s">
        <v>36</v>
      </c>
      <c r="N8" s="19">
        <v>46304.108784722201</v>
      </c>
      <c r="O8" s="18">
        <v>340</v>
      </c>
      <c r="P8" s="18" t="s">
        <v>26</v>
      </c>
      <c r="Q8" s="18">
        <v>190</v>
      </c>
      <c r="R8" s="3" t="str">
        <f>IF(OR(G8="12R",G8="12L"),_xlfn.XLOOKUP(C8,DB!$A$2:$A$255,DB!$B$2:$B$255,""),IF(OR(G8="30L",G8="30R"),_xlfn.XLOOKUP(C8,DB!$A$2:$A$255,DB!$C$2:$C$255,""),""))</f>
        <v>UDGUV</v>
      </c>
      <c r="S8" s="3">
        <f t="shared" si="0"/>
        <v>1</v>
      </c>
      <c r="T8" s="3" t="str">
        <f>_xlfn.XLOOKUP(C8,DB!$A$2:$A$255,DB!$D$2:$D$255,"")</f>
        <v>Sector 2</v>
      </c>
    </row>
    <row r="9" spans="1:20" x14ac:dyDescent="0.2">
      <c r="A9" s="18" t="s">
        <v>62</v>
      </c>
      <c r="B9" s="18" t="s">
        <v>18</v>
      </c>
      <c r="C9" s="18" t="s">
        <v>63</v>
      </c>
      <c r="D9" s="18" t="s">
        <v>371</v>
      </c>
      <c r="E9" s="18" t="s">
        <v>372</v>
      </c>
      <c r="F9" s="19">
        <v>46304.062534722201</v>
      </c>
      <c r="G9" s="18" t="s">
        <v>22</v>
      </c>
      <c r="H9" s="18" t="s">
        <v>3219</v>
      </c>
      <c r="I9" s="18">
        <v>360</v>
      </c>
      <c r="J9" s="18" t="s">
        <v>23</v>
      </c>
      <c r="K9" s="18" t="s">
        <v>24</v>
      </c>
      <c r="L9" s="18">
        <v>888</v>
      </c>
      <c r="M9" s="18" t="s">
        <v>836</v>
      </c>
      <c r="N9" s="19">
        <v>46304.112673611096</v>
      </c>
      <c r="O9" s="18">
        <v>360</v>
      </c>
      <c r="P9" s="18" t="s">
        <v>26</v>
      </c>
      <c r="Q9" s="18">
        <v>190</v>
      </c>
      <c r="R9" s="3" t="str">
        <f>IF(OR(G9="12R",G9="12L"),_xlfn.XLOOKUP(C9,DB!$A$2:$A$255,DB!$B$2:$B$255,""),IF(OR(G9="30L",G9="30R"),_xlfn.XLOOKUP(C9,DB!$A$2:$A$255,DB!$C$2:$C$255,""),""))</f>
        <v>UDGUV</v>
      </c>
      <c r="S9" s="3">
        <f t="shared" si="0"/>
        <v>1</v>
      </c>
      <c r="T9" s="3" t="str">
        <f>_xlfn.XLOOKUP(C9,DB!$A$2:$A$255,DB!$D$2:$D$255,"")</f>
        <v>Sector 2</v>
      </c>
    </row>
    <row r="10" spans="1:20" x14ac:dyDescent="0.2">
      <c r="A10" s="18" t="s">
        <v>373</v>
      </c>
      <c r="B10" s="18" t="s">
        <v>18</v>
      </c>
      <c r="C10" s="18" t="s">
        <v>38</v>
      </c>
      <c r="D10" s="18" t="s">
        <v>366</v>
      </c>
      <c r="E10" s="18" t="s">
        <v>3220</v>
      </c>
      <c r="F10" s="19">
        <v>46304.071006944403</v>
      </c>
      <c r="G10" s="18" t="s">
        <v>22</v>
      </c>
      <c r="H10" s="18" t="s">
        <v>3221</v>
      </c>
      <c r="I10" s="18">
        <v>390</v>
      </c>
      <c r="J10" s="18" t="s">
        <v>23</v>
      </c>
      <c r="K10" s="18" t="s">
        <v>24</v>
      </c>
      <c r="L10" s="18">
        <v>133</v>
      </c>
      <c r="M10" s="18" t="s">
        <v>40</v>
      </c>
      <c r="N10" s="19">
        <v>46304.080312500002</v>
      </c>
      <c r="O10" s="18">
        <v>222</v>
      </c>
      <c r="P10" s="18" t="s">
        <v>41</v>
      </c>
      <c r="Q10" s="18">
        <v>190</v>
      </c>
      <c r="R10" s="3" t="str">
        <f>IF(OR(G10="12R",G10="12L"),_xlfn.XLOOKUP(C10,DB!$A$2:$A$255,DB!$B$2:$B$255,""),IF(OR(G10="30L",G10="30R"),_xlfn.XLOOKUP(C10,DB!$A$2:$A$255,DB!$C$2:$C$255,""),""))</f>
        <v>NUDAL</v>
      </c>
      <c r="S10" s="3">
        <f t="shared" si="0"/>
        <v>1</v>
      </c>
      <c r="T10" s="3" t="str">
        <f>_xlfn.XLOOKUP(C10,DB!$A$2:$A$255,DB!$D$2:$D$255,"")</f>
        <v>Sector 3</v>
      </c>
    </row>
    <row r="11" spans="1:20" x14ac:dyDescent="0.2">
      <c r="A11" s="18" t="s">
        <v>65</v>
      </c>
      <c r="B11" s="18" t="s">
        <v>18</v>
      </c>
      <c r="C11" s="18" t="s">
        <v>66</v>
      </c>
      <c r="D11" s="18" t="s">
        <v>64</v>
      </c>
      <c r="E11" s="18" t="s">
        <v>897</v>
      </c>
      <c r="F11" s="19">
        <v>46304.0995833333</v>
      </c>
      <c r="G11" s="18" t="s">
        <v>22</v>
      </c>
      <c r="H11" s="18" t="s">
        <v>3222</v>
      </c>
      <c r="I11" s="18">
        <v>220</v>
      </c>
      <c r="J11" s="18" t="s">
        <v>23</v>
      </c>
      <c r="K11" s="18" t="s">
        <v>24</v>
      </c>
      <c r="L11" s="18">
        <v>396</v>
      </c>
      <c r="M11" s="18" t="s">
        <v>66</v>
      </c>
      <c r="N11" s="19">
        <v>46304.127349536997</v>
      </c>
      <c r="O11" s="18">
        <v>0</v>
      </c>
      <c r="P11" s="18" t="s">
        <v>26</v>
      </c>
      <c r="Q11" s="18">
        <v>190</v>
      </c>
      <c r="R11" s="3" t="str">
        <f>IF(OR(G11="12R",G11="12L"),_xlfn.XLOOKUP(C11,DB!$A$2:$A$255,DB!$B$2:$B$255,""),IF(OR(G11="30L",G11="30R"),_xlfn.XLOOKUP(C11,DB!$A$2:$A$255,DB!$C$2:$C$255,""),""))</f>
        <v>UDGUV</v>
      </c>
      <c r="S11" s="3">
        <f t="shared" si="0"/>
        <v>2</v>
      </c>
      <c r="T11" s="3" t="str">
        <f>_xlfn.XLOOKUP(C11,DB!$A$2:$A$255,DB!$D$2:$D$255,"")</f>
        <v>Sector 2</v>
      </c>
    </row>
    <row r="12" spans="1:20" x14ac:dyDescent="0.2">
      <c r="A12" s="18" t="s">
        <v>60</v>
      </c>
      <c r="B12" s="18" t="s">
        <v>18</v>
      </c>
      <c r="C12" s="18" t="s">
        <v>28</v>
      </c>
      <c r="D12" s="18" t="s">
        <v>61</v>
      </c>
      <c r="E12" s="18" t="s">
        <v>707</v>
      </c>
      <c r="F12" s="19">
        <v>46304.114930555603</v>
      </c>
      <c r="G12" s="18" t="s">
        <v>22</v>
      </c>
      <c r="H12" s="18" t="s">
        <v>3223</v>
      </c>
      <c r="I12" s="18">
        <v>350</v>
      </c>
      <c r="J12" s="18" t="s">
        <v>23</v>
      </c>
      <c r="K12" s="18" t="s">
        <v>24</v>
      </c>
      <c r="L12" s="18">
        <v>169</v>
      </c>
      <c r="M12" s="18" t="s">
        <v>3224</v>
      </c>
      <c r="N12" s="19">
        <v>46304.125914351898</v>
      </c>
      <c r="O12" s="18">
        <v>249</v>
      </c>
      <c r="P12" s="18" t="s">
        <v>26</v>
      </c>
      <c r="Q12" s="18">
        <v>40</v>
      </c>
      <c r="R12" s="3" t="str">
        <f>IF(OR(G12="12R",G12="12L"),_xlfn.XLOOKUP(C12,DB!$A$2:$A$255,DB!$B$2:$B$255,""),IF(OR(G12="30L",G12="30R"),_xlfn.XLOOKUP(C12,DB!$A$2:$A$255,DB!$C$2:$C$255,""),""))</f>
        <v>OMSUK</v>
      </c>
      <c r="S12" s="3">
        <f t="shared" si="0"/>
        <v>2</v>
      </c>
      <c r="T12" s="3" t="str">
        <f>_xlfn.XLOOKUP(C12,DB!$A$2:$A$255,DB!$D$2:$D$255,"")</f>
        <v>Sector 3</v>
      </c>
    </row>
    <row r="13" spans="1:20" x14ac:dyDescent="0.2">
      <c r="A13" s="18" t="s">
        <v>71</v>
      </c>
      <c r="B13" s="18" t="s">
        <v>18</v>
      </c>
      <c r="C13" s="18" t="s">
        <v>43</v>
      </c>
      <c r="D13" s="18" t="s">
        <v>34</v>
      </c>
      <c r="E13" s="18" t="s">
        <v>830</v>
      </c>
      <c r="F13" s="19">
        <v>46304.116400462997</v>
      </c>
      <c r="G13" s="18" t="s">
        <v>22</v>
      </c>
      <c r="H13" s="18" t="s">
        <v>3225</v>
      </c>
      <c r="I13" s="18">
        <v>360</v>
      </c>
      <c r="J13" s="18" t="s">
        <v>23</v>
      </c>
      <c r="K13" s="18" t="s">
        <v>24</v>
      </c>
      <c r="L13" s="18">
        <v>857</v>
      </c>
      <c r="M13" s="18" t="s">
        <v>461</v>
      </c>
      <c r="N13" s="19">
        <v>46304.163622685199</v>
      </c>
      <c r="O13" s="18">
        <v>360</v>
      </c>
      <c r="P13" s="18" t="s">
        <v>26</v>
      </c>
      <c r="Q13" s="18">
        <v>190</v>
      </c>
      <c r="R13" s="3" t="str">
        <f>IF(OR(G13="12R",G13="12L"),_xlfn.XLOOKUP(C13,DB!$A$2:$A$255,DB!$B$2:$B$255,""),IF(OR(G13="30L",G13="30R"),_xlfn.XLOOKUP(C13,DB!$A$2:$A$255,DB!$C$2:$C$255,""),""))</f>
        <v>UDGUV</v>
      </c>
      <c r="S13" s="3">
        <f t="shared" si="0"/>
        <v>2</v>
      </c>
      <c r="T13" s="3" t="str">
        <f>_xlfn.XLOOKUP(C13,DB!$A$2:$A$255,DB!$D$2:$D$255,"")</f>
        <v>Sector 2</v>
      </c>
    </row>
    <row r="14" spans="1:20" x14ac:dyDescent="0.2">
      <c r="A14" s="18" t="s">
        <v>74</v>
      </c>
      <c r="B14" s="18" t="s">
        <v>18</v>
      </c>
      <c r="C14" s="18" t="s">
        <v>75</v>
      </c>
      <c r="D14" s="18" t="s">
        <v>64</v>
      </c>
      <c r="E14" s="18" t="s">
        <v>2437</v>
      </c>
      <c r="F14" s="19">
        <v>46304.117824074099</v>
      </c>
      <c r="G14" s="18" t="s">
        <v>22</v>
      </c>
      <c r="H14" s="18" t="s">
        <v>3226</v>
      </c>
      <c r="I14" s="18">
        <v>320</v>
      </c>
      <c r="J14" s="18" t="s">
        <v>23</v>
      </c>
      <c r="K14" s="18" t="s">
        <v>24</v>
      </c>
      <c r="L14" s="18">
        <v>721</v>
      </c>
      <c r="M14" s="18" t="s">
        <v>75</v>
      </c>
      <c r="N14" s="19">
        <v>46304.164293981499</v>
      </c>
      <c r="O14" s="18">
        <v>0</v>
      </c>
      <c r="P14" s="18" t="s">
        <v>26</v>
      </c>
      <c r="Q14" s="18">
        <v>190</v>
      </c>
      <c r="R14" s="3" t="str">
        <f>IF(OR(G14="12R",G14="12L"),_xlfn.XLOOKUP(C14,DB!$A$2:$A$255,DB!$B$2:$B$255,""),IF(OR(G14="30L",G14="30R"),_xlfn.XLOOKUP(C14,DB!$A$2:$A$255,DB!$C$2:$C$255,""),""))</f>
        <v>UDGUV</v>
      </c>
      <c r="S14" s="3">
        <f t="shared" si="0"/>
        <v>2</v>
      </c>
      <c r="T14" s="3" t="str">
        <f>_xlfn.XLOOKUP(C14,DB!$A$2:$A$255,DB!$D$2:$D$255,"")</f>
        <v>Sector 2</v>
      </c>
    </row>
    <row r="15" spans="1:20" x14ac:dyDescent="0.2">
      <c r="A15" s="18" t="s">
        <v>80</v>
      </c>
      <c r="B15" s="18" t="s">
        <v>18</v>
      </c>
      <c r="C15" s="18" t="s">
        <v>43</v>
      </c>
      <c r="D15" s="18" t="s">
        <v>54</v>
      </c>
      <c r="E15" s="18" t="s">
        <v>680</v>
      </c>
      <c r="F15" s="19">
        <v>46304.119502314803</v>
      </c>
      <c r="G15" s="18" t="s">
        <v>22</v>
      </c>
      <c r="H15" s="18" t="s">
        <v>3227</v>
      </c>
      <c r="I15" s="18">
        <v>380</v>
      </c>
      <c r="J15" s="18" t="s">
        <v>23</v>
      </c>
      <c r="K15" s="18" t="s">
        <v>24</v>
      </c>
      <c r="L15" s="18">
        <v>862</v>
      </c>
      <c r="M15" s="18" t="s">
        <v>461</v>
      </c>
      <c r="N15" s="19">
        <v>46304.167465277802</v>
      </c>
      <c r="O15" s="18">
        <v>380</v>
      </c>
      <c r="P15" s="18" t="s">
        <v>26</v>
      </c>
      <c r="Q15" s="18">
        <v>190</v>
      </c>
      <c r="R15" s="3" t="str">
        <f>IF(OR(G15="12R",G15="12L"),_xlfn.XLOOKUP(C15,DB!$A$2:$A$255,DB!$B$2:$B$255,""),IF(OR(G15="30L",G15="30R"),_xlfn.XLOOKUP(C15,DB!$A$2:$A$255,DB!$C$2:$C$255,""),""))</f>
        <v>UDGUV</v>
      </c>
      <c r="S15" s="3">
        <f t="shared" si="0"/>
        <v>2</v>
      </c>
      <c r="T15" s="3" t="str">
        <f>_xlfn.XLOOKUP(C15,DB!$A$2:$A$255,DB!$D$2:$D$255,"")</f>
        <v>Sector 2</v>
      </c>
    </row>
    <row r="16" spans="1:20" x14ac:dyDescent="0.2">
      <c r="A16" s="18" t="s">
        <v>556</v>
      </c>
      <c r="B16" s="18" t="s">
        <v>18</v>
      </c>
      <c r="C16" s="18" t="s">
        <v>101</v>
      </c>
      <c r="D16" s="18" t="s">
        <v>34</v>
      </c>
      <c r="E16" s="18" t="s">
        <v>899</v>
      </c>
      <c r="F16" s="19">
        <v>46304.120868055601</v>
      </c>
      <c r="G16" s="18" t="s">
        <v>22</v>
      </c>
      <c r="H16" s="18" t="s">
        <v>3228</v>
      </c>
      <c r="I16" s="18">
        <v>360</v>
      </c>
      <c r="J16" s="18" t="s">
        <v>23</v>
      </c>
      <c r="K16" s="18" t="s">
        <v>24</v>
      </c>
      <c r="L16" s="18">
        <v>863</v>
      </c>
      <c r="M16" s="18" t="s">
        <v>461</v>
      </c>
      <c r="N16" s="19">
        <v>46304.168287036999</v>
      </c>
      <c r="O16" s="18">
        <v>360</v>
      </c>
      <c r="P16" s="18" t="s">
        <v>26</v>
      </c>
      <c r="Q16" s="18">
        <v>190</v>
      </c>
      <c r="R16" s="3" t="str">
        <f>IF(OR(G16="12R",G16="12L"),_xlfn.XLOOKUP(C16,DB!$A$2:$A$255,DB!$B$2:$B$255,""),IF(OR(G16="30L",G16="30R"),_xlfn.XLOOKUP(C16,DB!$A$2:$A$255,DB!$C$2:$C$255,""),""))</f>
        <v>UDGUV</v>
      </c>
      <c r="S16" s="3">
        <f t="shared" si="0"/>
        <v>2</v>
      </c>
      <c r="T16" s="3" t="str">
        <f>_xlfn.XLOOKUP(C16,DB!$A$2:$A$255,DB!$D$2:$D$255,"")</f>
        <v>Sector 2</v>
      </c>
    </row>
    <row r="17" spans="1:20" x14ac:dyDescent="0.2">
      <c r="A17" s="18" t="s">
        <v>375</v>
      </c>
      <c r="B17" s="18" t="s">
        <v>18</v>
      </c>
      <c r="C17" s="18" t="s">
        <v>219</v>
      </c>
      <c r="D17" s="18" t="s">
        <v>54</v>
      </c>
      <c r="E17" s="18" t="s">
        <v>3229</v>
      </c>
      <c r="F17" s="19">
        <v>46304.122430555602</v>
      </c>
      <c r="G17" s="18" t="s">
        <v>22</v>
      </c>
      <c r="H17" s="18" t="s">
        <v>3230</v>
      </c>
      <c r="I17" s="18">
        <v>370</v>
      </c>
      <c r="J17" s="18" t="s">
        <v>23</v>
      </c>
      <c r="K17" s="18" t="s">
        <v>24</v>
      </c>
      <c r="L17" s="18">
        <v>159</v>
      </c>
      <c r="M17" s="18" t="s">
        <v>117</v>
      </c>
      <c r="N17" s="19">
        <v>46304.132974537002</v>
      </c>
      <c r="O17" s="18">
        <v>290</v>
      </c>
      <c r="P17" s="18" t="s">
        <v>26</v>
      </c>
      <c r="Q17" s="18">
        <v>190</v>
      </c>
      <c r="R17" s="3" t="str">
        <f>IF(OR(G17="12R",G17="12L"),_xlfn.XLOOKUP(C17,DB!$A$2:$A$255,DB!$B$2:$B$255,""),IF(OR(G17="30L",G17="30R"),_xlfn.XLOOKUP(C17,DB!$A$2:$A$255,DB!$C$2:$C$255,""),""))</f>
        <v>TAKUX</v>
      </c>
      <c r="S17" s="3">
        <f t="shared" si="0"/>
        <v>2</v>
      </c>
      <c r="T17" s="3" t="str">
        <f>_xlfn.XLOOKUP(C17,DB!$A$2:$A$255,DB!$D$2:$D$255,"")</f>
        <v>Sector 7</v>
      </c>
    </row>
    <row r="18" spans="1:20" x14ac:dyDescent="0.2">
      <c r="A18" s="18" t="s">
        <v>57</v>
      </c>
      <c r="B18" s="18" t="s">
        <v>18</v>
      </c>
      <c r="C18" s="18" t="s">
        <v>43</v>
      </c>
      <c r="D18" s="18" t="s">
        <v>54</v>
      </c>
      <c r="E18" s="18" t="s">
        <v>112</v>
      </c>
      <c r="F18" s="19">
        <v>46304.125173611101</v>
      </c>
      <c r="G18" s="18" t="s">
        <v>22</v>
      </c>
      <c r="H18" s="18" t="s">
        <v>3231</v>
      </c>
      <c r="I18" s="18">
        <v>360</v>
      </c>
      <c r="J18" s="18" t="s">
        <v>23</v>
      </c>
      <c r="K18" s="18" t="s">
        <v>24</v>
      </c>
      <c r="L18" s="18">
        <v>871</v>
      </c>
      <c r="M18" s="18" t="s">
        <v>2657</v>
      </c>
      <c r="N18" s="19">
        <v>46304.173506944397</v>
      </c>
      <c r="O18" s="18">
        <v>380</v>
      </c>
      <c r="P18" s="18" t="s">
        <v>26</v>
      </c>
      <c r="Q18" s="18">
        <v>190</v>
      </c>
      <c r="R18" s="3" t="str">
        <f>IF(OR(G18="12R",G18="12L"),_xlfn.XLOOKUP(C18,DB!$A$2:$A$255,DB!$B$2:$B$255,""),IF(OR(G18="30L",G18="30R"),_xlfn.XLOOKUP(C18,DB!$A$2:$A$255,DB!$C$2:$C$255,""),""))</f>
        <v>UDGUV</v>
      </c>
      <c r="S18" s="3">
        <f t="shared" si="0"/>
        <v>3</v>
      </c>
      <c r="T18" s="3" t="str">
        <f>_xlfn.XLOOKUP(C18,DB!$A$2:$A$255,DB!$D$2:$D$255,"")</f>
        <v>Sector 2</v>
      </c>
    </row>
    <row r="19" spans="1:20" x14ac:dyDescent="0.2">
      <c r="A19" s="18" t="s">
        <v>83</v>
      </c>
      <c r="B19" s="18" t="s">
        <v>18</v>
      </c>
      <c r="C19" s="18" t="s">
        <v>50</v>
      </c>
      <c r="D19" s="18" t="s">
        <v>34</v>
      </c>
      <c r="E19" s="18" t="s">
        <v>593</v>
      </c>
      <c r="F19" s="19">
        <v>46304.134560185201</v>
      </c>
      <c r="G19" s="18" t="s">
        <v>22</v>
      </c>
      <c r="H19" s="18" t="s">
        <v>3232</v>
      </c>
      <c r="I19" s="18">
        <v>340</v>
      </c>
      <c r="J19" s="18" t="s">
        <v>23</v>
      </c>
      <c r="K19" s="18" t="s">
        <v>24</v>
      </c>
      <c r="L19" s="18">
        <v>863</v>
      </c>
      <c r="M19" s="18" t="s">
        <v>1089</v>
      </c>
      <c r="N19" s="19">
        <v>46304.182314814803</v>
      </c>
      <c r="O19" s="18">
        <v>340</v>
      </c>
      <c r="P19" s="18" t="s">
        <v>26</v>
      </c>
      <c r="Q19" s="18">
        <v>190</v>
      </c>
      <c r="R19" s="3" t="str">
        <f>IF(OR(G19="12R",G19="12L"),_xlfn.XLOOKUP(C19,DB!$A$2:$A$255,DB!$B$2:$B$255,""),IF(OR(G19="30L",G19="30R"),_xlfn.XLOOKUP(C19,DB!$A$2:$A$255,DB!$C$2:$C$255,""),""))</f>
        <v>UDGUV</v>
      </c>
      <c r="S19" s="3">
        <f t="shared" si="0"/>
        <v>3</v>
      </c>
      <c r="T19" s="3" t="str">
        <f>_xlfn.XLOOKUP(C19,DB!$A$2:$A$255,DB!$D$2:$D$255,"")</f>
        <v>Sector 2</v>
      </c>
    </row>
    <row r="20" spans="1:20" x14ac:dyDescent="0.2">
      <c r="A20" s="18" t="s">
        <v>352</v>
      </c>
      <c r="B20" s="18" t="s">
        <v>18</v>
      </c>
      <c r="C20" s="18" t="s">
        <v>87</v>
      </c>
      <c r="D20" s="18" t="s">
        <v>88</v>
      </c>
      <c r="E20" s="18" t="s">
        <v>3233</v>
      </c>
      <c r="F20" s="19">
        <v>46304.193981481498</v>
      </c>
      <c r="G20" s="18" t="s">
        <v>22</v>
      </c>
      <c r="H20" s="18" t="s">
        <v>3234</v>
      </c>
      <c r="I20" s="18">
        <v>370</v>
      </c>
      <c r="J20" s="18" t="s">
        <v>23</v>
      </c>
      <c r="K20" s="18" t="s">
        <v>24</v>
      </c>
      <c r="L20" s="18">
        <v>136</v>
      </c>
      <c r="M20" s="18" t="s">
        <v>40</v>
      </c>
      <c r="N20" s="19">
        <v>46304.203750000001</v>
      </c>
      <c r="O20" s="18">
        <v>203</v>
      </c>
      <c r="P20" s="18" t="s">
        <v>41</v>
      </c>
      <c r="Q20" s="18">
        <v>190</v>
      </c>
      <c r="R20" s="3" t="str">
        <f>IF(OR(G20="12R",G20="12L"),_xlfn.XLOOKUP(C20,DB!$A$2:$A$255,DB!$B$2:$B$255,""),IF(OR(G20="30L",G20="30R"),_xlfn.XLOOKUP(C20,DB!$A$2:$A$255,DB!$C$2:$C$255,""),""))</f>
        <v>NUDAL</v>
      </c>
      <c r="S20" s="3">
        <f t="shared" si="0"/>
        <v>4</v>
      </c>
      <c r="T20" s="3" t="str">
        <f>_xlfn.XLOOKUP(C20,DB!$A$2:$A$255,DB!$D$2:$D$255,"")</f>
        <v>Sector 3</v>
      </c>
    </row>
    <row r="21" spans="1:20" x14ac:dyDescent="0.2">
      <c r="A21" s="18" t="s">
        <v>559</v>
      </c>
      <c r="B21" s="18" t="s">
        <v>18</v>
      </c>
      <c r="C21" s="18" t="s">
        <v>560</v>
      </c>
      <c r="D21" s="18" t="s">
        <v>261</v>
      </c>
      <c r="E21" s="18" t="s">
        <v>3235</v>
      </c>
      <c r="F21" s="19">
        <v>46304.195347222201</v>
      </c>
      <c r="G21" s="18" t="s">
        <v>22</v>
      </c>
      <c r="H21" s="18" t="s">
        <v>3236</v>
      </c>
      <c r="I21" s="18">
        <v>350</v>
      </c>
      <c r="J21" s="18" t="s">
        <v>23</v>
      </c>
      <c r="K21" s="18" t="s">
        <v>24</v>
      </c>
      <c r="L21" s="18">
        <v>156</v>
      </c>
      <c r="M21" s="18" t="s">
        <v>3237</v>
      </c>
      <c r="N21" s="19">
        <v>46304.205578703702</v>
      </c>
      <c r="O21" s="18">
        <v>248</v>
      </c>
      <c r="P21" s="18" t="s">
        <v>41</v>
      </c>
      <c r="Q21" s="18">
        <v>190</v>
      </c>
      <c r="R21" s="3" t="str">
        <f>IF(OR(G21="12R",G21="12L"),_xlfn.XLOOKUP(C21,DB!$A$2:$A$255,DB!$B$2:$B$255,""),IF(OR(G21="30L",G21="30R"),_xlfn.XLOOKUP(C21,DB!$A$2:$A$255,DB!$C$2:$C$255,""),""))</f>
        <v>NUDAL</v>
      </c>
      <c r="S21" s="3">
        <f t="shared" si="0"/>
        <v>4</v>
      </c>
      <c r="T21" s="3" t="str">
        <f>_xlfn.XLOOKUP(C21,DB!$A$2:$A$255,DB!$D$2:$D$255,"")</f>
        <v>Sector 3</v>
      </c>
    </row>
    <row r="22" spans="1:20" x14ac:dyDescent="0.2">
      <c r="A22" s="18" t="s">
        <v>77</v>
      </c>
      <c r="B22" s="18" t="s">
        <v>18</v>
      </c>
      <c r="C22" s="18" t="s">
        <v>19</v>
      </c>
      <c r="D22" s="18" t="s">
        <v>61</v>
      </c>
      <c r="E22" s="18" t="s">
        <v>2651</v>
      </c>
      <c r="F22" s="19">
        <v>46304.242118055598</v>
      </c>
      <c r="G22" s="18" t="s">
        <v>22</v>
      </c>
      <c r="H22" s="18" t="s">
        <v>3238</v>
      </c>
      <c r="I22" s="18">
        <v>340</v>
      </c>
      <c r="J22" s="18" t="s">
        <v>23</v>
      </c>
      <c r="K22" s="18" t="s">
        <v>24</v>
      </c>
      <c r="L22" s="18">
        <v>860</v>
      </c>
      <c r="M22" s="18" t="s">
        <v>1140</v>
      </c>
      <c r="N22" s="19">
        <v>46304.288738425901</v>
      </c>
      <c r="O22" s="18">
        <v>340</v>
      </c>
      <c r="P22" s="18" t="s">
        <v>26</v>
      </c>
      <c r="Q22" s="18">
        <v>190</v>
      </c>
      <c r="R22" s="3" t="str">
        <f>IF(OR(G22="12R",G22="12L"),_xlfn.XLOOKUP(C22,DB!$A$2:$A$255,DB!$B$2:$B$255,""),IF(OR(G22="30L",G22="30R"),_xlfn.XLOOKUP(C22,DB!$A$2:$A$255,DB!$C$2:$C$255,""),""))</f>
        <v>UDGUV</v>
      </c>
      <c r="S22" s="3">
        <f t="shared" si="0"/>
        <v>5</v>
      </c>
      <c r="T22" s="3" t="str">
        <f>_xlfn.XLOOKUP(C22,DB!$A$2:$A$255,DB!$D$2:$D$255,"")</f>
        <v>Sector 2</v>
      </c>
    </row>
    <row r="23" spans="1:20" x14ac:dyDescent="0.2">
      <c r="A23" s="18" t="s">
        <v>89</v>
      </c>
      <c r="B23" s="18" t="s">
        <v>18</v>
      </c>
      <c r="C23" s="18" t="s">
        <v>43</v>
      </c>
      <c r="D23" s="18" t="s">
        <v>61</v>
      </c>
      <c r="E23" s="18" t="s">
        <v>98</v>
      </c>
      <c r="F23" s="19">
        <v>46304.243726851899</v>
      </c>
      <c r="G23" s="18" t="s">
        <v>22</v>
      </c>
      <c r="H23" s="18" t="s">
        <v>3239</v>
      </c>
      <c r="I23" s="18">
        <v>340</v>
      </c>
      <c r="J23" s="18" t="s">
        <v>23</v>
      </c>
      <c r="K23" s="18" t="s">
        <v>24</v>
      </c>
      <c r="L23" s="18">
        <v>860</v>
      </c>
      <c r="M23" s="18" t="s">
        <v>461</v>
      </c>
      <c r="N23" s="19">
        <v>46304.290358796301</v>
      </c>
      <c r="O23" s="18">
        <v>340</v>
      </c>
      <c r="P23" s="18" t="s">
        <v>26</v>
      </c>
      <c r="Q23" s="18">
        <v>190</v>
      </c>
      <c r="R23" s="3" t="str">
        <f>IF(OR(G23="12R",G23="12L"),_xlfn.XLOOKUP(C23,DB!$A$2:$A$255,DB!$B$2:$B$255,""),IF(OR(G23="30L",G23="30R"),_xlfn.XLOOKUP(C23,DB!$A$2:$A$255,DB!$C$2:$C$255,""),""))</f>
        <v>UDGUV</v>
      </c>
      <c r="S23" s="3">
        <f t="shared" si="0"/>
        <v>5</v>
      </c>
      <c r="T23" s="3" t="str">
        <f>_xlfn.XLOOKUP(C23,DB!$A$2:$A$255,DB!$D$2:$D$255,"")</f>
        <v>Sector 2</v>
      </c>
    </row>
    <row r="24" spans="1:20" x14ac:dyDescent="0.2">
      <c r="A24" s="18" t="s">
        <v>94</v>
      </c>
      <c r="B24" s="18" t="s">
        <v>18</v>
      </c>
      <c r="C24" s="18" t="s">
        <v>43</v>
      </c>
      <c r="D24" s="18" t="s">
        <v>54</v>
      </c>
      <c r="E24" s="18" t="s">
        <v>438</v>
      </c>
      <c r="F24" s="19">
        <v>46304.4378125</v>
      </c>
      <c r="G24" s="18" t="s">
        <v>22</v>
      </c>
      <c r="H24" s="18" t="s">
        <v>3240</v>
      </c>
      <c r="I24" s="18">
        <v>380</v>
      </c>
      <c r="J24" s="18" t="s">
        <v>23</v>
      </c>
      <c r="K24" s="18" t="s">
        <v>24</v>
      </c>
      <c r="L24" s="18">
        <v>864</v>
      </c>
      <c r="M24" s="18" t="s">
        <v>46</v>
      </c>
      <c r="N24" s="19">
        <v>46304.486655092602</v>
      </c>
      <c r="O24" s="18">
        <v>380</v>
      </c>
      <c r="P24" s="18" t="s">
        <v>26</v>
      </c>
      <c r="Q24" s="18">
        <v>190</v>
      </c>
      <c r="R24" s="3" t="str">
        <f>IF(OR(G24="12R",G24="12L"),_xlfn.XLOOKUP(C24,DB!$A$2:$A$255,DB!$B$2:$B$255,""),IF(OR(G24="30L",G24="30R"),_xlfn.XLOOKUP(C24,DB!$A$2:$A$255,DB!$C$2:$C$255,""),""))</f>
        <v>UDGUV</v>
      </c>
      <c r="S24" s="3">
        <f t="shared" si="0"/>
        <v>10</v>
      </c>
      <c r="T24" s="3" t="str">
        <f>_xlfn.XLOOKUP(C24,DB!$A$2:$A$255,DB!$D$2:$D$255,"")</f>
        <v>Sector 2</v>
      </c>
    </row>
    <row r="25" spans="1:20" x14ac:dyDescent="0.2">
      <c r="A25" s="18" t="s">
        <v>92</v>
      </c>
      <c r="B25" s="18" t="s">
        <v>18</v>
      </c>
      <c r="C25" s="18" t="s">
        <v>33</v>
      </c>
      <c r="D25" s="18" t="s">
        <v>20</v>
      </c>
      <c r="E25" s="18" t="s">
        <v>183</v>
      </c>
      <c r="F25" s="19">
        <v>46304.440358796302</v>
      </c>
      <c r="G25" s="18" t="s">
        <v>22</v>
      </c>
      <c r="H25" s="18" t="s">
        <v>380</v>
      </c>
      <c r="I25" s="18">
        <v>340</v>
      </c>
      <c r="J25" s="18" t="s">
        <v>23</v>
      </c>
      <c r="K25" s="18" t="s">
        <v>24</v>
      </c>
      <c r="L25" s="18">
        <v>878</v>
      </c>
      <c r="M25" s="18" t="s">
        <v>36</v>
      </c>
      <c r="N25" s="19">
        <v>46304.489594907398</v>
      </c>
      <c r="O25" s="18">
        <v>340</v>
      </c>
      <c r="P25" s="18" t="s">
        <v>26</v>
      </c>
      <c r="Q25" s="18">
        <v>190</v>
      </c>
      <c r="R25" s="3" t="str">
        <f>IF(OR(G25="12R",G25="12L"),_xlfn.XLOOKUP(C25,DB!$A$2:$A$255,DB!$B$2:$B$255,""),IF(OR(G25="30L",G25="30R"),_xlfn.XLOOKUP(C25,DB!$A$2:$A$255,DB!$C$2:$C$255,""),""))</f>
        <v>UDGUV</v>
      </c>
      <c r="S25" s="3">
        <f t="shared" si="0"/>
        <v>10</v>
      </c>
      <c r="T25" s="3" t="str">
        <f>_xlfn.XLOOKUP(C25,DB!$A$2:$A$255,DB!$D$2:$D$255,"")</f>
        <v>Sector 2</v>
      </c>
    </row>
    <row r="26" spans="1:20" x14ac:dyDescent="0.2">
      <c r="A26" s="18" t="s">
        <v>106</v>
      </c>
      <c r="B26" s="18" t="s">
        <v>18</v>
      </c>
      <c r="C26" s="18" t="s">
        <v>43</v>
      </c>
      <c r="D26" s="18" t="s">
        <v>54</v>
      </c>
      <c r="E26" s="18" t="s">
        <v>428</v>
      </c>
      <c r="F26" s="19">
        <v>46304.456435185202</v>
      </c>
      <c r="G26" s="18" t="s">
        <v>22</v>
      </c>
      <c r="H26" s="18" t="s">
        <v>3241</v>
      </c>
      <c r="I26" s="18">
        <v>380</v>
      </c>
      <c r="J26" s="18" t="s">
        <v>23</v>
      </c>
      <c r="K26" s="18" t="s">
        <v>24</v>
      </c>
      <c r="L26" s="18">
        <v>863</v>
      </c>
      <c r="M26" s="18" t="s">
        <v>2714</v>
      </c>
      <c r="N26" s="19">
        <v>46304.504479166702</v>
      </c>
      <c r="O26" s="18">
        <v>380</v>
      </c>
      <c r="P26" s="18" t="s">
        <v>26</v>
      </c>
      <c r="Q26" s="18">
        <v>190</v>
      </c>
      <c r="R26" s="3" t="str">
        <f>IF(OR(G26="12R",G26="12L"),_xlfn.XLOOKUP(C26,DB!$A$2:$A$255,DB!$B$2:$B$255,""),IF(OR(G26="30L",G26="30R"),_xlfn.XLOOKUP(C26,DB!$A$2:$A$255,DB!$C$2:$C$255,""),""))</f>
        <v>UDGUV</v>
      </c>
      <c r="S26" s="3">
        <f t="shared" si="0"/>
        <v>10</v>
      </c>
      <c r="T26" s="3" t="str">
        <f>_xlfn.XLOOKUP(C26,DB!$A$2:$A$255,DB!$D$2:$D$255,"")</f>
        <v>Sector 2</v>
      </c>
    </row>
    <row r="27" spans="1:20" x14ac:dyDescent="0.2">
      <c r="A27" s="18" t="s">
        <v>100</v>
      </c>
      <c r="B27" s="18" t="s">
        <v>18</v>
      </c>
      <c r="C27" s="18" t="s">
        <v>101</v>
      </c>
      <c r="D27" s="18" t="s">
        <v>61</v>
      </c>
      <c r="E27" s="18" t="s">
        <v>590</v>
      </c>
      <c r="F27" s="19">
        <v>46304.468495370398</v>
      </c>
      <c r="G27" s="18" t="s">
        <v>22</v>
      </c>
      <c r="H27" s="18" t="s">
        <v>3242</v>
      </c>
      <c r="I27" s="18">
        <v>340</v>
      </c>
      <c r="J27" s="18" t="s">
        <v>23</v>
      </c>
      <c r="K27" s="18" t="s">
        <v>24</v>
      </c>
      <c r="L27" s="18">
        <v>860</v>
      </c>
      <c r="M27" s="18" t="s">
        <v>456</v>
      </c>
      <c r="N27" s="19">
        <v>46304.5161689815</v>
      </c>
      <c r="O27" s="18">
        <v>340</v>
      </c>
      <c r="P27" s="18" t="s">
        <v>26</v>
      </c>
      <c r="Q27" s="18">
        <v>190</v>
      </c>
      <c r="R27" s="3" t="str">
        <f>IF(OR(G27="12R",G27="12L"),_xlfn.XLOOKUP(C27,DB!$A$2:$A$255,DB!$B$2:$B$255,""),IF(OR(G27="30L",G27="30R"),_xlfn.XLOOKUP(C27,DB!$A$2:$A$255,DB!$C$2:$C$255,""),""))</f>
        <v>UDGUV</v>
      </c>
      <c r="S27" s="3">
        <f t="shared" si="0"/>
        <v>11</v>
      </c>
      <c r="T27" s="3" t="str">
        <f>_xlfn.XLOOKUP(C27,DB!$A$2:$A$255,DB!$D$2:$D$255,"")</f>
        <v>Sector 2</v>
      </c>
    </row>
    <row r="28" spans="1:20" x14ac:dyDescent="0.2">
      <c r="A28" s="18" t="s">
        <v>103</v>
      </c>
      <c r="B28" s="18" t="s">
        <v>18</v>
      </c>
      <c r="C28" s="18" t="s">
        <v>43</v>
      </c>
      <c r="D28" s="18" t="s">
        <v>44</v>
      </c>
      <c r="E28" s="18" t="s">
        <v>572</v>
      </c>
      <c r="F28" s="19">
        <v>46304.469814814802</v>
      </c>
      <c r="G28" s="18" t="s">
        <v>22</v>
      </c>
      <c r="H28" s="18" t="s">
        <v>3243</v>
      </c>
      <c r="I28" s="18">
        <v>360</v>
      </c>
      <c r="J28" s="18" t="s">
        <v>23</v>
      </c>
      <c r="K28" s="18" t="s">
        <v>24</v>
      </c>
      <c r="L28" s="18">
        <v>861</v>
      </c>
      <c r="M28" s="18" t="s">
        <v>376</v>
      </c>
      <c r="N28" s="19">
        <v>46304.518078703702</v>
      </c>
      <c r="O28" s="18">
        <v>360</v>
      </c>
      <c r="P28" s="18" t="s">
        <v>26</v>
      </c>
      <c r="Q28" s="18">
        <v>190</v>
      </c>
      <c r="R28" s="3" t="str">
        <f>IF(OR(G28="12R",G28="12L"),_xlfn.XLOOKUP(C28,DB!$A$2:$A$255,DB!$B$2:$B$255,""),IF(OR(G28="30L",G28="30R"),_xlfn.XLOOKUP(C28,DB!$A$2:$A$255,DB!$C$2:$C$255,""),""))</f>
        <v>UDGUV</v>
      </c>
      <c r="S28" s="3">
        <f t="shared" si="0"/>
        <v>11</v>
      </c>
      <c r="T28" s="3" t="str">
        <f>_xlfn.XLOOKUP(C28,DB!$A$2:$A$255,DB!$D$2:$D$255,"")</f>
        <v>Sector 2</v>
      </c>
    </row>
    <row r="29" spans="1:20" x14ac:dyDescent="0.2">
      <c r="A29" s="18" t="s">
        <v>107</v>
      </c>
      <c r="B29" s="18" t="s">
        <v>18</v>
      </c>
      <c r="C29" s="18" t="s">
        <v>108</v>
      </c>
      <c r="D29" s="18" t="s">
        <v>34</v>
      </c>
      <c r="E29" s="18" t="s">
        <v>399</v>
      </c>
      <c r="F29" s="19">
        <v>46304.494004629603</v>
      </c>
      <c r="G29" s="18" t="s">
        <v>22</v>
      </c>
      <c r="H29" s="18" t="s">
        <v>3244</v>
      </c>
      <c r="I29" s="18">
        <v>290</v>
      </c>
      <c r="J29" s="18" t="s">
        <v>23</v>
      </c>
      <c r="K29" s="18" t="s">
        <v>24</v>
      </c>
      <c r="L29" s="18">
        <v>160</v>
      </c>
      <c r="M29" s="18" t="s">
        <v>40</v>
      </c>
      <c r="N29" s="19">
        <v>46304.504062499997</v>
      </c>
      <c r="O29" s="18">
        <v>267</v>
      </c>
      <c r="P29" s="18" t="s">
        <v>26</v>
      </c>
      <c r="Q29" s="18">
        <v>190</v>
      </c>
      <c r="R29" s="3" t="str">
        <f>IF(OR(G29="12R",G29="12L"),_xlfn.XLOOKUP(C29,DB!$A$2:$A$255,DB!$B$2:$B$255,""),IF(OR(G29="30L",G29="30R"),_xlfn.XLOOKUP(C29,DB!$A$2:$A$255,DB!$C$2:$C$255,""),""))</f>
        <v>NUDAL</v>
      </c>
      <c r="S29" s="3">
        <f t="shared" si="0"/>
        <v>11</v>
      </c>
      <c r="T29" s="3" t="str">
        <f>_xlfn.XLOOKUP(C29,DB!$A$2:$A$255,DB!$D$2:$D$255,"")</f>
        <v>Sector 3</v>
      </c>
    </row>
    <row r="30" spans="1:20" x14ac:dyDescent="0.2">
      <c r="A30" s="18" t="s">
        <v>96</v>
      </c>
      <c r="B30" s="18" t="s">
        <v>18</v>
      </c>
      <c r="C30" s="18" t="s">
        <v>97</v>
      </c>
      <c r="D30" s="18" t="s">
        <v>54</v>
      </c>
      <c r="E30" s="18" t="s">
        <v>3229</v>
      </c>
      <c r="F30" s="19">
        <v>46304.497673611098</v>
      </c>
      <c r="G30" s="18" t="s">
        <v>22</v>
      </c>
      <c r="H30" s="18" t="s">
        <v>3245</v>
      </c>
      <c r="I30" s="18">
        <v>380</v>
      </c>
      <c r="J30" s="18" t="s">
        <v>23</v>
      </c>
      <c r="K30" s="18" t="s">
        <v>24</v>
      </c>
      <c r="L30" s="18">
        <v>893</v>
      </c>
      <c r="M30" s="18" t="s">
        <v>99</v>
      </c>
      <c r="N30" s="19">
        <v>46304.546979166698</v>
      </c>
      <c r="O30" s="18">
        <v>223</v>
      </c>
      <c r="P30" s="18" t="s">
        <v>26</v>
      </c>
      <c r="Q30" s="18">
        <v>190</v>
      </c>
      <c r="R30" s="3" t="str">
        <f>IF(OR(G30="12R",G30="12L"),_xlfn.XLOOKUP(C30,DB!$A$2:$A$255,DB!$B$2:$B$255,""),IF(OR(G30="30L",G30="30R"),_xlfn.XLOOKUP(C30,DB!$A$2:$A$255,DB!$C$2:$C$255,""),""))</f>
        <v>UDGUV</v>
      </c>
      <c r="S30" s="3">
        <f t="shared" si="0"/>
        <v>11</v>
      </c>
      <c r="T30" s="3" t="str">
        <f>_xlfn.XLOOKUP(C30,DB!$A$2:$A$255,DB!$D$2:$D$255,"")</f>
        <v>Sector 2</v>
      </c>
    </row>
    <row r="31" spans="1:20" x14ac:dyDescent="0.2">
      <c r="A31" s="18" t="s">
        <v>114</v>
      </c>
      <c r="B31" s="18" t="s">
        <v>18</v>
      </c>
      <c r="C31" s="18" t="s">
        <v>115</v>
      </c>
      <c r="D31" s="18" t="s">
        <v>29</v>
      </c>
      <c r="E31" s="18" t="s">
        <v>3246</v>
      </c>
      <c r="F31" s="19">
        <v>46304.502858796302</v>
      </c>
      <c r="G31" s="18" t="s">
        <v>22</v>
      </c>
      <c r="H31" s="18" t="s">
        <v>3247</v>
      </c>
      <c r="I31" s="18">
        <v>330</v>
      </c>
      <c r="J31" s="18" t="s">
        <v>23</v>
      </c>
      <c r="K31" s="18" t="s">
        <v>24</v>
      </c>
      <c r="L31" s="18">
        <v>156</v>
      </c>
      <c r="M31" s="18" t="s">
        <v>3248</v>
      </c>
      <c r="N31" s="19">
        <v>46304.513599537</v>
      </c>
      <c r="O31" s="18">
        <v>283</v>
      </c>
      <c r="P31" s="18" t="s">
        <v>26</v>
      </c>
      <c r="Q31" s="18">
        <v>190</v>
      </c>
      <c r="R31" s="3" t="str">
        <f>IF(OR(G31="12R",G31="12L"),_xlfn.XLOOKUP(C31,DB!$A$2:$A$255,DB!$B$2:$B$255,""),IF(OR(G31="30L",G31="30R"),_xlfn.XLOOKUP(C31,DB!$A$2:$A$255,DB!$C$2:$C$255,""),""))</f>
        <v>TAKUX</v>
      </c>
      <c r="S31" s="3">
        <f t="shared" si="0"/>
        <v>12</v>
      </c>
      <c r="T31" s="3" t="str">
        <f>_xlfn.XLOOKUP(C31,DB!$A$2:$A$255,DB!$D$2:$D$255,"")</f>
        <v>Sector 7</v>
      </c>
    </row>
    <row r="32" spans="1:20" x14ac:dyDescent="0.2">
      <c r="A32" s="18" t="s">
        <v>113</v>
      </c>
      <c r="B32" s="18" t="s">
        <v>18</v>
      </c>
      <c r="C32" s="18" t="s">
        <v>43</v>
      </c>
      <c r="D32" s="18" t="s">
        <v>44</v>
      </c>
      <c r="E32" s="18" t="s">
        <v>739</v>
      </c>
      <c r="F32" s="19">
        <v>46304.505983796298</v>
      </c>
      <c r="G32" s="18" t="s">
        <v>22</v>
      </c>
      <c r="H32" s="18" t="s">
        <v>3249</v>
      </c>
      <c r="I32" s="18">
        <v>360</v>
      </c>
      <c r="J32" s="18" t="s">
        <v>23</v>
      </c>
      <c r="K32" s="18" t="s">
        <v>24</v>
      </c>
      <c r="L32" s="18">
        <v>859</v>
      </c>
      <c r="M32" s="18" t="s">
        <v>46</v>
      </c>
      <c r="N32" s="19">
        <v>46304.554444444402</v>
      </c>
      <c r="O32" s="18">
        <v>360</v>
      </c>
      <c r="P32" s="18" t="s">
        <v>26</v>
      </c>
      <c r="Q32" s="18">
        <v>190</v>
      </c>
      <c r="R32" s="3" t="str">
        <f>IF(OR(G32="12R",G32="12L"),_xlfn.XLOOKUP(C32,DB!$A$2:$A$255,DB!$B$2:$B$255,""),IF(OR(G32="30L",G32="30R"),_xlfn.XLOOKUP(C32,DB!$A$2:$A$255,DB!$C$2:$C$255,""),""))</f>
        <v>UDGUV</v>
      </c>
      <c r="S32" s="3">
        <f t="shared" si="0"/>
        <v>12</v>
      </c>
      <c r="T32" s="3" t="str">
        <f>_xlfn.XLOOKUP(C32,DB!$A$2:$A$255,DB!$D$2:$D$255,"")</f>
        <v>Sector 2</v>
      </c>
    </row>
    <row r="33" spans="1:20" x14ac:dyDescent="0.2">
      <c r="A33" s="18" t="s">
        <v>111</v>
      </c>
      <c r="B33" s="18" t="s">
        <v>18</v>
      </c>
      <c r="C33" s="18" t="s">
        <v>33</v>
      </c>
      <c r="D33" s="18" t="s">
        <v>20</v>
      </c>
      <c r="E33" s="18" t="s">
        <v>58</v>
      </c>
      <c r="F33" s="19">
        <v>46304.509328703702</v>
      </c>
      <c r="G33" s="18" t="s">
        <v>22</v>
      </c>
      <c r="H33" s="18" t="s">
        <v>3250</v>
      </c>
      <c r="I33" s="18">
        <v>340</v>
      </c>
      <c r="J33" s="18" t="s">
        <v>23</v>
      </c>
      <c r="K33" s="18" t="s">
        <v>24</v>
      </c>
      <c r="L33" s="18">
        <v>854</v>
      </c>
      <c r="M33" s="18" t="s">
        <v>36</v>
      </c>
      <c r="N33" s="19">
        <v>46304.557407407403</v>
      </c>
      <c r="O33" s="18">
        <v>340</v>
      </c>
      <c r="P33" s="18" t="s">
        <v>26</v>
      </c>
      <c r="Q33" s="18">
        <v>190</v>
      </c>
      <c r="R33" s="3" t="str">
        <f>IF(OR(G33="12R",G33="12L"),_xlfn.XLOOKUP(C33,DB!$A$2:$A$255,DB!$B$2:$B$255,""),IF(OR(G33="30L",G33="30R"),_xlfn.XLOOKUP(C33,DB!$A$2:$A$255,DB!$C$2:$C$255,""),""))</f>
        <v>UDGUV</v>
      </c>
      <c r="S33" s="3">
        <f t="shared" si="0"/>
        <v>12</v>
      </c>
      <c r="T33" s="3" t="str">
        <f>_xlfn.XLOOKUP(C33,DB!$A$2:$A$255,DB!$D$2:$D$255,"")</f>
        <v>Sector 2</v>
      </c>
    </row>
    <row r="34" spans="1:20" x14ac:dyDescent="0.2">
      <c r="A34" s="18" t="s">
        <v>127</v>
      </c>
      <c r="B34" s="18" t="s">
        <v>18</v>
      </c>
      <c r="C34" s="18" t="s">
        <v>128</v>
      </c>
      <c r="D34" s="18" t="s">
        <v>129</v>
      </c>
      <c r="E34" s="18" t="s">
        <v>1445</v>
      </c>
      <c r="F34" s="19">
        <v>46304.519988425898</v>
      </c>
      <c r="G34" s="18" t="s">
        <v>22</v>
      </c>
      <c r="H34" s="18" t="s">
        <v>3251</v>
      </c>
      <c r="I34" s="18">
        <v>400</v>
      </c>
      <c r="J34" s="18" t="s">
        <v>23</v>
      </c>
      <c r="K34" s="18" t="s">
        <v>24</v>
      </c>
      <c r="L34" s="18">
        <v>625</v>
      </c>
      <c r="M34" s="18" t="s">
        <v>124</v>
      </c>
      <c r="N34" s="19">
        <v>46304.555925925903</v>
      </c>
      <c r="O34" s="18">
        <v>400</v>
      </c>
      <c r="P34" s="18" t="s">
        <v>26</v>
      </c>
      <c r="Q34" s="18">
        <v>190</v>
      </c>
      <c r="R34" s="3" t="str">
        <f>IF(OR(G34="12R",G34="12L"),_xlfn.XLOOKUP(C34,DB!$A$2:$A$255,DB!$B$2:$B$255,""),IF(OR(G34="30L",G34="30R"),_xlfn.XLOOKUP(C34,DB!$A$2:$A$255,DB!$C$2:$C$255,""),""))</f>
        <v>ENEBA</v>
      </c>
      <c r="S34" s="3">
        <f t="shared" si="0"/>
        <v>12</v>
      </c>
      <c r="T34" s="3" t="str">
        <f>_xlfn.XLOOKUP(C34,DB!$A$2:$A$255,DB!$D$2:$D$255,"")</f>
        <v>Sector 3</v>
      </c>
    </row>
    <row r="35" spans="1:20" x14ac:dyDescent="0.2">
      <c r="A35" s="18" t="s">
        <v>3252</v>
      </c>
      <c r="B35" s="18" t="s">
        <v>18</v>
      </c>
      <c r="C35" s="18" t="s">
        <v>489</v>
      </c>
      <c r="D35" s="18" t="s">
        <v>3253</v>
      </c>
      <c r="E35" s="18"/>
      <c r="F35" s="19">
        <v>46304.524166666699</v>
      </c>
      <c r="G35" s="18" t="s">
        <v>22</v>
      </c>
      <c r="H35" s="18" t="s">
        <v>3254</v>
      </c>
      <c r="I35" s="18">
        <v>80</v>
      </c>
      <c r="J35" s="18" t="s">
        <v>23</v>
      </c>
      <c r="K35" s="18" t="s">
        <v>51</v>
      </c>
      <c r="L35" s="18">
        <v>328</v>
      </c>
      <c r="M35" s="18" t="s">
        <v>489</v>
      </c>
      <c r="N35" s="19">
        <v>46304.575034722198</v>
      </c>
      <c r="O35" s="18">
        <v>0</v>
      </c>
      <c r="P35" s="18" t="s">
        <v>137</v>
      </c>
      <c r="Q35" s="18">
        <v>40</v>
      </c>
      <c r="R35" s="3" t="str">
        <f>IF(OR(G35="12R",G35="12L"),_xlfn.XLOOKUP(C35,DB!$A$2:$A$255,DB!$B$2:$B$255,""),IF(OR(G35="30L",G35="30R"),_xlfn.XLOOKUP(C35,DB!$A$2:$A$255,DB!$C$2:$C$255,""),""))</f>
        <v>CZM</v>
      </c>
      <c r="S35" s="3">
        <f t="shared" si="0"/>
        <v>12</v>
      </c>
      <c r="T35" s="3" t="str">
        <f>_xlfn.XLOOKUP(C35,DB!$A$2:$A$255,DB!$D$2:$D$255,"")</f>
        <v>Sector 7</v>
      </c>
    </row>
    <row r="36" spans="1:20" x14ac:dyDescent="0.2">
      <c r="A36" s="18" t="s">
        <v>3255</v>
      </c>
      <c r="B36" s="18" t="s">
        <v>18</v>
      </c>
      <c r="C36" s="18" t="s">
        <v>708</v>
      </c>
      <c r="D36" s="18" t="s">
        <v>507</v>
      </c>
      <c r="E36" s="18"/>
      <c r="F36" s="19">
        <v>46304.533159722203</v>
      </c>
      <c r="G36" s="18" t="s">
        <v>22</v>
      </c>
      <c r="H36" s="18" t="s">
        <v>167</v>
      </c>
      <c r="I36" s="18">
        <v>15</v>
      </c>
      <c r="J36" s="18" t="s">
        <v>139</v>
      </c>
      <c r="K36" s="18" t="s">
        <v>51</v>
      </c>
      <c r="L36" s="18">
        <v>51</v>
      </c>
      <c r="M36" s="18" t="s">
        <v>708</v>
      </c>
      <c r="N36" s="19">
        <v>46304.543611111098</v>
      </c>
      <c r="O36" s="18">
        <v>0</v>
      </c>
      <c r="P36" s="18" t="s">
        <v>137</v>
      </c>
      <c r="Q36" s="18">
        <v>15</v>
      </c>
      <c r="R36" s="3" t="str">
        <f>IF(OR(G36="12R",G36="12L"),_xlfn.XLOOKUP(C36,DB!$A$2:$A$255,DB!$B$2:$B$255,""),IF(OR(G36="30L",G36="30R"),_xlfn.XLOOKUP(C36,DB!$A$2:$A$255,DB!$C$2:$C$255,""),""))</f>
        <v/>
      </c>
      <c r="S36" s="3">
        <f t="shared" si="0"/>
        <v>12</v>
      </c>
      <c r="T36" s="3" t="str">
        <f>_xlfn.XLOOKUP(C36,DB!$A$2:$A$255,DB!$D$2:$D$255,"")</f>
        <v/>
      </c>
    </row>
    <row r="37" spans="1:20" x14ac:dyDescent="0.2">
      <c r="A37" s="18" t="s">
        <v>185</v>
      </c>
      <c r="B37" s="18" t="s">
        <v>18</v>
      </c>
      <c r="C37" s="18" t="s">
        <v>565</v>
      </c>
      <c r="D37" s="18" t="s">
        <v>186</v>
      </c>
      <c r="E37" s="18"/>
      <c r="F37" s="19">
        <v>46304.534618055601</v>
      </c>
      <c r="G37" s="18" t="s">
        <v>22</v>
      </c>
      <c r="H37" s="18" t="s">
        <v>167</v>
      </c>
      <c r="I37" s="18">
        <v>45</v>
      </c>
      <c r="J37" s="18" t="s">
        <v>139</v>
      </c>
      <c r="K37" s="18" t="s">
        <v>51</v>
      </c>
      <c r="L37" s="18">
        <v>227</v>
      </c>
      <c r="M37" s="18" t="s">
        <v>565</v>
      </c>
      <c r="N37" s="19">
        <v>46304.589606481502</v>
      </c>
      <c r="O37" s="18">
        <v>0</v>
      </c>
      <c r="P37" s="18" t="s">
        <v>137</v>
      </c>
      <c r="Q37" s="18">
        <v>15</v>
      </c>
      <c r="R37" s="3" t="str">
        <f>IF(OR(G37="12R",G37="12L"),_xlfn.XLOOKUP(C37,DB!$A$2:$A$255,DB!$B$2:$B$255,""),IF(OR(G37="30L",G37="30R"),_xlfn.XLOOKUP(C37,DB!$A$2:$A$255,DB!$C$2:$C$255,""),""))</f>
        <v/>
      </c>
      <c r="S37" s="3">
        <f t="shared" si="0"/>
        <v>12</v>
      </c>
      <c r="T37" s="3" t="str">
        <f>_xlfn.XLOOKUP(C37,DB!$A$2:$A$255,DB!$D$2:$D$255,"")</f>
        <v/>
      </c>
    </row>
    <row r="38" spans="1:20" x14ac:dyDescent="0.2">
      <c r="A38" s="18" t="s">
        <v>964</v>
      </c>
      <c r="B38" s="18" t="s">
        <v>18</v>
      </c>
      <c r="C38" s="18" t="s">
        <v>1199</v>
      </c>
      <c r="D38" s="18" t="s">
        <v>132</v>
      </c>
      <c r="E38" s="18"/>
      <c r="F38" s="19">
        <v>46304.541608796302</v>
      </c>
      <c r="G38" s="18" t="s">
        <v>22</v>
      </c>
      <c r="H38" s="18" t="s">
        <v>3256</v>
      </c>
      <c r="I38" s="18">
        <v>370</v>
      </c>
      <c r="J38" s="18" t="s">
        <v>23</v>
      </c>
      <c r="K38" s="18" t="s">
        <v>51</v>
      </c>
      <c r="L38" s="18">
        <v>192</v>
      </c>
      <c r="M38" s="18" t="s">
        <v>3257</v>
      </c>
      <c r="N38" s="19">
        <v>46304.555578703701</v>
      </c>
      <c r="O38" s="18">
        <v>287</v>
      </c>
      <c r="P38" s="18" t="s">
        <v>26</v>
      </c>
      <c r="Q38" s="18">
        <v>30</v>
      </c>
      <c r="R38" s="3" t="str">
        <f>IF(OR(G38="12R",G38="12L"),_xlfn.XLOOKUP(C38,DB!$A$2:$A$255,DB!$B$2:$B$255,""),IF(OR(G38="30L",G38="30R"),_xlfn.XLOOKUP(C38,DB!$A$2:$A$255,DB!$C$2:$C$255,""),""))</f>
        <v>TAKUX</v>
      </c>
      <c r="S38" s="3">
        <f t="shared" si="0"/>
        <v>12</v>
      </c>
      <c r="T38" s="3" t="str">
        <f>_xlfn.XLOOKUP(C38,DB!$A$2:$A$255,DB!$D$2:$D$255,"")</f>
        <v>Sector 7</v>
      </c>
    </row>
    <row r="39" spans="1:20" x14ac:dyDescent="0.2">
      <c r="A39" s="18" t="s">
        <v>570</v>
      </c>
      <c r="B39" s="18" t="s">
        <v>18</v>
      </c>
      <c r="C39" s="18" t="s">
        <v>221</v>
      </c>
      <c r="D39" s="18" t="s">
        <v>54</v>
      </c>
      <c r="E39" s="18" t="s">
        <v>112</v>
      </c>
      <c r="F39" s="19">
        <v>46304.543553240699</v>
      </c>
      <c r="G39" s="18" t="s">
        <v>22</v>
      </c>
      <c r="H39" s="18" t="s">
        <v>351</v>
      </c>
      <c r="I39" s="18">
        <v>360</v>
      </c>
      <c r="J39" s="18" t="s">
        <v>23</v>
      </c>
      <c r="K39" s="18" t="s">
        <v>24</v>
      </c>
      <c r="L39" s="18">
        <v>859</v>
      </c>
      <c r="M39" s="18" t="s">
        <v>46</v>
      </c>
      <c r="N39" s="19">
        <v>46304.591898148101</v>
      </c>
      <c r="O39" s="18">
        <v>360</v>
      </c>
      <c r="P39" s="18" t="s">
        <v>26</v>
      </c>
      <c r="Q39" s="18">
        <v>190</v>
      </c>
      <c r="R39" s="3" t="str">
        <f>IF(OR(G39="12R",G39="12L"),_xlfn.XLOOKUP(C39,DB!$A$2:$A$255,DB!$B$2:$B$255,""),IF(OR(G39="30L",G39="30R"),_xlfn.XLOOKUP(C39,DB!$A$2:$A$255,DB!$C$2:$C$255,""),""))</f>
        <v>UDGUV</v>
      </c>
      <c r="S39" s="3">
        <f t="shared" si="0"/>
        <v>13</v>
      </c>
      <c r="T39" s="3" t="str">
        <f>_xlfn.XLOOKUP(C39,DB!$A$2:$A$255,DB!$D$2:$D$255,"")</f>
        <v>Sector 2</v>
      </c>
    </row>
    <row r="40" spans="1:20" x14ac:dyDescent="0.2">
      <c r="A40" s="18" t="s">
        <v>121</v>
      </c>
      <c r="B40" s="18" t="s">
        <v>18</v>
      </c>
      <c r="C40" s="18" t="s">
        <v>122</v>
      </c>
      <c r="D40" s="18" t="s">
        <v>123</v>
      </c>
      <c r="E40" s="18" t="s">
        <v>3258</v>
      </c>
      <c r="F40" s="19">
        <v>46304.545150462996</v>
      </c>
      <c r="G40" s="18" t="s">
        <v>22</v>
      </c>
      <c r="H40" s="18" t="s">
        <v>3259</v>
      </c>
      <c r="I40" s="18">
        <v>380</v>
      </c>
      <c r="J40" s="18" t="s">
        <v>23</v>
      </c>
      <c r="K40" s="18" t="s">
        <v>24</v>
      </c>
      <c r="L40" s="18">
        <v>801</v>
      </c>
      <c r="M40" s="18" t="s">
        <v>225</v>
      </c>
      <c r="N40" s="19">
        <v>46304.588344907403</v>
      </c>
      <c r="O40" s="18">
        <v>380</v>
      </c>
      <c r="P40" s="18" t="s">
        <v>26</v>
      </c>
      <c r="Q40" s="18">
        <v>190</v>
      </c>
      <c r="R40" s="3" t="str">
        <f>IF(OR(G40="12R",G40="12L"),_xlfn.XLOOKUP(C40,DB!$A$2:$A$255,DB!$B$2:$B$255,""),IF(OR(G40="30L",G40="30R"),_xlfn.XLOOKUP(C40,DB!$A$2:$A$255,DB!$C$2:$C$255,""),""))</f>
        <v>ENEBA</v>
      </c>
      <c r="S40" s="3">
        <f t="shared" si="0"/>
        <v>13</v>
      </c>
      <c r="T40" s="3" t="str">
        <f>_xlfn.XLOOKUP(C40,DB!$A$2:$A$255,DB!$D$2:$D$255,"")</f>
        <v>Sector 3</v>
      </c>
    </row>
    <row r="41" spans="1:20" x14ac:dyDescent="0.2">
      <c r="A41" s="18" t="s">
        <v>506</v>
      </c>
      <c r="B41" s="18" t="s">
        <v>18</v>
      </c>
      <c r="C41" s="18" t="s">
        <v>565</v>
      </c>
      <c r="D41" s="18" t="s">
        <v>507</v>
      </c>
      <c r="E41" s="18"/>
      <c r="F41" s="19">
        <v>46304.5467824074</v>
      </c>
      <c r="G41" s="18" t="s">
        <v>22</v>
      </c>
      <c r="H41" s="18" t="s">
        <v>167</v>
      </c>
      <c r="I41" s="18">
        <v>65</v>
      </c>
      <c r="J41" s="18" t="s">
        <v>139</v>
      </c>
      <c r="K41" s="18" t="s">
        <v>51</v>
      </c>
      <c r="L41" s="18">
        <v>227</v>
      </c>
      <c r="M41" s="18" t="s">
        <v>565</v>
      </c>
      <c r="N41" s="19">
        <v>46304.588472222204</v>
      </c>
      <c r="O41" s="18">
        <v>0</v>
      </c>
      <c r="P41" s="18" t="s">
        <v>137</v>
      </c>
      <c r="Q41" s="18">
        <v>15</v>
      </c>
      <c r="R41" s="3" t="str">
        <f>IF(OR(G41="12R",G41="12L"),_xlfn.XLOOKUP(C41,DB!$A$2:$A$255,DB!$B$2:$B$255,""),IF(OR(G41="30L",G41="30R"),_xlfn.XLOOKUP(C41,DB!$A$2:$A$255,DB!$C$2:$C$255,""),""))</f>
        <v/>
      </c>
      <c r="S41" s="3">
        <f t="shared" si="0"/>
        <v>13</v>
      </c>
      <c r="T41" s="3" t="str">
        <f>_xlfn.XLOOKUP(C41,DB!$A$2:$A$255,DB!$D$2:$D$255,"")</f>
        <v/>
      </c>
    </row>
    <row r="42" spans="1:20" x14ac:dyDescent="0.2">
      <c r="A42" s="18" t="s">
        <v>125</v>
      </c>
      <c r="B42" s="18" t="s">
        <v>18</v>
      </c>
      <c r="C42" s="18" t="s">
        <v>43</v>
      </c>
      <c r="D42" s="18" t="s">
        <v>44</v>
      </c>
      <c r="E42" s="18" t="s">
        <v>623</v>
      </c>
      <c r="F42" s="19">
        <v>46304.548657407402</v>
      </c>
      <c r="G42" s="18" t="s">
        <v>22</v>
      </c>
      <c r="H42" s="18" t="s">
        <v>3260</v>
      </c>
      <c r="I42" s="18">
        <v>360</v>
      </c>
      <c r="J42" s="18" t="s">
        <v>23</v>
      </c>
      <c r="K42" s="18" t="s">
        <v>24</v>
      </c>
      <c r="L42" s="18">
        <v>859</v>
      </c>
      <c r="M42" s="18" t="s">
        <v>46</v>
      </c>
      <c r="N42" s="19">
        <v>46304.596678240698</v>
      </c>
      <c r="O42" s="18">
        <v>360</v>
      </c>
      <c r="P42" s="18" t="s">
        <v>26</v>
      </c>
      <c r="Q42" s="18">
        <v>190</v>
      </c>
      <c r="R42" s="3" t="str">
        <f>IF(OR(G42="12R",G42="12L"),_xlfn.XLOOKUP(C42,DB!$A$2:$A$255,DB!$B$2:$B$255,""),IF(OR(G42="30L",G42="30R"),_xlfn.XLOOKUP(C42,DB!$A$2:$A$255,DB!$C$2:$C$255,""),""))</f>
        <v>UDGUV</v>
      </c>
      <c r="S42" s="3">
        <f t="shared" si="0"/>
        <v>13</v>
      </c>
      <c r="T42" s="3" t="str">
        <f>_xlfn.XLOOKUP(C42,DB!$A$2:$A$255,DB!$D$2:$D$255,"")</f>
        <v>Sector 2</v>
      </c>
    </row>
    <row r="43" spans="1:20" x14ac:dyDescent="0.2">
      <c r="A43" s="18" t="s">
        <v>133</v>
      </c>
      <c r="B43" s="18" t="s">
        <v>18</v>
      </c>
      <c r="C43" s="18" t="s">
        <v>134</v>
      </c>
      <c r="D43" s="18" t="s">
        <v>129</v>
      </c>
      <c r="E43" s="18" t="s">
        <v>3261</v>
      </c>
      <c r="F43" s="19">
        <v>46304.5523958333</v>
      </c>
      <c r="G43" s="18" t="s">
        <v>22</v>
      </c>
      <c r="H43" s="18" t="s">
        <v>3262</v>
      </c>
      <c r="I43" s="18">
        <v>350</v>
      </c>
      <c r="J43" s="18" t="s">
        <v>23</v>
      </c>
      <c r="K43" s="18" t="s">
        <v>24</v>
      </c>
      <c r="L43" s="18">
        <v>136</v>
      </c>
      <c r="M43" s="18" t="s">
        <v>40</v>
      </c>
      <c r="N43" s="19">
        <v>46304.561701388899</v>
      </c>
      <c r="O43" s="18">
        <v>261</v>
      </c>
      <c r="P43" s="18" t="s">
        <v>26</v>
      </c>
      <c r="Q43" s="18">
        <v>190</v>
      </c>
      <c r="R43" s="3" t="str">
        <f>IF(OR(G43="12R",G43="12L"),_xlfn.XLOOKUP(C43,DB!$A$2:$A$255,DB!$B$2:$B$255,""),IF(OR(G43="30L",G43="30R"),_xlfn.XLOOKUP(C43,DB!$A$2:$A$255,DB!$C$2:$C$255,""),""))</f>
        <v>ENEBA</v>
      </c>
      <c r="S43" s="3">
        <f t="shared" si="0"/>
        <v>13</v>
      </c>
      <c r="T43" s="3" t="str">
        <f>_xlfn.XLOOKUP(C43,DB!$A$2:$A$255,DB!$D$2:$D$255,"")</f>
        <v>Sector 3</v>
      </c>
    </row>
    <row r="44" spans="1:20" x14ac:dyDescent="0.2">
      <c r="A44" s="18" t="s">
        <v>546</v>
      </c>
      <c r="B44" s="18" t="s">
        <v>18</v>
      </c>
      <c r="C44" s="18" t="s">
        <v>565</v>
      </c>
      <c r="D44" s="18" t="s">
        <v>507</v>
      </c>
      <c r="E44" s="18"/>
      <c r="F44" s="19">
        <v>46304.568310185197</v>
      </c>
      <c r="G44" s="18" t="s">
        <v>22</v>
      </c>
      <c r="H44" s="18" t="s">
        <v>167</v>
      </c>
      <c r="I44" s="18">
        <v>65</v>
      </c>
      <c r="J44" s="18" t="s">
        <v>139</v>
      </c>
      <c r="K44" s="18" t="s">
        <v>51</v>
      </c>
      <c r="L44" s="18">
        <v>227</v>
      </c>
      <c r="M44" s="18" t="s">
        <v>565</v>
      </c>
      <c r="N44" s="19">
        <v>46304.606307870403</v>
      </c>
      <c r="O44" s="18">
        <v>0</v>
      </c>
      <c r="P44" s="18" t="s">
        <v>137</v>
      </c>
      <c r="Q44" s="18">
        <v>15</v>
      </c>
      <c r="R44" s="3" t="str">
        <f>IF(OR(G44="12R",G44="12L"),_xlfn.XLOOKUP(C44,DB!$A$2:$A$255,DB!$B$2:$B$255,""),IF(OR(G44="30L",G44="30R"),_xlfn.XLOOKUP(C44,DB!$A$2:$A$255,DB!$C$2:$C$255,""),""))</f>
        <v/>
      </c>
      <c r="S44" s="3">
        <f t="shared" si="0"/>
        <v>13</v>
      </c>
      <c r="T44" s="3" t="str">
        <f>_xlfn.XLOOKUP(C44,DB!$A$2:$A$255,DB!$D$2:$D$255,"")</f>
        <v/>
      </c>
    </row>
    <row r="45" spans="1:20" x14ac:dyDescent="0.2">
      <c r="A45" s="18" t="s">
        <v>135</v>
      </c>
      <c r="B45" s="18" t="s">
        <v>18</v>
      </c>
      <c r="C45" s="18" t="s">
        <v>136</v>
      </c>
      <c r="D45" s="18" t="s">
        <v>44</v>
      </c>
      <c r="E45" s="18" t="s">
        <v>1802</v>
      </c>
      <c r="F45" s="19">
        <v>46304.581956018497</v>
      </c>
      <c r="G45" s="18" t="s">
        <v>22</v>
      </c>
      <c r="H45" s="18" t="s">
        <v>3263</v>
      </c>
      <c r="I45" s="18">
        <v>350</v>
      </c>
      <c r="J45" s="18" t="s">
        <v>23</v>
      </c>
      <c r="K45" s="18" t="s">
        <v>24</v>
      </c>
      <c r="L45" s="18">
        <v>137</v>
      </c>
      <c r="M45" s="18" t="s">
        <v>420</v>
      </c>
      <c r="N45" s="19">
        <v>46304.591608796298</v>
      </c>
      <c r="O45" s="18">
        <v>219</v>
      </c>
      <c r="P45" s="18" t="s">
        <v>26</v>
      </c>
      <c r="Q45" s="18">
        <v>190</v>
      </c>
      <c r="R45" s="3" t="str">
        <f>IF(OR(G45="12R",G45="12L"),_xlfn.XLOOKUP(C45,DB!$A$2:$A$255,DB!$B$2:$B$255,""),IF(OR(G45="30L",G45="30R"),_xlfn.XLOOKUP(C45,DB!$A$2:$A$255,DB!$C$2:$C$255,""),""))</f>
        <v>OMSUK</v>
      </c>
      <c r="S45" s="3">
        <f t="shared" si="0"/>
        <v>13</v>
      </c>
      <c r="T45" s="3" t="str">
        <f>_xlfn.XLOOKUP(C45,DB!$A$2:$A$255,DB!$D$2:$D$255,"")</f>
        <v>Sector 3</v>
      </c>
    </row>
    <row r="46" spans="1:20" x14ac:dyDescent="0.2">
      <c r="A46" s="18" t="s">
        <v>568</v>
      </c>
      <c r="B46" s="18" t="s">
        <v>18</v>
      </c>
      <c r="C46" s="18" t="s">
        <v>210</v>
      </c>
      <c r="D46" s="18" t="s">
        <v>433</v>
      </c>
      <c r="E46" s="18" t="s">
        <v>569</v>
      </c>
      <c r="F46" s="19">
        <v>46304.589131944398</v>
      </c>
      <c r="G46" s="18" t="s">
        <v>22</v>
      </c>
      <c r="H46" s="18" t="s">
        <v>3264</v>
      </c>
      <c r="I46" s="18">
        <v>390</v>
      </c>
      <c r="J46" s="18" t="s">
        <v>23</v>
      </c>
      <c r="K46" s="18" t="s">
        <v>24</v>
      </c>
      <c r="L46" s="18">
        <v>139</v>
      </c>
      <c r="M46" s="18" t="s">
        <v>3265</v>
      </c>
      <c r="N46" s="19">
        <v>46304.598344907397</v>
      </c>
      <c r="O46" s="18">
        <v>214</v>
      </c>
      <c r="P46" s="18" t="s">
        <v>41</v>
      </c>
      <c r="Q46" s="18">
        <v>190</v>
      </c>
      <c r="R46" s="3" t="str">
        <f>IF(OR(G46="12R",G46="12L"),_xlfn.XLOOKUP(C46,DB!$A$2:$A$255,DB!$B$2:$B$255,""),IF(OR(G46="30L",G46="30R"),_xlfn.XLOOKUP(C46,DB!$A$2:$A$255,DB!$C$2:$C$255,""),""))</f>
        <v>TAKUX</v>
      </c>
      <c r="S46" s="3">
        <f t="shared" si="0"/>
        <v>14</v>
      </c>
      <c r="T46" s="3" t="str">
        <f>_xlfn.XLOOKUP(C46,DB!$A$2:$A$255,DB!$D$2:$D$255,"")</f>
        <v>Sector 7</v>
      </c>
    </row>
    <row r="47" spans="1:20" x14ac:dyDescent="0.2">
      <c r="A47" s="18" t="s">
        <v>140</v>
      </c>
      <c r="B47" s="18" t="s">
        <v>18</v>
      </c>
      <c r="C47" s="18" t="s">
        <v>43</v>
      </c>
      <c r="D47" s="18" t="s">
        <v>44</v>
      </c>
      <c r="E47" s="18" t="s">
        <v>632</v>
      </c>
      <c r="F47" s="19">
        <v>46304.600949074098</v>
      </c>
      <c r="G47" s="18" t="s">
        <v>22</v>
      </c>
      <c r="H47" s="18" t="s">
        <v>3266</v>
      </c>
      <c r="I47" s="18">
        <v>360</v>
      </c>
      <c r="J47" s="18" t="s">
        <v>23</v>
      </c>
      <c r="K47" s="18" t="s">
        <v>24</v>
      </c>
      <c r="L47" s="18">
        <v>859</v>
      </c>
      <c r="M47" s="18" t="s">
        <v>46</v>
      </c>
      <c r="N47" s="19">
        <v>46304.648900462998</v>
      </c>
      <c r="O47" s="18">
        <v>360</v>
      </c>
      <c r="P47" s="18" t="s">
        <v>26</v>
      </c>
      <c r="Q47" s="18">
        <v>190</v>
      </c>
      <c r="R47" s="3" t="str">
        <f>IF(OR(G47="12R",G47="12L"),_xlfn.XLOOKUP(C47,DB!$A$2:$A$255,DB!$B$2:$B$255,""),IF(OR(G47="30L",G47="30R"),_xlfn.XLOOKUP(C47,DB!$A$2:$A$255,DB!$C$2:$C$255,""),""))</f>
        <v>UDGUV</v>
      </c>
      <c r="S47" s="3">
        <f t="shared" si="0"/>
        <v>14</v>
      </c>
      <c r="T47" s="3" t="str">
        <f>_xlfn.XLOOKUP(C47,DB!$A$2:$A$255,DB!$D$2:$D$255,"")</f>
        <v>Sector 2</v>
      </c>
    </row>
    <row r="48" spans="1:20" x14ac:dyDescent="0.2">
      <c r="A48" s="18" t="s">
        <v>187</v>
      </c>
      <c r="B48" s="18" t="s">
        <v>18</v>
      </c>
      <c r="C48" s="18" t="s">
        <v>489</v>
      </c>
      <c r="D48" s="18" t="s">
        <v>188</v>
      </c>
      <c r="E48" s="18"/>
      <c r="F48" s="19">
        <v>46304.615127314799</v>
      </c>
      <c r="G48" s="18" t="s">
        <v>22</v>
      </c>
      <c r="H48" s="18" t="s">
        <v>167</v>
      </c>
      <c r="I48" s="18">
        <v>25</v>
      </c>
      <c r="J48" s="18" t="s">
        <v>139</v>
      </c>
      <c r="K48" s="18" t="s">
        <v>51</v>
      </c>
      <c r="L48" s="18">
        <v>319</v>
      </c>
      <c r="M48" s="18" t="s">
        <v>489</v>
      </c>
      <c r="N48" s="19">
        <v>46304.720405092601</v>
      </c>
      <c r="O48" s="18">
        <v>0</v>
      </c>
      <c r="P48" s="18" t="s">
        <v>137</v>
      </c>
      <c r="Q48" s="18">
        <v>927</v>
      </c>
      <c r="R48" s="3" t="str">
        <f>IF(OR(G48="12R",G48="12L"),_xlfn.XLOOKUP(C48,DB!$A$2:$A$255,DB!$B$2:$B$255,""),IF(OR(G48="30L",G48="30R"),_xlfn.XLOOKUP(C48,DB!$A$2:$A$255,DB!$C$2:$C$255,""),""))</f>
        <v>CZM</v>
      </c>
      <c r="S48" s="3">
        <f t="shared" si="0"/>
        <v>14</v>
      </c>
      <c r="T48" s="3" t="str">
        <f>_xlfn.XLOOKUP(C48,DB!$A$2:$A$255,DB!$D$2:$D$255,"")</f>
        <v>Sector 7</v>
      </c>
    </row>
    <row r="49" spans="1:20" x14ac:dyDescent="0.2">
      <c r="A49" s="18" t="s">
        <v>2973</v>
      </c>
      <c r="B49" s="18" t="s">
        <v>18</v>
      </c>
      <c r="C49" s="18" t="s">
        <v>128</v>
      </c>
      <c r="D49" s="18" t="s">
        <v>20</v>
      </c>
      <c r="E49" s="18" t="s">
        <v>3267</v>
      </c>
      <c r="F49" s="19">
        <v>46304.626909722203</v>
      </c>
      <c r="G49" s="18" t="s">
        <v>22</v>
      </c>
      <c r="H49" s="18" t="s">
        <v>3268</v>
      </c>
      <c r="I49" s="18">
        <v>380</v>
      </c>
      <c r="J49" s="18" t="s">
        <v>23</v>
      </c>
      <c r="K49" s="18" t="s">
        <v>24</v>
      </c>
      <c r="L49" s="18">
        <v>529</v>
      </c>
      <c r="M49" s="18" t="s">
        <v>130</v>
      </c>
      <c r="N49" s="19">
        <v>46304.656620370399</v>
      </c>
      <c r="O49" s="18">
        <v>380</v>
      </c>
      <c r="P49" s="18" t="s">
        <v>26</v>
      </c>
      <c r="Q49" s="18">
        <v>40</v>
      </c>
      <c r="R49" s="3" t="str">
        <f>IF(OR(G49="12R",G49="12L"),_xlfn.XLOOKUP(C49,DB!$A$2:$A$255,DB!$B$2:$B$255,""),IF(OR(G49="30L",G49="30R"),_xlfn.XLOOKUP(C49,DB!$A$2:$A$255,DB!$C$2:$C$255,""),""))</f>
        <v>ENEBA</v>
      </c>
      <c r="S49" s="3">
        <f t="shared" si="0"/>
        <v>15</v>
      </c>
      <c r="T49" s="3" t="str">
        <f>_xlfn.XLOOKUP(C49,DB!$A$2:$A$255,DB!$D$2:$D$255,"")</f>
        <v>Sector 3</v>
      </c>
    </row>
    <row r="50" spans="1:20" x14ac:dyDescent="0.2">
      <c r="A50" s="18" t="s">
        <v>146</v>
      </c>
      <c r="B50" s="18" t="s">
        <v>18</v>
      </c>
      <c r="C50" s="18" t="s">
        <v>33</v>
      </c>
      <c r="D50" s="18" t="s">
        <v>54</v>
      </c>
      <c r="E50" s="18" t="s">
        <v>742</v>
      </c>
      <c r="F50" s="19">
        <v>46304.629745370403</v>
      </c>
      <c r="G50" s="18" t="s">
        <v>22</v>
      </c>
      <c r="H50" s="18" t="s">
        <v>3269</v>
      </c>
      <c r="I50" s="18">
        <v>380</v>
      </c>
      <c r="J50" s="18" t="s">
        <v>23</v>
      </c>
      <c r="K50" s="18" t="s">
        <v>24</v>
      </c>
      <c r="L50" s="18">
        <v>868</v>
      </c>
      <c r="M50" s="18" t="s">
        <v>36</v>
      </c>
      <c r="N50" s="19">
        <v>46304.6797337963</v>
      </c>
      <c r="O50" s="18">
        <v>380</v>
      </c>
      <c r="P50" s="18" t="s">
        <v>26</v>
      </c>
      <c r="Q50" s="18">
        <v>190</v>
      </c>
      <c r="R50" s="3" t="str">
        <f>IF(OR(G50="12R",G50="12L"),_xlfn.XLOOKUP(C50,DB!$A$2:$A$255,DB!$B$2:$B$255,""),IF(OR(G50="30L",G50="30R"),_xlfn.XLOOKUP(C50,DB!$A$2:$A$255,DB!$C$2:$C$255,""),""))</f>
        <v>UDGUV</v>
      </c>
      <c r="S50" s="3">
        <f t="shared" si="0"/>
        <v>15</v>
      </c>
      <c r="T50" s="3" t="str">
        <f>_xlfn.XLOOKUP(C50,DB!$A$2:$A$255,DB!$D$2:$D$255,"")</f>
        <v>Sector 2</v>
      </c>
    </row>
    <row r="51" spans="1:20" x14ac:dyDescent="0.2">
      <c r="A51" s="18" t="s">
        <v>464</v>
      </c>
      <c r="B51" s="18" t="s">
        <v>18</v>
      </c>
      <c r="C51" s="18" t="s">
        <v>166</v>
      </c>
      <c r="D51" s="18" t="s">
        <v>465</v>
      </c>
      <c r="E51" s="18"/>
      <c r="F51" s="19">
        <v>46304.6315972222</v>
      </c>
      <c r="G51" s="18" t="s">
        <v>22</v>
      </c>
      <c r="H51" s="18" t="s">
        <v>167</v>
      </c>
      <c r="I51" s="18">
        <v>15</v>
      </c>
      <c r="J51" s="18" t="s">
        <v>139</v>
      </c>
      <c r="K51" s="18" t="s">
        <v>51</v>
      </c>
      <c r="L51" s="18">
        <v>58</v>
      </c>
      <c r="M51" s="18" t="s">
        <v>166</v>
      </c>
      <c r="N51" s="19">
        <v>46304.645810185197</v>
      </c>
      <c r="O51" s="18">
        <v>0</v>
      </c>
      <c r="P51" s="18" t="s">
        <v>137</v>
      </c>
      <c r="Q51" s="18">
        <v>15</v>
      </c>
      <c r="R51" s="3" t="str">
        <f>IF(OR(G51="12R",G51="12L"),_xlfn.XLOOKUP(C51,DB!$A$2:$A$255,DB!$B$2:$B$255,""),IF(OR(G51="30L",G51="30R"),_xlfn.XLOOKUP(C51,DB!$A$2:$A$255,DB!$C$2:$C$255,""),""))</f>
        <v>CZM</v>
      </c>
      <c r="S51" s="3">
        <f t="shared" si="0"/>
        <v>15</v>
      </c>
      <c r="T51" s="3" t="str">
        <f>_xlfn.XLOOKUP(C51,DB!$A$2:$A$255,DB!$D$2:$D$255,"")</f>
        <v>Sector 7</v>
      </c>
    </row>
    <row r="52" spans="1:20" x14ac:dyDescent="0.2">
      <c r="A52" s="18" t="s">
        <v>415</v>
      </c>
      <c r="B52" s="18" t="s">
        <v>18</v>
      </c>
      <c r="C52" s="18" t="s">
        <v>3270</v>
      </c>
      <c r="D52" s="18" t="s">
        <v>416</v>
      </c>
      <c r="E52" s="18"/>
      <c r="F52" s="19">
        <v>46304.633680555598</v>
      </c>
      <c r="G52" s="18" t="s">
        <v>22</v>
      </c>
      <c r="H52" s="18" t="s">
        <v>167</v>
      </c>
      <c r="I52" s="18">
        <v>15</v>
      </c>
      <c r="J52" s="18" t="s">
        <v>139</v>
      </c>
      <c r="K52" s="18" t="s">
        <v>51</v>
      </c>
      <c r="L52" s="18">
        <v>169</v>
      </c>
      <c r="M52" s="18" t="s">
        <v>3270</v>
      </c>
      <c r="N52" s="19">
        <v>46304.681469907402</v>
      </c>
      <c r="O52" s="18">
        <v>1</v>
      </c>
      <c r="P52" s="18" t="s">
        <v>137</v>
      </c>
      <c r="Q52" s="18">
        <v>15</v>
      </c>
      <c r="R52" s="3" t="str">
        <f>IF(OR(G52="12R",G52="12L"),_xlfn.XLOOKUP(C52,DB!$A$2:$A$255,DB!$B$2:$B$255,""),IF(OR(G52="30L",G52="30R"),_xlfn.XLOOKUP(C52,DB!$A$2:$A$255,DB!$C$2:$C$255,""),""))</f>
        <v/>
      </c>
      <c r="S52" s="3">
        <f t="shared" si="0"/>
        <v>15</v>
      </c>
      <c r="T52" s="3" t="str">
        <f>_xlfn.XLOOKUP(C52,DB!$A$2:$A$255,DB!$D$2:$D$255,"")</f>
        <v/>
      </c>
    </row>
    <row r="53" spans="1:20" x14ac:dyDescent="0.2">
      <c r="A53" s="18" t="s">
        <v>3271</v>
      </c>
      <c r="B53" s="18" t="s">
        <v>18</v>
      </c>
      <c r="C53" s="18" t="s">
        <v>598</v>
      </c>
      <c r="D53" s="18" t="s">
        <v>3272</v>
      </c>
      <c r="E53" s="18"/>
      <c r="F53" s="19">
        <v>46304.635578703703</v>
      </c>
      <c r="G53" s="18" t="s">
        <v>22</v>
      </c>
      <c r="H53" s="18" t="s">
        <v>3273</v>
      </c>
      <c r="I53" s="18">
        <v>360</v>
      </c>
      <c r="J53" s="18" t="s">
        <v>23</v>
      </c>
      <c r="K53" s="18" t="s">
        <v>51</v>
      </c>
      <c r="L53" s="18">
        <v>869</v>
      </c>
      <c r="M53" s="18" t="s">
        <v>36</v>
      </c>
      <c r="N53" s="19">
        <v>46304.712592592601</v>
      </c>
      <c r="O53" s="18">
        <v>360</v>
      </c>
      <c r="P53" s="18" t="s">
        <v>137</v>
      </c>
      <c r="Q53" s="18">
        <v>30</v>
      </c>
      <c r="R53" s="3" t="str">
        <f>IF(OR(G53="12R",G53="12L"),_xlfn.XLOOKUP(C53,DB!$A$2:$A$255,DB!$B$2:$B$255,""),IF(OR(G53="30L",G53="30R"),_xlfn.XLOOKUP(C53,DB!$A$2:$A$255,DB!$C$2:$C$255,""),""))</f>
        <v>ENEBA</v>
      </c>
      <c r="S53" s="3">
        <f t="shared" si="0"/>
        <v>15</v>
      </c>
      <c r="T53" s="3" t="str">
        <f>_xlfn.XLOOKUP(C53,DB!$A$2:$A$255,DB!$D$2:$D$255,"")</f>
        <v>Sector 3</v>
      </c>
    </row>
    <row r="54" spans="1:20" x14ac:dyDescent="0.2">
      <c r="A54" s="18" t="s">
        <v>150</v>
      </c>
      <c r="B54" s="18" t="s">
        <v>18</v>
      </c>
      <c r="C54" s="18" t="s">
        <v>50</v>
      </c>
      <c r="D54" s="18" t="s">
        <v>34</v>
      </c>
      <c r="E54" s="18" t="s">
        <v>593</v>
      </c>
      <c r="F54" s="19">
        <v>46304.647557870398</v>
      </c>
      <c r="G54" s="18" t="s">
        <v>22</v>
      </c>
      <c r="H54" s="18" t="s">
        <v>3274</v>
      </c>
      <c r="I54" s="18">
        <v>360</v>
      </c>
      <c r="J54" s="18" t="s">
        <v>23</v>
      </c>
      <c r="K54" s="18" t="s">
        <v>152</v>
      </c>
      <c r="L54" s="18">
        <v>857</v>
      </c>
      <c r="M54" s="18" t="s">
        <v>46</v>
      </c>
      <c r="N54" s="19">
        <v>46304.6947685185</v>
      </c>
      <c r="O54" s="18">
        <v>340</v>
      </c>
      <c r="P54" s="18" t="s">
        <v>26</v>
      </c>
      <c r="Q54" s="18">
        <v>190</v>
      </c>
      <c r="R54" s="3" t="str">
        <f>IF(OR(G54="12R",G54="12L"),_xlfn.XLOOKUP(C54,DB!$A$2:$A$255,DB!$B$2:$B$255,""),IF(OR(G54="30L",G54="30R"),_xlfn.XLOOKUP(C54,DB!$A$2:$A$255,DB!$C$2:$C$255,""),""))</f>
        <v>UDGUV</v>
      </c>
      <c r="S54" s="3">
        <f t="shared" si="0"/>
        <v>15</v>
      </c>
      <c r="T54" s="3" t="str">
        <f>_xlfn.XLOOKUP(C54,DB!$A$2:$A$255,DB!$D$2:$D$255,"")</f>
        <v>Sector 2</v>
      </c>
    </row>
    <row r="55" spans="1:20" x14ac:dyDescent="0.2">
      <c r="A55" s="18" t="s">
        <v>158</v>
      </c>
      <c r="B55" s="18" t="s">
        <v>18</v>
      </c>
      <c r="C55" s="18" t="s">
        <v>101</v>
      </c>
      <c r="D55" s="18" t="s">
        <v>54</v>
      </c>
      <c r="E55" s="18" t="s">
        <v>1810</v>
      </c>
      <c r="F55" s="19">
        <v>46304.649895833303</v>
      </c>
      <c r="G55" s="18" t="s">
        <v>22</v>
      </c>
      <c r="H55" s="18" t="s">
        <v>3275</v>
      </c>
      <c r="I55" s="18">
        <v>380</v>
      </c>
      <c r="J55" s="18" t="s">
        <v>23</v>
      </c>
      <c r="K55" s="18" t="s">
        <v>24</v>
      </c>
      <c r="L55" s="18">
        <v>859</v>
      </c>
      <c r="M55" s="18" t="s">
        <v>46</v>
      </c>
      <c r="N55" s="19">
        <v>46304.698263888902</v>
      </c>
      <c r="O55" s="18">
        <v>380</v>
      </c>
      <c r="P55" s="18" t="s">
        <v>26</v>
      </c>
      <c r="Q55" s="18">
        <v>190</v>
      </c>
      <c r="R55" s="3" t="str">
        <f>IF(OR(G55="12R",G55="12L"),_xlfn.XLOOKUP(C55,DB!$A$2:$A$255,DB!$B$2:$B$255,""),IF(OR(G55="30L",G55="30R"),_xlfn.XLOOKUP(C55,DB!$A$2:$A$255,DB!$C$2:$C$255,""),""))</f>
        <v>UDGUV</v>
      </c>
      <c r="S55" s="3">
        <f t="shared" si="0"/>
        <v>15</v>
      </c>
      <c r="T55" s="3" t="str">
        <f>_xlfn.XLOOKUP(C55,DB!$A$2:$A$255,DB!$D$2:$D$255,"")</f>
        <v>Sector 2</v>
      </c>
    </row>
    <row r="56" spans="1:20" x14ac:dyDescent="0.2">
      <c r="A56" s="18" t="s">
        <v>155</v>
      </c>
      <c r="B56" s="18" t="s">
        <v>18</v>
      </c>
      <c r="C56" s="18" t="s">
        <v>33</v>
      </c>
      <c r="D56" s="18" t="s">
        <v>54</v>
      </c>
      <c r="E56" s="18" t="s">
        <v>394</v>
      </c>
      <c r="F56" s="19">
        <v>46304.657951388901</v>
      </c>
      <c r="G56" s="18" t="s">
        <v>22</v>
      </c>
      <c r="H56" s="18" t="s">
        <v>3276</v>
      </c>
      <c r="I56" s="18">
        <v>340</v>
      </c>
      <c r="J56" s="18" t="s">
        <v>23</v>
      </c>
      <c r="K56" s="18" t="s">
        <v>24</v>
      </c>
      <c r="L56" s="18">
        <v>878</v>
      </c>
      <c r="M56" s="18" t="s">
        <v>36</v>
      </c>
      <c r="N56" s="19">
        <v>46304.707650463002</v>
      </c>
      <c r="O56" s="18">
        <v>340</v>
      </c>
      <c r="P56" s="18" t="s">
        <v>26</v>
      </c>
      <c r="Q56" s="18">
        <v>190</v>
      </c>
      <c r="R56" s="3" t="str">
        <f>IF(OR(G56="12R",G56="12L"),_xlfn.XLOOKUP(C56,DB!$A$2:$A$255,DB!$B$2:$B$255,""),IF(OR(G56="30L",G56="30R"),_xlfn.XLOOKUP(C56,DB!$A$2:$A$255,DB!$C$2:$C$255,""),""))</f>
        <v>UDGUV</v>
      </c>
      <c r="S56" s="3">
        <f t="shared" si="0"/>
        <v>15</v>
      </c>
      <c r="T56" s="3" t="str">
        <f>_xlfn.XLOOKUP(C56,DB!$A$2:$A$255,DB!$D$2:$D$255,"")</f>
        <v>Sector 2</v>
      </c>
    </row>
    <row r="57" spans="1:20" x14ac:dyDescent="0.2">
      <c r="A57" s="18" t="s">
        <v>2986</v>
      </c>
      <c r="B57" s="18" t="s">
        <v>18</v>
      </c>
      <c r="C57" s="18" t="s">
        <v>203</v>
      </c>
      <c r="D57" s="18" t="s">
        <v>20</v>
      </c>
      <c r="E57" s="18" t="s">
        <v>3277</v>
      </c>
      <c r="F57" s="19">
        <v>46304.662152777797</v>
      </c>
      <c r="G57" s="18" t="s">
        <v>22</v>
      </c>
      <c r="H57" s="18" t="s">
        <v>3278</v>
      </c>
      <c r="I57" s="18">
        <v>380</v>
      </c>
      <c r="J57" s="18" t="s">
        <v>23</v>
      </c>
      <c r="K57" s="18" t="s">
        <v>24</v>
      </c>
      <c r="L57" s="18">
        <v>417</v>
      </c>
      <c r="M57" s="18" t="s">
        <v>204</v>
      </c>
      <c r="N57" s="19">
        <v>46304.684606481504</v>
      </c>
      <c r="O57" s="18">
        <v>380</v>
      </c>
      <c r="P57" s="18" t="s">
        <v>26</v>
      </c>
      <c r="Q57" s="18">
        <v>40</v>
      </c>
      <c r="R57" s="3" t="str">
        <f>IF(OR(G57="12R",G57="12L"),_xlfn.XLOOKUP(C57,DB!$A$2:$A$255,DB!$B$2:$B$255,""),IF(OR(G57="30L",G57="30R"),_xlfn.XLOOKUP(C57,DB!$A$2:$A$255,DB!$C$2:$C$255,""),""))</f>
        <v>ENEBA</v>
      </c>
      <c r="S57" s="3">
        <f t="shared" si="0"/>
        <v>15</v>
      </c>
      <c r="T57" s="3" t="str">
        <f>_xlfn.XLOOKUP(C57,DB!$A$2:$A$255,DB!$D$2:$D$255,"")</f>
        <v>Sector 3</v>
      </c>
    </row>
    <row r="58" spans="1:20" x14ac:dyDescent="0.2">
      <c r="A58" s="18" t="s">
        <v>3279</v>
      </c>
      <c r="B58" s="18" t="s">
        <v>18</v>
      </c>
      <c r="C58" s="18" t="s">
        <v>50</v>
      </c>
      <c r="D58" s="18" t="s">
        <v>132</v>
      </c>
      <c r="E58" s="18"/>
      <c r="F58" s="19">
        <v>46304.6632523148</v>
      </c>
      <c r="G58" s="18" t="s">
        <v>22</v>
      </c>
      <c r="H58" s="18" t="s">
        <v>3280</v>
      </c>
      <c r="I58" s="18">
        <v>300</v>
      </c>
      <c r="J58" s="18" t="s">
        <v>23</v>
      </c>
      <c r="K58" s="18" t="s">
        <v>51</v>
      </c>
      <c r="L58" s="18">
        <v>859</v>
      </c>
      <c r="M58" s="18" t="s">
        <v>46</v>
      </c>
      <c r="N58" s="19">
        <v>46304.715219907397</v>
      </c>
      <c r="O58" s="18">
        <v>300</v>
      </c>
      <c r="P58" s="18" t="s">
        <v>26</v>
      </c>
      <c r="Q58" s="18">
        <v>30</v>
      </c>
      <c r="R58" s="3" t="str">
        <f>IF(OR(G58="12R",G58="12L"),_xlfn.XLOOKUP(C58,DB!$A$2:$A$255,DB!$B$2:$B$255,""),IF(OR(G58="30L",G58="30R"),_xlfn.XLOOKUP(C58,DB!$A$2:$A$255,DB!$C$2:$C$255,""),""))</f>
        <v>UDGUV</v>
      </c>
      <c r="S58" s="3">
        <f t="shared" si="0"/>
        <v>15</v>
      </c>
      <c r="T58" s="3" t="str">
        <f>_xlfn.XLOOKUP(C58,DB!$A$2:$A$255,DB!$D$2:$D$255,"")</f>
        <v>Sector 2</v>
      </c>
    </row>
    <row r="59" spans="1:20" x14ac:dyDescent="0.2">
      <c r="A59" s="18" t="s">
        <v>466</v>
      </c>
      <c r="B59" s="18" t="s">
        <v>18</v>
      </c>
      <c r="C59" s="18" t="s">
        <v>50</v>
      </c>
      <c r="D59" s="18" t="s">
        <v>34</v>
      </c>
      <c r="E59" s="18" t="s">
        <v>839</v>
      </c>
      <c r="F59" s="19">
        <v>46304.664895833303</v>
      </c>
      <c r="G59" s="18" t="s">
        <v>22</v>
      </c>
      <c r="H59" s="18" t="s">
        <v>3281</v>
      </c>
      <c r="I59" s="18">
        <v>380</v>
      </c>
      <c r="J59" s="18" t="s">
        <v>23</v>
      </c>
      <c r="K59" s="18" t="s">
        <v>24</v>
      </c>
      <c r="L59" s="18">
        <v>858</v>
      </c>
      <c r="M59" s="18" t="s">
        <v>46</v>
      </c>
      <c r="N59" s="19">
        <v>46304.713344907403</v>
      </c>
      <c r="O59" s="18">
        <v>380</v>
      </c>
      <c r="P59" s="18" t="s">
        <v>26</v>
      </c>
      <c r="Q59" s="18">
        <v>190</v>
      </c>
      <c r="R59" s="3" t="str">
        <f>IF(OR(G59="12R",G59="12L"),_xlfn.XLOOKUP(C59,DB!$A$2:$A$255,DB!$B$2:$B$255,""),IF(OR(G59="30L",G59="30R"),_xlfn.XLOOKUP(C59,DB!$A$2:$A$255,DB!$C$2:$C$255,""),""))</f>
        <v>UDGUV</v>
      </c>
      <c r="S59" s="3">
        <f t="shared" si="0"/>
        <v>15</v>
      </c>
      <c r="T59" s="3" t="str">
        <f>_xlfn.XLOOKUP(C59,DB!$A$2:$A$255,DB!$D$2:$D$255,"")</f>
        <v>Sector 2</v>
      </c>
    </row>
    <row r="60" spans="1:20" x14ac:dyDescent="0.2">
      <c r="A60" s="18" t="s">
        <v>163</v>
      </c>
      <c r="B60" s="18" t="s">
        <v>18</v>
      </c>
      <c r="C60" s="18" t="s">
        <v>101</v>
      </c>
      <c r="D60" s="18" t="s">
        <v>129</v>
      </c>
      <c r="E60" s="18" t="s">
        <v>575</v>
      </c>
      <c r="F60" s="19">
        <v>46304.666342592602</v>
      </c>
      <c r="G60" s="18" t="s">
        <v>22</v>
      </c>
      <c r="H60" s="18" t="s">
        <v>3282</v>
      </c>
      <c r="I60" s="18">
        <v>360</v>
      </c>
      <c r="J60" s="18" t="s">
        <v>23</v>
      </c>
      <c r="K60" s="18" t="s">
        <v>24</v>
      </c>
      <c r="L60" s="18">
        <v>858</v>
      </c>
      <c r="M60" s="18" t="s">
        <v>46</v>
      </c>
      <c r="N60" s="19">
        <v>46304.713472222204</v>
      </c>
      <c r="O60" s="18">
        <v>360</v>
      </c>
      <c r="P60" s="18" t="s">
        <v>26</v>
      </c>
      <c r="Q60" s="18">
        <v>190</v>
      </c>
      <c r="R60" s="3" t="str">
        <f>IF(OR(G60="12R",G60="12L"),_xlfn.XLOOKUP(C60,DB!$A$2:$A$255,DB!$B$2:$B$255,""),IF(OR(G60="30L",G60="30R"),_xlfn.XLOOKUP(C60,DB!$A$2:$A$255,DB!$C$2:$C$255,""),""))</f>
        <v>UDGUV</v>
      </c>
      <c r="S60" s="3">
        <f t="shared" si="0"/>
        <v>15</v>
      </c>
      <c r="T60" s="3" t="str">
        <f>_xlfn.XLOOKUP(C60,DB!$A$2:$A$255,DB!$D$2:$D$255,"")</f>
        <v>Sector 2</v>
      </c>
    </row>
    <row r="61" spans="1:20" x14ac:dyDescent="0.2">
      <c r="A61" s="18" t="s">
        <v>162</v>
      </c>
      <c r="B61" s="18" t="s">
        <v>18</v>
      </c>
      <c r="C61" s="18" t="s">
        <v>33</v>
      </c>
      <c r="D61" s="18" t="s">
        <v>61</v>
      </c>
      <c r="E61" s="18" t="s">
        <v>2843</v>
      </c>
      <c r="F61" s="19">
        <v>46304.667777777802</v>
      </c>
      <c r="G61" s="18" t="s">
        <v>22</v>
      </c>
      <c r="H61" s="18" t="s">
        <v>3283</v>
      </c>
      <c r="I61" s="18">
        <v>340</v>
      </c>
      <c r="J61" s="18" t="s">
        <v>23</v>
      </c>
      <c r="K61" s="18" t="s">
        <v>24</v>
      </c>
      <c r="L61" s="18">
        <v>875</v>
      </c>
      <c r="M61" s="18" t="s">
        <v>36</v>
      </c>
      <c r="N61" s="19">
        <v>46304.7168634259</v>
      </c>
      <c r="O61" s="18">
        <v>340</v>
      </c>
      <c r="P61" s="18" t="s">
        <v>26</v>
      </c>
      <c r="Q61" s="18">
        <v>190</v>
      </c>
      <c r="R61" s="3" t="str">
        <f>IF(OR(G61="12R",G61="12L"),_xlfn.XLOOKUP(C61,DB!$A$2:$A$255,DB!$B$2:$B$255,""),IF(OR(G61="30L",G61="30R"),_xlfn.XLOOKUP(C61,DB!$A$2:$A$255,DB!$C$2:$C$255,""),""))</f>
        <v>UDGUV</v>
      </c>
      <c r="S61" s="3">
        <f t="shared" si="0"/>
        <v>16</v>
      </c>
      <c r="T61" s="3" t="str">
        <f>_xlfn.XLOOKUP(C61,DB!$A$2:$A$255,DB!$D$2:$D$255,"")</f>
        <v>Sector 2</v>
      </c>
    </row>
    <row r="62" spans="1:20" x14ac:dyDescent="0.2">
      <c r="A62" s="18" t="s">
        <v>147</v>
      </c>
      <c r="B62" s="18" t="s">
        <v>18</v>
      </c>
      <c r="C62" s="18" t="s">
        <v>148</v>
      </c>
      <c r="D62" s="18" t="s">
        <v>64</v>
      </c>
      <c r="E62" s="18" t="s">
        <v>897</v>
      </c>
      <c r="F62" s="19">
        <v>46304.668645833299</v>
      </c>
      <c r="G62" s="18" t="s">
        <v>22</v>
      </c>
      <c r="H62" s="18" t="s">
        <v>3284</v>
      </c>
      <c r="I62" s="18">
        <v>330</v>
      </c>
      <c r="J62" s="18" t="s">
        <v>23</v>
      </c>
      <c r="K62" s="18" t="s">
        <v>24</v>
      </c>
      <c r="L62" s="18">
        <v>139</v>
      </c>
      <c r="M62" s="18" t="s">
        <v>40</v>
      </c>
      <c r="N62" s="19">
        <v>46304.678043981497</v>
      </c>
      <c r="O62" s="18">
        <v>228</v>
      </c>
      <c r="P62" s="18" t="s">
        <v>26</v>
      </c>
      <c r="Q62" s="18">
        <v>190</v>
      </c>
      <c r="R62" s="3" t="str">
        <f>IF(OR(G62="12R",G62="12L"),_xlfn.XLOOKUP(C62,DB!$A$2:$A$255,DB!$B$2:$B$255,""),IF(OR(G62="30L",G62="30R"),_xlfn.XLOOKUP(C62,DB!$A$2:$A$255,DB!$C$2:$C$255,""),""))</f>
        <v>NUDAL</v>
      </c>
      <c r="S62" s="3">
        <f t="shared" si="0"/>
        <v>16</v>
      </c>
      <c r="T62" s="3" t="str">
        <f>_xlfn.XLOOKUP(C62,DB!$A$2:$A$255,DB!$D$2:$D$255,"")</f>
        <v>Sector 3</v>
      </c>
    </row>
    <row r="63" spans="1:20" x14ac:dyDescent="0.2">
      <c r="A63" s="18" t="s">
        <v>395</v>
      </c>
      <c r="B63" s="18" t="s">
        <v>18</v>
      </c>
      <c r="C63" s="18" t="s">
        <v>28</v>
      </c>
      <c r="D63" s="18" t="s">
        <v>29</v>
      </c>
      <c r="E63" s="18" t="s">
        <v>3285</v>
      </c>
      <c r="F63" s="19">
        <v>46304.6699421296</v>
      </c>
      <c r="G63" s="18" t="s">
        <v>22</v>
      </c>
      <c r="H63" s="18" t="s">
        <v>3286</v>
      </c>
      <c r="I63" s="18">
        <v>350</v>
      </c>
      <c r="J63" s="18" t="s">
        <v>23</v>
      </c>
      <c r="K63" s="18" t="s">
        <v>24</v>
      </c>
      <c r="L63" s="18">
        <v>240</v>
      </c>
      <c r="M63" s="18" t="s">
        <v>383</v>
      </c>
      <c r="N63" s="19">
        <v>46304.684363425898</v>
      </c>
      <c r="O63" s="18">
        <v>296</v>
      </c>
      <c r="P63" s="18" t="s">
        <v>26</v>
      </c>
      <c r="Q63" s="18">
        <v>40</v>
      </c>
      <c r="R63" s="3" t="str">
        <f>IF(OR(G63="12R",G63="12L"),_xlfn.XLOOKUP(C63,DB!$A$2:$A$255,DB!$B$2:$B$255,""),IF(OR(G63="30L",G63="30R"),_xlfn.XLOOKUP(C63,DB!$A$2:$A$255,DB!$C$2:$C$255,""),""))</f>
        <v>OMSUK</v>
      </c>
      <c r="S63" s="3">
        <f t="shared" si="0"/>
        <v>16</v>
      </c>
      <c r="T63" s="3" t="str">
        <f>_xlfn.XLOOKUP(C63,DB!$A$2:$A$255,DB!$D$2:$D$255,"")</f>
        <v>Sector 3</v>
      </c>
    </row>
    <row r="64" spans="1:20" x14ac:dyDescent="0.2">
      <c r="A64" s="18" t="s">
        <v>160</v>
      </c>
      <c r="B64" s="18" t="s">
        <v>18</v>
      </c>
      <c r="C64" s="18" t="s">
        <v>43</v>
      </c>
      <c r="D64" s="18" t="s">
        <v>61</v>
      </c>
      <c r="E64" s="18" t="s">
        <v>81</v>
      </c>
      <c r="F64" s="19">
        <v>46304.670624999999</v>
      </c>
      <c r="G64" s="18" t="s">
        <v>22</v>
      </c>
      <c r="H64" s="18" t="s">
        <v>3287</v>
      </c>
      <c r="I64" s="18">
        <v>320</v>
      </c>
      <c r="J64" s="18" t="s">
        <v>23</v>
      </c>
      <c r="K64" s="18" t="s">
        <v>24</v>
      </c>
      <c r="L64" s="18">
        <v>851</v>
      </c>
      <c r="M64" s="18" t="s">
        <v>46</v>
      </c>
      <c r="N64" s="19">
        <v>46304.714467592603</v>
      </c>
      <c r="O64" s="18">
        <v>320</v>
      </c>
      <c r="P64" s="18" t="s">
        <v>26</v>
      </c>
      <c r="Q64" s="18">
        <v>190</v>
      </c>
      <c r="R64" s="3" t="str">
        <f>IF(OR(G64="12R",G64="12L"),_xlfn.XLOOKUP(C64,DB!$A$2:$A$255,DB!$B$2:$B$255,""),IF(OR(G64="30L",G64="30R"),_xlfn.XLOOKUP(C64,DB!$A$2:$A$255,DB!$C$2:$C$255,""),""))</f>
        <v>UDGUV</v>
      </c>
      <c r="S64" s="3">
        <f t="shared" si="0"/>
        <v>16</v>
      </c>
      <c r="T64" s="3" t="str">
        <f>_xlfn.XLOOKUP(C64,DB!$A$2:$A$255,DB!$D$2:$D$255,"")</f>
        <v>Sector 2</v>
      </c>
    </row>
    <row r="65" spans="1:20" x14ac:dyDescent="0.2">
      <c r="A65" s="18" t="s">
        <v>157</v>
      </c>
      <c r="B65" s="18" t="s">
        <v>18</v>
      </c>
      <c r="C65" s="18" t="s">
        <v>19</v>
      </c>
      <c r="D65" s="18" t="s">
        <v>34</v>
      </c>
      <c r="E65" s="18" t="s">
        <v>616</v>
      </c>
      <c r="F65" s="19">
        <v>46304.672314814801</v>
      </c>
      <c r="G65" s="18" t="s">
        <v>22</v>
      </c>
      <c r="H65" s="18" t="s">
        <v>3288</v>
      </c>
      <c r="I65" s="18">
        <v>360</v>
      </c>
      <c r="J65" s="18" t="s">
        <v>23</v>
      </c>
      <c r="K65" s="18" t="s">
        <v>24</v>
      </c>
      <c r="L65" s="18">
        <v>861</v>
      </c>
      <c r="M65" s="18" t="s">
        <v>181</v>
      </c>
      <c r="N65" s="19">
        <v>46304.720752314803</v>
      </c>
      <c r="O65" s="18">
        <v>360</v>
      </c>
      <c r="P65" s="18" t="s">
        <v>26</v>
      </c>
      <c r="Q65" s="18">
        <v>190</v>
      </c>
      <c r="R65" s="3" t="str">
        <f>IF(OR(G65="12R",G65="12L"),_xlfn.XLOOKUP(C65,DB!$A$2:$A$255,DB!$B$2:$B$255,""),IF(OR(G65="30L",G65="30R"),_xlfn.XLOOKUP(C65,DB!$A$2:$A$255,DB!$C$2:$C$255,""),""))</f>
        <v>UDGUV</v>
      </c>
      <c r="S65" s="3">
        <f t="shared" si="0"/>
        <v>16</v>
      </c>
      <c r="T65" s="3" t="str">
        <f>_xlfn.XLOOKUP(C65,DB!$A$2:$A$255,DB!$D$2:$D$255,"")</f>
        <v>Sector 2</v>
      </c>
    </row>
    <row r="66" spans="1:20" x14ac:dyDescent="0.2">
      <c r="A66" s="18" t="s">
        <v>223</v>
      </c>
      <c r="B66" s="18" t="s">
        <v>18</v>
      </c>
      <c r="C66" s="18" t="s">
        <v>224</v>
      </c>
      <c r="D66" s="18" t="s">
        <v>29</v>
      </c>
      <c r="E66" s="18" t="s">
        <v>1461</v>
      </c>
      <c r="F66" s="19">
        <v>46304.673668981501</v>
      </c>
      <c r="G66" s="18" t="s">
        <v>22</v>
      </c>
      <c r="H66" s="18" t="s">
        <v>3289</v>
      </c>
      <c r="I66" s="18">
        <v>300</v>
      </c>
      <c r="J66" s="18" t="s">
        <v>23</v>
      </c>
      <c r="K66" s="18" t="s">
        <v>24</v>
      </c>
      <c r="L66" s="18">
        <v>712</v>
      </c>
      <c r="M66" s="18" t="s">
        <v>3290</v>
      </c>
      <c r="N66" s="19">
        <v>46304.7105324074</v>
      </c>
      <c r="O66" s="18">
        <v>300</v>
      </c>
      <c r="P66" s="18" t="s">
        <v>26</v>
      </c>
      <c r="Q66" s="18">
        <v>190</v>
      </c>
      <c r="R66" s="3" t="str">
        <f>IF(OR(G66="12R",G66="12L"),_xlfn.XLOOKUP(C66,DB!$A$2:$A$255,DB!$B$2:$B$255,""),IF(OR(G66="30L",G66="30R"),_xlfn.XLOOKUP(C66,DB!$A$2:$A$255,DB!$C$2:$C$255,""),""))</f>
        <v>ENEBA</v>
      </c>
      <c r="S66" s="3">
        <f t="shared" si="0"/>
        <v>16</v>
      </c>
      <c r="T66" s="3" t="str">
        <f>_xlfn.XLOOKUP(C66,DB!$A$2:$A$255,DB!$D$2:$D$255,"")</f>
        <v>Sector 3</v>
      </c>
    </row>
    <row r="67" spans="1:20" x14ac:dyDescent="0.2">
      <c r="A67" s="18" t="s">
        <v>471</v>
      </c>
      <c r="B67" s="18" t="s">
        <v>18</v>
      </c>
      <c r="C67" s="18" t="s">
        <v>208</v>
      </c>
      <c r="D67" s="18" t="s">
        <v>61</v>
      </c>
      <c r="E67" s="18" t="s">
        <v>3291</v>
      </c>
      <c r="F67" s="19">
        <v>46304.674409722204</v>
      </c>
      <c r="G67" s="18" t="s">
        <v>22</v>
      </c>
      <c r="H67" s="18" t="s">
        <v>3292</v>
      </c>
      <c r="I67" s="18">
        <v>350</v>
      </c>
      <c r="J67" s="18" t="s">
        <v>23</v>
      </c>
      <c r="K67" s="18" t="s">
        <v>24</v>
      </c>
      <c r="L67" s="18">
        <v>137</v>
      </c>
      <c r="M67" s="18" t="s">
        <v>40</v>
      </c>
      <c r="N67" s="19">
        <v>46304.683923611097</v>
      </c>
      <c r="O67" s="18">
        <v>215</v>
      </c>
      <c r="P67" s="18" t="s">
        <v>26</v>
      </c>
      <c r="Q67" s="18">
        <v>190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18" t="s">
        <v>2992</v>
      </c>
      <c r="B68" s="18" t="s">
        <v>18</v>
      </c>
      <c r="C68" s="18" t="s">
        <v>493</v>
      </c>
      <c r="D68" s="18" t="s">
        <v>20</v>
      </c>
      <c r="E68" s="18" t="s">
        <v>2323</v>
      </c>
      <c r="F68" s="19">
        <v>46304.676273148201</v>
      </c>
      <c r="G68" s="18" t="s">
        <v>22</v>
      </c>
      <c r="H68" s="18" t="s">
        <v>3293</v>
      </c>
      <c r="I68" s="18">
        <v>380</v>
      </c>
      <c r="J68" s="18" t="s">
        <v>23</v>
      </c>
      <c r="K68" s="18" t="s">
        <v>24</v>
      </c>
      <c r="L68" s="18">
        <v>550</v>
      </c>
      <c r="M68" s="18" t="s">
        <v>130</v>
      </c>
      <c r="N68" s="19">
        <v>46304.705740740697</v>
      </c>
      <c r="O68" s="18">
        <v>380</v>
      </c>
      <c r="P68" s="18" t="s">
        <v>26</v>
      </c>
      <c r="Q68" s="18">
        <v>40</v>
      </c>
      <c r="R68" s="3" t="str">
        <f>IF(OR(G68="12R",G68="12L"),_xlfn.XLOOKUP(C68,DB!$A$2:$A$255,DB!$B$2:$B$255,""),IF(OR(G68="30L",G68="30R"),_xlfn.XLOOKUP(C68,DB!$A$2:$A$255,DB!$C$2:$C$255,""),""))</f>
        <v>ENEBA</v>
      </c>
      <c r="S68" s="3">
        <f t="shared" si="1"/>
        <v>16</v>
      </c>
      <c r="T68" s="3" t="str">
        <f>_xlfn.XLOOKUP(C68,DB!$A$2:$A$255,DB!$D$2:$D$255,"")</f>
        <v>Sector 3</v>
      </c>
    </row>
    <row r="69" spans="1:20" x14ac:dyDescent="0.2">
      <c r="A69" s="18" t="s">
        <v>154</v>
      </c>
      <c r="B69" s="18" t="s">
        <v>18</v>
      </c>
      <c r="C69" s="18" t="s">
        <v>43</v>
      </c>
      <c r="D69" s="18" t="s">
        <v>61</v>
      </c>
      <c r="E69" s="18" t="s">
        <v>120</v>
      </c>
      <c r="F69" s="19">
        <v>46304.676979166703</v>
      </c>
      <c r="G69" s="18" t="s">
        <v>22</v>
      </c>
      <c r="H69" s="18" t="s">
        <v>3294</v>
      </c>
      <c r="I69" s="18">
        <v>340</v>
      </c>
      <c r="J69" s="18" t="s">
        <v>23</v>
      </c>
      <c r="K69" s="18" t="s">
        <v>24</v>
      </c>
      <c r="L69" s="18">
        <v>849</v>
      </c>
      <c r="M69" s="18" t="s">
        <v>46</v>
      </c>
      <c r="N69" s="19">
        <v>46304.723784722199</v>
      </c>
      <c r="O69" s="18">
        <v>340</v>
      </c>
      <c r="P69" s="18" t="s">
        <v>26</v>
      </c>
      <c r="Q69" s="18">
        <v>190</v>
      </c>
      <c r="R69" s="3" t="str">
        <f>IF(OR(G69="12R",G69="12L"),_xlfn.XLOOKUP(C69,DB!$A$2:$A$255,DB!$B$2:$B$255,""),IF(OR(G69="30L",G69="30R"),_xlfn.XLOOKUP(C69,DB!$A$2:$A$255,DB!$C$2:$C$255,""),""))</f>
        <v>UDGUV</v>
      </c>
      <c r="S69" s="3">
        <f t="shared" si="1"/>
        <v>16</v>
      </c>
      <c r="T69" s="3" t="str">
        <f>_xlfn.XLOOKUP(C69,DB!$A$2:$A$255,DB!$D$2:$D$255,"")</f>
        <v>Sector 2</v>
      </c>
    </row>
    <row r="70" spans="1:20" x14ac:dyDescent="0.2">
      <c r="A70" s="18" t="s">
        <v>177</v>
      </c>
      <c r="B70" s="18" t="s">
        <v>18</v>
      </c>
      <c r="C70" s="18" t="s">
        <v>178</v>
      </c>
      <c r="D70" s="18" t="s">
        <v>44</v>
      </c>
      <c r="E70" s="18" t="s">
        <v>3295</v>
      </c>
      <c r="F70" s="19">
        <v>46304.6784722222</v>
      </c>
      <c r="G70" s="18" t="s">
        <v>22</v>
      </c>
      <c r="H70" s="18" t="s">
        <v>3296</v>
      </c>
      <c r="I70" s="18">
        <v>350</v>
      </c>
      <c r="J70" s="18" t="s">
        <v>23</v>
      </c>
      <c r="K70" s="18" t="s">
        <v>24</v>
      </c>
      <c r="L70" s="18">
        <v>226</v>
      </c>
      <c r="M70" s="18" t="s">
        <v>383</v>
      </c>
      <c r="N70" s="19">
        <v>46304.692268518498</v>
      </c>
      <c r="O70" s="18">
        <v>310</v>
      </c>
      <c r="P70" s="18" t="s">
        <v>26</v>
      </c>
      <c r="Q70" s="18">
        <v>40</v>
      </c>
      <c r="R70" s="3" t="str">
        <f>IF(OR(G70="12R",G70="12L"),_xlfn.XLOOKUP(C70,DB!$A$2:$A$255,DB!$B$2:$B$255,""),IF(OR(G70="30L",G70="30R"),_xlfn.XLOOKUP(C70,DB!$A$2:$A$255,DB!$C$2:$C$255,""),""))</f>
        <v>OMSUK</v>
      </c>
      <c r="S70" s="3">
        <f t="shared" si="1"/>
        <v>16</v>
      </c>
      <c r="T70" s="3" t="str">
        <f>_xlfn.XLOOKUP(C70,DB!$A$2:$A$255,DB!$D$2:$D$255,"")</f>
        <v>Sector 3</v>
      </c>
    </row>
    <row r="71" spans="1:20" x14ac:dyDescent="0.2">
      <c r="A71" s="18" t="s">
        <v>396</v>
      </c>
      <c r="B71" s="18" t="s">
        <v>18</v>
      </c>
      <c r="C71" s="18" t="s">
        <v>101</v>
      </c>
      <c r="D71" s="18" t="s">
        <v>34</v>
      </c>
      <c r="E71" s="18" t="s">
        <v>3297</v>
      </c>
      <c r="F71" s="19">
        <v>46304.679965277799</v>
      </c>
      <c r="G71" s="18" t="s">
        <v>22</v>
      </c>
      <c r="H71" s="18" t="s">
        <v>3298</v>
      </c>
      <c r="I71" s="18">
        <v>360</v>
      </c>
      <c r="J71" s="18" t="s">
        <v>23</v>
      </c>
      <c r="K71" s="18" t="s">
        <v>152</v>
      </c>
      <c r="L71" s="18">
        <v>859</v>
      </c>
      <c r="M71" s="18" t="s">
        <v>46</v>
      </c>
      <c r="N71" s="19">
        <v>46304.727141203701</v>
      </c>
      <c r="O71" s="18">
        <v>360</v>
      </c>
      <c r="P71" s="18" t="s">
        <v>26</v>
      </c>
      <c r="Q71" s="18">
        <v>190</v>
      </c>
      <c r="R71" s="3" t="str">
        <f>IF(OR(G71="12R",G71="12L"),_xlfn.XLOOKUP(C71,DB!$A$2:$A$255,DB!$B$2:$B$255,""),IF(OR(G71="30L",G71="30R"),_xlfn.XLOOKUP(C71,DB!$A$2:$A$255,DB!$C$2:$C$255,""),""))</f>
        <v>UDGUV</v>
      </c>
      <c r="S71" s="3">
        <f t="shared" si="1"/>
        <v>16</v>
      </c>
      <c r="T71" s="3" t="str">
        <f>_xlfn.XLOOKUP(C71,DB!$A$2:$A$255,DB!$D$2:$D$255,"")</f>
        <v>Sector 2</v>
      </c>
    </row>
    <row r="72" spans="1:20" x14ac:dyDescent="0.2">
      <c r="A72" s="18" t="s">
        <v>175</v>
      </c>
      <c r="B72" s="18" t="s">
        <v>18</v>
      </c>
      <c r="C72" s="18" t="s">
        <v>28</v>
      </c>
      <c r="D72" s="18" t="s">
        <v>61</v>
      </c>
      <c r="E72" s="18" t="s">
        <v>843</v>
      </c>
      <c r="F72" s="19">
        <v>46304.6819791667</v>
      </c>
      <c r="G72" s="18" t="s">
        <v>22</v>
      </c>
      <c r="H72" s="18" t="s">
        <v>3299</v>
      </c>
      <c r="I72" s="18">
        <v>330</v>
      </c>
      <c r="J72" s="18" t="s">
        <v>23</v>
      </c>
      <c r="K72" s="18" t="s">
        <v>24</v>
      </c>
      <c r="L72" s="18">
        <v>136</v>
      </c>
      <c r="M72" s="18" t="s">
        <v>3300</v>
      </c>
      <c r="N72" s="19">
        <v>46304.691504629598</v>
      </c>
      <c r="O72" s="18">
        <v>222</v>
      </c>
      <c r="P72" s="18" t="s">
        <v>26</v>
      </c>
      <c r="Q72" s="18">
        <v>190</v>
      </c>
      <c r="R72" s="3" t="str">
        <f>IF(OR(G72="12R",G72="12L"),_xlfn.XLOOKUP(C72,DB!$A$2:$A$255,DB!$B$2:$B$255,""),IF(OR(G72="30L",G72="30R"),_xlfn.XLOOKUP(C72,DB!$A$2:$A$255,DB!$C$2:$C$255,""),""))</f>
        <v>OMSUK</v>
      </c>
      <c r="S72" s="3">
        <f t="shared" si="1"/>
        <v>16</v>
      </c>
      <c r="T72" s="3" t="str">
        <f>_xlfn.XLOOKUP(C72,DB!$A$2:$A$255,DB!$D$2:$D$255,"")</f>
        <v>Sector 3</v>
      </c>
    </row>
    <row r="73" spans="1:20" x14ac:dyDescent="0.2">
      <c r="A73" s="18" t="s">
        <v>473</v>
      </c>
      <c r="B73" s="18" t="s">
        <v>18</v>
      </c>
      <c r="C73" s="18" t="s">
        <v>284</v>
      </c>
      <c r="D73" s="18" t="s">
        <v>34</v>
      </c>
      <c r="E73" s="18" t="s">
        <v>95</v>
      </c>
      <c r="F73" s="19">
        <v>46304.684467592597</v>
      </c>
      <c r="G73" s="18" t="s">
        <v>22</v>
      </c>
      <c r="H73" s="18" t="s">
        <v>3301</v>
      </c>
      <c r="I73" s="18">
        <v>380</v>
      </c>
      <c r="J73" s="18" t="s">
        <v>23</v>
      </c>
      <c r="K73" s="18" t="s">
        <v>24</v>
      </c>
      <c r="L73" s="18">
        <v>870</v>
      </c>
      <c r="M73" s="18" t="s">
        <v>181</v>
      </c>
      <c r="N73" s="19">
        <v>46304.7338773148</v>
      </c>
      <c r="O73" s="18">
        <v>380</v>
      </c>
      <c r="P73" s="18" t="s">
        <v>26</v>
      </c>
      <c r="Q73" s="18">
        <v>190</v>
      </c>
      <c r="R73" s="3" t="str">
        <f>IF(OR(G73="12R",G73="12L"),_xlfn.XLOOKUP(C73,DB!$A$2:$A$255,DB!$B$2:$B$255,""),IF(OR(G73="30L",G73="30R"),_xlfn.XLOOKUP(C73,DB!$A$2:$A$255,DB!$C$2:$C$255,""),""))</f>
        <v>UDGUV</v>
      </c>
      <c r="S73" s="3">
        <f t="shared" si="1"/>
        <v>16</v>
      </c>
      <c r="T73" s="3" t="str">
        <f>_xlfn.XLOOKUP(C73,DB!$A$2:$A$255,DB!$D$2:$D$255,"")</f>
        <v>Sector 2</v>
      </c>
    </row>
    <row r="74" spans="1:20" x14ac:dyDescent="0.2">
      <c r="A74" s="18" t="s">
        <v>168</v>
      </c>
      <c r="B74" s="18" t="s">
        <v>18</v>
      </c>
      <c r="C74" s="18" t="s">
        <v>115</v>
      </c>
      <c r="D74" s="18" t="s">
        <v>129</v>
      </c>
      <c r="E74" s="18" t="s">
        <v>3302</v>
      </c>
      <c r="F74" s="19">
        <v>46304.686793981498</v>
      </c>
      <c r="G74" s="18" t="s">
        <v>22</v>
      </c>
      <c r="H74" s="18" t="s">
        <v>3303</v>
      </c>
      <c r="I74" s="18">
        <v>330</v>
      </c>
      <c r="J74" s="18" t="s">
        <v>23</v>
      </c>
      <c r="K74" s="18" t="s">
        <v>24</v>
      </c>
      <c r="L74" s="18">
        <v>169</v>
      </c>
      <c r="M74" s="18" t="s">
        <v>3304</v>
      </c>
      <c r="N74" s="19">
        <v>46304.697777777801</v>
      </c>
      <c r="O74" s="18">
        <v>301</v>
      </c>
      <c r="P74" s="18" t="s">
        <v>26</v>
      </c>
      <c r="Q74" s="18">
        <v>190</v>
      </c>
      <c r="R74" s="3" t="str">
        <f>IF(OR(G74="12R",G74="12L"),_xlfn.XLOOKUP(C74,DB!$A$2:$A$255,DB!$B$2:$B$255,""),IF(OR(G74="30L",G74="30R"),_xlfn.XLOOKUP(C74,DB!$A$2:$A$255,DB!$C$2:$C$255,""),""))</f>
        <v>TAKUX</v>
      </c>
      <c r="S74" s="3">
        <f t="shared" si="1"/>
        <v>16</v>
      </c>
      <c r="T74" s="3" t="str">
        <f>_xlfn.XLOOKUP(C74,DB!$A$2:$A$255,DB!$D$2:$D$255,"")</f>
        <v>Sector 7</v>
      </c>
    </row>
    <row r="75" spans="1:20" x14ac:dyDescent="0.2">
      <c r="A75" s="18" t="s">
        <v>164</v>
      </c>
      <c r="B75" s="18" t="s">
        <v>18</v>
      </c>
      <c r="C75" s="18" t="s">
        <v>165</v>
      </c>
      <c r="D75" s="18" t="s">
        <v>34</v>
      </c>
      <c r="E75" s="18" t="s">
        <v>159</v>
      </c>
      <c r="F75" s="19">
        <v>46304.687870370399</v>
      </c>
      <c r="G75" s="18" t="s">
        <v>22</v>
      </c>
      <c r="H75" s="18" t="s">
        <v>3305</v>
      </c>
      <c r="I75" s="18">
        <v>360</v>
      </c>
      <c r="J75" s="18" t="s">
        <v>23</v>
      </c>
      <c r="K75" s="18" t="s">
        <v>24</v>
      </c>
      <c r="L75" s="18">
        <v>869</v>
      </c>
      <c r="M75" s="18" t="s">
        <v>3306</v>
      </c>
      <c r="N75" s="19">
        <v>46304.736886574101</v>
      </c>
      <c r="O75" s="18">
        <v>360</v>
      </c>
      <c r="P75" s="18" t="s">
        <v>26</v>
      </c>
      <c r="Q75" s="18">
        <v>190</v>
      </c>
      <c r="R75" s="3" t="str">
        <f>IF(OR(G75="12R",G75="12L"),_xlfn.XLOOKUP(C75,DB!$A$2:$A$255,DB!$B$2:$B$255,""),IF(OR(G75="30L",G75="30R"),_xlfn.XLOOKUP(C75,DB!$A$2:$A$255,DB!$C$2:$C$255,""),""))</f>
        <v>UDGUV</v>
      </c>
      <c r="S75" s="3">
        <f t="shared" si="1"/>
        <v>16</v>
      </c>
      <c r="T75" s="3" t="str">
        <f>_xlfn.XLOOKUP(C75,DB!$A$2:$A$255,DB!$D$2:$D$255,"")</f>
        <v>Sector 2</v>
      </c>
    </row>
    <row r="76" spans="1:20" x14ac:dyDescent="0.2">
      <c r="A76" s="18" t="s">
        <v>171</v>
      </c>
      <c r="B76" s="18" t="s">
        <v>18</v>
      </c>
      <c r="C76" s="18" t="s">
        <v>172</v>
      </c>
      <c r="D76" s="18" t="s">
        <v>54</v>
      </c>
      <c r="E76" s="18" t="s">
        <v>427</v>
      </c>
      <c r="F76" s="19">
        <v>46304.689270833303</v>
      </c>
      <c r="G76" s="18" t="s">
        <v>22</v>
      </c>
      <c r="H76" s="18" t="s">
        <v>3307</v>
      </c>
      <c r="I76" s="18">
        <v>300</v>
      </c>
      <c r="J76" s="18" t="s">
        <v>23</v>
      </c>
      <c r="K76" s="18" t="s">
        <v>24</v>
      </c>
      <c r="L76" s="18">
        <v>330</v>
      </c>
      <c r="M76" s="18" t="s">
        <v>174</v>
      </c>
      <c r="N76" s="19">
        <v>46304.708460648202</v>
      </c>
      <c r="O76" s="18">
        <v>380</v>
      </c>
      <c r="P76" s="18" t="s">
        <v>26</v>
      </c>
      <c r="Q76" s="18">
        <v>190</v>
      </c>
      <c r="R76" s="3" t="str">
        <f>IF(OR(G76="12R",G76="12L"),_xlfn.XLOOKUP(C76,DB!$A$2:$A$255,DB!$B$2:$B$255,""),IF(OR(G76="30L",G76="30R"),_xlfn.XLOOKUP(C76,DB!$A$2:$A$255,DB!$C$2:$C$255,""),""))</f>
        <v>CZM</v>
      </c>
      <c r="S76" s="3">
        <f t="shared" si="1"/>
        <v>16</v>
      </c>
      <c r="T76" s="3" t="str">
        <f>_xlfn.XLOOKUP(C76,DB!$A$2:$A$255,DB!$D$2:$D$255,"")</f>
        <v>Sector 7</v>
      </c>
    </row>
    <row r="77" spans="1:20" x14ac:dyDescent="0.2">
      <c r="A77" s="18" t="s">
        <v>475</v>
      </c>
      <c r="B77" s="18" t="s">
        <v>18</v>
      </c>
      <c r="C77" s="18" t="s">
        <v>249</v>
      </c>
      <c r="D77" s="18" t="s">
        <v>129</v>
      </c>
      <c r="E77" s="18" t="s">
        <v>3308</v>
      </c>
      <c r="F77" s="19">
        <v>46304.691828703697</v>
      </c>
      <c r="G77" s="18" t="s">
        <v>22</v>
      </c>
      <c r="H77" s="18" t="s">
        <v>3309</v>
      </c>
      <c r="I77" s="18">
        <v>380</v>
      </c>
      <c r="J77" s="18" t="s">
        <v>23</v>
      </c>
      <c r="K77" s="18" t="s">
        <v>24</v>
      </c>
      <c r="L77" s="18">
        <v>521</v>
      </c>
      <c r="M77" s="18" t="s">
        <v>130</v>
      </c>
      <c r="N77" s="19">
        <v>46304.721331018503</v>
      </c>
      <c r="O77" s="18">
        <v>380</v>
      </c>
      <c r="P77" s="18" t="s">
        <v>26</v>
      </c>
      <c r="Q77" s="18">
        <v>40</v>
      </c>
      <c r="R77" s="3" t="str">
        <f>IF(OR(G77="12R",G77="12L"),_xlfn.XLOOKUP(C77,DB!$A$2:$A$255,DB!$B$2:$B$255,""),IF(OR(G77="30L",G77="30R"),_xlfn.XLOOKUP(C77,DB!$A$2:$A$255,DB!$C$2:$C$255,""),""))</f>
        <v>UDGUV</v>
      </c>
      <c r="S77" s="3">
        <f t="shared" si="1"/>
        <v>16</v>
      </c>
      <c r="T77" s="3" t="str">
        <f>_xlfn.XLOOKUP(C77,DB!$A$2:$A$255,DB!$D$2:$D$255,"")</f>
        <v>Sector 2</v>
      </c>
    </row>
    <row r="78" spans="1:20" x14ac:dyDescent="0.2">
      <c r="A78" s="18" t="s">
        <v>196</v>
      </c>
      <c r="B78" s="18" t="s">
        <v>18</v>
      </c>
      <c r="C78" s="18" t="s">
        <v>43</v>
      </c>
      <c r="D78" s="18" t="s">
        <v>44</v>
      </c>
      <c r="E78" s="18" t="s">
        <v>519</v>
      </c>
      <c r="F78" s="19">
        <v>46304.697106481501</v>
      </c>
      <c r="G78" s="18" t="s">
        <v>22</v>
      </c>
      <c r="H78" s="18" t="s">
        <v>1185</v>
      </c>
      <c r="I78" s="18">
        <v>360</v>
      </c>
      <c r="J78" s="18" t="s">
        <v>23</v>
      </c>
      <c r="K78" s="18" t="s">
        <v>24</v>
      </c>
      <c r="L78" s="18">
        <v>859</v>
      </c>
      <c r="M78" s="18" t="s">
        <v>46</v>
      </c>
      <c r="N78" s="19">
        <v>46304.7443055556</v>
      </c>
      <c r="O78" s="18">
        <v>360</v>
      </c>
      <c r="P78" s="18" t="s">
        <v>26</v>
      </c>
      <c r="Q78" s="18">
        <v>190</v>
      </c>
      <c r="R78" s="3" t="str">
        <f>IF(OR(G78="12R",G78="12L"),_xlfn.XLOOKUP(C78,DB!$A$2:$A$255,DB!$B$2:$B$255,""),IF(OR(G78="30L",G78="30R"),_xlfn.XLOOKUP(C78,DB!$A$2:$A$255,DB!$C$2:$C$255,""),""))</f>
        <v>UDGUV</v>
      </c>
      <c r="S78" s="3">
        <f t="shared" si="1"/>
        <v>16</v>
      </c>
      <c r="T78" s="3" t="str">
        <f>_xlfn.XLOOKUP(C78,DB!$A$2:$A$255,DB!$D$2:$D$255,"")</f>
        <v>Sector 2</v>
      </c>
    </row>
    <row r="79" spans="1:20" x14ac:dyDescent="0.2">
      <c r="A79" s="18" t="s">
        <v>585</v>
      </c>
      <c r="B79" s="18" t="s">
        <v>18</v>
      </c>
      <c r="C79" s="18" t="s">
        <v>347</v>
      </c>
      <c r="D79" s="18" t="s">
        <v>20</v>
      </c>
      <c r="E79" s="18" t="s">
        <v>847</v>
      </c>
      <c r="F79" s="19">
        <v>46304.698831018497</v>
      </c>
      <c r="G79" s="18" t="s">
        <v>22</v>
      </c>
      <c r="H79" s="18" t="s">
        <v>3310</v>
      </c>
      <c r="I79" s="18">
        <v>360</v>
      </c>
      <c r="J79" s="18" t="s">
        <v>23</v>
      </c>
      <c r="K79" s="18" t="s">
        <v>24</v>
      </c>
      <c r="L79" s="18">
        <v>864</v>
      </c>
      <c r="M79" s="18" t="s">
        <v>3311</v>
      </c>
      <c r="N79" s="19">
        <v>46304.747777777797</v>
      </c>
      <c r="O79" s="18">
        <v>360</v>
      </c>
      <c r="P79" s="18" t="s">
        <v>26</v>
      </c>
      <c r="Q79" s="18">
        <v>190</v>
      </c>
      <c r="R79" s="3" t="str">
        <f>IF(OR(G79="12R",G79="12L"),_xlfn.XLOOKUP(C79,DB!$A$2:$A$255,DB!$B$2:$B$255,""),IF(OR(G79="30L",G79="30R"),_xlfn.XLOOKUP(C79,DB!$A$2:$A$255,DB!$C$2:$C$255,""),""))</f>
        <v>UDGUV</v>
      </c>
      <c r="S79" s="3">
        <f t="shared" si="1"/>
        <v>16</v>
      </c>
      <c r="T79" s="3" t="str">
        <f>_xlfn.XLOOKUP(C79,DB!$A$2:$A$255,DB!$D$2:$D$255,"")</f>
        <v>Sector 2</v>
      </c>
    </row>
    <row r="80" spans="1:20" x14ac:dyDescent="0.2">
      <c r="A80" s="18" t="s">
        <v>583</v>
      </c>
      <c r="B80" s="18" t="s">
        <v>18</v>
      </c>
      <c r="C80" s="18" t="s">
        <v>115</v>
      </c>
      <c r="D80" s="18" t="s">
        <v>29</v>
      </c>
      <c r="E80" s="18" t="s">
        <v>1180</v>
      </c>
      <c r="F80" s="19">
        <v>46304.700370370403</v>
      </c>
      <c r="G80" s="18" t="s">
        <v>22</v>
      </c>
      <c r="H80" s="18" t="s">
        <v>3312</v>
      </c>
      <c r="I80" s="18">
        <v>330</v>
      </c>
      <c r="J80" s="18" t="s">
        <v>23</v>
      </c>
      <c r="K80" s="18" t="s">
        <v>24</v>
      </c>
      <c r="L80" s="18">
        <v>150</v>
      </c>
      <c r="M80" s="18" t="s">
        <v>117</v>
      </c>
      <c r="N80" s="19">
        <v>46304.711006944402</v>
      </c>
      <c r="O80" s="18">
        <v>256</v>
      </c>
      <c r="P80" s="18" t="s">
        <v>26</v>
      </c>
      <c r="Q80" s="18">
        <v>190</v>
      </c>
      <c r="R80" s="3" t="str">
        <f>IF(OR(G80="12R",G80="12L"),_xlfn.XLOOKUP(C80,DB!$A$2:$A$255,DB!$B$2:$B$255,""),IF(OR(G80="30L",G80="30R"),_xlfn.XLOOKUP(C80,DB!$A$2:$A$255,DB!$C$2:$C$255,""),""))</f>
        <v>TAKUX</v>
      </c>
      <c r="S80" s="3">
        <f t="shared" si="1"/>
        <v>16</v>
      </c>
      <c r="T80" s="3" t="str">
        <f>_xlfn.XLOOKUP(C80,DB!$A$2:$A$255,DB!$D$2:$D$255,"")</f>
        <v>Sector 7</v>
      </c>
    </row>
    <row r="81" spans="1:20" x14ac:dyDescent="0.2">
      <c r="A81" s="18" t="s">
        <v>584</v>
      </c>
      <c r="B81" s="18" t="s">
        <v>18</v>
      </c>
      <c r="C81" s="18" t="s">
        <v>19</v>
      </c>
      <c r="D81" s="18" t="s">
        <v>20</v>
      </c>
      <c r="E81" s="18" t="s">
        <v>78</v>
      </c>
      <c r="F81" s="19">
        <v>46304.7015046296</v>
      </c>
      <c r="G81" s="18" t="s">
        <v>22</v>
      </c>
      <c r="H81" s="18" t="s">
        <v>3313</v>
      </c>
      <c r="I81" s="18">
        <v>340</v>
      </c>
      <c r="J81" s="18" t="s">
        <v>23</v>
      </c>
      <c r="K81" s="18" t="s">
        <v>152</v>
      </c>
      <c r="L81" s="18">
        <v>869</v>
      </c>
      <c r="M81" s="18" t="s">
        <v>181</v>
      </c>
      <c r="N81" s="19">
        <v>46304.750300925902</v>
      </c>
      <c r="O81" s="18">
        <v>340</v>
      </c>
      <c r="P81" s="18" t="s">
        <v>26</v>
      </c>
      <c r="Q81" s="18">
        <v>190</v>
      </c>
      <c r="R81" s="3" t="str">
        <f>IF(OR(G81="12R",G81="12L"),_xlfn.XLOOKUP(C81,DB!$A$2:$A$255,DB!$B$2:$B$255,""),IF(OR(G81="30L",G81="30R"),_xlfn.XLOOKUP(C81,DB!$A$2:$A$255,DB!$C$2:$C$255,""),""))</f>
        <v>UDGUV</v>
      </c>
      <c r="S81" s="3">
        <f t="shared" si="1"/>
        <v>16</v>
      </c>
      <c r="T81" s="3" t="str">
        <f>_xlfn.XLOOKUP(C81,DB!$A$2:$A$255,DB!$D$2:$D$255,"")</f>
        <v>Sector 2</v>
      </c>
    </row>
    <row r="82" spans="1:20" x14ac:dyDescent="0.2">
      <c r="A82" s="18" t="s">
        <v>192</v>
      </c>
      <c r="B82" s="18" t="s">
        <v>18</v>
      </c>
      <c r="C82" s="18" t="s">
        <v>193</v>
      </c>
      <c r="D82" s="18" t="s">
        <v>34</v>
      </c>
      <c r="E82" s="18" t="s">
        <v>399</v>
      </c>
      <c r="F82" s="19">
        <v>46304.704930555599</v>
      </c>
      <c r="G82" s="18" t="s">
        <v>22</v>
      </c>
      <c r="H82" s="18" t="s">
        <v>3314</v>
      </c>
      <c r="I82" s="18">
        <v>380</v>
      </c>
      <c r="J82" s="18" t="s">
        <v>23</v>
      </c>
      <c r="K82" s="18" t="s">
        <v>24</v>
      </c>
      <c r="L82" s="18">
        <v>837</v>
      </c>
      <c r="M82" s="18" t="s">
        <v>193</v>
      </c>
      <c r="N82" s="19">
        <v>46304.759282407402</v>
      </c>
      <c r="O82" s="18">
        <v>15</v>
      </c>
      <c r="P82" s="18" t="s">
        <v>26</v>
      </c>
      <c r="Q82" s="18">
        <v>190</v>
      </c>
      <c r="R82" s="3" t="str">
        <f>IF(OR(G82="12R",G82="12L"),_xlfn.XLOOKUP(C82,DB!$A$2:$A$255,DB!$B$2:$B$255,""),IF(OR(G82="30L",G82="30R"),_xlfn.XLOOKUP(C82,DB!$A$2:$A$255,DB!$C$2:$C$255,""),""))</f>
        <v>UDGUV</v>
      </c>
      <c r="S82" s="3">
        <f t="shared" si="1"/>
        <v>16</v>
      </c>
      <c r="T82" s="3" t="str">
        <f>_xlfn.XLOOKUP(C82,DB!$A$2:$A$255,DB!$D$2:$D$255,"")</f>
        <v>Sector 2</v>
      </c>
    </row>
    <row r="83" spans="1:20" x14ac:dyDescent="0.2">
      <c r="A83" s="18" t="s">
        <v>131</v>
      </c>
      <c r="B83" s="18" t="s">
        <v>18</v>
      </c>
      <c r="C83" s="18" t="s">
        <v>101</v>
      </c>
      <c r="D83" s="18" t="s">
        <v>132</v>
      </c>
      <c r="E83" s="18"/>
      <c r="F83" s="19">
        <v>46304.708611111098</v>
      </c>
      <c r="G83" s="18" t="s">
        <v>22</v>
      </c>
      <c r="H83" s="18" t="s">
        <v>3315</v>
      </c>
      <c r="I83" s="18">
        <v>360</v>
      </c>
      <c r="J83" s="18" t="s">
        <v>23</v>
      </c>
      <c r="K83" s="18" t="s">
        <v>51</v>
      </c>
      <c r="L83" s="18">
        <v>862</v>
      </c>
      <c r="M83" s="18" t="s">
        <v>46</v>
      </c>
      <c r="N83" s="19">
        <v>46304.760289351798</v>
      </c>
      <c r="O83" s="18">
        <v>360</v>
      </c>
      <c r="P83" s="18" t="s">
        <v>26</v>
      </c>
      <c r="Q83" s="18">
        <v>30</v>
      </c>
      <c r="R83" s="3" t="str">
        <f>IF(OR(G83="12R",G83="12L"),_xlfn.XLOOKUP(C83,DB!$A$2:$A$255,DB!$B$2:$B$255,""),IF(OR(G83="30L",G83="30R"),_xlfn.XLOOKUP(C83,DB!$A$2:$A$255,DB!$C$2:$C$255,""),""))</f>
        <v>UDGUV</v>
      </c>
      <c r="S83" s="3">
        <f t="shared" si="1"/>
        <v>17</v>
      </c>
      <c r="T83" s="3" t="str">
        <f>_xlfn.XLOOKUP(C83,DB!$A$2:$A$255,DB!$D$2:$D$255,"")</f>
        <v>Sector 2</v>
      </c>
    </row>
    <row r="84" spans="1:20" x14ac:dyDescent="0.2">
      <c r="A84" s="18" t="s">
        <v>248</v>
      </c>
      <c r="B84" s="18" t="s">
        <v>18</v>
      </c>
      <c r="C84" s="18" t="s">
        <v>249</v>
      </c>
      <c r="D84" s="18" t="s">
        <v>116</v>
      </c>
      <c r="E84" s="18" t="s">
        <v>908</v>
      </c>
      <c r="F84" s="19">
        <v>46304.709837962997</v>
      </c>
      <c r="G84" s="18" t="s">
        <v>22</v>
      </c>
      <c r="H84" s="18" t="s">
        <v>3316</v>
      </c>
      <c r="I84" s="18">
        <v>400</v>
      </c>
      <c r="J84" s="18" t="s">
        <v>23</v>
      </c>
      <c r="K84" s="18" t="s">
        <v>24</v>
      </c>
      <c r="L84" s="18">
        <v>526</v>
      </c>
      <c r="M84" s="18" t="s">
        <v>130</v>
      </c>
      <c r="N84" s="19">
        <v>46304.738206018497</v>
      </c>
      <c r="O84" s="18">
        <v>400</v>
      </c>
      <c r="P84" s="18" t="s">
        <v>26</v>
      </c>
      <c r="Q84" s="18">
        <v>40</v>
      </c>
      <c r="R84" s="3" t="str">
        <f>IF(OR(G84="12R",G84="12L"),_xlfn.XLOOKUP(C84,DB!$A$2:$A$255,DB!$B$2:$B$255,""),IF(OR(G84="30L",G84="30R"),_xlfn.XLOOKUP(C84,DB!$A$2:$A$255,DB!$C$2:$C$255,""),""))</f>
        <v>UDGUV</v>
      </c>
      <c r="S84" s="3">
        <f t="shared" si="1"/>
        <v>17</v>
      </c>
      <c r="T84" s="3" t="str">
        <f>_xlfn.XLOOKUP(C84,DB!$A$2:$A$255,DB!$D$2:$D$255,"")</f>
        <v>Sector 2</v>
      </c>
    </row>
    <row r="85" spans="1:20" x14ac:dyDescent="0.2">
      <c r="A85" s="18" t="s">
        <v>191</v>
      </c>
      <c r="B85" s="18" t="s">
        <v>18</v>
      </c>
      <c r="C85" s="18" t="s">
        <v>115</v>
      </c>
      <c r="D85" s="18" t="s">
        <v>129</v>
      </c>
      <c r="E85" s="18" t="s">
        <v>1117</v>
      </c>
      <c r="F85" s="19">
        <v>46304.711597222202</v>
      </c>
      <c r="G85" s="18" t="s">
        <v>22</v>
      </c>
      <c r="H85" s="18" t="s">
        <v>3317</v>
      </c>
      <c r="I85" s="18">
        <v>330</v>
      </c>
      <c r="J85" s="18" t="s">
        <v>23</v>
      </c>
      <c r="K85" s="18" t="s">
        <v>24</v>
      </c>
      <c r="L85" s="18">
        <v>167</v>
      </c>
      <c r="M85" s="18" t="s">
        <v>3318</v>
      </c>
      <c r="N85" s="19">
        <v>46304.722557870402</v>
      </c>
      <c r="O85" s="18">
        <v>290</v>
      </c>
      <c r="P85" s="18" t="s">
        <v>26</v>
      </c>
      <c r="Q85" s="18">
        <v>190</v>
      </c>
      <c r="R85" s="3" t="str">
        <f>IF(OR(G85="12R",G85="12L"),_xlfn.XLOOKUP(C85,DB!$A$2:$A$255,DB!$B$2:$B$255,""),IF(OR(G85="30L",G85="30R"),_xlfn.XLOOKUP(C85,DB!$A$2:$A$255,DB!$C$2:$C$255,""),""))</f>
        <v>TAKUX</v>
      </c>
      <c r="S85" s="3">
        <f t="shared" si="1"/>
        <v>17</v>
      </c>
      <c r="T85" s="3" t="str">
        <f>_xlfn.XLOOKUP(C85,DB!$A$2:$A$255,DB!$D$2:$D$255,"")</f>
        <v>Sector 7</v>
      </c>
    </row>
    <row r="86" spans="1:20" x14ac:dyDescent="0.2">
      <c r="A86" s="18" t="s">
        <v>194</v>
      </c>
      <c r="B86" s="18" t="s">
        <v>18</v>
      </c>
      <c r="C86" s="18" t="s">
        <v>144</v>
      </c>
      <c r="D86" s="18" t="s">
        <v>61</v>
      </c>
      <c r="E86" s="18" t="s">
        <v>176</v>
      </c>
      <c r="F86" s="19">
        <v>46304.712962963</v>
      </c>
      <c r="G86" s="18" t="s">
        <v>22</v>
      </c>
      <c r="H86" s="18" t="s">
        <v>3319</v>
      </c>
      <c r="I86" s="18">
        <v>330</v>
      </c>
      <c r="J86" s="18" t="s">
        <v>23</v>
      </c>
      <c r="K86" s="18" t="s">
        <v>24</v>
      </c>
      <c r="L86" s="18">
        <v>140</v>
      </c>
      <c r="M86" s="18" t="s">
        <v>3320</v>
      </c>
      <c r="N86" s="19">
        <v>46304.723090277803</v>
      </c>
      <c r="O86" s="18">
        <v>210</v>
      </c>
      <c r="P86" s="18" t="s">
        <v>26</v>
      </c>
      <c r="Q86" s="18">
        <v>190</v>
      </c>
      <c r="R86" s="3" t="str">
        <f>IF(OR(G86="12R",G86="12L"),_xlfn.XLOOKUP(C86,DB!$A$2:$A$255,DB!$B$2:$B$255,""),IF(OR(G86="30L",G86="30R"),_xlfn.XLOOKUP(C86,DB!$A$2:$A$255,DB!$C$2:$C$255,""),""))</f>
        <v>OMSUK</v>
      </c>
      <c r="S86" s="3">
        <f t="shared" si="1"/>
        <v>17</v>
      </c>
      <c r="T86" s="3" t="str">
        <f>_xlfn.XLOOKUP(C86,DB!$A$2:$A$255,DB!$D$2:$D$255,"")</f>
        <v>Sector 3</v>
      </c>
    </row>
    <row r="87" spans="1:20" x14ac:dyDescent="0.2">
      <c r="A87" s="18" t="s">
        <v>201</v>
      </c>
      <c r="B87" s="18" t="s">
        <v>18</v>
      </c>
      <c r="C87" s="18" t="s">
        <v>128</v>
      </c>
      <c r="D87" s="18" t="s">
        <v>61</v>
      </c>
      <c r="E87" s="18" t="s">
        <v>3321</v>
      </c>
      <c r="F87" s="19">
        <v>46304.714409722197</v>
      </c>
      <c r="G87" s="18" t="s">
        <v>22</v>
      </c>
      <c r="H87" s="18" t="s">
        <v>3322</v>
      </c>
      <c r="I87" s="18">
        <v>340</v>
      </c>
      <c r="J87" s="18" t="s">
        <v>23</v>
      </c>
      <c r="K87" s="18" t="s">
        <v>24</v>
      </c>
      <c r="L87" s="18">
        <v>684</v>
      </c>
      <c r="M87" s="18" t="s">
        <v>124</v>
      </c>
      <c r="N87" s="19">
        <v>46304.7522453704</v>
      </c>
      <c r="O87" s="18">
        <v>340</v>
      </c>
      <c r="P87" s="18" t="s">
        <v>26</v>
      </c>
      <c r="Q87" s="18">
        <v>190</v>
      </c>
      <c r="R87" s="3" t="str">
        <f>IF(OR(G87="12R",G87="12L"),_xlfn.XLOOKUP(C87,DB!$A$2:$A$255,DB!$B$2:$B$255,""),IF(OR(G87="30L",G87="30R"),_xlfn.XLOOKUP(C87,DB!$A$2:$A$255,DB!$C$2:$C$255,""),""))</f>
        <v>ENEBA</v>
      </c>
      <c r="S87" s="3">
        <f t="shared" si="1"/>
        <v>17</v>
      </c>
      <c r="T87" s="3" t="str">
        <f>_xlfn.XLOOKUP(C87,DB!$A$2:$A$255,DB!$D$2:$D$255,"")</f>
        <v>Sector 3</v>
      </c>
    </row>
    <row r="88" spans="1:20" x14ac:dyDescent="0.2">
      <c r="A88" s="18" t="s">
        <v>3029</v>
      </c>
      <c r="B88" s="18" t="s">
        <v>18</v>
      </c>
      <c r="C88" s="18" t="s">
        <v>205</v>
      </c>
      <c r="D88" s="18" t="s">
        <v>34</v>
      </c>
      <c r="E88" s="18" t="s">
        <v>2383</v>
      </c>
      <c r="F88" s="19">
        <v>46304.716412037</v>
      </c>
      <c r="G88" s="18" t="s">
        <v>22</v>
      </c>
      <c r="H88" s="18" t="s">
        <v>3323</v>
      </c>
      <c r="I88" s="18">
        <v>370</v>
      </c>
      <c r="J88" s="18" t="s">
        <v>23</v>
      </c>
      <c r="K88" s="18" t="s">
        <v>24</v>
      </c>
      <c r="L88" s="18">
        <v>133</v>
      </c>
      <c r="M88" s="18" t="s">
        <v>755</v>
      </c>
      <c r="N88" s="19">
        <v>46304.725775462997</v>
      </c>
      <c r="O88" s="18">
        <v>245</v>
      </c>
      <c r="P88" s="18" t="s">
        <v>26</v>
      </c>
      <c r="Q88" s="18">
        <v>190</v>
      </c>
      <c r="R88" s="3" t="str">
        <f>IF(OR(G88="12R",G88="12L"),_xlfn.XLOOKUP(C88,DB!$A$2:$A$255,DB!$B$2:$B$255,""),IF(OR(G88="30L",G88="30R"),_xlfn.XLOOKUP(C88,DB!$A$2:$A$255,DB!$C$2:$C$255,""),""))</f>
        <v>NUDAL</v>
      </c>
      <c r="S88" s="3">
        <f t="shared" si="1"/>
        <v>17</v>
      </c>
      <c r="T88" s="3" t="str">
        <f>_xlfn.XLOOKUP(C88,DB!$A$2:$A$255,DB!$D$2:$D$255,"")</f>
        <v>Sector 3</v>
      </c>
    </row>
    <row r="89" spans="1:20" x14ac:dyDescent="0.2">
      <c r="A89" s="18" t="s">
        <v>410</v>
      </c>
      <c r="B89" s="18" t="s">
        <v>18</v>
      </c>
      <c r="C89" s="18" t="s">
        <v>63</v>
      </c>
      <c r="D89" s="18" t="s">
        <v>34</v>
      </c>
      <c r="E89" s="18" t="s">
        <v>3324</v>
      </c>
      <c r="F89" s="19">
        <v>46304.723599536999</v>
      </c>
      <c r="G89" s="18" t="s">
        <v>22</v>
      </c>
      <c r="H89" s="18" t="s">
        <v>3325</v>
      </c>
      <c r="I89" s="18">
        <v>380</v>
      </c>
      <c r="J89" s="18" t="s">
        <v>23</v>
      </c>
      <c r="K89" s="18" t="s">
        <v>24</v>
      </c>
      <c r="L89" s="18">
        <v>865</v>
      </c>
      <c r="M89" s="18" t="s">
        <v>181</v>
      </c>
      <c r="N89" s="19">
        <v>46304.773680555598</v>
      </c>
      <c r="O89" s="18">
        <v>380</v>
      </c>
      <c r="P89" s="18" t="s">
        <v>26</v>
      </c>
      <c r="Q89" s="18">
        <v>190</v>
      </c>
      <c r="R89" s="3" t="str">
        <f>IF(OR(G89="12R",G89="12L"),_xlfn.XLOOKUP(C89,DB!$A$2:$A$255,DB!$B$2:$B$255,""),IF(OR(G89="30L",G89="30R"),_xlfn.XLOOKUP(C89,DB!$A$2:$A$255,DB!$C$2:$C$255,""),""))</f>
        <v>UDGUV</v>
      </c>
      <c r="S89" s="3">
        <f t="shared" si="1"/>
        <v>17</v>
      </c>
      <c r="T89" s="3" t="str">
        <f>_xlfn.XLOOKUP(C89,DB!$A$2:$A$255,DB!$D$2:$D$255,"")</f>
        <v>Sector 2</v>
      </c>
    </row>
    <row r="90" spans="1:20" x14ac:dyDescent="0.2">
      <c r="A90" s="18" t="s">
        <v>2251</v>
      </c>
      <c r="B90" s="18" t="s">
        <v>18</v>
      </c>
      <c r="C90" s="18" t="s">
        <v>128</v>
      </c>
      <c r="D90" s="18" t="s">
        <v>129</v>
      </c>
      <c r="E90" s="18" t="s">
        <v>2835</v>
      </c>
      <c r="F90" s="19">
        <v>46304.728159722203</v>
      </c>
      <c r="G90" s="18" t="s">
        <v>22</v>
      </c>
      <c r="H90" s="18" t="s">
        <v>3326</v>
      </c>
      <c r="I90" s="18">
        <v>380</v>
      </c>
      <c r="J90" s="18" t="s">
        <v>23</v>
      </c>
      <c r="K90" s="18" t="s">
        <v>24</v>
      </c>
      <c r="L90" s="18">
        <v>668</v>
      </c>
      <c r="M90" s="18" t="s">
        <v>124</v>
      </c>
      <c r="N90" s="19">
        <v>46304.765752314801</v>
      </c>
      <c r="O90" s="18">
        <v>380</v>
      </c>
      <c r="P90" s="18" t="s">
        <v>26</v>
      </c>
      <c r="Q90" s="18">
        <v>190</v>
      </c>
      <c r="R90" s="3" t="str">
        <f>IF(OR(G90="12R",G90="12L"),_xlfn.XLOOKUP(C90,DB!$A$2:$A$255,DB!$B$2:$B$255,""),IF(OR(G90="30L",G90="30R"),_xlfn.XLOOKUP(C90,DB!$A$2:$A$255,DB!$C$2:$C$255,""),""))</f>
        <v>ENEBA</v>
      </c>
      <c r="S90" s="3">
        <f t="shared" si="1"/>
        <v>17</v>
      </c>
      <c r="T90" s="3" t="str">
        <f>_xlfn.XLOOKUP(C90,DB!$A$2:$A$255,DB!$D$2:$D$255,"")</f>
        <v>Sector 3</v>
      </c>
    </row>
    <row r="91" spans="1:20" x14ac:dyDescent="0.2">
      <c r="A91" s="18" t="s">
        <v>202</v>
      </c>
      <c r="B91" s="18" t="s">
        <v>18</v>
      </c>
      <c r="C91" s="18" t="s">
        <v>203</v>
      </c>
      <c r="D91" s="18" t="s">
        <v>123</v>
      </c>
      <c r="E91" s="18" t="s">
        <v>2677</v>
      </c>
      <c r="F91" s="19">
        <v>46304.731817129599</v>
      </c>
      <c r="G91" s="18" t="s">
        <v>22</v>
      </c>
      <c r="H91" s="18" t="s">
        <v>3327</v>
      </c>
      <c r="I91" s="18">
        <v>300</v>
      </c>
      <c r="J91" s="18" t="s">
        <v>23</v>
      </c>
      <c r="K91" s="18" t="s">
        <v>24</v>
      </c>
      <c r="L91" s="18">
        <v>644</v>
      </c>
      <c r="M91" s="18" t="s">
        <v>124</v>
      </c>
      <c r="N91" s="19">
        <v>46304.766712962999</v>
      </c>
      <c r="O91" s="18">
        <v>300</v>
      </c>
      <c r="P91" s="18" t="s">
        <v>26</v>
      </c>
      <c r="Q91" s="18">
        <v>190</v>
      </c>
      <c r="R91" s="3" t="str">
        <f>IF(OR(G91="12R",G91="12L"),_xlfn.XLOOKUP(C91,DB!$A$2:$A$255,DB!$B$2:$B$255,""),IF(OR(G91="30L",G91="30R"),_xlfn.XLOOKUP(C91,DB!$A$2:$A$255,DB!$C$2:$C$255,""),""))</f>
        <v>ENEBA</v>
      </c>
      <c r="S91" s="3">
        <f t="shared" si="1"/>
        <v>17</v>
      </c>
      <c r="T91" s="3" t="str">
        <f>_xlfn.XLOOKUP(C91,DB!$A$2:$A$255,DB!$D$2:$D$255,"")</f>
        <v>Sector 3</v>
      </c>
    </row>
    <row r="92" spans="1:20" x14ac:dyDescent="0.2">
      <c r="A92" s="18" t="s">
        <v>207</v>
      </c>
      <c r="B92" s="18" t="s">
        <v>18</v>
      </c>
      <c r="C92" s="18" t="s">
        <v>208</v>
      </c>
      <c r="D92" s="18" t="s">
        <v>61</v>
      </c>
      <c r="E92" s="18" t="s">
        <v>3328</v>
      </c>
      <c r="F92" s="19">
        <v>46304.734375</v>
      </c>
      <c r="G92" s="18" t="s">
        <v>22</v>
      </c>
      <c r="H92" s="18" t="s">
        <v>3329</v>
      </c>
      <c r="I92" s="18">
        <v>330</v>
      </c>
      <c r="J92" s="18" t="s">
        <v>23</v>
      </c>
      <c r="K92" s="18" t="s">
        <v>24</v>
      </c>
      <c r="L92" s="18">
        <v>136</v>
      </c>
      <c r="M92" s="18" t="s">
        <v>40</v>
      </c>
      <c r="N92" s="19">
        <v>46304.744097222203</v>
      </c>
      <c r="O92" s="18">
        <v>227</v>
      </c>
      <c r="P92" s="18" t="s">
        <v>26</v>
      </c>
      <c r="Q92" s="18">
        <v>190</v>
      </c>
      <c r="R92" s="3" t="str">
        <f>IF(OR(G92="12R",G92="12L"),_xlfn.XLOOKUP(C92,DB!$A$2:$A$255,DB!$B$2:$B$255,""),IF(OR(G92="30L",G92="30R"),_xlfn.XLOOKUP(C92,DB!$A$2:$A$255,DB!$C$2:$C$255,""),""))</f>
        <v>ENEBA</v>
      </c>
      <c r="S92" s="3">
        <f t="shared" si="1"/>
        <v>17</v>
      </c>
      <c r="T92" s="3" t="str">
        <f>_xlfn.XLOOKUP(C92,DB!$A$2:$A$255,DB!$D$2:$D$255,"")</f>
        <v>Sector 3</v>
      </c>
    </row>
    <row r="93" spans="1:20" x14ac:dyDescent="0.2">
      <c r="A93" s="18" t="s">
        <v>3080</v>
      </c>
      <c r="B93" s="18" t="s">
        <v>18</v>
      </c>
      <c r="C93" s="18" t="s">
        <v>33</v>
      </c>
      <c r="D93" s="18" t="s">
        <v>61</v>
      </c>
      <c r="E93" s="18" t="s">
        <v>590</v>
      </c>
      <c r="F93" s="19">
        <v>46304.739988425899</v>
      </c>
      <c r="G93" s="18" t="s">
        <v>22</v>
      </c>
      <c r="H93" s="18" t="s">
        <v>3330</v>
      </c>
      <c r="I93" s="18">
        <v>340</v>
      </c>
      <c r="J93" s="18" t="s">
        <v>23</v>
      </c>
      <c r="K93" s="18" t="s">
        <v>24</v>
      </c>
      <c r="L93" s="18">
        <v>864</v>
      </c>
      <c r="M93" s="18" t="s">
        <v>36</v>
      </c>
      <c r="N93" s="19">
        <v>46304.787152777797</v>
      </c>
      <c r="O93" s="18">
        <v>340</v>
      </c>
      <c r="P93" s="18" t="s">
        <v>26</v>
      </c>
      <c r="Q93" s="18">
        <v>190</v>
      </c>
      <c r="R93" s="3" t="str">
        <f>IF(OR(G93="12R",G93="12L"),_xlfn.XLOOKUP(C93,DB!$A$2:$A$255,DB!$B$2:$B$255,""),IF(OR(G93="30L",G93="30R"),_xlfn.XLOOKUP(C93,DB!$A$2:$A$255,DB!$C$2:$C$255,""),""))</f>
        <v>UDGUV</v>
      </c>
      <c r="S93" s="3">
        <f t="shared" si="1"/>
        <v>17</v>
      </c>
      <c r="T93" s="3" t="str">
        <f>_xlfn.XLOOKUP(C93,DB!$A$2:$A$255,DB!$D$2:$D$255,"")</f>
        <v>Sector 2</v>
      </c>
    </row>
    <row r="94" spans="1:20" x14ac:dyDescent="0.2">
      <c r="A94" s="18" t="s">
        <v>236</v>
      </c>
      <c r="B94" s="18" t="s">
        <v>18</v>
      </c>
      <c r="C94" s="18" t="s">
        <v>43</v>
      </c>
      <c r="D94" s="18" t="s">
        <v>44</v>
      </c>
      <c r="E94" s="18" t="s">
        <v>450</v>
      </c>
      <c r="F94" s="19">
        <v>46304.7442592593</v>
      </c>
      <c r="G94" s="18" t="s">
        <v>22</v>
      </c>
      <c r="H94" s="18" t="s">
        <v>3331</v>
      </c>
      <c r="I94" s="18">
        <v>360</v>
      </c>
      <c r="J94" s="18" t="s">
        <v>23</v>
      </c>
      <c r="K94" s="18" t="s">
        <v>24</v>
      </c>
      <c r="L94" s="18">
        <v>855</v>
      </c>
      <c r="M94" s="18" t="s">
        <v>46</v>
      </c>
      <c r="N94" s="19">
        <v>46304.792442129597</v>
      </c>
      <c r="O94" s="18">
        <v>360</v>
      </c>
      <c r="P94" s="18" t="s">
        <v>26</v>
      </c>
      <c r="Q94" s="18">
        <v>190</v>
      </c>
      <c r="R94" s="3" t="str">
        <f>IF(OR(G94="12R",G94="12L"),_xlfn.XLOOKUP(C94,DB!$A$2:$A$255,DB!$B$2:$B$255,""),IF(OR(G94="30L",G94="30R"),_xlfn.XLOOKUP(C94,DB!$A$2:$A$255,DB!$C$2:$C$255,""),""))</f>
        <v>UDGUV</v>
      </c>
      <c r="S94" s="3">
        <f t="shared" si="1"/>
        <v>17</v>
      </c>
      <c r="T94" s="3" t="str">
        <f>_xlfn.XLOOKUP(C94,DB!$A$2:$A$255,DB!$D$2:$D$255,"")</f>
        <v>Sector 2</v>
      </c>
    </row>
    <row r="95" spans="1:20" x14ac:dyDescent="0.2">
      <c r="A95" s="18" t="s">
        <v>218</v>
      </c>
      <c r="B95" s="18" t="s">
        <v>18</v>
      </c>
      <c r="C95" s="18" t="s">
        <v>219</v>
      </c>
      <c r="D95" s="18" t="s">
        <v>54</v>
      </c>
      <c r="E95" s="18" t="s">
        <v>1840</v>
      </c>
      <c r="F95" s="19">
        <v>46304.752129629604</v>
      </c>
      <c r="G95" s="18" t="s">
        <v>22</v>
      </c>
      <c r="H95" s="18" t="s">
        <v>3332</v>
      </c>
      <c r="I95" s="18">
        <v>370</v>
      </c>
      <c r="J95" s="18" t="s">
        <v>23</v>
      </c>
      <c r="K95" s="18" t="s">
        <v>24</v>
      </c>
      <c r="L95" s="18">
        <v>149</v>
      </c>
      <c r="M95" s="18" t="s">
        <v>117</v>
      </c>
      <c r="N95" s="19">
        <v>46304.762187499997</v>
      </c>
      <c r="O95" s="18">
        <v>284</v>
      </c>
      <c r="P95" s="18" t="s">
        <v>26</v>
      </c>
      <c r="Q95" s="18">
        <v>190</v>
      </c>
      <c r="R95" s="3" t="str">
        <f>IF(OR(G95="12R",G95="12L"),_xlfn.XLOOKUP(C95,DB!$A$2:$A$255,DB!$B$2:$B$255,""),IF(OR(G95="30L",G95="30R"),_xlfn.XLOOKUP(C95,DB!$A$2:$A$255,DB!$C$2:$C$255,""),""))</f>
        <v>TAKUX</v>
      </c>
      <c r="S95" s="3">
        <f t="shared" si="1"/>
        <v>18</v>
      </c>
      <c r="T95" s="3" t="str">
        <f>_xlfn.XLOOKUP(C95,DB!$A$2:$A$255,DB!$D$2:$D$255,"")</f>
        <v>Sector 7</v>
      </c>
    </row>
    <row r="96" spans="1:20" x14ac:dyDescent="0.2">
      <c r="A96" s="18" t="s">
        <v>237</v>
      </c>
      <c r="B96" s="18" t="s">
        <v>18</v>
      </c>
      <c r="C96" s="18" t="s">
        <v>238</v>
      </c>
      <c r="D96" s="18" t="s">
        <v>116</v>
      </c>
      <c r="E96" s="18" t="s">
        <v>3333</v>
      </c>
      <c r="F96" s="19">
        <v>46304.753784722197</v>
      </c>
      <c r="G96" s="18" t="s">
        <v>22</v>
      </c>
      <c r="H96" s="18" t="s">
        <v>3334</v>
      </c>
      <c r="I96" s="18">
        <v>350</v>
      </c>
      <c r="J96" s="18" t="s">
        <v>23</v>
      </c>
      <c r="K96" s="18" t="s">
        <v>24</v>
      </c>
      <c r="L96" s="18">
        <v>138</v>
      </c>
      <c r="M96" s="18" t="s">
        <v>40</v>
      </c>
      <c r="N96" s="19">
        <v>46304.762962963003</v>
      </c>
      <c r="O96" s="18">
        <v>290</v>
      </c>
      <c r="P96" s="18" t="s">
        <v>26</v>
      </c>
      <c r="Q96" s="18">
        <v>190</v>
      </c>
      <c r="R96" s="3" t="str">
        <f>IF(OR(G96="12R",G96="12L"),_xlfn.XLOOKUP(C96,DB!$A$2:$A$255,DB!$B$2:$B$255,""),IF(OR(G96="30L",G96="30R"),_xlfn.XLOOKUP(C96,DB!$A$2:$A$255,DB!$C$2:$C$255,""),""))</f>
        <v>OMSUK</v>
      </c>
      <c r="S96" s="3">
        <f t="shared" si="1"/>
        <v>18</v>
      </c>
      <c r="T96" s="3" t="str">
        <f>_xlfn.XLOOKUP(C96,DB!$A$2:$A$255,DB!$D$2:$D$255,"")</f>
        <v>Sector 3</v>
      </c>
    </row>
    <row r="97" spans="1:20" x14ac:dyDescent="0.2">
      <c r="A97" s="18" t="s">
        <v>3335</v>
      </c>
      <c r="B97" s="18" t="s">
        <v>18</v>
      </c>
      <c r="C97" s="18" t="s">
        <v>929</v>
      </c>
      <c r="D97" s="18" t="s">
        <v>939</v>
      </c>
      <c r="E97" s="18" t="s">
        <v>3336</v>
      </c>
      <c r="F97" s="19">
        <v>46304.756365740701</v>
      </c>
      <c r="G97" s="18" t="s">
        <v>22</v>
      </c>
      <c r="H97" s="18" t="s">
        <v>3337</v>
      </c>
      <c r="I97" s="18">
        <v>450</v>
      </c>
      <c r="J97" s="18" t="s">
        <v>23</v>
      </c>
      <c r="K97" s="18" t="s">
        <v>51</v>
      </c>
      <c r="L97" s="18">
        <v>218</v>
      </c>
      <c r="M97" s="18" t="s">
        <v>383</v>
      </c>
      <c r="N97" s="19">
        <v>46304.770162036999</v>
      </c>
      <c r="O97" s="18">
        <v>245</v>
      </c>
      <c r="P97" s="18" t="s">
        <v>26</v>
      </c>
      <c r="Q97" s="18">
        <v>40</v>
      </c>
      <c r="R97" s="3" t="str">
        <f>IF(OR(G97="12R",G97="12L"),_xlfn.XLOOKUP(C97,DB!$A$2:$A$255,DB!$B$2:$B$255,""),IF(OR(G97="30L",G97="30R"),_xlfn.XLOOKUP(C97,DB!$A$2:$A$255,DB!$C$2:$C$255,""),""))</f>
        <v>NUDAL</v>
      </c>
      <c r="S97" s="3">
        <f t="shared" si="1"/>
        <v>18</v>
      </c>
      <c r="T97" s="3" t="str">
        <f>_xlfn.XLOOKUP(C97,DB!$A$2:$A$255,DB!$D$2:$D$255,"")</f>
        <v>Sector 3</v>
      </c>
    </row>
    <row r="98" spans="1:20" x14ac:dyDescent="0.2">
      <c r="A98" s="18" t="s">
        <v>232</v>
      </c>
      <c r="B98" s="18" t="s">
        <v>18</v>
      </c>
      <c r="C98" s="18" t="s">
        <v>170</v>
      </c>
      <c r="D98" s="18" t="s">
        <v>20</v>
      </c>
      <c r="E98" s="18" t="s">
        <v>3338</v>
      </c>
      <c r="F98" s="19">
        <v>46304.757569444402</v>
      </c>
      <c r="G98" s="18" t="s">
        <v>22</v>
      </c>
      <c r="H98" s="18" t="s">
        <v>3339</v>
      </c>
      <c r="I98" s="18">
        <v>330</v>
      </c>
      <c r="J98" s="18" t="s">
        <v>23</v>
      </c>
      <c r="K98" s="18" t="s">
        <v>24</v>
      </c>
      <c r="L98" s="18">
        <v>136</v>
      </c>
      <c r="M98" s="18" t="s">
        <v>3340</v>
      </c>
      <c r="N98" s="19">
        <v>46304.766944444404</v>
      </c>
      <c r="O98" s="18">
        <v>236</v>
      </c>
      <c r="P98" s="18" t="s">
        <v>26</v>
      </c>
      <c r="Q98" s="18">
        <v>190</v>
      </c>
      <c r="R98" s="3" t="str">
        <f>IF(OR(G98="12R",G98="12L"),_xlfn.XLOOKUP(C98,DB!$A$2:$A$255,DB!$B$2:$B$255,""),IF(OR(G98="30L",G98="30R"),_xlfn.XLOOKUP(C98,DB!$A$2:$A$255,DB!$C$2:$C$255,""),""))</f>
        <v>OMSUK</v>
      </c>
      <c r="S98" s="3">
        <f t="shared" si="1"/>
        <v>18</v>
      </c>
      <c r="T98" s="3" t="str">
        <f>_xlfn.XLOOKUP(C98,DB!$A$2:$A$255,DB!$D$2:$D$255,"")</f>
        <v>Sector 3</v>
      </c>
    </row>
    <row r="99" spans="1:20" x14ac:dyDescent="0.2">
      <c r="A99" s="18" t="s">
        <v>483</v>
      </c>
      <c r="B99" s="18" t="s">
        <v>18</v>
      </c>
      <c r="C99" s="18" t="s">
        <v>484</v>
      </c>
      <c r="D99" s="18" t="s">
        <v>34</v>
      </c>
      <c r="E99" s="18" t="s">
        <v>173</v>
      </c>
      <c r="F99" s="19">
        <v>46304.758495370399</v>
      </c>
      <c r="G99" s="18" t="s">
        <v>22</v>
      </c>
      <c r="H99" s="18" t="s">
        <v>3341</v>
      </c>
      <c r="I99" s="18">
        <v>320</v>
      </c>
      <c r="J99" s="18" t="s">
        <v>23</v>
      </c>
      <c r="K99" s="18" t="s">
        <v>24</v>
      </c>
      <c r="L99" s="18">
        <v>999</v>
      </c>
      <c r="M99" s="18" t="s">
        <v>486</v>
      </c>
      <c r="N99" s="19">
        <v>46304.814467592601</v>
      </c>
      <c r="O99" s="18">
        <v>228</v>
      </c>
      <c r="P99" s="18" t="s">
        <v>26</v>
      </c>
      <c r="Q99" s="18">
        <v>190</v>
      </c>
      <c r="R99" s="3" t="str">
        <f>IF(OR(G99="12R",G99="12L"),_xlfn.XLOOKUP(C99,DB!$A$2:$A$255,DB!$B$2:$B$255,""),IF(OR(G99="30L",G99="30R"),_xlfn.XLOOKUP(C99,DB!$A$2:$A$255,DB!$C$2:$C$255,""),""))</f>
        <v>UDGUV</v>
      </c>
      <c r="S99" s="3">
        <f t="shared" si="1"/>
        <v>18</v>
      </c>
      <c r="T99" s="3" t="str">
        <f>_xlfn.XLOOKUP(C99,DB!$A$2:$A$255,DB!$D$2:$D$255,"")</f>
        <v>Sector 2</v>
      </c>
    </row>
    <row r="100" spans="1:20" x14ac:dyDescent="0.2">
      <c r="A100" s="18" t="s">
        <v>389</v>
      </c>
      <c r="B100" s="18" t="s">
        <v>18</v>
      </c>
      <c r="C100" s="18" t="s">
        <v>390</v>
      </c>
      <c r="D100" s="18" t="s">
        <v>34</v>
      </c>
      <c r="E100" s="18" t="s">
        <v>3129</v>
      </c>
      <c r="F100" s="19">
        <v>46304.7590740741</v>
      </c>
      <c r="G100" s="18" t="s">
        <v>22</v>
      </c>
      <c r="H100" s="18" t="s">
        <v>3342</v>
      </c>
      <c r="I100" s="18">
        <v>350</v>
      </c>
      <c r="J100" s="18" t="s">
        <v>23</v>
      </c>
      <c r="K100" s="18" t="s">
        <v>24</v>
      </c>
      <c r="L100" s="18">
        <v>136</v>
      </c>
      <c r="M100" s="18" t="s">
        <v>40</v>
      </c>
      <c r="N100" s="19">
        <v>46304.768194444398</v>
      </c>
      <c r="O100" s="18">
        <v>242</v>
      </c>
      <c r="P100" s="18" t="s">
        <v>26</v>
      </c>
      <c r="Q100" s="18">
        <v>190</v>
      </c>
      <c r="R100" s="3" t="str">
        <f>IF(OR(G100="12R",G100="12L"),_xlfn.XLOOKUP(C100,DB!$A$2:$A$255,DB!$B$2:$B$255,""),IF(OR(G100="30L",G100="30R"),_xlfn.XLOOKUP(C100,DB!$A$2:$A$255,DB!$C$2:$C$255,""),""))</f>
        <v>OMSUK</v>
      </c>
      <c r="S100" s="3">
        <f t="shared" si="1"/>
        <v>18</v>
      </c>
      <c r="T100" s="3" t="str">
        <f>_xlfn.XLOOKUP(C100,DB!$A$2:$A$255,DB!$D$2:$D$255,"")</f>
        <v>Sector 3</v>
      </c>
    </row>
    <row r="101" spans="1:20" x14ac:dyDescent="0.2">
      <c r="A101" s="18" t="s">
        <v>214</v>
      </c>
      <c r="B101" s="18" t="s">
        <v>18</v>
      </c>
      <c r="C101" s="18" t="s">
        <v>215</v>
      </c>
      <c r="D101" s="18" t="s">
        <v>116</v>
      </c>
      <c r="E101" s="18" t="s">
        <v>728</v>
      </c>
      <c r="F101" s="19">
        <v>46304.760671296302</v>
      </c>
      <c r="G101" s="18" t="s">
        <v>22</v>
      </c>
      <c r="H101" s="18" t="s">
        <v>3343</v>
      </c>
      <c r="I101" s="18">
        <v>400</v>
      </c>
      <c r="J101" s="18" t="s">
        <v>23</v>
      </c>
      <c r="K101" s="18" t="s">
        <v>24</v>
      </c>
      <c r="L101" s="18">
        <v>433</v>
      </c>
      <c r="M101" s="18" t="s">
        <v>204</v>
      </c>
      <c r="N101" s="19">
        <v>46304.784247685202</v>
      </c>
      <c r="O101" s="18">
        <v>380</v>
      </c>
      <c r="P101" s="18" t="s">
        <v>26</v>
      </c>
      <c r="Q101" s="18">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18" t="s">
        <v>233</v>
      </c>
      <c r="B102" s="18" t="s">
        <v>18</v>
      </c>
      <c r="C102" s="18" t="s">
        <v>234</v>
      </c>
      <c r="D102" s="18" t="s">
        <v>44</v>
      </c>
      <c r="E102" s="18" t="s">
        <v>524</v>
      </c>
      <c r="F102" s="19">
        <v>46304.761932870402</v>
      </c>
      <c r="G102" s="18" t="s">
        <v>22</v>
      </c>
      <c r="H102" s="18" t="s">
        <v>3344</v>
      </c>
      <c r="I102" s="18">
        <v>300</v>
      </c>
      <c r="J102" s="18" t="s">
        <v>23</v>
      </c>
      <c r="K102" s="18" t="s">
        <v>24</v>
      </c>
      <c r="L102" s="18">
        <v>541</v>
      </c>
      <c r="M102" s="18" t="s">
        <v>130</v>
      </c>
      <c r="N102" s="19">
        <v>46304.791481481501</v>
      </c>
      <c r="O102" s="18">
        <v>300</v>
      </c>
      <c r="P102" s="18" t="s">
        <v>26</v>
      </c>
      <c r="Q102" s="18">
        <v>40</v>
      </c>
      <c r="R102" s="3" t="str">
        <f>IF(OR(G102="12R",G102="12L"),_xlfn.XLOOKUP(C102,DB!$A$2:$A$255,DB!$B$2:$B$255,""),IF(OR(G102="30L",G102="30R"),_xlfn.XLOOKUP(C102,DB!$A$2:$A$255,DB!$C$2:$C$255,""),""))</f>
        <v>UDGUV</v>
      </c>
      <c r="S102" s="3">
        <f t="shared" si="1"/>
        <v>18</v>
      </c>
      <c r="T102" s="3" t="str">
        <f>_xlfn.XLOOKUP(C102,DB!$A$2:$A$255,DB!$D$2:$D$255,"")</f>
        <v>Sector 2</v>
      </c>
    </row>
    <row r="103" spans="1:20" x14ac:dyDescent="0.2">
      <c r="A103" s="18" t="s">
        <v>262</v>
      </c>
      <c r="B103" s="18" t="s">
        <v>18</v>
      </c>
      <c r="C103" s="18" t="s">
        <v>134</v>
      </c>
      <c r="D103" s="18" t="s">
        <v>61</v>
      </c>
      <c r="E103" s="18" t="s">
        <v>3345</v>
      </c>
      <c r="F103" s="19">
        <v>46304.763356481497</v>
      </c>
      <c r="G103" s="18" t="s">
        <v>22</v>
      </c>
      <c r="H103" s="18" t="s">
        <v>3346</v>
      </c>
      <c r="I103" s="18">
        <v>340</v>
      </c>
      <c r="J103" s="18" t="s">
        <v>23</v>
      </c>
      <c r="K103" s="18" t="s">
        <v>24</v>
      </c>
      <c r="L103" s="18">
        <v>550</v>
      </c>
      <c r="M103" s="18" t="s">
        <v>130</v>
      </c>
      <c r="N103" s="19">
        <v>46304.793182870402</v>
      </c>
      <c r="O103" s="18">
        <v>340</v>
      </c>
      <c r="P103" s="18" t="s">
        <v>26</v>
      </c>
      <c r="Q103" s="18">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18" t="s">
        <v>253</v>
      </c>
      <c r="B104" s="18" t="s">
        <v>18</v>
      </c>
      <c r="C104" s="18" t="s">
        <v>122</v>
      </c>
      <c r="D104" s="18" t="s">
        <v>123</v>
      </c>
      <c r="E104" s="18" t="s">
        <v>3347</v>
      </c>
      <c r="F104" s="19">
        <v>46304.765034722201</v>
      </c>
      <c r="G104" s="18" t="s">
        <v>22</v>
      </c>
      <c r="H104" s="18" t="s">
        <v>3348</v>
      </c>
      <c r="I104" s="18">
        <v>340</v>
      </c>
      <c r="J104" s="18" t="s">
        <v>23</v>
      </c>
      <c r="K104" s="18" t="s">
        <v>24</v>
      </c>
      <c r="L104" s="18">
        <v>529</v>
      </c>
      <c r="M104" s="18" t="s">
        <v>130</v>
      </c>
      <c r="N104" s="19">
        <v>46304.792731481502</v>
      </c>
      <c r="O104" s="18">
        <v>325</v>
      </c>
      <c r="P104" s="18" t="s">
        <v>26</v>
      </c>
      <c r="Q104" s="18">
        <v>190</v>
      </c>
      <c r="R104" s="3" t="str">
        <f>IF(OR(G104="12R",G104="12L"),_xlfn.XLOOKUP(C104,DB!$A$2:$A$255,DB!$B$2:$B$255,""),IF(OR(G104="30L",G104="30R"),_xlfn.XLOOKUP(C104,DB!$A$2:$A$255,DB!$C$2:$C$255,""),""))</f>
        <v>ENEBA</v>
      </c>
      <c r="S104" s="3">
        <f t="shared" si="1"/>
        <v>18</v>
      </c>
      <c r="T104" s="3" t="str">
        <f>_xlfn.XLOOKUP(C104,DB!$A$2:$A$255,DB!$D$2:$D$255,"")</f>
        <v>Sector 3</v>
      </c>
    </row>
    <row r="105" spans="1:20" x14ac:dyDescent="0.2">
      <c r="A105" s="18" t="s">
        <v>198</v>
      </c>
      <c r="B105" s="18" t="s">
        <v>18</v>
      </c>
      <c r="C105" s="18" t="s">
        <v>199</v>
      </c>
      <c r="D105" s="18" t="s">
        <v>20</v>
      </c>
      <c r="E105" s="18" t="s">
        <v>286</v>
      </c>
      <c r="F105" s="19">
        <v>46304.7665277778</v>
      </c>
      <c r="G105" s="18" t="s">
        <v>22</v>
      </c>
      <c r="H105" s="18" t="s">
        <v>3349</v>
      </c>
      <c r="I105" s="18">
        <v>350</v>
      </c>
      <c r="J105" s="18" t="s">
        <v>23</v>
      </c>
      <c r="K105" s="18" t="s">
        <v>24</v>
      </c>
      <c r="L105" s="18">
        <v>133</v>
      </c>
      <c r="M105" s="18" t="s">
        <v>40</v>
      </c>
      <c r="N105" s="19">
        <v>46304.776006944398</v>
      </c>
      <c r="O105" s="18">
        <v>259</v>
      </c>
      <c r="P105" s="18" t="s">
        <v>26</v>
      </c>
      <c r="Q105" s="18">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18" t="s">
        <v>229</v>
      </c>
      <c r="B106" s="18" t="s">
        <v>18</v>
      </c>
      <c r="C106" s="18" t="s">
        <v>230</v>
      </c>
      <c r="D106" s="18" t="s">
        <v>61</v>
      </c>
      <c r="E106" s="18" t="s">
        <v>846</v>
      </c>
      <c r="F106" s="19">
        <v>46304.768263888902</v>
      </c>
      <c r="G106" s="18" t="s">
        <v>22</v>
      </c>
      <c r="H106" s="18" t="s">
        <v>3350</v>
      </c>
      <c r="I106" s="18">
        <v>340</v>
      </c>
      <c r="J106" s="18" t="s">
        <v>23</v>
      </c>
      <c r="K106" s="18" t="s">
        <v>24</v>
      </c>
      <c r="L106" s="18">
        <v>572</v>
      </c>
      <c r="M106" s="18" t="s">
        <v>130</v>
      </c>
      <c r="N106" s="19">
        <v>46304.798645833303</v>
      </c>
      <c r="O106" s="18">
        <v>300</v>
      </c>
      <c r="P106" s="18" t="s">
        <v>26</v>
      </c>
      <c r="Q106" s="18">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18" t="s">
        <v>242</v>
      </c>
      <c r="B107" s="18" t="s">
        <v>18</v>
      </c>
      <c r="C107" s="18" t="s">
        <v>203</v>
      </c>
      <c r="D107" s="18" t="s">
        <v>61</v>
      </c>
      <c r="E107" s="18" t="s">
        <v>3034</v>
      </c>
      <c r="F107" s="19">
        <v>46304.769756944399</v>
      </c>
      <c r="G107" s="18" t="s">
        <v>22</v>
      </c>
      <c r="H107" s="18" t="s">
        <v>3351</v>
      </c>
      <c r="I107" s="18">
        <v>340</v>
      </c>
      <c r="J107" s="18" t="s">
        <v>23</v>
      </c>
      <c r="K107" s="18" t="s">
        <v>24</v>
      </c>
      <c r="L107" s="18">
        <v>563</v>
      </c>
      <c r="M107" s="18" t="s">
        <v>130</v>
      </c>
      <c r="N107" s="19">
        <v>46304.800937499997</v>
      </c>
      <c r="O107" s="18">
        <v>340</v>
      </c>
      <c r="P107" s="18" t="s">
        <v>26</v>
      </c>
      <c r="Q107" s="18">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18" t="s">
        <v>240</v>
      </c>
      <c r="B108" s="18" t="s">
        <v>18</v>
      </c>
      <c r="C108" s="18" t="s">
        <v>28</v>
      </c>
      <c r="D108" s="18" t="s">
        <v>241</v>
      </c>
      <c r="E108" s="18" t="s">
        <v>3352</v>
      </c>
      <c r="F108" s="19">
        <v>46304.771423611099</v>
      </c>
      <c r="G108" s="18" t="s">
        <v>22</v>
      </c>
      <c r="H108" s="18" t="s">
        <v>3353</v>
      </c>
      <c r="I108" s="18">
        <v>360</v>
      </c>
      <c r="J108" s="18" t="s">
        <v>23</v>
      </c>
      <c r="K108" s="18" t="s">
        <v>24</v>
      </c>
      <c r="L108" s="18">
        <v>445</v>
      </c>
      <c r="M108" s="18" t="s">
        <v>204</v>
      </c>
      <c r="N108" s="19">
        <v>46304.797314814801</v>
      </c>
      <c r="O108" s="18">
        <v>380</v>
      </c>
      <c r="P108" s="18" t="s">
        <v>26</v>
      </c>
      <c r="Q108" s="18">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18" t="s">
        <v>251</v>
      </c>
      <c r="B109" s="18" t="s">
        <v>18</v>
      </c>
      <c r="C109" s="18" t="s">
        <v>63</v>
      </c>
      <c r="D109" s="18" t="s">
        <v>34</v>
      </c>
      <c r="E109" s="18" t="s">
        <v>766</v>
      </c>
      <c r="F109" s="19">
        <v>46304.778425925899</v>
      </c>
      <c r="G109" s="18" t="s">
        <v>22</v>
      </c>
      <c r="H109" s="18" t="s">
        <v>3354</v>
      </c>
      <c r="I109" s="18">
        <v>360</v>
      </c>
      <c r="J109" s="18" t="s">
        <v>23</v>
      </c>
      <c r="K109" s="18" t="s">
        <v>24</v>
      </c>
      <c r="L109" s="18">
        <v>868</v>
      </c>
      <c r="M109" s="18" t="s">
        <v>181</v>
      </c>
      <c r="N109" s="19">
        <v>46304.827118055597</v>
      </c>
      <c r="O109" s="18">
        <v>360</v>
      </c>
      <c r="P109" s="18" t="s">
        <v>26</v>
      </c>
      <c r="Q109" s="18">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18" t="s">
        <v>1211</v>
      </c>
      <c r="B110" s="18" t="s">
        <v>18</v>
      </c>
      <c r="C110" s="18" t="s">
        <v>63</v>
      </c>
      <c r="D110" s="18" t="s">
        <v>786</v>
      </c>
      <c r="E110" s="18"/>
      <c r="F110" s="19">
        <v>46304.779652777797</v>
      </c>
      <c r="G110" s="18" t="s">
        <v>22</v>
      </c>
      <c r="H110" s="18" t="s">
        <v>3355</v>
      </c>
      <c r="I110" s="18">
        <v>400</v>
      </c>
      <c r="J110" s="18" t="s">
        <v>23</v>
      </c>
      <c r="K110" s="18" t="s">
        <v>51</v>
      </c>
      <c r="L110" s="18">
        <v>868</v>
      </c>
      <c r="M110" s="18" t="s">
        <v>181</v>
      </c>
      <c r="N110" s="19">
        <v>46304.833541666703</v>
      </c>
      <c r="O110" s="18">
        <v>400</v>
      </c>
      <c r="P110" s="18" t="s">
        <v>26</v>
      </c>
      <c r="Q110" s="18">
        <v>30</v>
      </c>
      <c r="R110" s="3" t="str">
        <f>IF(OR(G110="12R",G110="12L"),_xlfn.XLOOKUP(C110,DB!$A$2:$A$255,DB!$B$2:$B$255,""),IF(OR(G110="30L",G110="30R"),_xlfn.XLOOKUP(C110,DB!$A$2:$A$255,DB!$C$2:$C$255,""),""))</f>
        <v>UDGUV</v>
      </c>
      <c r="S110" s="3">
        <f t="shared" si="1"/>
        <v>18</v>
      </c>
      <c r="T110" s="3" t="str">
        <f>_xlfn.XLOOKUP(C110,DB!$A$2:$A$255,DB!$D$2:$D$255,"")</f>
        <v>Sector 2</v>
      </c>
    </row>
    <row r="111" spans="1:20" x14ac:dyDescent="0.2">
      <c r="A111" s="18" t="s">
        <v>244</v>
      </c>
      <c r="B111" s="18" t="s">
        <v>18</v>
      </c>
      <c r="C111" s="18" t="s">
        <v>28</v>
      </c>
      <c r="D111" s="18" t="s">
        <v>29</v>
      </c>
      <c r="E111" s="18" t="s">
        <v>1318</v>
      </c>
      <c r="F111" s="19">
        <v>46304.7804398148</v>
      </c>
      <c r="G111" s="18" t="s">
        <v>22</v>
      </c>
      <c r="H111" s="18" t="s">
        <v>3356</v>
      </c>
      <c r="I111" s="18">
        <v>380</v>
      </c>
      <c r="J111" s="18" t="s">
        <v>23</v>
      </c>
      <c r="K111" s="18" t="s">
        <v>24</v>
      </c>
      <c r="L111" s="18">
        <v>448</v>
      </c>
      <c r="M111" s="18" t="s">
        <v>204</v>
      </c>
      <c r="N111" s="19">
        <v>46304.805659722202</v>
      </c>
      <c r="O111" s="18">
        <v>360</v>
      </c>
      <c r="P111" s="18" t="s">
        <v>26</v>
      </c>
      <c r="Q111" s="18">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18" t="s">
        <v>243</v>
      </c>
      <c r="B112" s="18" t="s">
        <v>18</v>
      </c>
      <c r="C112" s="18" t="s">
        <v>144</v>
      </c>
      <c r="D112" s="18" t="s">
        <v>61</v>
      </c>
      <c r="E112" s="18" t="s">
        <v>3357</v>
      </c>
      <c r="F112" s="19">
        <v>46304.781620370399</v>
      </c>
      <c r="G112" s="18" t="s">
        <v>22</v>
      </c>
      <c r="H112" s="18" t="s">
        <v>3358</v>
      </c>
      <c r="I112" s="18">
        <v>330</v>
      </c>
      <c r="J112" s="18" t="s">
        <v>23</v>
      </c>
      <c r="K112" s="18" t="s">
        <v>24</v>
      </c>
      <c r="L112" s="18">
        <v>228</v>
      </c>
      <c r="M112" s="18" t="s">
        <v>383</v>
      </c>
      <c r="N112" s="19">
        <v>46304.795879629601</v>
      </c>
      <c r="O112" s="18">
        <v>219</v>
      </c>
      <c r="P112" s="18" t="s">
        <v>26</v>
      </c>
      <c r="Q112" s="18">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18" t="s">
        <v>419</v>
      </c>
      <c r="B113" s="18" t="s">
        <v>18</v>
      </c>
      <c r="C113" s="18" t="s">
        <v>101</v>
      </c>
      <c r="D113" s="18" t="s">
        <v>54</v>
      </c>
      <c r="E113" s="18" t="s">
        <v>428</v>
      </c>
      <c r="F113" s="19">
        <v>46304.782858796301</v>
      </c>
      <c r="G113" s="18" t="s">
        <v>22</v>
      </c>
      <c r="H113" s="18" t="s">
        <v>3359</v>
      </c>
      <c r="I113" s="18">
        <v>360</v>
      </c>
      <c r="J113" s="18" t="s">
        <v>23</v>
      </c>
      <c r="K113" s="18" t="s">
        <v>152</v>
      </c>
      <c r="L113" s="18">
        <v>859</v>
      </c>
      <c r="M113" s="18" t="s">
        <v>46</v>
      </c>
      <c r="N113" s="19">
        <v>46304.830752314803</v>
      </c>
      <c r="O113" s="18">
        <v>360</v>
      </c>
      <c r="P113" s="18" t="s">
        <v>26</v>
      </c>
      <c r="Q113" s="18">
        <v>190</v>
      </c>
      <c r="R113" s="3" t="str">
        <f>IF(OR(G113="12R",G113="12L"),_xlfn.XLOOKUP(C113,DB!$A$2:$A$255,DB!$B$2:$B$255,""),IF(OR(G113="30L",G113="30R"),_xlfn.XLOOKUP(C113,DB!$A$2:$A$255,DB!$C$2:$C$255,""),""))</f>
        <v>UDGUV</v>
      </c>
      <c r="S113" s="3">
        <f t="shared" si="1"/>
        <v>18</v>
      </c>
      <c r="T113" s="3" t="str">
        <f>_xlfn.XLOOKUP(C113,DB!$A$2:$A$255,DB!$D$2:$D$255,"")</f>
        <v>Sector 2</v>
      </c>
    </row>
    <row r="114" spans="1:20" x14ac:dyDescent="0.2">
      <c r="A114" s="18" t="s">
        <v>665</v>
      </c>
      <c r="B114" s="18" t="s">
        <v>18</v>
      </c>
      <c r="C114" s="18" t="s">
        <v>666</v>
      </c>
      <c r="D114" s="18" t="s">
        <v>29</v>
      </c>
      <c r="E114" s="18" t="s">
        <v>1439</v>
      </c>
      <c r="F114" s="19">
        <v>46304.7839930556</v>
      </c>
      <c r="G114" s="18" t="s">
        <v>22</v>
      </c>
      <c r="H114" s="18" t="s">
        <v>3360</v>
      </c>
      <c r="I114" s="18">
        <v>380</v>
      </c>
      <c r="J114" s="18" t="s">
        <v>23</v>
      </c>
      <c r="K114" s="18" t="s">
        <v>24</v>
      </c>
      <c r="L114" s="18">
        <v>434</v>
      </c>
      <c r="M114" s="18" t="s">
        <v>204</v>
      </c>
      <c r="N114" s="19">
        <v>46304.807812500003</v>
      </c>
      <c r="O114" s="18">
        <v>340</v>
      </c>
      <c r="P114" s="18" t="s">
        <v>26</v>
      </c>
      <c r="Q114" s="18">
        <v>40</v>
      </c>
      <c r="R114" s="3" t="str">
        <f>IF(OR(G114="12R",G114="12L"),_xlfn.XLOOKUP(C114,DB!$A$2:$A$255,DB!$B$2:$B$255,""),IF(OR(G114="30L",G114="30R"),_xlfn.XLOOKUP(C114,DB!$A$2:$A$255,DB!$C$2:$C$255,""),""))</f>
        <v>OMSUK</v>
      </c>
      <c r="S114" s="3">
        <f t="shared" si="1"/>
        <v>18</v>
      </c>
      <c r="T114" s="3" t="str">
        <f>_xlfn.XLOOKUP(C114,DB!$A$2:$A$255,DB!$D$2:$D$255,"")</f>
        <v>Sector 3</v>
      </c>
    </row>
    <row r="115" spans="1:20" x14ac:dyDescent="0.2">
      <c r="A115" s="18" t="s">
        <v>255</v>
      </c>
      <c r="B115" s="18" t="s">
        <v>18</v>
      </c>
      <c r="C115" s="18" t="s">
        <v>256</v>
      </c>
      <c r="D115" s="18" t="s">
        <v>20</v>
      </c>
      <c r="E115" s="18" t="s">
        <v>1175</v>
      </c>
      <c r="F115" s="19">
        <v>46304.789745370399</v>
      </c>
      <c r="G115" s="18" t="s">
        <v>22</v>
      </c>
      <c r="H115" s="18" t="s">
        <v>3361</v>
      </c>
      <c r="I115" s="18">
        <v>340</v>
      </c>
      <c r="J115" s="18" t="s">
        <v>23</v>
      </c>
      <c r="K115" s="18" t="s">
        <v>24</v>
      </c>
      <c r="L115" s="18">
        <v>868</v>
      </c>
      <c r="M115" s="18" t="s">
        <v>36</v>
      </c>
      <c r="N115" s="19">
        <v>46304.840034722198</v>
      </c>
      <c r="O115" s="18">
        <v>340</v>
      </c>
      <c r="P115" s="18" t="s">
        <v>26</v>
      </c>
      <c r="Q115" s="18">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18" t="s">
        <v>226</v>
      </c>
      <c r="B116" s="18" t="s">
        <v>18</v>
      </c>
      <c r="C116" s="18" t="s">
        <v>227</v>
      </c>
      <c r="D116" s="18" t="s">
        <v>54</v>
      </c>
      <c r="E116" s="18" t="s">
        <v>2771</v>
      </c>
      <c r="F116" s="19">
        <v>46304.790648148097</v>
      </c>
      <c r="G116" s="18" t="s">
        <v>22</v>
      </c>
      <c r="H116" s="18" t="s">
        <v>3362</v>
      </c>
      <c r="I116" s="18">
        <v>390</v>
      </c>
      <c r="J116" s="18" t="s">
        <v>23</v>
      </c>
      <c r="K116" s="18" t="s">
        <v>24</v>
      </c>
      <c r="L116" s="18">
        <v>151</v>
      </c>
      <c r="M116" s="18" t="s">
        <v>117</v>
      </c>
      <c r="N116" s="19">
        <v>46304.800219907404</v>
      </c>
      <c r="O116" s="18">
        <v>258</v>
      </c>
      <c r="P116" s="18" t="s">
        <v>26</v>
      </c>
      <c r="Q116" s="18">
        <v>190</v>
      </c>
      <c r="R116" s="3" t="str">
        <f>IF(OR(G116="12R",G116="12L"),_xlfn.XLOOKUP(C116,DB!$A$2:$A$255,DB!$B$2:$B$255,""),IF(OR(G116="30L",G116="30R"),_xlfn.XLOOKUP(C116,DB!$A$2:$A$255,DB!$C$2:$C$255,""),""))</f>
        <v>TAKUX</v>
      </c>
      <c r="S116" s="3">
        <f t="shared" si="1"/>
        <v>18</v>
      </c>
      <c r="T116" s="3" t="str">
        <f>_xlfn.XLOOKUP(C116,DB!$A$2:$A$255,DB!$D$2:$D$255,"")</f>
        <v>Sector 7</v>
      </c>
    </row>
    <row r="117" spans="1:20" x14ac:dyDescent="0.2">
      <c r="A117" s="18" t="s">
        <v>228</v>
      </c>
      <c r="B117" s="18" t="s">
        <v>18</v>
      </c>
      <c r="C117" s="18" t="s">
        <v>19</v>
      </c>
      <c r="D117" s="18" t="s">
        <v>20</v>
      </c>
      <c r="E117" s="18" t="s">
        <v>21</v>
      </c>
      <c r="F117" s="19">
        <v>46304.793310185203</v>
      </c>
      <c r="G117" s="18" t="s">
        <v>22</v>
      </c>
      <c r="H117" s="18" t="s">
        <v>3363</v>
      </c>
      <c r="I117" s="18">
        <v>340</v>
      </c>
      <c r="J117" s="18" t="s">
        <v>23</v>
      </c>
      <c r="K117" s="18" t="s">
        <v>24</v>
      </c>
      <c r="L117" s="18">
        <v>860</v>
      </c>
      <c r="M117" s="18" t="s">
        <v>25</v>
      </c>
      <c r="N117" s="19">
        <v>46304.841539351903</v>
      </c>
      <c r="O117" s="18">
        <v>340</v>
      </c>
      <c r="P117" s="18" t="s">
        <v>26</v>
      </c>
      <c r="Q117" s="18">
        <v>190</v>
      </c>
      <c r="R117" s="3" t="str">
        <f>IF(OR(G117="12R",G117="12L"),_xlfn.XLOOKUP(C117,DB!$A$2:$A$255,DB!$B$2:$B$255,""),IF(OR(G117="30L",G117="30R"),_xlfn.XLOOKUP(C117,DB!$A$2:$A$255,DB!$C$2:$C$255,""),""))</f>
        <v>UDGUV</v>
      </c>
      <c r="S117" s="3">
        <f t="shared" si="1"/>
        <v>19</v>
      </c>
      <c r="T117" s="3" t="str">
        <f>_xlfn.XLOOKUP(C117,DB!$A$2:$A$255,DB!$D$2:$D$255,"")</f>
        <v>Sector 2</v>
      </c>
    </row>
    <row r="118" spans="1:20" x14ac:dyDescent="0.2">
      <c r="A118" s="18" t="s">
        <v>305</v>
      </c>
      <c r="B118" s="18" t="s">
        <v>18</v>
      </c>
      <c r="C118" s="18" t="s">
        <v>148</v>
      </c>
      <c r="D118" s="18" t="s">
        <v>61</v>
      </c>
      <c r="E118" s="18" t="s">
        <v>3364</v>
      </c>
      <c r="F118" s="19">
        <v>46304.794340277796</v>
      </c>
      <c r="G118" s="18" t="s">
        <v>22</v>
      </c>
      <c r="H118" s="18" t="s">
        <v>421</v>
      </c>
      <c r="I118" s="18">
        <v>350</v>
      </c>
      <c r="J118" s="18" t="s">
        <v>23</v>
      </c>
      <c r="K118" s="18" t="s">
        <v>24</v>
      </c>
      <c r="L118" s="18">
        <v>136</v>
      </c>
      <c r="M118" s="18" t="s">
        <v>40</v>
      </c>
      <c r="N118" s="19">
        <v>46304.803576388898</v>
      </c>
      <c r="O118" s="18">
        <v>256</v>
      </c>
      <c r="P118" s="18" t="s">
        <v>26</v>
      </c>
      <c r="Q118" s="18">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18" t="s">
        <v>231</v>
      </c>
      <c r="B119" s="18" t="s">
        <v>18</v>
      </c>
      <c r="C119" s="18" t="s">
        <v>33</v>
      </c>
      <c r="D119" s="18" t="s">
        <v>20</v>
      </c>
      <c r="E119" s="18" t="s">
        <v>183</v>
      </c>
      <c r="F119" s="19">
        <v>46304.795543981498</v>
      </c>
      <c r="G119" s="18" t="s">
        <v>22</v>
      </c>
      <c r="H119" s="18" t="s">
        <v>3365</v>
      </c>
      <c r="I119" s="18">
        <v>360</v>
      </c>
      <c r="J119" s="18" t="s">
        <v>23</v>
      </c>
      <c r="K119" s="18" t="s">
        <v>24</v>
      </c>
      <c r="L119" s="18">
        <v>869</v>
      </c>
      <c r="M119" s="18" t="s">
        <v>36</v>
      </c>
      <c r="N119" s="19">
        <v>46304.844375000001</v>
      </c>
      <c r="O119" s="18">
        <v>360</v>
      </c>
      <c r="P119" s="18" t="s">
        <v>26</v>
      </c>
      <c r="Q119" s="18">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18" t="s">
        <v>289</v>
      </c>
      <c r="B120" s="18" t="s">
        <v>18</v>
      </c>
      <c r="C120" s="18" t="s">
        <v>97</v>
      </c>
      <c r="D120" s="18" t="s">
        <v>54</v>
      </c>
      <c r="E120" s="18" t="s">
        <v>112</v>
      </c>
      <c r="F120" s="19">
        <v>46304.796863425901</v>
      </c>
      <c r="G120" s="18" t="s">
        <v>22</v>
      </c>
      <c r="H120" s="18" t="s">
        <v>407</v>
      </c>
      <c r="I120" s="18">
        <v>340</v>
      </c>
      <c r="J120" s="18" t="s">
        <v>23</v>
      </c>
      <c r="K120" s="18" t="s">
        <v>24</v>
      </c>
      <c r="L120" s="18">
        <v>876</v>
      </c>
      <c r="M120" s="18" t="s">
        <v>99</v>
      </c>
      <c r="N120" s="19">
        <v>46304.844004629602</v>
      </c>
      <c r="O120" s="18">
        <v>208</v>
      </c>
      <c r="P120" s="18" t="s">
        <v>26</v>
      </c>
      <c r="Q120" s="18">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18" t="s">
        <v>245</v>
      </c>
      <c r="B121" s="18" t="s">
        <v>18</v>
      </c>
      <c r="C121" s="18" t="s">
        <v>246</v>
      </c>
      <c r="D121" s="18" t="s">
        <v>247</v>
      </c>
      <c r="E121" s="18" t="s">
        <v>658</v>
      </c>
      <c r="F121" s="19">
        <v>46304.7979976852</v>
      </c>
      <c r="G121" s="18" t="s">
        <v>22</v>
      </c>
      <c r="H121" s="18" t="s">
        <v>3366</v>
      </c>
      <c r="I121" s="18">
        <v>100</v>
      </c>
      <c r="J121" s="18" t="s">
        <v>23</v>
      </c>
      <c r="K121" s="18" t="s">
        <v>24</v>
      </c>
      <c r="L121" s="18">
        <v>341</v>
      </c>
      <c r="M121" s="18" t="s">
        <v>246</v>
      </c>
      <c r="N121" s="19">
        <v>46304.862997685203</v>
      </c>
      <c r="O121" s="18">
        <v>0</v>
      </c>
      <c r="P121" s="18" t="s">
        <v>137</v>
      </c>
      <c r="Q121" s="18">
        <v>40</v>
      </c>
      <c r="R121" s="3" t="str">
        <f>IF(OR(G121="12R",G121="12L"),_xlfn.XLOOKUP(C121,DB!$A$2:$A$255,DB!$B$2:$B$255,""),IF(OR(G121="30L",G121="30R"),_xlfn.XLOOKUP(C121,DB!$A$2:$A$255,DB!$C$2:$C$255,""),""))</f>
        <v>CZM</v>
      </c>
      <c r="S121" s="3">
        <f t="shared" si="1"/>
        <v>19</v>
      </c>
      <c r="T121" s="3" t="str">
        <f>_xlfn.XLOOKUP(C121,DB!$A$2:$A$255,DB!$D$2:$D$255,"")</f>
        <v>Sector 7</v>
      </c>
    </row>
    <row r="122" spans="1:20" x14ac:dyDescent="0.2">
      <c r="A122" s="18" t="s">
        <v>3096</v>
      </c>
      <c r="B122" s="18" t="s">
        <v>18</v>
      </c>
      <c r="C122" s="18" t="s">
        <v>205</v>
      </c>
      <c r="D122" s="18" t="s">
        <v>34</v>
      </c>
      <c r="E122" s="18" t="s">
        <v>3367</v>
      </c>
      <c r="F122" s="19">
        <v>46304.799282407403</v>
      </c>
      <c r="G122" s="18" t="s">
        <v>22</v>
      </c>
      <c r="H122" s="18" t="s">
        <v>3368</v>
      </c>
      <c r="I122" s="18">
        <v>350</v>
      </c>
      <c r="J122" s="18" t="s">
        <v>23</v>
      </c>
      <c r="K122" s="18" t="s">
        <v>24</v>
      </c>
      <c r="L122" s="18">
        <v>137</v>
      </c>
      <c r="M122" s="18" t="s">
        <v>70</v>
      </c>
      <c r="N122" s="19">
        <v>46304.808472222197</v>
      </c>
      <c r="O122" s="18">
        <v>275</v>
      </c>
      <c r="P122" s="18" t="s">
        <v>26</v>
      </c>
      <c r="Q122" s="18">
        <v>190</v>
      </c>
      <c r="R122" s="3" t="str">
        <f>IF(OR(G122="12R",G122="12L"),_xlfn.XLOOKUP(C122,DB!$A$2:$A$255,DB!$B$2:$B$255,""),IF(OR(G122="30L",G122="30R"),_xlfn.XLOOKUP(C122,DB!$A$2:$A$255,DB!$C$2:$C$255,""),""))</f>
        <v>NUDAL</v>
      </c>
      <c r="S122" s="3">
        <f t="shared" si="1"/>
        <v>19</v>
      </c>
      <c r="T122" s="3" t="str">
        <f>_xlfn.XLOOKUP(C122,DB!$A$2:$A$255,DB!$D$2:$D$255,"")</f>
        <v>Sector 3</v>
      </c>
    </row>
    <row r="123" spans="1:20" x14ac:dyDescent="0.2">
      <c r="A123" s="18" t="s">
        <v>307</v>
      </c>
      <c r="B123" s="18" t="s">
        <v>18</v>
      </c>
      <c r="C123" s="18" t="s">
        <v>172</v>
      </c>
      <c r="D123" s="18" t="s">
        <v>54</v>
      </c>
      <c r="E123" s="18" t="s">
        <v>891</v>
      </c>
      <c r="F123" s="19">
        <v>46304.800532407397</v>
      </c>
      <c r="G123" s="18" t="s">
        <v>22</v>
      </c>
      <c r="H123" s="18" t="s">
        <v>3369</v>
      </c>
      <c r="I123" s="18">
        <v>340</v>
      </c>
      <c r="J123" s="18" t="s">
        <v>23</v>
      </c>
      <c r="K123" s="18" t="s">
        <v>24</v>
      </c>
      <c r="L123" s="18">
        <v>337</v>
      </c>
      <c r="M123" s="18" t="s">
        <v>174</v>
      </c>
      <c r="N123" s="19">
        <v>46304.8191898148</v>
      </c>
      <c r="O123" s="18">
        <v>340</v>
      </c>
      <c r="P123" s="18" t="s">
        <v>26</v>
      </c>
      <c r="Q123" s="18">
        <v>190</v>
      </c>
      <c r="R123" s="3" t="str">
        <f>IF(OR(G123="12R",G123="12L"),_xlfn.XLOOKUP(C123,DB!$A$2:$A$255,DB!$B$2:$B$255,""),IF(OR(G123="30L",G123="30R"),_xlfn.XLOOKUP(C123,DB!$A$2:$A$255,DB!$C$2:$C$255,""),""))</f>
        <v>CZM</v>
      </c>
      <c r="S123" s="3">
        <f t="shared" si="1"/>
        <v>19</v>
      </c>
      <c r="T123" s="3" t="str">
        <f>_xlfn.XLOOKUP(C123,DB!$A$2:$A$255,DB!$D$2:$D$255,"")</f>
        <v>Sector 7</v>
      </c>
    </row>
    <row r="124" spans="1:20" x14ac:dyDescent="0.2">
      <c r="A124" s="18" t="s">
        <v>404</v>
      </c>
      <c r="B124" s="18" t="s">
        <v>18</v>
      </c>
      <c r="C124" s="18" t="s">
        <v>33</v>
      </c>
      <c r="D124" s="18" t="s">
        <v>20</v>
      </c>
      <c r="E124" s="18" t="s">
        <v>58</v>
      </c>
      <c r="F124" s="19">
        <v>46304.801817129599</v>
      </c>
      <c r="G124" s="18" t="s">
        <v>22</v>
      </c>
      <c r="H124" s="18" t="s">
        <v>3370</v>
      </c>
      <c r="I124" s="18">
        <v>360</v>
      </c>
      <c r="J124" s="18" t="s">
        <v>23</v>
      </c>
      <c r="K124" s="18" t="s">
        <v>24</v>
      </c>
      <c r="L124" s="18">
        <v>863</v>
      </c>
      <c r="M124" s="18" t="s">
        <v>36</v>
      </c>
      <c r="N124" s="19">
        <v>46304.849930555603</v>
      </c>
      <c r="O124" s="18">
        <v>360</v>
      </c>
      <c r="P124" s="18" t="s">
        <v>26</v>
      </c>
      <c r="Q124" s="18">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8" t="s">
        <v>494</v>
      </c>
      <c r="B125" s="18" t="s">
        <v>18</v>
      </c>
      <c r="C125" s="18" t="s">
        <v>282</v>
      </c>
      <c r="D125" s="18" t="s">
        <v>129</v>
      </c>
      <c r="E125" s="18" t="s">
        <v>3371</v>
      </c>
      <c r="F125" s="19">
        <v>46304.802777777797</v>
      </c>
      <c r="G125" s="18" t="s">
        <v>22</v>
      </c>
      <c r="H125" s="18" t="s">
        <v>3372</v>
      </c>
      <c r="I125" s="18">
        <v>330</v>
      </c>
      <c r="J125" s="18" t="s">
        <v>23</v>
      </c>
      <c r="K125" s="18" t="s">
        <v>24</v>
      </c>
      <c r="L125" s="18">
        <v>137</v>
      </c>
      <c r="M125" s="18" t="s">
        <v>70</v>
      </c>
      <c r="N125" s="19">
        <v>46304.811504629601</v>
      </c>
      <c r="O125" s="18">
        <v>258</v>
      </c>
      <c r="P125" s="18" t="s">
        <v>26</v>
      </c>
      <c r="Q125" s="18">
        <v>190</v>
      </c>
      <c r="R125" s="3" t="str">
        <f>IF(OR(G125="12R",G125="12L"),_xlfn.XLOOKUP(C125,DB!$A$2:$A$255,DB!$B$2:$B$255,""),IF(OR(G125="30L",G125="30R"),_xlfn.XLOOKUP(C125,DB!$A$2:$A$255,DB!$C$2:$C$255,""),""))</f>
        <v>OMSUK</v>
      </c>
      <c r="S125" s="3">
        <f t="shared" si="1"/>
        <v>19</v>
      </c>
      <c r="T125" s="3" t="str">
        <f>_xlfn.XLOOKUP(C125,DB!$A$2:$A$255,DB!$D$2:$D$255,"")</f>
        <v>Sector 3</v>
      </c>
    </row>
    <row r="126" spans="1:20" x14ac:dyDescent="0.2">
      <c r="A126" s="18" t="s">
        <v>272</v>
      </c>
      <c r="B126" s="18" t="s">
        <v>18</v>
      </c>
      <c r="C126" s="18" t="s">
        <v>273</v>
      </c>
      <c r="D126" s="18" t="s">
        <v>20</v>
      </c>
      <c r="E126" s="18" t="s">
        <v>1258</v>
      </c>
      <c r="F126" s="19">
        <v>46304.804965277799</v>
      </c>
      <c r="G126" s="18" t="s">
        <v>22</v>
      </c>
      <c r="H126" s="18" t="s">
        <v>3373</v>
      </c>
      <c r="I126" s="18">
        <v>340</v>
      </c>
      <c r="J126" s="18" t="s">
        <v>23</v>
      </c>
      <c r="K126" s="18" t="s">
        <v>24</v>
      </c>
      <c r="L126" s="18">
        <v>878</v>
      </c>
      <c r="M126" s="18" t="s">
        <v>36</v>
      </c>
      <c r="N126" s="19">
        <v>46304.854155092602</v>
      </c>
      <c r="O126" s="18">
        <v>340</v>
      </c>
      <c r="P126" s="18" t="s">
        <v>26</v>
      </c>
      <c r="Q126" s="18">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18" t="s">
        <v>669</v>
      </c>
      <c r="B127" s="18" t="s">
        <v>18</v>
      </c>
      <c r="C127" s="18" t="s">
        <v>317</v>
      </c>
      <c r="D127" s="18" t="s">
        <v>20</v>
      </c>
      <c r="E127" s="18" t="s">
        <v>1650</v>
      </c>
      <c r="F127" s="19">
        <v>46304.806122685201</v>
      </c>
      <c r="G127" s="18" t="s">
        <v>22</v>
      </c>
      <c r="H127" s="18" t="s">
        <v>3374</v>
      </c>
      <c r="I127" s="18">
        <v>320</v>
      </c>
      <c r="J127" s="18" t="s">
        <v>23</v>
      </c>
      <c r="K127" s="18" t="s">
        <v>24</v>
      </c>
      <c r="L127" s="18">
        <v>660</v>
      </c>
      <c r="M127" s="18" t="s">
        <v>124</v>
      </c>
      <c r="N127" s="19">
        <v>46304.8417708333</v>
      </c>
      <c r="O127" s="18">
        <v>320</v>
      </c>
      <c r="P127" s="18" t="s">
        <v>26</v>
      </c>
      <c r="Q127" s="18">
        <v>40</v>
      </c>
      <c r="R127" s="3" t="str">
        <f>IF(OR(G127="12R",G127="12L"),_xlfn.XLOOKUP(C127,DB!$A$2:$A$255,DB!$B$2:$B$255,""),IF(OR(G127="30L",G127="30R"),_xlfn.XLOOKUP(C127,DB!$A$2:$A$255,DB!$C$2:$C$255,""),""))</f>
        <v>UDGUV</v>
      </c>
      <c r="S127" s="3">
        <f t="shared" si="1"/>
        <v>19</v>
      </c>
      <c r="T127" s="3" t="str">
        <f>_xlfn.XLOOKUP(C127,DB!$A$2:$A$255,DB!$D$2:$D$255,"")</f>
        <v>Sector 2</v>
      </c>
    </row>
    <row r="128" spans="1:20" x14ac:dyDescent="0.2">
      <c r="A128" s="18" t="s">
        <v>265</v>
      </c>
      <c r="B128" s="18" t="s">
        <v>18</v>
      </c>
      <c r="C128" s="18" t="s">
        <v>148</v>
      </c>
      <c r="D128" s="18" t="s">
        <v>129</v>
      </c>
      <c r="E128" s="18" t="s">
        <v>2913</v>
      </c>
      <c r="F128" s="19">
        <v>46304.807361111103</v>
      </c>
      <c r="G128" s="18" t="s">
        <v>22</v>
      </c>
      <c r="H128" s="18" t="s">
        <v>421</v>
      </c>
      <c r="I128" s="18">
        <v>370</v>
      </c>
      <c r="J128" s="18" t="s">
        <v>23</v>
      </c>
      <c r="K128" s="18" t="s">
        <v>24</v>
      </c>
      <c r="L128" s="18">
        <v>136</v>
      </c>
      <c r="M128" s="18" t="s">
        <v>40</v>
      </c>
      <c r="N128" s="19">
        <v>46304.816631944399</v>
      </c>
      <c r="O128" s="18">
        <v>264</v>
      </c>
      <c r="P128" s="18" t="s">
        <v>26</v>
      </c>
      <c r="Q128" s="18">
        <v>190</v>
      </c>
      <c r="R128" s="3" t="str">
        <f>IF(OR(G128="12R",G128="12L"),_xlfn.XLOOKUP(C128,DB!$A$2:$A$255,DB!$B$2:$B$255,""),IF(OR(G128="30L",G128="30R"),_xlfn.XLOOKUP(C128,DB!$A$2:$A$255,DB!$C$2:$C$255,""),""))</f>
        <v>NUDAL</v>
      </c>
      <c r="S128" s="3">
        <f t="shared" si="1"/>
        <v>19</v>
      </c>
      <c r="T128" s="3" t="str">
        <f>_xlfn.XLOOKUP(C128,DB!$A$2:$A$255,DB!$D$2:$D$255,"")</f>
        <v>Sector 3</v>
      </c>
    </row>
    <row r="129" spans="1:20" x14ac:dyDescent="0.2">
      <c r="A129" s="18" t="s">
        <v>257</v>
      </c>
      <c r="B129" s="18" t="s">
        <v>18</v>
      </c>
      <c r="C129" s="18" t="s">
        <v>122</v>
      </c>
      <c r="D129" s="18" t="s">
        <v>123</v>
      </c>
      <c r="E129" s="18" t="s">
        <v>3375</v>
      </c>
      <c r="F129" s="19">
        <v>46304.809699074103</v>
      </c>
      <c r="G129" s="18" t="s">
        <v>22</v>
      </c>
      <c r="H129" s="18" t="s">
        <v>3376</v>
      </c>
      <c r="I129" s="18">
        <v>360</v>
      </c>
      <c r="J129" s="18" t="s">
        <v>23</v>
      </c>
      <c r="K129" s="18" t="s">
        <v>24</v>
      </c>
      <c r="L129" s="18">
        <v>545</v>
      </c>
      <c r="M129" s="18" t="s">
        <v>130</v>
      </c>
      <c r="N129" s="19">
        <v>46304.838784722197</v>
      </c>
      <c r="O129" s="18">
        <v>360</v>
      </c>
      <c r="P129" s="18" t="s">
        <v>26</v>
      </c>
      <c r="Q129" s="18">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18" t="s">
        <v>264</v>
      </c>
      <c r="B130" s="18" t="s">
        <v>18</v>
      </c>
      <c r="C130" s="18" t="s">
        <v>224</v>
      </c>
      <c r="D130" s="18" t="s">
        <v>29</v>
      </c>
      <c r="E130" s="18" t="s">
        <v>2259</v>
      </c>
      <c r="F130" s="19">
        <v>46304.810636574097</v>
      </c>
      <c r="G130" s="18" t="s">
        <v>22</v>
      </c>
      <c r="H130" s="18" t="s">
        <v>3377</v>
      </c>
      <c r="I130" s="18">
        <v>340</v>
      </c>
      <c r="J130" s="18" t="s">
        <v>23</v>
      </c>
      <c r="K130" s="18" t="s">
        <v>24</v>
      </c>
      <c r="L130" s="18">
        <v>545</v>
      </c>
      <c r="M130" s="18" t="s">
        <v>130</v>
      </c>
      <c r="N130" s="19">
        <v>46304.840312499997</v>
      </c>
      <c r="O130" s="18">
        <v>340</v>
      </c>
      <c r="P130" s="18" t="s">
        <v>26</v>
      </c>
      <c r="Q130" s="18">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18" t="s">
        <v>278</v>
      </c>
      <c r="B131" s="18" t="s">
        <v>18</v>
      </c>
      <c r="C131" s="18" t="s">
        <v>33</v>
      </c>
      <c r="D131" s="18" t="s">
        <v>54</v>
      </c>
      <c r="E131" s="18" t="s">
        <v>2809</v>
      </c>
      <c r="F131" s="19">
        <v>46304.8121412037</v>
      </c>
      <c r="G131" s="18" t="s">
        <v>22</v>
      </c>
      <c r="H131" s="18" t="s">
        <v>3378</v>
      </c>
      <c r="I131" s="18">
        <v>380</v>
      </c>
      <c r="J131" s="18" t="s">
        <v>23</v>
      </c>
      <c r="K131" s="18" t="s">
        <v>24</v>
      </c>
      <c r="L131" s="18">
        <v>870</v>
      </c>
      <c r="M131" s="18" t="s">
        <v>36</v>
      </c>
      <c r="N131" s="19">
        <v>46304.861469907402</v>
      </c>
      <c r="O131" s="18">
        <v>380</v>
      </c>
      <c r="P131" s="18" t="s">
        <v>26</v>
      </c>
      <c r="Q131" s="18">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18" t="s">
        <v>422</v>
      </c>
      <c r="B132" s="18" t="s">
        <v>18</v>
      </c>
      <c r="C132" s="18" t="s">
        <v>423</v>
      </c>
      <c r="D132" s="18" t="s">
        <v>61</v>
      </c>
      <c r="E132" s="18" t="s">
        <v>3379</v>
      </c>
      <c r="F132" s="19">
        <v>46304.814710648097</v>
      </c>
      <c r="G132" s="18" t="s">
        <v>22</v>
      </c>
      <c r="H132" s="18" t="s">
        <v>3380</v>
      </c>
      <c r="I132" s="18">
        <v>340</v>
      </c>
      <c r="J132" s="18" t="s">
        <v>23</v>
      </c>
      <c r="K132" s="18" t="s">
        <v>24</v>
      </c>
      <c r="L132" s="18">
        <v>542</v>
      </c>
      <c r="M132" s="18" t="s">
        <v>130</v>
      </c>
      <c r="N132" s="19">
        <v>46304.843553240702</v>
      </c>
      <c r="O132" s="18">
        <v>300</v>
      </c>
      <c r="P132" s="18" t="s">
        <v>26</v>
      </c>
      <c r="Q132" s="18">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18" t="s">
        <v>270</v>
      </c>
      <c r="B133" s="18" t="s">
        <v>18</v>
      </c>
      <c r="C133" s="18" t="s">
        <v>134</v>
      </c>
      <c r="D133" s="18" t="s">
        <v>61</v>
      </c>
      <c r="E133" s="18" t="s">
        <v>3381</v>
      </c>
      <c r="F133" s="19">
        <v>46304.817060185203</v>
      </c>
      <c r="G133" s="18" t="s">
        <v>22</v>
      </c>
      <c r="H133" s="18" t="s">
        <v>3382</v>
      </c>
      <c r="I133" s="18">
        <v>350</v>
      </c>
      <c r="J133" s="18" t="s">
        <v>23</v>
      </c>
      <c r="K133" s="18" t="s">
        <v>24</v>
      </c>
      <c r="L133" s="18">
        <v>135</v>
      </c>
      <c r="M133" s="18" t="s">
        <v>801</v>
      </c>
      <c r="N133" s="19">
        <v>46304.826261574097</v>
      </c>
      <c r="O133" s="18">
        <v>219</v>
      </c>
      <c r="P133" s="18" t="s">
        <v>26</v>
      </c>
      <c r="Q133" s="18">
        <v>190</v>
      </c>
      <c r="R133" s="3" t="str">
        <f>IF(OR(G133="12R",G133="12L"),_xlfn.XLOOKUP(C133,DB!$A$2:$A$255,DB!$B$2:$B$255,""),IF(OR(G133="30L",G133="30R"),_xlfn.XLOOKUP(C133,DB!$A$2:$A$255,DB!$C$2:$C$255,""),""))</f>
        <v>ENEBA</v>
      </c>
      <c r="S133" s="3">
        <f t="shared" si="2"/>
        <v>19</v>
      </c>
      <c r="T133" s="3" t="str">
        <f>_xlfn.XLOOKUP(C133,DB!$A$2:$A$255,DB!$D$2:$D$255,"")</f>
        <v>Sector 3</v>
      </c>
    </row>
    <row r="134" spans="1:20" x14ac:dyDescent="0.2">
      <c r="A134" s="18" t="s">
        <v>287</v>
      </c>
      <c r="B134" s="18" t="s">
        <v>18</v>
      </c>
      <c r="C134" s="18" t="s">
        <v>43</v>
      </c>
      <c r="D134" s="18" t="s">
        <v>44</v>
      </c>
      <c r="E134" s="18" t="s">
        <v>588</v>
      </c>
      <c r="F134" s="19">
        <v>46304.818564814799</v>
      </c>
      <c r="G134" s="18" t="s">
        <v>22</v>
      </c>
      <c r="H134" s="18" t="s">
        <v>3383</v>
      </c>
      <c r="I134" s="18">
        <v>340</v>
      </c>
      <c r="J134" s="18" t="s">
        <v>23</v>
      </c>
      <c r="K134" s="18" t="s">
        <v>24</v>
      </c>
      <c r="L134" s="18">
        <v>859</v>
      </c>
      <c r="M134" s="18" t="s">
        <v>46</v>
      </c>
      <c r="N134" s="19">
        <v>46304.866701388899</v>
      </c>
      <c r="O134" s="18">
        <v>340</v>
      </c>
      <c r="P134" s="18" t="s">
        <v>26</v>
      </c>
      <c r="Q134" s="18">
        <v>190</v>
      </c>
      <c r="R134" s="3" t="str">
        <f>IF(OR(G134="12R",G134="12L"),_xlfn.XLOOKUP(C134,DB!$A$2:$A$255,DB!$B$2:$B$255,""),IF(OR(G134="30L",G134="30R"),_xlfn.XLOOKUP(C134,DB!$A$2:$A$255,DB!$C$2:$C$255,""),""))</f>
        <v>UDGUV</v>
      </c>
      <c r="S134" s="3">
        <f t="shared" si="2"/>
        <v>19</v>
      </c>
      <c r="T134" s="3" t="str">
        <f>_xlfn.XLOOKUP(C134,DB!$A$2:$A$255,DB!$D$2:$D$255,"")</f>
        <v>Sector 2</v>
      </c>
    </row>
    <row r="135" spans="1:20" x14ac:dyDescent="0.2">
      <c r="A135" s="18" t="s">
        <v>329</v>
      </c>
      <c r="B135" s="18" t="s">
        <v>18</v>
      </c>
      <c r="C135" s="18" t="s">
        <v>330</v>
      </c>
      <c r="D135" s="18" t="s">
        <v>34</v>
      </c>
      <c r="E135" s="18" t="s">
        <v>3384</v>
      </c>
      <c r="F135" s="19">
        <v>46304.819722222201</v>
      </c>
      <c r="G135" s="18" t="s">
        <v>22</v>
      </c>
      <c r="H135" s="18" t="s">
        <v>3385</v>
      </c>
      <c r="I135" s="18">
        <v>330</v>
      </c>
      <c r="J135" s="18" t="s">
        <v>23</v>
      </c>
      <c r="K135" s="18" t="s">
        <v>24</v>
      </c>
      <c r="L135" s="18">
        <v>137</v>
      </c>
      <c r="M135" s="18" t="s">
        <v>2962</v>
      </c>
      <c r="N135" s="19">
        <v>46304.828692129602</v>
      </c>
      <c r="O135" s="18">
        <v>221</v>
      </c>
      <c r="P135" s="18" t="s">
        <v>26</v>
      </c>
      <c r="Q135" s="18">
        <v>190</v>
      </c>
      <c r="R135" s="3" t="str">
        <f>IF(OR(G135="12R",G135="12L"),_xlfn.XLOOKUP(C135,DB!$A$2:$A$255,DB!$B$2:$B$255,""),IF(OR(G135="30L",G135="30R"),_xlfn.XLOOKUP(C135,DB!$A$2:$A$255,DB!$C$2:$C$255,""),""))</f>
        <v>OMSUK</v>
      </c>
      <c r="S135" s="3">
        <f t="shared" si="2"/>
        <v>19</v>
      </c>
      <c r="T135" s="3" t="str">
        <f>_xlfn.XLOOKUP(C135,DB!$A$2:$A$255,DB!$D$2:$D$255,"")</f>
        <v>Sector 3</v>
      </c>
    </row>
    <row r="136" spans="1:20" x14ac:dyDescent="0.2">
      <c r="A136" s="18" t="s">
        <v>424</v>
      </c>
      <c r="B136" s="18" t="s">
        <v>18</v>
      </c>
      <c r="C136" s="18" t="s">
        <v>260</v>
      </c>
      <c r="D136" s="18" t="s">
        <v>261</v>
      </c>
      <c r="E136" s="18" t="s">
        <v>3386</v>
      </c>
      <c r="F136" s="19">
        <v>46304.821458333303</v>
      </c>
      <c r="G136" s="18" t="s">
        <v>22</v>
      </c>
      <c r="H136" s="18" t="s">
        <v>3387</v>
      </c>
      <c r="I136" s="18">
        <v>350</v>
      </c>
      <c r="J136" s="18" t="s">
        <v>23</v>
      </c>
      <c r="K136" s="18" t="s">
        <v>24</v>
      </c>
      <c r="L136" s="18">
        <v>137</v>
      </c>
      <c r="M136" s="18" t="s">
        <v>70</v>
      </c>
      <c r="N136" s="19">
        <v>46304.830324074101</v>
      </c>
      <c r="O136" s="18">
        <v>228</v>
      </c>
      <c r="P136" s="18" t="s">
        <v>41</v>
      </c>
      <c r="Q136" s="18">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18" t="s">
        <v>285</v>
      </c>
      <c r="B137" s="18" t="s">
        <v>18</v>
      </c>
      <c r="C137" s="18" t="s">
        <v>199</v>
      </c>
      <c r="D137" s="18" t="s">
        <v>61</v>
      </c>
      <c r="E137" s="18" t="s">
        <v>3388</v>
      </c>
      <c r="F137" s="19">
        <v>46304.823495370401</v>
      </c>
      <c r="G137" s="18" t="s">
        <v>22</v>
      </c>
      <c r="H137" s="18" t="s">
        <v>3389</v>
      </c>
      <c r="I137" s="18">
        <v>330</v>
      </c>
      <c r="J137" s="18" t="s">
        <v>23</v>
      </c>
      <c r="K137" s="18" t="s">
        <v>24</v>
      </c>
      <c r="L137" s="18">
        <v>136</v>
      </c>
      <c r="M137" s="18" t="s">
        <v>3017</v>
      </c>
      <c r="N137" s="19">
        <v>46304.833090277803</v>
      </c>
      <c r="O137" s="18">
        <v>222</v>
      </c>
      <c r="P137" s="18" t="s">
        <v>26</v>
      </c>
      <c r="Q137" s="18">
        <v>190</v>
      </c>
      <c r="R137" s="3" t="str">
        <f>IF(OR(G137="12R",G137="12L"),_xlfn.XLOOKUP(C137,DB!$A$2:$A$255,DB!$B$2:$B$255,""),IF(OR(G137="30L",G137="30R"),_xlfn.XLOOKUP(C137,DB!$A$2:$A$255,DB!$C$2:$C$255,""),""))</f>
        <v>OMSUK</v>
      </c>
      <c r="S137" s="3">
        <f t="shared" si="2"/>
        <v>19</v>
      </c>
      <c r="T137" s="3" t="str">
        <f>_xlfn.XLOOKUP(C137,DB!$A$2:$A$255,DB!$D$2:$D$255,"")</f>
        <v>Sector 3</v>
      </c>
    </row>
    <row r="138" spans="1:20" x14ac:dyDescent="0.2">
      <c r="A138" s="18" t="s">
        <v>283</v>
      </c>
      <c r="B138" s="18" t="s">
        <v>18</v>
      </c>
      <c r="C138" s="18" t="s">
        <v>284</v>
      </c>
      <c r="D138" s="18" t="s">
        <v>54</v>
      </c>
      <c r="E138" s="18" t="s">
        <v>72</v>
      </c>
      <c r="F138" s="19">
        <v>46304.824444444399</v>
      </c>
      <c r="G138" s="18" t="s">
        <v>22</v>
      </c>
      <c r="H138" s="18" t="s">
        <v>3390</v>
      </c>
      <c r="I138" s="18">
        <v>360</v>
      </c>
      <c r="J138" s="18" t="s">
        <v>23</v>
      </c>
      <c r="K138" s="18" t="s">
        <v>24</v>
      </c>
      <c r="L138" s="18">
        <v>865</v>
      </c>
      <c r="M138" s="18" t="s">
        <v>79</v>
      </c>
      <c r="N138" s="19">
        <v>46304.872997685197</v>
      </c>
      <c r="O138" s="18">
        <v>360</v>
      </c>
      <c r="P138" s="18" t="s">
        <v>26</v>
      </c>
      <c r="Q138" s="18">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18" t="s">
        <v>2852</v>
      </c>
      <c r="B139" s="18" t="s">
        <v>18</v>
      </c>
      <c r="C139" s="18" t="s">
        <v>66</v>
      </c>
      <c r="D139" s="18" t="s">
        <v>544</v>
      </c>
      <c r="E139" s="18"/>
      <c r="F139" s="19">
        <v>46304.826261574097</v>
      </c>
      <c r="G139" s="18" t="s">
        <v>22</v>
      </c>
      <c r="H139" s="18" t="s">
        <v>3391</v>
      </c>
      <c r="I139" s="18">
        <v>200</v>
      </c>
      <c r="J139" s="18" t="s">
        <v>23</v>
      </c>
      <c r="K139" s="18" t="s">
        <v>51</v>
      </c>
      <c r="L139" s="18">
        <v>356</v>
      </c>
      <c r="M139" s="18" t="s">
        <v>66</v>
      </c>
      <c r="N139" s="19">
        <v>46304.855219907397</v>
      </c>
      <c r="O139" s="18">
        <v>0</v>
      </c>
      <c r="P139" s="18" t="s">
        <v>137</v>
      </c>
      <c r="Q139" s="18">
        <v>30</v>
      </c>
      <c r="R139" s="3" t="str">
        <f>IF(OR(G139="12R",G139="12L"),_xlfn.XLOOKUP(C139,DB!$A$2:$A$255,DB!$B$2:$B$255,""),IF(OR(G139="30L",G139="30R"),_xlfn.XLOOKUP(C139,DB!$A$2:$A$255,DB!$C$2:$C$255,""),""))</f>
        <v>UDGUV</v>
      </c>
      <c r="S139" s="3">
        <f t="shared" si="2"/>
        <v>19</v>
      </c>
      <c r="T139" s="3" t="str">
        <f>_xlfn.XLOOKUP(C139,DB!$A$2:$A$255,DB!$D$2:$D$255,"")</f>
        <v>Sector 2</v>
      </c>
    </row>
    <row r="140" spans="1:20" x14ac:dyDescent="0.2">
      <c r="A140" s="18" t="s">
        <v>291</v>
      </c>
      <c r="B140" s="18" t="s">
        <v>18</v>
      </c>
      <c r="C140" s="18" t="s">
        <v>122</v>
      </c>
      <c r="D140" s="18" t="s">
        <v>44</v>
      </c>
      <c r="E140" s="18" t="s">
        <v>906</v>
      </c>
      <c r="F140" s="19">
        <v>46304.828506944403</v>
      </c>
      <c r="G140" s="18" t="s">
        <v>22</v>
      </c>
      <c r="H140" s="18" t="s">
        <v>3392</v>
      </c>
      <c r="I140" s="18">
        <v>360</v>
      </c>
      <c r="J140" s="18" t="s">
        <v>23</v>
      </c>
      <c r="K140" s="18" t="s">
        <v>24</v>
      </c>
      <c r="L140" s="18">
        <v>555</v>
      </c>
      <c r="M140" s="18" t="s">
        <v>130</v>
      </c>
      <c r="N140" s="19">
        <v>46304.859259259298</v>
      </c>
      <c r="O140" s="18">
        <v>360</v>
      </c>
      <c r="P140" s="18" t="s">
        <v>26</v>
      </c>
      <c r="Q140" s="18">
        <v>40</v>
      </c>
      <c r="R140" s="3" t="str">
        <f>IF(OR(G140="12R",G140="12L"),_xlfn.XLOOKUP(C140,DB!$A$2:$A$255,DB!$B$2:$B$255,""),IF(OR(G140="30L",G140="30R"),_xlfn.XLOOKUP(C140,DB!$A$2:$A$255,DB!$C$2:$C$255,""),""))</f>
        <v>ENEBA</v>
      </c>
      <c r="S140" s="3">
        <f t="shared" si="2"/>
        <v>19</v>
      </c>
      <c r="T140" s="3" t="str">
        <f>_xlfn.XLOOKUP(C140,DB!$A$2:$A$255,DB!$D$2:$D$255,"")</f>
        <v>Sector 3</v>
      </c>
    </row>
    <row r="141" spans="1:20" x14ac:dyDescent="0.2">
      <c r="A141" s="18" t="s">
        <v>856</v>
      </c>
      <c r="B141" s="18" t="s">
        <v>18</v>
      </c>
      <c r="C141" s="18" t="s">
        <v>203</v>
      </c>
      <c r="D141" s="18" t="s">
        <v>129</v>
      </c>
      <c r="E141" s="18" t="s">
        <v>3393</v>
      </c>
      <c r="F141" s="19">
        <v>46304.833611111098</v>
      </c>
      <c r="G141" s="18" t="s">
        <v>22</v>
      </c>
      <c r="H141" s="18" t="s">
        <v>3394</v>
      </c>
      <c r="I141" s="18">
        <v>340</v>
      </c>
      <c r="J141" s="18" t="s">
        <v>23</v>
      </c>
      <c r="K141" s="18" t="s">
        <v>24</v>
      </c>
      <c r="L141" s="18">
        <v>576</v>
      </c>
      <c r="M141" s="18" t="s">
        <v>130</v>
      </c>
      <c r="N141" s="19">
        <v>46304.866087962997</v>
      </c>
      <c r="O141" s="18">
        <v>360</v>
      </c>
      <c r="P141" s="18" t="s">
        <v>26</v>
      </c>
      <c r="Q141" s="18">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8" t="s">
        <v>294</v>
      </c>
      <c r="B142" s="18" t="s">
        <v>18</v>
      </c>
      <c r="C142" s="18" t="s">
        <v>101</v>
      </c>
      <c r="D142" s="18" t="s">
        <v>54</v>
      </c>
      <c r="E142" s="18" t="s">
        <v>3126</v>
      </c>
      <c r="F142" s="19">
        <v>46304.839432870402</v>
      </c>
      <c r="G142" s="18" t="s">
        <v>22</v>
      </c>
      <c r="H142" s="18" t="s">
        <v>3395</v>
      </c>
      <c r="I142" s="18">
        <v>380</v>
      </c>
      <c r="J142" s="18" t="s">
        <v>23</v>
      </c>
      <c r="K142" s="18" t="s">
        <v>24</v>
      </c>
      <c r="L142" s="18">
        <v>858</v>
      </c>
      <c r="M142" s="18" t="s">
        <v>46</v>
      </c>
      <c r="N142" s="19">
        <v>46304.887349536999</v>
      </c>
      <c r="O142" s="18">
        <v>380</v>
      </c>
      <c r="P142" s="18" t="s">
        <v>26</v>
      </c>
      <c r="Q142" s="18">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8" t="s">
        <v>275</v>
      </c>
      <c r="B143" s="18" t="s">
        <v>18</v>
      </c>
      <c r="C143" s="18" t="s">
        <v>276</v>
      </c>
      <c r="D143" s="18" t="s">
        <v>123</v>
      </c>
      <c r="E143" s="18" t="s">
        <v>3396</v>
      </c>
      <c r="F143" s="19">
        <v>46304.842812499999</v>
      </c>
      <c r="G143" s="18" t="s">
        <v>22</v>
      </c>
      <c r="H143" s="18" t="s">
        <v>3397</v>
      </c>
      <c r="I143" s="18">
        <v>300</v>
      </c>
      <c r="J143" s="18" t="s">
        <v>23</v>
      </c>
      <c r="K143" s="18" t="s">
        <v>24</v>
      </c>
      <c r="L143" s="18">
        <v>876</v>
      </c>
      <c r="M143" s="18" t="s">
        <v>36</v>
      </c>
      <c r="N143" s="19">
        <v>46304.888726851903</v>
      </c>
      <c r="O143" s="18">
        <v>300</v>
      </c>
      <c r="P143" s="18" t="s">
        <v>26</v>
      </c>
      <c r="Q143" s="18">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18" t="s">
        <v>858</v>
      </c>
      <c r="B144" s="18" t="s">
        <v>18</v>
      </c>
      <c r="C144" s="18" t="s">
        <v>128</v>
      </c>
      <c r="D144" s="18" t="s">
        <v>129</v>
      </c>
      <c r="E144" s="18" t="s">
        <v>3398</v>
      </c>
      <c r="F144" s="19">
        <v>46304.844502314802</v>
      </c>
      <c r="G144" s="18" t="s">
        <v>22</v>
      </c>
      <c r="H144" s="18" t="s">
        <v>3399</v>
      </c>
      <c r="I144" s="18">
        <v>360</v>
      </c>
      <c r="J144" s="18" t="s">
        <v>23</v>
      </c>
      <c r="K144" s="18" t="s">
        <v>24</v>
      </c>
      <c r="L144" s="18">
        <v>733</v>
      </c>
      <c r="M144" s="18" t="s">
        <v>124</v>
      </c>
      <c r="N144" s="19">
        <v>46304.885254629597</v>
      </c>
      <c r="O144" s="18">
        <v>360</v>
      </c>
      <c r="P144" s="18" t="s">
        <v>26</v>
      </c>
      <c r="Q144" s="18">
        <v>190</v>
      </c>
      <c r="R144" s="3" t="str">
        <f>IF(OR(G144="12R",G144="12L"),_xlfn.XLOOKUP(C144,DB!$A$2:$A$255,DB!$B$2:$B$255,""),IF(OR(G144="30L",G144="30R"),_xlfn.XLOOKUP(C144,DB!$A$2:$A$255,DB!$C$2:$C$255,""),""))</f>
        <v>ENEBA</v>
      </c>
      <c r="S144" s="3">
        <f t="shared" si="2"/>
        <v>20</v>
      </c>
      <c r="T144" s="3" t="str">
        <f>_xlfn.XLOOKUP(C144,DB!$A$2:$A$255,DB!$D$2:$D$255,"")</f>
        <v>Sector 3</v>
      </c>
    </row>
    <row r="145" spans="1:20" x14ac:dyDescent="0.2">
      <c r="A145" s="18" t="s">
        <v>301</v>
      </c>
      <c r="B145" s="18" t="s">
        <v>18</v>
      </c>
      <c r="C145" s="18" t="s">
        <v>50</v>
      </c>
      <c r="D145" s="18" t="s">
        <v>54</v>
      </c>
      <c r="E145" s="18" t="s">
        <v>3400</v>
      </c>
      <c r="F145" s="19">
        <v>46304.846030092602</v>
      </c>
      <c r="G145" s="18" t="s">
        <v>22</v>
      </c>
      <c r="H145" s="18" t="s">
        <v>3401</v>
      </c>
      <c r="I145" s="18">
        <v>380</v>
      </c>
      <c r="J145" s="18" t="s">
        <v>23</v>
      </c>
      <c r="K145" s="18" t="s">
        <v>24</v>
      </c>
      <c r="L145" s="18">
        <v>864</v>
      </c>
      <c r="M145" s="18" t="s">
        <v>2657</v>
      </c>
      <c r="N145" s="19">
        <v>46304.893831018497</v>
      </c>
      <c r="O145" s="18">
        <v>380</v>
      </c>
      <c r="P145" s="18" t="s">
        <v>26</v>
      </c>
      <c r="Q145" s="18">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8" t="s">
        <v>492</v>
      </c>
      <c r="B146" s="18" t="s">
        <v>18</v>
      </c>
      <c r="C146" s="18" t="s">
        <v>493</v>
      </c>
      <c r="D146" s="18" t="s">
        <v>116</v>
      </c>
      <c r="E146" s="18" t="s">
        <v>3402</v>
      </c>
      <c r="F146" s="19">
        <v>46304.847430555601</v>
      </c>
      <c r="G146" s="18" t="s">
        <v>22</v>
      </c>
      <c r="H146" s="18" t="s">
        <v>3403</v>
      </c>
      <c r="I146" s="18">
        <v>400</v>
      </c>
      <c r="J146" s="18" t="s">
        <v>23</v>
      </c>
      <c r="K146" s="18" t="s">
        <v>24</v>
      </c>
      <c r="L146" s="18">
        <v>420</v>
      </c>
      <c r="M146" s="18" t="s">
        <v>204</v>
      </c>
      <c r="N146" s="19">
        <v>46304.870127314804</v>
      </c>
      <c r="O146" s="18">
        <v>400</v>
      </c>
      <c r="P146" s="18" t="s">
        <v>26</v>
      </c>
      <c r="Q146" s="18">
        <v>40</v>
      </c>
      <c r="R146" s="3" t="str">
        <f>IF(OR(G146="12R",G146="12L"),_xlfn.XLOOKUP(C146,DB!$A$2:$A$255,DB!$B$2:$B$255,""),IF(OR(G146="30L",G146="30R"),_xlfn.XLOOKUP(C146,DB!$A$2:$A$255,DB!$C$2:$C$255,""),""))</f>
        <v>ENEBA</v>
      </c>
      <c r="S146" s="3">
        <f t="shared" si="2"/>
        <v>20</v>
      </c>
      <c r="T146" s="3" t="str">
        <f>_xlfn.XLOOKUP(C146,DB!$A$2:$A$255,DB!$D$2:$D$255,"")</f>
        <v>Sector 3</v>
      </c>
    </row>
    <row r="147" spans="1:20" x14ac:dyDescent="0.2">
      <c r="A147" s="18" t="s">
        <v>510</v>
      </c>
      <c r="B147" s="18" t="s">
        <v>18</v>
      </c>
      <c r="C147" s="18" t="s">
        <v>238</v>
      </c>
      <c r="D147" s="18" t="s">
        <v>129</v>
      </c>
      <c r="E147" s="18" t="s">
        <v>2825</v>
      </c>
      <c r="F147" s="19">
        <v>46304.851192129601</v>
      </c>
      <c r="G147" s="18" t="s">
        <v>22</v>
      </c>
      <c r="H147" s="18" t="s">
        <v>3404</v>
      </c>
      <c r="I147" s="18">
        <v>350</v>
      </c>
      <c r="J147" s="18" t="s">
        <v>23</v>
      </c>
      <c r="K147" s="18" t="s">
        <v>24</v>
      </c>
      <c r="L147" s="18">
        <v>133</v>
      </c>
      <c r="M147" s="18" t="s">
        <v>40</v>
      </c>
      <c r="N147" s="19">
        <v>46304.859606481499</v>
      </c>
      <c r="O147" s="18">
        <v>250</v>
      </c>
      <c r="P147" s="18" t="s">
        <v>26</v>
      </c>
      <c r="Q147" s="18">
        <v>190</v>
      </c>
      <c r="R147" s="3" t="str">
        <f>IF(OR(G147="12R",G147="12L"),_xlfn.XLOOKUP(C147,DB!$A$2:$A$255,DB!$B$2:$B$255,""),IF(OR(G147="30L",G147="30R"),_xlfn.XLOOKUP(C147,DB!$A$2:$A$255,DB!$C$2:$C$255,""),""))</f>
        <v>OMSUK</v>
      </c>
      <c r="S147" s="3">
        <f t="shared" si="2"/>
        <v>20</v>
      </c>
      <c r="T147" s="3" t="str">
        <f>_xlfn.XLOOKUP(C147,DB!$A$2:$A$255,DB!$D$2:$D$255,"")</f>
        <v>Sector 3</v>
      </c>
    </row>
    <row r="148" spans="1:20" x14ac:dyDescent="0.2">
      <c r="A148" s="18" t="s">
        <v>299</v>
      </c>
      <c r="B148" s="18" t="s">
        <v>18</v>
      </c>
      <c r="C148" s="18" t="s">
        <v>284</v>
      </c>
      <c r="D148" s="18" t="s">
        <v>54</v>
      </c>
      <c r="E148" s="18" t="s">
        <v>577</v>
      </c>
      <c r="F148" s="19">
        <v>46304.852384259299</v>
      </c>
      <c r="G148" s="18" t="s">
        <v>22</v>
      </c>
      <c r="H148" s="18" t="s">
        <v>3405</v>
      </c>
      <c r="I148" s="18">
        <v>380</v>
      </c>
      <c r="J148" s="18" t="s">
        <v>23</v>
      </c>
      <c r="K148" s="18" t="s">
        <v>24</v>
      </c>
      <c r="L148" s="18">
        <v>857</v>
      </c>
      <c r="M148" s="18" t="s">
        <v>453</v>
      </c>
      <c r="N148" s="19">
        <v>46304.901446759301</v>
      </c>
      <c r="O148" s="18">
        <v>380</v>
      </c>
      <c r="P148" s="18" t="s">
        <v>26</v>
      </c>
      <c r="Q148" s="18">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8" t="s">
        <v>1402</v>
      </c>
      <c r="B149" s="18" t="s">
        <v>18</v>
      </c>
      <c r="C149" s="18" t="s">
        <v>660</v>
      </c>
      <c r="D149" s="18" t="s">
        <v>29</v>
      </c>
      <c r="E149" s="18" t="s">
        <v>591</v>
      </c>
      <c r="F149" s="19">
        <v>46304.853576388901</v>
      </c>
      <c r="G149" s="18" t="s">
        <v>22</v>
      </c>
      <c r="H149" s="18" t="s">
        <v>3406</v>
      </c>
      <c r="I149" s="18">
        <v>380</v>
      </c>
      <c r="J149" s="18" t="s">
        <v>23</v>
      </c>
      <c r="K149" s="18" t="s">
        <v>24</v>
      </c>
      <c r="L149" s="18">
        <v>424</v>
      </c>
      <c r="M149" s="18" t="s">
        <v>204</v>
      </c>
      <c r="N149" s="19">
        <v>46304.877094907402</v>
      </c>
      <c r="O149" s="18">
        <v>380</v>
      </c>
      <c r="P149" s="18" t="s">
        <v>26</v>
      </c>
      <c r="Q149" s="18">
        <v>40</v>
      </c>
      <c r="R149" s="3" t="str">
        <f>IF(OR(G149="12R",G149="12L"),_xlfn.XLOOKUP(C149,DB!$A$2:$A$255,DB!$B$2:$B$255,""),IF(OR(G149="30L",G149="30R"),_xlfn.XLOOKUP(C149,DB!$A$2:$A$255,DB!$C$2:$C$255,""),""))</f>
        <v>ENEBA</v>
      </c>
      <c r="S149" s="3">
        <f t="shared" si="2"/>
        <v>20</v>
      </c>
      <c r="T149" s="3" t="str">
        <f>_xlfn.XLOOKUP(C149,DB!$A$2:$A$255,DB!$D$2:$D$255,"")</f>
        <v>Sector 3</v>
      </c>
    </row>
    <row r="150" spans="1:20" x14ac:dyDescent="0.2">
      <c r="A150" s="18" t="s">
        <v>281</v>
      </c>
      <c r="B150" s="18" t="s">
        <v>18</v>
      </c>
      <c r="C150" s="18" t="s">
        <v>282</v>
      </c>
      <c r="D150" s="18" t="s">
        <v>34</v>
      </c>
      <c r="E150" s="18" t="s">
        <v>3407</v>
      </c>
      <c r="F150" s="19">
        <v>46304.856493055602</v>
      </c>
      <c r="G150" s="18" t="s">
        <v>22</v>
      </c>
      <c r="H150" s="18" t="s">
        <v>3408</v>
      </c>
      <c r="I150" s="18">
        <v>370</v>
      </c>
      <c r="J150" s="18" t="s">
        <v>23</v>
      </c>
      <c r="K150" s="18" t="s">
        <v>24</v>
      </c>
      <c r="L150" s="18">
        <v>133</v>
      </c>
      <c r="M150" s="18" t="s">
        <v>40</v>
      </c>
      <c r="N150" s="19">
        <v>46304.865277777797</v>
      </c>
      <c r="O150" s="18">
        <v>238</v>
      </c>
      <c r="P150" s="18" t="s">
        <v>26</v>
      </c>
      <c r="Q150" s="18">
        <v>190</v>
      </c>
      <c r="R150" s="3" t="str">
        <f>IF(OR(G150="12R",G150="12L"),_xlfn.XLOOKUP(C150,DB!$A$2:$A$255,DB!$B$2:$B$255,""),IF(OR(G150="30L",G150="30R"),_xlfn.XLOOKUP(C150,DB!$A$2:$A$255,DB!$C$2:$C$255,""),""))</f>
        <v>OMSUK</v>
      </c>
      <c r="S150" s="3">
        <f t="shared" si="2"/>
        <v>20</v>
      </c>
      <c r="T150" s="3" t="str">
        <f>_xlfn.XLOOKUP(C150,DB!$A$2:$A$255,DB!$D$2:$D$255,"")</f>
        <v>Sector 3</v>
      </c>
    </row>
    <row r="151" spans="1:20" x14ac:dyDescent="0.2">
      <c r="A151" s="18" t="s">
        <v>303</v>
      </c>
      <c r="B151" s="18" t="s">
        <v>18</v>
      </c>
      <c r="C151" s="18" t="s">
        <v>43</v>
      </c>
      <c r="D151" s="18" t="s">
        <v>20</v>
      </c>
      <c r="E151" s="18" t="s">
        <v>161</v>
      </c>
      <c r="F151" s="19">
        <v>46304.859398148103</v>
      </c>
      <c r="G151" s="18" t="s">
        <v>22</v>
      </c>
      <c r="H151" s="18" t="s">
        <v>3409</v>
      </c>
      <c r="I151" s="18">
        <v>340</v>
      </c>
      <c r="J151" s="18" t="s">
        <v>23</v>
      </c>
      <c r="K151" s="18" t="s">
        <v>24</v>
      </c>
      <c r="L151" s="18">
        <v>859</v>
      </c>
      <c r="M151" s="18" t="s">
        <v>46</v>
      </c>
      <c r="N151" s="19">
        <v>46304.905740740702</v>
      </c>
      <c r="O151" s="18">
        <v>340</v>
      </c>
      <c r="P151" s="18" t="s">
        <v>26</v>
      </c>
      <c r="Q151" s="18">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18" t="s">
        <v>509</v>
      </c>
      <c r="B152" s="18" t="s">
        <v>18</v>
      </c>
      <c r="C152" s="18" t="s">
        <v>134</v>
      </c>
      <c r="D152" s="18" t="s">
        <v>20</v>
      </c>
      <c r="E152" s="18" t="s">
        <v>3410</v>
      </c>
      <c r="F152" s="19">
        <v>46304.860335648104</v>
      </c>
      <c r="G152" s="18" t="s">
        <v>22</v>
      </c>
      <c r="H152" s="18" t="s">
        <v>3411</v>
      </c>
      <c r="I152" s="18">
        <v>370</v>
      </c>
      <c r="J152" s="18" t="s">
        <v>23</v>
      </c>
      <c r="K152" s="18" t="s">
        <v>24</v>
      </c>
      <c r="L152" s="18">
        <v>136</v>
      </c>
      <c r="M152" s="18" t="s">
        <v>40</v>
      </c>
      <c r="N152" s="19">
        <v>46304.869583333297</v>
      </c>
      <c r="O152" s="18">
        <v>275</v>
      </c>
      <c r="P152" s="18" t="s">
        <v>26</v>
      </c>
      <c r="Q152" s="18">
        <v>190</v>
      </c>
      <c r="R152" s="3" t="str">
        <f>IF(OR(G152="12R",G152="12L"),_xlfn.XLOOKUP(C152,DB!$A$2:$A$255,DB!$B$2:$B$255,""),IF(OR(G152="30L",G152="30R"),_xlfn.XLOOKUP(C152,DB!$A$2:$A$255,DB!$C$2:$C$255,""),""))</f>
        <v>ENEBA</v>
      </c>
      <c r="S152" s="3">
        <f t="shared" si="2"/>
        <v>20</v>
      </c>
      <c r="T152" s="3" t="str">
        <f>_xlfn.XLOOKUP(C152,DB!$A$2:$A$255,DB!$D$2:$D$255,"")</f>
        <v>Sector 3</v>
      </c>
    </row>
    <row r="153" spans="1:20" x14ac:dyDescent="0.2">
      <c r="A153" s="18" t="s">
        <v>741</v>
      </c>
      <c r="B153" s="18" t="s">
        <v>18</v>
      </c>
      <c r="C153" s="18" t="s">
        <v>221</v>
      </c>
      <c r="D153" s="18" t="s">
        <v>54</v>
      </c>
      <c r="E153" s="18" t="s">
        <v>720</v>
      </c>
      <c r="F153" s="19">
        <v>46304.8609490741</v>
      </c>
      <c r="G153" s="18" t="s">
        <v>22</v>
      </c>
      <c r="H153" s="18" t="s">
        <v>351</v>
      </c>
      <c r="I153" s="18">
        <v>380</v>
      </c>
      <c r="J153" s="18" t="s">
        <v>23</v>
      </c>
      <c r="K153" s="18" t="s">
        <v>24</v>
      </c>
      <c r="L153" s="18">
        <v>859</v>
      </c>
      <c r="M153" s="18" t="s">
        <v>46</v>
      </c>
      <c r="N153" s="19">
        <v>46304.908935185202</v>
      </c>
      <c r="O153" s="18">
        <v>380</v>
      </c>
      <c r="P153" s="18" t="s">
        <v>26</v>
      </c>
      <c r="Q153" s="18">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18" t="s">
        <v>518</v>
      </c>
      <c r="B154" s="18" t="s">
        <v>18</v>
      </c>
      <c r="C154" s="18" t="s">
        <v>43</v>
      </c>
      <c r="D154" s="18" t="s">
        <v>129</v>
      </c>
      <c r="E154" s="18" t="s">
        <v>1136</v>
      </c>
      <c r="F154" s="19">
        <v>46304.866296296299</v>
      </c>
      <c r="G154" s="18" t="s">
        <v>22</v>
      </c>
      <c r="H154" s="18" t="s">
        <v>3412</v>
      </c>
      <c r="I154" s="18">
        <v>360</v>
      </c>
      <c r="J154" s="18" t="s">
        <v>23</v>
      </c>
      <c r="K154" s="18" t="s">
        <v>24</v>
      </c>
      <c r="L154" s="18">
        <v>859</v>
      </c>
      <c r="M154" s="18" t="s">
        <v>46</v>
      </c>
      <c r="N154" s="19">
        <v>46304.913877314801</v>
      </c>
      <c r="O154" s="18">
        <v>360</v>
      </c>
      <c r="P154" s="18" t="s">
        <v>26</v>
      </c>
      <c r="Q154" s="18">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18" t="s">
        <v>304</v>
      </c>
      <c r="B155" s="18" t="s">
        <v>18</v>
      </c>
      <c r="C155" s="18" t="s">
        <v>134</v>
      </c>
      <c r="D155" s="18" t="s">
        <v>123</v>
      </c>
      <c r="E155" s="18" t="s">
        <v>3413</v>
      </c>
      <c r="F155" s="19">
        <v>46304.870023148098</v>
      </c>
      <c r="G155" s="18" t="s">
        <v>22</v>
      </c>
      <c r="H155" s="18" t="s">
        <v>3414</v>
      </c>
      <c r="I155" s="18">
        <v>350</v>
      </c>
      <c r="J155" s="18" t="s">
        <v>23</v>
      </c>
      <c r="K155" s="18" t="s">
        <v>24</v>
      </c>
      <c r="L155" s="18">
        <v>136</v>
      </c>
      <c r="M155" s="18" t="s">
        <v>40</v>
      </c>
      <c r="N155" s="19">
        <v>46304.879004629598</v>
      </c>
      <c r="O155" s="18">
        <v>233</v>
      </c>
      <c r="P155" s="18" t="s">
        <v>26</v>
      </c>
      <c r="Q155" s="18">
        <v>190</v>
      </c>
      <c r="R155" s="3" t="str">
        <f>IF(OR(G155="12R",G155="12L"),_xlfn.XLOOKUP(C155,DB!$A$2:$A$255,DB!$B$2:$B$255,""),IF(OR(G155="30L",G155="30R"),_xlfn.XLOOKUP(C155,DB!$A$2:$A$255,DB!$C$2:$C$255,""),""))</f>
        <v>ENEBA</v>
      </c>
      <c r="S155" s="3">
        <f t="shared" si="2"/>
        <v>20</v>
      </c>
      <c r="T155" s="3" t="str">
        <f>_xlfn.XLOOKUP(C155,DB!$A$2:$A$255,DB!$D$2:$D$255,"")</f>
        <v>Sector 3</v>
      </c>
    </row>
    <row r="156" spans="1:20" x14ac:dyDescent="0.2">
      <c r="A156" s="18" t="s">
        <v>436</v>
      </c>
      <c r="B156" s="18" t="s">
        <v>18</v>
      </c>
      <c r="C156" s="18" t="s">
        <v>437</v>
      </c>
      <c r="D156" s="18" t="s">
        <v>54</v>
      </c>
      <c r="E156" s="18" t="s">
        <v>3415</v>
      </c>
      <c r="F156" s="19">
        <v>46304.875300925902</v>
      </c>
      <c r="G156" s="18" t="s">
        <v>22</v>
      </c>
      <c r="H156" s="18" t="s">
        <v>3416</v>
      </c>
      <c r="I156" s="18">
        <v>380</v>
      </c>
      <c r="J156" s="18" t="s">
        <v>23</v>
      </c>
      <c r="K156" s="18" t="s">
        <v>24</v>
      </c>
      <c r="L156" s="18">
        <v>863</v>
      </c>
      <c r="M156" s="18" t="s">
        <v>3417</v>
      </c>
      <c r="N156" s="19">
        <v>46304.923888888901</v>
      </c>
      <c r="O156" s="18">
        <v>380</v>
      </c>
      <c r="P156" s="18" t="s">
        <v>26</v>
      </c>
      <c r="Q156" s="18">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s="18" t="s">
        <v>316</v>
      </c>
      <c r="B157" s="18" t="s">
        <v>18</v>
      </c>
      <c r="C157" s="18" t="s">
        <v>317</v>
      </c>
      <c r="D157" s="18" t="s">
        <v>44</v>
      </c>
      <c r="E157" s="18" t="s">
        <v>3418</v>
      </c>
      <c r="F157" s="19">
        <v>46304.876111111102</v>
      </c>
      <c r="G157" s="18" t="s">
        <v>22</v>
      </c>
      <c r="H157" s="18" t="s">
        <v>3419</v>
      </c>
      <c r="I157" s="18">
        <v>320</v>
      </c>
      <c r="J157" s="18" t="s">
        <v>23</v>
      </c>
      <c r="K157" s="18" t="s">
        <v>24</v>
      </c>
      <c r="L157" s="18">
        <v>544</v>
      </c>
      <c r="M157" s="18" t="s">
        <v>130</v>
      </c>
      <c r="N157" s="19">
        <v>46304.905960648102</v>
      </c>
      <c r="O157" s="18">
        <v>320</v>
      </c>
      <c r="P157" s="18" t="s">
        <v>26</v>
      </c>
      <c r="Q157" s="18">
        <v>40</v>
      </c>
      <c r="R157" s="3" t="str">
        <f>IF(OR(G157="12R",G157="12L"),_xlfn.XLOOKUP(C157,DB!$A$2:$A$255,DB!$B$2:$B$255,""),IF(OR(G157="30L",G157="30R"),_xlfn.XLOOKUP(C157,DB!$A$2:$A$255,DB!$C$2:$C$255,""),""))</f>
        <v>UDGUV</v>
      </c>
      <c r="S157" s="3">
        <f t="shared" si="2"/>
        <v>21</v>
      </c>
      <c r="T157" s="3" t="str">
        <f>_xlfn.XLOOKUP(C157,DB!$A$2:$A$255,DB!$D$2:$D$255,"")</f>
        <v>Sector 2</v>
      </c>
    </row>
    <row r="158" spans="1:20" x14ac:dyDescent="0.2">
      <c r="A158" s="18" t="s">
        <v>318</v>
      </c>
      <c r="B158" s="18" t="s">
        <v>18</v>
      </c>
      <c r="C158" s="18" t="s">
        <v>136</v>
      </c>
      <c r="D158" s="18" t="s">
        <v>44</v>
      </c>
      <c r="E158" s="18" t="s">
        <v>3420</v>
      </c>
      <c r="F158" s="19">
        <v>46304.878796296303</v>
      </c>
      <c r="G158" s="18" t="s">
        <v>22</v>
      </c>
      <c r="H158" s="18" t="s">
        <v>3421</v>
      </c>
      <c r="I158" s="18">
        <v>320</v>
      </c>
      <c r="J158" s="18" t="s">
        <v>23</v>
      </c>
      <c r="K158" s="18" t="s">
        <v>24</v>
      </c>
      <c r="L158" s="18">
        <v>425</v>
      </c>
      <c r="M158" s="18" t="s">
        <v>204</v>
      </c>
      <c r="N158" s="19">
        <v>46304.903101851902</v>
      </c>
      <c r="O158" s="18">
        <v>320</v>
      </c>
      <c r="P158" s="18" t="s">
        <v>26</v>
      </c>
      <c r="Q158" s="18">
        <v>40</v>
      </c>
      <c r="R158" s="3" t="str">
        <f>IF(OR(G158="12R",G158="12L"),_xlfn.XLOOKUP(C158,DB!$A$2:$A$255,DB!$B$2:$B$255,""),IF(OR(G158="30L",G158="30R"),_xlfn.XLOOKUP(C158,DB!$A$2:$A$255,DB!$C$2:$C$255,""),""))</f>
        <v>OMSUK</v>
      </c>
      <c r="S158" s="3">
        <f t="shared" si="2"/>
        <v>21</v>
      </c>
      <c r="T158" s="3" t="str">
        <f>_xlfn.XLOOKUP(C158,DB!$A$2:$A$255,DB!$D$2:$D$255,"")</f>
        <v>Sector 3</v>
      </c>
    </row>
    <row r="159" spans="1:20" x14ac:dyDescent="0.2">
      <c r="A159" s="18" t="s">
        <v>313</v>
      </c>
      <c r="B159" s="18" t="s">
        <v>18</v>
      </c>
      <c r="C159" s="18" t="s">
        <v>314</v>
      </c>
      <c r="D159" s="18" t="s">
        <v>34</v>
      </c>
      <c r="E159" s="18" t="s">
        <v>3422</v>
      </c>
      <c r="F159" s="19">
        <v>46304.8797569444</v>
      </c>
      <c r="G159" s="18" t="s">
        <v>22</v>
      </c>
      <c r="H159" s="18" t="s">
        <v>3423</v>
      </c>
      <c r="I159" s="18">
        <v>330</v>
      </c>
      <c r="J159" s="18" t="s">
        <v>23</v>
      </c>
      <c r="K159" s="18" t="s">
        <v>24</v>
      </c>
      <c r="L159" s="18">
        <v>217</v>
      </c>
      <c r="M159" s="18" t="s">
        <v>56</v>
      </c>
      <c r="N159" s="19">
        <v>46304.893634259301</v>
      </c>
      <c r="O159" s="18">
        <v>268</v>
      </c>
      <c r="P159" s="18" t="s">
        <v>26</v>
      </c>
      <c r="Q159" s="18">
        <v>190</v>
      </c>
      <c r="R159" s="3" t="str">
        <f>IF(OR(G159="12R",G159="12L"),_xlfn.XLOOKUP(C159,DB!$A$2:$A$255,DB!$B$2:$B$255,""),IF(OR(G159="30L",G159="30R"),_xlfn.XLOOKUP(C159,DB!$A$2:$A$255,DB!$C$2:$C$255,""),""))</f>
        <v>CZM</v>
      </c>
      <c r="S159" s="3">
        <f t="shared" si="2"/>
        <v>21</v>
      </c>
      <c r="T159" s="3" t="str">
        <f>_xlfn.XLOOKUP(C159,DB!$A$2:$A$255,DB!$D$2:$D$255,"")</f>
        <v>Sector 7</v>
      </c>
    </row>
    <row r="160" spans="1:20" x14ac:dyDescent="0.2">
      <c r="A160" s="18" t="s">
        <v>320</v>
      </c>
      <c r="B160" s="18" t="s">
        <v>18</v>
      </c>
      <c r="C160" s="18" t="s">
        <v>128</v>
      </c>
      <c r="D160" s="18" t="s">
        <v>129</v>
      </c>
      <c r="E160" s="18" t="s">
        <v>3424</v>
      </c>
      <c r="F160" s="19">
        <v>46304.880590277797</v>
      </c>
      <c r="G160" s="18" t="s">
        <v>22</v>
      </c>
      <c r="H160" s="18" t="s">
        <v>3425</v>
      </c>
      <c r="I160" s="18">
        <v>340</v>
      </c>
      <c r="J160" s="18" t="s">
        <v>23</v>
      </c>
      <c r="K160" s="18" t="s">
        <v>24</v>
      </c>
      <c r="L160" s="18">
        <v>610</v>
      </c>
      <c r="M160" s="18" t="s">
        <v>3426</v>
      </c>
      <c r="N160" s="19">
        <v>46304.914004629602</v>
      </c>
      <c r="O160" s="18">
        <v>340</v>
      </c>
      <c r="P160" s="18" t="s">
        <v>26</v>
      </c>
      <c r="Q160" s="18">
        <v>40</v>
      </c>
      <c r="R160" s="3" t="str">
        <f>IF(OR(G160="12R",G160="12L"),_xlfn.XLOOKUP(C160,DB!$A$2:$A$255,DB!$B$2:$B$255,""),IF(OR(G160="30L",G160="30R"),_xlfn.XLOOKUP(C160,DB!$A$2:$A$255,DB!$C$2:$C$255,""),""))</f>
        <v>ENEBA</v>
      </c>
      <c r="S160" s="3">
        <f t="shared" si="2"/>
        <v>21</v>
      </c>
      <c r="T160" s="3" t="str">
        <f>_xlfn.XLOOKUP(C160,DB!$A$2:$A$255,DB!$D$2:$D$255,"")</f>
        <v>Sector 3</v>
      </c>
    </row>
    <row r="161" spans="1:20" x14ac:dyDescent="0.2">
      <c r="A161" s="18" t="s">
        <v>327</v>
      </c>
      <c r="B161" s="18" t="s">
        <v>18</v>
      </c>
      <c r="C161" s="18" t="s">
        <v>328</v>
      </c>
      <c r="D161" s="18" t="s">
        <v>29</v>
      </c>
      <c r="E161" s="18" t="s">
        <v>3038</v>
      </c>
      <c r="F161" s="19">
        <v>46304.8817361111</v>
      </c>
      <c r="G161" s="18" t="s">
        <v>22</v>
      </c>
      <c r="H161" s="18" t="s">
        <v>3427</v>
      </c>
      <c r="I161" s="18">
        <v>360</v>
      </c>
      <c r="J161" s="18" t="s">
        <v>23</v>
      </c>
      <c r="K161" s="18" t="s">
        <v>24</v>
      </c>
      <c r="L161" s="18">
        <v>452</v>
      </c>
      <c r="M161" s="18" t="s">
        <v>204</v>
      </c>
      <c r="N161" s="19">
        <v>46304.9074652778</v>
      </c>
      <c r="O161" s="18">
        <v>360</v>
      </c>
      <c r="P161" s="18" t="s">
        <v>26</v>
      </c>
      <c r="Q161" s="18">
        <v>40</v>
      </c>
      <c r="R161" s="3" t="str">
        <f>IF(OR(G161="12R",G161="12L"),_xlfn.XLOOKUP(C161,DB!$A$2:$A$255,DB!$B$2:$B$255,""),IF(OR(G161="30L",G161="30R"),_xlfn.XLOOKUP(C161,DB!$A$2:$A$255,DB!$C$2:$C$255,""),""))</f>
        <v>OMSUK</v>
      </c>
      <c r="S161" s="3">
        <f t="shared" si="2"/>
        <v>21</v>
      </c>
      <c r="T161" s="3" t="str">
        <f>_xlfn.XLOOKUP(C161,DB!$A$2:$A$255,DB!$D$2:$D$255,"")</f>
        <v>Sector 3</v>
      </c>
    </row>
    <row r="162" spans="1:20" x14ac:dyDescent="0.2">
      <c r="A162" s="18" t="s">
        <v>521</v>
      </c>
      <c r="B162" s="18" t="s">
        <v>18</v>
      </c>
      <c r="C162" s="18" t="s">
        <v>19</v>
      </c>
      <c r="D162" s="18" t="s">
        <v>61</v>
      </c>
      <c r="E162" s="18" t="s">
        <v>2651</v>
      </c>
      <c r="F162" s="19">
        <v>46304.882604166698</v>
      </c>
      <c r="G162" s="18" t="s">
        <v>22</v>
      </c>
      <c r="H162" s="18" t="s">
        <v>3428</v>
      </c>
      <c r="I162" s="18">
        <v>340</v>
      </c>
      <c r="J162" s="18" t="s">
        <v>23</v>
      </c>
      <c r="K162" s="18" t="s">
        <v>24</v>
      </c>
      <c r="L162" s="18">
        <v>865</v>
      </c>
      <c r="M162" s="18" t="s">
        <v>753</v>
      </c>
      <c r="N162" s="19">
        <v>46304.929768518501</v>
      </c>
      <c r="O162" s="18">
        <v>340</v>
      </c>
      <c r="P162" s="18" t="s">
        <v>26</v>
      </c>
      <c r="Q162" s="18">
        <v>190</v>
      </c>
      <c r="R162" s="3" t="str">
        <f>IF(OR(G162="12R",G162="12L"),_xlfn.XLOOKUP(C162,DB!$A$2:$A$255,DB!$B$2:$B$255,""),IF(OR(G162="30L",G162="30R"),_xlfn.XLOOKUP(C162,DB!$A$2:$A$255,DB!$C$2:$C$255,""),""))</f>
        <v>UDGUV</v>
      </c>
      <c r="S162" s="3">
        <f t="shared" si="2"/>
        <v>21</v>
      </c>
      <c r="T162" s="3" t="str">
        <f>_xlfn.XLOOKUP(C162,DB!$A$2:$A$255,DB!$D$2:$D$255,"")</f>
        <v>Sector 2</v>
      </c>
    </row>
    <row r="163" spans="1:20" x14ac:dyDescent="0.2">
      <c r="A163" s="18" t="s">
        <v>883</v>
      </c>
      <c r="B163" s="18" t="s">
        <v>18</v>
      </c>
      <c r="C163" s="18" t="s">
        <v>170</v>
      </c>
      <c r="D163" s="18" t="s">
        <v>61</v>
      </c>
      <c r="E163" s="18" t="s">
        <v>3429</v>
      </c>
      <c r="F163" s="19">
        <v>46304.8855092593</v>
      </c>
      <c r="G163" s="18" t="s">
        <v>22</v>
      </c>
      <c r="H163" s="18" t="s">
        <v>3430</v>
      </c>
      <c r="I163" s="18">
        <v>330</v>
      </c>
      <c r="J163" s="18" t="s">
        <v>23</v>
      </c>
      <c r="K163" s="18" t="s">
        <v>24</v>
      </c>
      <c r="L163" s="18">
        <v>133</v>
      </c>
      <c r="M163" s="18" t="s">
        <v>40</v>
      </c>
      <c r="N163" s="19">
        <v>46304.894502314797</v>
      </c>
      <c r="O163" s="18">
        <v>196</v>
      </c>
      <c r="P163" s="18" t="s">
        <v>26</v>
      </c>
      <c r="Q163" s="18">
        <v>190</v>
      </c>
      <c r="R163" s="3" t="str">
        <f>IF(OR(G163="12R",G163="12L"),_xlfn.XLOOKUP(C163,DB!$A$2:$A$255,DB!$B$2:$B$255,""),IF(OR(G163="30L",G163="30R"),_xlfn.XLOOKUP(C163,DB!$A$2:$A$255,DB!$C$2:$C$255,""),""))</f>
        <v>OMSUK</v>
      </c>
      <c r="S163" s="3">
        <f t="shared" si="2"/>
        <v>21</v>
      </c>
      <c r="T163" s="3" t="str">
        <f>_xlfn.XLOOKUP(C163,DB!$A$2:$A$255,DB!$D$2:$D$255,"")</f>
        <v>Sector 3</v>
      </c>
    </row>
    <row r="164" spans="1:20" x14ac:dyDescent="0.2">
      <c r="A164" s="18" t="s">
        <v>292</v>
      </c>
      <c r="B164" s="18" t="s">
        <v>18</v>
      </c>
      <c r="C164" s="18" t="s">
        <v>43</v>
      </c>
      <c r="D164" s="18" t="s">
        <v>20</v>
      </c>
      <c r="E164" s="18" t="s">
        <v>3431</v>
      </c>
      <c r="F164" s="19">
        <v>46304.886608796303</v>
      </c>
      <c r="G164" s="18" t="s">
        <v>22</v>
      </c>
      <c r="H164" s="18" t="s">
        <v>3432</v>
      </c>
      <c r="I164" s="18">
        <v>340</v>
      </c>
      <c r="J164" s="18" t="s">
        <v>23</v>
      </c>
      <c r="K164" s="18" t="s">
        <v>24</v>
      </c>
      <c r="L164" s="18">
        <v>857</v>
      </c>
      <c r="M164" s="18" t="s">
        <v>46</v>
      </c>
      <c r="N164" s="19">
        <v>46304.934560185196</v>
      </c>
      <c r="O164" s="18">
        <v>340</v>
      </c>
      <c r="P164" s="18" t="s">
        <v>26</v>
      </c>
      <c r="Q164" s="18">
        <v>190</v>
      </c>
      <c r="R164" s="3" t="str">
        <f>IF(OR(G164="12R",G164="12L"),_xlfn.XLOOKUP(C164,DB!$A$2:$A$255,DB!$B$2:$B$255,""),IF(OR(G164="30L",G164="30R"),_xlfn.XLOOKUP(C164,DB!$A$2:$A$255,DB!$C$2:$C$255,""),""))</f>
        <v>UDGUV</v>
      </c>
      <c r="S164" s="3">
        <f t="shared" si="2"/>
        <v>21</v>
      </c>
      <c r="T164" s="3" t="str">
        <f>_xlfn.XLOOKUP(C164,DB!$A$2:$A$255,DB!$D$2:$D$255,"")</f>
        <v>Sector 2</v>
      </c>
    </row>
    <row r="165" spans="1:20" x14ac:dyDescent="0.2">
      <c r="A165" s="18" t="s">
        <v>340</v>
      </c>
      <c r="B165" s="18" t="s">
        <v>18</v>
      </c>
      <c r="C165" s="18" t="s">
        <v>101</v>
      </c>
      <c r="D165" s="18" t="s">
        <v>54</v>
      </c>
      <c r="E165" s="18" t="s">
        <v>109</v>
      </c>
      <c r="F165" s="19">
        <v>46304.888090277796</v>
      </c>
      <c r="G165" s="18" t="s">
        <v>22</v>
      </c>
      <c r="H165" s="18" t="s">
        <v>3433</v>
      </c>
      <c r="I165" s="18">
        <v>360</v>
      </c>
      <c r="J165" s="18" t="s">
        <v>23</v>
      </c>
      <c r="K165" s="18" t="s">
        <v>152</v>
      </c>
      <c r="L165" s="18">
        <v>858</v>
      </c>
      <c r="M165" s="18" t="s">
        <v>46</v>
      </c>
      <c r="N165" s="19">
        <v>46304.936458333301</v>
      </c>
      <c r="O165" s="18">
        <v>360</v>
      </c>
      <c r="P165" s="18" t="s">
        <v>26</v>
      </c>
      <c r="Q165" s="18">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18" t="s">
        <v>527</v>
      </c>
      <c r="B166" s="18" t="s">
        <v>18</v>
      </c>
      <c r="C166" s="18" t="s">
        <v>528</v>
      </c>
      <c r="D166" s="18" t="s">
        <v>20</v>
      </c>
      <c r="E166" s="18" t="s">
        <v>3434</v>
      </c>
      <c r="F166" s="19">
        <v>46304.890231481499</v>
      </c>
      <c r="G166" s="18" t="s">
        <v>22</v>
      </c>
      <c r="H166" s="18" t="s">
        <v>3435</v>
      </c>
      <c r="I166" s="18">
        <v>300</v>
      </c>
      <c r="J166" s="18" t="s">
        <v>23</v>
      </c>
      <c r="K166" s="18" t="s">
        <v>24</v>
      </c>
      <c r="L166" s="18">
        <v>534</v>
      </c>
      <c r="M166" s="18" t="s">
        <v>130</v>
      </c>
      <c r="N166" s="19">
        <v>46304.918564814798</v>
      </c>
      <c r="O166" s="18">
        <v>300</v>
      </c>
      <c r="P166" s="18" t="s">
        <v>26</v>
      </c>
      <c r="Q166" s="18">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s="18" t="s">
        <v>339</v>
      </c>
      <c r="B167" s="18" t="s">
        <v>18</v>
      </c>
      <c r="C167" s="18" t="s">
        <v>193</v>
      </c>
      <c r="D167" s="18" t="s">
        <v>54</v>
      </c>
      <c r="E167" s="18" t="s">
        <v>785</v>
      </c>
      <c r="F167" s="19">
        <v>46304.890925925902</v>
      </c>
      <c r="G167" s="18" t="s">
        <v>22</v>
      </c>
      <c r="H167" s="18" t="s">
        <v>3436</v>
      </c>
      <c r="I167" s="18">
        <v>360</v>
      </c>
      <c r="J167" s="18" t="s">
        <v>23</v>
      </c>
      <c r="K167" s="18" t="s">
        <v>24</v>
      </c>
      <c r="L167" s="18">
        <v>877</v>
      </c>
      <c r="M167" s="18" t="s">
        <v>193</v>
      </c>
      <c r="N167" s="19">
        <v>46304.943356481497</v>
      </c>
      <c r="O167" s="18">
        <v>15</v>
      </c>
      <c r="P167" s="18" t="s">
        <v>26</v>
      </c>
      <c r="Q167" s="18">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18" t="s">
        <v>525</v>
      </c>
      <c r="B168" s="18" t="s">
        <v>18</v>
      </c>
      <c r="C168" s="18" t="s">
        <v>317</v>
      </c>
      <c r="D168" s="18" t="s">
        <v>29</v>
      </c>
      <c r="E168" s="18" t="s">
        <v>678</v>
      </c>
      <c r="F168" s="19">
        <v>46304.891724537003</v>
      </c>
      <c r="G168" s="18" t="s">
        <v>22</v>
      </c>
      <c r="H168" s="18" t="s">
        <v>3437</v>
      </c>
      <c r="I168" s="18">
        <v>380</v>
      </c>
      <c r="J168" s="18" t="s">
        <v>23</v>
      </c>
      <c r="K168" s="18" t="s">
        <v>24</v>
      </c>
      <c r="L168" s="18">
        <v>433</v>
      </c>
      <c r="M168" s="18" t="s">
        <v>204</v>
      </c>
      <c r="N168" s="19">
        <v>46304.914884259299</v>
      </c>
      <c r="O168" s="18">
        <v>350</v>
      </c>
      <c r="P168" s="18" t="s">
        <v>26</v>
      </c>
      <c r="Q168" s="18">
        <v>40</v>
      </c>
      <c r="R168" s="3" t="str">
        <f>IF(OR(G168="12R",G168="12L"),_xlfn.XLOOKUP(C168,DB!$A$2:$A$255,DB!$B$2:$B$255,""),IF(OR(G168="30L",G168="30R"),_xlfn.XLOOKUP(C168,DB!$A$2:$A$255,DB!$C$2:$C$255,""),""))</f>
        <v>UDGUV</v>
      </c>
      <c r="S168" s="3">
        <f t="shared" si="2"/>
        <v>21</v>
      </c>
      <c r="T168" s="3" t="str">
        <f>_xlfn.XLOOKUP(C168,DB!$A$2:$A$255,DB!$D$2:$D$255,"")</f>
        <v>Sector 2</v>
      </c>
    </row>
    <row r="169" spans="1:20" x14ac:dyDescent="0.2">
      <c r="A169" s="18" t="s">
        <v>526</v>
      </c>
      <c r="B169" s="18" t="s">
        <v>18</v>
      </c>
      <c r="C169" s="18" t="s">
        <v>203</v>
      </c>
      <c r="D169" s="18" t="s">
        <v>44</v>
      </c>
      <c r="E169" s="18" t="s">
        <v>1100</v>
      </c>
      <c r="F169" s="19">
        <v>46304.892962963</v>
      </c>
      <c r="G169" s="18" t="s">
        <v>22</v>
      </c>
      <c r="H169" s="18" t="s">
        <v>3438</v>
      </c>
      <c r="I169" s="18">
        <v>300</v>
      </c>
      <c r="J169" s="18" t="s">
        <v>23</v>
      </c>
      <c r="K169" s="18" t="s">
        <v>24</v>
      </c>
      <c r="L169" s="18">
        <v>447</v>
      </c>
      <c r="M169" s="18" t="s">
        <v>204</v>
      </c>
      <c r="N169" s="19">
        <v>46304.9171180556</v>
      </c>
      <c r="O169" s="18">
        <v>300</v>
      </c>
      <c r="P169" s="18" t="s">
        <v>26</v>
      </c>
      <c r="Q169" s="18">
        <v>40</v>
      </c>
      <c r="R169" s="3" t="str">
        <f>IF(OR(G169="12R",G169="12L"),_xlfn.XLOOKUP(C169,DB!$A$2:$A$255,DB!$B$2:$B$255,""),IF(OR(G169="30L",G169="30R"),_xlfn.XLOOKUP(C169,DB!$A$2:$A$255,DB!$C$2:$C$255,""),""))</f>
        <v>ENEBA</v>
      </c>
      <c r="S169" s="3">
        <f t="shared" si="2"/>
        <v>21</v>
      </c>
      <c r="T169" s="3" t="str">
        <f>_xlfn.XLOOKUP(C169,DB!$A$2:$A$255,DB!$D$2:$D$255,"")</f>
        <v>Sector 3</v>
      </c>
    </row>
    <row r="170" spans="1:20" x14ac:dyDescent="0.2">
      <c r="A170" s="18" t="s">
        <v>333</v>
      </c>
      <c r="B170" s="18" t="s">
        <v>18</v>
      </c>
      <c r="C170" s="18" t="s">
        <v>148</v>
      </c>
      <c r="D170" s="18" t="s">
        <v>129</v>
      </c>
      <c r="E170" s="18" t="s">
        <v>3439</v>
      </c>
      <c r="F170" s="19">
        <v>46304.894583333298</v>
      </c>
      <c r="G170" s="18" t="s">
        <v>22</v>
      </c>
      <c r="H170" s="18" t="s">
        <v>3440</v>
      </c>
      <c r="I170" s="18">
        <v>350</v>
      </c>
      <c r="J170" s="18" t="s">
        <v>23</v>
      </c>
      <c r="K170" s="18" t="s">
        <v>24</v>
      </c>
      <c r="L170" s="18">
        <v>134</v>
      </c>
      <c r="M170" s="18" t="s">
        <v>40</v>
      </c>
      <c r="N170" s="19">
        <v>46304.9038657407</v>
      </c>
      <c r="O170" s="18">
        <v>278</v>
      </c>
      <c r="P170" s="18" t="s">
        <v>26</v>
      </c>
      <c r="Q170" s="18">
        <v>190</v>
      </c>
      <c r="R170" s="3" t="str">
        <f>IF(OR(G170="12R",G170="12L"),_xlfn.XLOOKUP(C170,DB!$A$2:$A$255,DB!$B$2:$B$255,""),IF(OR(G170="30L",G170="30R"),_xlfn.XLOOKUP(C170,DB!$A$2:$A$255,DB!$C$2:$C$255,""),""))</f>
        <v>NUDAL</v>
      </c>
      <c r="S170" s="3">
        <f t="shared" si="2"/>
        <v>21</v>
      </c>
      <c r="T170" s="3" t="str">
        <f>_xlfn.XLOOKUP(C170,DB!$A$2:$A$255,DB!$D$2:$D$255,"")</f>
        <v>Sector 3</v>
      </c>
    </row>
    <row r="171" spans="1:20" x14ac:dyDescent="0.2">
      <c r="A171" s="18" t="s">
        <v>530</v>
      </c>
      <c r="B171" s="18" t="s">
        <v>18</v>
      </c>
      <c r="C171" s="18" t="s">
        <v>178</v>
      </c>
      <c r="D171" s="18" t="s">
        <v>44</v>
      </c>
      <c r="E171" s="18" t="s">
        <v>2715</v>
      </c>
      <c r="F171" s="19">
        <v>46304.896354166704</v>
      </c>
      <c r="G171" s="18" t="s">
        <v>22</v>
      </c>
      <c r="H171" s="18" t="s">
        <v>3441</v>
      </c>
      <c r="I171" s="18">
        <v>330</v>
      </c>
      <c r="J171" s="18" t="s">
        <v>23</v>
      </c>
      <c r="K171" s="18" t="s">
        <v>24</v>
      </c>
      <c r="L171" s="18">
        <v>136</v>
      </c>
      <c r="M171" s="18" t="s">
        <v>40</v>
      </c>
      <c r="N171" s="19">
        <v>46304.905787037002</v>
      </c>
      <c r="O171" s="18">
        <v>247</v>
      </c>
      <c r="P171" s="18" t="s">
        <v>26</v>
      </c>
      <c r="Q171" s="18">
        <v>190</v>
      </c>
      <c r="R171" s="3" t="str">
        <f>IF(OR(G171="12R",G171="12L"),_xlfn.XLOOKUP(C171,DB!$A$2:$A$255,DB!$B$2:$B$255,""),IF(OR(G171="30L",G171="30R"),_xlfn.XLOOKUP(C171,DB!$A$2:$A$255,DB!$C$2:$C$255,""),""))</f>
        <v>OMSUK</v>
      </c>
      <c r="S171" s="3">
        <f t="shared" si="2"/>
        <v>21</v>
      </c>
      <c r="T171" s="3" t="str">
        <f>_xlfn.XLOOKUP(C171,DB!$A$2:$A$255,DB!$D$2:$D$255,"")</f>
        <v>Sector 3</v>
      </c>
    </row>
    <row r="172" spans="1:20" x14ac:dyDescent="0.2">
      <c r="A172" s="18" t="s">
        <v>324</v>
      </c>
      <c r="B172" s="18" t="s">
        <v>18</v>
      </c>
      <c r="C172" s="18" t="s">
        <v>325</v>
      </c>
      <c r="D172" s="18" t="s">
        <v>123</v>
      </c>
      <c r="E172" s="18" t="s">
        <v>3442</v>
      </c>
      <c r="F172" s="19">
        <v>46304.898564814801</v>
      </c>
      <c r="G172" s="18" t="s">
        <v>22</v>
      </c>
      <c r="H172" s="18" t="s">
        <v>3443</v>
      </c>
      <c r="I172" s="18">
        <v>320</v>
      </c>
      <c r="J172" s="18" t="s">
        <v>23</v>
      </c>
      <c r="K172" s="18" t="s">
        <v>24</v>
      </c>
      <c r="L172" s="18">
        <v>538</v>
      </c>
      <c r="M172" s="18" t="s">
        <v>130</v>
      </c>
      <c r="N172" s="19">
        <v>46304.927453703698</v>
      </c>
      <c r="O172" s="18">
        <v>320</v>
      </c>
      <c r="P172" s="18" t="s">
        <v>26</v>
      </c>
      <c r="Q172" s="18">
        <v>40</v>
      </c>
      <c r="R172" s="3" t="str">
        <f>IF(OR(G172="12R",G172="12L"),_xlfn.XLOOKUP(C172,DB!$A$2:$A$255,DB!$B$2:$B$255,""),IF(OR(G172="30L",G172="30R"),_xlfn.XLOOKUP(C172,DB!$A$2:$A$255,DB!$C$2:$C$255,""),""))</f>
        <v>OMSUK</v>
      </c>
      <c r="S172" s="3">
        <f t="shared" si="2"/>
        <v>21</v>
      </c>
      <c r="T172" s="3" t="str">
        <f>_xlfn.XLOOKUP(C172,DB!$A$2:$A$255,DB!$D$2:$D$255,"")</f>
        <v>Sector 3</v>
      </c>
    </row>
    <row r="173" spans="1:20" x14ac:dyDescent="0.2">
      <c r="A173" s="18" t="s">
        <v>3444</v>
      </c>
      <c r="B173" s="18" t="s">
        <v>18</v>
      </c>
      <c r="C173" s="18" t="s">
        <v>48</v>
      </c>
      <c r="D173" s="18" t="s">
        <v>366</v>
      </c>
      <c r="E173" s="18" t="s">
        <v>609</v>
      </c>
      <c r="F173" s="19">
        <v>46304.899826388901</v>
      </c>
      <c r="G173" s="18" t="s">
        <v>22</v>
      </c>
      <c r="H173" s="18" t="s">
        <v>3445</v>
      </c>
      <c r="I173" s="18">
        <v>390</v>
      </c>
      <c r="J173" s="18" t="s">
        <v>23</v>
      </c>
      <c r="K173" s="18" t="s">
        <v>24</v>
      </c>
      <c r="L173" s="18">
        <v>135</v>
      </c>
      <c r="M173" s="18" t="s">
        <v>40</v>
      </c>
      <c r="N173" s="19">
        <v>46304.909131944398</v>
      </c>
      <c r="O173" s="18">
        <v>232</v>
      </c>
      <c r="P173" s="18" t="s">
        <v>41</v>
      </c>
      <c r="Q173" s="18">
        <v>190</v>
      </c>
      <c r="R173" s="3" t="str">
        <f>IF(OR(G173="12R",G173="12L"),_xlfn.XLOOKUP(C173,DB!$A$2:$A$255,DB!$B$2:$B$255,""),IF(OR(G173="30L",G173="30R"),_xlfn.XLOOKUP(C173,DB!$A$2:$A$255,DB!$C$2:$C$255,""),""))</f>
        <v>NUDAL</v>
      </c>
      <c r="S173" s="3">
        <f t="shared" si="2"/>
        <v>21</v>
      </c>
      <c r="T173" s="3" t="str">
        <f>_xlfn.XLOOKUP(C173,DB!$A$2:$A$255,DB!$D$2:$D$255,"")</f>
        <v>Sector 3</v>
      </c>
    </row>
    <row r="174" spans="1:20" x14ac:dyDescent="0.2">
      <c r="A174" s="18" t="s">
        <v>334</v>
      </c>
      <c r="B174" s="18" t="s">
        <v>18</v>
      </c>
      <c r="C174" s="18" t="s">
        <v>19</v>
      </c>
      <c r="D174" s="18" t="s">
        <v>54</v>
      </c>
      <c r="E174" s="18" t="s">
        <v>574</v>
      </c>
      <c r="F174" s="19">
        <v>46304.905208333301</v>
      </c>
      <c r="G174" s="18" t="s">
        <v>22</v>
      </c>
      <c r="H174" s="18" t="s">
        <v>3446</v>
      </c>
      <c r="I174" s="18">
        <v>380</v>
      </c>
      <c r="J174" s="18" t="s">
        <v>23</v>
      </c>
      <c r="K174" s="18" t="s">
        <v>24</v>
      </c>
      <c r="L174" s="18">
        <v>882</v>
      </c>
      <c r="M174" s="18" t="s">
        <v>25</v>
      </c>
      <c r="N174" s="19">
        <v>46304.953587962998</v>
      </c>
      <c r="O174" s="18">
        <v>380</v>
      </c>
      <c r="P174" s="18" t="s">
        <v>26</v>
      </c>
      <c r="Q174" s="18">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s="18" t="s">
        <v>604</v>
      </c>
      <c r="B175" s="18" t="s">
        <v>18</v>
      </c>
      <c r="C175" s="18" t="s">
        <v>33</v>
      </c>
      <c r="D175" s="18" t="s">
        <v>34</v>
      </c>
      <c r="E175" s="18" t="s">
        <v>714</v>
      </c>
      <c r="F175" s="19">
        <v>46304.909212963001</v>
      </c>
      <c r="G175" s="18" t="s">
        <v>22</v>
      </c>
      <c r="H175" s="18" t="s">
        <v>3447</v>
      </c>
      <c r="I175" s="18">
        <v>360</v>
      </c>
      <c r="J175" s="18" t="s">
        <v>23</v>
      </c>
      <c r="K175" s="18" t="s">
        <v>24</v>
      </c>
      <c r="L175" s="18">
        <v>872</v>
      </c>
      <c r="M175" s="18" t="s">
        <v>36</v>
      </c>
      <c r="N175" s="19">
        <v>46304.957546296297</v>
      </c>
      <c r="O175" s="18">
        <v>360</v>
      </c>
      <c r="P175" s="18" t="s">
        <v>26</v>
      </c>
      <c r="Q175" s="18">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s="18" t="s">
        <v>326</v>
      </c>
      <c r="B176" s="18" t="s">
        <v>18</v>
      </c>
      <c r="C176" s="18" t="s">
        <v>33</v>
      </c>
      <c r="D176" s="18" t="s">
        <v>54</v>
      </c>
      <c r="E176" s="18" t="s">
        <v>298</v>
      </c>
      <c r="F176" s="19">
        <v>46304.910613425898</v>
      </c>
      <c r="G176" s="18" t="s">
        <v>22</v>
      </c>
      <c r="H176" s="18" t="s">
        <v>3448</v>
      </c>
      <c r="I176" s="18">
        <v>380</v>
      </c>
      <c r="J176" s="18" t="s">
        <v>23</v>
      </c>
      <c r="K176" s="18" t="s">
        <v>24</v>
      </c>
      <c r="L176" s="18">
        <v>878</v>
      </c>
      <c r="M176" s="18" t="s">
        <v>36</v>
      </c>
      <c r="N176" s="19">
        <v>46304.959849537001</v>
      </c>
      <c r="O176" s="18">
        <v>380</v>
      </c>
      <c r="P176" s="18" t="s">
        <v>26</v>
      </c>
      <c r="Q176" s="18">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s="18" t="s">
        <v>1481</v>
      </c>
      <c r="B177" s="18" t="s">
        <v>18</v>
      </c>
      <c r="C177" s="18" t="s">
        <v>854</v>
      </c>
      <c r="D177" s="18" t="s">
        <v>29</v>
      </c>
      <c r="E177" s="18" t="s">
        <v>3202</v>
      </c>
      <c r="F177" s="19">
        <v>46304.911689814799</v>
      </c>
      <c r="G177" s="18" t="s">
        <v>22</v>
      </c>
      <c r="H177" s="18" t="s">
        <v>3449</v>
      </c>
      <c r="I177" s="18">
        <v>320</v>
      </c>
      <c r="J177" s="18" t="s">
        <v>23</v>
      </c>
      <c r="K177" s="18" t="s">
        <v>24</v>
      </c>
      <c r="L177" s="18">
        <v>538</v>
      </c>
      <c r="M177" s="18" t="s">
        <v>130</v>
      </c>
      <c r="N177" s="19">
        <v>46304.940127314803</v>
      </c>
      <c r="O177" s="18">
        <v>320</v>
      </c>
      <c r="P177" s="18" t="s">
        <v>26</v>
      </c>
      <c r="Q177" s="18">
        <v>40</v>
      </c>
      <c r="R177" s="3" t="str">
        <f>IF(OR(G177="12R",G177="12L"),_xlfn.XLOOKUP(C177,DB!$A$2:$A$255,DB!$B$2:$B$255,""),IF(OR(G177="30L",G177="30R"),_xlfn.XLOOKUP(C177,DB!$A$2:$A$255,DB!$C$2:$C$255,""),""))</f>
        <v>UDGUV</v>
      </c>
      <c r="S177" s="3">
        <f t="shared" si="2"/>
        <v>21</v>
      </c>
      <c r="T177" s="3" t="str">
        <f>_xlfn.XLOOKUP(C177,DB!$A$2:$A$255,DB!$D$2:$D$255,"")</f>
        <v>Sector 2</v>
      </c>
    </row>
    <row r="178" spans="1:20" x14ac:dyDescent="0.2">
      <c r="A178" s="18" t="s">
        <v>338</v>
      </c>
      <c r="B178" s="18" t="s">
        <v>18</v>
      </c>
      <c r="C178" s="18" t="s">
        <v>75</v>
      </c>
      <c r="D178" s="18" t="s">
        <v>34</v>
      </c>
      <c r="E178" s="18" t="s">
        <v>399</v>
      </c>
      <c r="F178" s="19">
        <v>46304.912916666697</v>
      </c>
      <c r="G178" s="18" t="s">
        <v>22</v>
      </c>
      <c r="H178" s="18" t="s">
        <v>3450</v>
      </c>
      <c r="I178" s="18">
        <v>380</v>
      </c>
      <c r="J178" s="18" t="s">
        <v>23</v>
      </c>
      <c r="K178" s="18" t="s">
        <v>24</v>
      </c>
      <c r="L178" s="18">
        <v>730</v>
      </c>
      <c r="M178" s="18" t="s">
        <v>75</v>
      </c>
      <c r="N178" s="19">
        <v>46304.958310185197</v>
      </c>
      <c r="O178" s="18">
        <v>0</v>
      </c>
      <c r="P178" s="18" t="s">
        <v>26</v>
      </c>
      <c r="Q178" s="18">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s="18" t="s">
        <v>258</v>
      </c>
      <c r="B179" s="18" t="s">
        <v>18</v>
      </c>
      <c r="C179" s="18" t="s">
        <v>128</v>
      </c>
      <c r="D179" s="18" t="s">
        <v>61</v>
      </c>
      <c r="E179" s="18" t="s">
        <v>1163</v>
      </c>
      <c r="F179" s="19">
        <v>46304.916550925896</v>
      </c>
      <c r="G179" s="18" t="s">
        <v>22</v>
      </c>
      <c r="H179" s="18" t="s">
        <v>3451</v>
      </c>
      <c r="I179" s="18">
        <v>380</v>
      </c>
      <c r="J179" s="18" t="s">
        <v>23</v>
      </c>
      <c r="K179" s="18" t="s">
        <v>24</v>
      </c>
      <c r="L179" s="18">
        <v>531</v>
      </c>
      <c r="M179" s="18" t="s">
        <v>130</v>
      </c>
      <c r="N179" s="19">
        <v>46304.945381944402</v>
      </c>
      <c r="O179" s="18">
        <v>380</v>
      </c>
      <c r="P179" s="18" t="s">
        <v>26</v>
      </c>
      <c r="Q179" s="18">
        <v>40</v>
      </c>
      <c r="R179" s="3" t="str">
        <f>IF(OR(G179="12R",G179="12L"),_xlfn.XLOOKUP(C179,DB!$A$2:$A$255,DB!$B$2:$B$255,""),IF(OR(G179="30L",G179="30R"),_xlfn.XLOOKUP(C179,DB!$A$2:$A$255,DB!$C$2:$C$255,""),""))</f>
        <v>ENEBA</v>
      </c>
      <c r="S179" s="3">
        <f t="shared" si="2"/>
        <v>21</v>
      </c>
      <c r="T179" s="3" t="str">
        <f>_xlfn.XLOOKUP(C179,DB!$A$2:$A$255,DB!$D$2:$D$255,"")</f>
        <v>Sector 3</v>
      </c>
    </row>
    <row r="180" spans="1:20" x14ac:dyDescent="0.2">
      <c r="A180" s="18" t="s">
        <v>337</v>
      </c>
      <c r="B180" s="18" t="s">
        <v>18</v>
      </c>
      <c r="C180" s="18" t="s">
        <v>219</v>
      </c>
      <c r="D180" s="18" t="s">
        <v>34</v>
      </c>
      <c r="E180" s="18" t="s">
        <v>1944</v>
      </c>
      <c r="F180" s="19">
        <v>46304.920543981498</v>
      </c>
      <c r="G180" s="18" t="s">
        <v>22</v>
      </c>
      <c r="H180" s="18" t="s">
        <v>3452</v>
      </c>
      <c r="I180" s="18">
        <v>350</v>
      </c>
      <c r="J180" s="18" t="s">
        <v>23</v>
      </c>
      <c r="K180" s="18" t="s">
        <v>24</v>
      </c>
      <c r="L180" s="18">
        <v>149</v>
      </c>
      <c r="M180" s="18" t="s">
        <v>117</v>
      </c>
      <c r="N180" s="19">
        <v>46304.930636574099</v>
      </c>
      <c r="O180" s="18">
        <v>231</v>
      </c>
      <c r="P180" s="18" t="s">
        <v>26</v>
      </c>
      <c r="Q180" s="18">
        <v>190</v>
      </c>
      <c r="R180" s="3" t="str">
        <f>IF(OR(G180="12R",G180="12L"),_xlfn.XLOOKUP(C180,DB!$A$2:$A$255,DB!$B$2:$B$255,""),IF(OR(G180="30L",G180="30R"),_xlfn.XLOOKUP(C180,DB!$A$2:$A$255,DB!$C$2:$C$255,""),""))</f>
        <v>TAKUX</v>
      </c>
      <c r="S180" s="3">
        <f t="shared" si="2"/>
        <v>22</v>
      </c>
      <c r="T180" s="3" t="str">
        <f>_xlfn.XLOOKUP(C180,DB!$A$2:$A$255,DB!$D$2:$D$255,"")</f>
        <v>Sector 7</v>
      </c>
    </row>
    <row r="181" spans="1:20" x14ac:dyDescent="0.2">
      <c r="A181" s="18" t="s">
        <v>516</v>
      </c>
      <c r="B181" s="18" t="s">
        <v>18</v>
      </c>
      <c r="C181" s="18" t="s">
        <v>199</v>
      </c>
      <c r="D181" s="18" t="s">
        <v>61</v>
      </c>
      <c r="E181" s="18" t="s">
        <v>3453</v>
      </c>
      <c r="F181" s="19">
        <v>46304.927268518499</v>
      </c>
      <c r="G181" s="18" t="s">
        <v>22</v>
      </c>
      <c r="H181" s="18" t="s">
        <v>3454</v>
      </c>
      <c r="I181" s="18">
        <v>350</v>
      </c>
      <c r="J181" s="18" t="s">
        <v>23</v>
      </c>
      <c r="K181" s="18" t="s">
        <v>24</v>
      </c>
      <c r="L181" s="18">
        <v>138</v>
      </c>
      <c r="M181" s="18" t="s">
        <v>40</v>
      </c>
      <c r="N181" s="19">
        <v>46304.936747685198</v>
      </c>
      <c r="O181" s="18">
        <v>258</v>
      </c>
      <c r="P181" s="18" t="s">
        <v>26</v>
      </c>
      <c r="Q181" s="18">
        <v>190</v>
      </c>
      <c r="R181" s="3" t="str">
        <f>IF(OR(G181="12R",G181="12L"),_xlfn.XLOOKUP(C181,DB!$A$2:$A$255,DB!$B$2:$B$255,""),IF(OR(G181="30L",G181="30R"),_xlfn.XLOOKUP(C181,DB!$A$2:$A$255,DB!$C$2:$C$255,""),""))</f>
        <v>OMSUK</v>
      </c>
      <c r="S181" s="3">
        <f t="shared" si="2"/>
        <v>22</v>
      </c>
      <c r="T181" s="3" t="str">
        <f>_xlfn.XLOOKUP(C181,DB!$A$2:$A$255,DB!$D$2:$D$255,"")</f>
        <v>Sector 3</v>
      </c>
    </row>
    <row r="182" spans="1:20" x14ac:dyDescent="0.2">
      <c r="A182" s="18" t="s">
        <v>27</v>
      </c>
      <c r="B182" s="18" t="s">
        <v>18</v>
      </c>
      <c r="C182" s="18" t="s">
        <v>28</v>
      </c>
      <c r="D182" s="18" t="s">
        <v>29</v>
      </c>
      <c r="E182" s="18" t="s">
        <v>3455</v>
      </c>
      <c r="F182" s="19">
        <v>46304.931134259299</v>
      </c>
      <c r="G182" s="18" t="s">
        <v>22</v>
      </c>
      <c r="H182" s="18" t="s">
        <v>3456</v>
      </c>
      <c r="I182" s="18">
        <v>360</v>
      </c>
      <c r="J182" s="18" t="s">
        <v>23</v>
      </c>
      <c r="K182" s="18" t="s">
        <v>24</v>
      </c>
      <c r="L182" s="18">
        <v>446</v>
      </c>
      <c r="M182" s="18" t="s">
        <v>204</v>
      </c>
      <c r="N182" s="19">
        <v>46304.956759259301</v>
      </c>
      <c r="O182" s="18">
        <v>360</v>
      </c>
      <c r="P182" s="18" t="s">
        <v>26</v>
      </c>
      <c r="Q182" s="18">
        <v>40</v>
      </c>
      <c r="R182" s="3" t="str">
        <f>IF(OR(G182="12R",G182="12L"),_xlfn.XLOOKUP(C182,DB!$A$2:$A$255,DB!$B$2:$B$255,""),IF(OR(G182="30L",G182="30R"),_xlfn.XLOOKUP(C182,DB!$A$2:$A$255,DB!$C$2:$C$255,""),""))</f>
        <v>OMSUK</v>
      </c>
      <c r="S182" s="3">
        <f t="shared" si="2"/>
        <v>22</v>
      </c>
      <c r="T182" s="3" t="str">
        <f>_xlfn.XLOOKUP(C182,DB!$A$2:$A$255,DB!$D$2:$D$255,"")</f>
        <v>Sector 3</v>
      </c>
    </row>
    <row r="183" spans="1:20" x14ac:dyDescent="0.2">
      <c r="A183" s="18" t="s">
        <v>343</v>
      </c>
      <c r="B183" s="18" t="s">
        <v>18</v>
      </c>
      <c r="C183" s="18" t="s">
        <v>122</v>
      </c>
      <c r="D183" s="18" t="s">
        <v>44</v>
      </c>
      <c r="E183" s="18" t="s">
        <v>531</v>
      </c>
      <c r="F183" s="19">
        <v>46304.9327430556</v>
      </c>
      <c r="G183" s="18" t="s">
        <v>22</v>
      </c>
      <c r="H183" s="18" t="s">
        <v>3457</v>
      </c>
      <c r="I183" s="18">
        <v>360</v>
      </c>
      <c r="J183" s="18" t="s">
        <v>23</v>
      </c>
      <c r="K183" s="18" t="s">
        <v>24</v>
      </c>
      <c r="L183" s="18">
        <v>533</v>
      </c>
      <c r="M183" s="18" t="s">
        <v>130</v>
      </c>
      <c r="N183" s="19">
        <v>46304.961504629602</v>
      </c>
      <c r="O183" s="18">
        <v>360</v>
      </c>
      <c r="P183" s="18" t="s">
        <v>26</v>
      </c>
      <c r="Q183" s="18">
        <v>40</v>
      </c>
      <c r="R183" s="3" t="str">
        <f>IF(OR(G183="12R",G183="12L"),_xlfn.XLOOKUP(C183,DB!$A$2:$A$255,DB!$B$2:$B$255,""),IF(OR(G183="30L",G183="30R"),_xlfn.XLOOKUP(C183,DB!$A$2:$A$255,DB!$C$2:$C$255,""),""))</f>
        <v>ENEBA</v>
      </c>
      <c r="S183" s="3">
        <f t="shared" si="2"/>
        <v>22</v>
      </c>
      <c r="T183" s="3" t="str">
        <f>_xlfn.XLOOKUP(C183,DB!$A$2:$A$255,DB!$D$2:$D$255,"")</f>
        <v>Sector 3</v>
      </c>
    </row>
    <row r="184" spans="1:20" x14ac:dyDescent="0.2">
      <c r="A184" s="18" t="s">
        <v>448</v>
      </c>
      <c r="B184" s="18" t="s">
        <v>18</v>
      </c>
      <c r="C184" s="18" t="s">
        <v>273</v>
      </c>
      <c r="D184" s="18" t="s">
        <v>54</v>
      </c>
      <c r="E184" s="18" t="s">
        <v>300</v>
      </c>
      <c r="F184" s="19">
        <v>46304.933900463002</v>
      </c>
      <c r="G184" s="18" t="s">
        <v>22</v>
      </c>
      <c r="H184" s="18" t="s">
        <v>3458</v>
      </c>
      <c r="I184" s="18">
        <v>380</v>
      </c>
      <c r="J184" s="18" t="s">
        <v>23</v>
      </c>
      <c r="K184" s="18" t="s">
        <v>24</v>
      </c>
      <c r="L184" s="18">
        <v>873</v>
      </c>
      <c r="M184" s="18" t="s">
        <v>36</v>
      </c>
      <c r="N184" s="19">
        <v>46304.983148148101</v>
      </c>
      <c r="O184" s="18">
        <v>380</v>
      </c>
      <c r="P184" s="18" t="s">
        <v>26</v>
      </c>
      <c r="Q184" s="18">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18" t="s">
        <v>538</v>
      </c>
      <c r="B185" s="18" t="s">
        <v>18</v>
      </c>
      <c r="C185" s="18" t="s">
        <v>539</v>
      </c>
      <c r="D185" s="18" t="s">
        <v>29</v>
      </c>
      <c r="E185" s="18" t="s">
        <v>3459</v>
      </c>
      <c r="F185" s="19">
        <v>46304.935196759303</v>
      </c>
      <c r="G185" s="18" t="s">
        <v>22</v>
      </c>
      <c r="H185" s="18" t="s">
        <v>3460</v>
      </c>
      <c r="I185" s="18">
        <v>360</v>
      </c>
      <c r="J185" s="18" t="s">
        <v>23</v>
      </c>
      <c r="K185" s="18" t="s">
        <v>24</v>
      </c>
      <c r="L185" s="18">
        <v>550</v>
      </c>
      <c r="M185" s="18" t="s">
        <v>130</v>
      </c>
      <c r="N185" s="19">
        <v>46304.965821759302</v>
      </c>
      <c r="O185" s="18">
        <v>350</v>
      </c>
      <c r="P185" s="18" t="s">
        <v>26</v>
      </c>
      <c r="Q185" s="18">
        <v>40</v>
      </c>
      <c r="R185" s="3" t="str">
        <f>IF(OR(G185="12R",G185="12L"),_xlfn.XLOOKUP(C185,DB!$A$2:$A$255,DB!$B$2:$B$255,""),IF(OR(G185="30L",G185="30R"),_xlfn.XLOOKUP(C185,DB!$A$2:$A$255,DB!$C$2:$C$255,""),""))</f>
        <v>OMSUK</v>
      </c>
      <c r="S185" s="3">
        <f t="shared" si="2"/>
        <v>22</v>
      </c>
      <c r="T185" s="3" t="str">
        <f>_xlfn.XLOOKUP(C185,DB!$A$2:$A$255,DB!$D$2:$D$255,"")</f>
        <v>Sector 3</v>
      </c>
    </row>
    <row r="186" spans="1:20" x14ac:dyDescent="0.2">
      <c r="A186" s="18" t="s">
        <v>354</v>
      </c>
      <c r="B186" s="18" t="s">
        <v>18</v>
      </c>
      <c r="C186" s="18" t="s">
        <v>43</v>
      </c>
      <c r="D186" s="18" t="s">
        <v>44</v>
      </c>
      <c r="E186" s="18" t="s">
        <v>959</v>
      </c>
      <c r="F186" s="19">
        <v>46304.9463888889</v>
      </c>
      <c r="G186" s="18" t="s">
        <v>22</v>
      </c>
      <c r="H186" s="18" t="s">
        <v>3461</v>
      </c>
      <c r="I186" s="18">
        <v>360</v>
      </c>
      <c r="J186" s="18" t="s">
        <v>23</v>
      </c>
      <c r="K186" s="18" t="s">
        <v>24</v>
      </c>
      <c r="L186" s="18">
        <v>859</v>
      </c>
      <c r="M186" s="18" t="s">
        <v>46</v>
      </c>
      <c r="N186" s="19">
        <v>46304.994780092602</v>
      </c>
      <c r="O186" s="18">
        <v>360</v>
      </c>
      <c r="P186" s="18" t="s">
        <v>26</v>
      </c>
      <c r="Q186" s="18">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18" t="s">
        <v>349</v>
      </c>
      <c r="B187" s="18" t="s">
        <v>18</v>
      </c>
      <c r="C187" s="18" t="s">
        <v>221</v>
      </c>
      <c r="D187" s="18" t="s">
        <v>54</v>
      </c>
      <c r="E187" s="18" t="s">
        <v>962</v>
      </c>
      <c r="F187" s="19">
        <v>46304.952465277798</v>
      </c>
      <c r="G187" s="18" t="s">
        <v>22</v>
      </c>
      <c r="H187" s="18" t="s">
        <v>351</v>
      </c>
      <c r="I187" s="18">
        <v>380</v>
      </c>
      <c r="J187" s="18" t="s">
        <v>23</v>
      </c>
      <c r="K187" s="18" t="s">
        <v>24</v>
      </c>
      <c r="L187" s="18">
        <v>859</v>
      </c>
      <c r="M187" s="18" t="s">
        <v>46</v>
      </c>
      <c r="N187" s="19">
        <v>46304.998946759297</v>
      </c>
      <c r="O187" s="18">
        <v>380</v>
      </c>
      <c r="P187" s="18" t="s">
        <v>26</v>
      </c>
      <c r="Q187" s="18">
        <v>190</v>
      </c>
      <c r="R187" s="3" t="str">
        <f>IF(OR(G187="12R",G187="12L"),_xlfn.XLOOKUP(C187,DB!$A$2:$A$255,DB!$B$2:$B$255,""),IF(OR(G187="30L",G187="30R"),_xlfn.XLOOKUP(C187,DB!$A$2:$A$255,DB!$C$2:$C$255,""),""))</f>
        <v>UDGUV</v>
      </c>
      <c r="S187" s="3">
        <f t="shared" si="2"/>
        <v>22</v>
      </c>
      <c r="T187" s="3" t="str">
        <f>_xlfn.XLOOKUP(C187,DB!$A$2:$A$255,DB!$D$2:$D$255,"")</f>
        <v>Sector 2</v>
      </c>
    </row>
    <row r="188" spans="1:20" x14ac:dyDescent="0.2">
      <c r="A188" s="18" t="s">
        <v>344</v>
      </c>
      <c r="B188" s="18" t="s">
        <v>18</v>
      </c>
      <c r="C188" s="18" t="s">
        <v>345</v>
      </c>
      <c r="D188" s="18" t="s">
        <v>54</v>
      </c>
      <c r="E188" s="18" t="s">
        <v>427</v>
      </c>
      <c r="F188" s="19">
        <v>46304.954351851899</v>
      </c>
      <c r="G188" s="18" t="s">
        <v>22</v>
      </c>
      <c r="H188" s="18" t="s">
        <v>3462</v>
      </c>
      <c r="I188" s="18">
        <v>380</v>
      </c>
      <c r="J188" s="18" t="s">
        <v>23</v>
      </c>
      <c r="K188" s="18" t="s">
        <v>24</v>
      </c>
      <c r="L188" s="18">
        <v>868</v>
      </c>
      <c r="M188" s="18" t="s">
        <v>181</v>
      </c>
      <c r="N188" s="19">
        <v>46305.003148148098</v>
      </c>
      <c r="O188" s="18">
        <v>380</v>
      </c>
      <c r="P188" s="18" t="s">
        <v>26</v>
      </c>
      <c r="Q188" s="18">
        <v>190</v>
      </c>
      <c r="R188" s="3" t="str">
        <f>IF(OR(G188="12R",G188="12L"),_xlfn.XLOOKUP(C188,DB!$A$2:$A$255,DB!$B$2:$B$255,""),IF(OR(G188="30L",G188="30R"),_xlfn.XLOOKUP(C188,DB!$A$2:$A$255,DB!$C$2:$C$255,""),""))</f>
        <v>UDGUV</v>
      </c>
      <c r="S188" s="3">
        <f t="shared" si="2"/>
        <v>22</v>
      </c>
      <c r="T188" s="3" t="str">
        <f>_xlfn.XLOOKUP(C188,DB!$A$2:$A$255,DB!$D$2:$D$255,"")</f>
        <v>Sector 2</v>
      </c>
    </row>
    <row r="189" spans="1:20" x14ac:dyDescent="0.2">
      <c r="A189" s="18" t="s">
        <v>315</v>
      </c>
      <c r="B189" s="18" t="s">
        <v>18</v>
      </c>
      <c r="C189" s="18" t="s">
        <v>224</v>
      </c>
      <c r="D189" s="18" t="s">
        <v>116</v>
      </c>
      <c r="E189" s="18" t="s">
        <v>239</v>
      </c>
      <c r="F189" s="19">
        <v>46304.955347222203</v>
      </c>
      <c r="G189" s="18" t="s">
        <v>22</v>
      </c>
      <c r="H189" s="18" t="s">
        <v>3463</v>
      </c>
      <c r="I189" s="18">
        <v>380</v>
      </c>
      <c r="J189" s="18" t="s">
        <v>23</v>
      </c>
      <c r="K189" s="18" t="s">
        <v>24</v>
      </c>
      <c r="L189" s="18">
        <v>534</v>
      </c>
      <c r="M189" s="18" t="s">
        <v>130</v>
      </c>
      <c r="N189" s="19">
        <v>46304.984178240702</v>
      </c>
      <c r="O189" s="18">
        <v>380</v>
      </c>
      <c r="P189" s="18" t="s">
        <v>26</v>
      </c>
      <c r="Q189" s="18">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s="18" t="s">
        <v>607</v>
      </c>
      <c r="B190" s="18" t="s">
        <v>18</v>
      </c>
      <c r="C190" s="18" t="s">
        <v>608</v>
      </c>
      <c r="D190" s="18" t="s">
        <v>366</v>
      </c>
      <c r="E190" s="18" t="s">
        <v>3464</v>
      </c>
      <c r="F190" s="19">
        <v>46304.9581944444</v>
      </c>
      <c r="G190" s="18" t="s">
        <v>22</v>
      </c>
      <c r="H190" s="18" t="s">
        <v>3465</v>
      </c>
      <c r="I190" s="18">
        <v>390</v>
      </c>
      <c r="J190" s="18" t="s">
        <v>23</v>
      </c>
      <c r="K190" s="18" t="s">
        <v>24</v>
      </c>
      <c r="L190" s="18">
        <v>137</v>
      </c>
      <c r="M190" s="18" t="s">
        <v>3300</v>
      </c>
      <c r="N190" s="19">
        <v>46304.967233796298</v>
      </c>
      <c r="O190" s="18">
        <v>237</v>
      </c>
      <c r="P190" s="18" t="s">
        <v>41</v>
      </c>
      <c r="Q190" s="18">
        <v>190</v>
      </c>
      <c r="R190" s="3" t="str">
        <f>IF(OR(G190="12R",G190="12L"),_xlfn.XLOOKUP(C190,DB!$A$2:$A$255,DB!$B$2:$B$255,""),IF(OR(G190="30L",G190="30R"),_xlfn.XLOOKUP(C190,DB!$A$2:$A$255,DB!$C$2:$C$255,""),""))</f>
        <v>NUDAL</v>
      </c>
      <c r="S190" s="3">
        <f t="shared" si="2"/>
        <v>22</v>
      </c>
      <c r="T190" s="3" t="str">
        <f>_xlfn.XLOOKUP(C190,DB!$A$2:$A$255,DB!$D$2:$D$255,"")</f>
        <v>Sector 3</v>
      </c>
    </row>
    <row r="191" spans="1:20" x14ac:dyDescent="0.2">
      <c r="A191" s="18" t="s">
        <v>356</v>
      </c>
      <c r="B191" s="18" t="s">
        <v>18</v>
      </c>
      <c r="C191" s="18" t="s">
        <v>63</v>
      </c>
      <c r="D191" s="18" t="s">
        <v>34</v>
      </c>
      <c r="E191" s="18" t="s">
        <v>302</v>
      </c>
      <c r="F191" s="19">
        <v>46304.9633217593</v>
      </c>
      <c r="G191" s="18" t="s">
        <v>22</v>
      </c>
      <c r="H191" s="18" t="s">
        <v>3466</v>
      </c>
      <c r="I191" s="18">
        <v>360</v>
      </c>
      <c r="J191" s="18" t="s">
        <v>23</v>
      </c>
      <c r="K191" s="18" t="s">
        <v>24</v>
      </c>
      <c r="L191" s="18">
        <v>866</v>
      </c>
      <c r="M191" s="18" t="s">
        <v>181</v>
      </c>
      <c r="N191" s="19">
        <v>46305.011481481502</v>
      </c>
      <c r="O191" s="18">
        <v>360</v>
      </c>
      <c r="P191" s="18" t="s">
        <v>26</v>
      </c>
      <c r="Q191" s="18">
        <v>190</v>
      </c>
      <c r="R191" s="3" t="str">
        <f>IF(OR(G191="12R",G191="12L"),_xlfn.XLOOKUP(C191,DB!$A$2:$A$255,DB!$B$2:$B$255,""),IF(OR(G191="30L",G191="30R"),_xlfn.XLOOKUP(C191,DB!$A$2:$A$255,DB!$C$2:$C$255,""),""))</f>
        <v>UDGUV</v>
      </c>
      <c r="S191" s="3">
        <f t="shared" si="2"/>
        <v>23</v>
      </c>
      <c r="T191" s="3" t="str">
        <f>_xlfn.XLOOKUP(C191,DB!$A$2:$A$255,DB!$D$2:$D$255,"")</f>
        <v>Sector 2</v>
      </c>
    </row>
    <row r="192" spans="1:20" x14ac:dyDescent="0.2">
      <c r="A192" s="18" t="s">
        <v>358</v>
      </c>
      <c r="B192" s="18" t="s">
        <v>18</v>
      </c>
      <c r="C192" s="18" t="s">
        <v>276</v>
      </c>
      <c r="D192" s="18" t="s">
        <v>129</v>
      </c>
      <c r="E192" s="18" t="s">
        <v>3467</v>
      </c>
      <c r="F192" s="19">
        <v>46304.983009259297</v>
      </c>
      <c r="G192" s="18" t="s">
        <v>22</v>
      </c>
      <c r="H192" s="18" t="s">
        <v>3468</v>
      </c>
      <c r="I192" s="18">
        <v>340</v>
      </c>
      <c r="J192" s="18" t="s">
        <v>23</v>
      </c>
      <c r="K192" s="18" t="s">
        <v>24</v>
      </c>
      <c r="L192" s="18">
        <v>522</v>
      </c>
      <c r="M192" s="18" t="s">
        <v>130</v>
      </c>
      <c r="N192" s="19">
        <v>46305.010810185202</v>
      </c>
      <c r="O192" s="18">
        <v>320</v>
      </c>
      <c r="P192" s="18" t="s">
        <v>26</v>
      </c>
      <c r="Q192" s="18">
        <v>40</v>
      </c>
      <c r="R192" s="3" t="str">
        <f>IF(OR(G192="12R",G192="12L"),_xlfn.XLOOKUP(C192,DB!$A$2:$A$255,DB!$B$2:$B$255,""),IF(OR(G192="30L",G192="30R"),_xlfn.XLOOKUP(C192,DB!$A$2:$A$255,DB!$C$2:$C$255,""),""))</f>
        <v>UDGUV</v>
      </c>
      <c r="S192" s="3">
        <f t="shared" si="2"/>
        <v>23</v>
      </c>
      <c r="T192" s="3" t="str">
        <f>_xlfn.XLOOKUP(C192,DB!$A$2:$A$255,DB!$D$2:$D$255,"")</f>
        <v>Sector 2</v>
      </c>
    </row>
    <row r="193" spans="1:20" x14ac:dyDescent="0.2">
      <c r="A193" s="18" t="s">
        <v>360</v>
      </c>
      <c r="B193" s="18" t="s">
        <v>18</v>
      </c>
      <c r="C193" s="18" t="s">
        <v>43</v>
      </c>
      <c r="D193" s="18" t="s">
        <v>129</v>
      </c>
      <c r="E193" s="18" t="s">
        <v>392</v>
      </c>
      <c r="F193" s="19">
        <v>46304.989409722199</v>
      </c>
      <c r="G193" s="18" t="s">
        <v>22</v>
      </c>
      <c r="H193" s="18" t="s">
        <v>3469</v>
      </c>
      <c r="I193" s="18">
        <v>380</v>
      </c>
      <c r="J193" s="18" t="s">
        <v>23</v>
      </c>
      <c r="K193" s="18" t="s">
        <v>24</v>
      </c>
      <c r="L193" s="18">
        <v>859</v>
      </c>
      <c r="M193" s="18" t="s">
        <v>46</v>
      </c>
      <c r="N193" s="19">
        <v>46305.037245370397</v>
      </c>
      <c r="O193" s="18">
        <v>380</v>
      </c>
      <c r="P193" s="18" t="s">
        <v>26</v>
      </c>
      <c r="Q193" s="18">
        <v>190</v>
      </c>
      <c r="R193" s="3" t="str">
        <f>IF(OR(G193="12R",G193="12L"),_xlfn.XLOOKUP(C193,DB!$A$2:$A$255,DB!$B$2:$B$255,""),IF(OR(G193="30L",G193="30R"),_xlfn.XLOOKUP(C193,DB!$A$2:$A$255,DB!$C$2:$C$255,""),""))</f>
        <v>UDGUV</v>
      </c>
      <c r="S193" s="3">
        <f t="shared" si="2"/>
        <v>23</v>
      </c>
      <c r="T193" s="3" t="str">
        <f>_xlfn.XLOOKUP(C193,DB!$A$2:$A$255,DB!$D$2:$D$255,"")</f>
        <v>Sector 2</v>
      </c>
    </row>
    <row r="194" spans="1:20" x14ac:dyDescent="0.2">
      <c r="A194" s="18" t="s">
        <v>280</v>
      </c>
      <c r="B194" s="18" t="s">
        <v>18</v>
      </c>
      <c r="C194" s="18" t="s">
        <v>170</v>
      </c>
      <c r="D194" s="18" t="s">
        <v>61</v>
      </c>
      <c r="E194" s="18" t="s">
        <v>3470</v>
      </c>
      <c r="F194" s="19">
        <v>46304.991134259297</v>
      </c>
      <c r="G194" s="18" t="s">
        <v>22</v>
      </c>
      <c r="H194" s="18" t="s">
        <v>3471</v>
      </c>
      <c r="I194" s="18">
        <v>370</v>
      </c>
      <c r="J194" s="18" t="s">
        <v>23</v>
      </c>
      <c r="K194" s="18" t="s">
        <v>24</v>
      </c>
      <c r="L194" s="18">
        <v>132</v>
      </c>
      <c r="M194" s="18" t="s">
        <v>40</v>
      </c>
      <c r="N194" s="19">
        <v>46305.000231481499</v>
      </c>
      <c r="O194" s="18">
        <v>230</v>
      </c>
      <c r="P194" s="18" t="s">
        <v>26</v>
      </c>
      <c r="Q194" s="18">
        <v>190</v>
      </c>
      <c r="R194" s="3" t="str">
        <f>IF(OR(G194="12R",G194="12L"),_xlfn.XLOOKUP(C194,DB!$A$2:$A$255,DB!$B$2:$B$255,""),IF(OR(G194="30L",G194="30R"),_xlfn.XLOOKUP(C194,DB!$A$2:$A$255,DB!$C$2:$C$255,""),""))</f>
        <v>OMSUK</v>
      </c>
      <c r="S194" s="3">
        <f t="shared" si="2"/>
        <v>23</v>
      </c>
      <c r="T194" s="3" t="str">
        <f>_xlfn.XLOOKUP(C194,DB!$A$2:$A$255,DB!$D$2:$D$255,"")</f>
        <v>Sector 3</v>
      </c>
    </row>
    <row r="195" spans="1:20" x14ac:dyDescent="0.2">
      <c r="A195" s="18" t="s">
        <v>362</v>
      </c>
      <c r="B195" s="18" t="s">
        <v>18</v>
      </c>
      <c r="C195" s="18" t="s">
        <v>314</v>
      </c>
      <c r="D195" s="18" t="s">
        <v>34</v>
      </c>
      <c r="E195" s="18" t="s">
        <v>3472</v>
      </c>
      <c r="F195" s="19">
        <v>46304.994212963</v>
      </c>
      <c r="G195" s="18" t="s">
        <v>22</v>
      </c>
      <c r="H195" s="18" t="s">
        <v>3473</v>
      </c>
      <c r="I195" s="18">
        <v>330</v>
      </c>
      <c r="J195" s="18" t="s">
        <v>23</v>
      </c>
      <c r="K195" s="18" t="s">
        <v>24</v>
      </c>
      <c r="L195" s="18">
        <v>218</v>
      </c>
      <c r="M195" s="18" t="s">
        <v>56</v>
      </c>
      <c r="N195" s="19">
        <v>46305.008090277799</v>
      </c>
      <c r="O195" s="18">
        <v>274</v>
      </c>
      <c r="P195" s="18" t="s">
        <v>26</v>
      </c>
      <c r="Q195" s="18">
        <v>190</v>
      </c>
      <c r="R195" s="3" t="str">
        <f>IF(OR(G195="12R",G195="12L"),_xlfn.XLOOKUP(C195,DB!$A$2:$A$255,DB!$B$2:$B$255,""),IF(OR(G195="30L",G195="30R"),_xlfn.XLOOKUP(C195,DB!$A$2:$A$255,DB!$C$2:$C$255,""),""))</f>
        <v>CZM</v>
      </c>
      <c r="S195" s="3">
        <f t="shared" ref="S195:S220" si="3">HOUR(F195)</f>
        <v>23</v>
      </c>
      <c r="T195" s="3" t="str">
        <f>_xlfn.XLOOKUP(C195,DB!$A$2:$A$255,DB!$D$2:$D$255,"")</f>
        <v>Sector 7</v>
      </c>
    </row>
    <row r="196" spans="1:20" x14ac:dyDescent="0.2">
      <c r="F196" s="2"/>
      <c r="I196" s="3"/>
      <c r="L196" s="3"/>
      <c r="N196" s="2"/>
      <c r="O196" s="3"/>
      <c r="Q196" s="3"/>
      <c r="R196" s="3" t="str">
        <f>IF(OR(G196="12R",G196="12L"),_xlfn.XLOOKUP(C196,DB!$A$2:$A$255,DB!$B$2:$B$255,""),IF(OR(G196="30L",G196="30R"),_xlfn.XLOOKUP(C196,DB!$A$2:$A$255,DB!$C$2:$C$255,""),""))</f>
        <v/>
      </c>
      <c r="S196" s="3">
        <f t="shared" si="3"/>
        <v>0</v>
      </c>
      <c r="T196" s="3" t="str">
        <f>_xlfn.XLOOKUP(C196,DB!$A$2:$A$255,DB!$D$2:$D$255,"")</f>
        <v/>
      </c>
    </row>
    <row r="197" spans="1:20" x14ac:dyDescent="0.2">
      <c r="F197" s="2"/>
      <c r="I197" s="3"/>
      <c r="L197" s="3"/>
      <c r="N197" s="2"/>
      <c r="O197" s="3"/>
      <c r="Q197" s="3"/>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1</v>
      </c>
      <c r="H227" s="8">
        <f t="shared" si="4"/>
        <v>1</v>
      </c>
      <c r="I227" s="9">
        <f t="shared" ref="I227:I235" si="5">SUM(B227:H227)</f>
        <v>3</v>
      </c>
    </row>
    <row r="228" spans="1:9" x14ac:dyDescent="0.2">
      <c r="A228" s="7">
        <v>15</v>
      </c>
      <c r="B228" s="8">
        <f t="shared" si="4"/>
        <v>1</v>
      </c>
      <c r="C228" s="8">
        <f t="shared" si="4"/>
        <v>3</v>
      </c>
      <c r="D228" s="8">
        <f t="shared" si="4"/>
        <v>0</v>
      </c>
      <c r="E228" s="8">
        <f t="shared" si="4"/>
        <v>0</v>
      </c>
      <c r="F228" s="8">
        <f t="shared" si="4"/>
        <v>0</v>
      </c>
      <c r="G228" s="8">
        <f t="shared" si="4"/>
        <v>0</v>
      </c>
      <c r="H228" s="8">
        <f t="shared" si="4"/>
        <v>7</v>
      </c>
      <c r="I228" s="9">
        <f t="shared" si="5"/>
        <v>11</v>
      </c>
    </row>
    <row r="229" spans="1:9" x14ac:dyDescent="0.2">
      <c r="A229" s="7">
        <v>16</v>
      </c>
      <c r="B229" s="8">
        <f t="shared" si="4"/>
        <v>1</v>
      </c>
      <c r="C229" s="8">
        <f t="shared" si="4"/>
        <v>3</v>
      </c>
      <c r="D229" s="8">
        <f t="shared" si="4"/>
        <v>0</v>
      </c>
      <c r="E229" s="8">
        <f t="shared" si="4"/>
        <v>1</v>
      </c>
      <c r="F229" s="8">
        <f t="shared" si="4"/>
        <v>3</v>
      </c>
      <c r="G229" s="8">
        <f t="shared" si="4"/>
        <v>2</v>
      </c>
      <c r="H229" s="8">
        <f t="shared" si="4"/>
        <v>12</v>
      </c>
      <c r="I229" s="9">
        <f t="shared" si="5"/>
        <v>22</v>
      </c>
    </row>
    <row r="230" spans="1:9" x14ac:dyDescent="0.2">
      <c r="A230" s="7">
        <v>17</v>
      </c>
      <c r="B230" s="8">
        <f t="shared" si="4"/>
        <v>0</v>
      </c>
      <c r="C230" s="8">
        <f t="shared" si="4"/>
        <v>4</v>
      </c>
      <c r="D230" s="8">
        <f t="shared" si="4"/>
        <v>0</v>
      </c>
      <c r="E230" s="8">
        <f t="shared" si="4"/>
        <v>1</v>
      </c>
      <c r="F230" s="8">
        <f t="shared" si="4"/>
        <v>1</v>
      </c>
      <c r="G230" s="8">
        <f t="shared" si="4"/>
        <v>1</v>
      </c>
      <c r="H230" s="8">
        <f t="shared" si="4"/>
        <v>5</v>
      </c>
      <c r="I230" s="9">
        <f t="shared" si="5"/>
        <v>12</v>
      </c>
    </row>
    <row r="231" spans="1:9" x14ac:dyDescent="0.2">
      <c r="A231" s="7">
        <v>18</v>
      </c>
      <c r="B231" s="8">
        <f t="shared" si="4"/>
        <v>0</v>
      </c>
      <c r="C231" s="8">
        <f t="shared" si="4"/>
        <v>3</v>
      </c>
      <c r="D231" s="8">
        <f t="shared" si="4"/>
        <v>0</v>
      </c>
      <c r="E231" s="8">
        <f t="shared" si="4"/>
        <v>1</v>
      </c>
      <c r="F231" s="8">
        <f t="shared" si="4"/>
        <v>10</v>
      </c>
      <c r="G231" s="8">
        <f t="shared" si="4"/>
        <v>2</v>
      </c>
      <c r="H231" s="8">
        <f t="shared" si="4"/>
        <v>6</v>
      </c>
      <c r="I231" s="9">
        <f t="shared" si="5"/>
        <v>22</v>
      </c>
    </row>
    <row r="232" spans="1:9" x14ac:dyDescent="0.2">
      <c r="A232" s="7">
        <v>19</v>
      </c>
      <c r="B232" s="8">
        <f t="shared" si="4"/>
        <v>2</v>
      </c>
      <c r="C232" s="8">
        <f t="shared" si="4"/>
        <v>5</v>
      </c>
      <c r="D232" s="8">
        <f t="shared" si="4"/>
        <v>0</v>
      </c>
      <c r="E232" s="8">
        <f t="shared" si="4"/>
        <v>4</v>
      </c>
      <c r="F232" s="8">
        <f t="shared" si="4"/>
        <v>3</v>
      </c>
      <c r="G232" s="8">
        <f t="shared" si="4"/>
        <v>0</v>
      </c>
      <c r="H232" s="8">
        <f t="shared" si="4"/>
        <v>10</v>
      </c>
      <c r="I232" s="9">
        <f t="shared" si="5"/>
        <v>24</v>
      </c>
    </row>
    <row r="233" spans="1:9" x14ac:dyDescent="0.2">
      <c r="A233" s="7">
        <v>20</v>
      </c>
      <c r="B233" s="8">
        <f t="shared" si="4"/>
        <v>0</v>
      </c>
      <c r="C233" s="8">
        <f t="shared" si="4"/>
        <v>6</v>
      </c>
      <c r="D233" s="8">
        <f t="shared" si="4"/>
        <v>0</v>
      </c>
      <c r="E233" s="8">
        <f t="shared" si="4"/>
        <v>0</v>
      </c>
      <c r="F233" s="8">
        <f t="shared" si="4"/>
        <v>2</v>
      </c>
      <c r="G233" s="8">
        <f t="shared" si="4"/>
        <v>0</v>
      </c>
      <c r="H233" s="8">
        <f t="shared" si="4"/>
        <v>7</v>
      </c>
      <c r="I233" s="9">
        <f t="shared" si="5"/>
        <v>15</v>
      </c>
    </row>
    <row r="234" spans="1:9" x14ac:dyDescent="0.2">
      <c r="A234" s="7">
        <v>21</v>
      </c>
      <c r="B234" s="8">
        <f t="shared" si="4"/>
        <v>1</v>
      </c>
      <c r="C234" s="8">
        <f t="shared" si="4"/>
        <v>4</v>
      </c>
      <c r="D234" s="8">
        <f t="shared" si="4"/>
        <v>0</v>
      </c>
      <c r="E234" s="8">
        <f t="shared" si="4"/>
        <v>2</v>
      </c>
      <c r="F234" s="8">
        <f t="shared" si="4"/>
        <v>5</v>
      </c>
      <c r="G234" s="8">
        <f t="shared" si="4"/>
        <v>0</v>
      </c>
      <c r="H234" s="8">
        <f t="shared" si="4"/>
        <v>12</v>
      </c>
      <c r="I234" s="9">
        <f t="shared" si="5"/>
        <v>24</v>
      </c>
    </row>
    <row r="235" spans="1:9" x14ac:dyDescent="0.2">
      <c r="A235" s="10">
        <v>22</v>
      </c>
      <c r="B235" s="11">
        <f t="shared" si="4"/>
        <v>0</v>
      </c>
      <c r="C235" s="11">
        <f t="shared" si="4"/>
        <v>2</v>
      </c>
      <c r="D235" s="11">
        <f t="shared" si="4"/>
        <v>0</v>
      </c>
      <c r="E235" s="11">
        <f t="shared" si="4"/>
        <v>1</v>
      </c>
      <c r="F235" s="11">
        <f t="shared" si="4"/>
        <v>3</v>
      </c>
      <c r="G235" s="11">
        <f t="shared" si="4"/>
        <v>1</v>
      </c>
      <c r="H235" s="11">
        <f t="shared" si="4"/>
        <v>4</v>
      </c>
      <c r="I235" s="12">
        <f t="shared" si="5"/>
        <v>11</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2</v>
      </c>
      <c r="E264" s="9">
        <f t="shared" ref="E264:E273" si="7">SUM(B264:D264)</f>
        <v>3</v>
      </c>
    </row>
    <row r="265" spans="1:9" x14ac:dyDescent="0.2">
      <c r="A265" s="7">
        <v>15</v>
      </c>
      <c r="B265" s="8">
        <f t="shared" si="6"/>
        <v>7</v>
      </c>
      <c r="C265" s="8">
        <f t="shared" si="6"/>
        <v>3</v>
      </c>
      <c r="D265" s="8">
        <f t="shared" si="6"/>
        <v>1</v>
      </c>
      <c r="E265" s="9">
        <f t="shared" si="7"/>
        <v>11</v>
      </c>
    </row>
    <row r="266" spans="1:9" x14ac:dyDescent="0.2">
      <c r="A266" s="7">
        <v>16</v>
      </c>
      <c r="B266" s="8">
        <f t="shared" si="6"/>
        <v>12</v>
      </c>
      <c r="C266" s="8">
        <f t="shared" si="6"/>
        <v>7</v>
      </c>
      <c r="D266" s="8">
        <f t="shared" si="6"/>
        <v>3</v>
      </c>
      <c r="E266" s="9">
        <f t="shared" si="7"/>
        <v>22</v>
      </c>
    </row>
    <row r="267" spans="1:9" x14ac:dyDescent="0.2">
      <c r="A267" s="7">
        <v>17</v>
      </c>
      <c r="B267" s="8">
        <f t="shared" si="6"/>
        <v>5</v>
      </c>
      <c r="C267" s="8">
        <f t="shared" si="6"/>
        <v>6</v>
      </c>
      <c r="D267" s="8">
        <f t="shared" si="6"/>
        <v>1</v>
      </c>
      <c r="E267" s="9">
        <f t="shared" si="7"/>
        <v>12</v>
      </c>
    </row>
    <row r="268" spans="1:9" x14ac:dyDescent="0.2">
      <c r="A268" s="7">
        <v>18</v>
      </c>
      <c r="B268" s="8">
        <f t="shared" si="6"/>
        <v>6</v>
      </c>
      <c r="C268" s="8">
        <f t="shared" si="6"/>
        <v>14</v>
      </c>
      <c r="D268" s="8">
        <f t="shared" si="6"/>
        <v>2</v>
      </c>
      <c r="E268" s="9">
        <f t="shared" si="7"/>
        <v>22</v>
      </c>
    </row>
    <row r="269" spans="1:9" x14ac:dyDescent="0.2">
      <c r="A269" s="7">
        <v>19</v>
      </c>
      <c r="B269" s="8">
        <f t="shared" si="6"/>
        <v>10</v>
      </c>
      <c r="C269" s="8">
        <f t="shared" si="6"/>
        <v>12</v>
      </c>
      <c r="D269" s="8">
        <f t="shared" si="6"/>
        <v>2</v>
      </c>
      <c r="E269" s="9">
        <f t="shared" si="7"/>
        <v>24</v>
      </c>
    </row>
    <row r="270" spans="1:9" x14ac:dyDescent="0.2">
      <c r="A270" s="7">
        <v>20</v>
      </c>
      <c r="B270" s="8">
        <f t="shared" si="6"/>
        <v>7</v>
      </c>
      <c r="C270" s="8">
        <f t="shared" si="6"/>
        <v>8</v>
      </c>
      <c r="D270" s="8">
        <f t="shared" si="6"/>
        <v>0</v>
      </c>
      <c r="E270" s="9">
        <f t="shared" si="7"/>
        <v>15</v>
      </c>
    </row>
    <row r="271" spans="1:9" x14ac:dyDescent="0.2">
      <c r="A271" s="7">
        <v>21</v>
      </c>
      <c r="B271" s="8">
        <f t="shared" si="6"/>
        <v>12</v>
      </c>
      <c r="C271" s="8">
        <f t="shared" si="6"/>
        <v>11</v>
      </c>
      <c r="D271" s="8">
        <f t="shared" si="6"/>
        <v>1</v>
      </c>
      <c r="E271" s="9">
        <f t="shared" si="7"/>
        <v>24</v>
      </c>
    </row>
    <row r="272" spans="1:9" x14ac:dyDescent="0.2">
      <c r="A272" s="7">
        <v>22</v>
      </c>
      <c r="B272" s="8">
        <f t="shared" si="6"/>
        <v>4</v>
      </c>
      <c r="C272" s="8">
        <f t="shared" si="6"/>
        <v>6</v>
      </c>
      <c r="D272" s="8">
        <f t="shared" si="6"/>
        <v>1</v>
      </c>
      <c r="E272" s="9">
        <f t="shared" si="7"/>
        <v>11</v>
      </c>
    </row>
    <row r="273" spans="1:9" x14ac:dyDescent="0.2">
      <c r="A273" s="10">
        <v>23</v>
      </c>
      <c r="B273" s="11">
        <f t="shared" si="6"/>
        <v>3</v>
      </c>
      <c r="C273" s="11">
        <f t="shared" si="6"/>
        <v>1</v>
      </c>
      <c r="D273" s="11">
        <f t="shared" si="6"/>
        <v>1</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2AF5D-DC1A-164A-AF93-88A9671BFC03}">
  <dimension ref="A1:T275"/>
  <sheetViews>
    <sheetView showGridLines="0" topLeftCell="A265" zoomScale="110" zoomScaleNormal="110" workbookViewId="0">
      <selection activeCell="H2" sqref="H2:H21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359</v>
      </c>
      <c r="B2" s="18" t="s">
        <v>18</v>
      </c>
      <c r="C2" s="18" t="s">
        <v>219</v>
      </c>
      <c r="D2" s="18" t="s">
        <v>34</v>
      </c>
      <c r="E2" s="18" t="s">
        <v>3474</v>
      </c>
      <c r="F2" s="19">
        <v>46305.007893518501</v>
      </c>
      <c r="G2" s="18" t="s">
        <v>22</v>
      </c>
      <c r="H2" s="18" t="s">
        <v>3475</v>
      </c>
      <c r="I2" s="18">
        <v>370</v>
      </c>
      <c r="J2" s="18" t="s">
        <v>23</v>
      </c>
      <c r="K2" s="18" t="s">
        <v>24</v>
      </c>
      <c r="L2" s="18">
        <v>151</v>
      </c>
      <c r="M2" s="18" t="s">
        <v>3476</v>
      </c>
      <c r="N2" s="19">
        <v>46305.017731481501</v>
      </c>
      <c r="O2" s="18">
        <v>248</v>
      </c>
      <c r="P2" s="18" t="s">
        <v>26</v>
      </c>
      <c r="Q2" s="18">
        <v>190</v>
      </c>
      <c r="R2" s="3" t="str">
        <f>IF(OR(G2="12R",G2="12L"),_xlfn.XLOOKUP(C2,DB!$A$2:$A$255,DB!$B$2:$B$255,""),IF(OR(G2="30L",G2="30R"),_xlfn.XLOOKUP(C2,DB!$A$2:$A$255,DB!$C$2:$C$255,""),""))</f>
        <v>TAKUX</v>
      </c>
      <c r="S2" s="3">
        <f>HOUR(F2)</f>
        <v>0</v>
      </c>
      <c r="T2" s="3" t="str">
        <f>_xlfn.XLOOKUP(C2,DB!$A$2:$A$255,DB!$D$2:$D$255,"")</f>
        <v>Sector 7</v>
      </c>
    </row>
    <row r="3" spans="1:20" x14ac:dyDescent="0.2">
      <c r="A3" s="18" t="s">
        <v>17</v>
      </c>
      <c r="B3" s="18" t="s">
        <v>18</v>
      </c>
      <c r="C3" s="18" t="s">
        <v>19</v>
      </c>
      <c r="D3" s="18" t="s">
        <v>20</v>
      </c>
      <c r="E3" s="18" t="s">
        <v>805</v>
      </c>
      <c r="F3" s="19">
        <v>46305.012824074103</v>
      </c>
      <c r="G3" s="18" t="s">
        <v>22</v>
      </c>
      <c r="H3" s="18" t="s">
        <v>3477</v>
      </c>
      <c r="I3" s="18">
        <v>340</v>
      </c>
      <c r="J3" s="18" t="s">
        <v>23</v>
      </c>
      <c r="K3" s="18" t="s">
        <v>24</v>
      </c>
      <c r="L3" s="18">
        <v>860</v>
      </c>
      <c r="M3" s="18" t="s">
        <v>25</v>
      </c>
      <c r="N3" s="19">
        <v>46305.060289351903</v>
      </c>
      <c r="O3" s="18">
        <v>340</v>
      </c>
      <c r="P3" s="18" t="s">
        <v>26</v>
      </c>
      <c r="Q3" s="18">
        <v>190</v>
      </c>
      <c r="R3" s="3" t="str">
        <f>IF(OR(G3="12R",G3="12L"),_xlfn.XLOOKUP(C3,DB!$A$2:$A$255,DB!$B$2:$B$255,""),IF(OR(G3="30L",G3="30R"),_xlfn.XLOOKUP(C3,DB!$A$2:$A$255,DB!$C$2:$C$255,""),""))</f>
        <v>UDGUV</v>
      </c>
      <c r="S3" s="3">
        <f t="shared" ref="S3:S66" si="0">HOUR(F3)</f>
        <v>0</v>
      </c>
      <c r="T3" s="3" t="str">
        <f>_xlfn.XLOOKUP(C3,DB!$A$2:$A$255,DB!$D$2:$D$255,"")</f>
        <v>Sector 2</v>
      </c>
    </row>
    <row r="4" spans="1:20" x14ac:dyDescent="0.2">
      <c r="A4" s="18" t="s">
        <v>3478</v>
      </c>
      <c r="B4" s="18" t="s">
        <v>18</v>
      </c>
      <c r="C4" s="18" t="s">
        <v>221</v>
      </c>
      <c r="D4" s="18" t="s">
        <v>61</v>
      </c>
      <c r="E4" s="18" t="s">
        <v>590</v>
      </c>
      <c r="F4" s="19">
        <v>46305.022476851896</v>
      </c>
      <c r="G4" s="18" t="s">
        <v>22</v>
      </c>
      <c r="H4" s="18" t="s">
        <v>3479</v>
      </c>
      <c r="I4" s="18">
        <v>340</v>
      </c>
      <c r="J4" s="18" t="s">
        <v>23</v>
      </c>
      <c r="K4" s="18" t="s">
        <v>24</v>
      </c>
      <c r="L4" s="18">
        <v>860</v>
      </c>
      <c r="M4" s="18" t="s">
        <v>602</v>
      </c>
      <c r="N4" s="19">
        <v>46305.0690509259</v>
      </c>
      <c r="O4" s="18">
        <v>340</v>
      </c>
      <c r="P4" s="18" t="s">
        <v>26</v>
      </c>
      <c r="Q4" s="18">
        <v>190</v>
      </c>
      <c r="R4" s="3" t="str">
        <f>IF(OR(G4="12R",G4="12L"),_xlfn.XLOOKUP(C4,DB!$A$2:$A$255,DB!$B$2:$B$255,""),IF(OR(G4="30L",G4="30R"),_xlfn.XLOOKUP(C4,DB!$A$2:$A$255,DB!$C$2:$C$255,""),""))</f>
        <v>UDGUV</v>
      </c>
      <c r="S4" s="3">
        <f t="shared" si="0"/>
        <v>0</v>
      </c>
      <c r="T4" s="3" t="str">
        <f>_xlfn.XLOOKUP(C4,DB!$A$2:$A$255,DB!$D$2:$D$255,"")</f>
        <v>Sector 2</v>
      </c>
    </row>
    <row r="5" spans="1:20" x14ac:dyDescent="0.2">
      <c r="A5" s="18" t="s">
        <v>451</v>
      </c>
      <c r="B5" s="18" t="s">
        <v>18</v>
      </c>
      <c r="C5" s="18" t="s">
        <v>87</v>
      </c>
      <c r="D5" s="18" t="s">
        <v>88</v>
      </c>
      <c r="E5" s="18" t="s">
        <v>3480</v>
      </c>
      <c r="F5" s="19">
        <v>46305.028969907398</v>
      </c>
      <c r="G5" s="18" t="s">
        <v>22</v>
      </c>
      <c r="H5" s="18" t="s">
        <v>3481</v>
      </c>
      <c r="I5" s="18">
        <v>370</v>
      </c>
      <c r="J5" s="18" t="s">
        <v>23</v>
      </c>
      <c r="K5" s="18" t="s">
        <v>24</v>
      </c>
      <c r="L5" s="18">
        <v>134</v>
      </c>
      <c r="M5" s="18" t="s">
        <v>40</v>
      </c>
      <c r="N5" s="19">
        <v>46305.038402777798</v>
      </c>
      <c r="O5" s="18">
        <v>206</v>
      </c>
      <c r="P5" s="18" t="s">
        <v>41</v>
      </c>
      <c r="Q5" s="18">
        <v>190</v>
      </c>
      <c r="R5" s="3" t="str">
        <f>IF(OR(G5="12R",G5="12L"),_xlfn.XLOOKUP(C5,DB!$A$2:$A$255,DB!$B$2:$B$255,""),IF(OR(G5="30L",G5="30R"),_xlfn.XLOOKUP(C5,DB!$A$2:$A$255,DB!$C$2:$C$255,""),""))</f>
        <v>NUDAL</v>
      </c>
      <c r="S5" s="3">
        <f t="shared" si="0"/>
        <v>0</v>
      </c>
      <c r="T5" s="3" t="str">
        <f>_xlfn.XLOOKUP(C5,DB!$A$2:$A$255,DB!$D$2:$D$255,"")</f>
        <v>Sector 3</v>
      </c>
    </row>
    <row r="6" spans="1:20" x14ac:dyDescent="0.2">
      <c r="A6" s="18" t="s">
        <v>32</v>
      </c>
      <c r="B6" s="18" t="s">
        <v>18</v>
      </c>
      <c r="C6" s="18" t="s">
        <v>33</v>
      </c>
      <c r="D6" s="18" t="s">
        <v>54</v>
      </c>
      <c r="E6" s="18" t="s">
        <v>751</v>
      </c>
      <c r="F6" s="19">
        <v>46305.031759259298</v>
      </c>
      <c r="G6" s="18" t="s">
        <v>22</v>
      </c>
      <c r="H6" s="18" t="s">
        <v>3482</v>
      </c>
      <c r="I6" s="18">
        <v>380</v>
      </c>
      <c r="J6" s="18" t="s">
        <v>23</v>
      </c>
      <c r="K6" s="18" t="s">
        <v>24</v>
      </c>
      <c r="L6" s="18">
        <v>877</v>
      </c>
      <c r="M6" s="18" t="s">
        <v>36</v>
      </c>
      <c r="N6" s="19">
        <v>46305.081145833297</v>
      </c>
      <c r="O6" s="18">
        <v>380</v>
      </c>
      <c r="P6" s="18" t="s">
        <v>26</v>
      </c>
      <c r="Q6" s="18">
        <v>190</v>
      </c>
      <c r="R6" s="3" t="str">
        <f>IF(OR(G6="12R",G6="12L"),_xlfn.XLOOKUP(C6,DB!$A$2:$A$255,DB!$B$2:$B$255,""),IF(OR(G6="30L",G6="30R"),_xlfn.XLOOKUP(C6,DB!$A$2:$A$255,DB!$C$2:$C$255,""),""))</f>
        <v>UDGUV</v>
      </c>
      <c r="S6" s="3">
        <f t="shared" si="0"/>
        <v>0</v>
      </c>
      <c r="T6" s="3" t="str">
        <f>_xlfn.XLOOKUP(C6,DB!$A$2:$A$255,DB!$D$2:$D$255,"")</f>
        <v>Sector 2</v>
      </c>
    </row>
    <row r="7" spans="1:20" x14ac:dyDescent="0.2">
      <c r="A7" s="18" t="s">
        <v>47</v>
      </c>
      <c r="B7" s="18" t="s">
        <v>18</v>
      </c>
      <c r="C7" s="18" t="s">
        <v>48</v>
      </c>
      <c r="D7" s="18" t="s">
        <v>49</v>
      </c>
      <c r="E7" s="18" t="s">
        <v>3483</v>
      </c>
      <c r="F7" s="19">
        <v>46305.041736111103</v>
      </c>
      <c r="G7" s="18" t="s">
        <v>22</v>
      </c>
      <c r="H7" s="18" t="s">
        <v>3484</v>
      </c>
      <c r="I7" s="18">
        <v>350</v>
      </c>
      <c r="J7" s="18" t="s">
        <v>23</v>
      </c>
      <c r="K7" s="18" t="s">
        <v>24</v>
      </c>
      <c r="L7" s="18">
        <v>134</v>
      </c>
      <c r="M7" s="18" t="s">
        <v>40</v>
      </c>
      <c r="N7" s="19">
        <v>46305.051076388903</v>
      </c>
      <c r="O7" s="18">
        <v>229</v>
      </c>
      <c r="P7" s="18" t="s">
        <v>41</v>
      </c>
      <c r="Q7" s="18">
        <v>190</v>
      </c>
      <c r="R7" s="3" t="str">
        <f>IF(OR(G7="12R",G7="12L"),_xlfn.XLOOKUP(C7,DB!$A$2:$A$255,DB!$B$2:$B$255,""),IF(OR(G7="30L",G7="30R"),_xlfn.XLOOKUP(C7,DB!$A$2:$A$255,DB!$C$2:$C$255,""),""))</f>
        <v>NUDAL</v>
      </c>
      <c r="S7" s="3">
        <f t="shared" si="0"/>
        <v>1</v>
      </c>
      <c r="T7" s="3" t="str">
        <f>_xlfn.XLOOKUP(C7,DB!$A$2:$A$255,DB!$D$2:$D$255,"")</f>
        <v>Sector 3</v>
      </c>
    </row>
    <row r="8" spans="1:20" x14ac:dyDescent="0.2">
      <c r="A8" s="18" t="s">
        <v>37</v>
      </c>
      <c r="B8" s="18" t="s">
        <v>18</v>
      </c>
      <c r="C8" s="18" t="s">
        <v>38</v>
      </c>
      <c r="D8" s="18" t="s">
        <v>39</v>
      </c>
      <c r="E8" s="18" t="s">
        <v>3485</v>
      </c>
      <c r="F8" s="19">
        <v>46305.043842592597</v>
      </c>
      <c r="G8" s="18" t="s">
        <v>22</v>
      </c>
      <c r="H8" s="18" t="s">
        <v>3486</v>
      </c>
      <c r="I8" s="18">
        <v>350</v>
      </c>
      <c r="J8" s="18" t="s">
        <v>23</v>
      </c>
      <c r="K8" s="18" t="s">
        <v>24</v>
      </c>
      <c r="L8" s="18">
        <v>131</v>
      </c>
      <c r="M8" s="18" t="s">
        <v>40</v>
      </c>
      <c r="N8" s="19">
        <v>46305.052951388898</v>
      </c>
      <c r="O8" s="18">
        <v>209</v>
      </c>
      <c r="P8" s="18" t="s">
        <v>41</v>
      </c>
      <c r="Q8" s="18">
        <v>190</v>
      </c>
      <c r="R8" s="3" t="str">
        <f>IF(OR(G8="12R",G8="12L"),_xlfn.XLOOKUP(C8,DB!$A$2:$A$255,DB!$B$2:$B$255,""),IF(OR(G8="30L",G8="30R"),_xlfn.XLOOKUP(C8,DB!$A$2:$A$255,DB!$C$2:$C$255,""),""))</f>
        <v>NUDAL</v>
      </c>
      <c r="S8" s="3">
        <f t="shared" si="0"/>
        <v>1</v>
      </c>
      <c r="T8" s="3" t="str">
        <f>_xlfn.XLOOKUP(C8,DB!$A$2:$A$255,DB!$D$2:$D$255,"")</f>
        <v>Sector 3</v>
      </c>
    </row>
    <row r="9" spans="1:20" x14ac:dyDescent="0.2">
      <c r="A9" s="18" t="s">
        <v>42</v>
      </c>
      <c r="B9" s="18" t="s">
        <v>18</v>
      </c>
      <c r="C9" s="18" t="s">
        <v>43</v>
      </c>
      <c r="D9" s="18" t="s">
        <v>44</v>
      </c>
      <c r="E9" s="18" t="s">
        <v>712</v>
      </c>
      <c r="F9" s="19">
        <v>46305.053229166697</v>
      </c>
      <c r="G9" s="18" t="s">
        <v>22</v>
      </c>
      <c r="H9" s="18" t="s">
        <v>3487</v>
      </c>
      <c r="I9" s="18">
        <v>340</v>
      </c>
      <c r="J9" s="18" t="s">
        <v>23</v>
      </c>
      <c r="K9" s="18" t="s">
        <v>24</v>
      </c>
      <c r="L9" s="18">
        <v>862</v>
      </c>
      <c r="M9" s="18" t="s">
        <v>46</v>
      </c>
      <c r="N9" s="19">
        <v>46305.100023148101</v>
      </c>
      <c r="O9" s="18">
        <v>340</v>
      </c>
      <c r="P9" s="18" t="s">
        <v>26</v>
      </c>
      <c r="Q9" s="18">
        <v>190</v>
      </c>
      <c r="R9" s="3" t="str">
        <f>IF(OR(G9="12R",G9="12L"),_xlfn.XLOOKUP(C9,DB!$A$2:$A$255,DB!$B$2:$B$255,""),IF(OR(G9="30L",G9="30R"),_xlfn.XLOOKUP(C9,DB!$A$2:$A$255,DB!$C$2:$C$255,""),""))</f>
        <v>UDGUV</v>
      </c>
      <c r="S9" s="3">
        <f t="shared" si="0"/>
        <v>1</v>
      </c>
      <c r="T9" s="3" t="str">
        <f>_xlfn.XLOOKUP(C9,DB!$A$2:$A$255,DB!$D$2:$D$255,"")</f>
        <v>Sector 2</v>
      </c>
    </row>
    <row r="10" spans="1:20" x14ac:dyDescent="0.2">
      <c r="A10" s="18" t="s">
        <v>52</v>
      </c>
      <c r="B10" s="18" t="s">
        <v>18</v>
      </c>
      <c r="C10" s="18" t="s">
        <v>53</v>
      </c>
      <c r="D10" s="18" t="s">
        <v>54</v>
      </c>
      <c r="E10" s="18" t="s">
        <v>55</v>
      </c>
      <c r="F10" s="19">
        <v>46305.059942129599</v>
      </c>
      <c r="G10" s="18" t="s">
        <v>22</v>
      </c>
      <c r="H10" s="18" t="s">
        <v>3488</v>
      </c>
      <c r="I10" s="18">
        <v>370</v>
      </c>
      <c r="J10" s="18" t="s">
        <v>23</v>
      </c>
      <c r="K10" s="18" t="s">
        <v>24</v>
      </c>
      <c r="L10" s="18">
        <v>196</v>
      </c>
      <c r="M10" s="18" t="s">
        <v>1159</v>
      </c>
      <c r="N10" s="19">
        <v>46305.071759259299</v>
      </c>
      <c r="O10" s="18">
        <v>370</v>
      </c>
      <c r="P10" s="18" t="s">
        <v>26</v>
      </c>
      <c r="Q10" s="18">
        <v>190</v>
      </c>
      <c r="R10" s="3" t="str">
        <f>IF(OR(G10="12R",G10="12L"),_xlfn.XLOOKUP(C10,DB!$A$2:$A$255,DB!$B$2:$B$255,""),IF(OR(G10="30L",G10="30R"),_xlfn.XLOOKUP(C10,DB!$A$2:$A$255,DB!$C$2:$C$255,""),""))</f>
        <v>CZM</v>
      </c>
      <c r="S10" s="3">
        <f t="shared" si="0"/>
        <v>1</v>
      </c>
      <c r="T10" s="3" t="str">
        <f>_xlfn.XLOOKUP(C10,DB!$A$2:$A$255,DB!$D$2:$D$255,"")</f>
        <v>Sector 7</v>
      </c>
    </row>
    <row r="11" spans="1:20" x14ac:dyDescent="0.2">
      <c r="A11" s="18" t="s">
        <v>62</v>
      </c>
      <c r="B11" s="18" t="s">
        <v>18</v>
      </c>
      <c r="C11" s="18" t="s">
        <v>66</v>
      </c>
      <c r="D11" s="18" t="s">
        <v>64</v>
      </c>
      <c r="E11" s="18" t="s">
        <v>3489</v>
      </c>
      <c r="F11" s="19">
        <v>46305.064664351798</v>
      </c>
      <c r="G11" s="18" t="s">
        <v>22</v>
      </c>
      <c r="H11" s="18" t="s">
        <v>3490</v>
      </c>
      <c r="I11" s="18">
        <v>240</v>
      </c>
      <c r="J11" s="18" t="s">
        <v>23</v>
      </c>
      <c r="K11" s="18" t="s">
        <v>24</v>
      </c>
      <c r="L11" s="18">
        <v>302</v>
      </c>
      <c r="M11" s="18" t="s">
        <v>66</v>
      </c>
      <c r="N11" s="19">
        <v>46305.086493055598</v>
      </c>
      <c r="O11" s="18">
        <v>0</v>
      </c>
      <c r="P11" s="18" t="s">
        <v>26</v>
      </c>
      <c r="Q11" s="18">
        <v>190</v>
      </c>
      <c r="R11" s="3" t="str">
        <f>IF(OR(G11="12R",G11="12L"),_xlfn.XLOOKUP(C11,DB!$A$2:$A$255,DB!$B$2:$B$255,""),IF(OR(G11="30L",G11="30R"),_xlfn.XLOOKUP(C11,DB!$A$2:$A$255,DB!$C$2:$C$255,""),""))</f>
        <v>UDGUV</v>
      </c>
      <c r="S11" s="3">
        <f t="shared" si="0"/>
        <v>1</v>
      </c>
      <c r="T11" s="3" t="str">
        <f>_xlfn.XLOOKUP(C11,DB!$A$2:$A$255,DB!$D$2:$D$255,"")</f>
        <v>Sector 2</v>
      </c>
    </row>
    <row r="12" spans="1:20" x14ac:dyDescent="0.2">
      <c r="A12" s="18" t="s">
        <v>348</v>
      </c>
      <c r="B12" s="18" t="s">
        <v>18</v>
      </c>
      <c r="C12" s="18" t="s">
        <v>33</v>
      </c>
      <c r="D12" s="18" t="s">
        <v>20</v>
      </c>
      <c r="E12" s="18" t="s">
        <v>183</v>
      </c>
      <c r="F12" s="19">
        <v>46305.0765509259</v>
      </c>
      <c r="G12" s="18" t="s">
        <v>22</v>
      </c>
      <c r="H12" s="18" t="s">
        <v>3491</v>
      </c>
      <c r="I12" s="18">
        <v>340</v>
      </c>
      <c r="J12" s="18" t="s">
        <v>23</v>
      </c>
      <c r="K12" s="18" t="s">
        <v>24</v>
      </c>
      <c r="L12" s="18">
        <v>869</v>
      </c>
      <c r="M12" s="18" t="s">
        <v>36</v>
      </c>
      <c r="N12" s="19">
        <v>46305.124131944402</v>
      </c>
      <c r="O12" s="18">
        <v>340</v>
      </c>
      <c r="P12" s="18" t="s">
        <v>26</v>
      </c>
      <c r="Q12" s="18">
        <v>190</v>
      </c>
      <c r="R12" s="3" t="str">
        <f>IF(OR(G12="12R",G12="12L"),_xlfn.XLOOKUP(C12,DB!$A$2:$A$255,DB!$B$2:$B$255,""),IF(OR(G12="30L",G12="30R"),_xlfn.XLOOKUP(C12,DB!$A$2:$A$255,DB!$C$2:$C$255,""),""))</f>
        <v>UDGUV</v>
      </c>
      <c r="S12" s="3">
        <f t="shared" si="0"/>
        <v>1</v>
      </c>
      <c r="T12" s="3" t="str">
        <f>_xlfn.XLOOKUP(C12,DB!$A$2:$A$255,DB!$D$2:$D$255,"")</f>
        <v>Sector 2</v>
      </c>
    </row>
    <row r="13" spans="1:20" x14ac:dyDescent="0.2">
      <c r="A13" s="18" t="s">
        <v>373</v>
      </c>
      <c r="B13" s="18" t="s">
        <v>18</v>
      </c>
      <c r="C13" s="18" t="s">
        <v>38</v>
      </c>
      <c r="D13" s="18" t="s">
        <v>366</v>
      </c>
      <c r="E13" s="18" t="s">
        <v>3492</v>
      </c>
      <c r="F13" s="19">
        <v>46305.077916666698</v>
      </c>
      <c r="G13" s="18" t="s">
        <v>22</v>
      </c>
      <c r="H13" s="18" t="s">
        <v>3493</v>
      </c>
      <c r="I13" s="18">
        <v>390</v>
      </c>
      <c r="J13" s="18" t="s">
        <v>23</v>
      </c>
      <c r="K13" s="18" t="s">
        <v>24</v>
      </c>
      <c r="L13" s="18">
        <v>137</v>
      </c>
      <c r="M13" s="18" t="s">
        <v>40</v>
      </c>
      <c r="N13" s="19">
        <v>46305.0871527778</v>
      </c>
      <c r="O13" s="18">
        <v>218</v>
      </c>
      <c r="P13" s="18" t="s">
        <v>41</v>
      </c>
      <c r="Q13" s="18">
        <v>190</v>
      </c>
      <c r="R13" s="3" t="str">
        <f>IF(OR(G13="12R",G13="12L"),_xlfn.XLOOKUP(C13,DB!$A$2:$A$255,DB!$B$2:$B$255,""),IF(OR(G13="30L",G13="30R"),_xlfn.XLOOKUP(C13,DB!$A$2:$A$255,DB!$C$2:$C$255,""),""))</f>
        <v>NUDAL</v>
      </c>
      <c r="S13" s="3">
        <f t="shared" si="0"/>
        <v>1</v>
      </c>
      <c r="T13" s="3" t="str">
        <f>_xlfn.XLOOKUP(C13,DB!$A$2:$A$255,DB!$D$2:$D$255,"")</f>
        <v>Sector 3</v>
      </c>
    </row>
    <row r="14" spans="1:20" x14ac:dyDescent="0.2">
      <c r="A14" s="18" t="s">
        <v>625</v>
      </c>
      <c r="B14" s="18" t="s">
        <v>18</v>
      </c>
      <c r="C14" s="18" t="s">
        <v>626</v>
      </c>
      <c r="D14" s="18" t="s">
        <v>241</v>
      </c>
      <c r="E14" s="18" t="s">
        <v>3494</v>
      </c>
      <c r="F14" s="19">
        <v>46305.0801041667</v>
      </c>
      <c r="G14" s="18" t="s">
        <v>22</v>
      </c>
      <c r="H14" s="18" t="s">
        <v>3495</v>
      </c>
      <c r="I14" s="18">
        <v>370</v>
      </c>
      <c r="J14" s="18" t="s">
        <v>23</v>
      </c>
      <c r="K14" s="18" t="s">
        <v>24</v>
      </c>
      <c r="L14" s="18">
        <v>219</v>
      </c>
      <c r="M14" s="18" t="s">
        <v>383</v>
      </c>
      <c r="N14" s="19">
        <v>46305.093067129601</v>
      </c>
      <c r="O14" s="18">
        <v>310</v>
      </c>
      <c r="P14" s="18" t="s">
        <v>26</v>
      </c>
      <c r="Q14" s="18">
        <v>40</v>
      </c>
      <c r="R14" s="3" t="str">
        <f>IF(OR(G14="12R",G14="12L"),_xlfn.XLOOKUP(C14,DB!$A$2:$A$255,DB!$B$2:$B$255,""),IF(OR(G14="30L",G14="30R"),_xlfn.XLOOKUP(C14,DB!$A$2:$A$255,DB!$C$2:$C$255,""),""))</f>
        <v>OMSUK</v>
      </c>
      <c r="S14" s="3">
        <f t="shared" si="0"/>
        <v>1</v>
      </c>
      <c r="T14" s="3" t="str">
        <f>_xlfn.XLOOKUP(C14,DB!$A$2:$A$255,DB!$D$2:$D$255,"")</f>
        <v>Sector 3</v>
      </c>
    </row>
    <row r="15" spans="1:20" x14ac:dyDescent="0.2">
      <c r="A15" s="18" t="s">
        <v>57</v>
      </c>
      <c r="B15" s="18" t="s">
        <v>18</v>
      </c>
      <c r="C15" s="18" t="s">
        <v>43</v>
      </c>
      <c r="D15" s="18" t="s">
        <v>20</v>
      </c>
      <c r="E15" s="18" t="s">
        <v>458</v>
      </c>
      <c r="F15" s="19">
        <v>46305.081145833297</v>
      </c>
      <c r="G15" s="18" t="s">
        <v>22</v>
      </c>
      <c r="H15" s="18" t="s">
        <v>3496</v>
      </c>
      <c r="I15" s="18">
        <v>360</v>
      </c>
      <c r="J15" s="18" t="s">
        <v>23</v>
      </c>
      <c r="K15" s="18" t="s">
        <v>24</v>
      </c>
      <c r="L15" s="18">
        <v>867</v>
      </c>
      <c r="M15" s="18" t="s">
        <v>602</v>
      </c>
      <c r="N15" s="19">
        <v>46305.128807870402</v>
      </c>
      <c r="O15" s="18">
        <v>360</v>
      </c>
      <c r="P15" s="18" t="s">
        <v>26</v>
      </c>
      <c r="Q15" s="18">
        <v>190</v>
      </c>
      <c r="R15" s="3" t="str">
        <f>IF(OR(G15="12R",G15="12L"),_xlfn.XLOOKUP(C15,DB!$A$2:$A$255,DB!$B$2:$B$255,""),IF(OR(G15="30L",G15="30R"),_xlfn.XLOOKUP(C15,DB!$A$2:$A$255,DB!$C$2:$C$255,""),""))</f>
        <v>UDGUV</v>
      </c>
      <c r="S15" s="3">
        <f t="shared" si="0"/>
        <v>1</v>
      </c>
      <c r="T15" s="3" t="str">
        <f>_xlfn.XLOOKUP(C15,DB!$A$2:$A$255,DB!$D$2:$D$255,"")</f>
        <v>Sector 2</v>
      </c>
    </row>
    <row r="16" spans="1:20" x14ac:dyDescent="0.2">
      <c r="A16" s="18" t="s">
        <v>68</v>
      </c>
      <c r="B16" s="18" t="s">
        <v>18</v>
      </c>
      <c r="C16" s="18" t="s">
        <v>38</v>
      </c>
      <c r="D16" s="18" t="s">
        <v>39</v>
      </c>
      <c r="E16" s="18" t="s">
        <v>1139</v>
      </c>
      <c r="F16" s="19">
        <v>46305.097800925898</v>
      </c>
      <c r="G16" s="18" t="s">
        <v>22</v>
      </c>
      <c r="H16" s="18" t="s">
        <v>3497</v>
      </c>
      <c r="I16" s="18">
        <v>390</v>
      </c>
      <c r="J16" s="18" t="s">
        <v>23</v>
      </c>
      <c r="K16" s="18" t="s">
        <v>24</v>
      </c>
      <c r="L16" s="18">
        <v>133</v>
      </c>
      <c r="M16" s="18" t="s">
        <v>40</v>
      </c>
      <c r="N16" s="19">
        <v>46305.106828703698</v>
      </c>
      <c r="O16" s="18">
        <v>227</v>
      </c>
      <c r="P16" s="18" t="s">
        <v>41</v>
      </c>
      <c r="Q16" s="18">
        <v>190</v>
      </c>
      <c r="R16" s="3" t="str">
        <f>IF(OR(G16="12R",G16="12L"),_xlfn.XLOOKUP(C16,DB!$A$2:$A$255,DB!$B$2:$B$255,""),IF(OR(G16="30L",G16="30R"),_xlfn.XLOOKUP(C16,DB!$A$2:$A$255,DB!$C$2:$C$255,""),""))</f>
        <v>NUDAL</v>
      </c>
      <c r="S16" s="3">
        <f t="shared" si="0"/>
        <v>2</v>
      </c>
      <c r="T16" s="3" t="str">
        <f>_xlfn.XLOOKUP(C16,DB!$A$2:$A$255,DB!$D$2:$D$255,"")</f>
        <v>Sector 3</v>
      </c>
    </row>
    <row r="17" spans="1:20" x14ac:dyDescent="0.2">
      <c r="A17" s="18" t="s">
        <v>60</v>
      </c>
      <c r="B17" s="18" t="s">
        <v>18</v>
      </c>
      <c r="C17" s="18" t="s">
        <v>28</v>
      </c>
      <c r="D17" s="18" t="s">
        <v>61</v>
      </c>
      <c r="E17" s="18" t="s">
        <v>3498</v>
      </c>
      <c r="F17" s="19">
        <v>46305.101493055598</v>
      </c>
      <c r="G17" s="18" t="s">
        <v>22</v>
      </c>
      <c r="H17" s="18" t="s">
        <v>3499</v>
      </c>
      <c r="I17" s="18">
        <v>330</v>
      </c>
      <c r="J17" s="18" t="s">
        <v>23</v>
      </c>
      <c r="K17" s="18" t="s">
        <v>24</v>
      </c>
      <c r="L17" s="18">
        <v>226</v>
      </c>
      <c r="M17" s="18" t="s">
        <v>383</v>
      </c>
      <c r="N17" s="19">
        <v>46305.115173611099</v>
      </c>
      <c r="O17" s="18">
        <v>217</v>
      </c>
      <c r="P17" s="18" t="s">
        <v>26</v>
      </c>
      <c r="Q17" s="18">
        <v>40</v>
      </c>
      <c r="R17" s="3" t="str">
        <f>IF(OR(G17="12R",G17="12L"),_xlfn.XLOOKUP(C17,DB!$A$2:$A$255,DB!$B$2:$B$255,""),IF(OR(G17="30L",G17="30R"),_xlfn.XLOOKUP(C17,DB!$A$2:$A$255,DB!$C$2:$C$255,""),""))</f>
        <v>OMSUK</v>
      </c>
      <c r="S17" s="3">
        <f t="shared" si="0"/>
        <v>2</v>
      </c>
      <c r="T17" s="3" t="str">
        <f>_xlfn.XLOOKUP(C17,DB!$A$2:$A$255,DB!$D$2:$D$255,"")</f>
        <v>Sector 3</v>
      </c>
    </row>
    <row r="18" spans="1:20" x14ac:dyDescent="0.2">
      <c r="A18" s="18" t="s">
        <v>3500</v>
      </c>
      <c r="B18" s="18" t="s">
        <v>18</v>
      </c>
      <c r="C18" s="18" t="s">
        <v>50</v>
      </c>
      <c r="D18" s="18" t="s">
        <v>382</v>
      </c>
      <c r="E18" s="18"/>
      <c r="F18" s="19">
        <v>46305.111400463</v>
      </c>
      <c r="G18" s="18" t="s">
        <v>22</v>
      </c>
      <c r="H18" s="18" t="s">
        <v>3501</v>
      </c>
      <c r="I18" s="18">
        <v>380</v>
      </c>
      <c r="J18" s="18" t="s">
        <v>23</v>
      </c>
      <c r="K18" s="18" t="s">
        <v>51</v>
      </c>
      <c r="L18" s="18">
        <v>862</v>
      </c>
      <c r="M18" s="18" t="s">
        <v>703</v>
      </c>
      <c r="N18" s="19">
        <v>46305.161851851903</v>
      </c>
      <c r="O18" s="18">
        <v>380</v>
      </c>
      <c r="P18" s="18" t="s">
        <v>26</v>
      </c>
      <c r="Q18" s="18">
        <v>30</v>
      </c>
      <c r="R18" s="3" t="str">
        <f>IF(OR(G18="12R",G18="12L"),_xlfn.XLOOKUP(C18,DB!$A$2:$A$255,DB!$B$2:$B$255,""),IF(OR(G18="30L",G18="30R"),_xlfn.XLOOKUP(C18,DB!$A$2:$A$255,DB!$C$2:$C$255,""),""))</f>
        <v>UDGUV</v>
      </c>
      <c r="S18" s="3">
        <f t="shared" si="0"/>
        <v>2</v>
      </c>
      <c r="T18" s="3" t="str">
        <f>_xlfn.XLOOKUP(C18,DB!$A$2:$A$255,DB!$D$2:$D$255,"")</f>
        <v>Sector 2</v>
      </c>
    </row>
    <row r="19" spans="1:20" x14ac:dyDescent="0.2">
      <c r="A19" s="18" t="s">
        <v>375</v>
      </c>
      <c r="B19" s="18" t="s">
        <v>18</v>
      </c>
      <c r="C19" s="18" t="s">
        <v>219</v>
      </c>
      <c r="D19" s="18" t="s">
        <v>34</v>
      </c>
      <c r="E19" s="18" t="s">
        <v>399</v>
      </c>
      <c r="F19" s="19">
        <v>46305.115289351903</v>
      </c>
      <c r="G19" s="18" t="s">
        <v>22</v>
      </c>
      <c r="H19" s="18" t="s">
        <v>3502</v>
      </c>
      <c r="I19" s="18">
        <v>370</v>
      </c>
      <c r="J19" s="18" t="s">
        <v>23</v>
      </c>
      <c r="K19" s="18" t="s">
        <v>24</v>
      </c>
      <c r="L19" s="18">
        <v>153</v>
      </c>
      <c r="M19" s="18" t="s">
        <v>117</v>
      </c>
      <c r="N19" s="19">
        <v>46305.125439814801</v>
      </c>
      <c r="O19" s="18">
        <v>259</v>
      </c>
      <c r="P19" s="18" t="s">
        <v>26</v>
      </c>
      <c r="Q19" s="18">
        <v>190</v>
      </c>
      <c r="R19" s="3" t="str">
        <f>IF(OR(G19="12R",G19="12L"),_xlfn.XLOOKUP(C19,DB!$A$2:$A$255,DB!$B$2:$B$255,""),IF(OR(G19="30L",G19="30R"),_xlfn.XLOOKUP(C19,DB!$A$2:$A$255,DB!$C$2:$C$255,""),""))</f>
        <v>TAKUX</v>
      </c>
      <c r="S19" s="3">
        <f t="shared" si="0"/>
        <v>2</v>
      </c>
      <c r="T19" s="3" t="str">
        <f>_xlfn.XLOOKUP(C19,DB!$A$2:$A$255,DB!$D$2:$D$255,"")</f>
        <v>Sector 7</v>
      </c>
    </row>
    <row r="20" spans="1:20" x14ac:dyDescent="0.2">
      <c r="A20" s="18" t="s">
        <v>80</v>
      </c>
      <c r="B20" s="18" t="s">
        <v>18</v>
      </c>
      <c r="C20" s="18" t="s">
        <v>43</v>
      </c>
      <c r="D20" s="18" t="s">
        <v>20</v>
      </c>
      <c r="E20" s="18" t="s">
        <v>2942</v>
      </c>
      <c r="F20" s="19">
        <v>46305.119398148097</v>
      </c>
      <c r="G20" s="18" t="s">
        <v>22</v>
      </c>
      <c r="H20" s="18" t="s">
        <v>3503</v>
      </c>
      <c r="I20" s="18">
        <v>360</v>
      </c>
      <c r="J20" s="18" t="s">
        <v>23</v>
      </c>
      <c r="K20" s="18" t="s">
        <v>24</v>
      </c>
      <c r="L20" s="18">
        <v>874</v>
      </c>
      <c r="M20" s="18" t="s">
        <v>3504</v>
      </c>
      <c r="N20" s="19">
        <v>46305.166840277801</v>
      </c>
      <c r="O20" s="18">
        <v>360</v>
      </c>
      <c r="P20" s="18" t="s">
        <v>26</v>
      </c>
      <c r="Q20" s="18">
        <v>190</v>
      </c>
      <c r="R20" s="3" t="str">
        <f>IF(OR(G20="12R",G20="12L"),_xlfn.XLOOKUP(C20,DB!$A$2:$A$255,DB!$B$2:$B$255,""),IF(OR(G20="30L",G20="30R"),_xlfn.XLOOKUP(C20,DB!$A$2:$A$255,DB!$C$2:$C$255,""),""))</f>
        <v>UDGUV</v>
      </c>
      <c r="S20" s="3">
        <f t="shared" si="0"/>
        <v>2</v>
      </c>
      <c r="T20" s="3" t="str">
        <f>_xlfn.XLOOKUP(C20,DB!$A$2:$A$255,DB!$D$2:$D$255,"")</f>
        <v>Sector 2</v>
      </c>
    </row>
    <row r="21" spans="1:20" x14ac:dyDescent="0.2">
      <c r="A21" s="18" t="s">
        <v>556</v>
      </c>
      <c r="B21" s="18" t="s">
        <v>18</v>
      </c>
      <c r="C21" s="18" t="s">
        <v>101</v>
      </c>
      <c r="D21" s="18" t="s">
        <v>54</v>
      </c>
      <c r="E21" s="18" t="s">
        <v>1810</v>
      </c>
      <c r="F21" s="19">
        <v>46305.121608796297</v>
      </c>
      <c r="G21" s="18" t="s">
        <v>22</v>
      </c>
      <c r="H21" s="18" t="s">
        <v>3505</v>
      </c>
      <c r="I21" s="18">
        <v>360</v>
      </c>
      <c r="J21" s="18" t="s">
        <v>23</v>
      </c>
      <c r="K21" s="18" t="s">
        <v>24</v>
      </c>
      <c r="L21" s="18">
        <v>867</v>
      </c>
      <c r="M21" s="18" t="s">
        <v>153</v>
      </c>
      <c r="N21" s="19">
        <v>46305.169270833299</v>
      </c>
      <c r="O21" s="18">
        <v>360</v>
      </c>
      <c r="P21" s="18" t="s">
        <v>26</v>
      </c>
      <c r="Q21" s="18">
        <v>190</v>
      </c>
      <c r="R21" s="3" t="str">
        <f>IF(OR(G21="12R",G21="12L"),_xlfn.XLOOKUP(C21,DB!$A$2:$A$255,DB!$B$2:$B$255,""),IF(OR(G21="30L",G21="30R"),_xlfn.XLOOKUP(C21,DB!$A$2:$A$255,DB!$C$2:$C$255,""),""))</f>
        <v>UDGUV</v>
      </c>
      <c r="S21" s="3">
        <f t="shared" si="0"/>
        <v>2</v>
      </c>
      <c r="T21" s="3" t="str">
        <f>_xlfn.XLOOKUP(C21,DB!$A$2:$A$255,DB!$D$2:$D$255,"")</f>
        <v>Sector 2</v>
      </c>
    </row>
    <row r="22" spans="1:20" x14ac:dyDescent="0.2">
      <c r="A22" s="18" t="s">
        <v>71</v>
      </c>
      <c r="B22" s="18" t="s">
        <v>18</v>
      </c>
      <c r="C22" s="18" t="s">
        <v>43</v>
      </c>
      <c r="D22" s="18" t="s">
        <v>34</v>
      </c>
      <c r="E22" s="18" t="s">
        <v>3297</v>
      </c>
      <c r="F22" s="19">
        <v>46305.125034722201</v>
      </c>
      <c r="G22" s="18" t="s">
        <v>22</v>
      </c>
      <c r="H22" s="18" t="s">
        <v>3506</v>
      </c>
      <c r="I22" s="18">
        <v>360</v>
      </c>
      <c r="J22" s="18" t="s">
        <v>23</v>
      </c>
      <c r="K22" s="18" t="s">
        <v>24</v>
      </c>
      <c r="L22" s="18">
        <v>878</v>
      </c>
      <c r="M22" s="18" t="s">
        <v>3504</v>
      </c>
      <c r="N22" s="19">
        <v>46305.171817129602</v>
      </c>
      <c r="O22" s="18">
        <v>360</v>
      </c>
      <c r="P22" s="18" t="s">
        <v>26</v>
      </c>
      <c r="Q22" s="18">
        <v>190</v>
      </c>
      <c r="R22" s="3" t="str">
        <f>IF(OR(G22="12R",G22="12L"),_xlfn.XLOOKUP(C22,DB!$A$2:$A$255,DB!$B$2:$B$255,""),IF(OR(G22="30L",G22="30R"),_xlfn.XLOOKUP(C22,DB!$A$2:$A$255,DB!$C$2:$C$255,""),""))</f>
        <v>UDGUV</v>
      </c>
      <c r="S22" s="3">
        <f t="shared" si="0"/>
        <v>3</v>
      </c>
      <c r="T22" s="3" t="str">
        <f>_xlfn.XLOOKUP(C22,DB!$A$2:$A$255,DB!$D$2:$D$255,"")</f>
        <v>Sector 2</v>
      </c>
    </row>
    <row r="23" spans="1:20" x14ac:dyDescent="0.2">
      <c r="A23" s="18" t="s">
        <v>83</v>
      </c>
      <c r="B23" s="18" t="s">
        <v>18</v>
      </c>
      <c r="C23" s="18" t="s">
        <v>50</v>
      </c>
      <c r="D23" s="18" t="s">
        <v>34</v>
      </c>
      <c r="E23" s="18" t="s">
        <v>593</v>
      </c>
      <c r="F23" s="19">
        <v>46305.126828703702</v>
      </c>
      <c r="G23" s="18" t="s">
        <v>22</v>
      </c>
      <c r="H23" s="18" t="s">
        <v>3507</v>
      </c>
      <c r="I23" s="18">
        <v>360</v>
      </c>
      <c r="J23" s="18" t="s">
        <v>23</v>
      </c>
      <c r="K23" s="18" t="s">
        <v>24</v>
      </c>
      <c r="L23" s="18">
        <v>872</v>
      </c>
      <c r="M23" s="18" t="s">
        <v>85</v>
      </c>
      <c r="N23" s="19">
        <v>46305.174791666701</v>
      </c>
      <c r="O23" s="18">
        <v>360</v>
      </c>
      <c r="P23" s="18" t="s">
        <v>26</v>
      </c>
      <c r="Q23" s="18">
        <v>190</v>
      </c>
      <c r="R23" s="3" t="str">
        <f>IF(OR(G23="12R",G23="12L"),_xlfn.XLOOKUP(C23,DB!$A$2:$A$255,DB!$B$2:$B$255,""),IF(OR(G23="30L",G23="30R"),_xlfn.XLOOKUP(C23,DB!$A$2:$A$255,DB!$C$2:$C$255,""),""))</f>
        <v>UDGUV</v>
      </c>
      <c r="S23" s="3">
        <f t="shared" si="0"/>
        <v>3</v>
      </c>
      <c r="T23" s="3" t="str">
        <f>_xlfn.XLOOKUP(C23,DB!$A$2:$A$255,DB!$D$2:$D$255,"")</f>
        <v>Sector 2</v>
      </c>
    </row>
    <row r="24" spans="1:20" x14ac:dyDescent="0.2">
      <c r="A24" s="18" t="s">
        <v>3508</v>
      </c>
      <c r="B24" s="18" t="s">
        <v>18</v>
      </c>
      <c r="C24" s="18" t="s">
        <v>3509</v>
      </c>
      <c r="D24" s="18" t="s">
        <v>3510</v>
      </c>
      <c r="E24" s="18" t="s">
        <v>3511</v>
      </c>
      <c r="F24" s="19">
        <v>46305.155810185199</v>
      </c>
      <c r="G24" s="18" t="s">
        <v>22</v>
      </c>
      <c r="H24" s="18" t="s">
        <v>3512</v>
      </c>
      <c r="I24" s="18">
        <v>210</v>
      </c>
      <c r="J24" s="18" t="s">
        <v>23</v>
      </c>
      <c r="K24" s="18" t="s">
        <v>24</v>
      </c>
      <c r="L24" s="18">
        <v>141</v>
      </c>
      <c r="M24" s="18" t="s">
        <v>40</v>
      </c>
      <c r="N24" s="19">
        <v>46305.1713310185</v>
      </c>
      <c r="O24" s="18">
        <v>156</v>
      </c>
      <c r="P24" s="18" t="s">
        <v>26</v>
      </c>
      <c r="Q24" s="18">
        <v>190</v>
      </c>
      <c r="R24" s="3" t="str">
        <f>IF(OR(G24="12R",G24="12L"),_xlfn.XLOOKUP(C24,DB!$A$2:$A$255,DB!$B$2:$B$255,""),IF(OR(G24="30L",G24="30R"),_xlfn.XLOOKUP(C24,DB!$A$2:$A$255,DB!$C$2:$C$255,""),""))</f>
        <v>NUDAL</v>
      </c>
      <c r="S24" s="3">
        <f t="shared" si="0"/>
        <v>3</v>
      </c>
      <c r="T24" s="3" t="str">
        <f>_xlfn.XLOOKUP(C24,DB!$A$2:$A$255,DB!$D$2:$D$255,"")</f>
        <v>Sector 3</v>
      </c>
    </row>
    <row r="25" spans="1:20" x14ac:dyDescent="0.2">
      <c r="A25" s="18" t="s">
        <v>336</v>
      </c>
      <c r="B25" s="18" t="s">
        <v>18</v>
      </c>
      <c r="C25" s="18" t="s">
        <v>115</v>
      </c>
      <c r="D25" s="18" t="s">
        <v>129</v>
      </c>
      <c r="E25" s="18" t="s">
        <v>3513</v>
      </c>
      <c r="F25" s="19">
        <v>46305.159456018497</v>
      </c>
      <c r="G25" s="18" t="s">
        <v>22</v>
      </c>
      <c r="H25" s="18" t="s">
        <v>567</v>
      </c>
      <c r="I25" s="18">
        <v>370</v>
      </c>
      <c r="J25" s="18" t="s">
        <v>23</v>
      </c>
      <c r="K25" s="18" t="s">
        <v>24</v>
      </c>
      <c r="L25" s="18">
        <v>153</v>
      </c>
      <c r="M25" s="18" t="s">
        <v>117</v>
      </c>
      <c r="N25" s="19">
        <v>46305.1697569444</v>
      </c>
      <c r="O25" s="18">
        <v>315</v>
      </c>
      <c r="P25" s="18" t="s">
        <v>26</v>
      </c>
      <c r="Q25" s="18">
        <v>190</v>
      </c>
      <c r="R25" s="3" t="str">
        <f>IF(OR(G25="12R",G25="12L"),_xlfn.XLOOKUP(C25,DB!$A$2:$A$255,DB!$B$2:$B$255,""),IF(OR(G25="30L",G25="30R"),_xlfn.XLOOKUP(C25,DB!$A$2:$A$255,DB!$C$2:$C$255,""),""))</f>
        <v>TAKUX</v>
      </c>
      <c r="S25" s="3">
        <f t="shared" si="0"/>
        <v>3</v>
      </c>
      <c r="T25" s="3" t="str">
        <f>_xlfn.XLOOKUP(C25,DB!$A$2:$A$255,DB!$D$2:$D$255,"")</f>
        <v>Sector 7</v>
      </c>
    </row>
    <row r="26" spans="1:20" x14ac:dyDescent="0.2">
      <c r="A26" s="18" t="s">
        <v>89</v>
      </c>
      <c r="B26" s="18" t="s">
        <v>18</v>
      </c>
      <c r="C26" s="18" t="s">
        <v>43</v>
      </c>
      <c r="D26" s="18" t="s">
        <v>20</v>
      </c>
      <c r="E26" s="18" t="s">
        <v>2940</v>
      </c>
      <c r="F26" s="19">
        <v>46305.175474536998</v>
      </c>
      <c r="G26" s="18" t="s">
        <v>22</v>
      </c>
      <c r="H26" s="18" t="s">
        <v>3514</v>
      </c>
      <c r="I26" s="18">
        <v>360</v>
      </c>
      <c r="J26" s="18" t="s">
        <v>23</v>
      </c>
      <c r="K26" s="18" t="s">
        <v>24</v>
      </c>
      <c r="L26" s="18">
        <v>872</v>
      </c>
      <c r="M26" s="18" t="s">
        <v>2917</v>
      </c>
      <c r="N26" s="19">
        <v>46305.222025463001</v>
      </c>
      <c r="O26" s="18">
        <v>360</v>
      </c>
      <c r="P26" s="18" t="s">
        <v>26</v>
      </c>
      <c r="Q26" s="18">
        <v>190</v>
      </c>
      <c r="R26" s="3" t="str">
        <f>IF(OR(G26="12R",G26="12L"),_xlfn.XLOOKUP(C26,DB!$A$2:$A$255,DB!$B$2:$B$255,""),IF(OR(G26="30L",G26="30R"),_xlfn.XLOOKUP(C26,DB!$A$2:$A$255,DB!$C$2:$C$255,""),""))</f>
        <v>UDGUV</v>
      </c>
      <c r="S26" s="3">
        <f t="shared" si="0"/>
        <v>4</v>
      </c>
      <c r="T26" s="3" t="str">
        <f>_xlfn.XLOOKUP(C26,DB!$A$2:$A$255,DB!$D$2:$D$255,"")</f>
        <v>Sector 2</v>
      </c>
    </row>
    <row r="27" spans="1:20" x14ac:dyDescent="0.2">
      <c r="A27" s="18" t="s">
        <v>77</v>
      </c>
      <c r="B27" s="18" t="s">
        <v>18</v>
      </c>
      <c r="C27" s="18" t="s">
        <v>19</v>
      </c>
      <c r="D27" s="18" t="s">
        <v>20</v>
      </c>
      <c r="E27" s="18" t="s">
        <v>78</v>
      </c>
      <c r="F27" s="19">
        <v>46305.187604166698</v>
      </c>
      <c r="G27" s="18" t="s">
        <v>22</v>
      </c>
      <c r="H27" s="18" t="s">
        <v>3515</v>
      </c>
      <c r="I27" s="18">
        <v>340</v>
      </c>
      <c r="J27" s="18" t="s">
        <v>23</v>
      </c>
      <c r="K27" s="18" t="s">
        <v>24</v>
      </c>
      <c r="L27" s="18">
        <v>869</v>
      </c>
      <c r="M27" s="18" t="s">
        <v>2830</v>
      </c>
      <c r="N27" s="19">
        <v>46305.232557870397</v>
      </c>
      <c r="O27" s="18">
        <v>340</v>
      </c>
      <c r="P27" s="18" t="s">
        <v>26</v>
      </c>
      <c r="Q27" s="18">
        <v>190</v>
      </c>
      <c r="R27" s="3" t="str">
        <f>IF(OR(G27="12R",G27="12L"),_xlfn.XLOOKUP(C27,DB!$A$2:$A$255,DB!$B$2:$B$255,""),IF(OR(G27="30L",G27="30R"),_xlfn.XLOOKUP(C27,DB!$A$2:$A$255,DB!$C$2:$C$255,""),""))</f>
        <v>UDGUV</v>
      </c>
      <c r="S27" s="3">
        <f t="shared" si="0"/>
        <v>4</v>
      </c>
      <c r="T27" s="3" t="str">
        <f>_xlfn.XLOOKUP(C27,DB!$A$2:$A$255,DB!$D$2:$D$255,"")</f>
        <v>Sector 2</v>
      </c>
    </row>
    <row r="28" spans="1:20" x14ac:dyDescent="0.2">
      <c r="A28" s="18" t="s">
        <v>94</v>
      </c>
      <c r="B28" s="18" t="s">
        <v>18</v>
      </c>
      <c r="C28" s="18" t="s">
        <v>43</v>
      </c>
      <c r="D28" s="18" t="s">
        <v>34</v>
      </c>
      <c r="E28" s="18" t="s">
        <v>1098</v>
      </c>
      <c r="F28" s="19">
        <v>46305.432534722197</v>
      </c>
      <c r="G28" s="18" t="s">
        <v>22</v>
      </c>
      <c r="H28" s="18" t="s">
        <v>3516</v>
      </c>
      <c r="I28" s="18">
        <v>360</v>
      </c>
      <c r="J28" s="18" t="s">
        <v>23</v>
      </c>
      <c r="K28" s="18" t="s">
        <v>24</v>
      </c>
      <c r="L28" s="18">
        <v>862</v>
      </c>
      <c r="M28" s="18" t="s">
        <v>2714</v>
      </c>
      <c r="N28" s="19">
        <v>46305.479270833297</v>
      </c>
      <c r="O28" s="18">
        <v>360</v>
      </c>
      <c r="P28" s="18" t="s">
        <v>26</v>
      </c>
      <c r="Q28" s="18">
        <v>190</v>
      </c>
      <c r="R28" s="3" t="str">
        <f>IF(OR(G28="12R",G28="12L"),_xlfn.XLOOKUP(C28,DB!$A$2:$A$255,DB!$B$2:$B$255,""),IF(OR(G28="30L",G28="30R"),_xlfn.XLOOKUP(C28,DB!$A$2:$A$255,DB!$C$2:$C$255,""),""))</f>
        <v>UDGUV</v>
      </c>
      <c r="S28" s="3">
        <f t="shared" si="0"/>
        <v>10</v>
      </c>
      <c r="T28" s="3" t="str">
        <f>_xlfn.XLOOKUP(C28,DB!$A$2:$A$255,DB!$D$2:$D$255,"")</f>
        <v>Sector 2</v>
      </c>
    </row>
    <row r="29" spans="1:20" x14ac:dyDescent="0.2">
      <c r="A29" s="18" t="s">
        <v>106</v>
      </c>
      <c r="B29" s="18" t="s">
        <v>18</v>
      </c>
      <c r="C29" s="18" t="s">
        <v>43</v>
      </c>
      <c r="D29" s="18" t="s">
        <v>61</v>
      </c>
      <c r="E29" s="18" t="s">
        <v>2843</v>
      </c>
      <c r="F29" s="19">
        <v>46305.450173611098</v>
      </c>
      <c r="G29" s="18" t="s">
        <v>22</v>
      </c>
      <c r="H29" s="18" t="s">
        <v>3517</v>
      </c>
      <c r="I29" s="18">
        <v>360</v>
      </c>
      <c r="J29" s="18" t="s">
        <v>23</v>
      </c>
      <c r="K29" s="18" t="s">
        <v>24</v>
      </c>
      <c r="L29" s="18">
        <v>857</v>
      </c>
      <c r="M29" s="18" t="s">
        <v>46</v>
      </c>
      <c r="N29" s="19">
        <v>46305.496481481503</v>
      </c>
      <c r="O29" s="18">
        <v>360</v>
      </c>
      <c r="P29" s="18" t="s">
        <v>26</v>
      </c>
      <c r="Q29" s="18">
        <v>190</v>
      </c>
      <c r="R29" s="3" t="str">
        <f>IF(OR(G29="12R",G29="12L"),_xlfn.XLOOKUP(C29,DB!$A$2:$A$255,DB!$B$2:$B$255,""),IF(OR(G29="30L",G29="30R"),_xlfn.XLOOKUP(C29,DB!$A$2:$A$255,DB!$C$2:$C$255,""),""))</f>
        <v>UDGUV</v>
      </c>
      <c r="S29" s="3">
        <f t="shared" si="0"/>
        <v>10</v>
      </c>
      <c r="T29" s="3" t="str">
        <f>_xlfn.XLOOKUP(C29,DB!$A$2:$A$255,DB!$D$2:$D$255,"")</f>
        <v>Sector 2</v>
      </c>
    </row>
    <row r="30" spans="1:20" x14ac:dyDescent="0.2">
      <c r="A30" s="18" t="s">
        <v>96</v>
      </c>
      <c r="B30" s="18" t="s">
        <v>18</v>
      </c>
      <c r="C30" s="18" t="s">
        <v>97</v>
      </c>
      <c r="D30" s="18" t="s">
        <v>54</v>
      </c>
      <c r="E30" s="18" t="s">
        <v>112</v>
      </c>
      <c r="F30" s="19">
        <v>46305.4605787037</v>
      </c>
      <c r="G30" s="18" t="s">
        <v>22</v>
      </c>
      <c r="H30" s="18" t="s">
        <v>563</v>
      </c>
      <c r="I30" s="18">
        <v>360</v>
      </c>
      <c r="J30" s="18" t="s">
        <v>23</v>
      </c>
      <c r="K30" s="18" t="s">
        <v>24</v>
      </c>
      <c r="L30" s="18">
        <v>876</v>
      </c>
      <c r="M30" s="18" t="s">
        <v>99</v>
      </c>
      <c r="N30" s="19">
        <v>46305.5072685185</v>
      </c>
      <c r="O30" s="18">
        <v>200</v>
      </c>
      <c r="P30" s="18" t="s">
        <v>26</v>
      </c>
      <c r="Q30" s="18">
        <v>190</v>
      </c>
      <c r="R30" s="3" t="str">
        <f>IF(OR(G30="12R",G30="12L"),_xlfn.XLOOKUP(C30,DB!$A$2:$A$255,DB!$B$2:$B$255,""),IF(OR(G30="30L",G30="30R"),_xlfn.XLOOKUP(C30,DB!$A$2:$A$255,DB!$C$2:$C$255,""),""))</f>
        <v>UDGUV</v>
      </c>
      <c r="S30" s="3">
        <f t="shared" si="0"/>
        <v>11</v>
      </c>
      <c r="T30" s="3" t="str">
        <f>_xlfn.XLOOKUP(C30,DB!$A$2:$A$255,DB!$D$2:$D$255,"")</f>
        <v>Sector 2</v>
      </c>
    </row>
    <row r="31" spans="1:20" x14ac:dyDescent="0.2">
      <c r="A31" s="18" t="s">
        <v>100</v>
      </c>
      <c r="B31" s="18" t="s">
        <v>18</v>
      </c>
      <c r="C31" s="18" t="s">
        <v>101</v>
      </c>
      <c r="D31" s="18" t="s">
        <v>20</v>
      </c>
      <c r="E31" s="18" t="s">
        <v>458</v>
      </c>
      <c r="F31" s="19">
        <v>46305.465474536999</v>
      </c>
      <c r="G31" s="18" t="s">
        <v>22</v>
      </c>
      <c r="H31" s="18" t="s">
        <v>3518</v>
      </c>
      <c r="I31" s="18">
        <v>340</v>
      </c>
      <c r="J31" s="18" t="s">
        <v>23</v>
      </c>
      <c r="K31" s="18" t="s">
        <v>24</v>
      </c>
      <c r="L31" s="18">
        <v>860</v>
      </c>
      <c r="M31" s="18" t="s">
        <v>602</v>
      </c>
      <c r="N31" s="19">
        <v>46305.511261574102</v>
      </c>
      <c r="O31" s="18">
        <v>340</v>
      </c>
      <c r="P31" s="18" t="s">
        <v>26</v>
      </c>
      <c r="Q31" s="18">
        <v>190</v>
      </c>
      <c r="R31" s="3" t="str">
        <f>IF(OR(G31="12R",G31="12L"),_xlfn.XLOOKUP(C31,DB!$A$2:$A$255,DB!$B$2:$B$255,""),IF(OR(G31="30L",G31="30R"),_xlfn.XLOOKUP(C31,DB!$A$2:$A$255,DB!$C$2:$C$255,""),""))</f>
        <v>UDGUV</v>
      </c>
      <c r="S31" s="3">
        <f t="shared" si="0"/>
        <v>11</v>
      </c>
      <c r="T31" s="3" t="str">
        <f>_xlfn.XLOOKUP(C31,DB!$A$2:$A$255,DB!$D$2:$D$255,"")</f>
        <v>Sector 2</v>
      </c>
    </row>
    <row r="32" spans="1:20" x14ac:dyDescent="0.2">
      <c r="A32" s="18" t="s">
        <v>103</v>
      </c>
      <c r="B32" s="18" t="s">
        <v>18</v>
      </c>
      <c r="C32" s="18" t="s">
        <v>43</v>
      </c>
      <c r="D32" s="18" t="s">
        <v>44</v>
      </c>
      <c r="E32" s="18" t="s">
        <v>588</v>
      </c>
      <c r="F32" s="19">
        <v>46305.470312500001</v>
      </c>
      <c r="G32" s="18" t="s">
        <v>22</v>
      </c>
      <c r="H32" s="18" t="s">
        <v>3519</v>
      </c>
      <c r="I32" s="18">
        <v>360</v>
      </c>
      <c r="J32" s="18" t="s">
        <v>23</v>
      </c>
      <c r="K32" s="18" t="s">
        <v>24</v>
      </c>
      <c r="L32" s="18">
        <v>859</v>
      </c>
      <c r="M32" s="18" t="s">
        <v>46</v>
      </c>
      <c r="N32" s="19">
        <v>46305.517256944397</v>
      </c>
      <c r="O32" s="18">
        <v>360</v>
      </c>
      <c r="P32" s="18" t="s">
        <v>26</v>
      </c>
      <c r="Q32" s="18">
        <v>190</v>
      </c>
      <c r="R32" s="3" t="str">
        <f>IF(OR(G32="12R",G32="12L"),_xlfn.XLOOKUP(C32,DB!$A$2:$A$255,DB!$B$2:$B$255,""),IF(OR(G32="30L",G32="30R"),_xlfn.XLOOKUP(C32,DB!$A$2:$A$255,DB!$C$2:$C$255,""),""))</f>
        <v>UDGUV</v>
      </c>
      <c r="S32" s="3">
        <f t="shared" si="0"/>
        <v>11</v>
      </c>
      <c r="T32" s="3" t="str">
        <f>_xlfn.XLOOKUP(C32,DB!$A$2:$A$255,DB!$D$2:$D$255,"")</f>
        <v>Sector 2</v>
      </c>
    </row>
    <row r="33" spans="1:20" x14ac:dyDescent="0.2">
      <c r="A33" s="18" t="s">
        <v>107</v>
      </c>
      <c r="B33" s="18" t="s">
        <v>18</v>
      </c>
      <c r="C33" s="18" t="s">
        <v>108</v>
      </c>
      <c r="D33" s="18" t="s">
        <v>54</v>
      </c>
      <c r="E33" s="18" t="s">
        <v>428</v>
      </c>
      <c r="F33" s="19">
        <v>46305.496608796297</v>
      </c>
      <c r="G33" s="18" t="s">
        <v>22</v>
      </c>
      <c r="H33" s="18" t="s">
        <v>2952</v>
      </c>
      <c r="I33" s="18">
        <v>290</v>
      </c>
      <c r="J33" s="18" t="s">
        <v>23</v>
      </c>
      <c r="K33" s="18" t="s">
        <v>24</v>
      </c>
      <c r="L33" s="18">
        <v>131</v>
      </c>
      <c r="M33" s="18" t="s">
        <v>40</v>
      </c>
      <c r="N33" s="19">
        <v>46305.506041666697</v>
      </c>
      <c r="O33" s="18">
        <v>252</v>
      </c>
      <c r="P33" s="18" t="s">
        <v>26</v>
      </c>
      <c r="Q33" s="18">
        <v>190</v>
      </c>
      <c r="R33" s="3" t="str">
        <f>IF(OR(G33="12R",G33="12L"),_xlfn.XLOOKUP(C33,DB!$A$2:$A$255,DB!$B$2:$B$255,""),IF(OR(G33="30L",G33="30R"),_xlfn.XLOOKUP(C33,DB!$A$2:$A$255,DB!$C$2:$C$255,""),""))</f>
        <v>NUDAL</v>
      </c>
      <c r="S33" s="3">
        <f t="shared" si="0"/>
        <v>11</v>
      </c>
      <c r="T33" s="3" t="str">
        <f>_xlfn.XLOOKUP(C33,DB!$A$2:$A$255,DB!$D$2:$D$255,"")</f>
        <v>Sector 3</v>
      </c>
    </row>
    <row r="34" spans="1:20" x14ac:dyDescent="0.2">
      <c r="A34" s="18" t="s">
        <v>111</v>
      </c>
      <c r="B34" s="18" t="s">
        <v>18</v>
      </c>
      <c r="C34" s="18" t="s">
        <v>33</v>
      </c>
      <c r="D34" s="18" t="s">
        <v>61</v>
      </c>
      <c r="E34" s="18" t="s">
        <v>590</v>
      </c>
      <c r="F34" s="19">
        <v>46305.498437499999</v>
      </c>
      <c r="G34" s="18" t="s">
        <v>22</v>
      </c>
      <c r="H34" s="18" t="s">
        <v>380</v>
      </c>
      <c r="I34" s="18">
        <v>340</v>
      </c>
      <c r="J34" s="18" t="s">
        <v>23</v>
      </c>
      <c r="K34" s="18" t="s">
        <v>24</v>
      </c>
      <c r="L34" s="18">
        <v>878</v>
      </c>
      <c r="M34" s="18" t="s">
        <v>36</v>
      </c>
      <c r="N34" s="19">
        <v>46305.545856481498</v>
      </c>
      <c r="O34" s="18">
        <v>340</v>
      </c>
      <c r="P34" s="18" t="s">
        <v>26</v>
      </c>
      <c r="Q34" s="18">
        <v>190</v>
      </c>
      <c r="R34" s="3" t="str">
        <f>IF(OR(G34="12R",G34="12L"),_xlfn.XLOOKUP(C34,DB!$A$2:$A$255,DB!$B$2:$B$255,""),IF(OR(G34="30L",G34="30R"),_xlfn.XLOOKUP(C34,DB!$A$2:$A$255,DB!$C$2:$C$255,""),""))</f>
        <v>UDGUV</v>
      </c>
      <c r="S34" s="3">
        <f t="shared" si="0"/>
        <v>11</v>
      </c>
      <c r="T34" s="3" t="str">
        <f>_xlfn.XLOOKUP(C34,DB!$A$2:$A$255,DB!$D$2:$D$255,"")</f>
        <v>Sector 2</v>
      </c>
    </row>
    <row r="35" spans="1:20" x14ac:dyDescent="0.2">
      <c r="A35" s="18" t="s">
        <v>113</v>
      </c>
      <c r="B35" s="18" t="s">
        <v>18</v>
      </c>
      <c r="C35" s="18" t="s">
        <v>43</v>
      </c>
      <c r="D35" s="18" t="s">
        <v>129</v>
      </c>
      <c r="E35" s="18" t="s">
        <v>3520</v>
      </c>
      <c r="F35" s="19">
        <v>46305.506979166697</v>
      </c>
      <c r="G35" s="18" t="s">
        <v>22</v>
      </c>
      <c r="H35" s="18" t="s">
        <v>892</v>
      </c>
      <c r="I35" s="18">
        <v>360</v>
      </c>
      <c r="J35" s="18" t="s">
        <v>23</v>
      </c>
      <c r="K35" s="18" t="s">
        <v>24</v>
      </c>
      <c r="L35" s="18">
        <v>859</v>
      </c>
      <c r="M35" s="18" t="s">
        <v>46</v>
      </c>
      <c r="N35" s="19">
        <v>46305.554907407401</v>
      </c>
      <c r="O35" s="18">
        <v>360</v>
      </c>
      <c r="P35" s="18" t="s">
        <v>26</v>
      </c>
      <c r="Q35" s="18">
        <v>190</v>
      </c>
      <c r="R35" s="3" t="str">
        <f>IF(OR(G35="12R",G35="12L"),_xlfn.XLOOKUP(C35,DB!$A$2:$A$255,DB!$B$2:$B$255,""),IF(OR(G35="30L",G35="30R"),_xlfn.XLOOKUP(C35,DB!$A$2:$A$255,DB!$C$2:$C$255,""),""))</f>
        <v>UDGUV</v>
      </c>
      <c r="S35" s="3">
        <f t="shared" si="0"/>
        <v>12</v>
      </c>
      <c r="T35" s="3" t="str">
        <f>_xlfn.XLOOKUP(C35,DB!$A$2:$A$255,DB!$D$2:$D$255,"")</f>
        <v>Sector 2</v>
      </c>
    </row>
    <row r="36" spans="1:20" x14ac:dyDescent="0.2">
      <c r="A36" s="18" t="s">
        <v>127</v>
      </c>
      <c r="B36" s="18" t="s">
        <v>18</v>
      </c>
      <c r="C36" s="18" t="s">
        <v>128</v>
      </c>
      <c r="D36" s="18" t="s">
        <v>129</v>
      </c>
      <c r="E36" s="18" t="s">
        <v>3521</v>
      </c>
      <c r="F36" s="19">
        <v>46305.518553240698</v>
      </c>
      <c r="G36" s="18" t="s">
        <v>22</v>
      </c>
      <c r="H36" s="18" t="s">
        <v>3522</v>
      </c>
      <c r="I36" s="18">
        <v>360</v>
      </c>
      <c r="J36" s="18" t="s">
        <v>23</v>
      </c>
      <c r="K36" s="18" t="s">
        <v>24</v>
      </c>
      <c r="L36" s="18">
        <v>521</v>
      </c>
      <c r="M36" s="18" t="s">
        <v>130</v>
      </c>
      <c r="N36" s="19">
        <v>46305.547881944403</v>
      </c>
      <c r="O36" s="18">
        <v>360</v>
      </c>
      <c r="P36" s="18" t="s">
        <v>26</v>
      </c>
      <c r="Q36" s="18">
        <v>40</v>
      </c>
      <c r="R36" s="3" t="str">
        <f>IF(OR(G36="12R",G36="12L"),_xlfn.XLOOKUP(C36,DB!$A$2:$A$255,DB!$B$2:$B$255,""),IF(OR(G36="30L",G36="30R"),_xlfn.XLOOKUP(C36,DB!$A$2:$A$255,DB!$C$2:$C$255,""),""))</f>
        <v>ENEBA</v>
      </c>
      <c r="S36" s="3">
        <f t="shared" si="0"/>
        <v>12</v>
      </c>
      <c r="T36" s="3" t="str">
        <f>_xlfn.XLOOKUP(C36,DB!$A$2:$A$255,DB!$D$2:$D$255,"")</f>
        <v>Sector 3</v>
      </c>
    </row>
    <row r="37" spans="1:20" x14ac:dyDescent="0.2">
      <c r="A37" s="18" t="s">
        <v>3523</v>
      </c>
      <c r="B37" s="18" t="s">
        <v>18</v>
      </c>
      <c r="C37" s="18" t="s">
        <v>783</v>
      </c>
      <c r="D37" s="18" t="s">
        <v>542</v>
      </c>
      <c r="E37" s="18" t="s">
        <v>3523</v>
      </c>
      <c r="F37" s="19">
        <v>46305.529247685197</v>
      </c>
      <c r="G37" s="18" t="s">
        <v>22</v>
      </c>
      <c r="H37" s="18" t="s">
        <v>3524</v>
      </c>
      <c r="I37" s="18">
        <v>410</v>
      </c>
      <c r="J37" s="18" t="s">
        <v>23</v>
      </c>
      <c r="K37" s="18" t="s">
        <v>51</v>
      </c>
      <c r="L37" s="18">
        <v>204</v>
      </c>
      <c r="M37" s="18" t="s">
        <v>383</v>
      </c>
      <c r="N37" s="19">
        <v>46305.542094907403</v>
      </c>
      <c r="O37" s="18">
        <v>332</v>
      </c>
      <c r="P37" s="18" t="s">
        <v>26</v>
      </c>
      <c r="Q37" s="18">
        <v>40</v>
      </c>
      <c r="R37" s="3" t="str">
        <f>IF(OR(G37="12R",G37="12L"),_xlfn.XLOOKUP(C37,DB!$A$2:$A$255,DB!$B$2:$B$255,""),IF(OR(G37="30L",G37="30R"),_xlfn.XLOOKUP(C37,DB!$A$2:$A$255,DB!$C$2:$C$255,""),""))</f>
        <v>NUDAL</v>
      </c>
      <c r="S37" s="3">
        <f t="shared" si="0"/>
        <v>12</v>
      </c>
      <c r="T37" s="3" t="str">
        <f>_xlfn.XLOOKUP(C37,DB!$A$2:$A$255,DB!$D$2:$D$255,"")</f>
        <v>Sector 3</v>
      </c>
    </row>
    <row r="38" spans="1:20" x14ac:dyDescent="0.2">
      <c r="A38" s="18" t="s">
        <v>3031</v>
      </c>
      <c r="B38" s="18" t="s">
        <v>18</v>
      </c>
      <c r="C38" s="18" t="s">
        <v>381</v>
      </c>
      <c r="D38" s="18" t="s">
        <v>132</v>
      </c>
      <c r="E38" s="18"/>
      <c r="F38" s="19">
        <v>46305.541782407403</v>
      </c>
      <c r="G38" s="18" t="s">
        <v>22</v>
      </c>
      <c r="H38" s="18" t="s">
        <v>3525</v>
      </c>
      <c r="I38" s="18">
        <v>370</v>
      </c>
      <c r="J38" s="18" t="s">
        <v>23</v>
      </c>
      <c r="K38" s="18" t="s">
        <v>51</v>
      </c>
      <c r="L38" s="18">
        <v>197</v>
      </c>
      <c r="M38" s="18" t="s">
        <v>3526</v>
      </c>
      <c r="N38" s="19">
        <v>46305.5558101852</v>
      </c>
      <c r="O38" s="18">
        <v>324</v>
      </c>
      <c r="P38" s="18" t="s">
        <v>26</v>
      </c>
      <c r="Q38" s="18">
        <v>30</v>
      </c>
      <c r="R38" s="3" t="str">
        <f>IF(OR(G38="12R",G38="12L"),_xlfn.XLOOKUP(C38,DB!$A$2:$A$255,DB!$B$2:$B$255,""),IF(OR(G38="30L",G38="30R"),_xlfn.XLOOKUP(C38,DB!$A$2:$A$255,DB!$C$2:$C$255,""),""))</f>
        <v>OMSUK</v>
      </c>
      <c r="S38" s="3">
        <f t="shared" si="0"/>
        <v>13</v>
      </c>
      <c r="T38" s="3" t="str">
        <f>_xlfn.XLOOKUP(C38,DB!$A$2:$A$255,DB!$D$2:$D$255,"")</f>
        <v>Sector 3</v>
      </c>
    </row>
    <row r="39" spans="1:20" x14ac:dyDescent="0.2">
      <c r="A39" s="18" t="s">
        <v>133</v>
      </c>
      <c r="B39" s="18" t="s">
        <v>18</v>
      </c>
      <c r="C39" s="18" t="s">
        <v>134</v>
      </c>
      <c r="D39" s="18" t="s">
        <v>129</v>
      </c>
      <c r="E39" s="18" t="s">
        <v>2960</v>
      </c>
      <c r="F39" s="19">
        <v>46305.543437499997</v>
      </c>
      <c r="G39" s="18" t="s">
        <v>22</v>
      </c>
      <c r="H39" s="18" t="s">
        <v>3527</v>
      </c>
      <c r="I39" s="18">
        <v>360</v>
      </c>
      <c r="J39" s="18" t="s">
        <v>23</v>
      </c>
      <c r="K39" s="18" t="s">
        <v>24</v>
      </c>
      <c r="L39" s="18">
        <v>440</v>
      </c>
      <c r="M39" s="18" t="s">
        <v>204</v>
      </c>
      <c r="N39" s="19">
        <v>46305.567395833299</v>
      </c>
      <c r="O39" s="18">
        <v>360</v>
      </c>
      <c r="P39" s="18" t="s">
        <v>26</v>
      </c>
      <c r="Q39" s="18">
        <v>40</v>
      </c>
      <c r="R39" s="3" t="str">
        <f>IF(OR(G39="12R",G39="12L"),_xlfn.XLOOKUP(C39,DB!$A$2:$A$255,DB!$B$2:$B$255,""),IF(OR(G39="30L",G39="30R"),_xlfn.XLOOKUP(C39,DB!$A$2:$A$255,DB!$C$2:$C$255,""),""))</f>
        <v>ENEBA</v>
      </c>
      <c r="S39" s="3">
        <f t="shared" si="0"/>
        <v>13</v>
      </c>
      <c r="T39" s="3" t="str">
        <f>_xlfn.XLOOKUP(C39,DB!$A$2:$A$255,DB!$D$2:$D$255,"")</f>
        <v>Sector 3</v>
      </c>
    </row>
    <row r="40" spans="1:20" x14ac:dyDescent="0.2">
      <c r="A40" s="18" t="s">
        <v>118</v>
      </c>
      <c r="B40" s="18" t="s">
        <v>18</v>
      </c>
      <c r="C40" s="18" t="s">
        <v>119</v>
      </c>
      <c r="D40" s="18" t="s">
        <v>34</v>
      </c>
      <c r="E40" s="18" t="s">
        <v>399</v>
      </c>
      <c r="F40" s="19">
        <v>46305.546643518501</v>
      </c>
      <c r="G40" s="18" t="s">
        <v>22</v>
      </c>
      <c r="H40" s="18" t="s">
        <v>3528</v>
      </c>
      <c r="I40" s="18">
        <v>360</v>
      </c>
      <c r="J40" s="18" t="s">
        <v>23</v>
      </c>
      <c r="K40" s="18" t="s">
        <v>24</v>
      </c>
      <c r="L40" s="18">
        <v>878</v>
      </c>
      <c r="M40" s="18" t="s">
        <v>36</v>
      </c>
      <c r="N40" s="19">
        <v>46305.594722222202</v>
      </c>
      <c r="O40" s="18">
        <v>340</v>
      </c>
      <c r="P40" s="18" t="s">
        <v>26</v>
      </c>
      <c r="Q40" s="18">
        <v>190</v>
      </c>
      <c r="R40" s="3" t="str">
        <f>IF(OR(G40="12R",G40="12L"),_xlfn.XLOOKUP(C40,DB!$A$2:$A$255,DB!$B$2:$B$255,""),IF(OR(G40="30L",G40="30R"),_xlfn.XLOOKUP(C40,DB!$A$2:$A$255,DB!$C$2:$C$255,""),""))</f>
        <v>UDGUV</v>
      </c>
      <c r="S40" s="3">
        <f t="shared" si="0"/>
        <v>13</v>
      </c>
      <c r="T40" s="3" t="str">
        <f>_xlfn.XLOOKUP(C40,DB!$A$2:$A$255,DB!$D$2:$D$255,"")</f>
        <v>Sector 2</v>
      </c>
    </row>
    <row r="41" spans="1:20" x14ac:dyDescent="0.2">
      <c r="A41" s="18" t="s">
        <v>121</v>
      </c>
      <c r="B41" s="18" t="s">
        <v>18</v>
      </c>
      <c r="C41" s="18" t="s">
        <v>122</v>
      </c>
      <c r="D41" s="18" t="s">
        <v>123</v>
      </c>
      <c r="E41" s="18" t="s">
        <v>3529</v>
      </c>
      <c r="F41" s="19">
        <v>46305.547719907401</v>
      </c>
      <c r="G41" s="18" t="s">
        <v>22</v>
      </c>
      <c r="H41" s="18" t="s">
        <v>3530</v>
      </c>
      <c r="I41" s="18">
        <v>340</v>
      </c>
      <c r="J41" s="18" t="s">
        <v>23</v>
      </c>
      <c r="K41" s="18" t="s">
        <v>24</v>
      </c>
      <c r="L41" s="18">
        <v>541</v>
      </c>
      <c r="M41" s="18" t="s">
        <v>130</v>
      </c>
      <c r="N41" s="19">
        <v>46305.577523148102</v>
      </c>
      <c r="O41" s="18">
        <v>340</v>
      </c>
      <c r="P41" s="18" t="s">
        <v>26</v>
      </c>
      <c r="Q41" s="18">
        <v>40</v>
      </c>
      <c r="R41" s="3" t="str">
        <f>IF(OR(G41="12R",G41="12L"),_xlfn.XLOOKUP(C41,DB!$A$2:$A$255,DB!$B$2:$B$255,""),IF(OR(G41="30L",G41="30R"),_xlfn.XLOOKUP(C41,DB!$A$2:$A$255,DB!$C$2:$C$255,""),""))</f>
        <v>ENEBA</v>
      </c>
      <c r="S41" s="3">
        <f t="shared" si="0"/>
        <v>13</v>
      </c>
      <c r="T41" s="3" t="str">
        <f>_xlfn.XLOOKUP(C41,DB!$A$2:$A$255,DB!$D$2:$D$255,"")</f>
        <v>Sector 3</v>
      </c>
    </row>
    <row r="42" spans="1:20" x14ac:dyDescent="0.2">
      <c r="A42" s="18" t="s">
        <v>125</v>
      </c>
      <c r="B42" s="18" t="s">
        <v>18</v>
      </c>
      <c r="C42" s="18" t="s">
        <v>43</v>
      </c>
      <c r="D42" s="18" t="s">
        <v>44</v>
      </c>
      <c r="E42" s="18" t="s">
        <v>288</v>
      </c>
      <c r="F42" s="19">
        <v>46305.549097222203</v>
      </c>
      <c r="G42" s="18" t="s">
        <v>22</v>
      </c>
      <c r="H42" s="18" t="s">
        <v>3531</v>
      </c>
      <c r="I42" s="18">
        <v>360</v>
      </c>
      <c r="J42" s="18" t="s">
        <v>23</v>
      </c>
      <c r="K42" s="18" t="s">
        <v>24</v>
      </c>
      <c r="L42" s="18">
        <v>859</v>
      </c>
      <c r="M42" s="18" t="s">
        <v>46</v>
      </c>
      <c r="N42" s="19">
        <v>46305.596203703702</v>
      </c>
      <c r="O42" s="18">
        <v>360</v>
      </c>
      <c r="P42" s="18" t="s">
        <v>26</v>
      </c>
      <c r="Q42" s="18">
        <v>190</v>
      </c>
      <c r="R42" s="3" t="str">
        <f>IF(OR(G42="12R",G42="12L"),_xlfn.XLOOKUP(C42,DB!$A$2:$A$255,DB!$B$2:$B$255,""),IF(OR(G42="30L",G42="30R"),_xlfn.XLOOKUP(C42,DB!$A$2:$A$255,DB!$C$2:$C$255,""),""))</f>
        <v>UDGUV</v>
      </c>
      <c r="S42" s="3">
        <f t="shared" si="0"/>
        <v>13</v>
      </c>
      <c r="T42" s="3" t="str">
        <f>_xlfn.XLOOKUP(C42,DB!$A$2:$A$255,DB!$D$2:$D$255,"")</f>
        <v>Sector 2</v>
      </c>
    </row>
    <row r="43" spans="1:20" x14ac:dyDescent="0.2">
      <c r="A43" s="18" t="s">
        <v>114</v>
      </c>
      <c r="B43" s="18" t="s">
        <v>18</v>
      </c>
      <c r="C43" s="18" t="s">
        <v>115</v>
      </c>
      <c r="D43" s="18" t="s">
        <v>129</v>
      </c>
      <c r="E43" s="18" t="s">
        <v>3532</v>
      </c>
      <c r="F43" s="19">
        <v>46305.563125000001</v>
      </c>
      <c r="G43" s="18" t="s">
        <v>22</v>
      </c>
      <c r="H43" s="18" t="s">
        <v>3533</v>
      </c>
      <c r="I43" s="18">
        <v>370</v>
      </c>
      <c r="J43" s="18" t="s">
        <v>23</v>
      </c>
      <c r="K43" s="18" t="s">
        <v>24</v>
      </c>
      <c r="L43" s="18">
        <v>155</v>
      </c>
      <c r="M43" s="18" t="s">
        <v>816</v>
      </c>
      <c r="N43" s="19">
        <v>46305.572789351798</v>
      </c>
      <c r="O43" s="18">
        <v>290</v>
      </c>
      <c r="P43" s="18" t="s">
        <v>26</v>
      </c>
      <c r="Q43" s="18">
        <v>190</v>
      </c>
      <c r="R43" s="3" t="str">
        <f>IF(OR(G43="12R",G43="12L"),_xlfn.XLOOKUP(C43,DB!$A$2:$A$255,DB!$B$2:$B$255,""),IF(OR(G43="30L",G43="30R"),_xlfn.XLOOKUP(C43,DB!$A$2:$A$255,DB!$C$2:$C$255,""),""))</f>
        <v>TAKUX</v>
      </c>
      <c r="S43" s="3">
        <f t="shared" si="0"/>
        <v>13</v>
      </c>
      <c r="T43" s="3" t="str">
        <f>_xlfn.XLOOKUP(C43,DB!$A$2:$A$255,DB!$D$2:$D$255,"")</f>
        <v>Sector 7</v>
      </c>
    </row>
    <row r="44" spans="1:20" x14ac:dyDescent="0.2">
      <c r="A44" s="18" t="s">
        <v>135</v>
      </c>
      <c r="B44" s="18" t="s">
        <v>18</v>
      </c>
      <c r="C44" s="18" t="s">
        <v>136</v>
      </c>
      <c r="D44" s="18" t="s">
        <v>44</v>
      </c>
      <c r="E44" s="18" t="s">
        <v>3534</v>
      </c>
      <c r="F44" s="19">
        <v>46305.578333333302</v>
      </c>
      <c r="G44" s="18" t="s">
        <v>22</v>
      </c>
      <c r="H44" s="18" t="s">
        <v>3535</v>
      </c>
      <c r="I44" s="18">
        <v>330</v>
      </c>
      <c r="J44" s="18" t="s">
        <v>23</v>
      </c>
      <c r="K44" s="18" t="s">
        <v>24</v>
      </c>
      <c r="L44" s="18">
        <v>136</v>
      </c>
      <c r="M44" s="18" t="s">
        <v>40</v>
      </c>
      <c r="N44" s="19">
        <v>46305.587997685201</v>
      </c>
      <c r="O44" s="18">
        <v>235</v>
      </c>
      <c r="P44" s="18" t="s">
        <v>26</v>
      </c>
      <c r="Q44" s="18">
        <v>190</v>
      </c>
      <c r="R44" s="3" t="str">
        <f>IF(OR(G44="12R",G44="12L"),_xlfn.XLOOKUP(C44,DB!$A$2:$A$255,DB!$B$2:$B$255,""),IF(OR(G44="30L",G44="30R"),_xlfn.XLOOKUP(C44,DB!$A$2:$A$255,DB!$C$2:$C$255,""),""))</f>
        <v>OMSUK</v>
      </c>
      <c r="S44" s="3">
        <f t="shared" si="0"/>
        <v>13</v>
      </c>
      <c r="T44" s="3" t="str">
        <f>_xlfn.XLOOKUP(C44,DB!$A$2:$A$255,DB!$D$2:$D$255,"")</f>
        <v>Sector 3</v>
      </c>
    </row>
    <row r="45" spans="1:20" x14ac:dyDescent="0.2">
      <c r="A45" s="18" t="s">
        <v>546</v>
      </c>
      <c r="B45" s="18" t="s">
        <v>18</v>
      </c>
      <c r="C45" s="18" t="s">
        <v>927</v>
      </c>
      <c r="D45" s="18" t="s">
        <v>507</v>
      </c>
      <c r="E45" s="18"/>
      <c r="F45" s="19">
        <v>46305.590821759302</v>
      </c>
      <c r="G45" s="18" t="s">
        <v>22</v>
      </c>
      <c r="H45" s="18" t="s">
        <v>167</v>
      </c>
      <c r="I45" s="18">
        <v>45</v>
      </c>
      <c r="J45" s="18" t="s">
        <v>139</v>
      </c>
      <c r="K45" s="18" t="s">
        <v>51</v>
      </c>
      <c r="L45" s="18">
        <v>168</v>
      </c>
      <c r="M45" s="18" t="s">
        <v>927</v>
      </c>
      <c r="N45" s="19">
        <v>46305.620578703703</v>
      </c>
      <c r="O45" s="18">
        <v>0</v>
      </c>
      <c r="P45" s="18" t="s">
        <v>137</v>
      </c>
      <c r="Q45" s="18">
        <v>15</v>
      </c>
      <c r="R45" s="3" t="str">
        <f>IF(OR(G45="12R",G45="12L"),_xlfn.XLOOKUP(C45,DB!$A$2:$A$255,DB!$B$2:$B$255,""),IF(OR(G45="30L",G45="30R"),_xlfn.XLOOKUP(C45,DB!$A$2:$A$255,DB!$C$2:$C$255,""),""))</f>
        <v/>
      </c>
      <c r="S45" s="3">
        <f t="shared" si="0"/>
        <v>14</v>
      </c>
      <c r="T45" s="3" t="str">
        <f>_xlfn.XLOOKUP(C45,DB!$A$2:$A$255,DB!$D$2:$D$255,"")</f>
        <v/>
      </c>
    </row>
    <row r="46" spans="1:20" x14ac:dyDescent="0.2">
      <c r="A46" s="18" t="s">
        <v>3536</v>
      </c>
      <c r="B46" s="18" t="s">
        <v>18</v>
      </c>
      <c r="C46" s="18" t="s">
        <v>205</v>
      </c>
      <c r="D46" s="18" t="s">
        <v>132</v>
      </c>
      <c r="E46" s="18"/>
      <c r="F46" s="19">
        <v>46305.592569444401</v>
      </c>
      <c r="G46" s="18" t="s">
        <v>22</v>
      </c>
      <c r="H46" s="18" t="s">
        <v>3537</v>
      </c>
      <c r="I46" s="18">
        <v>270</v>
      </c>
      <c r="J46" s="18" t="s">
        <v>23</v>
      </c>
      <c r="K46" s="18" t="s">
        <v>51</v>
      </c>
      <c r="L46" s="18">
        <v>215</v>
      </c>
      <c r="M46" s="18" t="s">
        <v>383</v>
      </c>
      <c r="N46" s="19">
        <v>46305.607662037</v>
      </c>
      <c r="O46" s="18">
        <v>270</v>
      </c>
      <c r="P46" s="18" t="s">
        <v>26</v>
      </c>
      <c r="Q46" s="18">
        <v>40</v>
      </c>
      <c r="R46" s="3" t="str">
        <f>IF(OR(G46="12R",G46="12L"),_xlfn.XLOOKUP(C46,DB!$A$2:$A$255,DB!$B$2:$B$255,""),IF(OR(G46="30L",G46="30R"),_xlfn.XLOOKUP(C46,DB!$A$2:$A$255,DB!$C$2:$C$255,""),""))</f>
        <v>NUDAL</v>
      </c>
      <c r="S46" s="3">
        <f t="shared" si="0"/>
        <v>14</v>
      </c>
      <c r="T46" s="3" t="str">
        <f>_xlfn.XLOOKUP(C46,DB!$A$2:$A$255,DB!$D$2:$D$255,"")</f>
        <v>Sector 3</v>
      </c>
    </row>
    <row r="47" spans="1:20" x14ac:dyDescent="0.2">
      <c r="A47" s="18" t="s">
        <v>506</v>
      </c>
      <c r="B47" s="18" t="s">
        <v>18</v>
      </c>
      <c r="C47" s="18" t="s">
        <v>927</v>
      </c>
      <c r="D47" s="18" t="s">
        <v>507</v>
      </c>
      <c r="E47" s="18"/>
      <c r="F47" s="19">
        <v>46305.596122685201</v>
      </c>
      <c r="G47" s="18" t="s">
        <v>22</v>
      </c>
      <c r="H47" s="18" t="s">
        <v>167</v>
      </c>
      <c r="I47" s="18">
        <v>45</v>
      </c>
      <c r="J47" s="18" t="s">
        <v>139</v>
      </c>
      <c r="K47" s="18" t="s">
        <v>51</v>
      </c>
      <c r="L47" s="18">
        <v>168</v>
      </c>
      <c r="M47" s="18" t="s">
        <v>927</v>
      </c>
      <c r="N47" s="19">
        <v>46305.627905092602</v>
      </c>
      <c r="O47" s="18">
        <v>0</v>
      </c>
      <c r="P47" s="18" t="s">
        <v>137</v>
      </c>
      <c r="Q47" s="18">
        <v>15</v>
      </c>
      <c r="R47" s="3" t="str">
        <f>IF(OR(G47="12R",G47="12L"),_xlfn.XLOOKUP(C47,DB!$A$2:$A$255,DB!$B$2:$B$255,""),IF(OR(G47="30L",G47="30R"),_xlfn.XLOOKUP(C47,DB!$A$2:$A$255,DB!$C$2:$C$255,""),""))</f>
        <v/>
      </c>
      <c r="S47" s="3">
        <f t="shared" si="0"/>
        <v>14</v>
      </c>
      <c r="T47" s="3" t="str">
        <f>_xlfn.XLOOKUP(C47,DB!$A$2:$A$255,DB!$D$2:$D$255,"")</f>
        <v/>
      </c>
    </row>
    <row r="48" spans="1:20" x14ac:dyDescent="0.2">
      <c r="A48" s="18" t="s">
        <v>140</v>
      </c>
      <c r="B48" s="18" t="s">
        <v>18</v>
      </c>
      <c r="C48" s="18" t="s">
        <v>43</v>
      </c>
      <c r="D48" s="18" t="s">
        <v>44</v>
      </c>
      <c r="E48" s="18" t="s">
        <v>45</v>
      </c>
      <c r="F48" s="19">
        <v>46305.601585648103</v>
      </c>
      <c r="G48" s="18" t="s">
        <v>22</v>
      </c>
      <c r="H48" s="18" t="s">
        <v>3538</v>
      </c>
      <c r="I48" s="18">
        <v>360</v>
      </c>
      <c r="J48" s="18" t="s">
        <v>23</v>
      </c>
      <c r="K48" s="18" t="s">
        <v>24</v>
      </c>
      <c r="L48" s="18">
        <v>859</v>
      </c>
      <c r="M48" s="18" t="s">
        <v>46</v>
      </c>
      <c r="N48" s="19">
        <v>46305.6484375</v>
      </c>
      <c r="O48" s="18">
        <v>360</v>
      </c>
      <c r="P48" s="18" t="s">
        <v>26</v>
      </c>
      <c r="Q48" s="18">
        <v>190</v>
      </c>
      <c r="R48" s="3" t="str">
        <f>IF(OR(G48="12R",G48="12L"),_xlfn.XLOOKUP(C48,DB!$A$2:$A$255,DB!$B$2:$B$255,""),IF(OR(G48="30L",G48="30R"),_xlfn.XLOOKUP(C48,DB!$A$2:$A$255,DB!$C$2:$C$255,""),""))</f>
        <v>UDGUV</v>
      </c>
      <c r="S48" s="3">
        <f t="shared" si="0"/>
        <v>14</v>
      </c>
      <c r="T48" s="3" t="str">
        <f>_xlfn.XLOOKUP(C48,DB!$A$2:$A$255,DB!$D$2:$D$255,"")</f>
        <v>Sector 2</v>
      </c>
    </row>
    <row r="49" spans="1:20" x14ac:dyDescent="0.2">
      <c r="A49" s="18" t="s">
        <v>415</v>
      </c>
      <c r="B49" s="18" t="s">
        <v>18</v>
      </c>
      <c r="C49" s="18" t="s">
        <v>18</v>
      </c>
      <c r="D49" s="18" t="s">
        <v>416</v>
      </c>
      <c r="E49" s="18"/>
      <c r="F49" s="19">
        <v>46305.614861111098</v>
      </c>
      <c r="G49" s="18" t="s">
        <v>22</v>
      </c>
      <c r="H49" s="18" t="s">
        <v>3539</v>
      </c>
      <c r="I49" s="18">
        <v>15</v>
      </c>
      <c r="J49" s="18" t="s">
        <v>139</v>
      </c>
      <c r="K49" s="18" t="s">
        <v>51</v>
      </c>
      <c r="L49" s="18">
        <v>138</v>
      </c>
      <c r="M49" s="18" t="s">
        <v>18</v>
      </c>
      <c r="N49" s="19">
        <v>46305.6549884259</v>
      </c>
      <c r="O49" s="18">
        <v>0</v>
      </c>
      <c r="P49" s="18" t="s">
        <v>137</v>
      </c>
      <c r="Q49" s="18">
        <v>15</v>
      </c>
      <c r="R49" s="3" t="str">
        <f>IF(OR(G49="12R",G49="12L"),_xlfn.XLOOKUP(C49,DB!$A$2:$A$255,DB!$B$2:$B$255,""),IF(OR(G49="30L",G49="30R"),_xlfn.XLOOKUP(C49,DB!$A$2:$A$255,DB!$C$2:$C$255,""),""))</f>
        <v/>
      </c>
      <c r="S49" s="3">
        <f t="shared" si="0"/>
        <v>14</v>
      </c>
      <c r="T49" s="3" t="str">
        <f>_xlfn.XLOOKUP(C49,DB!$A$2:$A$255,DB!$D$2:$D$255,"")</f>
        <v/>
      </c>
    </row>
    <row r="50" spans="1:20" x14ac:dyDescent="0.2">
      <c r="A50" s="18" t="s">
        <v>146</v>
      </c>
      <c r="B50" s="18" t="s">
        <v>18</v>
      </c>
      <c r="C50" s="18" t="s">
        <v>33</v>
      </c>
      <c r="D50" s="18" t="s">
        <v>54</v>
      </c>
      <c r="E50" s="18" t="s">
        <v>751</v>
      </c>
      <c r="F50" s="19">
        <v>46305.626273148097</v>
      </c>
      <c r="G50" s="18" t="s">
        <v>22</v>
      </c>
      <c r="H50" s="18" t="s">
        <v>3540</v>
      </c>
      <c r="I50" s="18">
        <v>380</v>
      </c>
      <c r="J50" s="18" t="s">
        <v>23</v>
      </c>
      <c r="K50" s="18" t="s">
        <v>24</v>
      </c>
      <c r="L50" s="18">
        <v>875</v>
      </c>
      <c r="M50" s="18" t="s">
        <v>36</v>
      </c>
      <c r="N50" s="19">
        <v>46305.675532407397</v>
      </c>
      <c r="O50" s="18">
        <v>380</v>
      </c>
      <c r="P50" s="18" t="s">
        <v>26</v>
      </c>
      <c r="Q50" s="18">
        <v>190</v>
      </c>
      <c r="R50" s="3" t="str">
        <f>IF(OR(G50="12R",G50="12L"),_xlfn.XLOOKUP(C50,DB!$A$2:$A$255,DB!$B$2:$B$255,""),IF(OR(G50="30L",G50="30R"),_xlfn.XLOOKUP(C50,DB!$A$2:$A$255,DB!$C$2:$C$255,""),""))</f>
        <v>UDGUV</v>
      </c>
      <c r="S50" s="3">
        <f t="shared" si="0"/>
        <v>15</v>
      </c>
      <c r="T50" s="3" t="str">
        <f>_xlfn.XLOOKUP(C50,DB!$A$2:$A$255,DB!$D$2:$D$255,"")</f>
        <v>Sector 2</v>
      </c>
    </row>
    <row r="51" spans="1:20" x14ac:dyDescent="0.2">
      <c r="A51" s="18" t="s">
        <v>3541</v>
      </c>
      <c r="B51" s="18" t="s">
        <v>18</v>
      </c>
      <c r="C51" s="18" t="s">
        <v>50</v>
      </c>
      <c r="D51" s="18" t="s">
        <v>54</v>
      </c>
      <c r="E51" s="18" t="s">
        <v>3542</v>
      </c>
      <c r="F51" s="19">
        <v>46305.648414351897</v>
      </c>
      <c r="G51" s="18" t="s">
        <v>22</v>
      </c>
      <c r="H51" s="18" t="s">
        <v>3543</v>
      </c>
      <c r="I51" s="18">
        <v>380</v>
      </c>
      <c r="J51" s="18" t="s">
        <v>23</v>
      </c>
      <c r="K51" s="18" t="s">
        <v>24</v>
      </c>
      <c r="L51" s="18">
        <v>863</v>
      </c>
      <c r="M51" s="18" t="s">
        <v>85</v>
      </c>
      <c r="N51" s="19">
        <v>46305.694571759297</v>
      </c>
      <c r="O51" s="18">
        <v>380</v>
      </c>
      <c r="P51" s="18" t="s">
        <v>26</v>
      </c>
      <c r="Q51" s="18">
        <v>190</v>
      </c>
      <c r="R51" s="3" t="str">
        <f>IF(OR(G51="12R",G51="12L"),_xlfn.XLOOKUP(C51,DB!$A$2:$A$255,DB!$B$2:$B$255,""),IF(OR(G51="30L",G51="30R"),_xlfn.XLOOKUP(C51,DB!$A$2:$A$255,DB!$C$2:$C$255,""),""))</f>
        <v>UDGUV</v>
      </c>
      <c r="S51" s="3">
        <f t="shared" si="0"/>
        <v>15</v>
      </c>
      <c r="T51" s="3" t="str">
        <f>_xlfn.XLOOKUP(C51,DB!$A$2:$A$255,DB!$D$2:$D$255,"")</f>
        <v>Sector 2</v>
      </c>
    </row>
    <row r="52" spans="1:20" x14ac:dyDescent="0.2">
      <c r="A52" s="18" t="s">
        <v>154</v>
      </c>
      <c r="B52" s="18" t="s">
        <v>18</v>
      </c>
      <c r="C52" s="18" t="s">
        <v>43</v>
      </c>
      <c r="D52" s="18" t="s">
        <v>34</v>
      </c>
      <c r="E52" s="18" t="s">
        <v>830</v>
      </c>
      <c r="F52" s="19">
        <v>46305.650231481501</v>
      </c>
      <c r="G52" s="18" t="s">
        <v>22</v>
      </c>
      <c r="H52" s="18" t="s">
        <v>3544</v>
      </c>
      <c r="I52" s="18">
        <v>360</v>
      </c>
      <c r="J52" s="18" t="s">
        <v>23</v>
      </c>
      <c r="K52" s="18" t="s">
        <v>24</v>
      </c>
      <c r="L52" s="18">
        <v>859</v>
      </c>
      <c r="M52" s="18" t="s">
        <v>153</v>
      </c>
      <c r="N52" s="19">
        <v>46305.696006944403</v>
      </c>
      <c r="O52" s="18">
        <v>360</v>
      </c>
      <c r="P52" s="18" t="s">
        <v>26</v>
      </c>
      <c r="Q52" s="18">
        <v>190</v>
      </c>
      <c r="R52" s="3" t="str">
        <f>IF(OR(G52="12R",G52="12L"),_xlfn.XLOOKUP(C52,DB!$A$2:$A$255,DB!$B$2:$B$255,""),IF(OR(G52="30L",G52="30R"),_xlfn.XLOOKUP(C52,DB!$A$2:$A$255,DB!$C$2:$C$255,""),""))</f>
        <v>UDGUV</v>
      </c>
      <c r="S52" s="3">
        <f t="shared" si="0"/>
        <v>15</v>
      </c>
      <c r="T52" s="3" t="str">
        <f>_xlfn.XLOOKUP(C52,DB!$A$2:$A$255,DB!$D$2:$D$255,"")</f>
        <v>Sector 2</v>
      </c>
    </row>
    <row r="53" spans="1:20" x14ac:dyDescent="0.2">
      <c r="A53" s="18" t="s">
        <v>163</v>
      </c>
      <c r="B53" s="18" t="s">
        <v>18</v>
      </c>
      <c r="C53" s="18" t="s">
        <v>101</v>
      </c>
      <c r="D53" s="18" t="s">
        <v>129</v>
      </c>
      <c r="E53" s="18" t="s">
        <v>3545</v>
      </c>
      <c r="F53" s="19">
        <v>46305.653391203698</v>
      </c>
      <c r="G53" s="18" t="s">
        <v>22</v>
      </c>
      <c r="H53" s="18" t="s">
        <v>3546</v>
      </c>
      <c r="I53" s="18">
        <v>380</v>
      </c>
      <c r="J53" s="18" t="s">
        <v>23</v>
      </c>
      <c r="K53" s="18" t="s">
        <v>24</v>
      </c>
      <c r="L53" s="18">
        <v>858</v>
      </c>
      <c r="M53" s="18" t="s">
        <v>46</v>
      </c>
      <c r="N53" s="19">
        <v>46305.700706018499</v>
      </c>
      <c r="O53" s="18">
        <v>380</v>
      </c>
      <c r="P53" s="18" t="s">
        <v>26</v>
      </c>
      <c r="Q53" s="18">
        <v>190</v>
      </c>
      <c r="R53" s="3" t="str">
        <f>IF(OR(G53="12R",G53="12L"),_xlfn.XLOOKUP(C53,DB!$A$2:$A$255,DB!$B$2:$B$255,""),IF(OR(G53="30L",G53="30R"),_xlfn.XLOOKUP(C53,DB!$A$2:$A$255,DB!$C$2:$C$255,""),""))</f>
        <v>UDGUV</v>
      </c>
      <c r="S53" s="3">
        <f t="shared" si="0"/>
        <v>15</v>
      </c>
      <c r="T53" s="3" t="str">
        <f>_xlfn.XLOOKUP(C53,DB!$A$2:$A$255,DB!$D$2:$D$255,"")</f>
        <v>Sector 2</v>
      </c>
    </row>
    <row r="54" spans="1:20" x14ac:dyDescent="0.2">
      <c r="A54" s="18" t="s">
        <v>157</v>
      </c>
      <c r="B54" s="18" t="s">
        <v>18</v>
      </c>
      <c r="C54" s="18" t="s">
        <v>19</v>
      </c>
      <c r="D54" s="18" t="s">
        <v>54</v>
      </c>
      <c r="E54" s="18" t="s">
        <v>2902</v>
      </c>
      <c r="F54" s="19">
        <v>46305.655717592599</v>
      </c>
      <c r="G54" s="18" t="s">
        <v>22</v>
      </c>
      <c r="H54" s="18" t="s">
        <v>3547</v>
      </c>
      <c r="I54" s="18">
        <v>380</v>
      </c>
      <c r="J54" s="18" t="s">
        <v>23</v>
      </c>
      <c r="K54" s="18" t="s">
        <v>24</v>
      </c>
      <c r="L54" s="18">
        <v>863</v>
      </c>
      <c r="M54" s="18" t="s">
        <v>85</v>
      </c>
      <c r="N54" s="19">
        <v>46305.702777777798</v>
      </c>
      <c r="O54" s="18">
        <v>380</v>
      </c>
      <c r="P54" s="18" t="s">
        <v>26</v>
      </c>
      <c r="Q54" s="18">
        <v>190</v>
      </c>
      <c r="R54" s="3" t="str">
        <f>IF(OR(G54="12R",G54="12L"),_xlfn.XLOOKUP(C54,DB!$A$2:$A$255,DB!$B$2:$B$255,""),IF(OR(G54="30L",G54="30R"),_xlfn.XLOOKUP(C54,DB!$A$2:$A$255,DB!$C$2:$C$255,""),""))</f>
        <v>UDGUV</v>
      </c>
      <c r="S54" s="3">
        <f t="shared" si="0"/>
        <v>15</v>
      </c>
      <c r="T54" s="3" t="str">
        <f>_xlfn.XLOOKUP(C54,DB!$A$2:$A$255,DB!$D$2:$D$255,"")</f>
        <v>Sector 2</v>
      </c>
    </row>
    <row r="55" spans="1:20" x14ac:dyDescent="0.2">
      <c r="A55" s="18" t="s">
        <v>155</v>
      </c>
      <c r="B55" s="18" t="s">
        <v>18</v>
      </c>
      <c r="C55" s="18" t="s">
        <v>33</v>
      </c>
      <c r="D55" s="18" t="s">
        <v>61</v>
      </c>
      <c r="E55" s="18" t="s">
        <v>418</v>
      </c>
      <c r="F55" s="19">
        <v>46305.660208333298</v>
      </c>
      <c r="G55" s="18" t="s">
        <v>22</v>
      </c>
      <c r="H55" s="18" t="s">
        <v>3548</v>
      </c>
      <c r="I55" s="18">
        <v>340</v>
      </c>
      <c r="J55" s="18" t="s">
        <v>23</v>
      </c>
      <c r="K55" s="18" t="s">
        <v>24</v>
      </c>
      <c r="L55" s="18">
        <v>872</v>
      </c>
      <c r="M55" s="18" t="s">
        <v>36</v>
      </c>
      <c r="N55" s="19">
        <v>46305.707280092603</v>
      </c>
      <c r="O55" s="18">
        <v>340</v>
      </c>
      <c r="P55" s="18" t="s">
        <v>26</v>
      </c>
      <c r="Q55" s="18">
        <v>190</v>
      </c>
      <c r="R55" s="3" t="str">
        <f>IF(OR(G55="12R",G55="12L"),_xlfn.XLOOKUP(C55,DB!$A$2:$A$255,DB!$B$2:$B$255,""),IF(OR(G55="30L",G55="30R"),_xlfn.XLOOKUP(C55,DB!$A$2:$A$255,DB!$C$2:$C$255,""),""))</f>
        <v>UDGUV</v>
      </c>
      <c r="S55" s="3">
        <f t="shared" si="0"/>
        <v>15</v>
      </c>
      <c r="T55" s="3" t="str">
        <f>_xlfn.XLOOKUP(C55,DB!$A$2:$A$255,DB!$D$2:$D$255,"")</f>
        <v>Sector 2</v>
      </c>
    </row>
    <row r="56" spans="1:20" x14ac:dyDescent="0.2">
      <c r="A56" s="18" t="s">
        <v>3549</v>
      </c>
      <c r="B56" s="18" t="s">
        <v>18</v>
      </c>
      <c r="C56" s="18" t="s">
        <v>598</v>
      </c>
      <c r="D56" s="18" t="s">
        <v>1177</v>
      </c>
      <c r="E56" s="18"/>
      <c r="F56" s="19">
        <v>46305.661307870403</v>
      </c>
      <c r="G56" s="18" t="s">
        <v>22</v>
      </c>
      <c r="H56" s="18" t="s">
        <v>3550</v>
      </c>
      <c r="I56" s="18">
        <v>400</v>
      </c>
      <c r="J56" s="18" t="s">
        <v>23</v>
      </c>
      <c r="K56" s="18" t="s">
        <v>51</v>
      </c>
      <c r="L56" s="18">
        <v>863</v>
      </c>
      <c r="M56" s="18" t="s">
        <v>36</v>
      </c>
      <c r="N56" s="19">
        <v>46305.718564814801</v>
      </c>
      <c r="O56" s="18">
        <v>400</v>
      </c>
      <c r="P56" s="18" t="s">
        <v>137</v>
      </c>
      <c r="Q56" s="18">
        <v>30</v>
      </c>
      <c r="R56" s="3" t="str">
        <f>IF(OR(G56="12R",G56="12L"),_xlfn.XLOOKUP(C56,DB!$A$2:$A$255,DB!$B$2:$B$255,""),IF(OR(G56="30L",G56="30R"),_xlfn.XLOOKUP(C56,DB!$A$2:$A$255,DB!$C$2:$C$255,""),""))</f>
        <v>ENEBA</v>
      </c>
      <c r="S56" s="3">
        <f t="shared" si="0"/>
        <v>15</v>
      </c>
      <c r="T56" s="3" t="str">
        <f>_xlfn.XLOOKUP(C56,DB!$A$2:$A$255,DB!$D$2:$D$255,"")</f>
        <v>Sector 3</v>
      </c>
    </row>
    <row r="57" spans="1:20" x14ac:dyDescent="0.2">
      <c r="A57" s="18" t="s">
        <v>2696</v>
      </c>
      <c r="B57" s="18" t="s">
        <v>18</v>
      </c>
      <c r="C57" s="18" t="s">
        <v>390</v>
      </c>
      <c r="D57" s="18" t="s">
        <v>1227</v>
      </c>
      <c r="E57" s="18" t="s">
        <v>2697</v>
      </c>
      <c r="F57" s="19">
        <v>46305.662025463003</v>
      </c>
      <c r="G57" s="18" t="s">
        <v>22</v>
      </c>
      <c r="H57" s="18" t="s">
        <v>3551</v>
      </c>
      <c r="I57" s="18">
        <v>410</v>
      </c>
      <c r="J57" s="18" t="s">
        <v>23</v>
      </c>
      <c r="K57" s="18" t="s">
        <v>51</v>
      </c>
      <c r="L57" s="18">
        <v>234</v>
      </c>
      <c r="M57" s="18" t="s">
        <v>383</v>
      </c>
      <c r="N57" s="19">
        <v>46305.674942129597</v>
      </c>
      <c r="O57" s="18">
        <v>330</v>
      </c>
      <c r="P57" s="18" t="s">
        <v>26</v>
      </c>
      <c r="Q57" s="18">
        <v>40</v>
      </c>
      <c r="R57" s="3" t="str">
        <f>IF(OR(G57="12R",G57="12L"),_xlfn.XLOOKUP(C57,DB!$A$2:$A$255,DB!$B$2:$B$255,""),IF(OR(G57="30L",G57="30R"),_xlfn.XLOOKUP(C57,DB!$A$2:$A$255,DB!$C$2:$C$255,""),""))</f>
        <v>OMSUK</v>
      </c>
      <c r="S57" s="3">
        <f t="shared" si="0"/>
        <v>15</v>
      </c>
      <c r="T57" s="3" t="str">
        <f>_xlfn.XLOOKUP(C57,DB!$A$2:$A$255,DB!$D$2:$D$255,"")</f>
        <v>Sector 3</v>
      </c>
    </row>
    <row r="58" spans="1:20" x14ac:dyDescent="0.2">
      <c r="A58" s="18" t="s">
        <v>158</v>
      </c>
      <c r="B58" s="18" t="s">
        <v>18</v>
      </c>
      <c r="C58" s="18" t="s">
        <v>101</v>
      </c>
      <c r="D58" s="18" t="s">
        <v>20</v>
      </c>
      <c r="E58" s="18" t="s">
        <v>58</v>
      </c>
      <c r="F58" s="19">
        <v>46305.663078703699</v>
      </c>
      <c r="G58" s="18" t="s">
        <v>22</v>
      </c>
      <c r="H58" s="18" t="s">
        <v>3552</v>
      </c>
      <c r="I58" s="18">
        <v>360</v>
      </c>
      <c r="J58" s="18" t="s">
        <v>23</v>
      </c>
      <c r="K58" s="18" t="s">
        <v>24</v>
      </c>
      <c r="L58" s="18">
        <v>859</v>
      </c>
      <c r="M58" s="18" t="s">
        <v>705</v>
      </c>
      <c r="N58" s="19">
        <v>46305.709039351903</v>
      </c>
      <c r="O58" s="18">
        <v>360</v>
      </c>
      <c r="P58" s="18" t="s">
        <v>26</v>
      </c>
      <c r="Q58" s="18">
        <v>190</v>
      </c>
      <c r="R58" s="3" t="str">
        <f>IF(OR(G58="12R",G58="12L"),_xlfn.XLOOKUP(C58,DB!$A$2:$A$255,DB!$B$2:$B$255,""),IF(OR(G58="30L",G58="30R"),_xlfn.XLOOKUP(C58,DB!$A$2:$A$255,DB!$C$2:$C$255,""),""))</f>
        <v>UDGUV</v>
      </c>
      <c r="S58" s="3">
        <f t="shared" si="0"/>
        <v>15</v>
      </c>
      <c r="T58" s="3" t="str">
        <f>_xlfn.XLOOKUP(C58,DB!$A$2:$A$255,DB!$D$2:$D$255,"")</f>
        <v>Sector 2</v>
      </c>
    </row>
    <row r="59" spans="1:20" x14ac:dyDescent="0.2">
      <c r="A59" s="18" t="s">
        <v>2973</v>
      </c>
      <c r="B59" s="18" t="s">
        <v>18</v>
      </c>
      <c r="C59" s="18" t="s">
        <v>128</v>
      </c>
      <c r="D59" s="18" t="s">
        <v>20</v>
      </c>
      <c r="E59" s="18" t="s">
        <v>3553</v>
      </c>
      <c r="F59" s="19">
        <v>46305.664027777799</v>
      </c>
      <c r="G59" s="18" t="s">
        <v>22</v>
      </c>
      <c r="H59" s="18" t="s">
        <v>3554</v>
      </c>
      <c r="I59" s="18">
        <v>380</v>
      </c>
      <c r="J59" s="18" t="s">
        <v>23</v>
      </c>
      <c r="K59" s="18" t="s">
        <v>24</v>
      </c>
      <c r="L59" s="18">
        <v>545</v>
      </c>
      <c r="M59" s="18" t="s">
        <v>130</v>
      </c>
      <c r="N59" s="19">
        <v>46305.693773148101</v>
      </c>
      <c r="O59" s="18">
        <v>360</v>
      </c>
      <c r="P59" s="18" t="s">
        <v>26</v>
      </c>
      <c r="Q59" s="18">
        <v>40</v>
      </c>
      <c r="R59" s="3" t="str">
        <f>IF(OR(G59="12R",G59="12L"),_xlfn.XLOOKUP(C59,DB!$A$2:$A$255,DB!$B$2:$B$255,""),IF(OR(G59="30L",G59="30R"),_xlfn.XLOOKUP(C59,DB!$A$2:$A$255,DB!$C$2:$C$255,""),""))</f>
        <v>ENEBA</v>
      </c>
      <c r="S59" s="3">
        <f t="shared" si="0"/>
        <v>15</v>
      </c>
      <c r="T59" s="3" t="str">
        <f>_xlfn.XLOOKUP(C59,DB!$A$2:$A$255,DB!$D$2:$D$255,"")</f>
        <v>Sector 3</v>
      </c>
    </row>
    <row r="60" spans="1:20" x14ac:dyDescent="0.2">
      <c r="A60" s="18" t="s">
        <v>160</v>
      </c>
      <c r="B60" s="18" t="s">
        <v>18</v>
      </c>
      <c r="C60" s="18" t="s">
        <v>43</v>
      </c>
      <c r="D60" s="18" t="s">
        <v>61</v>
      </c>
      <c r="E60" s="18" t="s">
        <v>724</v>
      </c>
      <c r="F60" s="19">
        <v>46305.664988425902</v>
      </c>
      <c r="G60" s="18" t="s">
        <v>22</v>
      </c>
      <c r="H60" s="18" t="s">
        <v>3555</v>
      </c>
      <c r="I60" s="18">
        <v>360</v>
      </c>
      <c r="J60" s="18" t="s">
        <v>23</v>
      </c>
      <c r="K60" s="18" t="s">
        <v>24</v>
      </c>
      <c r="L60" s="18">
        <v>859</v>
      </c>
      <c r="M60" s="18" t="s">
        <v>46</v>
      </c>
      <c r="N60" s="19">
        <v>46305.711631944403</v>
      </c>
      <c r="O60" s="18">
        <v>360</v>
      </c>
      <c r="P60" s="18" t="s">
        <v>26</v>
      </c>
      <c r="Q60" s="18">
        <v>190</v>
      </c>
      <c r="R60" s="3" t="str">
        <f>IF(OR(G60="12R",G60="12L"),_xlfn.XLOOKUP(C60,DB!$A$2:$A$255,DB!$B$2:$B$255,""),IF(OR(G60="30L",G60="30R"),_xlfn.XLOOKUP(C60,DB!$A$2:$A$255,DB!$C$2:$C$255,""),""))</f>
        <v>UDGUV</v>
      </c>
      <c r="S60" s="3">
        <f t="shared" si="0"/>
        <v>15</v>
      </c>
      <c r="T60" s="3" t="str">
        <f>_xlfn.XLOOKUP(C60,DB!$A$2:$A$255,DB!$D$2:$D$255,"")</f>
        <v>Sector 2</v>
      </c>
    </row>
    <row r="61" spans="1:20" x14ac:dyDescent="0.2">
      <c r="A61" s="18" t="s">
        <v>2085</v>
      </c>
      <c r="B61" s="18" t="s">
        <v>18</v>
      </c>
      <c r="C61" s="18" t="s">
        <v>937</v>
      </c>
      <c r="D61" s="18" t="s">
        <v>768</v>
      </c>
      <c r="E61" s="18"/>
      <c r="F61" s="19">
        <v>46305.666226851798</v>
      </c>
      <c r="G61" s="18" t="s">
        <v>22</v>
      </c>
      <c r="H61" s="18" t="s">
        <v>3556</v>
      </c>
      <c r="I61" s="18">
        <v>350</v>
      </c>
      <c r="J61" s="18" t="s">
        <v>23</v>
      </c>
      <c r="K61" s="18" t="s">
        <v>51</v>
      </c>
      <c r="L61" s="18">
        <v>223</v>
      </c>
      <c r="M61" s="18" t="s">
        <v>3557</v>
      </c>
      <c r="N61" s="19">
        <v>46305.6809490741</v>
      </c>
      <c r="O61" s="18">
        <v>267</v>
      </c>
      <c r="P61" s="18" t="s">
        <v>26</v>
      </c>
      <c r="Q61" s="18">
        <v>30</v>
      </c>
      <c r="R61" s="3" t="str">
        <f>IF(OR(G61="12R",G61="12L"),_xlfn.XLOOKUP(C61,DB!$A$2:$A$255,DB!$B$2:$B$255,""),IF(OR(G61="30L",G61="30R"),_xlfn.XLOOKUP(C61,DB!$A$2:$A$255,DB!$C$2:$C$255,""),""))</f>
        <v>CZM</v>
      </c>
      <c r="S61" s="3">
        <f t="shared" si="0"/>
        <v>15</v>
      </c>
      <c r="T61" s="3" t="str">
        <f>_xlfn.XLOOKUP(C61,DB!$A$2:$A$255,DB!$D$2:$D$255,"")</f>
        <v>Sector 7</v>
      </c>
    </row>
    <row r="62" spans="1:20" x14ac:dyDescent="0.2">
      <c r="A62" s="18" t="s">
        <v>2986</v>
      </c>
      <c r="B62" s="18" t="s">
        <v>18</v>
      </c>
      <c r="C62" s="18" t="s">
        <v>203</v>
      </c>
      <c r="D62" s="18" t="s">
        <v>61</v>
      </c>
      <c r="E62" s="18" t="s">
        <v>3558</v>
      </c>
      <c r="F62" s="19">
        <v>46305.667314814797</v>
      </c>
      <c r="G62" s="18" t="s">
        <v>22</v>
      </c>
      <c r="H62" s="18" t="s">
        <v>3559</v>
      </c>
      <c r="I62" s="18">
        <v>300</v>
      </c>
      <c r="J62" s="18" t="s">
        <v>23</v>
      </c>
      <c r="K62" s="18" t="s">
        <v>24</v>
      </c>
      <c r="L62" s="18">
        <v>440</v>
      </c>
      <c r="M62" s="18" t="s">
        <v>204</v>
      </c>
      <c r="N62" s="19">
        <v>46305.690462963001</v>
      </c>
      <c r="O62" s="18">
        <v>360</v>
      </c>
      <c r="P62" s="18" t="s">
        <v>26</v>
      </c>
      <c r="Q62" s="18">
        <v>40</v>
      </c>
      <c r="R62" s="3" t="str">
        <f>IF(OR(G62="12R",G62="12L"),_xlfn.XLOOKUP(C62,DB!$A$2:$A$255,DB!$B$2:$B$255,""),IF(OR(G62="30L",G62="30R"),_xlfn.XLOOKUP(C62,DB!$A$2:$A$255,DB!$C$2:$C$255,""),""))</f>
        <v>ENEBA</v>
      </c>
      <c r="S62" s="3">
        <f t="shared" si="0"/>
        <v>16</v>
      </c>
      <c r="T62" s="3" t="str">
        <f>_xlfn.XLOOKUP(C62,DB!$A$2:$A$255,DB!$D$2:$D$255,"")</f>
        <v>Sector 3</v>
      </c>
    </row>
    <row r="63" spans="1:20" x14ac:dyDescent="0.2">
      <c r="A63" s="18" t="s">
        <v>395</v>
      </c>
      <c r="B63" s="18" t="s">
        <v>18</v>
      </c>
      <c r="C63" s="18" t="s">
        <v>28</v>
      </c>
      <c r="D63" s="18" t="s">
        <v>29</v>
      </c>
      <c r="E63" s="18" t="s">
        <v>823</v>
      </c>
      <c r="F63" s="19">
        <v>46305.669687499998</v>
      </c>
      <c r="G63" s="18" t="s">
        <v>22</v>
      </c>
      <c r="H63" s="18" t="s">
        <v>3560</v>
      </c>
      <c r="I63" s="18">
        <v>360</v>
      </c>
      <c r="J63" s="18" t="s">
        <v>23</v>
      </c>
      <c r="K63" s="18" t="s">
        <v>24</v>
      </c>
      <c r="L63" s="18">
        <v>540</v>
      </c>
      <c r="M63" s="18" t="s">
        <v>130</v>
      </c>
      <c r="N63" s="19">
        <v>46305.698402777802</v>
      </c>
      <c r="O63" s="18">
        <v>320</v>
      </c>
      <c r="P63" s="18" t="s">
        <v>26</v>
      </c>
      <c r="Q63" s="18">
        <v>40</v>
      </c>
      <c r="R63" s="3" t="str">
        <f>IF(OR(G63="12R",G63="12L"),_xlfn.XLOOKUP(C63,DB!$A$2:$A$255,DB!$B$2:$B$255,""),IF(OR(G63="30L",G63="30R"),_xlfn.XLOOKUP(C63,DB!$A$2:$A$255,DB!$C$2:$C$255,""),""))</f>
        <v>OMSUK</v>
      </c>
      <c r="S63" s="3">
        <f t="shared" si="0"/>
        <v>16</v>
      </c>
      <c r="T63" s="3" t="str">
        <f>_xlfn.XLOOKUP(C63,DB!$A$2:$A$255,DB!$D$2:$D$255,"")</f>
        <v>Sector 3</v>
      </c>
    </row>
    <row r="64" spans="1:20" x14ac:dyDescent="0.2">
      <c r="A64" s="18" t="s">
        <v>2251</v>
      </c>
      <c r="B64" s="18" t="s">
        <v>18</v>
      </c>
      <c r="C64" s="18" t="s">
        <v>128</v>
      </c>
      <c r="D64" s="18" t="s">
        <v>129</v>
      </c>
      <c r="E64" s="18" t="s">
        <v>3561</v>
      </c>
      <c r="F64" s="19">
        <v>46305.671342592599</v>
      </c>
      <c r="G64" s="18" t="s">
        <v>22</v>
      </c>
      <c r="H64" s="18" t="s">
        <v>3562</v>
      </c>
      <c r="I64" s="18">
        <v>360</v>
      </c>
      <c r="J64" s="18" t="s">
        <v>23</v>
      </c>
      <c r="K64" s="18" t="s">
        <v>24</v>
      </c>
      <c r="L64" s="18">
        <v>554</v>
      </c>
      <c r="M64" s="18" t="s">
        <v>130</v>
      </c>
      <c r="N64" s="19">
        <v>46305.700682870403</v>
      </c>
      <c r="O64" s="18">
        <v>300</v>
      </c>
      <c r="P64" s="18" t="s">
        <v>26</v>
      </c>
      <c r="Q64" s="18">
        <v>40</v>
      </c>
      <c r="R64" s="3" t="str">
        <f>IF(OR(G64="12R",G64="12L"),_xlfn.XLOOKUP(C64,DB!$A$2:$A$255,DB!$B$2:$B$255,""),IF(OR(G64="30L",G64="30R"),_xlfn.XLOOKUP(C64,DB!$A$2:$A$255,DB!$C$2:$C$255,""),""))</f>
        <v>ENEBA</v>
      </c>
      <c r="S64" s="3">
        <f t="shared" si="0"/>
        <v>16</v>
      </c>
      <c r="T64" s="3" t="str">
        <f>_xlfn.XLOOKUP(C64,DB!$A$2:$A$255,DB!$D$2:$D$255,"")</f>
        <v>Sector 3</v>
      </c>
    </row>
    <row r="65" spans="1:20" x14ac:dyDescent="0.2">
      <c r="A65" s="18" t="s">
        <v>2992</v>
      </c>
      <c r="B65" s="18" t="s">
        <v>18</v>
      </c>
      <c r="C65" s="18" t="s">
        <v>493</v>
      </c>
      <c r="D65" s="18" t="s">
        <v>20</v>
      </c>
      <c r="E65" s="18" t="s">
        <v>3563</v>
      </c>
      <c r="F65" s="19">
        <v>46305.674027777801</v>
      </c>
      <c r="G65" s="18" t="s">
        <v>22</v>
      </c>
      <c r="H65" s="18" t="s">
        <v>3564</v>
      </c>
      <c r="I65" s="18">
        <v>380</v>
      </c>
      <c r="J65" s="18" t="s">
        <v>23</v>
      </c>
      <c r="K65" s="18" t="s">
        <v>24</v>
      </c>
      <c r="L65" s="18">
        <v>439</v>
      </c>
      <c r="M65" s="18" t="s">
        <v>204</v>
      </c>
      <c r="N65" s="19">
        <v>46305.698518518497</v>
      </c>
      <c r="O65" s="18">
        <v>380</v>
      </c>
      <c r="P65" s="18" t="s">
        <v>26</v>
      </c>
      <c r="Q65" s="18">
        <v>40</v>
      </c>
      <c r="R65" s="3" t="str">
        <f>IF(OR(G65="12R",G65="12L"),_xlfn.XLOOKUP(C65,DB!$A$2:$A$255,DB!$B$2:$B$255,""),IF(OR(G65="30L",G65="30R"),_xlfn.XLOOKUP(C65,DB!$A$2:$A$255,DB!$C$2:$C$255,""),""))</f>
        <v>ENEBA</v>
      </c>
      <c r="S65" s="3">
        <f t="shared" si="0"/>
        <v>16</v>
      </c>
      <c r="T65" s="3" t="str">
        <f>_xlfn.XLOOKUP(C65,DB!$A$2:$A$255,DB!$D$2:$D$255,"")</f>
        <v>Sector 3</v>
      </c>
    </row>
    <row r="66" spans="1:20" x14ac:dyDescent="0.2">
      <c r="A66" s="18" t="s">
        <v>182</v>
      </c>
      <c r="B66" s="18" t="s">
        <v>18</v>
      </c>
      <c r="C66" s="18" t="s">
        <v>101</v>
      </c>
      <c r="D66" s="18" t="s">
        <v>34</v>
      </c>
      <c r="E66" s="18" t="s">
        <v>3297</v>
      </c>
      <c r="F66" s="19">
        <v>46305.675266203703</v>
      </c>
      <c r="G66" s="18" t="s">
        <v>22</v>
      </c>
      <c r="H66" s="18" t="s">
        <v>184</v>
      </c>
      <c r="I66" s="18">
        <v>360</v>
      </c>
      <c r="J66" s="18" t="s">
        <v>23</v>
      </c>
      <c r="K66" s="18" t="s">
        <v>24</v>
      </c>
      <c r="L66" s="18">
        <v>859</v>
      </c>
      <c r="M66" s="18" t="s">
        <v>46</v>
      </c>
      <c r="N66" s="19">
        <v>46305.722210648099</v>
      </c>
      <c r="O66" s="18">
        <v>360</v>
      </c>
      <c r="P66" s="18" t="s">
        <v>26</v>
      </c>
      <c r="Q66" s="18">
        <v>190</v>
      </c>
      <c r="R66" s="3" t="str">
        <f>IF(OR(G66="12R",G66="12L"),_xlfn.XLOOKUP(C66,DB!$A$2:$A$255,DB!$B$2:$B$255,""),IF(OR(G66="30L",G66="30R"),_xlfn.XLOOKUP(C66,DB!$A$2:$A$255,DB!$C$2:$C$255,""),""))</f>
        <v>UDGUV</v>
      </c>
      <c r="S66" s="3">
        <f t="shared" si="0"/>
        <v>16</v>
      </c>
      <c r="T66" s="3" t="str">
        <f>_xlfn.XLOOKUP(C66,DB!$A$2:$A$255,DB!$D$2:$D$255,"")</f>
        <v>Sector 2</v>
      </c>
    </row>
    <row r="67" spans="1:20" x14ac:dyDescent="0.2">
      <c r="A67" s="18" t="s">
        <v>636</v>
      </c>
      <c r="B67" s="18" t="s">
        <v>18</v>
      </c>
      <c r="C67" s="18" t="s">
        <v>134</v>
      </c>
      <c r="D67" s="18" t="s">
        <v>123</v>
      </c>
      <c r="E67" s="18" t="s">
        <v>3565</v>
      </c>
      <c r="F67" s="19">
        <v>46305.677106481497</v>
      </c>
      <c r="G67" s="18" t="s">
        <v>22</v>
      </c>
      <c r="H67" s="18" t="s">
        <v>3566</v>
      </c>
      <c r="I67" s="18">
        <v>360</v>
      </c>
      <c r="J67" s="18" t="s">
        <v>23</v>
      </c>
      <c r="K67" s="18" t="s">
        <v>24</v>
      </c>
      <c r="L67" s="18">
        <v>412</v>
      </c>
      <c r="M67" s="18" t="s">
        <v>3567</v>
      </c>
      <c r="N67" s="19">
        <v>46305.699097222197</v>
      </c>
      <c r="O67" s="18">
        <v>360</v>
      </c>
      <c r="P67" s="18" t="s">
        <v>26</v>
      </c>
      <c r="Q67" s="18">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18" t="s">
        <v>171</v>
      </c>
      <c r="B68" s="18" t="s">
        <v>18</v>
      </c>
      <c r="C68" s="18" t="s">
        <v>172</v>
      </c>
      <c r="D68" s="18" t="s">
        <v>34</v>
      </c>
      <c r="E68" s="18" t="s">
        <v>624</v>
      </c>
      <c r="F68" s="19">
        <v>46305.680266203701</v>
      </c>
      <c r="G68" s="18" t="s">
        <v>22</v>
      </c>
      <c r="H68" s="18" t="s">
        <v>3568</v>
      </c>
      <c r="I68" s="18">
        <v>380</v>
      </c>
      <c r="J68" s="18" t="s">
        <v>23</v>
      </c>
      <c r="K68" s="18" t="s">
        <v>24</v>
      </c>
      <c r="L68" s="18">
        <v>338</v>
      </c>
      <c r="M68" s="18" t="s">
        <v>3569</v>
      </c>
      <c r="N68" s="19">
        <v>46305.698240740698</v>
      </c>
      <c r="O68" s="18">
        <v>380</v>
      </c>
      <c r="P68" s="18" t="s">
        <v>26</v>
      </c>
      <c r="Q68" s="18">
        <v>190</v>
      </c>
      <c r="R68" s="3" t="str">
        <f>IF(OR(G68="12R",G68="12L"),_xlfn.XLOOKUP(C68,DB!$A$2:$A$255,DB!$B$2:$B$255,""),IF(OR(G68="30L",G68="30R"),_xlfn.XLOOKUP(C68,DB!$A$2:$A$255,DB!$C$2:$C$255,""),""))</f>
        <v>CZM</v>
      </c>
      <c r="S68" s="3">
        <f t="shared" si="1"/>
        <v>16</v>
      </c>
      <c r="T68" s="3" t="str">
        <f>_xlfn.XLOOKUP(C68,DB!$A$2:$A$255,DB!$D$2:$D$255,"")</f>
        <v>Sector 7</v>
      </c>
    </row>
    <row r="69" spans="1:20" x14ac:dyDescent="0.2">
      <c r="A69" s="18" t="s">
        <v>492</v>
      </c>
      <c r="B69" s="18" t="s">
        <v>18</v>
      </c>
      <c r="C69" s="18" t="s">
        <v>493</v>
      </c>
      <c r="D69" s="18" t="s">
        <v>29</v>
      </c>
      <c r="E69" s="18" t="s">
        <v>3570</v>
      </c>
      <c r="F69" s="19">
        <v>46305.681481481501</v>
      </c>
      <c r="G69" s="18" t="s">
        <v>22</v>
      </c>
      <c r="H69" s="18" t="s">
        <v>3571</v>
      </c>
      <c r="I69" s="18">
        <v>380</v>
      </c>
      <c r="J69" s="18" t="s">
        <v>23</v>
      </c>
      <c r="K69" s="18" t="s">
        <v>24</v>
      </c>
      <c r="L69" s="18">
        <v>413</v>
      </c>
      <c r="M69" s="18" t="s">
        <v>3572</v>
      </c>
      <c r="N69" s="19">
        <v>46305.704513888901</v>
      </c>
      <c r="O69" s="18">
        <v>380</v>
      </c>
      <c r="P69" s="18" t="s">
        <v>26</v>
      </c>
      <c r="Q69" s="18">
        <v>40</v>
      </c>
      <c r="R69" s="3" t="str">
        <f>IF(OR(G69="12R",G69="12L"),_xlfn.XLOOKUP(C69,DB!$A$2:$A$255,DB!$B$2:$B$255,""),IF(OR(G69="30L",G69="30R"),_xlfn.XLOOKUP(C69,DB!$A$2:$A$255,DB!$C$2:$C$255,""),""))</f>
        <v>ENEBA</v>
      </c>
      <c r="S69" s="3">
        <f t="shared" si="1"/>
        <v>16</v>
      </c>
      <c r="T69" s="3" t="str">
        <f>_xlfn.XLOOKUP(C69,DB!$A$2:$A$255,DB!$D$2:$D$255,"")</f>
        <v>Sector 3</v>
      </c>
    </row>
    <row r="70" spans="1:20" x14ac:dyDescent="0.2">
      <c r="A70" s="18" t="s">
        <v>164</v>
      </c>
      <c r="B70" s="18" t="s">
        <v>18</v>
      </c>
      <c r="C70" s="18" t="s">
        <v>165</v>
      </c>
      <c r="D70" s="18" t="s">
        <v>34</v>
      </c>
      <c r="E70" s="18" t="s">
        <v>159</v>
      </c>
      <c r="F70" s="19">
        <v>46305.686203703699</v>
      </c>
      <c r="G70" s="18" t="s">
        <v>22</v>
      </c>
      <c r="H70" s="18" t="s">
        <v>3573</v>
      </c>
      <c r="I70" s="18">
        <v>360</v>
      </c>
      <c r="J70" s="18" t="s">
        <v>23</v>
      </c>
      <c r="K70" s="18" t="s">
        <v>24</v>
      </c>
      <c r="L70" s="18">
        <v>877</v>
      </c>
      <c r="M70" s="18" t="s">
        <v>36</v>
      </c>
      <c r="N70" s="19">
        <v>46305.734652777799</v>
      </c>
      <c r="O70" s="18">
        <v>360</v>
      </c>
      <c r="P70" s="18" t="s">
        <v>26</v>
      </c>
      <c r="Q70" s="18">
        <v>190</v>
      </c>
      <c r="R70" s="3" t="str">
        <f>IF(OR(G70="12R",G70="12L"),_xlfn.XLOOKUP(C70,DB!$A$2:$A$255,DB!$B$2:$B$255,""),IF(OR(G70="30L",G70="30R"),_xlfn.XLOOKUP(C70,DB!$A$2:$A$255,DB!$C$2:$C$255,""),""))</f>
        <v>UDGUV</v>
      </c>
      <c r="S70" s="3">
        <f t="shared" si="1"/>
        <v>16</v>
      </c>
      <c r="T70" s="3" t="str">
        <f>_xlfn.XLOOKUP(C70,DB!$A$2:$A$255,DB!$D$2:$D$255,"")</f>
        <v>Sector 2</v>
      </c>
    </row>
    <row r="71" spans="1:20" x14ac:dyDescent="0.2">
      <c r="A71" s="18" t="s">
        <v>177</v>
      </c>
      <c r="B71" s="18" t="s">
        <v>18</v>
      </c>
      <c r="C71" s="18" t="s">
        <v>178</v>
      </c>
      <c r="D71" s="18" t="s">
        <v>44</v>
      </c>
      <c r="E71" s="18" t="s">
        <v>470</v>
      </c>
      <c r="F71" s="19">
        <v>46305.687534722201</v>
      </c>
      <c r="G71" s="18" t="s">
        <v>22</v>
      </c>
      <c r="H71" s="18" t="s">
        <v>3574</v>
      </c>
      <c r="I71" s="18">
        <v>320</v>
      </c>
      <c r="J71" s="18" t="s">
        <v>23</v>
      </c>
      <c r="K71" s="18" t="s">
        <v>24</v>
      </c>
      <c r="L71" s="18">
        <v>379</v>
      </c>
      <c r="M71" s="18" t="s">
        <v>269</v>
      </c>
      <c r="N71" s="19">
        <v>46305.7088194444</v>
      </c>
      <c r="O71" s="18">
        <v>320</v>
      </c>
      <c r="P71" s="18" t="s">
        <v>26</v>
      </c>
      <c r="Q71" s="18">
        <v>40</v>
      </c>
      <c r="R71" s="3" t="str">
        <f>IF(OR(G71="12R",G71="12L"),_xlfn.XLOOKUP(C71,DB!$A$2:$A$255,DB!$B$2:$B$255,""),IF(OR(G71="30L",G71="30R"),_xlfn.XLOOKUP(C71,DB!$A$2:$A$255,DB!$C$2:$C$255,""),""))</f>
        <v>OMSUK</v>
      </c>
      <c r="S71" s="3">
        <f t="shared" si="1"/>
        <v>16</v>
      </c>
      <c r="T71" s="3" t="str">
        <f>_xlfn.XLOOKUP(C71,DB!$A$2:$A$255,DB!$D$2:$D$255,"")</f>
        <v>Sector 3</v>
      </c>
    </row>
    <row r="72" spans="1:20" x14ac:dyDescent="0.2">
      <c r="A72" s="18" t="s">
        <v>415</v>
      </c>
      <c r="B72" s="18" t="s">
        <v>18</v>
      </c>
      <c r="C72" s="18" t="s">
        <v>18</v>
      </c>
      <c r="D72" s="18" t="s">
        <v>416</v>
      </c>
      <c r="E72" s="18"/>
      <c r="F72" s="19">
        <v>46305.688750000001</v>
      </c>
      <c r="G72" s="18" t="s">
        <v>22</v>
      </c>
      <c r="H72" s="18" t="s">
        <v>3575</v>
      </c>
      <c r="I72" s="18">
        <v>15</v>
      </c>
      <c r="J72" s="18" t="s">
        <v>139</v>
      </c>
      <c r="K72" s="18" t="s">
        <v>51</v>
      </c>
      <c r="L72" s="18">
        <v>315</v>
      </c>
      <c r="M72" s="18" t="s">
        <v>18</v>
      </c>
      <c r="N72" s="19">
        <v>46305.724363425899</v>
      </c>
      <c r="O72" s="18">
        <v>0</v>
      </c>
      <c r="P72" s="18" t="s">
        <v>137</v>
      </c>
      <c r="Q72" s="18">
        <v>15</v>
      </c>
      <c r="R72" s="3" t="str">
        <f>IF(OR(G72="12R",G72="12L"),_xlfn.XLOOKUP(C72,DB!$A$2:$A$255,DB!$B$2:$B$255,""),IF(OR(G72="30L",G72="30R"),_xlfn.XLOOKUP(C72,DB!$A$2:$A$255,DB!$C$2:$C$255,""),""))</f>
        <v/>
      </c>
      <c r="S72" s="3">
        <f t="shared" si="1"/>
        <v>16</v>
      </c>
      <c r="T72" s="3" t="str">
        <f>_xlfn.XLOOKUP(C72,DB!$A$2:$A$255,DB!$D$2:$D$255,"")</f>
        <v/>
      </c>
    </row>
    <row r="73" spans="1:20" x14ac:dyDescent="0.2">
      <c r="A73" s="18" t="s">
        <v>473</v>
      </c>
      <c r="B73" s="18" t="s">
        <v>18</v>
      </c>
      <c r="C73" s="18" t="s">
        <v>284</v>
      </c>
      <c r="D73" s="18" t="s">
        <v>34</v>
      </c>
      <c r="E73" s="18" t="s">
        <v>95</v>
      </c>
      <c r="F73" s="19">
        <v>46305.691712963002</v>
      </c>
      <c r="G73" s="18" t="s">
        <v>22</v>
      </c>
      <c r="H73" s="18" t="s">
        <v>3576</v>
      </c>
      <c r="I73" s="18">
        <v>360</v>
      </c>
      <c r="J73" s="18" t="s">
        <v>23</v>
      </c>
      <c r="K73" s="18" t="s">
        <v>24</v>
      </c>
      <c r="L73" s="18">
        <v>862</v>
      </c>
      <c r="M73" s="18" t="s">
        <v>181</v>
      </c>
      <c r="N73" s="19">
        <v>46305.738541666702</v>
      </c>
      <c r="O73" s="18">
        <v>360</v>
      </c>
      <c r="P73" s="18" t="s">
        <v>26</v>
      </c>
      <c r="Q73" s="18">
        <v>190</v>
      </c>
      <c r="R73" s="3" t="str">
        <f>IF(OR(G73="12R",G73="12L"),_xlfn.XLOOKUP(C73,DB!$A$2:$A$255,DB!$B$2:$B$255,""),IF(OR(G73="30L",G73="30R"),_xlfn.XLOOKUP(C73,DB!$A$2:$A$255,DB!$C$2:$C$255,""),""))</f>
        <v>UDGUV</v>
      </c>
      <c r="S73" s="3">
        <f t="shared" si="1"/>
        <v>16</v>
      </c>
      <c r="T73" s="3" t="str">
        <f>_xlfn.XLOOKUP(C73,DB!$A$2:$A$255,DB!$D$2:$D$255,"")</f>
        <v>Sector 2</v>
      </c>
    </row>
    <row r="74" spans="1:20" x14ac:dyDescent="0.2">
      <c r="A74" s="18" t="s">
        <v>190</v>
      </c>
      <c r="B74" s="18" t="s">
        <v>18</v>
      </c>
      <c r="C74" s="18" t="s">
        <v>19</v>
      </c>
      <c r="D74" s="18" t="s">
        <v>34</v>
      </c>
      <c r="E74" s="18" t="s">
        <v>899</v>
      </c>
      <c r="F74" s="19">
        <v>46305.693275463003</v>
      </c>
      <c r="G74" s="18" t="s">
        <v>22</v>
      </c>
      <c r="H74" s="18" t="s">
        <v>3313</v>
      </c>
      <c r="I74" s="18">
        <v>360</v>
      </c>
      <c r="J74" s="18" t="s">
        <v>23</v>
      </c>
      <c r="K74" s="18" t="s">
        <v>24</v>
      </c>
      <c r="L74" s="18">
        <v>869</v>
      </c>
      <c r="M74" s="18" t="s">
        <v>181</v>
      </c>
      <c r="N74" s="19">
        <v>46305.741203703699</v>
      </c>
      <c r="O74" s="18">
        <v>360</v>
      </c>
      <c r="P74" s="18" t="s">
        <v>26</v>
      </c>
      <c r="Q74" s="18">
        <v>190</v>
      </c>
      <c r="R74" s="3" t="str">
        <f>IF(OR(G74="12R",G74="12L"),_xlfn.XLOOKUP(C74,DB!$A$2:$A$255,DB!$B$2:$B$255,""),IF(OR(G74="30L",G74="30R"),_xlfn.XLOOKUP(C74,DB!$A$2:$A$255,DB!$C$2:$C$255,""),""))</f>
        <v>UDGUV</v>
      </c>
      <c r="S74" s="3">
        <f t="shared" si="1"/>
        <v>16</v>
      </c>
      <c r="T74" s="3" t="str">
        <f>_xlfn.XLOOKUP(C74,DB!$A$2:$A$255,DB!$D$2:$D$255,"")</f>
        <v>Sector 2</v>
      </c>
    </row>
    <row r="75" spans="1:20" x14ac:dyDescent="0.2">
      <c r="A75" s="18" t="s">
        <v>162</v>
      </c>
      <c r="B75" s="18" t="s">
        <v>18</v>
      </c>
      <c r="C75" s="18" t="s">
        <v>33</v>
      </c>
      <c r="D75" s="18" t="s">
        <v>20</v>
      </c>
      <c r="E75" s="18" t="s">
        <v>534</v>
      </c>
      <c r="F75" s="19">
        <v>46305.695370370398</v>
      </c>
      <c r="G75" s="18" t="s">
        <v>22</v>
      </c>
      <c r="H75" s="18" t="s">
        <v>3577</v>
      </c>
      <c r="I75" s="18">
        <v>340</v>
      </c>
      <c r="J75" s="18" t="s">
        <v>23</v>
      </c>
      <c r="K75" s="18" t="s">
        <v>24</v>
      </c>
      <c r="L75" s="18">
        <v>898</v>
      </c>
      <c r="M75" s="18" t="s">
        <v>3578</v>
      </c>
      <c r="N75" s="19">
        <v>46305.745011574101</v>
      </c>
      <c r="O75" s="18">
        <v>340</v>
      </c>
      <c r="P75" s="18" t="s">
        <v>26</v>
      </c>
      <c r="Q75" s="18">
        <v>190</v>
      </c>
      <c r="R75" s="3" t="str">
        <f>IF(OR(G75="12R",G75="12L"),_xlfn.XLOOKUP(C75,DB!$A$2:$A$255,DB!$B$2:$B$255,""),IF(OR(G75="30L",G75="30R"),_xlfn.XLOOKUP(C75,DB!$A$2:$A$255,DB!$C$2:$C$255,""),""))</f>
        <v>UDGUV</v>
      </c>
      <c r="S75" s="3">
        <f t="shared" si="1"/>
        <v>16</v>
      </c>
      <c r="T75" s="3" t="str">
        <f>_xlfn.XLOOKUP(C75,DB!$A$2:$A$255,DB!$D$2:$D$255,"")</f>
        <v>Sector 2</v>
      </c>
    </row>
    <row r="76" spans="1:20" x14ac:dyDescent="0.2">
      <c r="A76" s="18" t="s">
        <v>475</v>
      </c>
      <c r="B76" s="18" t="s">
        <v>18</v>
      </c>
      <c r="C76" s="18" t="s">
        <v>249</v>
      </c>
      <c r="D76" s="18" t="s">
        <v>129</v>
      </c>
      <c r="E76" s="18" t="s">
        <v>3180</v>
      </c>
      <c r="F76" s="19">
        <v>46305.696446759299</v>
      </c>
      <c r="G76" s="18" t="s">
        <v>22</v>
      </c>
      <c r="H76" s="18" t="s">
        <v>3579</v>
      </c>
      <c r="I76" s="18">
        <v>380</v>
      </c>
      <c r="J76" s="18" t="s">
        <v>23</v>
      </c>
      <c r="K76" s="18" t="s">
        <v>24</v>
      </c>
      <c r="L76" s="18">
        <v>531</v>
      </c>
      <c r="M76" s="18" t="s">
        <v>130</v>
      </c>
      <c r="N76" s="19">
        <v>46305.726435185199</v>
      </c>
      <c r="O76" s="18">
        <v>360</v>
      </c>
      <c r="P76" s="18" t="s">
        <v>26</v>
      </c>
      <c r="Q76" s="18">
        <v>40</v>
      </c>
      <c r="R76" s="3" t="str">
        <f>IF(OR(G76="12R",G76="12L"),_xlfn.XLOOKUP(C76,DB!$A$2:$A$255,DB!$B$2:$B$255,""),IF(OR(G76="30L",G76="30R"),_xlfn.XLOOKUP(C76,DB!$A$2:$A$255,DB!$C$2:$C$255,""),""))</f>
        <v>UDGUV</v>
      </c>
      <c r="S76" s="3">
        <f t="shared" si="1"/>
        <v>16</v>
      </c>
      <c r="T76" s="3" t="str">
        <f>_xlfn.XLOOKUP(C76,DB!$A$2:$A$255,DB!$D$2:$D$255,"")</f>
        <v>Sector 2</v>
      </c>
    </row>
    <row r="77" spans="1:20" x14ac:dyDescent="0.2">
      <c r="A77" s="18" t="s">
        <v>196</v>
      </c>
      <c r="B77" s="18" t="s">
        <v>18</v>
      </c>
      <c r="C77" s="18" t="s">
        <v>43</v>
      </c>
      <c r="D77" s="18" t="s">
        <v>29</v>
      </c>
      <c r="E77" s="18" t="s">
        <v>3580</v>
      </c>
      <c r="F77" s="19">
        <v>46305.6975578704</v>
      </c>
      <c r="G77" s="18" t="s">
        <v>22</v>
      </c>
      <c r="H77" s="18" t="s">
        <v>3581</v>
      </c>
      <c r="I77" s="18">
        <v>380</v>
      </c>
      <c r="J77" s="18" t="s">
        <v>23</v>
      </c>
      <c r="K77" s="18" t="s">
        <v>24</v>
      </c>
      <c r="L77" s="18">
        <v>859</v>
      </c>
      <c r="M77" s="18" t="s">
        <v>46</v>
      </c>
      <c r="N77" s="19">
        <v>46305.744525463</v>
      </c>
      <c r="O77" s="18">
        <v>380</v>
      </c>
      <c r="P77" s="18" t="s">
        <v>26</v>
      </c>
      <c r="Q77" s="18">
        <v>190</v>
      </c>
      <c r="R77" s="3" t="str">
        <f>IF(OR(G77="12R",G77="12L"),_xlfn.XLOOKUP(C77,DB!$A$2:$A$255,DB!$B$2:$B$255,""),IF(OR(G77="30L",G77="30R"),_xlfn.XLOOKUP(C77,DB!$A$2:$A$255,DB!$C$2:$C$255,""),""))</f>
        <v>UDGUV</v>
      </c>
      <c r="S77" s="3">
        <f t="shared" si="1"/>
        <v>16</v>
      </c>
      <c r="T77" s="3" t="str">
        <f>_xlfn.XLOOKUP(C77,DB!$A$2:$A$255,DB!$D$2:$D$255,"")</f>
        <v>Sector 2</v>
      </c>
    </row>
    <row r="78" spans="1:20" x14ac:dyDescent="0.2">
      <c r="A78" s="18" t="s">
        <v>214</v>
      </c>
      <c r="B78" s="18" t="s">
        <v>18</v>
      </c>
      <c r="C78" s="18" t="s">
        <v>215</v>
      </c>
      <c r="D78" s="18" t="s">
        <v>29</v>
      </c>
      <c r="E78" s="18" t="s">
        <v>3582</v>
      </c>
      <c r="F78" s="19">
        <v>46305.698831018497</v>
      </c>
      <c r="G78" s="18" t="s">
        <v>22</v>
      </c>
      <c r="H78" s="18" t="s">
        <v>3583</v>
      </c>
      <c r="I78" s="18">
        <v>360</v>
      </c>
      <c r="J78" s="18" t="s">
        <v>23</v>
      </c>
      <c r="K78" s="18" t="s">
        <v>24</v>
      </c>
      <c r="L78" s="18">
        <v>420</v>
      </c>
      <c r="M78" s="18" t="s">
        <v>3584</v>
      </c>
      <c r="N78" s="19">
        <v>46305.722476851799</v>
      </c>
      <c r="O78" s="18">
        <v>360</v>
      </c>
      <c r="P78" s="18" t="s">
        <v>26</v>
      </c>
      <c r="Q78" s="18">
        <v>40</v>
      </c>
      <c r="R78" s="3" t="str">
        <f>IF(OR(G78="12R",G78="12L"),_xlfn.XLOOKUP(C78,DB!$A$2:$A$255,DB!$B$2:$B$255,""),IF(OR(G78="30L",G78="30R"),_xlfn.XLOOKUP(C78,DB!$A$2:$A$255,DB!$C$2:$C$255,""),""))</f>
        <v>OMSUK</v>
      </c>
      <c r="S78" s="3">
        <f t="shared" si="1"/>
        <v>16</v>
      </c>
      <c r="T78" s="3" t="str">
        <f>_xlfn.XLOOKUP(C78,DB!$A$2:$A$255,DB!$D$2:$D$255,"")</f>
        <v>Sector 3</v>
      </c>
    </row>
    <row r="79" spans="1:20" x14ac:dyDescent="0.2">
      <c r="A79" s="18" t="s">
        <v>194</v>
      </c>
      <c r="B79" s="18" t="s">
        <v>18</v>
      </c>
      <c r="C79" s="18" t="s">
        <v>144</v>
      </c>
      <c r="D79" s="18" t="s">
        <v>61</v>
      </c>
      <c r="E79" s="18" t="s">
        <v>843</v>
      </c>
      <c r="F79" s="19">
        <v>46305.706504629597</v>
      </c>
      <c r="G79" s="18" t="s">
        <v>22</v>
      </c>
      <c r="H79" s="18" t="s">
        <v>3585</v>
      </c>
      <c r="I79" s="18">
        <v>330</v>
      </c>
      <c r="J79" s="18" t="s">
        <v>23</v>
      </c>
      <c r="K79" s="18" t="s">
        <v>24</v>
      </c>
      <c r="L79" s="18">
        <v>136</v>
      </c>
      <c r="M79" s="18" t="s">
        <v>40</v>
      </c>
      <c r="N79" s="19">
        <v>46305.716238425899</v>
      </c>
      <c r="O79" s="18">
        <v>202</v>
      </c>
      <c r="P79" s="18" t="s">
        <v>26</v>
      </c>
      <c r="Q79" s="18">
        <v>190</v>
      </c>
      <c r="R79" s="3" t="str">
        <f>IF(OR(G79="12R",G79="12L"),_xlfn.XLOOKUP(C79,DB!$A$2:$A$255,DB!$B$2:$B$255,""),IF(OR(G79="30L",G79="30R"),_xlfn.XLOOKUP(C79,DB!$A$2:$A$255,DB!$C$2:$C$255,""),""))</f>
        <v>OMSUK</v>
      </c>
      <c r="S79" s="3">
        <f t="shared" si="1"/>
        <v>16</v>
      </c>
      <c r="T79" s="3" t="str">
        <f>_xlfn.XLOOKUP(C79,DB!$A$2:$A$255,DB!$D$2:$D$255,"")</f>
        <v>Sector 3</v>
      </c>
    </row>
    <row r="80" spans="1:20" x14ac:dyDescent="0.2">
      <c r="A80" s="18" t="s">
        <v>192</v>
      </c>
      <c r="B80" s="18" t="s">
        <v>18</v>
      </c>
      <c r="C80" s="18" t="s">
        <v>193</v>
      </c>
      <c r="D80" s="18" t="s">
        <v>54</v>
      </c>
      <c r="E80" s="18" t="s">
        <v>428</v>
      </c>
      <c r="F80" s="19">
        <v>46305.707557870403</v>
      </c>
      <c r="G80" s="18" t="s">
        <v>22</v>
      </c>
      <c r="H80" s="18" t="s">
        <v>3586</v>
      </c>
      <c r="I80" s="18">
        <v>360</v>
      </c>
      <c r="J80" s="18" t="s">
        <v>23</v>
      </c>
      <c r="K80" s="18" t="s">
        <v>24</v>
      </c>
      <c r="L80" s="18">
        <v>835</v>
      </c>
      <c r="M80" s="18" t="s">
        <v>193</v>
      </c>
      <c r="N80" s="19">
        <v>46305.756724537001</v>
      </c>
      <c r="O80" s="18">
        <v>15</v>
      </c>
      <c r="P80" s="18" t="s">
        <v>26</v>
      </c>
      <c r="Q80" s="18">
        <v>190</v>
      </c>
      <c r="R80" s="3" t="str">
        <f>IF(OR(G80="12R",G80="12L"),_xlfn.XLOOKUP(C80,DB!$A$2:$A$255,DB!$B$2:$B$255,""),IF(OR(G80="30L",G80="30R"),_xlfn.XLOOKUP(C80,DB!$A$2:$A$255,DB!$C$2:$C$255,""),""))</f>
        <v>UDGUV</v>
      </c>
      <c r="S80" s="3">
        <f t="shared" si="1"/>
        <v>16</v>
      </c>
      <c r="T80" s="3" t="str">
        <f>_xlfn.XLOOKUP(C80,DB!$A$2:$A$255,DB!$D$2:$D$255,"")</f>
        <v>Sector 2</v>
      </c>
    </row>
    <row r="81" spans="1:20" x14ac:dyDescent="0.2">
      <c r="A81" s="18" t="s">
        <v>223</v>
      </c>
      <c r="B81" s="18" t="s">
        <v>18</v>
      </c>
      <c r="C81" s="18" t="s">
        <v>224</v>
      </c>
      <c r="D81" s="18" t="s">
        <v>116</v>
      </c>
      <c r="E81" s="18" t="s">
        <v>582</v>
      </c>
      <c r="F81" s="19">
        <v>46305.709027777797</v>
      </c>
      <c r="G81" s="18" t="s">
        <v>22</v>
      </c>
      <c r="H81" s="18" t="s">
        <v>3587</v>
      </c>
      <c r="I81" s="18">
        <v>360</v>
      </c>
      <c r="J81" s="18" t="s">
        <v>23</v>
      </c>
      <c r="K81" s="18" t="s">
        <v>24</v>
      </c>
      <c r="L81" s="18">
        <v>575</v>
      </c>
      <c r="M81" s="18" t="s">
        <v>130</v>
      </c>
      <c r="N81" s="19">
        <v>46305.739953703698</v>
      </c>
      <c r="O81" s="18">
        <v>360</v>
      </c>
      <c r="P81" s="18" t="s">
        <v>26</v>
      </c>
      <c r="Q81" s="18">
        <v>40</v>
      </c>
      <c r="R81" s="3" t="str">
        <f>IF(OR(G81="12R",G81="12L"),_xlfn.XLOOKUP(C81,DB!$A$2:$A$255,DB!$B$2:$B$255,""),IF(OR(G81="30L",G81="30R"),_xlfn.XLOOKUP(C81,DB!$A$2:$A$255,DB!$C$2:$C$255,""),""))</f>
        <v>ENEBA</v>
      </c>
      <c r="S81" s="3">
        <f t="shared" si="1"/>
        <v>17</v>
      </c>
      <c r="T81" s="3" t="str">
        <f>_xlfn.XLOOKUP(C81,DB!$A$2:$A$255,DB!$D$2:$D$255,"")</f>
        <v>Sector 3</v>
      </c>
    </row>
    <row r="82" spans="1:20" x14ac:dyDescent="0.2">
      <c r="A82" s="18" t="s">
        <v>3588</v>
      </c>
      <c r="B82" s="18" t="s">
        <v>18</v>
      </c>
      <c r="C82" s="18" t="s">
        <v>3589</v>
      </c>
      <c r="D82" s="18" t="s">
        <v>770</v>
      </c>
      <c r="E82" s="18" t="s">
        <v>3590</v>
      </c>
      <c r="F82" s="19">
        <v>46305.710717592599</v>
      </c>
      <c r="G82" s="18" t="s">
        <v>22</v>
      </c>
      <c r="H82" s="18" t="s">
        <v>3591</v>
      </c>
      <c r="I82" s="18">
        <v>410</v>
      </c>
      <c r="J82" s="18" t="s">
        <v>23</v>
      </c>
      <c r="K82" s="18" t="s">
        <v>504</v>
      </c>
      <c r="L82" s="18">
        <v>351</v>
      </c>
      <c r="M82" s="18" t="s">
        <v>31</v>
      </c>
      <c r="N82" s="19">
        <v>46305.731342592597</v>
      </c>
      <c r="O82" s="18">
        <v>430</v>
      </c>
      <c r="P82" s="18" t="s">
        <v>26</v>
      </c>
      <c r="Q82" s="18">
        <v>40</v>
      </c>
      <c r="R82" s="3" t="str">
        <f>IF(OR(G82="12R",G82="12L"),_xlfn.XLOOKUP(C82,DB!$A$2:$A$255,DB!$B$2:$B$255,""),IF(OR(G82="30L",G82="30R"),_xlfn.XLOOKUP(C82,DB!$A$2:$A$255,DB!$C$2:$C$255,""),""))</f>
        <v>OMSUK</v>
      </c>
      <c r="S82" s="3">
        <f t="shared" si="1"/>
        <v>17</v>
      </c>
      <c r="T82" s="3" t="str">
        <f>_xlfn.XLOOKUP(C82,DB!$A$2:$A$255,DB!$D$2:$D$255,"")</f>
        <v>Sector 3</v>
      </c>
    </row>
    <row r="83" spans="1:20" x14ac:dyDescent="0.2">
      <c r="A83" s="18" t="s">
        <v>201</v>
      </c>
      <c r="B83" s="18" t="s">
        <v>18</v>
      </c>
      <c r="C83" s="18" t="s">
        <v>128</v>
      </c>
      <c r="D83" s="18" t="s">
        <v>61</v>
      </c>
      <c r="E83" s="18" t="s">
        <v>3592</v>
      </c>
      <c r="F83" s="19">
        <v>46305.712094907401</v>
      </c>
      <c r="G83" s="18" t="s">
        <v>22</v>
      </c>
      <c r="H83" s="18" t="s">
        <v>3593</v>
      </c>
      <c r="I83" s="18">
        <v>340</v>
      </c>
      <c r="J83" s="18" t="s">
        <v>23</v>
      </c>
      <c r="K83" s="18" t="s">
        <v>24</v>
      </c>
      <c r="L83" s="18">
        <v>548</v>
      </c>
      <c r="M83" s="18" t="s">
        <v>130</v>
      </c>
      <c r="N83" s="19">
        <v>46305.740694444401</v>
      </c>
      <c r="O83" s="18">
        <v>340</v>
      </c>
      <c r="P83" s="18" t="s">
        <v>26</v>
      </c>
      <c r="Q83" s="18">
        <v>40</v>
      </c>
      <c r="R83" s="3" t="str">
        <f>IF(OR(G83="12R",G83="12L"),_xlfn.XLOOKUP(C83,DB!$A$2:$A$255,DB!$B$2:$B$255,""),IF(OR(G83="30L",G83="30R"),_xlfn.XLOOKUP(C83,DB!$A$2:$A$255,DB!$C$2:$C$255,""),""))</f>
        <v>ENEBA</v>
      </c>
      <c r="S83" s="3">
        <f t="shared" si="1"/>
        <v>17</v>
      </c>
      <c r="T83" s="3" t="str">
        <f>_xlfn.XLOOKUP(C83,DB!$A$2:$A$255,DB!$D$2:$D$255,"")</f>
        <v>Sector 3</v>
      </c>
    </row>
    <row r="84" spans="1:20" x14ac:dyDescent="0.2">
      <c r="A84" s="18" t="s">
        <v>410</v>
      </c>
      <c r="B84" s="18" t="s">
        <v>18</v>
      </c>
      <c r="C84" s="18" t="s">
        <v>63</v>
      </c>
      <c r="D84" s="18" t="s">
        <v>54</v>
      </c>
      <c r="E84" s="18" t="s">
        <v>3594</v>
      </c>
      <c r="F84" s="19">
        <v>46305.713101851798</v>
      </c>
      <c r="G84" s="18" t="s">
        <v>22</v>
      </c>
      <c r="H84" s="18" t="s">
        <v>3595</v>
      </c>
      <c r="I84" s="18">
        <v>380</v>
      </c>
      <c r="J84" s="18" t="s">
        <v>23</v>
      </c>
      <c r="K84" s="18" t="s">
        <v>24</v>
      </c>
      <c r="L84" s="18">
        <v>884</v>
      </c>
      <c r="M84" s="18" t="s">
        <v>181</v>
      </c>
      <c r="N84" s="19">
        <v>46305.761793981503</v>
      </c>
      <c r="O84" s="18">
        <v>380</v>
      </c>
      <c r="P84" s="18" t="s">
        <v>26</v>
      </c>
      <c r="Q84" s="18">
        <v>190</v>
      </c>
      <c r="R84" s="3" t="str">
        <f>IF(OR(G84="12R",G84="12L"),_xlfn.XLOOKUP(C84,DB!$A$2:$A$255,DB!$B$2:$B$255,""),IF(OR(G84="30L",G84="30R"),_xlfn.XLOOKUP(C84,DB!$A$2:$A$255,DB!$C$2:$C$255,""),""))</f>
        <v>UDGUV</v>
      </c>
      <c r="S84" s="3">
        <f t="shared" si="1"/>
        <v>17</v>
      </c>
      <c r="T84" s="3" t="str">
        <f>_xlfn.XLOOKUP(C84,DB!$A$2:$A$255,DB!$D$2:$D$255,"")</f>
        <v>Sector 2</v>
      </c>
    </row>
    <row r="85" spans="1:20" x14ac:dyDescent="0.2">
      <c r="A85" s="18" t="s">
        <v>198</v>
      </c>
      <c r="B85" s="18" t="s">
        <v>18</v>
      </c>
      <c r="C85" s="18" t="s">
        <v>199</v>
      </c>
      <c r="D85" s="18" t="s">
        <v>61</v>
      </c>
      <c r="E85" s="18" t="s">
        <v>3596</v>
      </c>
      <c r="F85" s="19">
        <v>46305.719803240703</v>
      </c>
      <c r="G85" s="18" t="s">
        <v>22</v>
      </c>
      <c r="H85" s="18" t="s">
        <v>3597</v>
      </c>
      <c r="I85" s="18">
        <v>320</v>
      </c>
      <c r="J85" s="18" t="s">
        <v>23</v>
      </c>
      <c r="K85" s="18" t="s">
        <v>24</v>
      </c>
      <c r="L85" s="18">
        <v>390</v>
      </c>
      <c r="M85" s="18" t="s">
        <v>269</v>
      </c>
      <c r="N85" s="19">
        <v>46305.741215277798</v>
      </c>
      <c r="O85" s="18">
        <v>320</v>
      </c>
      <c r="P85" s="18" t="s">
        <v>26</v>
      </c>
      <c r="Q85" s="18">
        <v>40</v>
      </c>
      <c r="R85" s="3" t="str">
        <f>IF(OR(G85="12R",G85="12L"),_xlfn.XLOOKUP(C85,DB!$A$2:$A$255,DB!$B$2:$B$255,""),IF(OR(G85="30L",G85="30R"),_xlfn.XLOOKUP(C85,DB!$A$2:$A$255,DB!$C$2:$C$255,""),""))</f>
        <v>OMSUK</v>
      </c>
      <c r="S85" s="3">
        <f t="shared" si="1"/>
        <v>17</v>
      </c>
      <c r="T85" s="3" t="str">
        <f>_xlfn.XLOOKUP(C85,DB!$A$2:$A$255,DB!$D$2:$D$255,"")</f>
        <v>Sector 3</v>
      </c>
    </row>
    <row r="86" spans="1:20" x14ac:dyDescent="0.2">
      <c r="A86" s="18" t="s">
        <v>525</v>
      </c>
      <c r="B86" s="18" t="s">
        <v>18</v>
      </c>
      <c r="C86" s="18" t="s">
        <v>317</v>
      </c>
      <c r="D86" s="18" t="s">
        <v>129</v>
      </c>
      <c r="E86" s="18" t="s">
        <v>3598</v>
      </c>
      <c r="F86" s="19">
        <v>46305.722094907404</v>
      </c>
      <c r="G86" s="18" t="s">
        <v>22</v>
      </c>
      <c r="H86" s="18" t="s">
        <v>3599</v>
      </c>
      <c r="I86" s="18">
        <v>340</v>
      </c>
      <c r="J86" s="18" t="s">
        <v>23</v>
      </c>
      <c r="K86" s="18" t="s">
        <v>24</v>
      </c>
      <c r="L86" s="18">
        <v>444</v>
      </c>
      <c r="M86" s="18" t="s">
        <v>204</v>
      </c>
      <c r="N86" s="19">
        <v>46305.746030092603</v>
      </c>
      <c r="O86" s="18">
        <v>340</v>
      </c>
      <c r="P86" s="18" t="s">
        <v>26</v>
      </c>
      <c r="Q86" s="18">
        <v>40</v>
      </c>
      <c r="R86" s="3" t="str">
        <f>IF(OR(G86="12R",G86="12L"),_xlfn.XLOOKUP(C86,DB!$A$2:$A$255,DB!$B$2:$B$255,""),IF(OR(G86="30L",G86="30R"),_xlfn.XLOOKUP(C86,DB!$A$2:$A$255,DB!$C$2:$C$255,""),""))</f>
        <v>UDGUV</v>
      </c>
      <c r="S86" s="3">
        <f t="shared" si="1"/>
        <v>17</v>
      </c>
      <c r="T86" s="3" t="str">
        <f>_xlfn.XLOOKUP(C86,DB!$A$2:$A$255,DB!$D$2:$D$255,"")</f>
        <v>Sector 2</v>
      </c>
    </row>
    <row r="87" spans="1:20" x14ac:dyDescent="0.2">
      <c r="A87" s="18" t="s">
        <v>3029</v>
      </c>
      <c r="B87" s="18" t="s">
        <v>18</v>
      </c>
      <c r="C87" s="18" t="s">
        <v>205</v>
      </c>
      <c r="D87" s="18" t="s">
        <v>34</v>
      </c>
      <c r="E87" s="18" t="s">
        <v>2848</v>
      </c>
      <c r="F87" s="19">
        <v>46305.727488425902</v>
      </c>
      <c r="G87" s="18" t="s">
        <v>22</v>
      </c>
      <c r="H87" s="18" t="s">
        <v>3600</v>
      </c>
      <c r="I87" s="18">
        <v>350</v>
      </c>
      <c r="J87" s="18" t="s">
        <v>23</v>
      </c>
      <c r="K87" s="18" t="s">
        <v>24</v>
      </c>
      <c r="L87" s="18">
        <v>139</v>
      </c>
      <c r="M87" s="18" t="s">
        <v>3601</v>
      </c>
      <c r="N87" s="19">
        <v>46305.7363078704</v>
      </c>
      <c r="O87" s="18">
        <v>245</v>
      </c>
      <c r="P87" s="18" t="s">
        <v>26</v>
      </c>
      <c r="Q87" s="18">
        <v>190</v>
      </c>
      <c r="R87" s="3" t="str">
        <f>IF(OR(G87="12R",G87="12L"),_xlfn.XLOOKUP(C87,DB!$A$2:$A$255,DB!$B$2:$B$255,""),IF(OR(G87="30L",G87="30R"),_xlfn.XLOOKUP(C87,DB!$A$2:$A$255,DB!$C$2:$C$255,""),""))</f>
        <v>NUDAL</v>
      </c>
      <c r="S87" s="3">
        <f t="shared" si="1"/>
        <v>17</v>
      </c>
      <c r="T87" s="3" t="str">
        <f>_xlfn.XLOOKUP(C87,DB!$A$2:$A$255,DB!$D$2:$D$255,"")</f>
        <v>Sector 3</v>
      </c>
    </row>
    <row r="88" spans="1:20" x14ac:dyDescent="0.2">
      <c r="A88" s="18" t="s">
        <v>202</v>
      </c>
      <c r="B88" s="18" t="s">
        <v>18</v>
      </c>
      <c r="C88" s="18" t="s">
        <v>203</v>
      </c>
      <c r="D88" s="18" t="s">
        <v>123</v>
      </c>
      <c r="E88" s="18" t="s">
        <v>1181</v>
      </c>
      <c r="F88" s="19">
        <v>46305.729050925896</v>
      </c>
      <c r="G88" s="18" t="s">
        <v>22</v>
      </c>
      <c r="H88" s="18" t="s">
        <v>3602</v>
      </c>
      <c r="I88" s="18">
        <v>300</v>
      </c>
      <c r="J88" s="18" t="s">
        <v>23</v>
      </c>
      <c r="K88" s="18" t="s">
        <v>24</v>
      </c>
      <c r="L88" s="18">
        <v>378</v>
      </c>
      <c r="M88" s="18" t="s">
        <v>269</v>
      </c>
      <c r="N88" s="19">
        <v>46305.7511226852</v>
      </c>
      <c r="O88" s="18">
        <v>320</v>
      </c>
      <c r="P88" s="18" t="s">
        <v>26</v>
      </c>
      <c r="Q88" s="18">
        <v>40</v>
      </c>
      <c r="R88" s="3" t="str">
        <f>IF(OR(G88="12R",G88="12L"),_xlfn.XLOOKUP(C88,DB!$A$2:$A$255,DB!$B$2:$B$255,""),IF(OR(G88="30L",G88="30R"),_xlfn.XLOOKUP(C88,DB!$A$2:$A$255,DB!$C$2:$C$255,""),""))</f>
        <v>ENEBA</v>
      </c>
      <c r="S88" s="3">
        <f t="shared" si="1"/>
        <v>17</v>
      </c>
      <c r="T88" s="3" t="str">
        <f>_xlfn.XLOOKUP(C88,DB!$A$2:$A$255,DB!$D$2:$D$255,"")</f>
        <v>Sector 3</v>
      </c>
    </row>
    <row r="89" spans="1:20" x14ac:dyDescent="0.2">
      <c r="A89" s="18" t="s">
        <v>217</v>
      </c>
      <c r="B89" s="18" t="s">
        <v>18</v>
      </c>
      <c r="C89" s="18" t="s">
        <v>33</v>
      </c>
      <c r="D89" s="18" t="s">
        <v>54</v>
      </c>
      <c r="E89" s="18" t="s">
        <v>298</v>
      </c>
      <c r="F89" s="19">
        <v>46305.731388888897</v>
      </c>
      <c r="G89" s="18" t="s">
        <v>22</v>
      </c>
      <c r="H89" s="18" t="s">
        <v>380</v>
      </c>
      <c r="I89" s="18">
        <v>340</v>
      </c>
      <c r="J89" s="18" t="s">
        <v>23</v>
      </c>
      <c r="K89" s="18" t="s">
        <v>24</v>
      </c>
      <c r="L89" s="18">
        <v>878</v>
      </c>
      <c r="M89" s="18" t="s">
        <v>36</v>
      </c>
      <c r="N89" s="19">
        <v>46305.778321759302</v>
      </c>
      <c r="O89" s="18">
        <v>340</v>
      </c>
      <c r="P89" s="18" t="s">
        <v>26</v>
      </c>
      <c r="Q89" s="18">
        <v>190</v>
      </c>
      <c r="R89" s="3" t="str">
        <f>IF(OR(G89="12R",G89="12L"),_xlfn.XLOOKUP(C89,DB!$A$2:$A$255,DB!$B$2:$B$255,""),IF(OR(G89="30L",G89="30R"),_xlfn.XLOOKUP(C89,DB!$A$2:$A$255,DB!$C$2:$C$255,""),""))</f>
        <v>UDGUV</v>
      </c>
      <c r="S89" s="3">
        <f t="shared" si="1"/>
        <v>17</v>
      </c>
      <c r="T89" s="3" t="str">
        <f>_xlfn.XLOOKUP(C89,DB!$A$2:$A$255,DB!$D$2:$D$255,"")</f>
        <v>Sector 2</v>
      </c>
    </row>
    <row r="90" spans="1:20" x14ac:dyDescent="0.2">
      <c r="A90" s="18" t="s">
        <v>471</v>
      </c>
      <c r="B90" s="18" t="s">
        <v>18</v>
      </c>
      <c r="C90" s="18" t="s">
        <v>208</v>
      </c>
      <c r="D90" s="18" t="s">
        <v>20</v>
      </c>
      <c r="E90" s="18" t="s">
        <v>286</v>
      </c>
      <c r="F90" s="19">
        <v>46305.732199074097</v>
      </c>
      <c r="G90" s="18" t="s">
        <v>22</v>
      </c>
      <c r="H90" s="18" t="s">
        <v>3603</v>
      </c>
      <c r="I90" s="18">
        <v>350</v>
      </c>
      <c r="J90" s="18" t="s">
        <v>23</v>
      </c>
      <c r="K90" s="18" t="s">
        <v>24</v>
      </c>
      <c r="L90" s="18">
        <v>137</v>
      </c>
      <c r="M90" s="18" t="s">
        <v>266</v>
      </c>
      <c r="N90" s="19">
        <v>46305.7411111111</v>
      </c>
      <c r="O90" s="18">
        <v>237</v>
      </c>
      <c r="P90" s="18" t="s">
        <v>26</v>
      </c>
      <c r="Q90" s="18">
        <v>190</v>
      </c>
      <c r="R90" s="3" t="str">
        <f>IF(OR(G90="12R",G90="12L"),_xlfn.XLOOKUP(C90,DB!$A$2:$A$255,DB!$B$2:$B$255,""),IF(OR(G90="30L",G90="30R"),_xlfn.XLOOKUP(C90,DB!$A$2:$A$255,DB!$C$2:$C$255,""),""))</f>
        <v>ENEBA</v>
      </c>
      <c r="S90" s="3">
        <f t="shared" si="1"/>
        <v>17</v>
      </c>
      <c r="T90" s="3" t="str">
        <f>_xlfn.XLOOKUP(C90,DB!$A$2:$A$255,DB!$D$2:$D$255,"")</f>
        <v>Sector 3</v>
      </c>
    </row>
    <row r="91" spans="1:20" x14ac:dyDescent="0.2">
      <c r="A91" s="18" t="s">
        <v>207</v>
      </c>
      <c r="B91" s="18" t="s">
        <v>18</v>
      </c>
      <c r="C91" s="18" t="s">
        <v>208</v>
      </c>
      <c r="D91" s="18" t="s">
        <v>61</v>
      </c>
      <c r="E91" s="18" t="s">
        <v>3604</v>
      </c>
      <c r="F91" s="19">
        <v>46305.735196759299</v>
      </c>
      <c r="G91" s="18" t="s">
        <v>22</v>
      </c>
      <c r="H91" s="18" t="s">
        <v>3605</v>
      </c>
      <c r="I91" s="18">
        <v>350</v>
      </c>
      <c r="J91" s="18" t="s">
        <v>23</v>
      </c>
      <c r="K91" s="18" t="s">
        <v>24</v>
      </c>
      <c r="L91" s="18">
        <v>138</v>
      </c>
      <c r="M91" s="18" t="s">
        <v>2962</v>
      </c>
      <c r="N91" s="19">
        <v>46305.744872685202</v>
      </c>
      <c r="O91" s="18">
        <v>235</v>
      </c>
      <c r="P91" s="18" t="s">
        <v>26</v>
      </c>
      <c r="Q91" s="18">
        <v>190</v>
      </c>
      <c r="R91" s="3" t="str">
        <f>IF(OR(G91="12R",G91="12L"),_xlfn.XLOOKUP(C91,DB!$A$2:$A$255,DB!$B$2:$B$255,""),IF(OR(G91="30L",G91="30R"),_xlfn.XLOOKUP(C91,DB!$A$2:$A$255,DB!$C$2:$C$255,""),""))</f>
        <v>ENEBA</v>
      </c>
      <c r="S91" s="3">
        <f t="shared" si="1"/>
        <v>17</v>
      </c>
      <c r="T91" s="3" t="str">
        <f>_xlfn.XLOOKUP(C91,DB!$A$2:$A$255,DB!$D$2:$D$255,"")</f>
        <v>Sector 3</v>
      </c>
    </row>
    <row r="92" spans="1:20" x14ac:dyDescent="0.2">
      <c r="A92" s="18" t="s">
        <v>218</v>
      </c>
      <c r="B92" s="18" t="s">
        <v>18</v>
      </c>
      <c r="C92" s="18" t="s">
        <v>219</v>
      </c>
      <c r="D92" s="18" t="s">
        <v>54</v>
      </c>
      <c r="E92" s="18" t="s">
        <v>3606</v>
      </c>
      <c r="F92" s="19">
        <v>46305.738460648201</v>
      </c>
      <c r="G92" s="18" t="s">
        <v>22</v>
      </c>
      <c r="H92" s="18" t="s">
        <v>3607</v>
      </c>
      <c r="I92" s="18">
        <v>270</v>
      </c>
      <c r="J92" s="18" t="s">
        <v>23</v>
      </c>
      <c r="K92" s="18" t="s">
        <v>24</v>
      </c>
      <c r="L92" s="18">
        <v>153</v>
      </c>
      <c r="M92" s="18" t="s">
        <v>117</v>
      </c>
      <c r="N92" s="19">
        <v>46305.7490972222</v>
      </c>
      <c r="O92" s="18">
        <v>278</v>
      </c>
      <c r="P92" s="18" t="s">
        <v>26</v>
      </c>
      <c r="Q92" s="18">
        <v>190</v>
      </c>
      <c r="R92" s="3" t="str">
        <f>IF(OR(G92="12R",G92="12L"),_xlfn.XLOOKUP(C92,DB!$A$2:$A$255,DB!$B$2:$B$255,""),IF(OR(G92="30L",G92="30R"),_xlfn.XLOOKUP(C92,DB!$A$2:$A$255,DB!$C$2:$C$255,""),""))</f>
        <v>TAKUX</v>
      </c>
      <c r="S92" s="3">
        <f t="shared" si="1"/>
        <v>17</v>
      </c>
      <c r="T92" s="3" t="str">
        <f>_xlfn.XLOOKUP(C92,DB!$A$2:$A$255,DB!$D$2:$D$255,"")</f>
        <v>Sector 7</v>
      </c>
    </row>
    <row r="93" spans="1:20" x14ac:dyDescent="0.2">
      <c r="A93" s="18" t="s">
        <v>175</v>
      </c>
      <c r="B93" s="18" t="s">
        <v>18</v>
      </c>
      <c r="C93" s="18" t="s">
        <v>28</v>
      </c>
      <c r="D93" s="18" t="s">
        <v>61</v>
      </c>
      <c r="E93" s="18" t="s">
        <v>195</v>
      </c>
      <c r="F93" s="19">
        <v>46305.740185185197</v>
      </c>
      <c r="G93" s="18" t="s">
        <v>22</v>
      </c>
      <c r="H93" s="18" t="s">
        <v>3608</v>
      </c>
      <c r="I93" s="18">
        <v>350</v>
      </c>
      <c r="J93" s="18" t="s">
        <v>23</v>
      </c>
      <c r="K93" s="18" t="s">
        <v>24</v>
      </c>
      <c r="L93" s="18">
        <v>138</v>
      </c>
      <c r="M93" s="18" t="s">
        <v>755</v>
      </c>
      <c r="N93" s="19">
        <v>46305.749699074098</v>
      </c>
      <c r="O93" s="18">
        <v>228</v>
      </c>
      <c r="P93" s="18" t="s">
        <v>26</v>
      </c>
      <c r="Q93" s="18">
        <v>190</v>
      </c>
      <c r="R93" s="3" t="str">
        <f>IF(OR(G93="12R",G93="12L"),_xlfn.XLOOKUP(C93,DB!$A$2:$A$255,DB!$B$2:$B$255,""),IF(OR(G93="30L",G93="30R"),_xlfn.XLOOKUP(C93,DB!$A$2:$A$255,DB!$C$2:$C$255,""),""))</f>
        <v>OMSUK</v>
      </c>
      <c r="S93" s="3">
        <f t="shared" si="1"/>
        <v>17</v>
      </c>
      <c r="T93" s="3" t="str">
        <f>_xlfn.XLOOKUP(C93,DB!$A$2:$A$255,DB!$D$2:$D$255,"")</f>
        <v>Sector 3</v>
      </c>
    </row>
    <row r="94" spans="1:20" x14ac:dyDescent="0.2">
      <c r="A94" s="18" t="s">
        <v>229</v>
      </c>
      <c r="B94" s="18" t="s">
        <v>18</v>
      </c>
      <c r="C94" s="18" t="s">
        <v>230</v>
      </c>
      <c r="D94" s="18" t="s">
        <v>61</v>
      </c>
      <c r="E94" s="18" t="s">
        <v>3609</v>
      </c>
      <c r="F94" s="19">
        <v>46305.741249999999</v>
      </c>
      <c r="G94" s="18" t="s">
        <v>22</v>
      </c>
      <c r="H94" s="18" t="s">
        <v>3610</v>
      </c>
      <c r="I94" s="18">
        <v>340</v>
      </c>
      <c r="J94" s="18" t="s">
        <v>23</v>
      </c>
      <c r="K94" s="18" t="s">
        <v>24</v>
      </c>
      <c r="L94" s="18">
        <v>545</v>
      </c>
      <c r="M94" s="18" t="s">
        <v>130</v>
      </c>
      <c r="N94" s="19">
        <v>46305.771620370397</v>
      </c>
      <c r="O94" s="18">
        <v>340</v>
      </c>
      <c r="P94" s="18" t="s">
        <v>26</v>
      </c>
      <c r="Q94" s="18">
        <v>40</v>
      </c>
      <c r="R94" s="3" t="str">
        <f>IF(OR(G94="12R",G94="12L"),_xlfn.XLOOKUP(C94,DB!$A$2:$A$255,DB!$B$2:$B$255,""),IF(OR(G94="30L",G94="30R"),_xlfn.XLOOKUP(C94,DB!$A$2:$A$255,DB!$C$2:$C$255,""),""))</f>
        <v>OMSUK</v>
      </c>
      <c r="S94" s="3">
        <f t="shared" si="1"/>
        <v>17</v>
      </c>
      <c r="T94" s="3" t="str">
        <f>_xlfn.XLOOKUP(C94,DB!$A$2:$A$255,DB!$D$2:$D$255,"")</f>
        <v>Sector 3</v>
      </c>
    </row>
    <row r="95" spans="1:20" x14ac:dyDescent="0.2">
      <c r="A95" s="18" t="s">
        <v>802</v>
      </c>
      <c r="B95" s="18" t="s">
        <v>18</v>
      </c>
      <c r="C95" s="18" t="s">
        <v>937</v>
      </c>
      <c r="D95" s="18" t="s">
        <v>132</v>
      </c>
      <c r="E95" s="18"/>
      <c r="F95" s="19">
        <v>46305.742314814801</v>
      </c>
      <c r="G95" s="18" t="s">
        <v>22</v>
      </c>
      <c r="H95" s="18" t="s">
        <v>3611</v>
      </c>
      <c r="I95" s="18">
        <v>390</v>
      </c>
      <c r="J95" s="18" t="s">
        <v>23</v>
      </c>
      <c r="K95" s="18" t="s">
        <v>51</v>
      </c>
      <c r="L95" s="18">
        <v>219</v>
      </c>
      <c r="M95" s="18" t="s">
        <v>56</v>
      </c>
      <c r="N95" s="19">
        <v>46305.7578125</v>
      </c>
      <c r="O95" s="18">
        <v>326</v>
      </c>
      <c r="P95" s="18" t="s">
        <v>26</v>
      </c>
      <c r="Q95" s="18">
        <v>30</v>
      </c>
      <c r="R95" s="3" t="str">
        <f>IF(OR(G95="12R",G95="12L"),_xlfn.XLOOKUP(C95,DB!$A$2:$A$255,DB!$B$2:$B$255,""),IF(OR(G95="30L",G95="30R"),_xlfn.XLOOKUP(C95,DB!$A$2:$A$255,DB!$C$2:$C$255,""),""))</f>
        <v>CZM</v>
      </c>
      <c r="S95" s="3">
        <f t="shared" si="1"/>
        <v>17</v>
      </c>
      <c r="T95" s="3" t="str">
        <f>_xlfn.XLOOKUP(C95,DB!$A$2:$A$255,DB!$D$2:$D$255,"")</f>
        <v>Sector 7</v>
      </c>
    </row>
    <row r="96" spans="1:20" x14ac:dyDescent="0.2">
      <c r="A96" s="18" t="s">
        <v>179</v>
      </c>
      <c r="B96" s="18" t="s">
        <v>18</v>
      </c>
      <c r="C96" s="18" t="s">
        <v>180</v>
      </c>
      <c r="D96" s="18" t="s">
        <v>20</v>
      </c>
      <c r="E96" s="18" t="s">
        <v>458</v>
      </c>
      <c r="F96" s="19">
        <v>46305.743159722202</v>
      </c>
      <c r="G96" s="18" t="s">
        <v>22</v>
      </c>
      <c r="H96" s="18" t="s">
        <v>3612</v>
      </c>
      <c r="I96" s="18">
        <v>340</v>
      </c>
      <c r="J96" s="18" t="s">
        <v>23</v>
      </c>
      <c r="K96" s="18" t="s">
        <v>24</v>
      </c>
      <c r="L96" s="18">
        <v>875</v>
      </c>
      <c r="M96" s="18" t="s">
        <v>3613</v>
      </c>
      <c r="N96" s="19">
        <v>46305.790902777801</v>
      </c>
      <c r="O96" s="18">
        <v>340</v>
      </c>
      <c r="P96" s="18" t="s">
        <v>26</v>
      </c>
      <c r="Q96" s="18">
        <v>190</v>
      </c>
      <c r="R96" s="3" t="str">
        <f>IF(OR(G96="12R",G96="12L"),_xlfn.XLOOKUP(C96,DB!$A$2:$A$255,DB!$B$2:$B$255,""),IF(OR(G96="30L",G96="30R"),_xlfn.XLOOKUP(C96,DB!$A$2:$A$255,DB!$C$2:$C$255,""),""))</f>
        <v>UDGUV</v>
      </c>
      <c r="S96" s="3">
        <f t="shared" si="1"/>
        <v>17</v>
      </c>
      <c r="T96" s="3" t="str">
        <f>_xlfn.XLOOKUP(C96,DB!$A$2:$A$255,DB!$D$2:$D$255,"")</f>
        <v>Sector 2</v>
      </c>
    </row>
    <row r="97" spans="1:20" x14ac:dyDescent="0.2">
      <c r="A97" s="18" t="s">
        <v>209</v>
      </c>
      <c r="B97" s="18" t="s">
        <v>18</v>
      </c>
      <c r="C97" s="18" t="s">
        <v>210</v>
      </c>
      <c r="D97" s="18" t="s">
        <v>29</v>
      </c>
      <c r="E97" s="18" t="s">
        <v>3614</v>
      </c>
      <c r="F97" s="19">
        <v>46305.744803240697</v>
      </c>
      <c r="G97" s="18" t="s">
        <v>22</v>
      </c>
      <c r="H97" s="18" t="s">
        <v>3615</v>
      </c>
      <c r="I97" s="18">
        <v>350</v>
      </c>
      <c r="J97" s="18" t="s">
        <v>23</v>
      </c>
      <c r="K97" s="18" t="s">
        <v>24</v>
      </c>
      <c r="L97" s="18">
        <v>186</v>
      </c>
      <c r="M97" s="18" t="s">
        <v>2683</v>
      </c>
      <c r="N97" s="19">
        <v>46305.757187499999</v>
      </c>
      <c r="O97" s="18">
        <v>271</v>
      </c>
      <c r="P97" s="18" t="s">
        <v>26</v>
      </c>
      <c r="Q97" s="18">
        <v>190</v>
      </c>
      <c r="R97" s="3" t="str">
        <f>IF(OR(G97="12R",G97="12L"),_xlfn.XLOOKUP(C97,DB!$A$2:$A$255,DB!$B$2:$B$255,""),IF(OR(G97="30L",G97="30R"),_xlfn.XLOOKUP(C97,DB!$A$2:$A$255,DB!$C$2:$C$255,""),""))</f>
        <v>TAKUX</v>
      </c>
      <c r="S97" s="3">
        <f t="shared" si="1"/>
        <v>17</v>
      </c>
      <c r="T97" s="3" t="str">
        <f>_xlfn.XLOOKUP(C97,DB!$A$2:$A$255,DB!$D$2:$D$255,"")</f>
        <v>Sector 7</v>
      </c>
    </row>
    <row r="98" spans="1:20" x14ac:dyDescent="0.2">
      <c r="A98" s="18" t="s">
        <v>236</v>
      </c>
      <c r="B98" s="18" t="s">
        <v>18</v>
      </c>
      <c r="C98" s="18" t="s">
        <v>43</v>
      </c>
      <c r="D98" s="18" t="s">
        <v>44</v>
      </c>
      <c r="E98" s="18" t="s">
        <v>739</v>
      </c>
      <c r="F98" s="19">
        <v>46305.745694444398</v>
      </c>
      <c r="G98" s="18" t="s">
        <v>22</v>
      </c>
      <c r="H98" s="18" t="s">
        <v>3616</v>
      </c>
      <c r="I98" s="18">
        <v>360</v>
      </c>
      <c r="J98" s="18" t="s">
        <v>23</v>
      </c>
      <c r="K98" s="18" t="s">
        <v>24</v>
      </c>
      <c r="L98" s="18">
        <v>859</v>
      </c>
      <c r="M98" s="18" t="s">
        <v>46</v>
      </c>
      <c r="N98" s="19">
        <v>46305.792256944398</v>
      </c>
      <c r="O98" s="18">
        <v>360</v>
      </c>
      <c r="P98" s="18" t="s">
        <v>26</v>
      </c>
      <c r="Q98" s="18">
        <v>190</v>
      </c>
      <c r="R98" s="3" t="str">
        <f>IF(OR(G98="12R",G98="12L"),_xlfn.XLOOKUP(C98,DB!$A$2:$A$255,DB!$B$2:$B$255,""),IF(OR(G98="30L",G98="30R"),_xlfn.XLOOKUP(C98,DB!$A$2:$A$255,DB!$C$2:$C$255,""),""))</f>
        <v>UDGUV</v>
      </c>
      <c r="S98" s="3">
        <f t="shared" si="1"/>
        <v>17</v>
      </c>
      <c r="T98" s="3" t="str">
        <f>_xlfn.XLOOKUP(C98,DB!$A$2:$A$255,DB!$D$2:$D$255,"")</f>
        <v>Sector 2</v>
      </c>
    </row>
    <row r="99" spans="1:20" x14ac:dyDescent="0.2">
      <c r="A99" s="18" t="s">
        <v>305</v>
      </c>
      <c r="B99" s="18" t="s">
        <v>18</v>
      </c>
      <c r="C99" s="18" t="s">
        <v>148</v>
      </c>
      <c r="D99" s="18" t="s">
        <v>61</v>
      </c>
      <c r="E99" s="18" t="s">
        <v>3617</v>
      </c>
      <c r="F99" s="19">
        <v>46305.746307870402</v>
      </c>
      <c r="G99" s="18" t="s">
        <v>22</v>
      </c>
      <c r="H99" s="18" t="s">
        <v>3618</v>
      </c>
      <c r="I99" s="18">
        <v>350</v>
      </c>
      <c r="J99" s="18" t="s">
        <v>23</v>
      </c>
      <c r="K99" s="18" t="s">
        <v>24</v>
      </c>
      <c r="L99" s="18">
        <v>137</v>
      </c>
      <c r="M99" s="18" t="s">
        <v>3619</v>
      </c>
      <c r="N99" s="19">
        <v>46305.755624999998</v>
      </c>
      <c r="O99" s="18">
        <v>188</v>
      </c>
      <c r="P99" s="18" t="s">
        <v>26</v>
      </c>
      <c r="Q99" s="18">
        <v>190</v>
      </c>
      <c r="R99" s="3" t="str">
        <f>IF(OR(G99="12R",G99="12L"),_xlfn.XLOOKUP(C99,DB!$A$2:$A$255,DB!$B$2:$B$255,""),IF(OR(G99="30L",G99="30R"),_xlfn.XLOOKUP(C99,DB!$A$2:$A$255,DB!$C$2:$C$255,""),""))</f>
        <v>NUDAL</v>
      </c>
      <c r="S99" s="3">
        <f t="shared" si="1"/>
        <v>17</v>
      </c>
      <c r="T99" s="3" t="str">
        <f>_xlfn.XLOOKUP(C99,DB!$A$2:$A$255,DB!$D$2:$D$255,"")</f>
        <v>Sector 3</v>
      </c>
    </row>
    <row r="100" spans="1:20" x14ac:dyDescent="0.2">
      <c r="A100" s="18" t="s">
        <v>228</v>
      </c>
      <c r="B100" s="18" t="s">
        <v>18</v>
      </c>
      <c r="C100" s="18" t="s">
        <v>19</v>
      </c>
      <c r="D100" s="18" t="s">
        <v>54</v>
      </c>
      <c r="E100" s="18" t="s">
        <v>720</v>
      </c>
      <c r="F100" s="19">
        <v>46305.747488425899</v>
      </c>
      <c r="G100" s="18" t="s">
        <v>22</v>
      </c>
      <c r="H100" s="18" t="s">
        <v>3620</v>
      </c>
      <c r="I100" s="18">
        <v>380</v>
      </c>
      <c r="J100" s="18" t="s">
        <v>23</v>
      </c>
      <c r="K100" s="18" t="s">
        <v>24</v>
      </c>
      <c r="L100" s="18">
        <v>860</v>
      </c>
      <c r="M100" s="18" t="s">
        <v>25</v>
      </c>
      <c r="N100" s="19">
        <v>46305.7946296296</v>
      </c>
      <c r="O100" s="18">
        <v>380</v>
      </c>
      <c r="P100" s="18" t="s">
        <v>26</v>
      </c>
      <c r="Q100" s="18">
        <v>190</v>
      </c>
      <c r="R100" s="3" t="str">
        <f>IF(OR(G100="12R",G100="12L"),_xlfn.XLOOKUP(C100,DB!$A$2:$A$255,DB!$B$2:$B$255,""),IF(OR(G100="30L",G100="30R"),_xlfn.XLOOKUP(C100,DB!$A$2:$A$255,DB!$C$2:$C$255,""),""))</f>
        <v>UDGUV</v>
      </c>
      <c r="S100" s="3">
        <f t="shared" si="1"/>
        <v>17</v>
      </c>
      <c r="T100" s="3" t="str">
        <f>_xlfn.XLOOKUP(C100,DB!$A$2:$A$255,DB!$D$2:$D$255,"")</f>
        <v>Sector 2</v>
      </c>
    </row>
    <row r="101" spans="1:20" x14ac:dyDescent="0.2">
      <c r="A101" s="18" t="s">
        <v>1828</v>
      </c>
      <c r="B101" s="18" t="s">
        <v>18</v>
      </c>
      <c r="C101" s="18" t="s">
        <v>493</v>
      </c>
      <c r="D101" s="18" t="s">
        <v>116</v>
      </c>
      <c r="E101" s="18" t="s">
        <v>727</v>
      </c>
      <c r="F101" s="19">
        <v>46305.751145833303</v>
      </c>
      <c r="G101" s="18" t="s">
        <v>22</v>
      </c>
      <c r="H101" s="18" t="s">
        <v>3621</v>
      </c>
      <c r="I101" s="18">
        <v>380</v>
      </c>
      <c r="J101" s="18" t="s">
        <v>23</v>
      </c>
      <c r="K101" s="18" t="s">
        <v>24</v>
      </c>
      <c r="L101" s="18">
        <v>423</v>
      </c>
      <c r="M101" s="18" t="s">
        <v>204</v>
      </c>
      <c r="N101" s="19">
        <v>46305.774490740703</v>
      </c>
      <c r="O101" s="18">
        <v>380</v>
      </c>
      <c r="P101" s="18" t="s">
        <v>26</v>
      </c>
      <c r="Q101" s="18">
        <v>40</v>
      </c>
      <c r="R101" s="3" t="str">
        <f>IF(OR(G101="12R",G101="12L"),_xlfn.XLOOKUP(C101,DB!$A$2:$A$255,DB!$B$2:$B$255,""),IF(OR(G101="30L",G101="30R"),_xlfn.XLOOKUP(C101,DB!$A$2:$A$255,DB!$C$2:$C$255,""),""))</f>
        <v>ENEBA</v>
      </c>
      <c r="S101" s="3">
        <f t="shared" si="1"/>
        <v>18</v>
      </c>
      <c r="T101" s="3" t="str">
        <f>_xlfn.XLOOKUP(C101,DB!$A$2:$A$255,DB!$D$2:$D$255,"")</f>
        <v>Sector 3</v>
      </c>
    </row>
    <row r="102" spans="1:20" x14ac:dyDescent="0.2">
      <c r="A102" s="18" t="s">
        <v>483</v>
      </c>
      <c r="B102" s="18" t="s">
        <v>18</v>
      </c>
      <c r="C102" s="18" t="s">
        <v>484</v>
      </c>
      <c r="D102" s="18" t="s">
        <v>54</v>
      </c>
      <c r="E102" s="18" t="s">
        <v>890</v>
      </c>
      <c r="F102" s="19">
        <v>46305.752627314803</v>
      </c>
      <c r="G102" s="18" t="s">
        <v>22</v>
      </c>
      <c r="H102" s="18" t="s">
        <v>3622</v>
      </c>
      <c r="I102" s="18">
        <v>380</v>
      </c>
      <c r="J102" s="18" t="s">
        <v>23</v>
      </c>
      <c r="K102" s="18" t="s">
        <v>24</v>
      </c>
      <c r="L102" s="18">
        <v>1011</v>
      </c>
      <c r="M102" s="18" t="s">
        <v>486</v>
      </c>
      <c r="N102" s="19">
        <v>46305.8051851852</v>
      </c>
      <c r="O102" s="18">
        <v>228</v>
      </c>
      <c r="P102" s="18" t="s">
        <v>26</v>
      </c>
      <c r="Q102" s="18">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18" t="s">
        <v>233</v>
      </c>
      <c r="B103" s="18" t="s">
        <v>18</v>
      </c>
      <c r="C103" s="18" t="s">
        <v>234</v>
      </c>
      <c r="D103" s="18" t="s">
        <v>44</v>
      </c>
      <c r="E103" s="18" t="s">
        <v>1210</v>
      </c>
      <c r="F103" s="19">
        <v>46305.753067129597</v>
      </c>
      <c r="G103" s="18" t="s">
        <v>22</v>
      </c>
      <c r="H103" s="18" t="s">
        <v>3623</v>
      </c>
      <c r="I103" s="18">
        <v>300</v>
      </c>
      <c r="J103" s="18" t="s">
        <v>23</v>
      </c>
      <c r="K103" s="18" t="s">
        <v>24</v>
      </c>
      <c r="L103" s="18">
        <v>426</v>
      </c>
      <c r="M103" s="18" t="s">
        <v>204</v>
      </c>
      <c r="N103" s="19">
        <v>46305.776446759301</v>
      </c>
      <c r="O103" s="18">
        <v>300</v>
      </c>
      <c r="P103" s="18" t="s">
        <v>26</v>
      </c>
      <c r="Q103" s="18">
        <v>40</v>
      </c>
      <c r="R103" s="3" t="str">
        <f>IF(OR(G103="12R",G103="12L"),_xlfn.XLOOKUP(C103,DB!$A$2:$A$255,DB!$B$2:$B$255,""),IF(OR(G103="30L",G103="30R"),_xlfn.XLOOKUP(C103,DB!$A$2:$A$255,DB!$C$2:$C$255,""),""))</f>
        <v>UDGUV</v>
      </c>
      <c r="S103" s="3">
        <f t="shared" si="1"/>
        <v>18</v>
      </c>
      <c r="T103" s="3" t="str">
        <f>_xlfn.XLOOKUP(C103,DB!$A$2:$A$255,DB!$D$2:$D$255,"")</f>
        <v>Sector 2</v>
      </c>
    </row>
    <row r="104" spans="1:20" x14ac:dyDescent="0.2">
      <c r="A104" s="18" t="s">
        <v>231</v>
      </c>
      <c r="B104" s="18" t="s">
        <v>18</v>
      </c>
      <c r="C104" s="18" t="s">
        <v>33</v>
      </c>
      <c r="D104" s="18" t="s">
        <v>20</v>
      </c>
      <c r="E104" s="18" t="s">
        <v>3431</v>
      </c>
      <c r="F104" s="19">
        <v>46305.755358796298</v>
      </c>
      <c r="G104" s="18" t="s">
        <v>22</v>
      </c>
      <c r="H104" s="18" t="s">
        <v>3624</v>
      </c>
      <c r="I104" s="18">
        <v>340</v>
      </c>
      <c r="J104" s="18" t="s">
        <v>23</v>
      </c>
      <c r="K104" s="18" t="s">
        <v>24</v>
      </c>
      <c r="L104" s="18">
        <v>878</v>
      </c>
      <c r="M104" s="18" t="s">
        <v>3625</v>
      </c>
      <c r="N104" s="19">
        <v>46305.802465277797</v>
      </c>
      <c r="O104" s="18">
        <v>340</v>
      </c>
      <c r="P104" s="18" t="s">
        <v>26</v>
      </c>
      <c r="Q104" s="18">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18" t="s">
        <v>649</v>
      </c>
      <c r="B105" s="18" t="s">
        <v>18</v>
      </c>
      <c r="C105" s="18" t="s">
        <v>650</v>
      </c>
      <c r="D105" s="18" t="s">
        <v>123</v>
      </c>
      <c r="E105" s="18" t="s">
        <v>1543</v>
      </c>
      <c r="F105" s="19">
        <v>46305.755983796298</v>
      </c>
      <c r="G105" s="18" t="s">
        <v>22</v>
      </c>
      <c r="H105" s="18" t="s">
        <v>3626</v>
      </c>
      <c r="I105" s="18">
        <v>340</v>
      </c>
      <c r="J105" s="18" t="s">
        <v>23</v>
      </c>
      <c r="K105" s="18" t="s">
        <v>24</v>
      </c>
      <c r="L105" s="18">
        <v>383</v>
      </c>
      <c r="M105" s="18" t="s">
        <v>269</v>
      </c>
      <c r="N105" s="19">
        <v>46305.777210648099</v>
      </c>
      <c r="O105" s="18">
        <v>340</v>
      </c>
      <c r="P105" s="18" t="s">
        <v>26</v>
      </c>
      <c r="Q105" s="18">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18" t="s">
        <v>3627</v>
      </c>
      <c r="B106" s="18" t="s">
        <v>18</v>
      </c>
      <c r="C106" s="18" t="s">
        <v>423</v>
      </c>
      <c r="D106" s="18" t="s">
        <v>129</v>
      </c>
      <c r="E106" s="18" t="s">
        <v>3628</v>
      </c>
      <c r="F106" s="19">
        <v>46305.757418981499</v>
      </c>
      <c r="G106" s="18" t="s">
        <v>22</v>
      </c>
      <c r="H106" s="18" t="s">
        <v>3629</v>
      </c>
      <c r="I106" s="18">
        <v>400</v>
      </c>
      <c r="J106" s="18" t="s">
        <v>23</v>
      </c>
      <c r="K106" s="18" t="s">
        <v>24</v>
      </c>
      <c r="L106" s="18">
        <v>424</v>
      </c>
      <c r="M106" s="18" t="s">
        <v>204</v>
      </c>
      <c r="N106" s="19">
        <v>46305.781620370399</v>
      </c>
      <c r="O106" s="18">
        <v>400</v>
      </c>
      <c r="P106" s="18" t="s">
        <v>26</v>
      </c>
      <c r="Q106" s="18">
        <v>40</v>
      </c>
      <c r="R106" s="3" t="str">
        <f>IF(OR(G106="12R",G106="12L"),_xlfn.XLOOKUP(C106,DB!$A$2:$A$255,DB!$B$2:$B$255,""),IF(OR(G106="30L",G106="30R"),_xlfn.XLOOKUP(C106,DB!$A$2:$A$255,DB!$C$2:$C$255,""),""))</f>
        <v>ENEBA</v>
      </c>
      <c r="S106" s="3">
        <f t="shared" si="1"/>
        <v>18</v>
      </c>
      <c r="T106" s="3" t="str">
        <f>_xlfn.XLOOKUP(C106,DB!$A$2:$A$255,DB!$D$2:$D$255,"")</f>
        <v>Sector 3</v>
      </c>
    </row>
    <row r="107" spans="1:20" x14ac:dyDescent="0.2">
      <c r="A107" s="18" t="s">
        <v>242</v>
      </c>
      <c r="B107" s="18" t="s">
        <v>18</v>
      </c>
      <c r="C107" s="18" t="s">
        <v>203</v>
      </c>
      <c r="D107" s="18" t="s">
        <v>61</v>
      </c>
      <c r="E107" s="18" t="s">
        <v>1662</v>
      </c>
      <c r="F107" s="19">
        <v>46305.758773148104</v>
      </c>
      <c r="G107" s="18" t="s">
        <v>22</v>
      </c>
      <c r="H107" s="18" t="s">
        <v>3630</v>
      </c>
      <c r="I107" s="18">
        <v>340</v>
      </c>
      <c r="J107" s="18" t="s">
        <v>23</v>
      </c>
      <c r="K107" s="18" t="s">
        <v>24</v>
      </c>
      <c r="L107" s="18">
        <v>433</v>
      </c>
      <c r="M107" s="18" t="s">
        <v>204</v>
      </c>
      <c r="N107" s="19">
        <v>46305.782951388901</v>
      </c>
      <c r="O107" s="18">
        <v>340</v>
      </c>
      <c r="P107" s="18" t="s">
        <v>26</v>
      </c>
      <c r="Q107" s="18">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18" t="s">
        <v>168</v>
      </c>
      <c r="B108" s="18" t="s">
        <v>18</v>
      </c>
      <c r="C108" s="18" t="s">
        <v>115</v>
      </c>
      <c r="D108" s="18" t="s">
        <v>29</v>
      </c>
      <c r="E108" s="18" t="s">
        <v>1145</v>
      </c>
      <c r="F108" s="19">
        <v>46305.760266203702</v>
      </c>
      <c r="G108" s="18" t="s">
        <v>22</v>
      </c>
      <c r="H108" s="18" t="s">
        <v>2029</v>
      </c>
      <c r="I108" s="18">
        <v>350</v>
      </c>
      <c r="J108" s="18" t="s">
        <v>23</v>
      </c>
      <c r="K108" s="18" t="s">
        <v>24</v>
      </c>
      <c r="L108" s="18">
        <v>147</v>
      </c>
      <c r="M108" s="18" t="s">
        <v>481</v>
      </c>
      <c r="N108" s="19">
        <v>46305.770451388897</v>
      </c>
      <c r="O108" s="18">
        <v>260</v>
      </c>
      <c r="P108" s="18" t="s">
        <v>26</v>
      </c>
      <c r="Q108" s="18">
        <v>190</v>
      </c>
      <c r="R108" s="3" t="str">
        <f>IF(OR(G108="12R",G108="12L"),_xlfn.XLOOKUP(C108,DB!$A$2:$A$255,DB!$B$2:$B$255,""),IF(OR(G108="30L",G108="30R"),_xlfn.XLOOKUP(C108,DB!$A$2:$A$255,DB!$C$2:$C$255,""),""))</f>
        <v>TAKUX</v>
      </c>
      <c r="S108" s="3">
        <f t="shared" si="1"/>
        <v>18</v>
      </c>
      <c r="T108" s="3" t="str">
        <f>_xlfn.XLOOKUP(C108,DB!$A$2:$A$255,DB!$D$2:$D$255,"")</f>
        <v>Sector 7</v>
      </c>
    </row>
    <row r="109" spans="1:20" x14ac:dyDescent="0.2">
      <c r="A109" s="18" t="s">
        <v>389</v>
      </c>
      <c r="B109" s="18" t="s">
        <v>18</v>
      </c>
      <c r="C109" s="18" t="s">
        <v>390</v>
      </c>
      <c r="D109" s="18" t="s">
        <v>34</v>
      </c>
      <c r="E109" s="18" t="s">
        <v>2106</v>
      </c>
      <c r="F109" s="19">
        <v>46305.762488425898</v>
      </c>
      <c r="G109" s="18" t="s">
        <v>22</v>
      </c>
      <c r="H109" s="18" t="s">
        <v>3631</v>
      </c>
      <c r="I109" s="18">
        <v>330</v>
      </c>
      <c r="J109" s="18" t="s">
        <v>23</v>
      </c>
      <c r="K109" s="18" t="s">
        <v>24</v>
      </c>
      <c r="L109" s="18">
        <v>137</v>
      </c>
      <c r="M109" s="18" t="s">
        <v>2962</v>
      </c>
      <c r="N109" s="19">
        <v>46305.771979166697</v>
      </c>
      <c r="O109" s="18">
        <v>254</v>
      </c>
      <c r="P109" s="18" t="s">
        <v>26</v>
      </c>
      <c r="Q109" s="18">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s="18" t="s">
        <v>253</v>
      </c>
      <c r="B110" s="18" t="s">
        <v>18</v>
      </c>
      <c r="C110" s="18" t="s">
        <v>122</v>
      </c>
      <c r="D110" s="18" t="s">
        <v>123</v>
      </c>
      <c r="E110" s="18" t="s">
        <v>3632</v>
      </c>
      <c r="F110" s="19">
        <v>46305.7641435185</v>
      </c>
      <c r="G110" s="18" t="s">
        <v>22</v>
      </c>
      <c r="H110" s="18" t="s">
        <v>3633</v>
      </c>
      <c r="I110" s="18">
        <v>320</v>
      </c>
      <c r="J110" s="18" t="s">
        <v>23</v>
      </c>
      <c r="K110" s="18" t="s">
        <v>24</v>
      </c>
      <c r="L110" s="18">
        <v>529</v>
      </c>
      <c r="M110" s="18" t="s">
        <v>130</v>
      </c>
      <c r="N110" s="19">
        <v>46305.793009259301</v>
      </c>
      <c r="O110" s="18">
        <v>324</v>
      </c>
      <c r="P110" s="18" t="s">
        <v>26</v>
      </c>
      <c r="Q110" s="18">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18" t="s">
        <v>232</v>
      </c>
      <c r="B111" s="18" t="s">
        <v>18</v>
      </c>
      <c r="C111" s="18" t="s">
        <v>170</v>
      </c>
      <c r="D111" s="18" t="s">
        <v>20</v>
      </c>
      <c r="E111" s="18" t="s">
        <v>2523</v>
      </c>
      <c r="F111" s="19">
        <v>46305.766562500001</v>
      </c>
      <c r="G111" s="18" t="s">
        <v>22</v>
      </c>
      <c r="H111" s="18" t="s">
        <v>3634</v>
      </c>
      <c r="I111" s="18">
        <v>330</v>
      </c>
      <c r="J111" s="18" t="s">
        <v>23</v>
      </c>
      <c r="K111" s="18" t="s">
        <v>24</v>
      </c>
      <c r="L111" s="18">
        <v>131</v>
      </c>
      <c r="M111" s="18" t="s">
        <v>3619</v>
      </c>
      <c r="N111" s="19">
        <v>46305.775972222204</v>
      </c>
      <c r="O111" s="18">
        <v>225</v>
      </c>
      <c r="P111" s="18" t="s">
        <v>26</v>
      </c>
      <c r="Q111" s="18">
        <v>190</v>
      </c>
      <c r="R111" s="3" t="str">
        <f>IF(OR(G111="12R",G111="12L"),_xlfn.XLOOKUP(C111,DB!$A$2:$A$255,DB!$B$2:$B$255,""),IF(OR(G111="30L",G111="30R"),_xlfn.XLOOKUP(C111,DB!$A$2:$A$255,DB!$C$2:$C$255,""),""))</f>
        <v>OMSUK</v>
      </c>
      <c r="S111" s="3">
        <f t="shared" si="1"/>
        <v>18</v>
      </c>
      <c r="T111" s="3" t="str">
        <f>_xlfn.XLOOKUP(C111,DB!$A$2:$A$255,DB!$D$2:$D$255,"")</f>
        <v>Sector 3</v>
      </c>
    </row>
    <row r="112" spans="1:20" x14ac:dyDescent="0.2">
      <c r="A112" s="18" t="s">
        <v>240</v>
      </c>
      <c r="B112" s="18" t="s">
        <v>18</v>
      </c>
      <c r="C112" s="18" t="s">
        <v>28</v>
      </c>
      <c r="D112" s="18" t="s">
        <v>241</v>
      </c>
      <c r="E112" s="18" t="s">
        <v>3635</v>
      </c>
      <c r="F112" s="19">
        <v>46305.767986111103</v>
      </c>
      <c r="G112" s="18" t="s">
        <v>22</v>
      </c>
      <c r="H112" s="18" t="s">
        <v>3636</v>
      </c>
      <c r="I112" s="18">
        <v>330</v>
      </c>
      <c r="J112" s="18" t="s">
        <v>23</v>
      </c>
      <c r="K112" s="18" t="s">
        <v>24</v>
      </c>
      <c r="L112" s="18">
        <v>359</v>
      </c>
      <c r="M112" s="18" t="s">
        <v>31</v>
      </c>
      <c r="N112" s="19">
        <v>46305.7882986111</v>
      </c>
      <c r="O112" s="18">
        <v>330</v>
      </c>
      <c r="P112" s="18" t="s">
        <v>26</v>
      </c>
      <c r="Q112" s="18">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18" t="s">
        <v>3637</v>
      </c>
      <c r="B113" s="18" t="s">
        <v>18</v>
      </c>
      <c r="C113" s="18" t="s">
        <v>50</v>
      </c>
      <c r="D113" s="18" t="s">
        <v>770</v>
      </c>
      <c r="E113" s="18"/>
      <c r="F113" s="19">
        <v>46305.768935185202</v>
      </c>
      <c r="G113" s="18" t="s">
        <v>22</v>
      </c>
      <c r="H113" s="18" t="s">
        <v>3280</v>
      </c>
      <c r="I113" s="18">
        <v>430</v>
      </c>
      <c r="J113" s="18" t="s">
        <v>23</v>
      </c>
      <c r="K113" s="18" t="s">
        <v>51</v>
      </c>
      <c r="L113" s="18">
        <v>859</v>
      </c>
      <c r="M113" s="18" t="s">
        <v>46</v>
      </c>
      <c r="N113" s="19">
        <v>46305.817488425899</v>
      </c>
      <c r="O113" s="18">
        <v>430</v>
      </c>
      <c r="P113" s="18" t="s">
        <v>26</v>
      </c>
      <c r="Q113" s="18">
        <v>30</v>
      </c>
      <c r="R113" s="3" t="str">
        <f>IF(OR(G113="12R",G113="12L"),_xlfn.XLOOKUP(C113,DB!$A$2:$A$255,DB!$B$2:$B$255,""),IF(OR(G113="30L",G113="30R"),_xlfn.XLOOKUP(C113,DB!$A$2:$A$255,DB!$C$2:$C$255,""),""))</f>
        <v>UDGUV</v>
      </c>
      <c r="S113" s="3">
        <f t="shared" si="1"/>
        <v>18</v>
      </c>
      <c r="T113" s="3" t="str">
        <f>_xlfn.XLOOKUP(C113,DB!$A$2:$A$255,DB!$D$2:$D$255,"")</f>
        <v>Sector 2</v>
      </c>
    </row>
    <row r="114" spans="1:20" x14ac:dyDescent="0.2">
      <c r="A114" s="18" t="s">
        <v>237</v>
      </c>
      <c r="B114" s="18" t="s">
        <v>18</v>
      </c>
      <c r="C114" s="18" t="s">
        <v>238</v>
      </c>
      <c r="D114" s="18" t="s">
        <v>116</v>
      </c>
      <c r="E114" s="18" t="s">
        <v>3638</v>
      </c>
      <c r="F114" s="19">
        <v>46305.769687499997</v>
      </c>
      <c r="G114" s="18" t="s">
        <v>22</v>
      </c>
      <c r="H114" s="18" t="s">
        <v>3639</v>
      </c>
      <c r="I114" s="18">
        <v>370</v>
      </c>
      <c r="J114" s="18" t="s">
        <v>23</v>
      </c>
      <c r="K114" s="18" t="s">
        <v>24</v>
      </c>
      <c r="L114" s="18">
        <v>138</v>
      </c>
      <c r="M114" s="18" t="s">
        <v>627</v>
      </c>
      <c r="N114" s="19">
        <v>46305.779062499998</v>
      </c>
      <c r="O114" s="18">
        <v>268</v>
      </c>
      <c r="P114" s="18" t="s">
        <v>26</v>
      </c>
      <c r="Q114" s="18">
        <v>190</v>
      </c>
      <c r="R114" s="3" t="str">
        <f>IF(OR(G114="12R",G114="12L"),_xlfn.XLOOKUP(C114,DB!$A$2:$A$255,DB!$B$2:$B$255,""),IF(OR(G114="30L",G114="30R"),_xlfn.XLOOKUP(C114,DB!$A$2:$A$255,DB!$C$2:$C$255,""),""))</f>
        <v>OMSUK</v>
      </c>
      <c r="S114" s="3">
        <f t="shared" si="1"/>
        <v>18</v>
      </c>
      <c r="T114" s="3" t="str">
        <f>_xlfn.XLOOKUP(C114,DB!$A$2:$A$255,DB!$D$2:$D$255,"")</f>
        <v>Sector 3</v>
      </c>
    </row>
    <row r="115" spans="1:20" x14ac:dyDescent="0.2">
      <c r="A115" s="18" t="s">
        <v>1481</v>
      </c>
      <c r="B115" s="18" t="s">
        <v>18</v>
      </c>
      <c r="C115" s="18" t="s">
        <v>854</v>
      </c>
      <c r="D115" s="18" t="s">
        <v>116</v>
      </c>
      <c r="E115" s="18" t="s">
        <v>413</v>
      </c>
      <c r="F115" s="19">
        <v>46305.770231481503</v>
      </c>
      <c r="G115" s="18" t="s">
        <v>22</v>
      </c>
      <c r="H115" s="18" t="s">
        <v>3640</v>
      </c>
      <c r="I115" s="18">
        <v>340</v>
      </c>
      <c r="J115" s="18" t="s">
        <v>23</v>
      </c>
      <c r="K115" s="18" t="s">
        <v>24</v>
      </c>
      <c r="L115" s="18">
        <v>744</v>
      </c>
      <c r="M115" s="18" t="s">
        <v>225</v>
      </c>
      <c r="N115" s="19">
        <v>46305.809745370403</v>
      </c>
      <c r="O115" s="18">
        <v>340</v>
      </c>
      <c r="P115" s="18" t="s">
        <v>26</v>
      </c>
      <c r="Q115" s="18">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18" t="s">
        <v>412</v>
      </c>
      <c r="B116" s="18" t="s">
        <v>18</v>
      </c>
      <c r="C116" s="18" t="s">
        <v>144</v>
      </c>
      <c r="D116" s="18" t="s">
        <v>29</v>
      </c>
      <c r="E116" s="18" t="s">
        <v>3641</v>
      </c>
      <c r="F116" s="19">
        <v>46305.771388888897</v>
      </c>
      <c r="G116" s="18" t="s">
        <v>22</v>
      </c>
      <c r="H116" s="18" t="s">
        <v>3642</v>
      </c>
      <c r="I116" s="18">
        <v>340</v>
      </c>
      <c r="J116" s="18" t="s">
        <v>23</v>
      </c>
      <c r="K116" s="18" t="s">
        <v>24</v>
      </c>
      <c r="L116" s="18">
        <v>435</v>
      </c>
      <c r="M116" s="18" t="s">
        <v>204</v>
      </c>
      <c r="N116" s="19">
        <v>46305.796099537001</v>
      </c>
      <c r="O116" s="18">
        <v>340</v>
      </c>
      <c r="P116" s="18" t="s">
        <v>26</v>
      </c>
      <c r="Q116" s="18">
        <v>40</v>
      </c>
      <c r="R116" s="3" t="str">
        <f>IF(OR(G116="12R",G116="12L"),_xlfn.XLOOKUP(C116,DB!$A$2:$A$255,DB!$B$2:$B$255,""),IF(OR(G116="30L",G116="30R"),_xlfn.XLOOKUP(C116,DB!$A$2:$A$255,DB!$C$2:$C$255,""),""))</f>
        <v>OMSUK</v>
      </c>
      <c r="S116" s="3">
        <f t="shared" si="1"/>
        <v>18</v>
      </c>
      <c r="T116" s="3" t="str">
        <f>_xlfn.XLOOKUP(C116,DB!$A$2:$A$255,DB!$D$2:$D$255,"")</f>
        <v>Sector 3</v>
      </c>
    </row>
    <row r="117" spans="1:20" x14ac:dyDescent="0.2">
      <c r="A117" s="18" t="s">
        <v>226</v>
      </c>
      <c r="B117" s="18" t="s">
        <v>18</v>
      </c>
      <c r="C117" s="18" t="s">
        <v>227</v>
      </c>
      <c r="D117" s="18" t="s">
        <v>54</v>
      </c>
      <c r="E117" s="18" t="s">
        <v>1840</v>
      </c>
      <c r="F117" s="19">
        <v>46305.775046296301</v>
      </c>
      <c r="G117" s="18" t="s">
        <v>22</v>
      </c>
      <c r="H117" s="18" t="s">
        <v>3643</v>
      </c>
      <c r="I117" s="18">
        <v>370</v>
      </c>
      <c r="J117" s="18" t="s">
        <v>23</v>
      </c>
      <c r="K117" s="18" t="s">
        <v>24</v>
      </c>
      <c r="L117" s="18">
        <v>154</v>
      </c>
      <c r="M117" s="18" t="s">
        <v>3644</v>
      </c>
      <c r="N117" s="19">
        <v>46305.785439814797</v>
      </c>
      <c r="O117" s="18">
        <v>279</v>
      </c>
      <c r="P117" s="18" t="s">
        <v>26</v>
      </c>
      <c r="Q117" s="18">
        <v>190</v>
      </c>
      <c r="R117" s="3" t="str">
        <f>IF(OR(G117="12R",G117="12L"),_xlfn.XLOOKUP(C117,DB!$A$2:$A$255,DB!$B$2:$B$255,""),IF(OR(G117="30L",G117="30R"),_xlfn.XLOOKUP(C117,DB!$A$2:$A$255,DB!$C$2:$C$255,""),""))</f>
        <v>TAKUX</v>
      </c>
      <c r="S117" s="3">
        <f t="shared" si="1"/>
        <v>18</v>
      </c>
      <c r="T117" s="3" t="str">
        <f>_xlfn.XLOOKUP(C117,DB!$A$2:$A$255,DB!$D$2:$D$255,"")</f>
        <v>Sector 7</v>
      </c>
    </row>
    <row r="118" spans="1:20" x14ac:dyDescent="0.2">
      <c r="A118" s="18" t="s">
        <v>3645</v>
      </c>
      <c r="B118" s="18" t="s">
        <v>18</v>
      </c>
      <c r="C118" s="18" t="s">
        <v>172</v>
      </c>
      <c r="D118" s="18" t="s">
        <v>132</v>
      </c>
      <c r="E118" s="18"/>
      <c r="F118" s="19">
        <v>46305.7761342593</v>
      </c>
      <c r="G118" s="18" t="s">
        <v>22</v>
      </c>
      <c r="H118" s="18" t="s">
        <v>3646</v>
      </c>
      <c r="I118" s="18">
        <v>280</v>
      </c>
      <c r="J118" s="18" t="s">
        <v>23</v>
      </c>
      <c r="K118" s="18" t="s">
        <v>51</v>
      </c>
      <c r="L118" s="18">
        <v>331</v>
      </c>
      <c r="M118" s="18" t="s">
        <v>1122</v>
      </c>
      <c r="N118" s="19">
        <v>46305.797210648103</v>
      </c>
      <c r="O118" s="18">
        <v>280</v>
      </c>
      <c r="P118" s="18" t="s">
        <v>26</v>
      </c>
      <c r="Q118" s="18">
        <v>30</v>
      </c>
      <c r="R118" s="3" t="str">
        <f>IF(OR(G118="12R",G118="12L"),_xlfn.XLOOKUP(C118,DB!$A$2:$A$255,DB!$B$2:$B$255,""),IF(OR(G118="30L",G118="30R"),_xlfn.XLOOKUP(C118,DB!$A$2:$A$255,DB!$C$2:$C$255,""),""))</f>
        <v>CZM</v>
      </c>
      <c r="S118" s="3">
        <f t="shared" si="1"/>
        <v>18</v>
      </c>
      <c r="T118" s="3" t="str">
        <f>_xlfn.XLOOKUP(C118,DB!$A$2:$A$255,DB!$D$2:$D$255,"")</f>
        <v>Sector 7</v>
      </c>
    </row>
    <row r="119" spans="1:20" x14ac:dyDescent="0.2">
      <c r="A119" s="18" t="s">
        <v>262</v>
      </c>
      <c r="B119" s="18" t="s">
        <v>18</v>
      </c>
      <c r="C119" s="18" t="s">
        <v>134</v>
      </c>
      <c r="D119" s="18" t="s">
        <v>61</v>
      </c>
      <c r="E119" s="18" t="s">
        <v>3345</v>
      </c>
      <c r="F119" s="19">
        <v>46305.776909722197</v>
      </c>
      <c r="G119" s="18" t="s">
        <v>22</v>
      </c>
      <c r="H119" s="18" t="s">
        <v>3647</v>
      </c>
      <c r="I119" s="18">
        <v>340</v>
      </c>
      <c r="J119" s="18" t="s">
        <v>23</v>
      </c>
      <c r="K119" s="18" t="s">
        <v>24</v>
      </c>
      <c r="L119" s="18">
        <v>550</v>
      </c>
      <c r="M119" s="18" t="s">
        <v>130</v>
      </c>
      <c r="N119" s="19">
        <v>46305.8069328704</v>
      </c>
      <c r="O119" s="18">
        <v>340</v>
      </c>
      <c r="P119" s="18" t="s">
        <v>26</v>
      </c>
      <c r="Q119" s="18">
        <v>40</v>
      </c>
      <c r="R119" s="3" t="str">
        <f>IF(OR(G119="12R",G119="12L"),_xlfn.XLOOKUP(C119,DB!$A$2:$A$255,DB!$B$2:$B$255,""),IF(OR(G119="30L",G119="30R"),_xlfn.XLOOKUP(C119,DB!$A$2:$A$255,DB!$C$2:$C$255,""),""))</f>
        <v>ENEBA</v>
      </c>
      <c r="S119" s="3">
        <f t="shared" si="1"/>
        <v>18</v>
      </c>
      <c r="T119" s="3" t="str">
        <f>_xlfn.XLOOKUP(C119,DB!$A$2:$A$255,DB!$D$2:$D$255,"")</f>
        <v>Sector 3</v>
      </c>
    </row>
    <row r="120" spans="1:20" x14ac:dyDescent="0.2">
      <c r="A120" s="18" t="s">
        <v>255</v>
      </c>
      <c r="B120" s="18" t="s">
        <v>18</v>
      </c>
      <c r="C120" s="18" t="s">
        <v>256</v>
      </c>
      <c r="D120" s="18" t="s">
        <v>20</v>
      </c>
      <c r="E120" s="18" t="s">
        <v>183</v>
      </c>
      <c r="F120" s="19">
        <v>46305.779664351903</v>
      </c>
      <c r="G120" s="18" t="s">
        <v>22</v>
      </c>
      <c r="H120" s="18" t="s">
        <v>3648</v>
      </c>
      <c r="I120" s="18">
        <v>340</v>
      </c>
      <c r="J120" s="18" t="s">
        <v>23</v>
      </c>
      <c r="K120" s="18" t="s">
        <v>24</v>
      </c>
      <c r="L120" s="18">
        <v>852</v>
      </c>
      <c r="M120" s="18" t="s">
        <v>3649</v>
      </c>
      <c r="N120" s="19">
        <v>46305.825844907398</v>
      </c>
      <c r="O120" s="18">
        <v>340</v>
      </c>
      <c r="P120" s="18" t="s">
        <v>26</v>
      </c>
      <c r="Q120" s="18">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18" t="s">
        <v>1864</v>
      </c>
      <c r="B121" s="18" t="s">
        <v>18</v>
      </c>
      <c r="C121" s="18" t="s">
        <v>215</v>
      </c>
      <c r="D121" s="18" t="s">
        <v>116</v>
      </c>
      <c r="E121" s="18" t="s">
        <v>425</v>
      </c>
      <c r="F121" s="19">
        <v>46305.780405092599</v>
      </c>
      <c r="G121" s="18" t="s">
        <v>22</v>
      </c>
      <c r="H121" s="18" t="s">
        <v>3650</v>
      </c>
      <c r="I121" s="18">
        <v>360</v>
      </c>
      <c r="J121" s="18" t="s">
        <v>23</v>
      </c>
      <c r="K121" s="18" t="s">
        <v>24</v>
      </c>
      <c r="L121" s="18">
        <v>427</v>
      </c>
      <c r="M121" s="18" t="s">
        <v>204</v>
      </c>
      <c r="N121" s="19">
        <v>46305.804004629601</v>
      </c>
      <c r="O121" s="18">
        <v>360</v>
      </c>
      <c r="P121" s="18" t="s">
        <v>26</v>
      </c>
      <c r="Q121" s="18">
        <v>40</v>
      </c>
      <c r="R121" s="3" t="str">
        <f>IF(OR(G121="12R",G121="12L"),_xlfn.XLOOKUP(C121,DB!$A$2:$A$255,DB!$B$2:$B$255,""),IF(OR(G121="30L",G121="30R"),_xlfn.XLOOKUP(C121,DB!$A$2:$A$255,DB!$C$2:$C$255,""),""))</f>
        <v>OMSUK</v>
      </c>
      <c r="S121" s="3">
        <f t="shared" si="1"/>
        <v>18</v>
      </c>
      <c r="T121" s="3" t="str">
        <f>_xlfn.XLOOKUP(C121,DB!$A$2:$A$255,DB!$D$2:$D$255,"")</f>
        <v>Sector 3</v>
      </c>
    </row>
    <row r="122" spans="1:20" x14ac:dyDescent="0.2">
      <c r="A122" s="18" t="s">
        <v>243</v>
      </c>
      <c r="B122" s="18" t="s">
        <v>18</v>
      </c>
      <c r="C122" s="18" t="s">
        <v>144</v>
      </c>
      <c r="D122" s="18" t="s">
        <v>61</v>
      </c>
      <c r="E122" s="18" t="s">
        <v>3357</v>
      </c>
      <c r="F122" s="19">
        <v>46305.781736111101</v>
      </c>
      <c r="G122" s="18" t="s">
        <v>22</v>
      </c>
      <c r="H122" s="18" t="s">
        <v>3651</v>
      </c>
      <c r="I122" s="18">
        <v>320</v>
      </c>
      <c r="J122" s="18" t="s">
        <v>23</v>
      </c>
      <c r="K122" s="18" t="s">
        <v>24</v>
      </c>
      <c r="L122" s="18">
        <v>557</v>
      </c>
      <c r="M122" s="18" t="s">
        <v>130</v>
      </c>
      <c r="N122" s="19">
        <v>46305.811493055597</v>
      </c>
      <c r="O122" s="18">
        <v>320</v>
      </c>
      <c r="P122" s="18" t="s">
        <v>26</v>
      </c>
      <c r="Q122" s="18">
        <v>40</v>
      </c>
      <c r="R122" s="3" t="str">
        <f>IF(OR(G122="12R",G122="12L"),_xlfn.XLOOKUP(C122,DB!$A$2:$A$255,DB!$B$2:$B$255,""),IF(OR(G122="30L",G122="30R"),_xlfn.XLOOKUP(C122,DB!$A$2:$A$255,DB!$C$2:$C$255,""),""))</f>
        <v>OMSUK</v>
      </c>
      <c r="S122" s="3">
        <f t="shared" si="1"/>
        <v>18</v>
      </c>
      <c r="T122" s="3" t="str">
        <f>_xlfn.XLOOKUP(C122,DB!$A$2:$A$255,DB!$D$2:$D$255,"")</f>
        <v>Sector 3</v>
      </c>
    </row>
    <row r="123" spans="1:20" x14ac:dyDescent="0.2">
      <c r="A123" s="18" t="s">
        <v>3652</v>
      </c>
      <c r="B123" s="18" t="s">
        <v>18</v>
      </c>
      <c r="C123" s="18" t="s">
        <v>330</v>
      </c>
      <c r="D123" s="18" t="s">
        <v>129</v>
      </c>
      <c r="E123" s="18" t="s">
        <v>3653</v>
      </c>
      <c r="F123" s="19">
        <v>46305.783125000002</v>
      </c>
      <c r="G123" s="18" t="s">
        <v>22</v>
      </c>
      <c r="H123" s="18" t="s">
        <v>3654</v>
      </c>
      <c r="I123" s="18">
        <v>360</v>
      </c>
      <c r="J123" s="18" t="s">
        <v>23</v>
      </c>
      <c r="K123" s="18" t="s">
        <v>24</v>
      </c>
      <c r="L123" s="18">
        <v>387</v>
      </c>
      <c r="M123" s="18" t="s">
        <v>269</v>
      </c>
      <c r="N123" s="19">
        <v>46305.804120370398</v>
      </c>
      <c r="O123" s="18">
        <v>360</v>
      </c>
      <c r="P123" s="18" t="s">
        <v>26</v>
      </c>
      <c r="Q123" s="18">
        <v>40</v>
      </c>
      <c r="R123" s="3" t="str">
        <f>IF(OR(G123="12R",G123="12L"),_xlfn.XLOOKUP(C123,DB!$A$2:$A$255,DB!$B$2:$B$255,""),IF(OR(G123="30L",G123="30R"),_xlfn.XLOOKUP(C123,DB!$A$2:$A$255,DB!$C$2:$C$255,""),""))</f>
        <v>OMSUK</v>
      </c>
      <c r="S123" s="3">
        <f t="shared" si="1"/>
        <v>18</v>
      </c>
      <c r="T123" s="3" t="str">
        <f>_xlfn.XLOOKUP(C123,DB!$A$2:$A$255,DB!$D$2:$D$255,"")</f>
        <v>Sector 3</v>
      </c>
    </row>
    <row r="124" spans="1:20" x14ac:dyDescent="0.2">
      <c r="A124" s="18" t="s">
        <v>220</v>
      </c>
      <c r="B124" s="18" t="s">
        <v>18</v>
      </c>
      <c r="C124" s="18" t="s">
        <v>221</v>
      </c>
      <c r="D124" s="18" t="s">
        <v>61</v>
      </c>
      <c r="E124" s="18" t="s">
        <v>590</v>
      </c>
      <c r="F124" s="19">
        <v>46305.7839467593</v>
      </c>
      <c r="G124" s="18" t="s">
        <v>22</v>
      </c>
      <c r="H124" s="18" t="s">
        <v>3655</v>
      </c>
      <c r="I124" s="18">
        <v>360</v>
      </c>
      <c r="J124" s="18" t="s">
        <v>23</v>
      </c>
      <c r="K124" s="18" t="s">
        <v>24</v>
      </c>
      <c r="L124" s="18">
        <v>859</v>
      </c>
      <c r="M124" s="18" t="s">
        <v>153</v>
      </c>
      <c r="N124" s="19">
        <v>46305.830150463</v>
      </c>
      <c r="O124" s="18">
        <v>340</v>
      </c>
      <c r="P124" s="18" t="s">
        <v>26</v>
      </c>
      <c r="Q124" s="18">
        <v>190</v>
      </c>
      <c r="R124" s="3" t="str">
        <f>IF(OR(G124="12R",G124="12L"),_xlfn.XLOOKUP(C124,DB!$A$2:$A$255,DB!$B$2:$B$255,""),IF(OR(G124="30L",G124="30R"),_xlfn.XLOOKUP(C124,DB!$A$2:$A$255,DB!$C$2:$C$255,""),""))</f>
        <v>UDGUV</v>
      </c>
      <c r="S124" s="3">
        <f t="shared" si="1"/>
        <v>18</v>
      </c>
      <c r="T124" s="3" t="str">
        <f>_xlfn.XLOOKUP(C124,DB!$A$2:$A$255,DB!$D$2:$D$255,"")</f>
        <v>Sector 2</v>
      </c>
    </row>
    <row r="125" spans="1:20" x14ac:dyDescent="0.2">
      <c r="A125" s="18" t="s">
        <v>244</v>
      </c>
      <c r="B125" s="18" t="s">
        <v>18</v>
      </c>
      <c r="C125" s="18" t="s">
        <v>28</v>
      </c>
      <c r="D125" s="18" t="s">
        <v>29</v>
      </c>
      <c r="E125" s="18" t="s">
        <v>3656</v>
      </c>
      <c r="F125" s="19">
        <v>46305.784594907404</v>
      </c>
      <c r="G125" s="18" t="s">
        <v>22</v>
      </c>
      <c r="H125" s="18" t="s">
        <v>3657</v>
      </c>
      <c r="I125" s="18">
        <v>370</v>
      </c>
      <c r="J125" s="18" t="s">
        <v>23</v>
      </c>
      <c r="K125" s="18" t="s">
        <v>24</v>
      </c>
      <c r="L125" s="18">
        <v>354</v>
      </c>
      <c r="M125" s="18" t="s">
        <v>31</v>
      </c>
      <c r="N125" s="19">
        <v>46305.805532407401</v>
      </c>
      <c r="O125" s="18">
        <v>364</v>
      </c>
      <c r="P125" s="18" t="s">
        <v>26</v>
      </c>
      <c r="Q125" s="18">
        <v>40</v>
      </c>
      <c r="R125" s="3" t="str">
        <f>IF(OR(G125="12R",G125="12L"),_xlfn.XLOOKUP(C125,DB!$A$2:$A$255,DB!$B$2:$B$255,""),IF(OR(G125="30L",G125="30R"),_xlfn.XLOOKUP(C125,DB!$A$2:$A$255,DB!$C$2:$C$255,""),""))</f>
        <v>OMSUK</v>
      </c>
      <c r="S125" s="3">
        <f t="shared" si="1"/>
        <v>18</v>
      </c>
      <c r="T125" s="3" t="str">
        <f>_xlfn.XLOOKUP(C125,DB!$A$2:$A$255,DB!$D$2:$D$255,"")</f>
        <v>Sector 3</v>
      </c>
    </row>
    <row r="126" spans="1:20" x14ac:dyDescent="0.2">
      <c r="A126" s="18" t="s">
        <v>251</v>
      </c>
      <c r="B126" s="18" t="s">
        <v>18</v>
      </c>
      <c r="C126" s="18" t="s">
        <v>63</v>
      </c>
      <c r="D126" s="18" t="s">
        <v>34</v>
      </c>
      <c r="E126" s="18" t="s">
        <v>84</v>
      </c>
      <c r="F126" s="19">
        <v>46305.785474536999</v>
      </c>
      <c r="G126" s="18" t="s">
        <v>22</v>
      </c>
      <c r="H126" s="18" t="s">
        <v>3658</v>
      </c>
      <c r="I126" s="18">
        <v>360</v>
      </c>
      <c r="J126" s="18" t="s">
        <v>23</v>
      </c>
      <c r="K126" s="18" t="s">
        <v>24</v>
      </c>
      <c r="L126" s="18">
        <v>867</v>
      </c>
      <c r="M126" s="18" t="s">
        <v>181</v>
      </c>
      <c r="N126" s="19">
        <v>46305.831331018497</v>
      </c>
      <c r="O126" s="18">
        <v>360</v>
      </c>
      <c r="P126" s="18" t="s">
        <v>26</v>
      </c>
      <c r="Q126" s="18">
        <v>190</v>
      </c>
      <c r="R126" s="3" t="str">
        <f>IF(OR(G126="12R",G126="12L"),_xlfn.XLOOKUP(C126,DB!$A$2:$A$255,DB!$B$2:$B$255,""),IF(OR(G126="30L",G126="30R"),_xlfn.XLOOKUP(C126,DB!$A$2:$A$255,DB!$C$2:$C$255,""),""))</f>
        <v>UDGUV</v>
      </c>
      <c r="S126" s="3">
        <f t="shared" si="1"/>
        <v>18</v>
      </c>
      <c r="T126" s="3" t="str">
        <f>_xlfn.XLOOKUP(C126,DB!$A$2:$A$255,DB!$D$2:$D$255,"")</f>
        <v>Sector 2</v>
      </c>
    </row>
    <row r="127" spans="1:20" x14ac:dyDescent="0.2">
      <c r="A127" s="18" t="s">
        <v>264</v>
      </c>
      <c r="B127" s="18" t="s">
        <v>18</v>
      </c>
      <c r="C127" s="18" t="s">
        <v>224</v>
      </c>
      <c r="D127" s="18" t="s">
        <v>116</v>
      </c>
      <c r="E127" s="18" t="s">
        <v>726</v>
      </c>
      <c r="F127" s="19">
        <v>46305.786238425899</v>
      </c>
      <c r="G127" s="18" t="s">
        <v>22</v>
      </c>
      <c r="H127" s="18" t="s">
        <v>3659</v>
      </c>
      <c r="I127" s="18">
        <v>340</v>
      </c>
      <c r="J127" s="18" t="s">
        <v>23</v>
      </c>
      <c r="K127" s="18" t="s">
        <v>24</v>
      </c>
      <c r="L127" s="18">
        <v>528</v>
      </c>
      <c r="M127" s="18" t="s">
        <v>130</v>
      </c>
      <c r="N127" s="19">
        <v>46305.813518518502</v>
      </c>
      <c r="O127" s="18">
        <v>300</v>
      </c>
      <c r="P127" s="18" t="s">
        <v>26</v>
      </c>
      <c r="Q127" s="18">
        <v>40</v>
      </c>
      <c r="R127" s="3" t="str">
        <f>IF(OR(G127="12R",G127="12L"),_xlfn.XLOOKUP(C127,DB!$A$2:$A$255,DB!$B$2:$B$255,""),IF(OR(G127="30L",G127="30R"),_xlfn.XLOOKUP(C127,DB!$A$2:$A$255,DB!$C$2:$C$255,""),""))</f>
        <v>ENEBA</v>
      </c>
      <c r="S127" s="3">
        <f t="shared" si="1"/>
        <v>18</v>
      </c>
      <c r="T127" s="3" t="str">
        <f>_xlfn.XLOOKUP(C127,DB!$A$2:$A$255,DB!$D$2:$D$255,"")</f>
        <v>Sector 3</v>
      </c>
    </row>
    <row r="128" spans="1:20" x14ac:dyDescent="0.2">
      <c r="A128" s="18" t="s">
        <v>3660</v>
      </c>
      <c r="B128" s="18" t="s">
        <v>18</v>
      </c>
      <c r="C128" s="18" t="s">
        <v>3661</v>
      </c>
      <c r="D128" s="18" t="s">
        <v>542</v>
      </c>
      <c r="E128" s="18"/>
      <c r="F128" s="19">
        <v>46305.787418981497</v>
      </c>
      <c r="G128" s="18" t="s">
        <v>22</v>
      </c>
      <c r="H128" s="18" t="s">
        <v>3662</v>
      </c>
      <c r="I128" s="18">
        <v>410</v>
      </c>
      <c r="J128" s="18" t="s">
        <v>23</v>
      </c>
      <c r="K128" s="18" t="s">
        <v>51</v>
      </c>
      <c r="L128" s="18">
        <v>206</v>
      </c>
      <c r="M128" s="18" t="s">
        <v>383</v>
      </c>
      <c r="N128" s="19">
        <v>46305.801238425898</v>
      </c>
      <c r="O128" s="18">
        <v>310</v>
      </c>
      <c r="P128" s="18" t="s">
        <v>26</v>
      </c>
      <c r="Q128" s="18">
        <v>40</v>
      </c>
      <c r="R128" s="3" t="str">
        <f>IF(OR(G128="12R",G128="12L"),_xlfn.XLOOKUP(C128,DB!$A$2:$A$255,DB!$B$2:$B$255,""),IF(OR(G128="30L",G128="30R"),_xlfn.XLOOKUP(C128,DB!$A$2:$A$255,DB!$C$2:$C$255,""),""))</f>
        <v>NUDAL</v>
      </c>
      <c r="S128" s="3">
        <f t="shared" si="1"/>
        <v>18</v>
      </c>
      <c r="T128" s="3" t="str">
        <f>_xlfn.XLOOKUP(C128,DB!$A$2:$A$255,DB!$D$2:$D$255,"")</f>
        <v>Sector 3</v>
      </c>
    </row>
    <row r="129" spans="1:20" x14ac:dyDescent="0.2">
      <c r="A129" s="18" t="s">
        <v>245</v>
      </c>
      <c r="B129" s="18" t="s">
        <v>18</v>
      </c>
      <c r="C129" s="18" t="s">
        <v>246</v>
      </c>
      <c r="D129" s="18" t="s">
        <v>247</v>
      </c>
      <c r="E129" s="18" t="s">
        <v>658</v>
      </c>
      <c r="F129" s="19">
        <v>46305.788599537002</v>
      </c>
      <c r="G129" s="18" t="s">
        <v>22</v>
      </c>
      <c r="H129" s="18" t="s">
        <v>3663</v>
      </c>
      <c r="I129" s="18">
        <v>100</v>
      </c>
      <c r="J129" s="18" t="s">
        <v>23</v>
      </c>
      <c r="K129" s="18" t="s">
        <v>24</v>
      </c>
      <c r="L129" s="18">
        <v>363</v>
      </c>
      <c r="M129" s="18" t="s">
        <v>246</v>
      </c>
      <c r="N129" s="19">
        <v>46305.855983796297</v>
      </c>
      <c r="O129" s="18">
        <v>0</v>
      </c>
      <c r="P129" s="18" t="s">
        <v>137</v>
      </c>
      <c r="Q129" s="18">
        <v>40</v>
      </c>
      <c r="R129" s="3" t="str">
        <f>IF(OR(G129="12R",G129="12L"),_xlfn.XLOOKUP(C129,DB!$A$2:$A$255,DB!$B$2:$B$255,""),IF(OR(G129="30L",G129="30R"),_xlfn.XLOOKUP(C129,DB!$A$2:$A$255,DB!$C$2:$C$255,""),""))</f>
        <v>CZM</v>
      </c>
      <c r="S129" s="3">
        <f t="shared" si="1"/>
        <v>18</v>
      </c>
      <c r="T129" s="3" t="str">
        <f>_xlfn.XLOOKUP(C129,DB!$A$2:$A$255,DB!$D$2:$D$255,"")</f>
        <v>Sector 7</v>
      </c>
    </row>
    <row r="130" spans="1:20" x14ac:dyDescent="0.2">
      <c r="A130" s="18" t="s">
        <v>1869</v>
      </c>
      <c r="B130" s="18" t="s">
        <v>18</v>
      </c>
      <c r="C130" s="18" t="s">
        <v>101</v>
      </c>
      <c r="D130" s="18" t="s">
        <v>54</v>
      </c>
      <c r="E130" s="18" t="s">
        <v>112</v>
      </c>
      <c r="F130" s="19">
        <v>46305.791145833296</v>
      </c>
      <c r="G130" s="18" t="s">
        <v>22</v>
      </c>
      <c r="H130" s="18" t="s">
        <v>3664</v>
      </c>
      <c r="I130" s="18">
        <v>380</v>
      </c>
      <c r="J130" s="18" t="s">
        <v>23</v>
      </c>
      <c r="K130" s="18" t="s">
        <v>24</v>
      </c>
      <c r="L130" s="18">
        <v>856</v>
      </c>
      <c r="M130" s="18" t="s">
        <v>46</v>
      </c>
      <c r="N130" s="19">
        <v>46305.837962963</v>
      </c>
      <c r="O130" s="18">
        <v>380</v>
      </c>
      <c r="P130" s="18" t="s">
        <v>26</v>
      </c>
      <c r="Q130" s="18">
        <v>190</v>
      </c>
      <c r="R130" s="3" t="str">
        <f>IF(OR(G130="12R",G130="12L"),_xlfn.XLOOKUP(C130,DB!$A$2:$A$255,DB!$B$2:$B$255,""),IF(OR(G130="30L",G130="30R"),_xlfn.XLOOKUP(C130,DB!$A$2:$A$255,DB!$C$2:$C$255,""),""))</f>
        <v>UDGUV</v>
      </c>
      <c r="S130" s="3">
        <f t="shared" si="1"/>
        <v>18</v>
      </c>
      <c r="T130" s="3" t="str">
        <f>_xlfn.XLOOKUP(C130,DB!$A$2:$A$255,DB!$D$2:$D$255,"")</f>
        <v>Sector 2</v>
      </c>
    </row>
    <row r="131" spans="1:20" x14ac:dyDescent="0.2">
      <c r="A131" s="18" t="s">
        <v>257</v>
      </c>
      <c r="B131" s="18" t="s">
        <v>18</v>
      </c>
      <c r="C131" s="18" t="s">
        <v>122</v>
      </c>
      <c r="D131" s="18" t="s">
        <v>123</v>
      </c>
      <c r="E131" s="18" t="s">
        <v>3665</v>
      </c>
      <c r="F131" s="19">
        <v>46305.791967592602</v>
      </c>
      <c r="G131" s="18" t="s">
        <v>22</v>
      </c>
      <c r="H131" s="18" t="s">
        <v>3666</v>
      </c>
      <c r="I131" s="18">
        <v>300</v>
      </c>
      <c r="J131" s="18" t="s">
        <v>23</v>
      </c>
      <c r="K131" s="18" t="s">
        <v>24</v>
      </c>
      <c r="L131" s="18">
        <v>586</v>
      </c>
      <c r="M131" s="18" t="s">
        <v>130</v>
      </c>
      <c r="N131" s="19">
        <v>46305.822812500002</v>
      </c>
      <c r="O131" s="18">
        <v>300</v>
      </c>
      <c r="P131" s="18" t="s">
        <v>26</v>
      </c>
      <c r="Q131" s="18">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18" t="s">
        <v>3096</v>
      </c>
      <c r="B132" s="18" t="s">
        <v>18</v>
      </c>
      <c r="C132" s="18" t="s">
        <v>205</v>
      </c>
      <c r="D132" s="18" t="s">
        <v>34</v>
      </c>
      <c r="E132" s="18" t="s">
        <v>3667</v>
      </c>
      <c r="F132" s="19">
        <v>46305.793553240699</v>
      </c>
      <c r="G132" s="18" t="s">
        <v>22</v>
      </c>
      <c r="H132" s="18" t="s">
        <v>3668</v>
      </c>
      <c r="I132" s="18">
        <v>390</v>
      </c>
      <c r="J132" s="18" t="s">
        <v>23</v>
      </c>
      <c r="K132" s="18" t="s">
        <v>24</v>
      </c>
      <c r="L132" s="18">
        <v>137</v>
      </c>
      <c r="M132" s="18" t="s">
        <v>3619</v>
      </c>
      <c r="N132" s="19">
        <v>46305.8027546296</v>
      </c>
      <c r="O132" s="18">
        <v>277</v>
      </c>
      <c r="P132" s="18" t="s">
        <v>26</v>
      </c>
      <c r="Q132" s="18">
        <v>190</v>
      </c>
      <c r="R132" s="3" t="str">
        <f>IF(OR(G132="12R",G132="12L"),_xlfn.XLOOKUP(C132,DB!$A$2:$A$255,DB!$B$2:$B$255,""),IF(OR(G132="30L",G132="30R"),_xlfn.XLOOKUP(C132,DB!$A$2:$A$255,DB!$C$2:$C$255,""),""))</f>
        <v>NUDAL</v>
      </c>
      <c r="S132" s="3">
        <f t="shared" si="2"/>
        <v>19</v>
      </c>
      <c r="T132" s="3" t="str">
        <f>_xlfn.XLOOKUP(C132,DB!$A$2:$A$255,DB!$D$2:$D$255,"")</f>
        <v>Sector 3</v>
      </c>
    </row>
    <row r="133" spans="1:20" x14ac:dyDescent="0.2">
      <c r="A133" s="18" t="s">
        <v>1121</v>
      </c>
      <c r="B133" s="18" t="s">
        <v>18</v>
      </c>
      <c r="C133" s="18" t="s">
        <v>50</v>
      </c>
      <c r="D133" s="18" t="s">
        <v>235</v>
      </c>
      <c r="E133" s="18"/>
      <c r="F133" s="19">
        <v>46305.794618055603</v>
      </c>
      <c r="G133" s="18" t="s">
        <v>22</v>
      </c>
      <c r="H133" s="18" t="s">
        <v>3669</v>
      </c>
      <c r="I133" s="18">
        <v>430</v>
      </c>
      <c r="J133" s="18" t="s">
        <v>23</v>
      </c>
      <c r="K133" s="18" t="s">
        <v>51</v>
      </c>
      <c r="L133" s="18">
        <v>857</v>
      </c>
      <c r="M133" s="18" t="s">
        <v>46</v>
      </c>
      <c r="N133" s="19">
        <v>46305.841550925899</v>
      </c>
      <c r="O133" s="18">
        <v>430</v>
      </c>
      <c r="P133" s="18" t="s">
        <v>26</v>
      </c>
      <c r="Q133" s="18">
        <v>30</v>
      </c>
      <c r="R133" s="3" t="str">
        <f>IF(OR(G133="12R",G133="12L"),_xlfn.XLOOKUP(C133,DB!$A$2:$A$255,DB!$B$2:$B$255,""),IF(OR(G133="30L",G133="30R"),_xlfn.XLOOKUP(C133,DB!$A$2:$A$255,DB!$C$2:$C$255,""),""))</f>
        <v>UDGUV</v>
      </c>
      <c r="S133" s="3">
        <f t="shared" si="2"/>
        <v>19</v>
      </c>
      <c r="T133" s="3" t="str">
        <f>_xlfn.XLOOKUP(C133,DB!$A$2:$A$255,DB!$D$2:$D$255,"")</f>
        <v>Sector 2</v>
      </c>
    </row>
    <row r="134" spans="1:20" x14ac:dyDescent="0.2">
      <c r="A134" s="18" t="s">
        <v>265</v>
      </c>
      <c r="B134" s="18" t="s">
        <v>18</v>
      </c>
      <c r="C134" s="18" t="s">
        <v>148</v>
      </c>
      <c r="D134" s="18" t="s">
        <v>29</v>
      </c>
      <c r="E134" s="18" t="s">
        <v>3670</v>
      </c>
      <c r="F134" s="19">
        <v>46305.797395833302</v>
      </c>
      <c r="G134" s="18" t="s">
        <v>22</v>
      </c>
      <c r="H134" s="18" t="s">
        <v>3671</v>
      </c>
      <c r="I134" s="18">
        <v>370</v>
      </c>
      <c r="J134" s="18" t="s">
        <v>23</v>
      </c>
      <c r="K134" s="18" t="s">
        <v>24</v>
      </c>
      <c r="L134" s="18">
        <v>134</v>
      </c>
      <c r="M134" s="18" t="s">
        <v>3320</v>
      </c>
      <c r="N134" s="19">
        <v>46305.806539351899</v>
      </c>
      <c r="O134" s="18">
        <v>244</v>
      </c>
      <c r="P134" s="18" t="s">
        <v>26</v>
      </c>
      <c r="Q134" s="18">
        <v>190</v>
      </c>
      <c r="R134" s="3" t="str">
        <f>IF(OR(G134="12R",G134="12L"),_xlfn.XLOOKUP(C134,DB!$A$2:$A$255,DB!$B$2:$B$255,""),IF(OR(G134="30L",G134="30R"),_xlfn.XLOOKUP(C134,DB!$A$2:$A$255,DB!$C$2:$C$255,""),""))</f>
        <v>NUDAL</v>
      </c>
      <c r="S134" s="3">
        <f t="shared" si="2"/>
        <v>19</v>
      </c>
      <c r="T134" s="3" t="str">
        <f>_xlfn.XLOOKUP(C134,DB!$A$2:$A$255,DB!$D$2:$D$255,"")</f>
        <v>Sector 3</v>
      </c>
    </row>
    <row r="135" spans="1:20" x14ac:dyDescent="0.2">
      <c r="A135" s="18" t="s">
        <v>1885</v>
      </c>
      <c r="B135" s="18" t="s">
        <v>18</v>
      </c>
      <c r="C135" s="18" t="s">
        <v>528</v>
      </c>
      <c r="D135" s="18" t="s">
        <v>129</v>
      </c>
      <c r="E135" s="18" t="s">
        <v>2301</v>
      </c>
      <c r="F135" s="19">
        <v>46305.798796296302</v>
      </c>
      <c r="G135" s="18" t="s">
        <v>22</v>
      </c>
      <c r="H135" s="18" t="s">
        <v>3672</v>
      </c>
      <c r="I135" s="18">
        <v>320</v>
      </c>
      <c r="J135" s="18" t="s">
        <v>23</v>
      </c>
      <c r="K135" s="18" t="s">
        <v>24</v>
      </c>
      <c r="L135" s="18">
        <v>877</v>
      </c>
      <c r="M135" s="18" t="s">
        <v>36</v>
      </c>
      <c r="N135" s="19">
        <v>46305.844722222202</v>
      </c>
      <c r="O135" s="18">
        <v>320</v>
      </c>
      <c r="P135" s="18" t="s">
        <v>26</v>
      </c>
      <c r="Q135" s="18">
        <v>190</v>
      </c>
      <c r="R135" s="3" t="str">
        <f>IF(OR(G135="12R",G135="12L"),_xlfn.XLOOKUP(C135,DB!$A$2:$A$255,DB!$B$2:$B$255,""),IF(OR(G135="30L",G135="30R"),_xlfn.XLOOKUP(C135,DB!$A$2:$A$255,DB!$C$2:$C$255,""),""))</f>
        <v>ENEBA</v>
      </c>
      <c r="S135" s="3">
        <f t="shared" si="2"/>
        <v>19</v>
      </c>
      <c r="T135" s="3" t="str">
        <f>_xlfn.XLOOKUP(C135,DB!$A$2:$A$255,DB!$D$2:$D$255,"")</f>
        <v>Sector 3</v>
      </c>
    </row>
    <row r="136" spans="1:20" x14ac:dyDescent="0.2">
      <c r="A136" s="18" t="s">
        <v>248</v>
      </c>
      <c r="B136" s="18" t="s">
        <v>18</v>
      </c>
      <c r="C136" s="18" t="s">
        <v>249</v>
      </c>
      <c r="D136" s="18" t="s">
        <v>116</v>
      </c>
      <c r="E136" s="18" t="s">
        <v>3402</v>
      </c>
      <c r="F136" s="19">
        <v>46305.799791666701</v>
      </c>
      <c r="G136" s="18" t="s">
        <v>22</v>
      </c>
      <c r="H136" s="18" t="s">
        <v>3673</v>
      </c>
      <c r="I136" s="18">
        <v>340</v>
      </c>
      <c r="J136" s="18" t="s">
        <v>23</v>
      </c>
      <c r="K136" s="18" t="s">
        <v>24</v>
      </c>
      <c r="L136" s="18">
        <v>567</v>
      </c>
      <c r="M136" s="18" t="s">
        <v>130</v>
      </c>
      <c r="N136" s="19">
        <v>46305.830127314803</v>
      </c>
      <c r="O136" s="18">
        <v>340</v>
      </c>
      <c r="P136" s="18" t="s">
        <v>26</v>
      </c>
      <c r="Q136" s="18">
        <v>40</v>
      </c>
      <c r="R136" s="3" t="str">
        <f>IF(OR(G136="12R",G136="12L"),_xlfn.XLOOKUP(C136,DB!$A$2:$A$255,DB!$B$2:$B$255,""),IF(OR(G136="30L",G136="30R"),_xlfn.XLOOKUP(C136,DB!$A$2:$A$255,DB!$C$2:$C$255,""),""))</f>
        <v>UDGUV</v>
      </c>
      <c r="S136" s="3">
        <f t="shared" si="2"/>
        <v>19</v>
      </c>
      <c r="T136" s="3" t="str">
        <f>_xlfn.XLOOKUP(C136,DB!$A$2:$A$255,DB!$D$2:$D$255,"")</f>
        <v>Sector 2</v>
      </c>
    </row>
    <row r="137" spans="1:20" x14ac:dyDescent="0.2">
      <c r="A137" s="18" t="s">
        <v>503</v>
      </c>
      <c r="B137" s="18" t="s">
        <v>18</v>
      </c>
      <c r="C137" s="18" t="s">
        <v>260</v>
      </c>
      <c r="D137" s="18" t="s">
        <v>261</v>
      </c>
      <c r="E137" s="18" t="s">
        <v>3674</v>
      </c>
      <c r="F137" s="19">
        <v>46305.801412036999</v>
      </c>
      <c r="G137" s="18" t="s">
        <v>22</v>
      </c>
      <c r="H137" s="18" t="s">
        <v>3675</v>
      </c>
      <c r="I137" s="18">
        <v>370</v>
      </c>
      <c r="J137" s="18" t="s">
        <v>23</v>
      </c>
      <c r="K137" s="18" t="s">
        <v>24</v>
      </c>
      <c r="L137" s="18">
        <v>136</v>
      </c>
      <c r="M137" s="18" t="s">
        <v>682</v>
      </c>
      <c r="N137" s="19">
        <v>46305.810543981497</v>
      </c>
      <c r="O137" s="18">
        <v>227</v>
      </c>
      <c r="P137" s="18" t="s">
        <v>41</v>
      </c>
      <c r="Q137" s="18">
        <v>190</v>
      </c>
      <c r="R137" s="3" t="str">
        <f>IF(OR(G137="12R",G137="12L"),_xlfn.XLOOKUP(C137,DB!$A$2:$A$255,DB!$B$2:$B$255,""),IF(OR(G137="30L",G137="30R"),_xlfn.XLOOKUP(C137,DB!$A$2:$A$255,DB!$C$2:$C$255,""),""))</f>
        <v>NUDAL</v>
      </c>
      <c r="S137" s="3">
        <f t="shared" si="2"/>
        <v>19</v>
      </c>
      <c r="T137" s="3" t="str">
        <f>_xlfn.XLOOKUP(C137,DB!$A$2:$A$255,DB!$D$2:$D$255,"")</f>
        <v>Sector 3</v>
      </c>
    </row>
    <row r="138" spans="1:20" x14ac:dyDescent="0.2">
      <c r="A138" s="18" t="s">
        <v>267</v>
      </c>
      <c r="B138" s="18" t="s">
        <v>18</v>
      </c>
      <c r="C138" s="18" t="s">
        <v>230</v>
      </c>
      <c r="D138" s="18" t="s">
        <v>123</v>
      </c>
      <c r="E138" s="18" t="s">
        <v>3676</v>
      </c>
      <c r="F138" s="19">
        <v>46305.803124999999</v>
      </c>
      <c r="G138" s="18" t="s">
        <v>22</v>
      </c>
      <c r="H138" s="18" t="s">
        <v>3677</v>
      </c>
      <c r="I138" s="18">
        <v>340</v>
      </c>
      <c r="J138" s="18" t="s">
        <v>23</v>
      </c>
      <c r="K138" s="18" t="s">
        <v>24</v>
      </c>
      <c r="L138" s="18">
        <v>378</v>
      </c>
      <c r="M138" s="18" t="s">
        <v>269</v>
      </c>
      <c r="N138" s="19">
        <v>46305.823900463001</v>
      </c>
      <c r="O138" s="18">
        <v>340</v>
      </c>
      <c r="P138" s="18" t="s">
        <v>26</v>
      </c>
      <c r="Q138" s="18">
        <v>40</v>
      </c>
      <c r="R138" s="3" t="str">
        <f>IF(OR(G138="12R",G138="12L"),_xlfn.XLOOKUP(C138,DB!$A$2:$A$255,DB!$B$2:$B$255,""),IF(OR(G138="30L",G138="30R"),_xlfn.XLOOKUP(C138,DB!$A$2:$A$255,DB!$C$2:$C$255,""),""))</f>
        <v>OMSUK</v>
      </c>
      <c r="S138" s="3">
        <f t="shared" si="2"/>
        <v>19</v>
      </c>
      <c r="T138" s="3" t="str">
        <f>_xlfn.XLOOKUP(C138,DB!$A$2:$A$255,DB!$D$2:$D$255,"")</f>
        <v>Sector 3</v>
      </c>
    </row>
    <row r="139" spans="1:20" x14ac:dyDescent="0.2">
      <c r="A139" s="18" t="s">
        <v>278</v>
      </c>
      <c r="B139" s="18" t="s">
        <v>18</v>
      </c>
      <c r="C139" s="18" t="s">
        <v>33</v>
      </c>
      <c r="D139" s="18" t="s">
        <v>34</v>
      </c>
      <c r="E139" s="18" t="s">
        <v>870</v>
      </c>
      <c r="F139" s="19">
        <v>46305.804664351897</v>
      </c>
      <c r="G139" s="18" t="s">
        <v>22</v>
      </c>
      <c r="H139" s="18" t="s">
        <v>3678</v>
      </c>
      <c r="I139" s="18">
        <v>320</v>
      </c>
      <c r="J139" s="18" t="s">
        <v>23</v>
      </c>
      <c r="K139" s="18" t="s">
        <v>24</v>
      </c>
      <c r="L139" s="18">
        <v>878</v>
      </c>
      <c r="M139" s="18" t="s">
        <v>36</v>
      </c>
      <c r="N139" s="19">
        <v>46305.852615740703</v>
      </c>
      <c r="O139" s="18">
        <v>320</v>
      </c>
      <c r="P139" s="18" t="s">
        <v>26</v>
      </c>
      <c r="Q139" s="18">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18" t="s">
        <v>669</v>
      </c>
      <c r="B140" s="18" t="s">
        <v>18</v>
      </c>
      <c r="C140" s="18" t="s">
        <v>317</v>
      </c>
      <c r="D140" s="18" t="s">
        <v>20</v>
      </c>
      <c r="E140" s="18" t="s">
        <v>3679</v>
      </c>
      <c r="F140" s="19">
        <v>46305.805682870399</v>
      </c>
      <c r="G140" s="18" t="s">
        <v>22</v>
      </c>
      <c r="H140" s="18" t="s">
        <v>3680</v>
      </c>
      <c r="I140" s="18">
        <v>300</v>
      </c>
      <c r="J140" s="18" t="s">
        <v>23</v>
      </c>
      <c r="K140" s="18" t="s">
        <v>24</v>
      </c>
      <c r="L140" s="18">
        <v>444</v>
      </c>
      <c r="M140" s="18" t="s">
        <v>204</v>
      </c>
      <c r="N140" s="19">
        <v>46305.829525462999</v>
      </c>
      <c r="O140" s="18">
        <v>320</v>
      </c>
      <c r="P140" s="18" t="s">
        <v>26</v>
      </c>
      <c r="Q140" s="18">
        <v>40</v>
      </c>
      <c r="R140" s="3" t="str">
        <f>IF(OR(G140="12R",G140="12L"),_xlfn.XLOOKUP(C140,DB!$A$2:$A$255,DB!$B$2:$B$255,""),IF(OR(G140="30L",G140="30R"),_xlfn.XLOOKUP(C140,DB!$A$2:$A$255,DB!$C$2:$C$255,""),""))</f>
        <v>UDGUV</v>
      </c>
      <c r="S140" s="3">
        <f t="shared" si="2"/>
        <v>19</v>
      </c>
      <c r="T140" s="3" t="str">
        <f>_xlfn.XLOOKUP(C140,DB!$A$2:$A$255,DB!$D$2:$D$255,"")</f>
        <v>Sector 2</v>
      </c>
    </row>
    <row r="141" spans="1:20" x14ac:dyDescent="0.2">
      <c r="A141" s="18" t="s">
        <v>272</v>
      </c>
      <c r="B141" s="18" t="s">
        <v>18</v>
      </c>
      <c r="C141" s="18" t="s">
        <v>273</v>
      </c>
      <c r="D141" s="18" t="s">
        <v>20</v>
      </c>
      <c r="E141" s="18" t="s">
        <v>3681</v>
      </c>
      <c r="F141" s="19">
        <v>46305.807835648098</v>
      </c>
      <c r="G141" s="18" t="s">
        <v>22</v>
      </c>
      <c r="H141" s="18" t="s">
        <v>3682</v>
      </c>
      <c r="I141" s="18">
        <v>300</v>
      </c>
      <c r="J141" s="18" t="s">
        <v>23</v>
      </c>
      <c r="K141" s="18" t="s">
        <v>24</v>
      </c>
      <c r="L141" s="18">
        <v>883</v>
      </c>
      <c r="M141" s="18" t="s">
        <v>36</v>
      </c>
      <c r="N141" s="19">
        <v>46305.855937499997</v>
      </c>
      <c r="O141" s="18">
        <v>300</v>
      </c>
      <c r="P141" s="18" t="s">
        <v>26</v>
      </c>
      <c r="Q141" s="18">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18" t="s">
        <v>494</v>
      </c>
      <c r="B142" s="18" t="s">
        <v>18</v>
      </c>
      <c r="C142" s="18" t="s">
        <v>282</v>
      </c>
      <c r="D142" s="18" t="s">
        <v>116</v>
      </c>
      <c r="E142" s="18" t="s">
        <v>728</v>
      </c>
      <c r="F142" s="19">
        <v>46305.809212963002</v>
      </c>
      <c r="G142" s="18" t="s">
        <v>22</v>
      </c>
      <c r="H142" s="18" t="s">
        <v>495</v>
      </c>
      <c r="I142" s="18">
        <v>370</v>
      </c>
      <c r="J142" s="18" t="s">
        <v>23</v>
      </c>
      <c r="K142" s="18" t="s">
        <v>24</v>
      </c>
      <c r="L142" s="18">
        <v>136</v>
      </c>
      <c r="M142" s="18" t="s">
        <v>40</v>
      </c>
      <c r="N142" s="19">
        <v>46305.818321759303</v>
      </c>
      <c r="O142" s="18">
        <v>273</v>
      </c>
      <c r="P142" s="18" t="s">
        <v>26</v>
      </c>
      <c r="Q142" s="18">
        <v>190</v>
      </c>
      <c r="R142" s="3" t="str">
        <f>IF(OR(G142="12R",G142="12L"),_xlfn.XLOOKUP(C142,DB!$A$2:$A$255,DB!$B$2:$B$255,""),IF(OR(G142="30L",G142="30R"),_xlfn.XLOOKUP(C142,DB!$A$2:$A$255,DB!$C$2:$C$255,""),""))</f>
        <v>OMSUK</v>
      </c>
      <c r="S142" s="3">
        <f t="shared" si="2"/>
        <v>19</v>
      </c>
      <c r="T142" s="3" t="str">
        <f>_xlfn.XLOOKUP(C142,DB!$A$2:$A$255,DB!$D$2:$D$255,"")</f>
        <v>Sector 3</v>
      </c>
    </row>
    <row r="143" spans="1:20" x14ac:dyDescent="0.2">
      <c r="A143" s="18" t="s">
        <v>422</v>
      </c>
      <c r="B143" s="18" t="s">
        <v>18</v>
      </c>
      <c r="C143" s="18" t="s">
        <v>423</v>
      </c>
      <c r="D143" s="18" t="s">
        <v>61</v>
      </c>
      <c r="E143" s="18" t="s">
        <v>3683</v>
      </c>
      <c r="F143" s="19">
        <v>46305.810752314799</v>
      </c>
      <c r="G143" s="18" t="s">
        <v>22</v>
      </c>
      <c r="H143" s="18" t="s">
        <v>3684</v>
      </c>
      <c r="I143" s="18">
        <v>320</v>
      </c>
      <c r="J143" s="18" t="s">
        <v>23</v>
      </c>
      <c r="K143" s="18" t="s">
        <v>24</v>
      </c>
      <c r="L143" s="18">
        <v>542</v>
      </c>
      <c r="M143" s="18" t="s">
        <v>130</v>
      </c>
      <c r="N143" s="19">
        <v>46305.840486111098</v>
      </c>
      <c r="O143" s="18">
        <v>320</v>
      </c>
      <c r="P143" s="18" t="s">
        <v>26</v>
      </c>
      <c r="Q143" s="18">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18" t="s">
        <v>3685</v>
      </c>
      <c r="B144" s="18" t="s">
        <v>18</v>
      </c>
      <c r="C144" s="18" t="s">
        <v>199</v>
      </c>
      <c r="D144" s="18" t="s">
        <v>61</v>
      </c>
      <c r="E144" s="18" t="s">
        <v>3388</v>
      </c>
      <c r="F144" s="19">
        <v>46305.812268518501</v>
      </c>
      <c r="G144" s="18" t="s">
        <v>22</v>
      </c>
      <c r="H144" s="18" t="s">
        <v>3686</v>
      </c>
      <c r="I144" s="18">
        <v>330</v>
      </c>
      <c r="J144" s="18" t="s">
        <v>23</v>
      </c>
      <c r="K144" s="18" t="s">
        <v>24</v>
      </c>
      <c r="L144" s="18">
        <v>356</v>
      </c>
      <c r="M144" s="18" t="s">
        <v>31</v>
      </c>
      <c r="N144" s="19">
        <v>46305.833715277797</v>
      </c>
      <c r="O144" s="18">
        <v>330</v>
      </c>
      <c r="P144" s="18" t="s">
        <v>26</v>
      </c>
      <c r="Q144" s="18">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18" t="s">
        <v>280</v>
      </c>
      <c r="B145" s="18" t="s">
        <v>18</v>
      </c>
      <c r="C145" s="18" t="s">
        <v>170</v>
      </c>
      <c r="D145" s="18" t="s">
        <v>34</v>
      </c>
      <c r="E145" s="18" t="s">
        <v>3687</v>
      </c>
      <c r="F145" s="19">
        <v>46305.813796296301</v>
      </c>
      <c r="G145" s="18" t="s">
        <v>22</v>
      </c>
      <c r="H145" s="18" t="s">
        <v>3688</v>
      </c>
      <c r="I145" s="18">
        <v>330</v>
      </c>
      <c r="J145" s="18" t="s">
        <v>23</v>
      </c>
      <c r="K145" s="18" t="s">
        <v>24</v>
      </c>
      <c r="L145" s="18">
        <v>136</v>
      </c>
      <c r="M145" s="18" t="s">
        <v>40</v>
      </c>
      <c r="N145" s="19">
        <v>46305.823692129597</v>
      </c>
      <c r="O145" s="18">
        <v>237</v>
      </c>
      <c r="P145" s="18" t="s">
        <v>26</v>
      </c>
      <c r="Q145" s="18">
        <v>190</v>
      </c>
      <c r="R145" s="3" t="str">
        <f>IF(OR(G145="12R",G145="12L"),_xlfn.XLOOKUP(C145,DB!$A$2:$A$255,DB!$B$2:$B$255,""),IF(OR(G145="30L",G145="30R"),_xlfn.XLOOKUP(C145,DB!$A$2:$A$255,DB!$C$2:$C$255,""),""))</f>
        <v>OMSUK</v>
      </c>
      <c r="S145" s="3">
        <f t="shared" si="2"/>
        <v>19</v>
      </c>
      <c r="T145" s="3" t="str">
        <f>_xlfn.XLOOKUP(C145,DB!$A$2:$A$255,DB!$D$2:$D$255,"")</f>
        <v>Sector 3</v>
      </c>
    </row>
    <row r="146" spans="1:20" x14ac:dyDescent="0.2">
      <c r="A146" s="18" t="s">
        <v>275</v>
      </c>
      <c r="B146" s="18" t="s">
        <v>18</v>
      </c>
      <c r="C146" s="18" t="s">
        <v>276</v>
      </c>
      <c r="D146" s="18" t="s">
        <v>123</v>
      </c>
      <c r="E146" s="18" t="s">
        <v>3689</v>
      </c>
      <c r="F146" s="19">
        <v>46305.819120370397</v>
      </c>
      <c r="G146" s="18" t="s">
        <v>22</v>
      </c>
      <c r="H146" s="18" t="s">
        <v>3690</v>
      </c>
      <c r="I146" s="18">
        <v>320</v>
      </c>
      <c r="J146" s="18" t="s">
        <v>23</v>
      </c>
      <c r="K146" s="18" t="s">
        <v>24</v>
      </c>
      <c r="L146" s="18">
        <v>871</v>
      </c>
      <c r="M146" s="18" t="s">
        <v>36</v>
      </c>
      <c r="N146" s="19">
        <v>46305.865983796299</v>
      </c>
      <c r="O146" s="18">
        <v>320</v>
      </c>
      <c r="P146" s="18" t="s">
        <v>26</v>
      </c>
      <c r="Q146" s="18">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18" t="s">
        <v>287</v>
      </c>
      <c r="B147" s="18" t="s">
        <v>18</v>
      </c>
      <c r="C147" s="18" t="s">
        <v>43</v>
      </c>
      <c r="D147" s="18" t="s">
        <v>44</v>
      </c>
      <c r="E147" s="18" t="s">
        <v>197</v>
      </c>
      <c r="F147" s="19">
        <v>46305.822129629603</v>
      </c>
      <c r="G147" s="18" t="s">
        <v>22</v>
      </c>
      <c r="H147" s="18" t="s">
        <v>3691</v>
      </c>
      <c r="I147" s="18">
        <v>340</v>
      </c>
      <c r="J147" s="18" t="s">
        <v>23</v>
      </c>
      <c r="K147" s="18" t="s">
        <v>24</v>
      </c>
      <c r="L147" s="18">
        <v>860</v>
      </c>
      <c r="M147" s="18" t="s">
        <v>46</v>
      </c>
      <c r="N147" s="19">
        <v>46305.868587962999</v>
      </c>
      <c r="O147" s="18">
        <v>340</v>
      </c>
      <c r="P147" s="18" t="s">
        <v>26</v>
      </c>
      <c r="Q147" s="18">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18" t="s">
        <v>663</v>
      </c>
      <c r="B148" s="18" t="s">
        <v>18</v>
      </c>
      <c r="C148" s="18" t="s">
        <v>664</v>
      </c>
      <c r="D148" s="18" t="s">
        <v>29</v>
      </c>
      <c r="E148" s="18" t="s">
        <v>3692</v>
      </c>
      <c r="F148" s="19">
        <v>46305.823460648098</v>
      </c>
      <c r="G148" s="18" t="s">
        <v>22</v>
      </c>
      <c r="H148" s="18" t="s">
        <v>3693</v>
      </c>
      <c r="I148" s="18">
        <v>360</v>
      </c>
      <c r="J148" s="18" t="s">
        <v>23</v>
      </c>
      <c r="K148" s="18" t="s">
        <v>24</v>
      </c>
      <c r="L148" s="18">
        <v>425</v>
      </c>
      <c r="M148" s="18" t="s">
        <v>204</v>
      </c>
      <c r="N148" s="19">
        <v>46305.848229166702</v>
      </c>
      <c r="O148" s="18">
        <v>360</v>
      </c>
      <c r="P148" s="18" t="s">
        <v>26</v>
      </c>
      <c r="Q148" s="18">
        <v>40</v>
      </c>
      <c r="R148" s="3" t="str">
        <f>IF(OR(G148="12R",G148="12L"),_xlfn.XLOOKUP(C148,DB!$A$2:$A$255,DB!$B$2:$B$255,""),IF(OR(G148="30L",G148="30R"),_xlfn.XLOOKUP(C148,DB!$A$2:$A$255,DB!$C$2:$C$255,""),""))</f>
        <v>OMSUK</v>
      </c>
      <c r="S148" s="3">
        <f t="shared" si="2"/>
        <v>19</v>
      </c>
      <c r="T148" s="3" t="str">
        <f>_xlfn.XLOOKUP(C148,DB!$A$2:$A$255,DB!$D$2:$D$255,"")</f>
        <v>Sector 3</v>
      </c>
    </row>
    <row r="149" spans="1:20" x14ac:dyDescent="0.2">
      <c r="A149" s="18" t="s">
        <v>1903</v>
      </c>
      <c r="B149" s="18" t="s">
        <v>18</v>
      </c>
      <c r="C149" s="18" t="s">
        <v>317</v>
      </c>
      <c r="D149" s="18" t="s">
        <v>129</v>
      </c>
      <c r="E149" s="18" t="s">
        <v>2363</v>
      </c>
      <c r="F149" s="19">
        <v>46305.825798611098</v>
      </c>
      <c r="G149" s="18" t="s">
        <v>22</v>
      </c>
      <c r="H149" s="18" t="s">
        <v>3694</v>
      </c>
      <c r="I149" s="18">
        <v>340</v>
      </c>
      <c r="J149" s="18" t="s">
        <v>23</v>
      </c>
      <c r="K149" s="18" t="s">
        <v>24</v>
      </c>
      <c r="L149" s="18">
        <v>429</v>
      </c>
      <c r="M149" s="18" t="s">
        <v>204</v>
      </c>
      <c r="N149" s="19">
        <v>46305.849039351902</v>
      </c>
      <c r="O149" s="18">
        <v>340</v>
      </c>
      <c r="P149" s="18" t="s">
        <v>26</v>
      </c>
      <c r="Q149" s="18">
        <v>40</v>
      </c>
      <c r="R149" s="3" t="str">
        <f>IF(OR(G149="12R",G149="12L"),_xlfn.XLOOKUP(C149,DB!$A$2:$A$255,DB!$B$2:$B$255,""),IF(OR(G149="30L",G149="30R"),_xlfn.XLOOKUP(C149,DB!$A$2:$A$255,DB!$C$2:$C$255,""),""))</f>
        <v>UDGUV</v>
      </c>
      <c r="S149" s="3">
        <f t="shared" si="2"/>
        <v>19</v>
      </c>
      <c r="T149" s="3" t="str">
        <f>_xlfn.XLOOKUP(C149,DB!$A$2:$A$255,DB!$D$2:$D$255,"")</f>
        <v>Sector 2</v>
      </c>
    </row>
    <row r="150" spans="1:20" x14ac:dyDescent="0.2">
      <c r="A150" s="18" t="s">
        <v>285</v>
      </c>
      <c r="B150" s="18" t="s">
        <v>18</v>
      </c>
      <c r="C150" s="18" t="s">
        <v>199</v>
      </c>
      <c r="D150" s="18" t="s">
        <v>61</v>
      </c>
      <c r="E150" s="18" t="s">
        <v>3695</v>
      </c>
      <c r="F150" s="19">
        <v>46305.827326388899</v>
      </c>
      <c r="G150" s="18" t="s">
        <v>22</v>
      </c>
      <c r="H150" s="18" t="s">
        <v>3696</v>
      </c>
      <c r="I150" s="18">
        <v>340</v>
      </c>
      <c r="J150" s="18" t="s">
        <v>23</v>
      </c>
      <c r="K150" s="18" t="s">
        <v>24</v>
      </c>
      <c r="L150" s="18">
        <v>393</v>
      </c>
      <c r="M150" s="18" t="s">
        <v>3697</v>
      </c>
      <c r="N150" s="19">
        <v>46305.848773148202</v>
      </c>
      <c r="O150" s="18">
        <v>340</v>
      </c>
      <c r="P150" s="18" t="s">
        <v>26</v>
      </c>
      <c r="Q150" s="18">
        <v>40</v>
      </c>
      <c r="R150" s="3" t="str">
        <f>IF(OR(G150="12R",G150="12L"),_xlfn.XLOOKUP(C150,DB!$A$2:$A$255,DB!$B$2:$B$255,""),IF(OR(G150="30L",G150="30R"),_xlfn.XLOOKUP(C150,DB!$A$2:$A$255,DB!$C$2:$C$255,""),""))</f>
        <v>OMSUK</v>
      </c>
      <c r="S150" s="3">
        <f t="shared" si="2"/>
        <v>19</v>
      </c>
      <c r="T150" s="3" t="str">
        <f>_xlfn.XLOOKUP(C150,DB!$A$2:$A$255,DB!$D$2:$D$255,"")</f>
        <v>Sector 3</v>
      </c>
    </row>
    <row r="151" spans="1:20" x14ac:dyDescent="0.2">
      <c r="A151" s="18" t="s">
        <v>292</v>
      </c>
      <c r="B151" s="18" t="s">
        <v>18</v>
      </c>
      <c r="C151" s="18" t="s">
        <v>43</v>
      </c>
      <c r="D151" s="18" t="s">
        <v>20</v>
      </c>
      <c r="E151" s="18" t="s">
        <v>629</v>
      </c>
      <c r="F151" s="19">
        <v>46305.828854166699</v>
      </c>
      <c r="G151" s="18" t="s">
        <v>22</v>
      </c>
      <c r="H151" s="18" t="s">
        <v>3698</v>
      </c>
      <c r="I151" s="18">
        <v>340</v>
      </c>
      <c r="J151" s="18" t="s">
        <v>23</v>
      </c>
      <c r="K151" s="18" t="s">
        <v>24</v>
      </c>
      <c r="L151" s="18">
        <v>867</v>
      </c>
      <c r="M151" s="18" t="s">
        <v>46</v>
      </c>
      <c r="N151" s="19">
        <v>46305.875648148103</v>
      </c>
      <c r="O151" s="18">
        <v>340</v>
      </c>
      <c r="P151" s="18" t="s">
        <v>26</v>
      </c>
      <c r="Q151" s="18">
        <v>190</v>
      </c>
      <c r="R151" s="3" t="str">
        <f>IF(OR(G151="12R",G151="12L"),_xlfn.XLOOKUP(C151,DB!$A$2:$A$255,DB!$B$2:$B$255,""),IF(OR(G151="30L",G151="30R"),_xlfn.XLOOKUP(C151,DB!$A$2:$A$255,DB!$C$2:$C$255,""),""))</f>
        <v>UDGUV</v>
      </c>
      <c r="S151" s="3">
        <f t="shared" si="2"/>
        <v>19</v>
      </c>
      <c r="T151" s="3" t="str">
        <f>_xlfn.XLOOKUP(C151,DB!$A$2:$A$255,DB!$D$2:$D$255,"")</f>
        <v>Sector 2</v>
      </c>
    </row>
    <row r="152" spans="1:20" x14ac:dyDescent="0.2">
      <c r="A152" s="18" t="s">
        <v>665</v>
      </c>
      <c r="B152" s="18" t="s">
        <v>18</v>
      </c>
      <c r="C152" s="18" t="s">
        <v>666</v>
      </c>
      <c r="D152" s="18" t="s">
        <v>29</v>
      </c>
      <c r="E152" s="18" t="s">
        <v>3699</v>
      </c>
      <c r="F152" s="19">
        <v>46305.829965277801</v>
      </c>
      <c r="G152" s="18" t="s">
        <v>22</v>
      </c>
      <c r="H152" s="18" t="s">
        <v>3700</v>
      </c>
      <c r="I152" s="18">
        <v>340</v>
      </c>
      <c r="J152" s="18" t="s">
        <v>23</v>
      </c>
      <c r="K152" s="18" t="s">
        <v>24</v>
      </c>
      <c r="L152" s="18">
        <v>431</v>
      </c>
      <c r="M152" s="18" t="s">
        <v>204</v>
      </c>
      <c r="N152" s="19">
        <v>46305.853101851899</v>
      </c>
      <c r="O152" s="18">
        <v>320</v>
      </c>
      <c r="P152" s="18" t="s">
        <v>26</v>
      </c>
      <c r="Q152" s="18">
        <v>40</v>
      </c>
      <c r="R152" s="3" t="str">
        <f>IF(OR(G152="12R",G152="12L"),_xlfn.XLOOKUP(C152,DB!$A$2:$A$255,DB!$B$2:$B$255,""),IF(OR(G152="30L",G152="30R"),_xlfn.XLOOKUP(C152,DB!$A$2:$A$255,DB!$C$2:$C$255,""),""))</f>
        <v>OMSUK</v>
      </c>
      <c r="S152" s="3">
        <f t="shared" si="2"/>
        <v>19</v>
      </c>
      <c r="T152" s="3" t="str">
        <f>_xlfn.XLOOKUP(C152,DB!$A$2:$A$255,DB!$D$2:$D$255,"")</f>
        <v>Sector 3</v>
      </c>
    </row>
    <row r="153" spans="1:20" x14ac:dyDescent="0.2">
      <c r="A153" s="18" t="s">
        <v>291</v>
      </c>
      <c r="B153" s="18" t="s">
        <v>18</v>
      </c>
      <c r="C153" s="18" t="s">
        <v>122</v>
      </c>
      <c r="D153" s="18" t="s">
        <v>44</v>
      </c>
      <c r="E153" s="18" t="s">
        <v>1131</v>
      </c>
      <c r="F153" s="19">
        <v>46305.831412036998</v>
      </c>
      <c r="G153" s="18" t="s">
        <v>22</v>
      </c>
      <c r="H153" s="18" t="s">
        <v>3701</v>
      </c>
      <c r="I153" s="18">
        <v>340</v>
      </c>
      <c r="J153" s="18" t="s">
        <v>23</v>
      </c>
      <c r="K153" s="18" t="s">
        <v>24</v>
      </c>
      <c r="L153" s="18">
        <v>534</v>
      </c>
      <c r="M153" s="18" t="s">
        <v>130</v>
      </c>
      <c r="N153" s="19">
        <v>46305.860312500001</v>
      </c>
      <c r="O153" s="18">
        <v>321</v>
      </c>
      <c r="P153" s="18" t="s">
        <v>26</v>
      </c>
      <c r="Q153" s="18">
        <v>40</v>
      </c>
      <c r="R153" s="3" t="str">
        <f>IF(OR(G153="12R",G153="12L"),_xlfn.XLOOKUP(C153,DB!$A$2:$A$255,DB!$B$2:$B$255,""),IF(OR(G153="30L",G153="30R"),_xlfn.XLOOKUP(C153,DB!$A$2:$A$255,DB!$C$2:$C$255,""),""))</f>
        <v>ENEBA</v>
      </c>
      <c r="S153" s="3">
        <f t="shared" si="2"/>
        <v>19</v>
      </c>
      <c r="T153" s="3" t="str">
        <f>_xlfn.XLOOKUP(C153,DB!$A$2:$A$255,DB!$D$2:$D$255,"")</f>
        <v>Sector 3</v>
      </c>
    </row>
    <row r="154" spans="1:20" x14ac:dyDescent="0.2">
      <c r="A154" s="18" t="s">
        <v>299</v>
      </c>
      <c r="B154" s="18" t="s">
        <v>18</v>
      </c>
      <c r="C154" s="18" t="s">
        <v>284</v>
      </c>
      <c r="D154" s="18" t="s">
        <v>54</v>
      </c>
      <c r="E154" s="18" t="s">
        <v>350</v>
      </c>
      <c r="F154" s="19">
        <v>46305.832407407397</v>
      </c>
      <c r="G154" s="18" t="s">
        <v>22</v>
      </c>
      <c r="H154" s="18" t="s">
        <v>3702</v>
      </c>
      <c r="I154" s="18">
        <v>380</v>
      </c>
      <c r="J154" s="18" t="s">
        <v>23</v>
      </c>
      <c r="K154" s="18" t="s">
        <v>24</v>
      </c>
      <c r="L154" s="18">
        <v>881</v>
      </c>
      <c r="M154" s="18" t="s">
        <v>865</v>
      </c>
      <c r="N154" s="19">
        <v>46305.881273148101</v>
      </c>
      <c r="O154" s="18">
        <v>380</v>
      </c>
      <c r="P154" s="18" t="s">
        <v>26</v>
      </c>
      <c r="Q154" s="18">
        <v>190</v>
      </c>
      <c r="R154" s="3" t="str">
        <f>IF(OR(G154="12R",G154="12L"),_xlfn.XLOOKUP(C154,DB!$A$2:$A$255,DB!$B$2:$B$255,""),IF(OR(G154="30L",G154="30R"),_xlfn.XLOOKUP(C154,DB!$A$2:$A$255,DB!$C$2:$C$255,""),""))</f>
        <v>UDGUV</v>
      </c>
      <c r="S154" s="3">
        <f t="shared" si="2"/>
        <v>19</v>
      </c>
      <c r="T154" s="3" t="str">
        <f>_xlfn.XLOOKUP(C154,DB!$A$2:$A$255,DB!$D$2:$D$255,"")</f>
        <v>Sector 2</v>
      </c>
    </row>
    <row r="155" spans="1:20" x14ac:dyDescent="0.2">
      <c r="A155" s="18" t="s">
        <v>856</v>
      </c>
      <c r="B155" s="18" t="s">
        <v>18</v>
      </c>
      <c r="C155" s="18" t="s">
        <v>203</v>
      </c>
      <c r="D155" s="18" t="s">
        <v>129</v>
      </c>
      <c r="E155" s="18" t="s">
        <v>3703</v>
      </c>
      <c r="F155" s="19">
        <v>46305.834131944401</v>
      </c>
      <c r="G155" s="18" t="s">
        <v>22</v>
      </c>
      <c r="H155" s="18" t="s">
        <v>3704</v>
      </c>
      <c r="I155" s="18">
        <v>360</v>
      </c>
      <c r="J155" s="18" t="s">
        <v>23</v>
      </c>
      <c r="K155" s="18" t="s">
        <v>24</v>
      </c>
      <c r="L155" s="18">
        <v>428</v>
      </c>
      <c r="M155" s="18" t="s">
        <v>204</v>
      </c>
      <c r="N155" s="19">
        <v>46305.857824074097</v>
      </c>
      <c r="O155" s="18">
        <v>360</v>
      </c>
      <c r="P155" s="18" t="s">
        <v>26</v>
      </c>
      <c r="Q155" s="18">
        <v>40</v>
      </c>
      <c r="R155" s="3" t="str">
        <f>IF(OR(G155="12R",G155="12L"),_xlfn.XLOOKUP(C155,DB!$A$2:$A$255,DB!$B$2:$B$255,""),IF(OR(G155="30L",G155="30R"),_xlfn.XLOOKUP(C155,DB!$A$2:$A$255,DB!$C$2:$C$255,""),""))</f>
        <v>ENEBA</v>
      </c>
      <c r="S155" s="3">
        <f t="shared" si="2"/>
        <v>20</v>
      </c>
      <c r="T155" s="3" t="str">
        <f>_xlfn.XLOOKUP(C155,DB!$A$2:$A$255,DB!$D$2:$D$255,"")</f>
        <v>Sector 3</v>
      </c>
    </row>
    <row r="156" spans="1:20" x14ac:dyDescent="0.2">
      <c r="A156" s="18" t="s">
        <v>270</v>
      </c>
      <c r="B156" s="18" t="s">
        <v>18</v>
      </c>
      <c r="C156" s="18" t="s">
        <v>134</v>
      </c>
      <c r="D156" s="18" t="s">
        <v>61</v>
      </c>
      <c r="E156" s="18" t="s">
        <v>3705</v>
      </c>
      <c r="F156" s="19">
        <v>46305.835567129601</v>
      </c>
      <c r="G156" s="18" t="s">
        <v>22</v>
      </c>
      <c r="H156" s="18" t="s">
        <v>3706</v>
      </c>
      <c r="I156" s="18">
        <v>340</v>
      </c>
      <c r="J156" s="18" t="s">
        <v>23</v>
      </c>
      <c r="K156" s="18" t="s">
        <v>24</v>
      </c>
      <c r="L156" s="18">
        <v>438</v>
      </c>
      <c r="M156" s="18" t="s">
        <v>204</v>
      </c>
      <c r="N156" s="19">
        <v>46305.8600462963</v>
      </c>
      <c r="O156" s="18">
        <v>340</v>
      </c>
      <c r="P156" s="18" t="s">
        <v>26</v>
      </c>
      <c r="Q156" s="18">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s="18" t="s">
        <v>294</v>
      </c>
      <c r="B157" s="18" t="s">
        <v>18</v>
      </c>
      <c r="C157" s="18" t="s">
        <v>101</v>
      </c>
      <c r="D157" s="18" t="s">
        <v>54</v>
      </c>
      <c r="E157" s="18" t="s">
        <v>3126</v>
      </c>
      <c r="F157" s="19">
        <v>46305.839155092603</v>
      </c>
      <c r="G157" s="18" t="s">
        <v>22</v>
      </c>
      <c r="H157" s="18" t="s">
        <v>3707</v>
      </c>
      <c r="I157" s="18">
        <v>380</v>
      </c>
      <c r="J157" s="18" t="s">
        <v>23</v>
      </c>
      <c r="K157" s="18" t="s">
        <v>24</v>
      </c>
      <c r="L157" s="18">
        <v>858</v>
      </c>
      <c r="M157" s="18" t="s">
        <v>46</v>
      </c>
      <c r="N157" s="19">
        <v>46305.886273148099</v>
      </c>
      <c r="O157" s="18">
        <v>380</v>
      </c>
      <c r="P157" s="18" t="s">
        <v>26</v>
      </c>
      <c r="Q157" s="18">
        <v>190</v>
      </c>
      <c r="R157" s="3" t="str">
        <f>IF(OR(G157="12R",G157="12L"),_xlfn.XLOOKUP(C157,DB!$A$2:$A$255,DB!$B$2:$B$255,""),IF(OR(G157="30L",G157="30R"),_xlfn.XLOOKUP(C157,DB!$A$2:$A$255,DB!$C$2:$C$255,""),""))</f>
        <v>UDGUV</v>
      </c>
      <c r="S157" s="3">
        <f t="shared" si="2"/>
        <v>20</v>
      </c>
      <c r="T157" s="3" t="str">
        <f>_xlfn.XLOOKUP(C157,DB!$A$2:$A$255,DB!$D$2:$D$255,"")</f>
        <v>Sector 2</v>
      </c>
    </row>
    <row r="158" spans="1:20" x14ac:dyDescent="0.2">
      <c r="A158" s="18" t="s">
        <v>191</v>
      </c>
      <c r="B158" s="18" t="s">
        <v>18</v>
      </c>
      <c r="C158" s="18" t="s">
        <v>115</v>
      </c>
      <c r="D158" s="18" t="s">
        <v>129</v>
      </c>
      <c r="E158" s="18" t="s">
        <v>643</v>
      </c>
      <c r="F158" s="19">
        <v>46305.839918981503</v>
      </c>
      <c r="G158" s="18" t="s">
        <v>22</v>
      </c>
      <c r="H158" s="18" t="s">
        <v>3708</v>
      </c>
      <c r="I158" s="18">
        <v>350</v>
      </c>
      <c r="J158" s="18" t="s">
        <v>23</v>
      </c>
      <c r="K158" s="18" t="s">
        <v>24</v>
      </c>
      <c r="L158" s="18">
        <v>150</v>
      </c>
      <c r="M158" s="18" t="s">
        <v>117</v>
      </c>
      <c r="N158" s="19">
        <v>46305.849618055603</v>
      </c>
      <c r="O158" s="18">
        <v>262</v>
      </c>
      <c r="P158" s="18" t="s">
        <v>26</v>
      </c>
      <c r="Q158" s="18">
        <v>190</v>
      </c>
      <c r="R158" s="3" t="str">
        <f>IF(OR(G158="12R",G158="12L"),_xlfn.XLOOKUP(C158,DB!$A$2:$A$255,DB!$B$2:$B$255,""),IF(OR(G158="30L",G158="30R"),_xlfn.XLOOKUP(C158,DB!$A$2:$A$255,DB!$C$2:$C$255,""),""))</f>
        <v>TAKUX</v>
      </c>
      <c r="S158" s="3">
        <f t="shared" si="2"/>
        <v>20</v>
      </c>
      <c r="T158" s="3" t="str">
        <f>_xlfn.XLOOKUP(C158,DB!$A$2:$A$255,DB!$D$2:$D$255,"")</f>
        <v>Sector 7</v>
      </c>
    </row>
    <row r="159" spans="1:20" x14ac:dyDescent="0.2">
      <c r="A159" s="18" t="s">
        <v>858</v>
      </c>
      <c r="B159" s="18" t="s">
        <v>18</v>
      </c>
      <c r="C159" s="18" t="s">
        <v>128</v>
      </c>
      <c r="D159" s="18" t="s">
        <v>61</v>
      </c>
      <c r="E159" s="18" t="s">
        <v>1933</v>
      </c>
      <c r="F159" s="19">
        <v>46305.841296296298</v>
      </c>
      <c r="G159" s="18" t="s">
        <v>22</v>
      </c>
      <c r="H159" s="18" t="s">
        <v>3709</v>
      </c>
      <c r="I159" s="18">
        <v>340</v>
      </c>
      <c r="J159" s="18" t="s">
        <v>23</v>
      </c>
      <c r="K159" s="18" t="s">
        <v>24</v>
      </c>
      <c r="L159" s="18">
        <v>528</v>
      </c>
      <c r="M159" s="18" t="s">
        <v>130</v>
      </c>
      <c r="N159" s="19">
        <v>46305.8698842593</v>
      </c>
      <c r="O159" s="18">
        <v>340</v>
      </c>
      <c r="P159" s="18" t="s">
        <v>26</v>
      </c>
      <c r="Q159" s="18">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18" t="s">
        <v>509</v>
      </c>
      <c r="B160" s="18" t="s">
        <v>18</v>
      </c>
      <c r="C160" s="18" t="s">
        <v>134</v>
      </c>
      <c r="D160" s="18" t="s">
        <v>61</v>
      </c>
      <c r="E160" s="18" t="s">
        <v>3710</v>
      </c>
      <c r="F160" s="19">
        <v>46305.842615740701</v>
      </c>
      <c r="G160" s="18" t="s">
        <v>22</v>
      </c>
      <c r="H160" s="18" t="s">
        <v>3711</v>
      </c>
      <c r="I160" s="18">
        <v>340</v>
      </c>
      <c r="J160" s="18" t="s">
        <v>23</v>
      </c>
      <c r="K160" s="18" t="s">
        <v>24</v>
      </c>
      <c r="L160" s="18">
        <v>448</v>
      </c>
      <c r="M160" s="18" t="s">
        <v>204</v>
      </c>
      <c r="N160" s="19">
        <v>46305.867002314801</v>
      </c>
      <c r="O160" s="18">
        <v>340</v>
      </c>
      <c r="P160" s="18" t="s">
        <v>26</v>
      </c>
      <c r="Q160" s="18">
        <v>40</v>
      </c>
      <c r="R160" s="3" t="str">
        <f>IF(OR(G160="12R",G160="12L"),_xlfn.XLOOKUP(C160,DB!$A$2:$A$255,DB!$B$2:$B$255,""),IF(OR(G160="30L",G160="30R"),_xlfn.XLOOKUP(C160,DB!$A$2:$A$255,DB!$C$2:$C$255,""),""))</f>
        <v>ENEBA</v>
      </c>
      <c r="S160" s="3">
        <f t="shared" si="2"/>
        <v>20</v>
      </c>
      <c r="T160" s="3" t="str">
        <f>_xlfn.XLOOKUP(C160,DB!$A$2:$A$255,DB!$D$2:$D$255,"")</f>
        <v>Sector 3</v>
      </c>
    </row>
    <row r="161" spans="1:20" x14ac:dyDescent="0.2">
      <c r="A161" s="18" t="s">
        <v>673</v>
      </c>
      <c r="B161" s="18" t="s">
        <v>18</v>
      </c>
      <c r="C161" s="18" t="s">
        <v>440</v>
      </c>
      <c r="D161" s="18" t="s">
        <v>366</v>
      </c>
      <c r="E161" s="18" t="s">
        <v>792</v>
      </c>
      <c r="F161" s="19">
        <v>46305.843958333302</v>
      </c>
      <c r="G161" s="18" t="s">
        <v>22</v>
      </c>
      <c r="H161" s="18" t="s">
        <v>3712</v>
      </c>
      <c r="I161" s="18">
        <v>390</v>
      </c>
      <c r="J161" s="18" t="s">
        <v>23</v>
      </c>
      <c r="K161" s="18" t="s">
        <v>24</v>
      </c>
      <c r="L161" s="18">
        <v>136</v>
      </c>
      <c r="M161" s="18" t="s">
        <v>266</v>
      </c>
      <c r="N161" s="19">
        <v>46305.852291666699</v>
      </c>
      <c r="O161" s="18">
        <v>234</v>
      </c>
      <c r="P161" s="18" t="s">
        <v>41</v>
      </c>
      <c r="Q161" s="18">
        <v>190</v>
      </c>
      <c r="R161" s="3" t="str">
        <f>IF(OR(G161="12R",G161="12L"),_xlfn.XLOOKUP(C161,DB!$A$2:$A$255,DB!$B$2:$B$255,""),IF(OR(G161="30L",G161="30R"),_xlfn.XLOOKUP(C161,DB!$A$2:$A$255,DB!$C$2:$C$255,""),""))</f>
        <v>NUDAL</v>
      </c>
      <c r="S161" s="3">
        <f t="shared" si="2"/>
        <v>20</v>
      </c>
      <c r="T161" s="3" t="str">
        <f>_xlfn.XLOOKUP(C161,DB!$A$2:$A$255,DB!$D$2:$D$255,"")</f>
        <v>Sector 3</v>
      </c>
    </row>
    <row r="162" spans="1:20" x14ac:dyDescent="0.2">
      <c r="A162" s="18" t="s">
        <v>1912</v>
      </c>
      <c r="B162" s="18" t="s">
        <v>18</v>
      </c>
      <c r="C162" s="18" t="s">
        <v>945</v>
      </c>
      <c r="D162" s="18" t="s">
        <v>116</v>
      </c>
      <c r="E162" s="18" t="s">
        <v>738</v>
      </c>
      <c r="F162" s="19">
        <v>46305.8452314815</v>
      </c>
      <c r="G162" s="18" t="s">
        <v>22</v>
      </c>
      <c r="H162" s="18" t="s">
        <v>3713</v>
      </c>
      <c r="I162" s="18">
        <v>400</v>
      </c>
      <c r="J162" s="18" t="s">
        <v>23</v>
      </c>
      <c r="K162" s="18" t="s">
        <v>24</v>
      </c>
      <c r="L162" s="18">
        <v>384</v>
      </c>
      <c r="M162" s="18" t="s">
        <v>269</v>
      </c>
      <c r="N162" s="19">
        <v>46305.867337962998</v>
      </c>
      <c r="O162" s="18">
        <v>400</v>
      </c>
      <c r="P162" s="18" t="s">
        <v>26</v>
      </c>
      <c r="Q162" s="18">
        <v>40</v>
      </c>
      <c r="R162" s="3" t="str">
        <f>IF(OR(G162="12R",G162="12L"),_xlfn.XLOOKUP(C162,DB!$A$2:$A$255,DB!$B$2:$B$255,""),IF(OR(G162="30L",G162="30R"),_xlfn.XLOOKUP(C162,DB!$A$2:$A$255,DB!$C$2:$C$255,""),""))</f>
        <v>ENEBA</v>
      </c>
      <c r="S162" s="3">
        <f t="shared" si="2"/>
        <v>20</v>
      </c>
      <c r="T162" s="3" t="str">
        <f>_xlfn.XLOOKUP(C162,DB!$A$2:$A$255,DB!$D$2:$D$255,"")</f>
        <v>Sector 3</v>
      </c>
    </row>
    <row r="163" spans="1:20" x14ac:dyDescent="0.2">
      <c r="A163" s="18" t="s">
        <v>301</v>
      </c>
      <c r="B163" s="18" t="s">
        <v>18</v>
      </c>
      <c r="C163" s="18" t="s">
        <v>50</v>
      </c>
      <c r="D163" s="18" t="s">
        <v>54</v>
      </c>
      <c r="E163" s="18" t="s">
        <v>408</v>
      </c>
      <c r="F163" s="19">
        <v>46305.846458333297</v>
      </c>
      <c r="G163" s="18" t="s">
        <v>22</v>
      </c>
      <c r="H163" s="18" t="s">
        <v>3714</v>
      </c>
      <c r="I163" s="18">
        <v>380</v>
      </c>
      <c r="J163" s="18" t="s">
        <v>23</v>
      </c>
      <c r="K163" s="18" t="s">
        <v>24</v>
      </c>
      <c r="L163" s="18">
        <v>859</v>
      </c>
      <c r="M163" s="18" t="s">
        <v>46</v>
      </c>
      <c r="N163" s="19">
        <v>46305.893993055601</v>
      </c>
      <c r="O163" s="18">
        <v>380</v>
      </c>
      <c r="P163" s="18" t="s">
        <v>26</v>
      </c>
      <c r="Q163" s="18">
        <v>190</v>
      </c>
      <c r="R163" s="3" t="str">
        <f>IF(OR(G163="12R",G163="12L"),_xlfn.XLOOKUP(C163,DB!$A$2:$A$255,DB!$B$2:$B$255,""),IF(OR(G163="30L",G163="30R"),_xlfn.XLOOKUP(C163,DB!$A$2:$A$255,DB!$C$2:$C$255,""),""))</f>
        <v>UDGUV</v>
      </c>
      <c r="S163" s="3">
        <f t="shared" si="2"/>
        <v>20</v>
      </c>
      <c r="T163" s="3" t="str">
        <f>_xlfn.XLOOKUP(C163,DB!$A$2:$A$255,DB!$D$2:$D$255,"")</f>
        <v>Sector 2</v>
      </c>
    </row>
    <row r="164" spans="1:20" x14ac:dyDescent="0.2">
      <c r="A164" s="18" t="s">
        <v>303</v>
      </c>
      <c r="B164" s="18" t="s">
        <v>18</v>
      </c>
      <c r="C164" s="18" t="s">
        <v>43</v>
      </c>
      <c r="D164" s="18" t="s">
        <v>20</v>
      </c>
      <c r="E164" s="18" t="s">
        <v>3715</v>
      </c>
      <c r="F164" s="19">
        <v>46305.848078703697</v>
      </c>
      <c r="G164" s="18" t="s">
        <v>22</v>
      </c>
      <c r="H164" s="18" t="s">
        <v>3716</v>
      </c>
      <c r="I164" s="18">
        <v>340</v>
      </c>
      <c r="J164" s="18" t="s">
        <v>23</v>
      </c>
      <c r="K164" s="18" t="s">
        <v>24</v>
      </c>
      <c r="L164" s="18">
        <v>858</v>
      </c>
      <c r="M164" s="18" t="s">
        <v>46</v>
      </c>
      <c r="N164" s="19">
        <v>46305.896249999998</v>
      </c>
      <c r="O164" s="18">
        <v>340</v>
      </c>
      <c r="P164" s="18" t="s">
        <v>26</v>
      </c>
      <c r="Q164" s="18">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18" t="s">
        <v>415</v>
      </c>
      <c r="B165" s="18" t="s">
        <v>18</v>
      </c>
      <c r="C165" s="18" t="s">
        <v>18</v>
      </c>
      <c r="D165" s="18" t="s">
        <v>416</v>
      </c>
      <c r="E165" s="18"/>
      <c r="F165" s="19">
        <v>46305.851782407401</v>
      </c>
      <c r="G165" s="18" t="s">
        <v>22</v>
      </c>
      <c r="H165" s="18" t="s">
        <v>3717</v>
      </c>
      <c r="I165" s="18">
        <v>15</v>
      </c>
      <c r="J165" s="18" t="s">
        <v>139</v>
      </c>
      <c r="K165" s="18" t="s">
        <v>51</v>
      </c>
      <c r="L165" s="18">
        <v>119</v>
      </c>
      <c r="M165" s="18" t="s">
        <v>18</v>
      </c>
      <c r="N165" s="19">
        <v>46305.8811921296</v>
      </c>
      <c r="O165" s="18">
        <v>0</v>
      </c>
      <c r="P165" s="18" t="s">
        <v>137</v>
      </c>
      <c r="Q165" s="18">
        <v>15</v>
      </c>
      <c r="R165" s="3" t="str">
        <f>IF(OR(G165="12R",G165="12L"),_xlfn.XLOOKUP(C165,DB!$A$2:$A$255,DB!$B$2:$B$255,""),IF(OR(G165="30L",G165="30R"),_xlfn.XLOOKUP(C165,DB!$A$2:$A$255,DB!$C$2:$C$255,""),""))</f>
        <v/>
      </c>
      <c r="S165" s="3">
        <f t="shared" si="2"/>
        <v>20</v>
      </c>
      <c r="T165" s="3" t="str">
        <f>_xlfn.XLOOKUP(C165,DB!$A$2:$A$255,DB!$D$2:$D$255,"")</f>
        <v/>
      </c>
    </row>
    <row r="166" spans="1:20" x14ac:dyDescent="0.2">
      <c r="A166" s="18" t="s">
        <v>281</v>
      </c>
      <c r="B166" s="18" t="s">
        <v>18</v>
      </c>
      <c r="C166" s="18" t="s">
        <v>282</v>
      </c>
      <c r="D166" s="18" t="s">
        <v>34</v>
      </c>
      <c r="E166" s="18" t="s">
        <v>3718</v>
      </c>
      <c r="F166" s="19">
        <v>46305.854861111096</v>
      </c>
      <c r="G166" s="18" t="s">
        <v>22</v>
      </c>
      <c r="H166" s="18" t="s">
        <v>3719</v>
      </c>
      <c r="I166" s="18">
        <v>370</v>
      </c>
      <c r="J166" s="18" t="s">
        <v>23</v>
      </c>
      <c r="K166" s="18" t="s">
        <v>24</v>
      </c>
      <c r="L166" s="18">
        <v>135</v>
      </c>
      <c r="M166" s="18" t="s">
        <v>2962</v>
      </c>
      <c r="N166" s="19">
        <v>46305.864189814798</v>
      </c>
      <c r="O166" s="18">
        <v>248</v>
      </c>
      <c r="P166" s="18" t="s">
        <v>26</v>
      </c>
      <c r="Q166" s="18">
        <v>190</v>
      </c>
      <c r="R166" s="3" t="str">
        <f>IF(OR(G166="12R",G166="12L"),_xlfn.XLOOKUP(C166,DB!$A$2:$A$255,DB!$B$2:$B$255,""),IF(OR(G166="30L",G166="30R"),_xlfn.XLOOKUP(C166,DB!$A$2:$A$255,DB!$C$2:$C$255,""),""))</f>
        <v>OMSUK</v>
      </c>
      <c r="S166" s="3">
        <f t="shared" si="2"/>
        <v>20</v>
      </c>
      <c r="T166" s="3" t="str">
        <f>_xlfn.XLOOKUP(C166,DB!$A$2:$A$255,DB!$D$2:$D$255,"")</f>
        <v>Sector 3</v>
      </c>
    </row>
    <row r="167" spans="1:20" x14ac:dyDescent="0.2">
      <c r="A167" s="18" t="s">
        <v>521</v>
      </c>
      <c r="B167" s="18" t="s">
        <v>18</v>
      </c>
      <c r="C167" s="18" t="s">
        <v>19</v>
      </c>
      <c r="D167" s="18" t="s">
        <v>34</v>
      </c>
      <c r="E167" s="18" t="s">
        <v>3720</v>
      </c>
      <c r="F167" s="19">
        <v>46305.8581597222</v>
      </c>
      <c r="G167" s="18" t="s">
        <v>22</v>
      </c>
      <c r="H167" s="18" t="s">
        <v>3721</v>
      </c>
      <c r="I167" s="18">
        <v>360</v>
      </c>
      <c r="J167" s="18" t="s">
        <v>23</v>
      </c>
      <c r="K167" s="18" t="s">
        <v>24</v>
      </c>
      <c r="L167" s="18">
        <v>913</v>
      </c>
      <c r="M167" s="18" t="s">
        <v>3722</v>
      </c>
      <c r="N167" s="19">
        <v>46305.908483796302</v>
      </c>
      <c r="O167" s="18">
        <v>360</v>
      </c>
      <c r="P167" s="18" t="s">
        <v>26</v>
      </c>
      <c r="Q167" s="18">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18" t="s">
        <v>3723</v>
      </c>
      <c r="B168" s="18" t="s">
        <v>18</v>
      </c>
      <c r="C168" s="18" t="s">
        <v>423</v>
      </c>
      <c r="D168" s="18" t="s">
        <v>61</v>
      </c>
      <c r="E168" s="18" t="s">
        <v>734</v>
      </c>
      <c r="F168" s="19">
        <v>46305.8601388889</v>
      </c>
      <c r="G168" s="18" t="s">
        <v>22</v>
      </c>
      <c r="H168" s="18" t="s">
        <v>3724</v>
      </c>
      <c r="I168" s="18">
        <v>340</v>
      </c>
      <c r="J168" s="18" t="s">
        <v>23</v>
      </c>
      <c r="K168" s="18" t="s">
        <v>24</v>
      </c>
      <c r="L168" s="18">
        <v>535</v>
      </c>
      <c r="M168" s="18" t="s">
        <v>130</v>
      </c>
      <c r="N168" s="19">
        <v>46305.889282407399</v>
      </c>
      <c r="O168" s="18">
        <v>320</v>
      </c>
      <c r="P168" s="18" t="s">
        <v>26</v>
      </c>
      <c r="Q168" s="18">
        <v>40</v>
      </c>
      <c r="R168" s="3" t="str">
        <f>IF(OR(G168="12R",G168="12L"),_xlfn.XLOOKUP(C168,DB!$A$2:$A$255,DB!$B$2:$B$255,""),IF(OR(G168="30L",G168="30R"),_xlfn.XLOOKUP(C168,DB!$A$2:$A$255,DB!$C$2:$C$255,""),""))</f>
        <v>ENEBA</v>
      </c>
      <c r="S168" s="3">
        <f t="shared" si="2"/>
        <v>20</v>
      </c>
      <c r="T168" s="3" t="str">
        <f>_xlfn.XLOOKUP(C168,DB!$A$2:$A$255,DB!$D$2:$D$255,"")</f>
        <v>Sector 3</v>
      </c>
    </row>
    <row r="169" spans="1:20" x14ac:dyDescent="0.2">
      <c r="A169" s="18" t="s">
        <v>1130</v>
      </c>
      <c r="B169" s="18" t="s">
        <v>18</v>
      </c>
      <c r="C169" s="18" t="s">
        <v>308</v>
      </c>
      <c r="D169" s="18" t="s">
        <v>54</v>
      </c>
      <c r="E169" s="18" t="s">
        <v>3162</v>
      </c>
      <c r="F169" s="19">
        <v>46305.862442129597</v>
      </c>
      <c r="G169" s="18" t="s">
        <v>22</v>
      </c>
      <c r="H169" s="18" t="s">
        <v>3725</v>
      </c>
      <c r="I169" s="18">
        <v>300</v>
      </c>
      <c r="J169" s="18" t="s">
        <v>23</v>
      </c>
      <c r="K169" s="18" t="s">
        <v>24</v>
      </c>
      <c r="L169" s="18">
        <v>261</v>
      </c>
      <c r="M169" s="18" t="s">
        <v>3726</v>
      </c>
      <c r="N169" s="19">
        <v>46305.877951388902</v>
      </c>
      <c r="O169" s="18">
        <v>350</v>
      </c>
      <c r="P169" s="18" t="s">
        <v>26</v>
      </c>
      <c r="Q169" s="18">
        <v>190</v>
      </c>
      <c r="R169" s="3" t="str">
        <f>IF(OR(G169="12R",G169="12L"),_xlfn.XLOOKUP(C169,DB!$A$2:$A$255,DB!$B$2:$B$255,""),IF(OR(G169="30L",G169="30R"),_xlfn.XLOOKUP(C169,DB!$A$2:$A$255,DB!$C$2:$C$255,""),""))</f>
        <v>CZM</v>
      </c>
      <c r="S169" s="3">
        <f t="shared" si="2"/>
        <v>20</v>
      </c>
      <c r="T169" s="3" t="str">
        <f>_xlfn.XLOOKUP(C169,DB!$A$2:$A$255,DB!$D$2:$D$255,"")</f>
        <v>Sector 7</v>
      </c>
    </row>
    <row r="170" spans="1:20" x14ac:dyDescent="0.2">
      <c r="A170" s="18" t="s">
        <v>258</v>
      </c>
      <c r="B170" s="18" t="s">
        <v>18</v>
      </c>
      <c r="C170" s="18" t="s">
        <v>128</v>
      </c>
      <c r="D170" s="18" t="s">
        <v>20</v>
      </c>
      <c r="E170" s="18" t="s">
        <v>3727</v>
      </c>
      <c r="F170" s="19">
        <v>46305.8657060185</v>
      </c>
      <c r="G170" s="18" t="s">
        <v>22</v>
      </c>
      <c r="H170" s="18" t="s">
        <v>3728</v>
      </c>
      <c r="I170" s="18">
        <v>360</v>
      </c>
      <c r="J170" s="18" t="s">
        <v>23</v>
      </c>
      <c r="K170" s="18" t="s">
        <v>24</v>
      </c>
      <c r="L170" s="18">
        <v>525</v>
      </c>
      <c r="M170" s="18" t="s">
        <v>130</v>
      </c>
      <c r="N170" s="19">
        <v>46305.894837963002</v>
      </c>
      <c r="O170" s="18">
        <v>360</v>
      </c>
      <c r="P170" s="18" t="s">
        <v>26</v>
      </c>
      <c r="Q170" s="18">
        <v>40</v>
      </c>
      <c r="R170" s="3" t="str">
        <f>IF(OR(G170="12R",G170="12L"),_xlfn.XLOOKUP(C170,DB!$A$2:$A$255,DB!$B$2:$B$255,""),IF(OR(G170="30L",G170="30R"),_xlfn.XLOOKUP(C170,DB!$A$2:$A$255,DB!$C$2:$C$255,""),""))</f>
        <v>ENEBA</v>
      </c>
      <c r="S170" s="3">
        <f t="shared" si="2"/>
        <v>20</v>
      </c>
      <c r="T170" s="3" t="str">
        <f>_xlfn.XLOOKUP(C170,DB!$A$2:$A$255,DB!$D$2:$D$255,"")</f>
        <v>Sector 3</v>
      </c>
    </row>
    <row r="171" spans="1:20" x14ac:dyDescent="0.2">
      <c r="A171" s="18" t="s">
        <v>675</v>
      </c>
      <c r="B171" s="18" t="s">
        <v>18</v>
      </c>
      <c r="C171" s="18" t="s">
        <v>676</v>
      </c>
      <c r="D171" s="18" t="s">
        <v>34</v>
      </c>
      <c r="E171" s="18" t="s">
        <v>399</v>
      </c>
      <c r="F171" s="19">
        <v>46305.871446759302</v>
      </c>
      <c r="G171" s="18" t="s">
        <v>22</v>
      </c>
      <c r="H171" s="18" t="s">
        <v>3729</v>
      </c>
      <c r="I171" s="18">
        <v>360</v>
      </c>
      <c r="J171" s="18" t="s">
        <v>23</v>
      </c>
      <c r="K171" s="18" t="s">
        <v>24</v>
      </c>
      <c r="L171" s="18">
        <v>519</v>
      </c>
      <c r="M171" s="18" t="s">
        <v>130</v>
      </c>
      <c r="N171" s="19">
        <v>46305.899826388901</v>
      </c>
      <c r="O171" s="18">
        <v>320</v>
      </c>
      <c r="P171" s="18" t="s">
        <v>26</v>
      </c>
      <c r="Q171" s="18">
        <v>40</v>
      </c>
      <c r="R171" s="3" t="str">
        <f>IF(OR(G171="12R",G171="12L"),_xlfn.XLOOKUP(C171,DB!$A$2:$A$255,DB!$B$2:$B$255,""),IF(OR(G171="30L",G171="30R"),_xlfn.XLOOKUP(C171,DB!$A$2:$A$255,DB!$C$2:$C$255,""),""))</f>
        <v>OMSUK</v>
      </c>
      <c r="S171" s="3">
        <f t="shared" si="2"/>
        <v>20</v>
      </c>
      <c r="T171" s="3" t="str">
        <f>_xlfn.XLOOKUP(C171,DB!$A$2:$A$255,DB!$D$2:$D$255,"")</f>
        <v>Sector 3</v>
      </c>
    </row>
    <row r="172" spans="1:20" x14ac:dyDescent="0.2">
      <c r="A172" s="18" t="s">
        <v>316</v>
      </c>
      <c r="B172" s="18" t="s">
        <v>18</v>
      </c>
      <c r="C172" s="18" t="s">
        <v>317</v>
      </c>
      <c r="D172" s="18" t="s">
        <v>44</v>
      </c>
      <c r="E172" s="18" t="s">
        <v>3730</v>
      </c>
      <c r="F172" s="19">
        <v>46305.875034722201</v>
      </c>
      <c r="G172" s="18" t="s">
        <v>22</v>
      </c>
      <c r="H172" s="18" t="s">
        <v>3731</v>
      </c>
      <c r="I172" s="18">
        <v>320</v>
      </c>
      <c r="J172" s="18" t="s">
        <v>23</v>
      </c>
      <c r="K172" s="18" t="s">
        <v>24</v>
      </c>
      <c r="L172" s="18">
        <v>517</v>
      </c>
      <c r="M172" s="18" t="s">
        <v>130</v>
      </c>
      <c r="N172" s="19">
        <v>46305.903726851902</v>
      </c>
      <c r="O172" s="18">
        <v>310</v>
      </c>
      <c r="P172" s="18" t="s">
        <v>26</v>
      </c>
      <c r="Q172" s="18">
        <v>40</v>
      </c>
      <c r="R172" s="3" t="str">
        <f>IF(OR(G172="12R",G172="12L"),_xlfn.XLOOKUP(C172,DB!$A$2:$A$255,DB!$B$2:$B$255,""),IF(OR(G172="30L",G172="30R"),_xlfn.XLOOKUP(C172,DB!$A$2:$A$255,DB!$C$2:$C$255,""),""))</f>
        <v>UDGUV</v>
      </c>
      <c r="S172" s="3">
        <f t="shared" si="2"/>
        <v>21</v>
      </c>
      <c r="T172" s="3" t="str">
        <f>_xlfn.XLOOKUP(C172,DB!$A$2:$A$255,DB!$D$2:$D$255,"")</f>
        <v>Sector 2</v>
      </c>
    </row>
    <row r="173" spans="1:20" x14ac:dyDescent="0.2">
      <c r="A173" s="18" t="s">
        <v>516</v>
      </c>
      <c r="B173" s="18" t="s">
        <v>18</v>
      </c>
      <c r="C173" s="18" t="s">
        <v>199</v>
      </c>
      <c r="D173" s="18" t="s">
        <v>61</v>
      </c>
      <c r="E173" s="18" t="s">
        <v>2740</v>
      </c>
      <c r="F173" s="19">
        <v>46305.876238425903</v>
      </c>
      <c r="G173" s="18" t="s">
        <v>22</v>
      </c>
      <c r="H173" s="18" t="s">
        <v>3732</v>
      </c>
      <c r="I173" s="18">
        <v>330</v>
      </c>
      <c r="J173" s="18" t="s">
        <v>23</v>
      </c>
      <c r="K173" s="18" t="s">
        <v>24</v>
      </c>
      <c r="L173" s="18">
        <v>220</v>
      </c>
      <c r="M173" s="18" t="s">
        <v>383</v>
      </c>
      <c r="N173" s="19">
        <v>46305.890069444402</v>
      </c>
      <c r="O173" s="18">
        <v>266</v>
      </c>
      <c r="P173" s="18" t="s">
        <v>26</v>
      </c>
      <c r="Q173" s="18">
        <v>40</v>
      </c>
      <c r="R173" s="3" t="str">
        <f>IF(OR(G173="12R",G173="12L"),_xlfn.XLOOKUP(C173,DB!$A$2:$A$255,DB!$B$2:$B$255,""),IF(OR(G173="30L",G173="30R"),_xlfn.XLOOKUP(C173,DB!$A$2:$A$255,DB!$C$2:$C$255,""),""))</f>
        <v>OMSUK</v>
      </c>
      <c r="S173" s="3">
        <f t="shared" si="2"/>
        <v>21</v>
      </c>
      <c r="T173" s="3" t="str">
        <f>_xlfn.XLOOKUP(C173,DB!$A$2:$A$255,DB!$D$2:$D$255,"")</f>
        <v>Sector 3</v>
      </c>
    </row>
    <row r="174" spans="1:20" x14ac:dyDescent="0.2">
      <c r="A174" s="18" t="s">
        <v>510</v>
      </c>
      <c r="B174" s="18" t="s">
        <v>18</v>
      </c>
      <c r="C174" s="18" t="s">
        <v>238</v>
      </c>
      <c r="D174" s="18" t="s">
        <v>29</v>
      </c>
      <c r="E174" s="18" t="s">
        <v>3733</v>
      </c>
      <c r="F174" s="19">
        <v>46305.877534722204</v>
      </c>
      <c r="G174" s="18" t="s">
        <v>22</v>
      </c>
      <c r="H174" s="18" t="s">
        <v>3734</v>
      </c>
      <c r="I174" s="18">
        <v>330</v>
      </c>
      <c r="J174" s="18" t="s">
        <v>23</v>
      </c>
      <c r="K174" s="18" t="s">
        <v>24</v>
      </c>
      <c r="L174" s="18">
        <v>136</v>
      </c>
      <c r="M174" s="18" t="s">
        <v>40</v>
      </c>
      <c r="N174" s="19">
        <v>46305.886666666702</v>
      </c>
      <c r="O174" s="18">
        <v>225</v>
      </c>
      <c r="P174" s="18" t="s">
        <v>26</v>
      </c>
      <c r="Q174" s="18">
        <v>190</v>
      </c>
      <c r="R174" s="3" t="str">
        <f>IF(OR(G174="12R",G174="12L"),_xlfn.XLOOKUP(C174,DB!$A$2:$A$255,DB!$B$2:$B$255,""),IF(OR(G174="30L",G174="30R"),_xlfn.XLOOKUP(C174,DB!$A$2:$A$255,DB!$C$2:$C$255,""),""))</f>
        <v>OMSUK</v>
      </c>
      <c r="S174" s="3">
        <f t="shared" si="2"/>
        <v>21</v>
      </c>
      <c r="T174" s="3" t="str">
        <f>_xlfn.XLOOKUP(C174,DB!$A$2:$A$255,DB!$D$2:$D$255,"")</f>
        <v>Sector 3</v>
      </c>
    </row>
    <row r="175" spans="1:20" x14ac:dyDescent="0.2">
      <c r="A175" s="18" t="s">
        <v>313</v>
      </c>
      <c r="B175" s="18" t="s">
        <v>18</v>
      </c>
      <c r="C175" s="18" t="s">
        <v>314</v>
      </c>
      <c r="D175" s="18" t="s">
        <v>34</v>
      </c>
      <c r="E175" s="18" t="s">
        <v>3735</v>
      </c>
      <c r="F175" s="19">
        <v>46305.878379629597</v>
      </c>
      <c r="G175" s="18" t="s">
        <v>22</v>
      </c>
      <c r="H175" s="18" t="s">
        <v>3736</v>
      </c>
      <c r="I175" s="18">
        <v>330</v>
      </c>
      <c r="J175" s="18" t="s">
        <v>23</v>
      </c>
      <c r="K175" s="18" t="s">
        <v>24</v>
      </c>
      <c r="L175" s="18">
        <v>207</v>
      </c>
      <c r="M175" s="18" t="s">
        <v>3737</v>
      </c>
      <c r="N175" s="19">
        <v>46305.891585648104</v>
      </c>
      <c r="O175" s="18">
        <v>259</v>
      </c>
      <c r="P175" s="18" t="s">
        <v>26</v>
      </c>
      <c r="Q175" s="18">
        <v>190</v>
      </c>
      <c r="R175" s="3" t="str">
        <f>IF(OR(G175="12R",G175="12L"),_xlfn.XLOOKUP(C175,DB!$A$2:$A$255,DB!$B$2:$B$255,""),IF(OR(G175="30L",G175="30R"),_xlfn.XLOOKUP(C175,DB!$A$2:$A$255,DB!$C$2:$C$255,""),""))</f>
        <v>CZM</v>
      </c>
      <c r="S175" s="3">
        <f t="shared" si="2"/>
        <v>21</v>
      </c>
      <c r="T175" s="3" t="str">
        <f>_xlfn.XLOOKUP(C175,DB!$A$2:$A$255,DB!$D$2:$D$255,"")</f>
        <v>Sector 7</v>
      </c>
    </row>
    <row r="176" spans="1:20" x14ac:dyDescent="0.2">
      <c r="A176" s="18" t="s">
        <v>320</v>
      </c>
      <c r="B176" s="18" t="s">
        <v>18</v>
      </c>
      <c r="C176" s="18" t="s">
        <v>128</v>
      </c>
      <c r="D176" s="18" t="s">
        <v>61</v>
      </c>
      <c r="E176" s="18" t="s">
        <v>3738</v>
      </c>
      <c r="F176" s="19">
        <v>46305.879062499997</v>
      </c>
      <c r="G176" s="18" t="s">
        <v>22</v>
      </c>
      <c r="H176" s="18" t="s">
        <v>3739</v>
      </c>
      <c r="I176" s="18">
        <v>340</v>
      </c>
      <c r="J176" s="18" t="s">
        <v>23</v>
      </c>
      <c r="K176" s="18" t="s">
        <v>24</v>
      </c>
      <c r="L176" s="18">
        <v>577</v>
      </c>
      <c r="M176" s="18" t="s">
        <v>130</v>
      </c>
      <c r="N176" s="19">
        <v>46305.909606481502</v>
      </c>
      <c r="O176" s="18">
        <v>300</v>
      </c>
      <c r="P176" s="18" t="s">
        <v>26</v>
      </c>
      <c r="Q176" s="18">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18" t="s">
        <v>315</v>
      </c>
      <c r="B177" s="18" t="s">
        <v>18</v>
      </c>
      <c r="C177" s="18" t="s">
        <v>224</v>
      </c>
      <c r="D177" s="18" t="s">
        <v>29</v>
      </c>
      <c r="E177" s="18" t="s">
        <v>3740</v>
      </c>
      <c r="F177" s="19">
        <v>46305.880416666703</v>
      </c>
      <c r="G177" s="18" t="s">
        <v>22</v>
      </c>
      <c r="H177" s="18" t="s">
        <v>3741</v>
      </c>
      <c r="I177" s="18">
        <v>340</v>
      </c>
      <c r="J177" s="18" t="s">
        <v>23</v>
      </c>
      <c r="K177" s="18" t="s">
        <v>24</v>
      </c>
      <c r="L177" s="18">
        <v>546</v>
      </c>
      <c r="M177" s="18" t="s">
        <v>130</v>
      </c>
      <c r="N177" s="19">
        <v>46305.908356481501</v>
      </c>
      <c r="O177" s="18">
        <v>317</v>
      </c>
      <c r="P177" s="18" t="s">
        <v>26</v>
      </c>
      <c r="Q177" s="18">
        <v>40</v>
      </c>
      <c r="R177" s="3" t="str">
        <f>IF(OR(G177="12R",G177="12L"),_xlfn.XLOOKUP(C177,DB!$A$2:$A$255,DB!$B$2:$B$255,""),IF(OR(G177="30L",G177="30R"),_xlfn.XLOOKUP(C177,DB!$A$2:$A$255,DB!$C$2:$C$255,""),""))</f>
        <v>ENEBA</v>
      </c>
      <c r="S177" s="3">
        <f t="shared" si="2"/>
        <v>21</v>
      </c>
      <c r="T177" s="3" t="str">
        <f>_xlfn.XLOOKUP(C177,DB!$A$2:$A$255,DB!$D$2:$D$255,"")</f>
        <v>Sector 3</v>
      </c>
    </row>
    <row r="178" spans="1:20" x14ac:dyDescent="0.2">
      <c r="A178" s="18" t="s">
        <v>883</v>
      </c>
      <c r="B178" s="18" t="s">
        <v>18</v>
      </c>
      <c r="C178" s="18" t="s">
        <v>170</v>
      </c>
      <c r="D178" s="18" t="s">
        <v>61</v>
      </c>
      <c r="E178" s="18" t="s">
        <v>3470</v>
      </c>
      <c r="F178" s="19">
        <v>46305.881874999999</v>
      </c>
      <c r="G178" s="18" t="s">
        <v>22</v>
      </c>
      <c r="H178" s="18" t="s">
        <v>3742</v>
      </c>
      <c r="I178" s="18">
        <v>330</v>
      </c>
      <c r="J178" s="18" t="s">
        <v>23</v>
      </c>
      <c r="K178" s="18" t="s">
        <v>24</v>
      </c>
      <c r="L178" s="18">
        <v>134</v>
      </c>
      <c r="M178" s="18" t="s">
        <v>40</v>
      </c>
      <c r="N178" s="19">
        <v>46305.890960648103</v>
      </c>
      <c r="O178" s="18">
        <v>195</v>
      </c>
      <c r="P178" s="18" t="s">
        <v>26</v>
      </c>
      <c r="Q178" s="18">
        <v>190</v>
      </c>
      <c r="R178" s="3" t="str">
        <f>IF(OR(G178="12R",G178="12L"),_xlfn.XLOOKUP(C178,DB!$A$2:$A$255,DB!$B$2:$B$255,""),IF(OR(G178="30L",G178="30R"),_xlfn.XLOOKUP(C178,DB!$A$2:$A$255,DB!$C$2:$C$255,""),""))</f>
        <v>OMSUK</v>
      </c>
      <c r="S178" s="3">
        <f t="shared" si="2"/>
        <v>21</v>
      </c>
      <c r="T178" s="3" t="str">
        <f>_xlfn.XLOOKUP(C178,DB!$A$2:$A$255,DB!$D$2:$D$255,"")</f>
        <v>Sector 3</v>
      </c>
    </row>
    <row r="179" spans="1:20" x14ac:dyDescent="0.2">
      <c r="A179" s="18" t="s">
        <v>327</v>
      </c>
      <c r="B179" s="18" t="s">
        <v>18</v>
      </c>
      <c r="C179" s="18" t="s">
        <v>328</v>
      </c>
      <c r="D179" s="18" t="s">
        <v>29</v>
      </c>
      <c r="E179" s="18" t="s">
        <v>3743</v>
      </c>
      <c r="F179" s="19">
        <v>46305.883125</v>
      </c>
      <c r="G179" s="18" t="s">
        <v>22</v>
      </c>
      <c r="H179" s="18" t="s">
        <v>3744</v>
      </c>
      <c r="I179" s="18">
        <v>360</v>
      </c>
      <c r="J179" s="18" t="s">
        <v>23</v>
      </c>
      <c r="K179" s="18" t="s">
        <v>24</v>
      </c>
      <c r="L179" s="18">
        <v>553</v>
      </c>
      <c r="M179" s="18" t="s">
        <v>130</v>
      </c>
      <c r="N179" s="19">
        <v>46305.9132986111</v>
      </c>
      <c r="O179" s="18">
        <v>310</v>
      </c>
      <c r="P179" s="18" t="s">
        <v>26</v>
      </c>
      <c r="Q179" s="18">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18" t="s">
        <v>527</v>
      </c>
      <c r="B180" s="18" t="s">
        <v>18</v>
      </c>
      <c r="C180" s="18" t="s">
        <v>528</v>
      </c>
      <c r="D180" s="18" t="s">
        <v>20</v>
      </c>
      <c r="E180" s="18" t="s">
        <v>3745</v>
      </c>
      <c r="F180" s="19">
        <v>46305.884537037004</v>
      </c>
      <c r="G180" s="18" t="s">
        <v>22</v>
      </c>
      <c r="H180" s="18" t="s">
        <v>3746</v>
      </c>
      <c r="I180" s="18">
        <v>320</v>
      </c>
      <c r="J180" s="18" t="s">
        <v>23</v>
      </c>
      <c r="K180" s="18" t="s">
        <v>24</v>
      </c>
      <c r="L180" s="18">
        <v>564</v>
      </c>
      <c r="M180" s="18" t="s">
        <v>130</v>
      </c>
      <c r="N180" s="19">
        <v>46305.914305555598</v>
      </c>
      <c r="O180" s="18">
        <v>280</v>
      </c>
      <c r="P180" s="18" t="s">
        <v>26</v>
      </c>
      <c r="Q180" s="18">
        <v>40</v>
      </c>
      <c r="R180" s="3" t="str">
        <f>IF(OR(G180="12R",G180="12L"),_xlfn.XLOOKUP(C180,DB!$A$2:$A$255,DB!$B$2:$B$255,""),IF(OR(G180="30L",G180="30R"),_xlfn.XLOOKUP(C180,DB!$A$2:$A$255,DB!$C$2:$C$255,""),""))</f>
        <v>ENEBA</v>
      </c>
      <c r="S180" s="3">
        <f t="shared" si="2"/>
        <v>21</v>
      </c>
      <c r="T180" s="3" t="str">
        <f>_xlfn.XLOOKUP(C180,DB!$A$2:$A$255,DB!$D$2:$D$255,"")</f>
        <v>Sector 3</v>
      </c>
    </row>
    <row r="181" spans="1:20" x14ac:dyDescent="0.2">
      <c r="A181" s="18" t="s">
        <v>329</v>
      </c>
      <c r="B181" s="18" t="s">
        <v>18</v>
      </c>
      <c r="C181" s="18" t="s">
        <v>330</v>
      </c>
      <c r="D181" s="18" t="s">
        <v>61</v>
      </c>
      <c r="E181" s="18" t="s">
        <v>661</v>
      </c>
      <c r="F181" s="19">
        <v>46305.886157407404</v>
      </c>
      <c r="G181" s="18" t="s">
        <v>22</v>
      </c>
      <c r="H181" s="18" t="s">
        <v>3747</v>
      </c>
      <c r="I181" s="18">
        <v>370</v>
      </c>
      <c r="J181" s="18" t="s">
        <v>23</v>
      </c>
      <c r="K181" s="18" t="s">
        <v>24</v>
      </c>
      <c r="L181" s="18">
        <v>136</v>
      </c>
      <c r="M181" s="18" t="s">
        <v>40</v>
      </c>
      <c r="N181" s="19">
        <v>46305.895821759303</v>
      </c>
      <c r="O181" s="18">
        <v>234</v>
      </c>
      <c r="P181" s="18" t="s">
        <v>26</v>
      </c>
      <c r="Q181" s="18">
        <v>190</v>
      </c>
      <c r="R181" s="3" t="str">
        <f>IF(OR(G181="12R",G181="12L"),_xlfn.XLOOKUP(C181,DB!$A$2:$A$255,DB!$B$2:$B$255,""),IF(OR(G181="30L",G181="30R"),_xlfn.XLOOKUP(C181,DB!$A$2:$A$255,DB!$C$2:$C$255,""),""))</f>
        <v>OMSUK</v>
      </c>
      <c r="S181" s="3">
        <f t="shared" si="2"/>
        <v>21</v>
      </c>
      <c r="T181" s="3" t="str">
        <f>_xlfn.XLOOKUP(C181,DB!$A$2:$A$255,DB!$D$2:$D$255,"")</f>
        <v>Sector 3</v>
      </c>
    </row>
    <row r="182" spans="1:20" x14ac:dyDescent="0.2">
      <c r="A182" s="18" t="s">
        <v>3748</v>
      </c>
      <c r="B182" s="18" t="s">
        <v>18</v>
      </c>
      <c r="C182" s="18" t="s">
        <v>115</v>
      </c>
      <c r="D182" s="18" t="s">
        <v>39</v>
      </c>
      <c r="E182" s="18" t="s">
        <v>3749</v>
      </c>
      <c r="F182" s="19">
        <v>46305.888217592597</v>
      </c>
      <c r="G182" s="18" t="s">
        <v>22</v>
      </c>
      <c r="H182" s="18" t="s">
        <v>3750</v>
      </c>
      <c r="I182" s="18">
        <v>410</v>
      </c>
      <c r="J182" s="18" t="s">
        <v>23</v>
      </c>
      <c r="K182" s="18" t="s">
        <v>24</v>
      </c>
      <c r="L182" s="18">
        <v>136</v>
      </c>
      <c r="M182" s="18" t="s">
        <v>40</v>
      </c>
      <c r="N182" s="19">
        <v>46305.897951388899</v>
      </c>
      <c r="O182" s="18">
        <v>237</v>
      </c>
      <c r="P182" s="18" t="s">
        <v>41</v>
      </c>
      <c r="Q182" s="18">
        <v>190</v>
      </c>
      <c r="R182" s="3" t="str">
        <f>IF(OR(G182="12R",G182="12L"),_xlfn.XLOOKUP(C182,DB!$A$2:$A$255,DB!$B$2:$B$255,""),IF(OR(G182="30L",G182="30R"),_xlfn.XLOOKUP(C182,DB!$A$2:$A$255,DB!$C$2:$C$255,""),""))</f>
        <v>TAKUX</v>
      </c>
      <c r="S182" s="3">
        <f t="shared" si="2"/>
        <v>21</v>
      </c>
      <c r="T182" s="3" t="str">
        <f>_xlfn.XLOOKUP(C182,DB!$A$2:$A$255,DB!$D$2:$D$255,"")</f>
        <v>Sector 7</v>
      </c>
    </row>
    <row r="183" spans="1:20" x14ac:dyDescent="0.2">
      <c r="A183" s="18" t="s">
        <v>324</v>
      </c>
      <c r="B183" s="18" t="s">
        <v>18</v>
      </c>
      <c r="C183" s="18" t="s">
        <v>325</v>
      </c>
      <c r="D183" s="18" t="s">
        <v>123</v>
      </c>
      <c r="E183" s="18" t="s">
        <v>3751</v>
      </c>
      <c r="F183" s="19">
        <v>46305.889513888898</v>
      </c>
      <c r="G183" s="18" t="s">
        <v>22</v>
      </c>
      <c r="H183" s="18" t="s">
        <v>3752</v>
      </c>
      <c r="I183" s="18">
        <v>320</v>
      </c>
      <c r="J183" s="18" t="s">
        <v>23</v>
      </c>
      <c r="K183" s="18" t="s">
        <v>24</v>
      </c>
      <c r="L183" s="18">
        <v>549</v>
      </c>
      <c r="M183" s="18" t="s">
        <v>130</v>
      </c>
      <c r="N183" s="19">
        <v>46305.918333333299</v>
      </c>
      <c r="O183" s="18">
        <v>290</v>
      </c>
      <c r="P183" s="18" t="s">
        <v>26</v>
      </c>
      <c r="Q183" s="18">
        <v>40</v>
      </c>
      <c r="R183" s="3" t="str">
        <f>IF(OR(G183="12R",G183="12L"),_xlfn.XLOOKUP(C183,DB!$A$2:$A$255,DB!$B$2:$B$255,""),IF(OR(G183="30L",G183="30R"),_xlfn.XLOOKUP(C183,DB!$A$2:$A$255,DB!$C$2:$C$255,""),""))</f>
        <v>OMSUK</v>
      </c>
      <c r="S183" s="3">
        <f t="shared" si="2"/>
        <v>21</v>
      </c>
      <c r="T183" s="3" t="str">
        <f>_xlfn.XLOOKUP(C183,DB!$A$2:$A$255,DB!$D$2:$D$255,"")</f>
        <v>Sector 3</v>
      </c>
    </row>
    <row r="184" spans="1:20" x14ac:dyDescent="0.2">
      <c r="A184" s="18" t="s">
        <v>526</v>
      </c>
      <c r="B184" s="18" t="s">
        <v>18</v>
      </c>
      <c r="C184" s="18" t="s">
        <v>203</v>
      </c>
      <c r="D184" s="18" t="s">
        <v>44</v>
      </c>
      <c r="E184" s="18" t="s">
        <v>1097</v>
      </c>
      <c r="F184" s="19">
        <v>46305.891516203701</v>
      </c>
      <c r="G184" s="18" t="s">
        <v>22</v>
      </c>
      <c r="H184" s="18" t="s">
        <v>3753</v>
      </c>
      <c r="I184" s="18">
        <v>340</v>
      </c>
      <c r="J184" s="18" t="s">
        <v>23</v>
      </c>
      <c r="K184" s="18" t="s">
        <v>24</v>
      </c>
      <c r="L184" s="18">
        <v>575</v>
      </c>
      <c r="M184" s="18" t="s">
        <v>130</v>
      </c>
      <c r="N184" s="19">
        <v>46305.922986111102</v>
      </c>
      <c r="O184" s="18">
        <v>300</v>
      </c>
      <c r="P184" s="18" t="s">
        <v>26</v>
      </c>
      <c r="Q184" s="18">
        <v>40</v>
      </c>
      <c r="R184" s="3" t="str">
        <f>IF(OR(G184="12R",G184="12L"),_xlfn.XLOOKUP(C184,DB!$A$2:$A$255,DB!$B$2:$B$255,""),IF(OR(G184="30L",G184="30R"),_xlfn.XLOOKUP(C184,DB!$A$2:$A$255,DB!$C$2:$C$255,""),""))</f>
        <v>ENEBA</v>
      </c>
      <c r="S184" s="3">
        <f t="shared" si="2"/>
        <v>21</v>
      </c>
      <c r="T184" s="3" t="str">
        <f>_xlfn.XLOOKUP(C184,DB!$A$2:$A$255,DB!$D$2:$D$255,"")</f>
        <v>Sector 3</v>
      </c>
    </row>
    <row r="185" spans="1:20" x14ac:dyDescent="0.2">
      <c r="A185" s="18" t="s">
        <v>304</v>
      </c>
      <c r="B185" s="18" t="s">
        <v>18</v>
      </c>
      <c r="C185" s="18" t="s">
        <v>134</v>
      </c>
      <c r="D185" s="18" t="s">
        <v>123</v>
      </c>
      <c r="E185" s="18" t="s">
        <v>3754</v>
      </c>
      <c r="F185" s="19">
        <v>46305.894861111097</v>
      </c>
      <c r="G185" s="18" t="s">
        <v>22</v>
      </c>
      <c r="H185" s="18" t="s">
        <v>3755</v>
      </c>
      <c r="I185" s="18">
        <v>340</v>
      </c>
      <c r="J185" s="18" t="s">
        <v>23</v>
      </c>
      <c r="K185" s="18" t="s">
        <v>24</v>
      </c>
      <c r="L185" s="18">
        <v>541</v>
      </c>
      <c r="M185" s="18" t="s">
        <v>130</v>
      </c>
      <c r="N185" s="19">
        <v>46305.922534722202</v>
      </c>
      <c r="O185" s="18">
        <v>280</v>
      </c>
      <c r="P185" s="18" t="s">
        <v>26</v>
      </c>
      <c r="Q185" s="18">
        <v>40</v>
      </c>
      <c r="R185" s="3" t="str">
        <f>IF(OR(G185="12R",G185="12L"),_xlfn.XLOOKUP(C185,DB!$A$2:$A$255,DB!$B$2:$B$255,""),IF(OR(G185="30L",G185="30R"),_xlfn.XLOOKUP(C185,DB!$A$2:$A$255,DB!$C$2:$C$255,""),""))</f>
        <v>ENEBA</v>
      </c>
      <c r="S185" s="3">
        <f t="shared" si="2"/>
        <v>21</v>
      </c>
      <c r="T185" s="3" t="str">
        <f>_xlfn.XLOOKUP(C185,DB!$A$2:$A$255,DB!$D$2:$D$255,"")</f>
        <v>Sector 3</v>
      </c>
    </row>
    <row r="186" spans="1:20" x14ac:dyDescent="0.2">
      <c r="A186" s="18" t="s">
        <v>333</v>
      </c>
      <c r="B186" s="18" t="s">
        <v>18</v>
      </c>
      <c r="C186" s="18" t="s">
        <v>148</v>
      </c>
      <c r="D186" s="18" t="s">
        <v>129</v>
      </c>
      <c r="E186" s="18" t="s">
        <v>3756</v>
      </c>
      <c r="F186" s="19">
        <v>46305.896377314799</v>
      </c>
      <c r="G186" s="18" t="s">
        <v>22</v>
      </c>
      <c r="H186" s="18" t="s">
        <v>3757</v>
      </c>
      <c r="I186" s="18">
        <v>370</v>
      </c>
      <c r="J186" s="18" t="s">
        <v>23</v>
      </c>
      <c r="K186" s="18" t="s">
        <v>24</v>
      </c>
      <c r="L186" s="18">
        <v>137</v>
      </c>
      <c r="M186" s="18" t="s">
        <v>655</v>
      </c>
      <c r="N186" s="19">
        <v>46305.905381944402</v>
      </c>
      <c r="O186" s="18">
        <v>252</v>
      </c>
      <c r="P186" s="18" t="s">
        <v>26</v>
      </c>
      <c r="Q186" s="18">
        <v>190</v>
      </c>
      <c r="R186" s="3" t="str">
        <f>IF(OR(G186="12R",G186="12L"),_xlfn.XLOOKUP(C186,DB!$A$2:$A$255,DB!$B$2:$B$255,""),IF(OR(G186="30L",G186="30R"),_xlfn.XLOOKUP(C186,DB!$A$2:$A$255,DB!$C$2:$C$255,""),""))</f>
        <v>NUDAL</v>
      </c>
      <c r="S186" s="3">
        <f t="shared" si="2"/>
        <v>21</v>
      </c>
      <c r="T186" s="3" t="str">
        <f>_xlfn.XLOOKUP(C186,DB!$A$2:$A$255,DB!$D$2:$D$255,"")</f>
        <v>Sector 3</v>
      </c>
    </row>
    <row r="187" spans="1:20" x14ac:dyDescent="0.2">
      <c r="A187" s="18" t="s">
        <v>318</v>
      </c>
      <c r="B187" s="18" t="s">
        <v>18</v>
      </c>
      <c r="C187" s="18" t="s">
        <v>136</v>
      </c>
      <c r="D187" s="18" t="s">
        <v>44</v>
      </c>
      <c r="E187" s="18" t="s">
        <v>3758</v>
      </c>
      <c r="F187" s="19">
        <v>46305.9</v>
      </c>
      <c r="G187" s="18" t="s">
        <v>22</v>
      </c>
      <c r="H187" s="18" t="s">
        <v>3759</v>
      </c>
      <c r="I187" s="18">
        <v>320</v>
      </c>
      <c r="J187" s="18" t="s">
        <v>23</v>
      </c>
      <c r="K187" s="18" t="s">
        <v>24</v>
      </c>
      <c r="L187" s="18">
        <v>575</v>
      </c>
      <c r="M187" s="18" t="s">
        <v>130</v>
      </c>
      <c r="N187" s="19">
        <v>46305.930428240703</v>
      </c>
      <c r="O187" s="18">
        <v>300</v>
      </c>
      <c r="P187" s="18" t="s">
        <v>26</v>
      </c>
      <c r="Q187" s="18">
        <v>40</v>
      </c>
      <c r="R187" s="3" t="str">
        <f>IF(OR(G187="12R",G187="12L"),_xlfn.XLOOKUP(C187,DB!$A$2:$A$255,DB!$B$2:$B$255,""),IF(OR(G187="30L",G187="30R"),_xlfn.XLOOKUP(C187,DB!$A$2:$A$255,DB!$C$2:$C$255,""),""))</f>
        <v>OMSUK</v>
      </c>
      <c r="S187" s="3">
        <f t="shared" si="2"/>
        <v>21</v>
      </c>
      <c r="T187" s="3" t="str">
        <f>_xlfn.XLOOKUP(C187,DB!$A$2:$A$255,DB!$D$2:$D$255,"")</f>
        <v>Sector 3</v>
      </c>
    </row>
    <row r="188" spans="1:20" x14ac:dyDescent="0.2">
      <c r="A188" s="18" t="s">
        <v>2178</v>
      </c>
      <c r="B188" s="18" t="s">
        <v>18</v>
      </c>
      <c r="C188" s="18" t="s">
        <v>945</v>
      </c>
      <c r="D188" s="18" t="s">
        <v>132</v>
      </c>
      <c r="E188" s="18"/>
      <c r="F188" s="19">
        <v>46305.901273148098</v>
      </c>
      <c r="G188" s="18" t="s">
        <v>22</v>
      </c>
      <c r="H188" s="18" t="s">
        <v>3760</v>
      </c>
      <c r="I188" s="18">
        <v>360</v>
      </c>
      <c r="J188" s="18" t="s">
        <v>23</v>
      </c>
      <c r="K188" s="18" t="s">
        <v>51</v>
      </c>
      <c r="L188" s="18">
        <v>537</v>
      </c>
      <c r="M188" s="18" t="s">
        <v>130</v>
      </c>
      <c r="N188" s="19">
        <v>46305.932280092602</v>
      </c>
      <c r="O188" s="18">
        <v>320</v>
      </c>
      <c r="P188" s="18" t="s">
        <v>26</v>
      </c>
      <c r="Q188" s="18">
        <v>40</v>
      </c>
      <c r="R188" s="3" t="str">
        <f>IF(OR(G188="12R",G188="12L"),_xlfn.XLOOKUP(C188,DB!$A$2:$A$255,DB!$B$2:$B$255,""),IF(OR(G188="30L",G188="30R"),_xlfn.XLOOKUP(C188,DB!$A$2:$A$255,DB!$C$2:$C$255,""),""))</f>
        <v>ENEBA</v>
      </c>
      <c r="S188" s="3">
        <f t="shared" si="2"/>
        <v>21</v>
      </c>
      <c r="T188" s="3" t="str">
        <f>_xlfn.XLOOKUP(C188,DB!$A$2:$A$255,DB!$D$2:$D$255,"")</f>
        <v>Sector 3</v>
      </c>
    </row>
    <row r="189" spans="1:20" x14ac:dyDescent="0.2">
      <c r="A189" s="18" t="s">
        <v>334</v>
      </c>
      <c r="B189" s="18" t="s">
        <v>18</v>
      </c>
      <c r="C189" s="18" t="s">
        <v>19</v>
      </c>
      <c r="D189" s="18" t="s">
        <v>54</v>
      </c>
      <c r="E189" s="18" t="s">
        <v>476</v>
      </c>
      <c r="F189" s="19">
        <v>46305.903032407397</v>
      </c>
      <c r="G189" s="18" t="s">
        <v>22</v>
      </c>
      <c r="H189" s="18" t="s">
        <v>3761</v>
      </c>
      <c r="I189" s="18">
        <v>380</v>
      </c>
      <c r="J189" s="18" t="s">
        <v>23</v>
      </c>
      <c r="K189" s="18" t="s">
        <v>24</v>
      </c>
      <c r="L189" s="18">
        <v>869</v>
      </c>
      <c r="M189" s="18" t="s">
        <v>25</v>
      </c>
      <c r="N189" s="19">
        <v>46305.950682870403</v>
      </c>
      <c r="O189" s="18">
        <v>380</v>
      </c>
      <c r="P189" s="18" t="s">
        <v>26</v>
      </c>
      <c r="Q189" s="18">
        <v>190</v>
      </c>
      <c r="R189" s="3" t="str">
        <f>IF(OR(G189="12R",G189="12L"),_xlfn.XLOOKUP(C189,DB!$A$2:$A$255,DB!$B$2:$B$255,""),IF(OR(G189="30L",G189="30R"),_xlfn.XLOOKUP(C189,DB!$A$2:$A$255,DB!$C$2:$C$255,""),""))</f>
        <v>UDGUV</v>
      </c>
      <c r="S189" s="3">
        <f t="shared" si="2"/>
        <v>21</v>
      </c>
      <c r="T189" s="3" t="str">
        <f>_xlfn.XLOOKUP(C189,DB!$A$2:$A$255,DB!$D$2:$D$255,"")</f>
        <v>Sector 2</v>
      </c>
    </row>
    <row r="190" spans="1:20" x14ac:dyDescent="0.2">
      <c r="A190" s="18" t="s">
        <v>415</v>
      </c>
      <c r="B190" s="18" t="s">
        <v>18</v>
      </c>
      <c r="C190" s="18" t="s">
        <v>18</v>
      </c>
      <c r="D190" s="18" t="s">
        <v>416</v>
      </c>
      <c r="E190" s="18"/>
      <c r="F190" s="19">
        <v>46305.904386574097</v>
      </c>
      <c r="G190" s="18" t="s">
        <v>22</v>
      </c>
      <c r="H190" s="18" t="s">
        <v>3762</v>
      </c>
      <c r="I190" s="18">
        <v>15</v>
      </c>
      <c r="J190" s="18" t="s">
        <v>139</v>
      </c>
      <c r="K190" s="18" t="s">
        <v>51</v>
      </c>
      <c r="L190" s="18">
        <v>69</v>
      </c>
      <c r="M190" s="18" t="s">
        <v>18</v>
      </c>
      <c r="N190" s="19">
        <v>46305.938599537003</v>
      </c>
      <c r="O190" s="18">
        <v>0</v>
      </c>
      <c r="P190" s="18" t="s">
        <v>137</v>
      </c>
      <c r="Q190" s="18">
        <v>15</v>
      </c>
      <c r="R190" s="3" t="str">
        <f>IF(OR(G190="12R",G190="12L"),_xlfn.XLOOKUP(C190,DB!$A$2:$A$255,DB!$B$2:$B$255,""),IF(OR(G190="30L",G190="30R"),_xlfn.XLOOKUP(C190,DB!$A$2:$A$255,DB!$C$2:$C$255,""),""))</f>
        <v/>
      </c>
      <c r="S190" s="3">
        <f t="shared" si="2"/>
        <v>21</v>
      </c>
      <c r="T190" s="3" t="str">
        <f>_xlfn.XLOOKUP(C190,DB!$A$2:$A$255,DB!$D$2:$D$255,"")</f>
        <v/>
      </c>
    </row>
    <row r="191" spans="1:20" x14ac:dyDescent="0.2">
      <c r="A191" s="18" t="s">
        <v>546</v>
      </c>
      <c r="B191" s="18" t="s">
        <v>18</v>
      </c>
      <c r="C191" s="18" t="s">
        <v>166</v>
      </c>
      <c r="D191" s="18" t="s">
        <v>507</v>
      </c>
      <c r="E191" s="18"/>
      <c r="F191" s="19">
        <v>46305.905648148102</v>
      </c>
      <c r="G191" s="18" t="s">
        <v>22</v>
      </c>
      <c r="H191" s="18" t="s">
        <v>167</v>
      </c>
      <c r="I191" s="18">
        <v>15</v>
      </c>
      <c r="J191" s="18" t="s">
        <v>139</v>
      </c>
      <c r="K191" s="18" t="s">
        <v>51</v>
      </c>
      <c r="L191" s="18">
        <v>58</v>
      </c>
      <c r="M191" s="18" t="s">
        <v>166</v>
      </c>
      <c r="N191" s="19">
        <v>46305.916921296302</v>
      </c>
      <c r="O191" s="18">
        <v>0</v>
      </c>
      <c r="P191" s="18" t="s">
        <v>137</v>
      </c>
      <c r="Q191" s="18">
        <v>15</v>
      </c>
      <c r="R191" s="3" t="str">
        <f>IF(OR(G191="12R",G191="12L"),_xlfn.XLOOKUP(C191,DB!$A$2:$A$255,DB!$B$2:$B$255,""),IF(OR(G191="30L",G191="30R"),_xlfn.XLOOKUP(C191,DB!$A$2:$A$255,DB!$C$2:$C$255,""),""))</f>
        <v>CZM</v>
      </c>
      <c r="S191" s="3">
        <f t="shared" si="2"/>
        <v>21</v>
      </c>
      <c r="T191" s="3" t="str">
        <f>_xlfn.XLOOKUP(C191,DB!$A$2:$A$255,DB!$D$2:$D$255,"")</f>
        <v>Sector 7</v>
      </c>
    </row>
    <row r="192" spans="1:20" x14ac:dyDescent="0.2">
      <c r="A192" s="18" t="s">
        <v>337</v>
      </c>
      <c r="B192" s="18" t="s">
        <v>18</v>
      </c>
      <c r="C192" s="18" t="s">
        <v>219</v>
      </c>
      <c r="D192" s="18" t="s">
        <v>34</v>
      </c>
      <c r="E192" s="18" t="s">
        <v>3763</v>
      </c>
      <c r="F192" s="19">
        <v>46305.918784722198</v>
      </c>
      <c r="G192" s="18" t="s">
        <v>22</v>
      </c>
      <c r="H192" s="18" t="s">
        <v>3764</v>
      </c>
      <c r="I192" s="18">
        <v>330</v>
      </c>
      <c r="J192" s="18" t="s">
        <v>23</v>
      </c>
      <c r="K192" s="18" t="s">
        <v>24</v>
      </c>
      <c r="L192" s="18">
        <v>151</v>
      </c>
      <c r="M192" s="18" t="s">
        <v>117</v>
      </c>
      <c r="N192" s="19">
        <v>46305.929212962998</v>
      </c>
      <c r="O192" s="18">
        <v>262</v>
      </c>
      <c r="P192" s="18" t="s">
        <v>26</v>
      </c>
      <c r="Q192" s="18">
        <v>190</v>
      </c>
      <c r="R192" s="3" t="str">
        <f>IF(OR(G192="12R",G192="12L"),_xlfn.XLOOKUP(C192,DB!$A$2:$A$255,DB!$B$2:$B$255,""),IF(OR(G192="30L",G192="30R"),_xlfn.XLOOKUP(C192,DB!$A$2:$A$255,DB!$C$2:$C$255,""),""))</f>
        <v>TAKUX</v>
      </c>
      <c r="S192" s="3">
        <f t="shared" si="2"/>
        <v>22</v>
      </c>
      <c r="T192" s="3" t="str">
        <f>_xlfn.XLOOKUP(C192,DB!$A$2:$A$255,DB!$D$2:$D$255,"")</f>
        <v>Sector 7</v>
      </c>
    </row>
    <row r="193" spans="1:20" x14ac:dyDescent="0.2">
      <c r="A193" s="18" t="s">
        <v>1402</v>
      </c>
      <c r="B193" s="18" t="s">
        <v>18</v>
      </c>
      <c r="C193" s="18" t="s">
        <v>660</v>
      </c>
      <c r="D193" s="18" t="s">
        <v>116</v>
      </c>
      <c r="E193" s="18" t="s">
        <v>3765</v>
      </c>
      <c r="F193" s="19">
        <v>46305.920034722199</v>
      </c>
      <c r="G193" s="18" t="s">
        <v>22</v>
      </c>
      <c r="H193" s="18" t="s">
        <v>3766</v>
      </c>
      <c r="I193" s="18">
        <v>360</v>
      </c>
      <c r="J193" s="18" t="s">
        <v>23</v>
      </c>
      <c r="K193" s="18" t="s">
        <v>24</v>
      </c>
      <c r="L193" s="18">
        <v>551</v>
      </c>
      <c r="M193" s="18" t="s">
        <v>130</v>
      </c>
      <c r="N193" s="19">
        <v>46305.949699074103</v>
      </c>
      <c r="O193" s="18">
        <v>360</v>
      </c>
      <c r="P193" s="18" t="s">
        <v>26</v>
      </c>
      <c r="Q193" s="18">
        <v>40</v>
      </c>
      <c r="R193" s="3" t="str">
        <f>IF(OR(G193="12R",G193="12L"),_xlfn.XLOOKUP(C193,DB!$A$2:$A$255,DB!$B$2:$B$255,""),IF(OR(G193="30L",G193="30R"),_xlfn.XLOOKUP(C193,DB!$A$2:$A$255,DB!$C$2:$C$255,""),""))</f>
        <v>ENEBA</v>
      </c>
      <c r="S193" s="3">
        <f t="shared" si="2"/>
        <v>22</v>
      </c>
      <c r="T193" s="3" t="str">
        <f>_xlfn.XLOOKUP(C193,DB!$A$2:$A$255,DB!$D$2:$D$255,"")</f>
        <v>Sector 3</v>
      </c>
    </row>
    <row r="194" spans="1:20" x14ac:dyDescent="0.2">
      <c r="A194" s="18" t="s">
        <v>1948</v>
      </c>
      <c r="B194" s="18" t="s">
        <v>18</v>
      </c>
      <c r="C194" s="18" t="s">
        <v>945</v>
      </c>
      <c r="D194" s="18" t="s">
        <v>331</v>
      </c>
      <c r="E194" s="18" t="s">
        <v>3767</v>
      </c>
      <c r="F194" s="19">
        <v>46305.9214699074</v>
      </c>
      <c r="G194" s="18" t="s">
        <v>22</v>
      </c>
      <c r="H194" s="18" t="s">
        <v>3768</v>
      </c>
      <c r="I194" s="18">
        <v>340</v>
      </c>
      <c r="J194" s="18" t="s">
        <v>23</v>
      </c>
      <c r="K194" s="18" t="s">
        <v>24</v>
      </c>
      <c r="L194" s="18">
        <v>535</v>
      </c>
      <c r="M194" s="18" t="s">
        <v>130</v>
      </c>
      <c r="N194" s="19">
        <v>46305.950949074097</v>
      </c>
      <c r="O194" s="18">
        <v>320</v>
      </c>
      <c r="P194" s="18" t="s">
        <v>26</v>
      </c>
      <c r="Q194" s="18">
        <v>40</v>
      </c>
      <c r="R194" s="3" t="str">
        <f>IF(OR(G194="12R",G194="12L"),_xlfn.XLOOKUP(C194,DB!$A$2:$A$255,DB!$B$2:$B$255,""),IF(OR(G194="30L",G194="30R"),_xlfn.XLOOKUP(C194,DB!$A$2:$A$255,DB!$C$2:$C$255,""),""))</f>
        <v>ENEBA</v>
      </c>
      <c r="S194" s="3">
        <f t="shared" si="2"/>
        <v>22</v>
      </c>
      <c r="T194" s="3" t="str">
        <f>_xlfn.XLOOKUP(C194,DB!$A$2:$A$255,DB!$D$2:$D$255,"")</f>
        <v>Sector 3</v>
      </c>
    </row>
    <row r="195" spans="1:20" x14ac:dyDescent="0.2">
      <c r="A195" s="18" t="s">
        <v>3769</v>
      </c>
      <c r="B195" s="18" t="s">
        <v>18</v>
      </c>
      <c r="C195" s="18" t="s">
        <v>50</v>
      </c>
      <c r="D195" s="18" t="s">
        <v>132</v>
      </c>
      <c r="E195" s="18"/>
      <c r="F195" s="19">
        <v>46305.922465277799</v>
      </c>
      <c r="G195" s="18" t="s">
        <v>22</v>
      </c>
      <c r="H195" s="18" t="s">
        <v>3770</v>
      </c>
      <c r="I195" s="18">
        <v>400</v>
      </c>
      <c r="J195" s="18" t="s">
        <v>23</v>
      </c>
      <c r="K195" s="18" t="s">
        <v>51</v>
      </c>
      <c r="L195" s="18">
        <v>859</v>
      </c>
      <c r="M195" s="18" t="s">
        <v>46</v>
      </c>
      <c r="N195" s="19">
        <v>46305.973449074103</v>
      </c>
      <c r="O195" s="18">
        <v>400</v>
      </c>
      <c r="P195" s="18" t="s">
        <v>26</v>
      </c>
      <c r="Q195" s="18">
        <v>30</v>
      </c>
      <c r="R195" s="3" t="str">
        <f>IF(OR(G195="12R",G195="12L"),_xlfn.XLOOKUP(C195,DB!$A$2:$A$255,DB!$B$2:$B$255,""),IF(OR(G195="30L",G195="30R"),_xlfn.XLOOKUP(C195,DB!$A$2:$A$255,DB!$C$2:$C$255,""),""))</f>
        <v>UDGUV</v>
      </c>
      <c r="S195" s="3">
        <f t="shared" ref="S195:S220" si="3">HOUR(F195)</f>
        <v>22</v>
      </c>
      <c r="T195" s="3" t="str">
        <f>_xlfn.XLOOKUP(C195,DB!$A$2:$A$255,DB!$D$2:$D$255,"")</f>
        <v>Sector 2</v>
      </c>
    </row>
    <row r="196" spans="1:20" x14ac:dyDescent="0.2">
      <c r="A196" s="18" t="s">
        <v>681</v>
      </c>
      <c r="B196" s="18" t="s">
        <v>18</v>
      </c>
      <c r="C196" s="18" t="s">
        <v>322</v>
      </c>
      <c r="D196" s="18" t="s">
        <v>261</v>
      </c>
      <c r="E196" s="18" t="s">
        <v>323</v>
      </c>
      <c r="F196" s="19">
        <v>46305.923460648097</v>
      </c>
      <c r="G196" s="18" t="s">
        <v>22</v>
      </c>
      <c r="H196" s="18" t="s">
        <v>3771</v>
      </c>
      <c r="I196" s="18">
        <v>370</v>
      </c>
      <c r="J196" s="18" t="s">
        <v>23</v>
      </c>
      <c r="K196" s="18" t="s">
        <v>24</v>
      </c>
      <c r="L196" s="18">
        <v>136</v>
      </c>
      <c r="M196" s="18" t="s">
        <v>40</v>
      </c>
      <c r="N196" s="19">
        <v>46305.933344907397</v>
      </c>
      <c r="O196" s="18">
        <v>240</v>
      </c>
      <c r="P196" s="18" t="s">
        <v>41</v>
      </c>
      <c r="Q196" s="18">
        <v>190</v>
      </c>
      <c r="R196" s="3" t="str">
        <f>IF(OR(G196="12R",G196="12L"),_xlfn.XLOOKUP(C196,DB!$A$2:$A$255,DB!$B$2:$B$255,""),IF(OR(G196="30L",G196="30R"),_xlfn.XLOOKUP(C196,DB!$A$2:$A$255,DB!$C$2:$C$255,""),""))</f>
        <v>NUDAL</v>
      </c>
      <c r="S196" s="3">
        <f t="shared" si="3"/>
        <v>22</v>
      </c>
      <c r="T196" s="3" t="str">
        <f>_xlfn.XLOOKUP(C196,DB!$A$2:$A$255,DB!$D$2:$D$255,"")</f>
        <v>Sector 3</v>
      </c>
    </row>
    <row r="197" spans="1:20" x14ac:dyDescent="0.2">
      <c r="A197" s="18" t="s">
        <v>538</v>
      </c>
      <c r="B197" s="18" t="s">
        <v>18</v>
      </c>
      <c r="C197" s="18" t="s">
        <v>539</v>
      </c>
      <c r="D197" s="18" t="s">
        <v>29</v>
      </c>
      <c r="E197" s="18" t="s">
        <v>2776</v>
      </c>
      <c r="F197" s="19">
        <v>46305.935914351903</v>
      </c>
      <c r="G197" s="18" t="s">
        <v>22</v>
      </c>
      <c r="H197" s="18" t="s">
        <v>3772</v>
      </c>
      <c r="I197" s="18">
        <v>340</v>
      </c>
      <c r="J197" s="18" t="s">
        <v>23</v>
      </c>
      <c r="K197" s="18" t="s">
        <v>24</v>
      </c>
      <c r="L197" s="18">
        <v>532</v>
      </c>
      <c r="M197" s="18" t="s">
        <v>130</v>
      </c>
      <c r="N197" s="19">
        <v>46305.964907407397</v>
      </c>
      <c r="O197" s="18">
        <v>340</v>
      </c>
      <c r="P197" s="18" t="s">
        <v>26</v>
      </c>
      <c r="Q197" s="18">
        <v>40</v>
      </c>
      <c r="R197" s="3" t="str">
        <f>IF(OR(G197="12R",G197="12L"),_xlfn.XLOOKUP(C197,DB!$A$2:$A$255,DB!$B$2:$B$255,""),IF(OR(G197="30L",G197="30R"),_xlfn.XLOOKUP(C197,DB!$A$2:$A$255,DB!$C$2:$C$255,""),""))</f>
        <v>OMSUK</v>
      </c>
      <c r="S197" s="3">
        <f t="shared" si="3"/>
        <v>22</v>
      </c>
      <c r="T197" s="3" t="str">
        <f>_xlfn.XLOOKUP(C197,DB!$A$2:$A$255,DB!$D$2:$D$255,"")</f>
        <v>Sector 3</v>
      </c>
    </row>
    <row r="198" spans="1:20" x14ac:dyDescent="0.2">
      <c r="A198" s="18" t="s">
        <v>555</v>
      </c>
      <c r="B198" s="18" t="s">
        <v>18</v>
      </c>
      <c r="C198" s="18" t="s">
        <v>539</v>
      </c>
      <c r="D198" s="18" t="s">
        <v>29</v>
      </c>
      <c r="E198" s="18" t="s">
        <v>2784</v>
      </c>
      <c r="F198" s="19">
        <v>46305.940011574101</v>
      </c>
      <c r="G198" s="18" t="s">
        <v>22</v>
      </c>
      <c r="H198" s="18" t="s">
        <v>3773</v>
      </c>
      <c r="I198" s="18">
        <v>340</v>
      </c>
      <c r="J198" s="18" t="s">
        <v>23</v>
      </c>
      <c r="K198" s="18" t="s">
        <v>24</v>
      </c>
      <c r="L198" s="18">
        <v>539</v>
      </c>
      <c r="M198" s="18" t="s">
        <v>130</v>
      </c>
      <c r="N198" s="19">
        <v>46305.969166666699</v>
      </c>
      <c r="O198" s="18">
        <v>324</v>
      </c>
      <c r="P198" s="18" t="s">
        <v>26</v>
      </c>
      <c r="Q198" s="18">
        <v>40</v>
      </c>
      <c r="R198" s="3" t="str">
        <f>IF(OR(G198="12R",G198="12L"),_xlfn.XLOOKUP(C198,DB!$A$2:$A$255,DB!$B$2:$B$255,""),IF(OR(G198="30L",G198="30R"),_xlfn.XLOOKUP(C198,DB!$A$2:$A$255,DB!$C$2:$C$255,""),""))</f>
        <v>OMSUK</v>
      </c>
      <c r="S198" s="3">
        <f t="shared" si="3"/>
        <v>22</v>
      </c>
      <c r="T198" s="3" t="str">
        <f>_xlfn.XLOOKUP(C198,DB!$A$2:$A$255,DB!$D$2:$D$255,"")</f>
        <v>Sector 3</v>
      </c>
    </row>
    <row r="199" spans="1:20" x14ac:dyDescent="0.2">
      <c r="A199" s="18" t="s">
        <v>1951</v>
      </c>
      <c r="B199" s="18" t="s">
        <v>18</v>
      </c>
      <c r="C199" s="18" t="s">
        <v>1015</v>
      </c>
      <c r="D199" s="18" t="s">
        <v>116</v>
      </c>
      <c r="E199" s="18" t="s">
        <v>3774</v>
      </c>
      <c r="F199" s="19">
        <v>46305.941412036998</v>
      </c>
      <c r="G199" s="18" t="s">
        <v>22</v>
      </c>
      <c r="H199" s="18" t="s">
        <v>3775</v>
      </c>
      <c r="I199" s="18">
        <v>380</v>
      </c>
      <c r="J199" s="18" t="s">
        <v>23</v>
      </c>
      <c r="K199" s="18" t="s">
        <v>24</v>
      </c>
      <c r="L199" s="18">
        <v>532</v>
      </c>
      <c r="M199" s="18" t="s">
        <v>130</v>
      </c>
      <c r="N199" s="19">
        <v>46305.971157407403</v>
      </c>
      <c r="O199" s="18">
        <v>380</v>
      </c>
      <c r="P199" s="18" t="s">
        <v>26</v>
      </c>
      <c r="Q199" s="18">
        <v>40</v>
      </c>
      <c r="R199" s="3" t="str">
        <f>IF(OR(G199="12R",G199="12L"),_xlfn.XLOOKUP(C199,DB!$A$2:$A$255,DB!$B$2:$B$255,""),IF(OR(G199="30L",G199="30R"),_xlfn.XLOOKUP(C199,DB!$A$2:$A$255,DB!$C$2:$C$255,""),""))</f>
        <v>ENEBA</v>
      </c>
      <c r="S199" s="3">
        <f t="shared" si="3"/>
        <v>22</v>
      </c>
      <c r="T199" s="3" t="str">
        <f>_xlfn.XLOOKUP(C199,DB!$A$2:$A$255,DB!$D$2:$D$255,"")</f>
        <v>Sector 3</v>
      </c>
    </row>
    <row r="200" spans="1:20" x14ac:dyDescent="0.2">
      <c r="A200" s="18" t="s">
        <v>348</v>
      </c>
      <c r="B200" s="18" t="s">
        <v>18</v>
      </c>
      <c r="C200" s="18" t="s">
        <v>33</v>
      </c>
      <c r="D200" s="18" t="s">
        <v>54</v>
      </c>
      <c r="E200" s="18" t="s">
        <v>1101</v>
      </c>
      <c r="F200" s="19">
        <v>46305.942164351902</v>
      </c>
      <c r="G200" s="18" t="s">
        <v>22</v>
      </c>
      <c r="H200" s="18" t="s">
        <v>3776</v>
      </c>
      <c r="I200" s="18">
        <v>360</v>
      </c>
      <c r="J200" s="18" t="s">
        <v>23</v>
      </c>
      <c r="K200" s="18" t="s">
        <v>24</v>
      </c>
      <c r="L200" s="18">
        <v>864</v>
      </c>
      <c r="M200" s="18" t="s">
        <v>36</v>
      </c>
      <c r="N200" s="19">
        <v>46305.989074074103</v>
      </c>
      <c r="O200" s="18">
        <v>360</v>
      </c>
      <c r="P200" s="18" t="s">
        <v>26</v>
      </c>
      <c r="Q200" s="18">
        <v>190</v>
      </c>
      <c r="R200" s="3" t="str">
        <f>IF(OR(G200="12R",G200="12L"),_xlfn.XLOOKUP(C200,DB!$A$2:$A$255,DB!$B$2:$B$255,""),IF(OR(G200="30L",G200="30R"),_xlfn.XLOOKUP(C200,DB!$A$2:$A$255,DB!$C$2:$C$255,""),""))</f>
        <v>UDGUV</v>
      </c>
      <c r="S200" s="3">
        <f t="shared" si="3"/>
        <v>22</v>
      </c>
      <c r="T200" s="3" t="str">
        <f>_xlfn.XLOOKUP(C200,DB!$A$2:$A$255,DB!$D$2:$D$255,"")</f>
        <v>Sector 2</v>
      </c>
    </row>
    <row r="201" spans="1:20" x14ac:dyDescent="0.2">
      <c r="A201" s="18" t="s">
        <v>343</v>
      </c>
      <c r="B201" s="18" t="s">
        <v>18</v>
      </c>
      <c r="C201" s="18" t="s">
        <v>122</v>
      </c>
      <c r="D201" s="18" t="s">
        <v>44</v>
      </c>
      <c r="E201" s="18" t="s">
        <v>2459</v>
      </c>
      <c r="F201" s="19">
        <v>46305.942708333299</v>
      </c>
      <c r="G201" s="18" t="s">
        <v>22</v>
      </c>
      <c r="H201" s="18" t="s">
        <v>3777</v>
      </c>
      <c r="I201" s="18">
        <v>340</v>
      </c>
      <c r="J201" s="18" t="s">
        <v>23</v>
      </c>
      <c r="K201" s="18" t="s">
        <v>24</v>
      </c>
      <c r="L201" s="18">
        <v>564</v>
      </c>
      <c r="M201" s="18" t="s">
        <v>130</v>
      </c>
      <c r="N201" s="19">
        <v>46305.973009259302</v>
      </c>
      <c r="O201" s="18">
        <v>340</v>
      </c>
      <c r="P201" s="18" t="s">
        <v>26</v>
      </c>
      <c r="Q201" s="18">
        <v>40</v>
      </c>
      <c r="R201" s="3" t="str">
        <f>IF(OR(G201="12R",G201="12L"),_xlfn.XLOOKUP(C201,DB!$A$2:$A$255,DB!$B$2:$B$255,""),IF(OR(G201="30L",G201="30R"),_xlfn.XLOOKUP(C201,DB!$A$2:$A$255,DB!$C$2:$C$255,""),""))</f>
        <v>ENEBA</v>
      </c>
      <c r="S201" s="3">
        <f t="shared" si="3"/>
        <v>22</v>
      </c>
      <c r="T201" s="3" t="str">
        <f>_xlfn.XLOOKUP(C201,DB!$A$2:$A$255,DB!$D$2:$D$255,"")</f>
        <v>Sector 3</v>
      </c>
    </row>
    <row r="202" spans="1:20" x14ac:dyDescent="0.2">
      <c r="A202" s="18" t="s">
        <v>354</v>
      </c>
      <c r="B202" s="18" t="s">
        <v>18</v>
      </c>
      <c r="C202" s="18" t="s">
        <v>43</v>
      </c>
      <c r="D202" s="18" t="s">
        <v>44</v>
      </c>
      <c r="E202" s="18" t="s">
        <v>564</v>
      </c>
      <c r="F202" s="19">
        <v>46305.943634259304</v>
      </c>
      <c r="G202" s="18" t="s">
        <v>22</v>
      </c>
      <c r="H202" s="18" t="s">
        <v>3778</v>
      </c>
      <c r="I202" s="18">
        <v>340</v>
      </c>
      <c r="J202" s="18" t="s">
        <v>23</v>
      </c>
      <c r="K202" s="18" t="s">
        <v>24</v>
      </c>
      <c r="L202" s="18">
        <v>860</v>
      </c>
      <c r="M202" s="18" t="s">
        <v>46</v>
      </c>
      <c r="N202" s="19">
        <v>46305.988449074102</v>
      </c>
      <c r="O202" s="18">
        <v>340</v>
      </c>
      <c r="P202" s="18" t="s">
        <v>26</v>
      </c>
      <c r="Q202" s="18">
        <v>190</v>
      </c>
      <c r="R202" s="3" t="str">
        <f>IF(OR(G202="12R",G202="12L"),_xlfn.XLOOKUP(C202,DB!$A$2:$A$255,DB!$B$2:$B$255,""),IF(OR(G202="30L",G202="30R"),_xlfn.XLOOKUP(C202,DB!$A$2:$A$255,DB!$C$2:$C$255,""),""))</f>
        <v>UDGUV</v>
      </c>
      <c r="S202" s="3">
        <f t="shared" si="3"/>
        <v>22</v>
      </c>
      <c r="T202" s="3" t="str">
        <f>_xlfn.XLOOKUP(C202,DB!$A$2:$A$255,DB!$D$2:$D$255,"")</f>
        <v>Sector 2</v>
      </c>
    </row>
    <row r="203" spans="1:20" x14ac:dyDescent="0.2">
      <c r="A203" s="18" t="s">
        <v>530</v>
      </c>
      <c r="B203" s="18" t="s">
        <v>18</v>
      </c>
      <c r="C203" s="18" t="s">
        <v>178</v>
      </c>
      <c r="D203" s="18" t="s">
        <v>44</v>
      </c>
      <c r="E203" s="18" t="s">
        <v>973</v>
      </c>
      <c r="F203" s="19">
        <v>46305.946909722203</v>
      </c>
      <c r="G203" s="18" t="s">
        <v>22</v>
      </c>
      <c r="H203" s="18" t="s">
        <v>3779</v>
      </c>
      <c r="I203" s="18">
        <v>320</v>
      </c>
      <c r="J203" s="18" t="s">
        <v>23</v>
      </c>
      <c r="K203" s="18" t="s">
        <v>24</v>
      </c>
      <c r="L203" s="18">
        <v>525</v>
      </c>
      <c r="M203" s="18" t="s">
        <v>3780</v>
      </c>
      <c r="N203" s="19">
        <v>46305.975613425901</v>
      </c>
      <c r="O203" s="18">
        <v>320</v>
      </c>
      <c r="P203" s="18" t="s">
        <v>26</v>
      </c>
      <c r="Q203" s="18">
        <v>40</v>
      </c>
      <c r="R203" s="3" t="str">
        <f>IF(OR(G203="12R",G203="12L"),_xlfn.XLOOKUP(C203,DB!$A$2:$A$255,DB!$B$2:$B$255,""),IF(OR(G203="30L",G203="30R"),_xlfn.XLOOKUP(C203,DB!$A$2:$A$255,DB!$C$2:$C$255,""),""))</f>
        <v>OMSUK</v>
      </c>
      <c r="S203" s="3">
        <f t="shared" si="3"/>
        <v>22</v>
      </c>
      <c r="T203" s="3" t="str">
        <f>_xlfn.XLOOKUP(C203,DB!$A$2:$A$255,DB!$D$2:$D$255,"")</f>
        <v>Sector 3</v>
      </c>
    </row>
    <row r="204" spans="1:20" x14ac:dyDescent="0.2">
      <c r="A204" s="18" t="s">
        <v>685</v>
      </c>
      <c r="B204" s="18" t="s">
        <v>18</v>
      </c>
      <c r="C204" s="18" t="s">
        <v>328</v>
      </c>
      <c r="D204" s="18" t="s">
        <v>29</v>
      </c>
      <c r="E204" s="18" t="s">
        <v>3781</v>
      </c>
      <c r="F204" s="19">
        <v>46305.948622685202</v>
      </c>
      <c r="G204" s="18" t="s">
        <v>22</v>
      </c>
      <c r="H204" s="18" t="s">
        <v>3782</v>
      </c>
      <c r="I204" s="18">
        <v>360</v>
      </c>
      <c r="J204" s="18" t="s">
        <v>23</v>
      </c>
      <c r="K204" s="18" t="s">
        <v>24</v>
      </c>
      <c r="L204" s="18">
        <v>578</v>
      </c>
      <c r="M204" s="18" t="s">
        <v>130</v>
      </c>
      <c r="N204" s="19">
        <v>46305.981284722198</v>
      </c>
      <c r="O204" s="18">
        <v>360</v>
      </c>
      <c r="P204" s="18" t="s">
        <v>26</v>
      </c>
      <c r="Q204" s="18">
        <v>40</v>
      </c>
      <c r="R204" s="3" t="str">
        <f>IF(OR(G204="12R",G204="12L"),_xlfn.XLOOKUP(C204,DB!$A$2:$A$255,DB!$B$2:$B$255,""),IF(OR(G204="30L",G204="30R"),_xlfn.XLOOKUP(C204,DB!$A$2:$A$255,DB!$C$2:$C$255,""),""))</f>
        <v>OMSUK</v>
      </c>
      <c r="S204" s="3">
        <f t="shared" si="3"/>
        <v>22</v>
      </c>
      <c r="T204" s="3" t="str">
        <f>_xlfn.XLOOKUP(C204,DB!$A$2:$A$255,DB!$D$2:$D$255,"")</f>
        <v>Sector 3</v>
      </c>
    </row>
    <row r="205" spans="1:20" x14ac:dyDescent="0.2">
      <c r="A205" s="18" t="s">
        <v>344</v>
      </c>
      <c r="B205" s="18" t="s">
        <v>18</v>
      </c>
      <c r="C205" s="18" t="s">
        <v>345</v>
      </c>
      <c r="D205" s="18" t="s">
        <v>34</v>
      </c>
      <c r="E205" s="18" t="s">
        <v>624</v>
      </c>
      <c r="F205" s="19">
        <v>46305.952465277798</v>
      </c>
      <c r="G205" s="18" t="s">
        <v>22</v>
      </c>
      <c r="H205" s="18" t="s">
        <v>3783</v>
      </c>
      <c r="I205" s="18">
        <v>360</v>
      </c>
      <c r="J205" s="18" t="s">
        <v>23</v>
      </c>
      <c r="K205" s="18" t="s">
        <v>24</v>
      </c>
      <c r="L205" s="18">
        <v>872</v>
      </c>
      <c r="M205" s="18" t="s">
        <v>3784</v>
      </c>
      <c r="N205" s="19">
        <v>46305.999976851897</v>
      </c>
      <c r="O205" s="18">
        <v>360</v>
      </c>
      <c r="P205" s="18" t="s">
        <v>26</v>
      </c>
      <c r="Q205" s="18">
        <v>190</v>
      </c>
      <c r="R205" s="3" t="str">
        <f>IF(OR(G205="12R",G205="12L"),_xlfn.XLOOKUP(C205,DB!$A$2:$A$255,DB!$B$2:$B$255,""),IF(OR(G205="30L",G205="30R"),_xlfn.XLOOKUP(C205,DB!$A$2:$A$255,DB!$C$2:$C$255,""),""))</f>
        <v>UDGUV</v>
      </c>
      <c r="S205" s="3">
        <f t="shared" si="3"/>
        <v>22</v>
      </c>
      <c r="T205" s="3" t="str">
        <f>_xlfn.XLOOKUP(C205,DB!$A$2:$A$255,DB!$D$2:$D$255,"")</f>
        <v>Sector 2</v>
      </c>
    </row>
    <row r="206" spans="1:20" x14ac:dyDescent="0.2">
      <c r="A206" s="18" t="s">
        <v>3785</v>
      </c>
      <c r="B206" s="18" t="s">
        <v>18</v>
      </c>
      <c r="C206" s="18" t="s">
        <v>28</v>
      </c>
      <c r="D206" s="18" t="s">
        <v>241</v>
      </c>
      <c r="E206" s="18" t="s">
        <v>3786</v>
      </c>
      <c r="F206" s="19">
        <v>46305.9537962963</v>
      </c>
      <c r="G206" s="18" t="s">
        <v>22</v>
      </c>
      <c r="H206" s="18" t="s">
        <v>3787</v>
      </c>
      <c r="I206" s="18">
        <v>330</v>
      </c>
      <c r="J206" s="18" t="s">
        <v>23</v>
      </c>
      <c r="K206" s="18" t="s">
        <v>24</v>
      </c>
      <c r="L206" s="18">
        <v>360</v>
      </c>
      <c r="M206" s="18" t="s">
        <v>31</v>
      </c>
      <c r="N206" s="19">
        <v>46305.974861111099</v>
      </c>
      <c r="O206" s="18">
        <v>330</v>
      </c>
      <c r="P206" s="18" t="s">
        <v>26</v>
      </c>
      <c r="Q206" s="18">
        <v>40</v>
      </c>
      <c r="R206" s="3" t="str">
        <f>IF(OR(G206="12R",G206="12L"),_xlfn.XLOOKUP(C206,DB!$A$2:$A$255,DB!$B$2:$B$255,""),IF(OR(G206="30L",G206="30R"),_xlfn.XLOOKUP(C206,DB!$A$2:$A$255,DB!$C$2:$C$255,""),""))</f>
        <v>OMSUK</v>
      </c>
      <c r="S206" s="3">
        <f t="shared" si="3"/>
        <v>22</v>
      </c>
      <c r="T206" s="3" t="str">
        <f>_xlfn.XLOOKUP(C206,DB!$A$2:$A$255,DB!$D$2:$D$255,"")</f>
        <v>Sector 3</v>
      </c>
    </row>
    <row r="207" spans="1:20" x14ac:dyDescent="0.2">
      <c r="A207" s="18" t="s">
        <v>349</v>
      </c>
      <c r="B207" s="18" t="s">
        <v>18</v>
      </c>
      <c r="C207" s="18" t="s">
        <v>221</v>
      </c>
      <c r="D207" s="18" t="s">
        <v>54</v>
      </c>
      <c r="E207" s="18" t="s">
        <v>485</v>
      </c>
      <c r="F207" s="19">
        <v>46305.9546527778</v>
      </c>
      <c r="G207" s="18" t="s">
        <v>22</v>
      </c>
      <c r="H207" s="18" t="s">
        <v>3788</v>
      </c>
      <c r="I207" s="18">
        <v>380</v>
      </c>
      <c r="J207" s="18" t="s">
        <v>23</v>
      </c>
      <c r="K207" s="18" t="s">
        <v>24</v>
      </c>
      <c r="L207" s="18">
        <v>917</v>
      </c>
      <c r="M207" s="18" t="s">
        <v>1731</v>
      </c>
      <c r="N207" s="19">
        <v>46306.003900463002</v>
      </c>
      <c r="O207" s="18">
        <v>380</v>
      </c>
      <c r="P207" s="18" t="s">
        <v>26</v>
      </c>
      <c r="Q207" s="18">
        <v>190</v>
      </c>
      <c r="R207" s="3" t="str">
        <f>IF(OR(G207="12R",G207="12L"),_xlfn.XLOOKUP(C207,DB!$A$2:$A$255,DB!$B$2:$B$255,""),IF(OR(G207="30L",G207="30R"),_xlfn.XLOOKUP(C207,DB!$A$2:$A$255,DB!$C$2:$C$255,""),""))</f>
        <v>UDGUV</v>
      </c>
      <c r="S207" s="3">
        <f t="shared" si="3"/>
        <v>22</v>
      </c>
      <c r="T207" s="3" t="str">
        <f>_xlfn.XLOOKUP(C207,DB!$A$2:$A$255,DB!$D$2:$D$255,"")</f>
        <v>Sector 2</v>
      </c>
    </row>
    <row r="208" spans="1:20" ht="16" customHeight="1" x14ac:dyDescent="0.2">
      <c r="A208" s="18" t="s">
        <v>3789</v>
      </c>
      <c r="B208" s="18" t="s">
        <v>18</v>
      </c>
      <c r="C208" s="18" t="s">
        <v>18</v>
      </c>
      <c r="D208" s="18" t="s">
        <v>3790</v>
      </c>
      <c r="E208" s="18"/>
      <c r="F208" s="19">
        <v>46305.966145833299</v>
      </c>
      <c r="G208" s="18" t="s">
        <v>22</v>
      </c>
      <c r="H208" s="18" t="s">
        <v>138</v>
      </c>
      <c r="I208" s="18">
        <v>10</v>
      </c>
      <c r="J208" s="18" t="s">
        <v>139</v>
      </c>
      <c r="K208" s="18" t="s">
        <v>51</v>
      </c>
      <c r="L208" s="18">
        <v>105</v>
      </c>
      <c r="M208" s="18" t="s">
        <v>18</v>
      </c>
      <c r="N208" s="19">
        <v>46306.001805555599</v>
      </c>
      <c r="O208" s="18">
        <v>0</v>
      </c>
      <c r="P208" s="18" t="s">
        <v>137</v>
      </c>
      <c r="Q208" s="18">
        <v>10</v>
      </c>
      <c r="R208" s="3" t="str">
        <f>IF(OR(G208="12R",G208="12L"),_xlfn.XLOOKUP(C208,DB!$A$2:$A$255,DB!$B$2:$B$255,""),IF(OR(G208="30L",G208="30R"),_xlfn.XLOOKUP(C208,DB!$A$2:$A$255,DB!$C$2:$C$255,""),""))</f>
        <v/>
      </c>
      <c r="S208" s="3">
        <f t="shared" si="3"/>
        <v>23</v>
      </c>
      <c r="T208" s="3" t="str">
        <f>_xlfn.XLOOKUP(C208,DB!$A$2:$A$255,DB!$D$2:$D$255,"")</f>
        <v/>
      </c>
    </row>
    <row r="209" spans="1:20" ht="16" customHeight="1" x14ac:dyDescent="0.2">
      <c r="A209" s="18" t="s">
        <v>356</v>
      </c>
      <c r="B209" s="18" t="s">
        <v>18</v>
      </c>
      <c r="C209" s="18" t="s">
        <v>63</v>
      </c>
      <c r="D209" s="18" t="s">
        <v>34</v>
      </c>
      <c r="E209" s="18" t="s">
        <v>302</v>
      </c>
      <c r="F209" s="19">
        <v>46305.967905092599</v>
      </c>
      <c r="G209" s="18" t="s">
        <v>22</v>
      </c>
      <c r="H209" s="18" t="s">
        <v>3791</v>
      </c>
      <c r="I209" s="18">
        <v>360</v>
      </c>
      <c r="J209" s="18" t="s">
        <v>23</v>
      </c>
      <c r="K209" s="18" t="s">
        <v>24</v>
      </c>
      <c r="L209" s="18">
        <v>864</v>
      </c>
      <c r="M209" s="18" t="s">
        <v>558</v>
      </c>
      <c r="N209" s="19">
        <v>46306.015694444402</v>
      </c>
      <c r="O209" s="18">
        <v>360</v>
      </c>
      <c r="P209" s="18" t="s">
        <v>26</v>
      </c>
      <c r="Q209" s="18">
        <v>190</v>
      </c>
      <c r="R209" s="3" t="str">
        <f>IF(OR(G209="12R",G209="12L"),_xlfn.XLOOKUP(C209,DB!$A$2:$A$255,DB!$B$2:$B$255,""),IF(OR(G209="30L",G209="30R"),_xlfn.XLOOKUP(C209,DB!$A$2:$A$255,DB!$C$2:$C$255,""),""))</f>
        <v>UDGUV</v>
      </c>
      <c r="S209" s="3">
        <f t="shared" si="3"/>
        <v>23</v>
      </c>
      <c r="T209" s="3" t="str">
        <f>_xlfn.XLOOKUP(C209,DB!$A$2:$A$255,DB!$D$2:$D$255,"")</f>
        <v>Sector 2</v>
      </c>
    </row>
    <row r="210" spans="1:20" x14ac:dyDescent="0.2">
      <c r="A210" s="18" t="s">
        <v>358</v>
      </c>
      <c r="B210" s="18" t="s">
        <v>18</v>
      </c>
      <c r="C210" s="18" t="s">
        <v>276</v>
      </c>
      <c r="D210" s="18" t="s">
        <v>129</v>
      </c>
      <c r="E210" s="18" t="s">
        <v>1777</v>
      </c>
      <c r="F210" s="19">
        <v>46305.969351851898</v>
      </c>
      <c r="G210" s="18" t="s">
        <v>22</v>
      </c>
      <c r="H210" s="18" t="s">
        <v>3792</v>
      </c>
      <c r="I210" s="18">
        <v>340</v>
      </c>
      <c r="J210" s="18" t="s">
        <v>23</v>
      </c>
      <c r="K210" s="18" t="s">
        <v>24</v>
      </c>
      <c r="L210" s="18">
        <v>864</v>
      </c>
      <c r="M210" s="18" t="s">
        <v>36</v>
      </c>
      <c r="N210" s="19">
        <v>46306.014479166697</v>
      </c>
      <c r="O210" s="18">
        <v>340</v>
      </c>
      <c r="P210" s="18" t="s">
        <v>26</v>
      </c>
      <c r="Q210" s="18">
        <v>190</v>
      </c>
      <c r="R210" s="3" t="str">
        <f>IF(OR(G210="12R",G210="12L"),_xlfn.XLOOKUP(C210,DB!$A$2:$A$255,DB!$B$2:$B$255,""),IF(OR(G210="30L",G210="30R"),_xlfn.XLOOKUP(C210,DB!$A$2:$A$255,DB!$C$2:$C$255,""),""))</f>
        <v>UDGUV</v>
      </c>
      <c r="S210" s="3">
        <f t="shared" si="3"/>
        <v>23</v>
      </c>
      <c r="T210" s="3" t="str">
        <f>_xlfn.XLOOKUP(C210,DB!$A$2:$A$255,DB!$D$2:$D$255,"")</f>
        <v>Sector 2</v>
      </c>
    </row>
    <row r="211" spans="1:20" x14ac:dyDescent="0.2">
      <c r="A211" s="18" t="s">
        <v>342</v>
      </c>
      <c r="B211" s="18" t="s">
        <v>18</v>
      </c>
      <c r="C211" s="18" t="s">
        <v>33</v>
      </c>
      <c r="D211" s="18" t="s">
        <v>20</v>
      </c>
      <c r="E211" s="18" t="s">
        <v>458</v>
      </c>
      <c r="F211" s="19">
        <v>46305.980624999997</v>
      </c>
      <c r="G211" s="18" t="s">
        <v>22</v>
      </c>
      <c r="H211" s="18" t="s">
        <v>3793</v>
      </c>
      <c r="I211" s="18">
        <v>340</v>
      </c>
      <c r="J211" s="18" t="s">
        <v>23</v>
      </c>
      <c r="K211" s="18" t="s">
        <v>24</v>
      </c>
      <c r="L211" s="18">
        <v>867</v>
      </c>
      <c r="M211" s="18" t="s">
        <v>36</v>
      </c>
      <c r="N211" s="19">
        <v>46306.028078703697</v>
      </c>
      <c r="O211" s="18">
        <v>340</v>
      </c>
      <c r="P211" s="18" t="s">
        <v>26</v>
      </c>
      <c r="Q211" s="18">
        <v>190</v>
      </c>
      <c r="R211" s="3" t="str">
        <f>IF(OR(G211="12R",G211="12L"),_xlfn.XLOOKUP(C211,DB!$A$2:$A$255,DB!$B$2:$B$255,""),IF(OR(G211="30L",G211="30R"),_xlfn.XLOOKUP(C211,DB!$A$2:$A$255,DB!$C$2:$C$255,""),""))</f>
        <v>UDGUV</v>
      </c>
      <c r="S211" s="3">
        <f t="shared" si="3"/>
        <v>23</v>
      </c>
      <c r="T211" s="3" t="str">
        <f>_xlfn.XLOOKUP(C211,DB!$A$2:$A$255,DB!$D$2:$D$255,"")</f>
        <v>Sector 2</v>
      </c>
    </row>
    <row r="212" spans="1:20" x14ac:dyDescent="0.2">
      <c r="A212" s="18" t="s">
        <v>360</v>
      </c>
      <c r="B212" s="18" t="s">
        <v>18</v>
      </c>
      <c r="C212" s="18" t="s">
        <v>43</v>
      </c>
      <c r="D212" s="18" t="s">
        <v>129</v>
      </c>
      <c r="E212" s="18" t="s">
        <v>867</v>
      </c>
      <c r="F212" s="19">
        <v>46305.984988425902</v>
      </c>
      <c r="G212" s="18" t="s">
        <v>22</v>
      </c>
      <c r="H212" s="18" t="s">
        <v>3794</v>
      </c>
      <c r="I212" s="18">
        <v>380</v>
      </c>
      <c r="J212" s="18" t="s">
        <v>23</v>
      </c>
      <c r="K212" s="18" t="s">
        <v>24</v>
      </c>
      <c r="L212" s="18">
        <v>862</v>
      </c>
      <c r="M212" s="18" t="s">
        <v>46</v>
      </c>
      <c r="N212" s="19">
        <v>46306.032280092601</v>
      </c>
      <c r="O212" s="18">
        <v>380</v>
      </c>
      <c r="P212" s="18" t="s">
        <v>26</v>
      </c>
      <c r="Q212" s="18">
        <v>190</v>
      </c>
      <c r="R212" s="3" t="str">
        <f>IF(OR(G212="12R",G212="12L"),_xlfn.XLOOKUP(C212,DB!$A$2:$A$255,DB!$B$2:$B$255,""),IF(OR(G212="30L",G212="30R"),_xlfn.XLOOKUP(C212,DB!$A$2:$A$255,DB!$C$2:$C$255,""),""))</f>
        <v>UDGUV</v>
      </c>
      <c r="S212" s="3">
        <f t="shared" si="3"/>
        <v>23</v>
      </c>
      <c r="T212" s="3" t="str">
        <f>_xlfn.XLOOKUP(C212,DB!$A$2:$A$255,DB!$D$2:$D$255,"")</f>
        <v>Sector 2</v>
      </c>
    </row>
    <row r="213" spans="1:20" x14ac:dyDescent="0.2">
      <c r="A213" s="18" t="s">
        <v>338</v>
      </c>
      <c r="B213" s="18" t="s">
        <v>18</v>
      </c>
      <c r="C213" s="18" t="s">
        <v>75</v>
      </c>
      <c r="D213" s="18" t="s">
        <v>54</v>
      </c>
      <c r="E213" s="18" t="s">
        <v>428</v>
      </c>
      <c r="F213" s="19">
        <v>46305.987939814797</v>
      </c>
      <c r="G213" s="18" t="s">
        <v>22</v>
      </c>
      <c r="H213" s="18" t="s">
        <v>3795</v>
      </c>
      <c r="I213" s="18">
        <v>380</v>
      </c>
      <c r="J213" s="18" t="s">
        <v>23</v>
      </c>
      <c r="K213" s="18" t="s">
        <v>24</v>
      </c>
      <c r="L213" s="18">
        <v>724</v>
      </c>
      <c r="M213" s="18" t="s">
        <v>75</v>
      </c>
      <c r="N213" s="19">
        <v>46306.0307986111</v>
      </c>
      <c r="O213" s="18">
        <v>0</v>
      </c>
      <c r="P213" s="18" t="s">
        <v>26</v>
      </c>
      <c r="Q213" s="18">
        <v>190</v>
      </c>
      <c r="R213" s="3" t="str">
        <f>IF(OR(G213="12R",G213="12L"),_xlfn.XLOOKUP(C213,DB!$A$2:$A$255,DB!$B$2:$B$255,""),IF(OR(G213="30L",G213="30R"),_xlfn.XLOOKUP(C213,DB!$A$2:$A$255,DB!$C$2:$C$255,""),""))</f>
        <v>UDGUV</v>
      </c>
      <c r="S213" s="3">
        <f t="shared" si="3"/>
        <v>23</v>
      </c>
      <c r="T213" s="3" t="str">
        <f>_xlfn.XLOOKUP(C213,DB!$A$2:$A$255,DB!$D$2:$D$255,"")</f>
        <v>Sector 2</v>
      </c>
    </row>
    <row r="214" spans="1:20" x14ac:dyDescent="0.2">
      <c r="A214" s="18" t="s">
        <v>359</v>
      </c>
      <c r="B214" s="18" t="s">
        <v>18</v>
      </c>
      <c r="C214" s="18" t="s">
        <v>219</v>
      </c>
      <c r="D214" s="18" t="s">
        <v>54</v>
      </c>
      <c r="E214" s="18" t="s">
        <v>2181</v>
      </c>
      <c r="F214" s="19">
        <v>46305.9928587963</v>
      </c>
      <c r="G214" s="18" t="s">
        <v>22</v>
      </c>
      <c r="H214" s="18" t="s">
        <v>3796</v>
      </c>
      <c r="I214" s="18">
        <v>370</v>
      </c>
      <c r="J214" s="18" t="s">
        <v>23</v>
      </c>
      <c r="K214" s="18" t="s">
        <v>24</v>
      </c>
      <c r="L214" s="18">
        <v>149</v>
      </c>
      <c r="M214" s="18" t="s">
        <v>117</v>
      </c>
      <c r="N214" s="19">
        <v>46306.003287036998</v>
      </c>
      <c r="O214" s="18">
        <v>290</v>
      </c>
      <c r="P214" s="18" t="s">
        <v>26</v>
      </c>
      <c r="Q214" s="18">
        <v>190</v>
      </c>
      <c r="R214" s="3" t="str">
        <f>IF(OR(G214="12R",G214="12L"),_xlfn.XLOOKUP(C214,DB!$A$2:$A$255,DB!$B$2:$B$255,""),IF(OR(G214="30L",G214="30R"),_xlfn.XLOOKUP(C214,DB!$A$2:$A$255,DB!$C$2:$C$255,""),""))</f>
        <v>TAKUX</v>
      </c>
      <c r="S214" s="3">
        <f t="shared" si="3"/>
        <v>23</v>
      </c>
      <c r="T214" s="3" t="str">
        <f>_xlfn.XLOOKUP(C214,DB!$A$2:$A$255,DB!$D$2:$D$255,"")</f>
        <v>Sector 7</v>
      </c>
    </row>
    <row r="215" spans="1:20" x14ac:dyDescent="0.2">
      <c r="A215" s="18" t="s">
        <v>689</v>
      </c>
      <c r="B215" s="18" t="s">
        <v>18</v>
      </c>
      <c r="C215" s="18" t="s">
        <v>690</v>
      </c>
      <c r="D215" s="18" t="s">
        <v>39</v>
      </c>
      <c r="E215" s="18" t="s">
        <v>3797</v>
      </c>
      <c r="F215" s="19">
        <v>46305.994351851798</v>
      </c>
      <c r="G215" s="18" t="s">
        <v>22</v>
      </c>
      <c r="H215" s="18" t="s">
        <v>3798</v>
      </c>
      <c r="I215" s="18">
        <v>390</v>
      </c>
      <c r="J215" s="18" t="s">
        <v>23</v>
      </c>
      <c r="K215" s="18" t="s">
        <v>24</v>
      </c>
      <c r="L215" s="18">
        <v>359</v>
      </c>
      <c r="M215" s="18" t="s">
        <v>31</v>
      </c>
      <c r="N215" s="19">
        <v>46306.014189814799</v>
      </c>
      <c r="O215" s="18">
        <v>360</v>
      </c>
      <c r="P215" s="18" t="s">
        <v>41</v>
      </c>
      <c r="Q215" s="18">
        <v>40</v>
      </c>
      <c r="R215" s="3" t="str">
        <f>IF(OR(G215="12R",G215="12L"),_xlfn.XLOOKUP(C215,DB!$A$2:$A$255,DB!$B$2:$B$255,""),IF(OR(G215="30L",G215="30R"),_xlfn.XLOOKUP(C215,DB!$A$2:$A$255,DB!$C$2:$C$255,""),""))</f>
        <v>NUDAL</v>
      </c>
      <c r="S215" s="3">
        <f t="shared" si="3"/>
        <v>23</v>
      </c>
      <c r="T215" s="3" t="str">
        <f>_xlfn.XLOOKUP(C215,DB!$A$2:$A$255,DB!$D$2:$D$255,"")</f>
        <v>Sector 3</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1</v>
      </c>
      <c r="F227" s="8">
        <f t="shared" si="4"/>
        <v>0</v>
      </c>
      <c r="G227" s="8">
        <f t="shared" si="4"/>
        <v>0</v>
      </c>
      <c r="H227" s="8">
        <f t="shared" si="4"/>
        <v>1</v>
      </c>
      <c r="I227" s="9">
        <f t="shared" ref="I227:I235" si="5">SUM(B227:H227)</f>
        <v>2</v>
      </c>
    </row>
    <row r="228" spans="1:9" x14ac:dyDescent="0.2">
      <c r="A228" s="7">
        <v>15</v>
      </c>
      <c r="B228" s="8">
        <f t="shared" si="4"/>
        <v>1</v>
      </c>
      <c r="C228" s="8">
        <f t="shared" si="4"/>
        <v>2</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5</v>
      </c>
      <c r="D229" s="8">
        <f t="shared" si="4"/>
        <v>0</v>
      </c>
      <c r="E229" s="8">
        <f t="shared" si="4"/>
        <v>0</v>
      </c>
      <c r="F229" s="8">
        <f t="shared" si="4"/>
        <v>4</v>
      </c>
      <c r="G229" s="8">
        <f t="shared" si="4"/>
        <v>0</v>
      </c>
      <c r="H229" s="8">
        <f t="shared" si="4"/>
        <v>8</v>
      </c>
      <c r="I229" s="9">
        <f t="shared" si="5"/>
        <v>18</v>
      </c>
    </row>
    <row r="230" spans="1:9" x14ac:dyDescent="0.2">
      <c r="A230" s="7">
        <v>17</v>
      </c>
      <c r="B230" s="8">
        <f t="shared" si="4"/>
        <v>1</v>
      </c>
      <c r="C230" s="8">
        <f t="shared" si="4"/>
        <v>5</v>
      </c>
      <c r="D230" s="8">
        <f t="shared" si="4"/>
        <v>0</v>
      </c>
      <c r="E230" s="8">
        <f t="shared" si="4"/>
        <v>2</v>
      </c>
      <c r="F230" s="8">
        <f t="shared" si="4"/>
        <v>4</v>
      </c>
      <c r="G230" s="8">
        <f t="shared" si="4"/>
        <v>2</v>
      </c>
      <c r="H230" s="8">
        <f t="shared" si="4"/>
        <v>6</v>
      </c>
      <c r="I230" s="9">
        <f t="shared" si="5"/>
        <v>20</v>
      </c>
    </row>
    <row r="231" spans="1:9" x14ac:dyDescent="0.2">
      <c r="A231" s="7">
        <v>18</v>
      </c>
      <c r="B231" s="8">
        <f t="shared" si="4"/>
        <v>2</v>
      </c>
      <c r="C231" s="8">
        <f t="shared" si="4"/>
        <v>7</v>
      </c>
      <c r="D231" s="8">
        <f t="shared" si="4"/>
        <v>0</v>
      </c>
      <c r="E231" s="8">
        <f t="shared" si="4"/>
        <v>1</v>
      </c>
      <c r="F231" s="8">
        <f t="shared" si="4"/>
        <v>9</v>
      </c>
      <c r="G231" s="8">
        <f t="shared" si="4"/>
        <v>2</v>
      </c>
      <c r="H231" s="8">
        <f t="shared" si="4"/>
        <v>9</v>
      </c>
      <c r="I231" s="9">
        <f t="shared" si="5"/>
        <v>30</v>
      </c>
    </row>
    <row r="232" spans="1:9" x14ac:dyDescent="0.2">
      <c r="A232" s="7">
        <v>19</v>
      </c>
      <c r="B232" s="8">
        <f t="shared" si="4"/>
        <v>0</v>
      </c>
      <c r="C232" s="8">
        <f t="shared" si="4"/>
        <v>4</v>
      </c>
      <c r="D232" s="8">
        <f t="shared" si="4"/>
        <v>0</v>
      </c>
      <c r="E232" s="8">
        <f t="shared" si="4"/>
        <v>3</v>
      </c>
      <c r="F232" s="8">
        <f t="shared" si="4"/>
        <v>7</v>
      </c>
      <c r="G232" s="8">
        <f t="shared" si="4"/>
        <v>0</v>
      </c>
      <c r="H232" s="8">
        <f t="shared" si="4"/>
        <v>10</v>
      </c>
      <c r="I232" s="9">
        <f t="shared" si="5"/>
        <v>24</v>
      </c>
    </row>
    <row r="233" spans="1:9" x14ac:dyDescent="0.2">
      <c r="A233" s="7">
        <v>20</v>
      </c>
      <c r="B233" s="8">
        <f t="shared" si="4"/>
        <v>1</v>
      </c>
      <c r="C233" s="8">
        <f t="shared" si="4"/>
        <v>7</v>
      </c>
      <c r="D233" s="8">
        <f t="shared" si="4"/>
        <v>0</v>
      </c>
      <c r="E233" s="8">
        <f t="shared" si="4"/>
        <v>1</v>
      </c>
      <c r="F233" s="8">
        <f t="shared" si="4"/>
        <v>2</v>
      </c>
      <c r="G233" s="8">
        <f t="shared" si="4"/>
        <v>1</v>
      </c>
      <c r="H233" s="8">
        <f t="shared" si="4"/>
        <v>4</v>
      </c>
      <c r="I233" s="9">
        <f t="shared" si="5"/>
        <v>16</v>
      </c>
    </row>
    <row r="234" spans="1:9" x14ac:dyDescent="0.2">
      <c r="A234" s="7">
        <v>21</v>
      </c>
      <c r="B234" s="8">
        <f t="shared" si="4"/>
        <v>2</v>
      </c>
      <c r="C234" s="8">
        <f t="shared" si="4"/>
        <v>6</v>
      </c>
      <c r="D234" s="8">
        <f t="shared" si="4"/>
        <v>0</v>
      </c>
      <c r="E234" s="8">
        <f t="shared" si="4"/>
        <v>1</v>
      </c>
      <c r="F234" s="8">
        <f t="shared" si="4"/>
        <v>7</v>
      </c>
      <c r="G234" s="8">
        <f t="shared" si="4"/>
        <v>1</v>
      </c>
      <c r="H234" s="8">
        <f t="shared" si="4"/>
        <v>2</v>
      </c>
      <c r="I234" s="9">
        <f t="shared" si="5"/>
        <v>19</v>
      </c>
    </row>
    <row r="235" spans="1:9" x14ac:dyDescent="0.2">
      <c r="A235" s="10">
        <v>22</v>
      </c>
      <c r="B235" s="11">
        <f t="shared" si="4"/>
        <v>0</v>
      </c>
      <c r="C235" s="11">
        <f t="shared" si="4"/>
        <v>4</v>
      </c>
      <c r="D235" s="11">
        <f t="shared" si="4"/>
        <v>0</v>
      </c>
      <c r="E235" s="11">
        <f t="shared" si="4"/>
        <v>1</v>
      </c>
      <c r="F235" s="11">
        <f t="shared" si="4"/>
        <v>5</v>
      </c>
      <c r="G235" s="11">
        <f t="shared" si="4"/>
        <v>1</v>
      </c>
      <c r="H235" s="11">
        <f t="shared" si="4"/>
        <v>5</v>
      </c>
      <c r="I235" s="12">
        <f t="shared" si="5"/>
        <v>16</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3</v>
      </c>
      <c r="D265" s="8">
        <f t="shared" si="6"/>
        <v>1</v>
      </c>
      <c r="E265" s="9">
        <f t="shared" si="7"/>
        <v>12</v>
      </c>
    </row>
    <row r="266" spans="1:9" x14ac:dyDescent="0.2">
      <c r="A266" s="7">
        <v>16</v>
      </c>
      <c r="B266" s="8">
        <f t="shared" si="6"/>
        <v>8</v>
      </c>
      <c r="C266" s="8">
        <f t="shared" si="6"/>
        <v>9</v>
      </c>
      <c r="D266" s="8">
        <f t="shared" si="6"/>
        <v>1</v>
      </c>
      <c r="E266" s="9">
        <f t="shared" si="7"/>
        <v>18</v>
      </c>
    </row>
    <row r="267" spans="1:9" x14ac:dyDescent="0.2">
      <c r="A267" s="7">
        <v>17</v>
      </c>
      <c r="B267" s="8">
        <f t="shared" si="6"/>
        <v>6</v>
      </c>
      <c r="C267" s="8">
        <f t="shared" si="6"/>
        <v>11</v>
      </c>
      <c r="D267" s="8">
        <f t="shared" si="6"/>
        <v>3</v>
      </c>
      <c r="E267" s="9">
        <f t="shared" si="7"/>
        <v>20</v>
      </c>
    </row>
    <row r="268" spans="1:9" x14ac:dyDescent="0.2">
      <c r="A268" s="7">
        <v>18</v>
      </c>
      <c r="B268" s="8">
        <f t="shared" si="6"/>
        <v>9</v>
      </c>
      <c r="C268" s="8">
        <f t="shared" si="6"/>
        <v>17</v>
      </c>
      <c r="D268" s="8">
        <f t="shared" si="6"/>
        <v>4</v>
      </c>
      <c r="E268" s="9">
        <f t="shared" si="7"/>
        <v>30</v>
      </c>
    </row>
    <row r="269" spans="1:9" x14ac:dyDescent="0.2">
      <c r="A269" s="7">
        <v>19</v>
      </c>
      <c r="B269" s="8">
        <f t="shared" si="6"/>
        <v>10</v>
      </c>
      <c r="C269" s="8">
        <f t="shared" si="6"/>
        <v>14</v>
      </c>
      <c r="D269" s="8">
        <f t="shared" si="6"/>
        <v>0</v>
      </c>
      <c r="E269" s="9">
        <f t="shared" si="7"/>
        <v>24</v>
      </c>
    </row>
    <row r="270" spans="1:9" x14ac:dyDescent="0.2">
      <c r="A270" s="7">
        <v>20</v>
      </c>
      <c r="B270" s="8">
        <f t="shared" si="6"/>
        <v>4</v>
      </c>
      <c r="C270" s="8">
        <f t="shared" si="6"/>
        <v>10</v>
      </c>
      <c r="D270" s="8">
        <f t="shared" si="6"/>
        <v>2</v>
      </c>
      <c r="E270" s="9">
        <f t="shared" si="7"/>
        <v>16</v>
      </c>
    </row>
    <row r="271" spans="1:9" x14ac:dyDescent="0.2">
      <c r="A271" s="7">
        <v>21</v>
      </c>
      <c r="B271" s="8">
        <f t="shared" si="6"/>
        <v>2</v>
      </c>
      <c r="C271" s="8">
        <f t="shared" si="6"/>
        <v>14</v>
      </c>
      <c r="D271" s="8">
        <f t="shared" si="6"/>
        <v>3</v>
      </c>
      <c r="E271" s="9">
        <f t="shared" si="7"/>
        <v>19</v>
      </c>
    </row>
    <row r="272" spans="1:9" x14ac:dyDescent="0.2">
      <c r="A272" s="7">
        <v>22</v>
      </c>
      <c r="B272" s="8">
        <f t="shared" si="6"/>
        <v>5</v>
      </c>
      <c r="C272" s="8">
        <f t="shared" si="6"/>
        <v>10</v>
      </c>
      <c r="D272" s="8">
        <f t="shared" si="6"/>
        <v>1</v>
      </c>
      <c r="E272" s="9">
        <f t="shared" si="7"/>
        <v>16</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BEB3A-2702-7148-A2BC-01DF90242CBB}">
  <dimension ref="A1:T275"/>
  <sheetViews>
    <sheetView showGridLines="0" zoomScale="110" zoomScaleNormal="110" workbookViewId="0">
      <selection activeCell="H19" sqref="H1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18" t="s">
        <v>362</v>
      </c>
      <c r="B2" s="18" t="s">
        <v>18</v>
      </c>
      <c r="C2" s="18" t="s">
        <v>314</v>
      </c>
      <c r="D2" s="18" t="s">
        <v>34</v>
      </c>
      <c r="E2" s="18" t="s">
        <v>3799</v>
      </c>
      <c r="F2" s="19">
        <v>46306.000277777799</v>
      </c>
      <c r="G2" s="18" t="s">
        <v>22</v>
      </c>
      <c r="H2" s="18" t="s">
        <v>3800</v>
      </c>
      <c r="I2" s="18">
        <v>330</v>
      </c>
      <c r="J2" s="18" t="s">
        <v>23</v>
      </c>
      <c r="K2" s="18" t="s">
        <v>24</v>
      </c>
      <c r="L2" s="18">
        <v>218</v>
      </c>
      <c r="M2" s="18" t="s">
        <v>56</v>
      </c>
      <c r="N2" s="19">
        <v>46306.015405092599</v>
      </c>
      <c r="O2" s="18">
        <v>275</v>
      </c>
      <c r="P2" s="18" t="s">
        <v>26</v>
      </c>
      <c r="Q2" s="18">
        <v>190</v>
      </c>
      <c r="R2" s="3" t="str">
        <f>IF(OR(G2="12R",G2="12L"),_xlfn.XLOOKUP(C2,DB!$A$2:$A$255,DB!$B$2:$B$255,""),IF(OR(G2="30L",G2="30R"),_xlfn.XLOOKUP(C2,DB!$A$2:$A$255,DB!$C$2:$C$255,""),""))</f>
        <v>CZM</v>
      </c>
      <c r="S2" s="3">
        <f>HOUR(F2)</f>
        <v>0</v>
      </c>
      <c r="T2" s="3" t="str">
        <f>_xlfn.XLOOKUP(C2,DB!$A$2:$A$255,DB!$D$2:$D$255,"")</f>
        <v>Sector 7</v>
      </c>
    </row>
    <row r="3" spans="1:20" x14ac:dyDescent="0.2">
      <c r="A3" s="18" t="s">
        <v>17</v>
      </c>
      <c r="B3" s="18" t="s">
        <v>18</v>
      </c>
      <c r="C3" s="18" t="s">
        <v>19</v>
      </c>
      <c r="D3" s="18" t="s">
        <v>54</v>
      </c>
      <c r="E3" s="18" t="s">
        <v>704</v>
      </c>
      <c r="F3" s="19">
        <v>46306.011215277802</v>
      </c>
      <c r="G3" s="18" t="s">
        <v>22</v>
      </c>
      <c r="H3" s="18" t="s">
        <v>3801</v>
      </c>
      <c r="I3" s="18">
        <v>380</v>
      </c>
      <c r="J3" s="18" t="s">
        <v>23</v>
      </c>
      <c r="K3" s="18" t="s">
        <v>24</v>
      </c>
      <c r="L3" s="18">
        <v>866</v>
      </c>
      <c r="M3" s="18" t="s">
        <v>181</v>
      </c>
      <c r="N3" s="19">
        <v>46306.059629629599</v>
      </c>
      <c r="O3" s="18">
        <v>380</v>
      </c>
      <c r="P3" s="18" t="s">
        <v>26</v>
      </c>
      <c r="Q3" s="18">
        <v>190</v>
      </c>
      <c r="R3" s="3" t="str">
        <f>IF(OR(G3="12R",G3="12L"),_xlfn.XLOOKUP(C3,DB!$A$2:$A$255,DB!$B$2:$B$255,""),IF(OR(G3="30L",G3="30R"),_xlfn.XLOOKUP(C3,DB!$A$2:$A$255,DB!$C$2:$C$255,""),""))</f>
        <v>UDGUV</v>
      </c>
      <c r="S3" s="3">
        <f t="shared" ref="S3:S66" si="0">HOUR(F3)</f>
        <v>0</v>
      </c>
      <c r="T3" s="3" t="str">
        <f>_xlfn.XLOOKUP(C3,DB!$A$2:$A$255,DB!$D$2:$D$255,"")</f>
        <v>Sector 2</v>
      </c>
    </row>
    <row r="4" spans="1:20" x14ac:dyDescent="0.2">
      <c r="A4" s="18" t="s">
        <v>1973</v>
      </c>
      <c r="B4" s="18" t="s">
        <v>18</v>
      </c>
      <c r="C4" s="18" t="s">
        <v>33</v>
      </c>
      <c r="D4" s="18" t="s">
        <v>54</v>
      </c>
      <c r="E4" s="18" t="s">
        <v>298</v>
      </c>
      <c r="F4" s="19">
        <v>46306.013854166697</v>
      </c>
      <c r="G4" s="18" t="s">
        <v>22</v>
      </c>
      <c r="H4" s="18" t="s">
        <v>3802</v>
      </c>
      <c r="I4" s="18">
        <v>340</v>
      </c>
      <c r="J4" s="18" t="s">
        <v>23</v>
      </c>
      <c r="K4" s="18" t="s">
        <v>24</v>
      </c>
      <c r="L4" s="18">
        <v>867</v>
      </c>
      <c r="M4" s="18" t="s">
        <v>36</v>
      </c>
      <c r="N4" s="19">
        <v>46306.060150463003</v>
      </c>
      <c r="O4" s="18">
        <v>340</v>
      </c>
      <c r="P4" s="18" t="s">
        <v>26</v>
      </c>
      <c r="Q4" s="18">
        <v>190</v>
      </c>
      <c r="R4" s="3" t="str">
        <f>IF(OR(G4="12R",G4="12L"),_xlfn.XLOOKUP(C4,DB!$A$2:$A$255,DB!$B$2:$B$255,""),IF(OR(G4="30L",G4="30R"),_xlfn.XLOOKUP(C4,DB!$A$2:$A$255,DB!$C$2:$C$255,""),""))</f>
        <v>UDGUV</v>
      </c>
      <c r="S4" s="3">
        <f t="shared" si="0"/>
        <v>0</v>
      </c>
      <c r="T4" s="3" t="str">
        <f>_xlfn.XLOOKUP(C4,DB!$A$2:$A$255,DB!$D$2:$D$255,"")</f>
        <v>Sector 2</v>
      </c>
    </row>
    <row r="5" spans="1:20" x14ac:dyDescent="0.2">
      <c r="A5" s="18" t="s">
        <v>1972</v>
      </c>
      <c r="B5" s="18" t="s">
        <v>18</v>
      </c>
      <c r="C5" s="18" t="s">
        <v>97</v>
      </c>
      <c r="D5" s="18" t="s">
        <v>61</v>
      </c>
      <c r="E5" s="18" t="s">
        <v>590</v>
      </c>
      <c r="F5" s="19">
        <v>46306.015995370399</v>
      </c>
      <c r="G5" s="18" t="s">
        <v>22</v>
      </c>
      <c r="H5" s="18" t="s">
        <v>3803</v>
      </c>
      <c r="I5" s="18">
        <v>340</v>
      </c>
      <c r="J5" s="18" t="s">
        <v>23</v>
      </c>
      <c r="K5" s="18" t="s">
        <v>24</v>
      </c>
      <c r="L5" s="18">
        <v>903</v>
      </c>
      <c r="M5" s="18" t="s">
        <v>99</v>
      </c>
      <c r="N5" s="19">
        <v>46306.0636226852</v>
      </c>
      <c r="O5" s="18">
        <v>200</v>
      </c>
      <c r="P5" s="18" t="s">
        <v>26</v>
      </c>
      <c r="Q5" s="18">
        <v>190</v>
      </c>
      <c r="R5" s="3" t="str">
        <f>IF(OR(G5="12R",G5="12L"),_xlfn.XLOOKUP(C5,DB!$A$2:$A$255,DB!$B$2:$B$255,""),IF(OR(G5="30L",G5="30R"),_xlfn.XLOOKUP(C5,DB!$A$2:$A$255,DB!$C$2:$C$255,""),""))</f>
        <v>UDGUV</v>
      </c>
      <c r="S5" s="3">
        <f t="shared" si="0"/>
        <v>0</v>
      </c>
      <c r="T5" s="3" t="str">
        <f>_xlfn.XLOOKUP(C5,DB!$A$2:$A$255,DB!$D$2:$D$255,"")</f>
        <v>Sector 2</v>
      </c>
    </row>
    <row r="6" spans="1:20" x14ac:dyDescent="0.2">
      <c r="A6" s="18" t="s">
        <v>363</v>
      </c>
      <c r="B6" s="18" t="s">
        <v>18</v>
      </c>
      <c r="C6" s="18" t="s">
        <v>28</v>
      </c>
      <c r="D6" s="18" t="s">
        <v>29</v>
      </c>
      <c r="E6" s="18" t="s">
        <v>3804</v>
      </c>
      <c r="F6" s="19">
        <v>46306.026840277802</v>
      </c>
      <c r="G6" s="18" t="s">
        <v>22</v>
      </c>
      <c r="H6" s="18" t="s">
        <v>3805</v>
      </c>
      <c r="I6" s="18">
        <v>360</v>
      </c>
      <c r="J6" s="18" t="s">
        <v>23</v>
      </c>
      <c r="K6" s="18" t="s">
        <v>24</v>
      </c>
      <c r="L6" s="18">
        <v>507</v>
      </c>
      <c r="M6" s="18" t="s">
        <v>3806</v>
      </c>
      <c r="N6" s="19">
        <v>46306.055393518502</v>
      </c>
      <c r="O6" s="18">
        <v>360</v>
      </c>
      <c r="P6" s="18" t="s">
        <v>26</v>
      </c>
      <c r="Q6" s="18">
        <v>40</v>
      </c>
      <c r="R6" s="3" t="str">
        <f>IF(OR(G6="12R",G6="12L"),_xlfn.XLOOKUP(C6,DB!$A$2:$A$255,DB!$B$2:$B$255,""),IF(OR(G6="30L",G6="30R"),_xlfn.XLOOKUP(C6,DB!$A$2:$A$255,DB!$C$2:$C$255,""),""))</f>
        <v>OMSUK</v>
      </c>
      <c r="S6" s="3">
        <f t="shared" si="0"/>
        <v>0</v>
      </c>
      <c r="T6" s="3" t="str">
        <f>_xlfn.XLOOKUP(C6,DB!$A$2:$A$255,DB!$D$2:$D$255,"")</f>
        <v>Sector 3</v>
      </c>
    </row>
    <row r="7" spans="1:20" x14ac:dyDescent="0.2">
      <c r="A7" s="18" t="s">
        <v>340</v>
      </c>
      <c r="B7" s="18" t="s">
        <v>18</v>
      </c>
      <c r="C7" s="18" t="s">
        <v>101</v>
      </c>
      <c r="D7" s="18" t="s">
        <v>20</v>
      </c>
      <c r="E7" s="18" t="s">
        <v>3807</v>
      </c>
      <c r="F7" s="19">
        <v>46306.028564814798</v>
      </c>
      <c r="G7" s="18" t="s">
        <v>22</v>
      </c>
      <c r="H7" s="18" t="s">
        <v>3808</v>
      </c>
      <c r="I7" s="18">
        <v>340</v>
      </c>
      <c r="J7" s="18" t="s">
        <v>23</v>
      </c>
      <c r="K7" s="18" t="s">
        <v>152</v>
      </c>
      <c r="L7" s="18">
        <v>865</v>
      </c>
      <c r="M7" s="18" t="s">
        <v>46</v>
      </c>
      <c r="N7" s="19">
        <v>46306.073240740698</v>
      </c>
      <c r="O7" s="18">
        <v>340</v>
      </c>
      <c r="P7" s="18" t="s">
        <v>26</v>
      </c>
      <c r="Q7" s="18">
        <v>190</v>
      </c>
      <c r="R7" s="3" t="str">
        <f>IF(OR(G7="12R",G7="12L"),_xlfn.XLOOKUP(C7,DB!$A$2:$A$255,DB!$B$2:$B$255,""),IF(OR(G7="30L",G7="30R"),_xlfn.XLOOKUP(C7,DB!$A$2:$A$255,DB!$C$2:$C$255,""),""))</f>
        <v>UDGUV</v>
      </c>
      <c r="S7" s="3">
        <f t="shared" si="0"/>
        <v>0</v>
      </c>
      <c r="T7" s="3" t="str">
        <f>_xlfn.XLOOKUP(C7,DB!$A$2:$A$255,DB!$D$2:$D$255,"")</f>
        <v>Sector 2</v>
      </c>
    </row>
    <row r="8" spans="1:20" x14ac:dyDescent="0.2">
      <c r="A8" s="18" t="s">
        <v>32</v>
      </c>
      <c r="B8" s="18" t="s">
        <v>18</v>
      </c>
      <c r="C8" s="18" t="s">
        <v>33</v>
      </c>
      <c r="D8" s="18" t="s">
        <v>20</v>
      </c>
      <c r="E8" s="18" t="s">
        <v>847</v>
      </c>
      <c r="F8" s="19">
        <v>46306.029907407399</v>
      </c>
      <c r="G8" s="18" t="s">
        <v>22</v>
      </c>
      <c r="H8" s="18" t="s">
        <v>3809</v>
      </c>
      <c r="I8" s="18">
        <v>380</v>
      </c>
      <c r="J8" s="18" t="s">
        <v>23</v>
      </c>
      <c r="K8" s="18" t="s">
        <v>24</v>
      </c>
      <c r="L8" s="18">
        <v>870</v>
      </c>
      <c r="M8" s="18" t="s">
        <v>36</v>
      </c>
      <c r="N8" s="19">
        <v>46306.079270833303</v>
      </c>
      <c r="O8" s="18">
        <v>380</v>
      </c>
      <c r="P8" s="18" t="s">
        <v>26</v>
      </c>
      <c r="Q8" s="18">
        <v>190</v>
      </c>
      <c r="R8" s="3" t="str">
        <f>IF(OR(G8="12R",G8="12L"),_xlfn.XLOOKUP(C8,DB!$A$2:$A$255,DB!$B$2:$B$255,""),IF(OR(G8="30L",G8="30R"),_xlfn.XLOOKUP(C8,DB!$A$2:$A$255,DB!$C$2:$C$255,""),""))</f>
        <v>UDGUV</v>
      </c>
      <c r="S8" s="3">
        <f t="shared" si="0"/>
        <v>0</v>
      </c>
      <c r="T8" s="3" t="str">
        <f>_xlfn.XLOOKUP(C8,DB!$A$2:$A$255,DB!$D$2:$D$255,"")</f>
        <v>Sector 2</v>
      </c>
    </row>
    <row r="9" spans="1:20" x14ac:dyDescent="0.2">
      <c r="A9" s="18" t="s">
        <v>336</v>
      </c>
      <c r="B9" s="18" t="s">
        <v>18</v>
      </c>
      <c r="C9" s="18" t="s">
        <v>115</v>
      </c>
      <c r="D9" s="18" t="s">
        <v>129</v>
      </c>
      <c r="E9" s="18" t="s">
        <v>3810</v>
      </c>
      <c r="F9" s="19">
        <v>46306.035185185203</v>
      </c>
      <c r="G9" s="18" t="s">
        <v>22</v>
      </c>
      <c r="H9" s="18" t="s">
        <v>3811</v>
      </c>
      <c r="I9" s="18">
        <v>350</v>
      </c>
      <c r="J9" s="18" t="s">
        <v>23</v>
      </c>
      <c r="K9" s="18" t="s">
        <v>24</v>
      </c>
      <c r="L9" s="18">
        <v>151</v>
      </c>
      <c r="M9" s="18" t="s">
        <v>117</v>
      </c>
      <c r="N9" s="19">
        <v>46306.045231481497</v>
      </c>
      <c r="O9" s="18">
        <v>279</v>
      </c>
      <c r="P9" s="18" t="s">
        <v>26</v>
      </c>
      <c r="Q9" s="18">
        <v>190</v>
      </c>
      <c r="R9" s="3" t="str">
        <f>IF(OR(G9="12R",G9="12L"),_xlfn.XLOOKUP(C9,DB!$A$2:$A$255,DB!$B$2:$B$255,""),IF(OR(G9="30L",G9="30R"),_xlfn.XLOOKUP(C9,DB!$A$2:$A$255,DB!$C$2:$C$255,""),""))</f>
        <v>TAKUX</v>
      </c>
      <c r="S9" s="3">
        <f t="shared" si="0"/>
        <v>0</v>
      </c>
      <c r="T9" s="3" t="str">
        <f>_xlfn.XLOOKUP(C9,DB!$A$2:$A$255,DB!$D$2:$D$255,"")</f>
        <v>Sector 7</v>
      </c>
    </row>
    <row r="10" spans="1:20" x14ac:dyDescent="0.2">
      <c r="A10" s="18" t="s">
        <v>37</v>
      </c>
      <c r="B10" s="18" t="s">
        <v>18</v>
      </c>
      <c r="C10" s="18" t="s">
        <v>38</v>
      </c>
      <c r="D10" s="18" t="s">
        <v>39</v>
      </c>
      <c r="E10" s="18" t="s">
        <v>1238</v>
      </c>
      <c r="F10" s="19">
        <v>46306.036909722199</v>
      </c>
      <c r="G10" s="18" t="s">
        <v>22</v>
      </c>
      <c r="H10" s="18" t="s">
        <v>3812</v>
      </c>
      <c r="I10" s="18">
        <v>350</v>
      </c>
      <c r="J10" s="18" t="s">
        <v>23</v>
      </c>
      <c r="K10" s="18" t="s">
        <v>24</v>
      </c>
      <c r="L10" s="18">
        <v>138</v>
      </c>
      <c r="M10" s="18" t="s">
        <v>2511</v>
      </c>
      <c r="N10" s="19">
        <v>46306.046678240702</v>
      </c>
      <c r="O10" s="18">
        <v>220</v>
      </c>
      <c r="P10" s="18" t="s">
        <v>41</v>
      </c>
      <c r="Q10" s="18">
        <v>190</v>
      </c>
      <c r="R10" s="3" t="str">
        <f>IF(OR(G10="12R",G10="12L"),_xlfn.XLOOKUP(C10,DB!$A$2:$A$255,DB!$B$2:$B$255,""),IF(OR(G10="30L",G10="30R"),_xlfn.XLOOKUP(C10,DB!$A$2:$A$255,DB!$C$2:$C$255,""),""))</f>
        <v>NUDAL</v>
      </c>
      <c r="S10" s="3">
        <f t="shared" si="0"/>
        <v>0</v>
      </c>
      <c r="T10" s="3" t="str">
        <f>_xlfn.XLOOKUP(C10,DB!$A$2:$A$255,DB!$D$2:$D$255,"")</f>
        <v>Sector 3</v>
      </c>
    </row>
    <row r="11" spans="1:20" x14ac:dyDescent="0.2">
      <c r="A11" s="18" t="s">
        <v>47</v>
      </c>
      <c r="B11" s="18" t="s">
        <v>18</v>
      </c>
      <c r="C11" s="18" t="s">
        <v>48</v>
      </c>
      <c r="D11" s="18" t="s">
        <v>49</v>
      </c>
      <c r="E11" s="18" t="s">
        <v>692</v>
      </c>
      <c r="F11" s="19">
        <v>46306.050520833298</v>
      </c>
      <c r="G11" s="18" t="s">
        <v>22</v>
      </c>
      <c r="H11" s="18" t="s">
        <v>3813</v>
      </c>
      <c r="I11" s="18">
        <v>370</v>
      </c>
      <c r="J11" s="18" t="s">
        <v>23</v>
      </c>
      <c r="K11" s="18" t="s">
        <v>24</v>
      </c>
      <c r="L11" s="18">
        <v>144</v>
      </c>
      <c r="M11" s="18" t="s">
        <v>40</v>
      </c>
      <c r="N11" s="19">
        <v>46306.0605671296</v>
      </c>
      <c r="O11" s="18">
        <v>238</v>
      </c>
      <c r="P11" s="18" t="s">
        <v>41</v>
      </c>
      <c r="Q11" s="18">
        <v>190</v>
      </c>
      <c r="R11" s="3" t="str">
        <f>IF(OR(G11="12R",G11="12L"),_xlfn.XLOOKUP(C11,DB!$A$2:$A$255,DB!$B$2:$B$255,""),IF(OR(G11="30L",G11="30R"),_xlfn.XLOOKUP(C11,DB!$A$2:$A$255,DB!$C$2:$C$255,""),""))</f>
        <v>NUDAL</v>
      </c>
      <c r="S11" s="3">
        <f t="shared" si="0"/>
        <v>1</v>
      </c>
      <c r="T11" s="3" t="str">
        <f>_xlfn.XLOOKUP(C11,DB!$A$2:$A$255,DB!$D$2:$D$255,"")</f>
        <v>Sector 3</v>
      </c>
    </row>
    <row r="12" spans="1:20" x14ac:dyDescent="0.2">
      <c r="A12" s="18" t="s">
        <v>42</v>
      </c>
      <c r="B12" s="18" t="s">
        <v>18</v>
      </c>
      <c r="C12" s="18" t="s">
        <v>43</v>
      </c>
      <c r="D12" s="18" t="s">
        <v>44</v>
      </c>
      <c r="E12" s="18" t="s">
        <v>499</v>
      </c>
      <c r="F12" s="19">
        <v>46306.053032407399</v>
      </c>
      <c r="G12" s="18" t="s">
        <v>22</v>
      </c>
      <c r="H12" s="18" t="s">
        <v>3814</v>
      </c>
      <c r="I12" s="18">
        <v>360</v>
      </c>
      <c r="J12" s="18" t="s">
        <v>23</v>
      </c>
      <c r="K12" s="18" t="s">
        <v>24</v>
      </c>
      <c r="L12" s="18">
        <v>865</v>
      </c>
      <c r="M12" s="18" t="s">
        <v>25</v>
      </c>
      <c r="N12" s="19">
        <v>46306.099409722199</v>
      </c>
      <c r="O12" s="18">
        <v>360</v>
      </c>
      <c r="P12" s="18" t="s">
        <v>26</v>
      </c>
      <c r="Q12" s="18">
        <v>190</v>
      </c>
      <c r="R12" s="3" t="str">
        <f>IF(OR(G12="12R",G12="12L"),_xlfn.XLOOKUP(C12,DB!$A$2:$A$255,DB!$B$2:$B$255,""),IF(OR(G12="30L",G12="30R"),_xlfn.XLOOKUP(C12,DB!$A$2:$A$255,DB!$C$2:$C$255,""),""))</f>
        <v>UDGUV</v>
      </c>
      <c r="S12" s="3">
        <f t="shared" si="0"/>
        <v>1</v>
      </c>
      <c r="T12" s="3" t="str">
        <f>_xlfn.XLOOKUP(C12,DB!$A$2:$A$255,DB!$D$2:$D$255,"")</f>
        <v>Sector 2</v>
      </c>
    </row>
    <row r="13" spans="1:20" x14ac:dyDescent="0.2">
      <c r="A13" s="18" t="s">
        <v>625</v>
      </c>
      <c r="B13" s="18" t="s">
        <v>18</v>
      </c>
      <c r="C13" s="18" t="s">
        <v>626</v>
      </c>
      <c r="D13" s="18" t="s">
        <v>241</v>
      </c>
      <c r="E13" s="18" t="s">
        <v>3815</v>
      </c>
      <c r="F13" s="19">
        <v>46306.054224537002</v>
      </c>
      <c r="G13" s="18" t="s">
        <v>22</v>
      </c>
      <c r="H13" s="18" t="s">
        <v>3816</v>
      </c>
      <c r="I13" s="18">
        <v>390</v>
      </c>
      <c r="J13" s="18" t="s">
        <v>23</v>
      </c>
      <c r="K13" s="18" t="s">
        <v>24</v>
      </c>
      <c r="L13" s="18">
        <v>365</v>
      </c>
      <c r="M13" s="18" t="s">
        <v>31</v>
      </c>
      <c r="N13" s="19">
        <v>46306.075011574103</v>
      </c>
      <c r="O13" s="18">
        <v>390</v>
      </c>
      <c r="P13" s="18" t="s">
        <v>26</v>
      </c>
      <c r="Q13" s="18">
        <v>40</v>
      </c>
      <c r="R13" s="3" t="str">
        <f>IF(OR(G13="12R",G13="12L"),_xlfn.XLOOKUP(C13,DB!$A$2:$A$255,DB!$B$2:$B$255,""),IF(OR(G13="30L",G13="30R"),_xlfn.XLOOKUP(C13,DB!$A$2:$A$255,DB!$C$2:$C$255,""),""))</f>
        <v>OMSUK</v>
      </c>
      <c r="S13" s="3">
        <f t="shared" si="0"/>
        <v>1</v>
      </c>
      <c r="T13" s="3" t="str">
        <f>_xlfn.XLOOKUP(C13,DB!$A$2:$A$255,DB!$D$2:$D$255,"")</f>
        <v>Sector 3</v>
      </c>
    </row>
    <row r="14" spans="1:20" x14ac:dyDescent="0.2">
      <c r="A14" s="18" t="s">
        <v>57</v>
      </c>
      <c r="B14" s="18" t="s">
        <v>18</v>
      </c>
      <c r="C14" s="18" t="s">
        <v>43</v>
      </c>
      <c r="D14" s="18" t="s">
        <v>20</v>
      </c>
      <c r="E14" s="18" t="s">
        <v>534</v>
      </c>
      <c r="F14" s="19">
        <v>46306.055509259299</v>
      </c>
      <c r="G14" s="18" t="s">
        <v>22</v>
      </c>
      <c r="H14" s="18" t="s">
        <v>3817</v>
      </c>
      <c r="I14" s="18">
        <v>340</v>
      </c>
      <c r="J14" s="18" t="s">
        <v>23</v>
      </c>
      <c r="K14" s="18" t="s">
        <v>24</v>
      </c>
      <c r="L14" s="18">
        <v>876</v>
      </c>
      <c r="M14" s="18" t="s">
        <v>535</v>
      </c>
      <c r="N14" s="19">
        <v>46306.101712962998</v>
      </c>
      <c r="O14" s="18">
        <v>340</v>
      </c>
      <c r="P14" s="18" t="s">
        <v>26</v>
      </c>
      <c r="Q14" s="18">
        <v>190</v>
      </c>
      <c r="R14" s="3" t="str">
        <f>IF(OR(G14="12R",G14="12L"),_xlfn.XLOOKUP(C14,DB!$A$2:$A$255,DB!$B$2:$B$255,""),IF(OR(G14="30L",G14="30R"),_xlfn.XLOOKUP(C14,DB!$A$2:$A$255,DB!$C$2:$C$255,""),""))</f>
        <v>UDGUV</v>
      </c>
      <c r="S14" s="3">
        <f t="shared" si="0"/>
        <v>1</v>
      </c>
      <c r="T14" s="3" t="str">
        <f>_xlfn.XLOOKUP(C14,DB!$A$2:$A$255,DB!$D$2:$D$255,"")</f>
        <v>Sector 2</v>
      </c>
    </row>
    <row r="15" spans="1:20" x14ac:dyDescent="0.2">
      <c r="A15" s="18" t="s">
        <v>3818</v>
      </c>
      <c r="B15" s="18" t="s">
        <v>18</v>
      </c>
      <c r="C15" s="18" t="s">
        <v>66</v>
      </c>
      <c r="D15" s="18" t="s">
        <v>132</v>
      </c>
      <c r="E15" s="18"/>
      <c r="F15" s="19">
        <v>46306.057569444398</v>
      </c>
      <c r="G15" s="18" t="s">
        <v>22</v>
      </c>
      <c r="H15" s="18" t="s">
        <v>3819</v>
      </c>
      <c r="I15" s="18">
        <v>220</v>
      </c>
      <c r="J15" s="18" t="s">
        <v>23</v>
      </c>
      <c r="K15" s="18" t="s">
        <v>51</v>
      </c>
      <c r="L15" s="18">
        <v>354</v>
      </c>
      <c r="M15" s="18" t="s">
        <v>66</v>
      </c>
      <c r="N15" s="19">
        <v>46306.084085648101</v>
      </c>
      <c r="O15" s="18">
        <v>0</v>
      </c>
      <c r="P15" s="18" t="s">
        <v>26</v>
      </c>
      <c r="Q15" s="18">
        <v>30</v>
      </c>
      <c r="R15" s="3" t="str">
        <f>IF(OR(G15="12R",G15="12L"),_xlfn.XLOOKUP(C15,DB!$A$2:$A$255,DB!$B$2:$B$255,""),IF(OR(G15="30L",G15="30R"),_xlfn.XLOOKUP(C15,DB!$A$2:$A$255,DB!$C$2:$C$255,""),""))</f>
        <v>UDGUV</v>
      </c>
      <c r="S15" s="3">
        <f t="shared" si="0"/>
        <v>1</v>
      </c>
      <c r="T15" s="3" t="str">
        <f>_xlfn.XLOOKUP(C15,DB!$A$2:$A$255,DB!$D$2:$D$255,"")</f>
        <v>Sector 2</v>
      </c>
    </row>
    <row r="16" spans="1:20" x14ac:dyDescent="0.2">
      <c r="A16" s="18" t="s">
        <v>52</v>
      </c>
      <c r="B16" s="18" t="s">
        <v>18</v>
      </c>
      <c r="C16" s="18" t="s">
        <v>53</v>
      </c>
      <c r="D16" s="18" t="s">
        <v>54</v>
      </c>
      <c r="E16" s="18" t="s">
        <v>55</v>
      </c>
      <c r="F16" s="19">
        <v>46306.060891203699</v>
      </c>
      <c r="G16" s="18" t="s">
        <v>22</v>
      </c>
      <c r="H16" s="18" t="s">
        <v>3820</v>
      </c>
      <c r="I16" s="18">
        <v>390</v>
      </c>
      <c r="J16" s="18" t="s">
        <v>23</v>
      </c>
      <c r="K16" s="18" t="s">
        <v>24</v>
      </c>
      <c r="L16" s="18">
        <v>207</v>
      </c>
      <c r="M16" s="18" t="s">
        <v>3821</v>
      </c>
      <c r="N16" s="19">
        <v>46306.073217592602</v>
      </c>
      <c r="O16" s="18">
        <v>310</v>
      </c>
      <c r="P16" s="18" t="s">
        <v>26</v>
      </c>
      <c r="Q16" s="18">
        <v>190</v>
      </c>
      <c r="R16" s="3" t="str">
        <f>IF(OR(G16="12R",G16="12L"),_xlfn.XLOOKUP(C16,DB!$A$2:$A$255,DB!$B$2:$B$255,""),IF(OR(G16="30L",G16="30R"),_xlfn.XLOOKUP(C16,DB!$A$2:$A$255,DB!$C$2:$C$255,""),""))</f>
        <v>CZM</v>
      </c>
      <c r="S16" s="3">
        <f t="shared" si="0"/>
        <v>1</v>
      </c>
      <c r="T16" s="3" t="str">
        <f>_xlfn.XLOOKUP(C16,DB!$A$2:$A$255,DB!$D$2:$D$255,"")</f>
        <v>Sector 7</v>
      </c>
    </row>
    <row r="17" spans="1:20" x14ac:dyDescent="0.2">
      <c r="A17" s="18" t="s">
        <v>62</v>
      </c>
      <c r="B17" s="18" t="s">
        <v>18</v>
      </c>
      <c r="C17" s="18" t="s">
        <v>66</v>
      </c>
      <c r="D17" s="18" t="s">
        <v>64</v>
      </c>
      <c r="E17" s="18" t="s">
        <v>3822</v>
      </c>
      <c r="F17" s="19">
        <v>46306.063483796301</v>
      </c>
      <c r="G17" s="18" t="s">
        <v>22</v>
      </c>
      <c r="H17" s="18" t="s">
        <v>3823</v>
      </c>
      <c r="I17" s="18">
        <v>240</v>
      </c>
      <c r="J17" s="18" t="s">
        <v>23</v>
      </c>
      <c r="K17" s="18" t="s">
        <v>24</v>
      </c>
      <c r="L17" s="18">
        <v>388</v>
      </c>
      <c r="M17" s="18" t="s">
        <v>66</v>
      </c>
      <c r="N17" s="19">
        <v>46306.092708333301</v>
      </c>
      <c r="O17" s="18">
        <v>0</v>
      </c>
      <c r="P17" s="18" t="s">
        <v>26</v>
      </c>
      <c r="Q17" s="18">
        <v>190</v>
      </c>
      <c r="R17" s="3" t="str">
        <f>IF(OR(G17="12R",G17="12L"),_xlfn.XLOOKUP(C17,DB!$A$2:$A$255,DB!$B$2:$B$255,""),IF(OR(G17="30L",G17="30R"),_xlfn.XLOOKUP(C17,DB!$A$2:$A$255,DB!$C$2:$C$255,""),""))</f>
        <v>UDGUV</v>
      </c>
      <c r="S17" s="3">
        <f t="shared" si="0"/>
        <v>1</v>
      </c>
      <c r="T17" s="3" t="str">
        <f>_xlfn.XLOOKUP(C17,DB!$A$2:$A$255,DB!$D$2:$D$255,"")</f>
        <v>Sector 2</v>
      </c>
    </row>
    <row r="18" spans="1:20" x14ac:dyDescent="0.2">
      <c r="A18" s="18" t="s">
        <v>621</v>
      </c>
      <c r="B18" s="18" t="s">
        <v>18</v>
      </c>
      <c r="C18" s="18" t="s">
        <v>28</v>
      </c>
      <c r="D18" s="18" t="s">
        <v>129</v>
      </c>
      <c r="E18" s="18" t="s">
        <v>3824</v>
      </c>
      <c r="F18" s="19">
        <v>46306.080115740697</v>
      </c>
      <c r="G18" s="18" t="s">
        <v>22</v>
      </c>
      <c r="H18" s="18" t="s">
        <v>3825</v>
      </c>
      <c r="I18" s="18">
        <v>360</v>
      </c>
      <c r="J18" s="18" t="s">
        <v>23</v>
      </c>
      <c r="K18" s="18" t="s">
        <v>24</v>
      </c>
      <c r="L18" s="18">
        <v>547</v>
      </c>
      <c r="M18" s="18" t="s">
        <v>130</v>
      </c>
      <c r="N18" s="19">
        <v>46306.109791666699</v>
      </c>
      <c r="O18" s="18">
        <v>360</v>
      </c>
      <c r="P18" s="18" t="s">
        <v>26</v>
      </c>
      <c r="Q18" s="18">
        <v>40</v>
      </c>
      <c r="R18" s="3" t="str">
        <f>IF(OR(G18="12R",G18="12L"),_xlfn.XLOOKUP(C18,DB!$A$2:$A$255,DB!$B$2:$B$255,""),IF(OR(G18="30L",G18="30R"),_xlfn.XLOOKUP(C18,DB!$A$2:$A$255,DB!$C$2:$C$255,""),""))</f>
        <v>OMSUK</v>
      </c>
      <c r="S18" s="3">
        <f t="shared" si="0"/>
        <v>1</v>
      </c>
      <c r="T18" s="3" t="str">
        <f>_xlfn.XLOOKUP(C18,DB!$A$2:$A$255,DB!$D$2:$D$255,"")</f>
        <v>Sector 3</v>
      </c>
    </row>
    <row r="19" spans="1:20" x14ac:dyDescent="0.2">
      <c r="A19" s="18" t="s">
        <v>92</v>
      </c>
      <c r="B19" s="18" t="s">
        <v>18</v>
      </c>
      <c r="C19" s="18" t="s">
        <v>33</v>
      </c>
      <c r="D19" s="18" t="s">
        <v>54</v>
      </c>
      <c r="E19" s="18" t="s">
        <v>512</v>
      </c>
      <c r="F19" s="19">
        <v>46306.107766203699</v>
      </c>
      <c r="G19" s="18" t="s">
        <v>22</v>
      </c>
      <c r="H19" s="18" t="s">
        <v>3826</v>
      </c>
      <c r="I19" s="18">
        <v>340</v>
      </c>
      <c r="J19" s="18" t="s">
        <v>23</v>
      </c>
      <c r="K19" s="18" t="s">
        <v>24</v>
      </c>
      <c r="L19" s="18">
        <v>870</v>
      </c>
      <c r="M19" s="18" t="s">
        <v>36</v>
      </c>
      <c r="N19" s="19">
        <v>46306.154097222199</v>
      </c>
      <c r="O19" s="18">
        <v>340</v>
      </c>
      <c r="P19" s="18" t="s">
        <v>26</v>
      </c>
      <c r="Q19" s="18">
        <v>190</v>
      </c>
      <c r="R19" s="3" t="str">
        <f>IF(OR(G19="12R",G19="12L"),_xlfn.XLOOKUP(C19,DB!$A$2:$A$255,DB!$B$2:$B$255,""),IF(OR(G19="30L",G19="30R"),_xlfn.XLOOKUP(C19,DB!$A$2:$A$255,DB!$C$2:$C$255,""),""))</f>
        <v>UDGUV</v>
      </c>
      <c r="S19" s="3">
        <f t="shared" si="0"/>
        <v>2</v>
      </c>
      <c r="T19" s="3" t="str">
        <f>_xlfn.XLOOKUP(C19,DB!$A$2:$A$255,DB!$D$2:$D$255,"")</f>
        <v>Sector 2</v>
      </c>
    </row>
    <row r="20" spans="1:20" x14ac:dyDescent="0.2">
      <c r="A20" s="18" t="s">
        <v>60</v>
      </c>
      <c r="B20" s="18" t="s">
        <v>18</v>
      </c>
      <c r="C20" s="18" t="s">
        <v>28</v>
      </c>
      <c r="D20" s="18" t="s">
        <v>34</v>
      </c>
      <c r="E20" s="18" t="s">
        <v>3827</v>
      </c>
      <c r="F20" s="19">
        <v>46306.111712963</v>
      </c>
      <c r="G20" s="18" t="s">
        <v>22</v>
      </c>
      <c r="H20" s="18" t="s">
        <v>3828</v>
      </c>
      <c r="I20" s="18">
        <v>320</v>
      </c>
      <c r="J20" s="18" t="s">
        <v>23</v>
      </c>
      <c r="K20" s="18" t="s">
        <v>24</v>
      </c>
      <c r="L20" s="18">
        <v>483</v>
      </c>
      <c r="M20" s="18" t="s">
        <v>3829</v>
      </c>
      <c r="N20" s="19">
        <v>46306.137418981503</v>
      </c>
      <c r="O20" s="18">
        <v>320</v>
      </c>
      <c r="P20" s="18" t="s">
        <v>26</v>
      </c>
      <c r="Q20" s="18">
        <v>40</v>
      </c>
      <c r="R20" s="3" t="str">
        <f>IF(OR(G20="12R",G20="12L"),_xlfn.XLOOKUP(C20,DB!$A$2:$A$255,DB!$B$2:$B$255,""),IF(OR(G20="30L",G20="30R"),_xlfn.XLOOKUP(C20,DB!$A$2:$A$255,DB!$C$2:$C$255,""),""))</f>
        <v>OMSUK</v>
      </c>
      <c r="S20" s="3">
        <f t="shared" si="0"/>
        <v>2</v>
      </c>
      <c r="T20" s="3" t="str">
        <f>_xlfn.XLOOKUP(C20,DB!$A$2:$A$255,DB!$D$2:$D$255,"")</f>
        <v>Sector 3</v>
      </c>
    </row>
    <row r="21" spans="1:20" x14ac:dyDescent="0.2">
      <c r="A21" s="18" t="s">
        <v>71</v>
      </c>
      <c r="B21" s="18" t="s">
        <v>18</v>
      </c>
      <c r="C21" s="18" t="s">
        <v>43</v>
      </c>
      <c r="D21" s="18" t="s">
        <v>34</v>
      </c>
      <c r="E21" s="18" t="s">
        <v>3297</v>
      </c>
      <c r="F21" s="19">
        <v>46306.1147569444</v>
      </c>
      <c r="G21" s="18" t="s">
        <v>22</v>
      </c>
      <c r="H21" s="18" t="s">
        <v>3830</v>
      </c>
      <c r="I21" s="18">
        <v>380</v>
      </c>
      <c r="J21" s="18" t="s">
        <v>23</v>
      </c>
      <c r="K21" s="18" t="s">
        <v>24</v>
      </c>
      <c r="L21" s="18">
        <v>866</v>
      </c>
      <c r="M21" s="18" t="s">
        <v>2714</v>
      </c>
      <c r="N21" s="19">
        <v>46306.161493055602</v>
      </c>
      <c r="O21" s="18">
        <v>380</v>
      </c>
      <c r="P21" s="18" t="s">
        <v>26</v>
      </c>
      <c r="Q21" s="18">
        <v>190</v>
      </c>
      <c r="R21" s="3" t="str">
        <f>IF(OR(G21="12R",G21="12L"),_xlfn.XLOOKUP(C21,DB!$A$2:$A$255,DB!$B$2:$B$255,""),IF(OR(G21="30L",G21="30R"),_xlfn.XLOOKUP(C21,DB!$A$2:$A$255,DB!$C$2:$C$255,""),""))</f>
        <v>UDGUV</v>
      </c>
      <c r="S21" s="3">
        <f t="shared" si="0"/>
        <v>2</v>
      </c>
      <c r="T21" s="3" t="str">
        <f>_xlfn.XLOOKUP(C21,DB!$A$2:$A$255,DB!$D$2:$D$255,"")</f>
        <v>Sector 2</v>
      </c>
    </row>
    <row r="22" spans="1:20" x14ac:dyDescent="0.2">
      <c r="A22" s="18" t="s">
        <v>375</v>
      </c>
      <c r="B22" s="18" t="s">
        <v>18</v>
      </c>
      <c r="C22" s="18" t="s">
        <v>219</v>
      </c>
      <c r="D22" s="18" t="s">
        <v>54</v>
      </c>
      <c r="E22" s="18" t="s">
        <v>112</v>
      </c>
      <c r="F22" s="19">
        <v>46306.1156597222</v>
      </c>
      <c r="G22" s="18" t="s">
        <v>22</v>
      </c>
      <c r="H22" s="18" t="s">
        <v>3831</v>
      </c>
      <c r="I22" s="18">
        <v>350</v>
      </c>
      <c r="J22" s="18" t="s">
        <v>23</v>
      </c>
      <c r="K22" s="18" t="s">
        <v>24</v>
      </c>
      <c r="L22" s="18">
        <v>149</v>
      </c>
      <c r="M22" s="18" t="s">
        <v>3832</v>
      </c>
      <c r="N22" s="19">
        <v>46306.125949074099</v>
      </c>
      <c r="O22" s="18">
        <v>266</v>
      </c>
      <c r="P22" s="18" t="s">
        <v>26</v>
      </c>
      <c r="Q22" s="18">
        <v>190</v>
      </c>
      <c r="R22" s="3" t="str">
        <f>IF(OR(G22="12R",G22="12L"),_xlfn.XLOOKUP(C22,DB!$A$2:$A$255,DB!$B$2:$B$255,""),IF(OR(G22="30L",G22="30R"),_xlfn.XLOOKUP(C22,DB!$A$2:$A$255,DB!$C$2:$C$255,""),""))</f>
        <v>TAKUX</v>
      </c>
      <c r="S22" s="3">
        <f t="shared" si="0"/>
        <v>2</v>
      </c>
      <c r="T22" s="3" t="str">
        <f>_xlfn.XLOOKUP(C22,DB!$A$2:$A$255,DB!$D$2:$D$255,"")</f>
        <v>Sector 7</v>
      </c>
    </row>
    <row r="23" spans="1:20" x14ac:dyDescent="0.2">
      <c r="A23" s="18" t="s">
        <v>451</v>
      </c>
      <c r="B23" s="18" t="s">
        <v>18</v>
      </c>
      <c r="C23" s="18" t="s">
        <v>87</v>
      </c>
      <c r="D23" s="18" t="s">
        <v>88</v>
      </c>
      <c r="E23" s="18" t="s">
        <v>3833</v>
      </c>
      <c r="F23" s="19">
        <v>46306.118287037003</v>
      </c>
      <c r="G23" s="18" t="s">
        <v>22</v>
      </c>
      <c r="H23" s="18" t="s">
        <v>3834</v>
      </c>
      <c r="I23" s="18">
        <v>370</v>
      </c>
      <c r="J23" s="18" t="s">
        <v>23</v>
      </c>
      <c r="K23" s="18" t="s">
        <v>24</v>
      </c>
      <c r="L23" s="18">
        <v>136</v>
      </c>
      <c r="M23" s="18" t="s">
        <v>40</v>
      </c>
      <c r="N23" s="19">
        <v>46306.128356481502</v>
      </c>
      <c r="O23" s="18">
        <v>214</v>
      </c>
      <c r="P23" s="18" t="s">
        <v>41</v>
      </c>
      <c r="Q23" s="18">
        <v>190</v>
      </c>
      <c r="R23" s="3" t="str">
        <f>IF(OR(G23="12R",G23="12L"),_xlfn.XLOOKUP(C23,DB!$A$2:$A$255,DB!$B$2:$B$255,""),IF(OR(G23="30L",G23="30R"),_xlfn.XLOOKUP(C23,DB!$A$2:$A$255,DB!$C$2:$C$255,""),""))</f>
        <v>NUDAL</v>
      </c>
      <c r="S23" s="3">
        <f t="shared" si="0"/>
        <v>2</v>
      </c>
      <c r="T23" s="3" t="str">
        <f>_xlfn.XLOOKUP(C23,DB!$A$2:$A$255,DB!$D$2:$D$255,"")</f>
        <v>Sector 3</v>
      </c>
    </row>
    <row r="24" spans="1:20" x14ac:dyDescent="0.2">
      <c r="A24" s="18" t="s">
        <v>80</v>
      </c>
      <c r="B24" s="18" t="s">
        <v>18</v>
      </c>
      <c r="C24" s="18" t="s">
        <v>43</v>
      </c>
      <c r="D24" s="18" t="s">
        <v>61</v>
      </c>
      <c r="E24" s="18" t="s">
        <v>724</v>
      </c>
      <c r="F24" s="19">
        <v>46306.120150463001</v>
      </c>
      <c r="G24" s="18" t="s">
        <v>22</v>
      </c>
      <c r="H24" s="18" t="s">
        <v>3835</v>
      </c>
      <c r="I24" s="18">
        <v>360</v>
      </c>
      <c r="J24" s="18" t="s">
        <v>23</v>
      </c>
      <c r="K24" s="18" t="s">
        <v>24</v>
      </c>
      <c r="L24" s="18">
        <v>874</v>
      </c>
      <c r="M24" s="18" t="s">
        <v>46</v>
      </c>
      <c r="N24" s="19">
        <v>46306.166342592602</v>
      </c>
      <c r="O24" s="18">
        <v>360</v>
      </c>
      <c r="P24" s="18" t="s">
        <v>26</v>
      </c>
      <c r="Q24" s="18">
        <v>190</v>
      </c>
      <c r="R24" s="3" t="str">
        <f>IF(OR(G24="12R",G24="12L"),_xlfn.XLOOKUP(C24,DB!$A$2:$A$255,DB!$B$2:$B$255,""),IF(OR(G24="30L",G24="30R"),_xlfn.XLOOKUP(C24,DB!$A$2:$A$255,DB!$C$2:$C$255,""),""))</f>
        <v>UDGUV</v>
      </c>
      <c r="S24" s="3">
        <f t="shared" si="0"/>
        <v>2</v>
      </c>
      <c r="T24" s="3" t="str">
        <f>_xlfn.XLOOKUP(C24,DB!$A$2:$A$255,DB!$D$2:$D$255,"")</f>
        <v>Sector 2</v>
      </c>
    </row>
    <row r="25" spans="1:20" x14ac:dyDescent="0.2">
      <c r="A25" s="18" t="s">
        <v>697</v>
      </c>
      <c r="B25" s="18" t="s">
        <v>18</v>
      </c>
      <c r="C25" s="18" t="s">
        <v>365</v>
      </c>
      <c r="D25" s="18" t="s">
        <v>366</v>
      </c>
      <c r="E25" s="18" t="s">
        <v>2637</v>
      </c>
      <c r="F25" s="19">
        <v>46306.148680555598</v>
      </c>
      <c r="G25" s="18" t="s">
        <v>22</v>
      </c>
      <c r="H25" s="18" t="s">
        <v>3836</v>
      </c>
      <c r="I25" s="18">
        <v>390</v>
      </c>
      <c r="J25" s="18" t="s">
        <v>23</v>
      </c>
      <c r="K25" s="18" t="s">
        <v>24</v>
      </c>
      <c r="L25" s="18">
        <v>136</v>
      </c>
      <c r="M25" s="18" t="s">
        <v>40</v>
      </c>
      <c r="N25" s="19">
        <v>46306.158125000002</v>
      </c>
      <c r="O25" s="18">
        <v>237</v>
      </c>
      <c r="P25" s="18" t="s">
        <v>41</v>
      </c>
      <c r="Q25" s="18">
        <v>190</v>
      </c>
      <c r="R25" s="3" t="str">
        <f>IF(OR(G25="12R",G25="12L"),_xlfn.XLOOKUP(C25,DB!$A$2:$A$255,DB!$B$2:$B$255,""),IF(OR(G25="30L",G25="30R"),_xlfn.XLOOKUP(C25,DB!$A$2:$A$255,DB!$C$2:$C$255,""),""))</f>
        <v>NUDAL</v>
      </c>
      <c r="S25" s="3">
        <f t="shared" si="0"/>
        <v>3</v>
      </c>
      <c r="T25" s="3" t="str">
        <f>_xlfn.XLOOKUP(C25,DB!$A$2:$A$255,DB!$D$2:$D$255,"")</f>
        <v>Sector 3</v>
      </c>
    </row>
    <row r="26" spans="1:20" x14ac:dyDescent="0.2">
      <c r="A26" s="18" t="s">
        <v>89</v>
      </c>
      <c r="B26" s="18" t="s">
        <v>18</v>
      </c>
      <c r="C26" s="18" t="s">
        <v>43</v>
      </c>
      <c r="D26" s="18" t="s">
        <v>61</v>
      </c>
      <c r="E26" s="18" t="s">
        <v>120</v>
      </c>
      <c r="F26" s="19">
        <v>46306.182141203702</v>
      </c>
      <c r="G26" s="18" t="s">
        <v>22</v>
      </c>
      <c r="H26" s="18" t="s">
        <v>3837</v>
      </c>
      <c r="I26" s="18">
        <v>340</v>
      </c>
      <c r="J26" s="18" t="s">
        <v>23</v>
      </c>
      <c r="K26" s="18" t="s">
        <v>24</v>
      </c>
      <c r="L26" s="18">
        <v>861</v>
      </c>
      <c r="M26" s="18" t="s">
        <v>461</v>
      </c>
      <c r="N26" s="19">
        <v>46306.227615740703</v>
      </c>
      <c r="O26" s="18">
        <v>340</v>
      </c>
      <c r="P26" s="18" t="s">
        <v>26</v>
      </c>
      <c r="Q26" s="18">
        <v>190</v>
      </c>
      <c r="R26" s="3" t="str">
        <f>IF(OR(G26="12R",G26="12L"),_xlfn.XLOOKUP(C26,DB!$A$2:$A$255,DB!$B$2:$B$255,""),IF(OR(G26="30L",G26="30R"),_xlfn.XLOOKUP(C26,DB!$A$2:$A$255,DB!$C$2:$C$255,""),""))</f>
        <v>UDGUV</v>
      </c>
      <c r="S26" s="3">
        <f t="shared" si="0"/>
        <v>4</v>
      </c>
      <c r="T26" s="3" t="str">
        <f>_xlfn.XLOOKUP(C26,DB!$A$2:$A$255,DB!$D$2:$D$255,"")</f>
        <v>Sector 2</v>
      </c>
    </row>
    <row r="27" spans="1:20" x14ac:dyDescent="0.2">
      <c r="A27" s="18" t="s">
        <v>94</v>
      </c>
      <c r="B27" s="18" t="s">
        <v>18</v>
      </c>
      <c r="C27" s="18" t="s">
        <v>43</v>
      </c>
      <c r="D27" s="18" t="s">
        <v>20</v>
      </c>
      <c r="E27" s="18" t="s">
        <v>3838</v>
      </c>
      <c r="F27" s="19">
        <v>46306.435787037</v>
      </c>
      <c r="G27" s="18" t="s">
        <v>22</v>
      </c>
      <c r="H27" s="18" t="s">
        <v>3839</v>
      </c>
      <c r="I27" s="18">
        <v>360</v>
      </c>
      <c r="J27" s="18" t="s">
        <v>23</v>
      </c>
      <c r="K27" s="18" t="s">
        <v>24</v>
      </c>
      <c r="L27" s="18">
        <v>859</v>
      </c>
      <c r="M27" s="18" t="s">
        <v>46</v>
      </c>
      <c r="N27" s="19">
        <v>46306.482314814799</v>
      </c>
      <c r="O27" s="18">
        <v>360</v>
      </c>
      <c r="P27" s="18" t="s">
        <v>26</v>
      </c>
      <c r="Q27" s="18">
        <v>190</v>
      </c>
      <c r="R27" s="3" t="str">
        <f>IF(OR(G27="12R",G27="12L"),_xlfn.XLOOKUP(C27,DB!$A$2:$A$255,DB!$B$2:$B$255,""),IF(OR(G27="30L",G27="30R"),_xlfn.XLOOKUP(C27,DB!$A$2:$A$255,DB!$C$2:$C$255,""),""))</f>
        <v>UDGUV</v>
      </c>
      <c r="S27" s="3">
        <f t="shared" si="0"/>
        <v>10</v>
      </c>
      <c r="T27" s="3" t="str">
        <f>_xlfn.XLOOKUP(C27,DB!$A$2:$A$255,DB!$D$2:$D$255,"")</f>
        <v>Sector 2</v>
      </c>
    </row>
    <row r="28" spans="1:20" x14ac:dyDescent="0.2">
      <c r="A28" s="18" t="s">
        <v>106</v>
      </c>
      <c r="B28" s="18" t="s">
        <v>18</v>
      </c>
      <c r="C28" s="18" t="s">
        <v>43</v>
      </c>
      <c r="D28" s="18" t="s">
        <v>20</v>
      </c>
      <c r="E28" s="18" t="s">
        <v>534</v>
      </c>
      <c r="F28" s="19">
        <v>46306.4526736111</v>
      </c>
      <c r="G28" s="18" t="s">
        <v>22</v>
      </c>
      <c r="H28" s="18" t="s">
        <v>3840</v>
      </c>
      <c r="I28" s="18">
        <v>360</v>
      </c>
      <c r="J28" s="18" t="s">
        <v>23</v>
      </c>
      <c r="K28" s="18" t="s">
        <v>24</v>
      </c>
      <c r="L28" s="18">
        <v>859</v>
      </c>
      <c r="M28" s="18" t="s">
        <v>46</v>
      </c>
      <c r="N28" s="19">
        <v>46306.498599537001</v>
      </c>
      <c r="O28" s="18">
        <v>360</v>
      </c>
      <c r="P28" s="18" t="s">
        <v>26</v>
      </c>
      <c r="Q28" s="18">
        <v>190</v>
      </c>
      <c r="R28" s="3" t="str">
        <f>IF(OR(G28="12R",G28="12L"),_xlfn.XLOOKUP(C28,DB!$A$2:$A$255,DB!$B$2:$B$255,""),IF(OR(G28="30L",G28="30R"),_xlfn.XLOOKUP(C28,DB!$A$2:$A$255,DB!$C$2:$C$255,""),""))</f>
        <v>UDGUV</v>
      </c>
      <c r="S28" s="3">
        <f t="shared" si="0"/>
        <v>10</v>
      </c>
      <c r="T28" s="3" t="str">
        <f>_xlfn.XLOOKUP(C28,DB!$A$2:$A$255,DB!$D$2:$D$255,"")</f>
        <v>Sector 2</v>
      </c>
    </row>
    <row r="29" spans="1:20" x14ac:dyDescent="0.2">
      <c r="A29" s="18" t="s">
        <v>96</v>
      </c>
      <c r="B29" s="18" t="s">
        <v>18</v>
      </c>
      <c r="C29" s="18" t="s">
        <v>97</v>
      </c>
      <c r="D29" s="18" t="s">
        <v>61</v>
      </c>
      <c r="E29" s="18" t="s">
        <v>590</v>
      </c>
      <c r="F29" s="19">
        <v>46306.4608449074</v>
      </c>
      <c r="G29" s="18" t="s">
        <v>22</v>
      </c>
      <c r="H29" s="18" t="s">
        <v>3841</v>
      </c>
      <c r="I29" s="18">
        <v>360</v>
      </c>
      <c r="J29" s="18" t="s">
        <v>23</v>
      </c>
      <c r="K29" s="18" t="s">
        <v>24</v>
      </c>
      <c r="L29" s="18">
        <v>896</v>
      </c>
      <c r="M29" s="18" t="s">
        <v>3842</v>
      </c>
      <c r="N29" s="19">
        <v>46306.508425925902</v>
      </c>
      <c r="O29" s="18">
        <v>183</v>
      </c>
      <c r="P29" s="18" t="s">
        <v>26</v>
      </c>
      <c r="Q29" s="18">
        <v>19</v>
      </c>
      <c r="R29" s="3" t="str">
        <f>IF(OR(G29="12R",G29="12L"),_xlfn.XLOOKUP(C29,DB!$A$2:$A$255,DB!$B$2:$B$255,""),IF(OR(G29="30L",G29="30R"),_xlfn.XLOOKUP(C29,DB!$A$2:$A$255,DB!$C$2:$C$255,""),""))</f>
        <v>UDGUV</v>
      </c>
      <c r="S29" s="3">
        <f t="shared" si="0"/>
        <v>11</v>
      </c>
      <c r="T29" s="3" t="str">
        <f>_xlfn.XLOOKUP(C29,DB!$A$2:$A$255,DB!$D$2:$D$255,"")</f>
        <v>Sector 2</v>
      </c>
    </row>
    <row r="30" spans="1:20" x14ac:dyDescent="0.2">
      <c r="A30" s="18" t="s">
        <v>103</v>
      </c>
      <c r="B30" s="18" t="s">
        <v>18</v>
      </c>
      <c r="C30" s="18" t="s">
        <v>43</v>
      </c>
      <c r="D30" s="18" t="s">
        <v>44</v>
      </c>
      <c r="E30" s="18" t="s">
        <v>959</v>
      </c>
      <c r="F30" s="19">
        <v>46306.466759259303</v>
      </c>
      <c r="G30" s="18" t="s">
        <v>22</v>
      </c>
      <c r="H30" s="18" t="s">
        <v>3843</v>
      </c>
      <c r="I30" s="18">
        <v>340</v>
      </c>
      <c r="J30" s="18" t="s">
        <v>23</v>
      </c>
      <c r="K30" s="18" t="s">
        <v>24</v>
      </c>
      <c r="L30" s="18">
        <v>859</v>
      </c>
      <c r="M30" s="18" t="s">
        <v>46</v>
      </c>
      <c r="N30" s="19">
        <v>46306.512314814798</v>
      </c>
      <c r="O30" s="18">
        <v>340</v>
      </c>
      <c r="P30" s="18" t="s">
        <v>26</v>
      </c>
      <c r="Q30" s="18">
        <v>190</v>
      </c>
      <c r="R30" s="3" t="str">
        <f>IF(OR(G30="12R",G30="12L"),_xlfn.XLOOKUP(C30,DB!$A$2:$A$255,DB!$B$2:$B$255,""),IF(OR(G30="30L",G30="30R"),_xlfn.XLOOKUP(C30,DB!$A$2:$A$255,DB!$C$2:$C$255,""),""))</f>
        <v>UDGUV</v>
      </c>
      <c r="S30" s="3">
        <f t="shared" si="0"/>
        <v>11</v>
      </c>
      <c r="T30" s="3" t="str">
        <f>_xlfn.XLOOKUP(C30,DB!$A$2:$A$255,DB!$D$2:$D$255,"")</f>
        <v>Sector 2</v>
      </c>
    </row>
    <row r="31" spans="1:20" x14ac:dyDescent="0.2">
      <c r="A31" s="18" t="s">
        <v>111</v>
      </c>
      <c r="B31" s="18" t="s">
        <v>18</v>
      </c>
      <c r="C31" s="18" t="s">
        <v>33</v>
      </c>
      <c r="D31" s="18" t="s">
        <v>54</v>
      </c>
      <c r="E31" s="18" t="s">
        <v>112</v>
      </c>
      <c r="F31" s="19">
        <v>46306.506932870398</v>
      </c>
      <c r="G31" s="18" t="s">
        <v>22</v>
      </c>
      <c r="H31" s="18" t="s">
        <v>3844</v>
      </c>
      <c r="I31" s="18">
        <v>380</v>
      </c>
      <c r="J31" s="18" t="s">
        <v>23</v>
      </c>
      <c r="K31" s="18" t="s">
        <v>24</v>
      </c>
      <c r="L31" s="18">
        <v>863</v>
      </c>
      <c r="M31" s="18" t="s">
        <v>36</v>
      </c>
      <c r="N31" s="19">
        <v>46306.554606481499</v>
      </c>
      <c r="O31" s="18">
        <v>380</v>
      </c>
      <c r="P31" s="18" t="s">
        <v>26</v>
      </c>
      <c r="Q31" s="18">
        <v>190</v>
      </c>
      <c r="R31" s="3" t="str">
        <f>IF(OR(G31="12R",G31="12L"),_xlfn.XLOOKUP(C31,DB!$A$2:$A$255,DB!$B$2:$B$255,""),IF(OR(G31="30L",G31="30R"),_xlfn.XLOOKUP(C31,DB!$A$2:$A$255,DB!$C$2:$C$255,""),""))</f>
        <v>UDGUV</v>
      </c>
      <c r="S31" s="3">
        <f t="shared" si="0"/>
        <v>12</v>
      </c>
      <c r="T31" s="3" t="str">
        <f>_xlfn.XLOOKUP(C31,DB!$A$2:$A$255,DB!$D$2:$D$255,"")</f>
        <v>Sector 2</v>
      </c>
    </row>
    <row r="32" spans="1:20" x14ac:dyDescent="0.2">
      <c r="A32" s="18" t="s">
        <v>114</v>
      </c>
      <c r="B32" s="18" t="s">
        <v>18</v>
      </c>
      <c r="C32" s="18" t="s">
        <v>115</v>
      </c>
      <c r="D32" s="18" t="s">
        <v>129</v>
      </c>
      <c r="E32" s="18" t="s">
        <v>643</v>
      </c>
      <c r="F32" s="19">
        <v>46306.5105555556</v>
      </c>
      <c r="G32" s="18" t="s">
        <v>22</v>
      </c>
      <c r="H32" s="18" t="s">
        <v>3845</v>
      </c>
      <c r="I32" s="18">
        <v>350</v>
      </c>
      <c r="J32" s="18" t="s">
        <v>23</v>
      </c>
      <c r="K32" s="18" t="s">
        <v>24</v>
      </c>
      <c r="L32" s="18">
        <v>150</v>
      </c>
      <c r="M32" s="18" t="s">
        <v>117</v>
      </c>
      <c r="N32" s="19">
        <v>46306.521111111098</v>
      </c>
      <c r="O32" s="18">
        <v>298</v>
      </c>
      <c r="P32" s="18" t="s">
        <v>26</v>
      </c>
      <c r="Q32" s="18">
        <v>190</v>
      </c>
      <c r="R32" s="3" t="str">
        <f>IF(OR(G32="12R",G32="12L"),_xlfn.XLOOKUP(C32,DB!$A$2:$A$255,DB!$B$2:$B$255,""),IF(OR(G32="30L",G32="30R"),_xlfn.XLOOKUP(C32,DB!$A$2:$A$255,DB!$C$2:$C$255,""),""))</f>
        <v>TAKUX</v>
      </c>
      <c r="S32" s="3">
        <f t="shared" si="0"/>
        <v>12</v>
      </c>
      <c r="T32" s="3" t="str">
        <f>_xlfn.XLOOKUP(C32,DB!$A$2:$A$255,DB!$D$2:$D$255,"")</f>
        <v>Sector 7</v>
      </c>
    </row>
    <row r="33" spans="1:20" x14ac:dyDescent="0.2">
      <c r="A33" s="18" t="s">
        <v>113</v>
      </c>
      <c r="B33" s="18" t="s">
        <v>18</v>
      </c>
      <c r="C33" s="18" t="s">
        <v>43</v>
      </c>
      <c r="D33" s="18" t="s">
        <v>29</v>
      </c>
      <c r="E33" s="18" t="s">
        <v>3846</v>
      </c>
      <c r="F33" s="19">
        <v>46306.511539351799</v>
      </c>
      <c r="G33" s="18" t="s">
        <v>22</v>
      </c>
      <c r="H33" s="18" t="s">
        <v>3847</v>
      </c>
      <c r="I33" s="18">
        <v>380</v>
      </c>
      <c r="J33" s="18" t="s">
        <v>23</v>
      </c>
      <c r="K33" s="18" t="s">
        <v>24</v>
      </c>
      <c r="L33" s="18">
        <v>859</v>
      </c>
      <c r="M33" s="18" t="s">
        <v>46</v>
      </c>
      <c r="N33" s="19">
        <v>46306.557476851798</v>
      </c>
      <c r="O33" s="18">
        <v>380</v>
      </c>
      <c r="P33" s="18" t="s">
        <v>26</v>
      </c>
      <c r="Q33" s="18">
        <v>190</v>
      </c>
      <c r="R33" s="3" t="str">
        <f>IF(OR(G33="12R",G33="12L"),_xlfn.XLOOKUP(C33,DB!$A$2:$A$255,DB!$B$2:$B$255,""),IF(OR(G33="30L",G33="30R"),_xlfn.XLOOKUP(C33,DB!$A$2:$A$255,DB!$C$2:$C$255,""),""))</f>
        <v>UDGUV</v>
      </c>
      <c r="S33" s="3">
        <f t="shared" si="0"/>
        <v>12</v>
      </c>
      <c r="T33" s="3" t="str">
        <f>_xlfn.XLOOKUP(C33,DB!$A$2:$A$255,DB!$D$2:$D$255,"")</f>
        <v>Sector 2</v>
      </c>
    </row>
    <row r="34" spans="1:20" x14ac:dyDescent="0.2">
      <c r="A34" s="18" t="s">
        <v>127</v>
      </c>
      <c r="B34" s="18" t="s">
        <v>18</v>
      </c>
      <c r="C34" s="18" t="s">
        <v>128</v>
      </c>
      <c r="D34" s="18" t="s">
        <v>129</v>
      </c>
      <c r="E34" s="18" t="s">
        <v>1835</v>
      </c>
      <c r="F34" s="19">
        <v>46306.516863425903</v>
      </c>
      <c r="G34" s="18" t="s">
        <v>22</v>
      </c>
      <c r="H34" s="18" t="s">
        <v>3848</v>
      </c>
      <c r="I34" s="18">
        <v>380</v>
      </c>
      <c r="J34" s="18" t="s">
        <v>23</v>
      </c>
      <c r="K34" s="18" t="s">
        <v>24</v>
      </c>
      <c r="L34" s="18">
        <v>533</v>
      </c>
      <c r="M34" s="18" t="s">
        <v>130</v>
      </c>
      <c r="N34" s="19">
        <v>46306.546030092599</v>
      </c>
      <c r="O34" s="18">
        <v>380</v>
      </c>
      <c r="P34" s="18" t="s">
        <v>26</v>
      </c>
      <c r="Q34" s="18">
        <v>40</v>
      </c>
      <c r="R34" s="3" t="str">
        <f>IF(OR(G34="12R",G34="12L"),_xlfn.XLOOKUP(C34,DB!$A$2:$A$255,DB!$B$2:$B$255,""),IF(OR(G34="30L",G34="30R"),_xlfn.XLOOKUP(C34,DB!$A$2:$A$255,DB!$C$2:$C$255,""),""))</f>
        <v>ENEBA</v>
      </c>
      <c r="S34" s="3">
        <f t="shared" si="0"/>
        <v>12</v>
      </c>
      <c r="T34" s="3" t="str">
        <f>_xlfn.XLOOKUP(C34,DB!$A$2:$A$255,DB!$D$2:$D$255,"")</f>
        <v>Sector 3</v>
      </c>
    </row>
    <row r="35" spans="1:20" x14ac:dyDescent="0.2">
      <c r="A35" s="18" t="s">
        <v>185</v>
      </c>
      <c r="B35" s="18" t="s">
        <v>18</v>
      </c>
      <c r="C35" s="18" t="s">
        <v>2728</v>
      </c>
      <c r="D35" s="18" t="s">
        <v>186</v>
      </c>
      <c r="E35" s="18"/>
      <c r="F35" s="19">
        <v>46306.526377314804</v>
      </c>
      <c r="G35" s="18" t="s">
        <v>22</v>
      </c>
      <c r="H35" s="18" t="s">
        <v>3849</v>
      </c>
      <c r="I35" s="18">
        <v>15</v>
      </c>
      <c r="J35" s="18" t="s">
        <v>139</v>
      </c>
      <c r="K35" s="18" t="s">
        <v>51</v>
      </c>
      <c r="L35" s="18">
        <v>84</v>
      </c>
      <c r="M35" s="18" t="s">
        <v>2728</v>
      </c>
      <c r="N35" s="19">
        <v>46306.541215277801</v>
      </c>
      <c r="O35" s="18">
        <v>0</v>
      </c>
      <c r="P35" s="18" t="s">
        <v>137</v>
      </c>
      <c r="Q35" s="18">
        <v>15</v>
      </c>
      <c r="R35" s="3" t="str">
        <f>IF(OR(G35="12R",G35="12L"),_xlfn.XLOOKUP(C35,DB!$A$2:$A$255,DB!$B$2:$B$255,""),IF(OR(G35="30L",G35="30R"),_xlfn.XLOOKUP(C35,DB!$A$2:$A$255,DB!$C$2:$C$255,""),""))</f>
        <v/>
      </c>
      <c r="S35" s="3">
        <f t="shared" si="0"/>
        <v>12</v>
      </c>
      <c r="T35" s="3" t="str">
        <f>_xlfn.XLOOKUP(C35,DB!$A$2:$A$255,DB!$D$2:$D$255,"")</f>
        <v/>
      </c>
    </row>
    <row r="36" spans="1:20" x14ac:dyDescent="0.2">
      <c r="A36" s="18" t="s">
        <v>506</v>
      </c>
      <c r="B36" s="18" t="s">
        <v>18</v>
      </c>
      <c r="C36" s="18" t="s">
        <v>927</v>
      </c>
      <c r="D36" s="18" t="s">
        <v>507</v>
      </c>
      <c r="E36" s="18"/>
      <c r="F36" s="19">
        <v>46306.529479166697</v>
      </c>
      <c r="G36" s="18" t="s">
        <v>22</v>
      </c>
      <c r="H36" s="18" t="s">
        <v>167</v>
      </c>
      <c r="I36" s="18">
        <v>45</v>
      </c>
      <c r="J36" s="18" t="s">
        <v>139</v>
      </c>
      <c r="K36" s="18" t="s">
        <v>51</v>
      </c>
      <c r="L36" s="18">
        <v>168</v>
      </c>
      <c r="M36" s="18" t="s">
        <v>927</v>
      </c>
      <c r="N36" s="19">
        <v>46306.557222222204</v>
      </c>
      <c r="O36" s="18">
        <v>0</v>
      </c>
      <c r="P36" s="18" t="s">
        <v>137</v>
      </c>
      <c r="Q36" s="18">
        <v>15</v>
      </c>
      <c r="R36" s="3" t="str">
        <f>IF(OR(G36="12R",G36="12L"),_xlfn.XLOOKUP(C36,DB!$A$2:$A$255,DB!$B$2:$B$255,""),IF(OR(G36="30L",G36="30R"),_xlfn.XLOOKUP(C36,DB!$A$2:$A$255,DB!$C$2:$C$255,""),""))</f>
        <v/>
      </c>
      <c r="S36" s="3">
        <f t="shared" si="0"/>
        <v>12</v>
      </c>
      <c r="T36" s="3" t="str">
        <f>_xlfn.XLOOKUP(C36,DB!$A$2:$A$255,DB!$D$2:$D$255,"")</f>
        <v/>
      </c>
    </row>
    <row r="37" spans="1:20" x14ac:dyDescent="0.2">
      <c r="A37" s="18" t="s">
        <v>100</v>
      </c>
      <c r="B37" s="18" t="s">
        <v>18</v>
      </c>
      <c r="C37" s="18" t="s">
        <v>101</v>
      </c>
      <c r="D37" s="18" t="s">
        <v>61</v>
      </c>
      <c r="E37" s="18" t="s">
        <v>2843</v>
      </c>
      <c r="F37" s="19">
        <v>46306.545729166697</v>
      </c>
      <c r="G37" s="18" t="s">
        <v>22</v>
      </c>
      <c r="H37" s="18" t="s">
        <v>3850</v>
      </c>
      <c r="I37" s="18">
        <v>360</v>
      </c>
      <c r="J37" s="18" t="s">
        <v>23</v>
      </c>
      <c r="K37" s="18" t="s">
        <v>24</v>
      </c>
      <c r="L37" s="18">
        <v>859</v>
      </c>
      <c r="M37" s="18" t="s">
        <v>46</v>
      </c>
      <c r="N37" s="19">
        <v>46306.591412037</v>
      </c>
      <c r="O37" s="18">
        <v>360</v>
      </c>
      <c r="P37" s="18" t="s">
        <v>26</v>
      </c>
      <c r="Q37" s="18">
        <v>190</v>
      </c>
      <c r="R37" s="3" t="str">
        <f>IF(OR(G37="12R",G37="12L"),_xlfn.XLOOKUP(C37,DB!$A$2:$A$255,DB!$B$2:$B$255,""),IF(OR(G37="30L",G37="30R"),_xlfn.XLOOKUP(C37,DB!$A$2:$A$255,DB!$C$2:$C$255,""),""))</f>
        <v>UDGUV</v>
      </c>
      <c r="S37" s="3">
        <f t="shared" si="0"/>
        <v>13</v>
      </c>
      <c r="T37" s="3" t="str">
        <f>_xlfn.XLOOKUP(C37,DB!$A$2:$A$255,DB!$D$2:$D$255,"")</f>
        <v>Sector 2</v>
      </c>
    </row>
    <row r="38" spans="1:20" x14ac:dyDescent="0.2">
      <c r="A38" s="18" t="s">
        <v>133</v>
      </c>
      <c r="B38" s="18" t="s">
        <v>18</v>
      </c>
      <c r="C38" s="18" t="s">
        <v>134</v>
      </c>
      <c r="D38" s="18" t="s">
        <v>129</v>
      </c>
      <c r="E38" s="18" t="s">
        <v>3851</v>
      </c>
      <c r="F38" s="19">
        <v>46306.5467361111</v>
      </c>
      <c r="G38" s="18" t="s">
        <v>22</v>
      </c>
      <c r="H38" s="18" t="s">
        <v>3852</v>
      </c>
      <c r="I38" s="18">
        <v>350</v>
      </c>
      <c r="J38" s="18" t="s">
        <v>23</v>
      </c>
      <c r="K38" s="18" t="s">
        <v>24</v>
      </c>
      <c r="L38" s="18">
        <v>359</v>
      </c>
      <c r="M38" s="18" t="s">
        <v>31</v>
      </c>
      <c r="N38" s="19">
        <v>46306.566423611097</v>
      </c>
      <c r="O38" s="18">
        <v>350</v>
      </c>
      <c r="P38" s="18" t="s">
        <v>26</v>
      </c>
      <c r="Q38" s="18">
        <v>40</v>
      </c>
      <c r="R38" s="3" t="str">
        <f>IF(OR(G38="12R",G38="12L"),_xlfn.XLOOKUP(C38,DB!$A$2:$A$255,DB!$B$2:$B$255,""),IF(OR(G38="30L",G38="30R"),_xlfn.XLOOKUP(C38,DB!$A$2:$A$255,DB!$C$2:$C$255,""),""))</f>
        <v>ENEBA</v>
      </c>
      <c r="S38" s="3">
        <f t="shared" si="0"/>
        <v>13</v>
      </c>
      <c r="T38" s="3" t="str">
        <f>_xlfn.XLOOKUP(C38,DB!$A$2:$A$255,DB!$D$2:$D$255,"")</f>
        <v>Sector 3</v>
      </c>
    </row>
    <row r="39" spans="1:20" x14ac:dyDescent="0.2">
      <c r="A39" s="18" t="s">
        <v>125</v>
      </c>
      <c r="B39" s="18" t="s">
        <v>18</v>
      </c>
      <c r="C39" s="18" t="s">
        <v>43</v>
      </c>
      <c r="D39" s="18" t="s">
        <v>44</v>
      </c>
      <c r="E39" s="18" t="s">
        <v>126</v>
      </c>
      <c r="F39" s="19">
        <v>46306.547673611101</v>
      </c>
      <c r="G39" s="18" t="s">
        <v>22</v>
      </c>
      <c r="H39" s="18" t="s">
        <v>3853</v>
      </c>
      <c r="I39" s="18">
        <v>360</v>
      </c>
      <c r="J39" s="18" t="s">
        <v>23</v>
      </c>
      <c r="K39" s="18" t="s">
        <v>24</v>
      </c>
      <c r="L39" s="18">
        <v>859</v>
      </c>
      <c r="M39" s="18" t="s">
        <v>46</v>
      </c>
      <c r="N39" s="19">
        <v>46306.5932986111</v>
      </c>
      <c r="O39" s="18">
        <v>360</v>
      </c>
      <c r="P39" s="18" t="s">
        <v>26</v>
      </c>
      <c r="Q39" s="18">
        <v>190</v>
      </c>
      <c r="R39" s="3" t="str">
        <f>IF(OR(G39="12R",G39="12L"),_xlfn.XLOOKUP(C39,DB!$A$2:$A$255,DB!$B$2:$B$255,""),IF(OR(G39="30L",G39="30R"),_xlfn.XLOOKUP(C39,DB!$A$2:$A$255,DB!$C$2:$C$255,""),""))</f>
        <v>UDGUV</v>
      </c>
      <c r="S39" s="3">
        <f t="shared" si="0"/>
        <v>13</v>
      </c>
      <c r="T39" s="3" t="str">
        <f>_xlfn.XLOOKUP(C39,DB!$A$2:$A$255,DB!$D$2:$D$255,"")</f>
        <v>Sector 2</v>
      </c>
    </row>
    <row r="40" spans="1:20" x14ac:dyDescent="0.2">
      <c r="A40" s="18" t="s">
        <v>121</v>
      </c>
      <c r="B40" s="18" t="s">
        <v>18</v>
      </c>
      <c r="C40" s="18" t="s">
        <v>122</v>
      </c>
      <c r="D40" s="18" t="s">
        <v>123</v>
      </c>
      <c r="E40" s="18" t="s">
        <v>3854</v>
      </c>
      <c r="F40" s="19">
        <v>46306.548645833303</v>
      </c>
      <c r="G40" s="18" t="s">
        <v>22</v>
      </c>
      <c r="H40" s="18" t="s">
        <v>3855</v>
      </c>
      <c r="I40" s="18">
        <v>340</v>
      </c>
      <c r="J40" s="18" t="s">
        <v>23</v>
      </c>
      <c r="K40" s="18" t="s">
        <v>24</v>
      </c>
      <c r="L40" s="18">
        <v>548</v>
      </c>
      <c r="M40" s="18" t="s">
        <v>130</v>
      </c>
      <c r="N40" s="19">
        <v>46306.5776736111</v>
      </c>
      <c r="O40" s="18">
        <v>340</v>
      </c>
      <c r="P40" s="18" t="s">
        <v>26</v>
      </c>
      <c r="Q40" s="18">
        <v>40</v>
      </c>
      <c r="R40" s="3" t="str">
        <f>IF(OR(G40="12R",G40="12L"),_xlfn.XLOOKUP(C40,DB!$A$2:$A$255,DB!$B$2:$B$255,""),IF(OR(G40="30L",G40="30R"),_xlfn.XLOOKUP(C40,DB!$A$2:$A$255,DB!$C$2:$C$255,""),""))</f>
        <v>ENEBA</v>
      </c>
      <c r="S40" s="3">
        <f t="shared" si="0"/>
        <v>13</v>
      </c>
      <c r="T40" s="3" t="str">
        <f>_xlfn.XLOOKUP(C40,DB!$A$2:$A$255,DB!$D$2:$D$255,"")</f>
        <v>Sector 3</v>
      </c>
    </row>
    <row r="41" spans="1:20" x14ac:dyDescent="0.2">
      <c r="A41" s="18" t="s">
        <v>568</v>
      </c>
      <c r="B41" s="18" t="s">
        <v>18</v>
      </c>
      <c r="C41" s="18" t="s">
        <v>210</v>
      </c>
      <c r="D41" s="18" t="s">
        <v>433</v>
      </c>
      <c r="E41" s="18" t="s">
        <v>569</v>
      </c>
      <c r="F41" s="19">
        <v>46306.550254629597</v>
      </c>
      <c r="G41" s="18" t="s">
        <v>22</v>
      </c>
      <c r="H41" s="18" t="s">
        <v>3856</v>
      </c>
      <c r="I41" s="18">
        <v>390</v>
      </c>
      <c r="J41" s="18" t="s">
        <v>23</v>
      </c>
      <c r="K41" s="18" t="s">
        <v>24</v>
      </c>
      <c r="L41" s="18">
        <v>132</v>
      </c>
      <c r="M41" s="18" t="s">
        <v>40</v>
      </c>
      <c r="N41" s="19">
        <v>46306.559189814798</v>
      </c>
      <c r="O41" s="18">
        <v>266</v>
      </c>
      <c r="P41" s="18" t="s">
        <v>41</v>
      </c>
      <c r="Q41" s="18">
        <v>190</v>
      </c>
      <c r="R41" s="3" t="str">
        <f>IF(OR(G41="12R",G41="12L"),_xlfn.XLOOKUP(C41,DB!$A$2:$A$255,DB!$B$2:$B$255,""),IF(OR(G41="30L",G41="30R"),_xlfn.XLOOKUP(C41,DB!$A$2:$A$255,DB!$C$2:$C$255,""),""))</f>
        <v>TAKUX</v>
      </c>
      <c r="S41" s="3">
        <f t="shared" si="0"/>
        <v>13</v>
      </c>
      <c r="T41" s="3" t="str">
        <f>_xlfn.XLOOKUP(C41,DB!$A$2:$A$255,DB!$D$2:$D$255,"")</f>
        <v>Sector 7</v>
      </c>
    </row>
    <row r="42" spans="1:20" x14ac:dyDescent="0.2">
      <c r="A42" s="18" t="s">
        <v>135</v>
      </c>
      <c r="B42" s="18" t="s">
        <v>18</v>
      </c>
      <c r="C42" s="18" t="s">
        <v>136</v>
      </c>
      <c r="D42" s="18" t="s">
        <v>44</v>
      </c>
      <c r="E42" s="18" t="s">
        <v>3857</v>
      </c>
      <c r="F42" s="19">
        <v>46306.5782175926</v>
      </c>
      <c r="G42" s="18" t="s">
        <v>22</v>
      </c>
      <c r="H42" s="18" t="s">
        <v>3858</v>
      </c>
      <c r="I42" s="18">
        <v>330</v>
      </c>
      <c r="J42" s="18" t="s">
        <v>23</v>
      </c>
      <c r="K42" s="18" t="s">
        <v>24</v>
      </c>
      <c r="L42" s="18">
        <v>361</v>
      </c>
      <c r="M42" s="18" t="s">
        <v>31</v>
      </c>
      <c r="N42" s="19">
        <v>46306.598993055602</v>
      </c>
      <c r="O42" s="18">
        <v>330</v>
      </c>
      <c r="P42" s="18" t="s">
        <v>26</v>
      </c>
      <c r="Q42" s="18">
        <v>40</v>
      </c>
      <c r="R42" s="3" t="str">
        <f>IF(OR(G42="12R",G42="12L"),_xlfn.XLOOKUP(C42,DB!$A$2:$A$255,DB!$B$2:$B$255,""),IF(OR(G42="30L",G42="30R"),_xlfn.XLOOKUP(C42,DB!$A$2:$A$255,DB!$C$2:$C$255,""),""))</f>
        <v>OMSUK</v>
      </c>
      <c r="S42" s="3">
        <f t="shared" si="0"/>
        <v>13</v>
      </c>
      <c r="T42" s="3" t="str">
        <f>_xlfn.XLOOKUP(C42,DB!$A$2:$A$255,DB!$D$2:$D$255,"")</f>
        <v>Sector 3</v>
      </c>
    </row>
    <row r="43" spans="1:20" x14ac:dyDescent="0.2">
      <c r="A43" s="18" t="s">
        <v>401</v>
      </c>
      <c r="B43" s="18" t="s">
        <v>18</v>
      </c>
      <c r="C43" s="18" t="s">
        <v>565</v>
      </c>
      <c r="D43" s="18" t="s">
        <v>403</v>
      </c>
      <c r="E43" s="18"/>
      <c r="F43" s="19">
        <v>46306.583310185197</v>
      </c>
      <c r="G43" s="18" t="s">
        <v>22</v>
      </c>
      <c r="H43" s="18" t="s">
        <v>167</v>
      </c>
      <c r="I43" s="18">
        <v>65</v>
      </c>
      <c r="J43" s="18" t="s">
        <v>139</v>
      </c>
      <c r="K43" s="18" t="s">
        <v>51</v>
      </c>
      <c r="L43" s="18">
        <v>227</v>
      </c>
      <c r="M43" s="18" t="s">
        <v>565</v>
      </c>
      <c r="N43" s="19">
        <v>46306.616655092599</v>
      </c>
      <c r="O43" s="18">
        <v>0</v>
      </c>
      <c r="P43" s="18" t="s">
        <v>137</v>
      </c>
      <c r="Q43" s="18">
        <v>15</v>
      </c>
      <c r="R43" s="3" t="str">
        <f>IF(OR(G43="12R",G43="12L"),_xlfn.XLOOKUP(C43,DB!$A$2:$A$255,DB!$B$2:$B$255,""),IF(OR(G43="30L",G43="30R"),_xlfn.XLOOKUP(C43,DB!$A$2:$A$255,DB!$C$2:$C$255,""),""))</f>
        <v/>
      </c>
      <c r="S43" s="3">
        <f t="shared" si="0"/>
        <v>13</v>
      </c>
      <c r="T43" s="3" t="str">
        <f>_xlfn.XLOOKUP(C43,DB!$A$2:$A$255,DB!$D$2:$D$255,"")</f>
        <v/>
      </c>
    </row>
    <row r="44" spans="1:20" x14ac:dyDescent="0.2">
      <c r="A44" s="18" t="s">
        <v>3859</v>
      </c>
      <c r="B44" s="18" t="s">
        <v>18</v>
      </c>
      <c r="C44" s="18" t="s">
        <v>63</v>
      </c>
      <c r="D44" s="18" t="s">
        <v>429</v>
      </c>
      <c r="E44" s="18"/>
      <c r="F44" s="19">
        <v>46306.591157407398</v>
      </c>
      <c r="G44" s="18" t="s">
        <v>22</v>
      </c>
      <c r="H44" s="18" t="s">
        <v>3860</v>
      </c>
      <c r="I44" s="18">
        <v>165</v>
      </c>
      <c r="J44" s="18" t="s">
        <v>139</v>
      </c>
      <c r="K44" s="18" t="s">
        <v>51</v>
      </c>
      <c r="L44" s="18">
        <v>847</v>
      </c>
      <c r="M44" s="18" t="s">
        <v>3861</v>
      </c>
      <c r="N44" s="19">
        <v>46306.671504629601</v>
      </c>
      <c r="O44" s="18">
        <v>165</v>
      </c>
      <c r="P44" s="18" t="s">
        <v>137</v>
      </c>
      <c r="Q44" s="18">
        <v>15</v>
      </c>
      <c r="R44" s="3" t="str">
        <f>IF(OR(G44="12R",G44="12L"),_xlfn.XLOOKUP(C44,DB!$A$2:$A$255,DB!$B$2:$B$255,""),IF(OR(G44="30L",G44="30R"),_xlfn.XLOOKUP(C44,DB!$A$2:$A$255,DB!$C$2:$C$255,""),""))</f>
        <v>UDGUV</v>
      </c>
      <c r="S44" s="3">
        <f t="shared" si="0"/>
        <v>14</v>
      </c>
      <c r="T44" s="3" t="str">
        <f>_xlfn.XLOOKUP(C44,DB!$A$2:$A$255,DB!$D$2:$D$255,"")</f>
        <v>Sector 2</v>
      </c>
    </row>
    <row r="45" spans="1:20" x14ac:dyDescent="0.2">
      <c r="A45" s="18" t="s">
        <v>62</v>
      </c>
      <c r="B45" s="18" t="s">
        <v>18</v>
      </c>
      <c r="C45" s="18" t="s">
        <v>66</v>
      </c>
      <c r="D45" s="18" t="s">
        <v>64</v>
      </c>
      <c r="E45" s="18" t="s">
        <v>3822</v>
      </c>
      <c r="F45" s="19">
        <v>46306.598032407397</v>
      </c>
      <c r="G45" s="18" t="s">
        <v>22</v>
      </c>
      <c r="H45" s="18" t="s">
        <v>3862</v>
      </c>
      <c r="I45" s="18">
        <v>240</v>
      </c>
      <c r="J45" s="18" t="s">
        <v>23</v>
      </c>
      <c r="K45" s="18" t="s">
        <v>24</v>
      </c>
      <c r="L45" s="18">
        <v>355</v>
      </c>
      <c r="M45" s="18" t="s">
        <v>66</v>
      </c>
      <c r="N45" s="19">
        <v>46306.622407407398</v>
      </c>
      <c r="O45" s="18">
        <v>0</v>
      </c>
      <c r="P45" s="18" t="s">
        <v>26</v>
      </c>
      <c r="Q45" s="18">
        <v>190</v>
      </c>
      <c r="R45" s="3" t="str">
        <f>IF(OR(G45="12R",G45="12L"),_xlfn.XLOOKUP(C45,DB!$A$2:$A$255,DB!$B$2:$B$255,""),IF(OR(G45="30L",G45="30R"),_xlfn.XLOOKUP(C45,DB!$A$2:$A$255,DB!$C$2:$C$255,""),""))</f>
        <v>UDGUV</v>
      </c>
      <c r="S45" s="3">
        <f t="shared" si="0"/>
        <v>14</v>
      </c>
      <c r="T45" s="3" t="str">
        <f>_xlfn.XLOOKUP(C45,DB!$A$2:$A$255,DB!$D$2:$D$255,"")</f>
        <v>Sector 2</v>
      </c>
    </row>
    <row r="46" spans="1:20" x14ac:dyDescent="0.2">
      <c r="A46" s="18" t="s">
        <v>140</v>
      </c>
      <c r="B46" s="18" t="s">
        <v>18</v>
      </c>
      <c r="C46" s="18" t="s">
        <v>43</v>
      </c>
      <c r="D46" s="18" t="s">
        <v>44</v>
      </c>
      <c r="E46" s="18" t="s">
        <v>807</v>
      </c>
      <c r="F46" s="19">
        <v>46306.600902777798</v>
      </c>
      <c r="G46" s="18" t="s">
        <v>22</v>
      </c>
      <c r="H46" s="18" t="s">
        <v>3863</v>
      </c>
      <c r="I46" s="18">
        <v>360</v>
      </c>
      <c r="J46" s="18" t="s">
        <v>23</v>
      </c>
      <c r="K46" s="18" t="s">
        <v>24</v>
      </c>
      <c r="L46" s="18">
        <v>859</v>
      </c>
      <c r="M46" s="18" t="s">
        <v>46</v>
      </c>
      <c r="N46" s="19">
        <v>46306.646666666697</v>
      </c>
      <c r="O46" s="18">
        <v>360</v>
      </c>
      <c r="P46" s="18" t="s">
        <v>26</v>
      </c>
      <c r="Q46" s="18">
        <v>190</v>
      </c>
      <c r="R46" s="3" t="str">
        <f>IF(OR(G46="12R",G46="12L"),_xlfn.XLOOKUP(C46,DB!$A$2:$A$255,DB!$B$2:$B$255,""),IF(OR(G46="30L",G46="30R"),_xlfn.XLOOKUP(C46,DB!$A$2:$A$255,DB!$C$2:$C$255,""),""))</f>
        <v>UDGUV</v>
      </c>
      <c r="S46" s="3">
        <f t="shared" si="0"/>
        <v>14</v>
      </c>
      <c r="T46" s="3" t="str">
        <f>_xlfn.XLOOKUP(C46,DB!$A$2:$A$255,DB!$D$2:$D$255,"")</f>
        <v>Sector 2</v>
      </c>
    </row>
    <row r="47" spans="1:20" x14ac:dyDescent="0.2">
      <c r="A47" s="18" t="s">
        <v>146</v>
      </c>
      <c r="B47" s="18" t="s">
        <v>18</v>
      </c>
      <c r="C47" s="18" t="s">
        <v>33</v>
      </c>
      <c r="D47" s="18" t="s">
        <v>54</v>
      </c>
      <c r="E47" s="18" t="s">
        <v>751</v>
      </c>
      <c r="F47" s="19">
        <v>46306.624374999999</v>
      </c>
      <c r="G47" s="18" t="s">
        <v>22</v>
      </c>
      <c r="H47" s="18" t="s">
        <v>3864</v>
      </c>
      <c r="I47" s="18">
        <v>380</v>
      </c>
      <c r="J47" s="18" t="s">
        <v>23</v>
      </c>
      <c r="K47" s="18" t="s">
        <v>24</v>
      </c>
      <c r="L47" s="18">
        <v>859</v>
      </c>
      <c r="M47" s="18" t="s">
        <v>36</v>
      </c>
      <c r="N47" s="19">
        <v>46306.671863425901</v>
      </c>
      <c r="O47" s="18">
        <v>360</v>
      </c>
      <c r="P47" s="18" t="s">
        <v>26</v>
      </c>
      <c r="Q47" s="18">
        <v>190</v>
      </c>
      <c r="R47" s="3" t="str">
        <f>IF(OR(G47="12R",G47="12L"),_xlfn.XLOOKUP(C47,DB!$A$2:$A$255,DB!$B$2:$B$255,""),IF(OR(G47="30L",G47="30R"),_xlfn.XLOOKUP(C47,DB!$A$2:$A$255,DB!$C$2:$C$255,""),""))</f>
        <v>UDGUV</v>
      </c>
      <c r="S47" s="3">
        <f t="shared" si="0"/>
        <v>14</v>
      </c>
      <c r="T47" s="3" t="str">
        <f>_xlfn.XLOOKUP(C47,DB!$A$2:$A$255,DB!$D$2:$D$255,"")</f>
        <v>Sector 2</v>
      </c>
    </row>
    <row r="48" spans="1:20" x14ac:dyDescent="0.2">
      <c r="A48" s="18" t="s">
        <v>2973</v>
      </c>
      <c r="B48" s="18" t="s">
        <v>18</v>
      </c>
      <c r="C48" s="18" t="s">
        <v>128</v>
      </c>
      <c r="D48" s="18" t="s">
        <v>20</v>
      </c>
      <c r="E48" s="18" t="s">
        <v>3865</v>
      </c>
      <c r="F48" s="19">
        <v>46306.627766203703</v>
      </c>
      <c r="G48" s="18" t="s">
        <v>22</v>
      </c>
      <c r="H48" s="18" t="s">
        <v>3866</v>
      </c>
      <c r="I48" s="18">
        <v>360</v>
      </c>
      <c r="J48" s="18" t="s">
        <v>23</v>
      </c>
      <c r="K48" s="18" t="s">
        <v>24</v>
      </c>
      <c r="L48" s="18">
        <v>539</v>
      </c>
      <c r="M48" s="18" t="s">
        <v>130</v>
      </c>
      <c r="N48" s="19">
        <v>46306.657743055599</v>
      </c>
      <c r="O48" s="18">
        <v>360</v>
      </c>
      <c r="P48" s="18" t="s">
        <v>26</v>
      </c>
      <c r="Q48" s="18">
        <v>40</v>
      </c>
      <c r="R48" s="3" t="str">
        <f>IF(OR(G48="12R",G48="12L"),_xlfn.XLOOKUP(C48,DB!$A$2:$A$255,DB!$B$2:$B$255,""),IF(OR(G48="30L",G48="30R"),_xlfn.XLOOKUP(C48,DB!$A$2:$A$255,DB!$C$2:$C$255,""),""))</f>
        <v>ENEBA</v>
      </c>
      <c r="S48" s="3">
        <f t="shared" si="0"/>
        <v>15</v>
      </c>
      <c r="T48" s="3" t="str">
        <f>_xlfn.XLOOKUP(C48,DB!$A$2:$A$255,DB!$D$2:$D$255,"")</f>
        <v>Sector 3</v>
      </c>
    </row>
    <row r="49" spans="1:20" x14ac:dyDescent="0.2">
      <c r="A49" s="18" t="s">
        <v>154</v>
      </c>
      <c r="B49" s="18" t="s">
        <v>18</v>
      </c>
      <c r="C49" s="18" t="s">
        <v>43</v>
      </c>
      <c r="D49" s="18" t="s">
        <v>54</v>
      </c>
      <c r="E49" s="18" t="s">
        <v>72</v>
      </c>
      <c r="F49" s="19">
        <v>46306.641238425902</v>
      </c>
      <c r="G49" s="18" t="s">
        <v>22</v>
      </c>
      <c r="H49" s="18" t="s">
        <v>3867</v>
      </c>
      <c r="I49" s="18">
        <v>380</v>
      </c>
      <c r="J49" s="18" t="s">
        <v>23</v>
      </c>
      <c r="K49" s="18" t="s">
        <v>24</v>
      </c>
      <c r="L49" s="18">
        <v>861</v>
      </c>
      <c r="M49" s="18" t="s">
        <v>461</v>
      </c>
      <c r="N49" s="19">
        <v>46306.686516203699</v>
      </c>
      <c r="O49" s="18">
        <v>380</v>
      </c>
      <c r="P49" s="18" t="s">
        <v>26</v>
      </c>
      <c r="Q49" s="18">
        <v>190</v>
      </c>
      <c r="R49" s="3" t="str">
        <f>IF(OR(G49="12R",G49="12L"),_xlfn.XLOOKUP(C49,DB!$A$2:$A$255,DB!$B$2:$B$255,""),IF(OR(G49="30L",G49="30R"),_xlfn.XLOOKUP(C49,DB!$A$2:$A$255,DB!$C$2:$C$255,""),""))</f>
        <v>UDGUV</v>
      </c>
      <c r="S49" s="3">
        <f t="shared" si="0"/>
        <v>15</v>
      </c>
      <c r="T49" s="3" t="str">
        <f>_xlfn.XLOOKUP(C49,DB!$A$2:$A$255,DB!$D$2:$D$255,"")</f>
        <v>Sector 2</v>
      </c>
    </row>
    <row r="50" spans="1:20" x14ac:dyDescent="0.2">
      <c r="A50" s="18" t="s">
        <v>150</v>
      </c>
      <c r="B50" s="18" t="s">
        <v>18</v>
      </c>
      <c r="C50" s="18" t="s">
        <v>50</v>
      </c>
      <c r="D50" s="18" t="s">
        <v>54</v>
      </c>
      <c r="E50" s="18" t="s">
        <v>3542</v>
      </c>
      <c r="F50" s="19">
        <v>46306.642928240697</v>
      </c>
      <c r="G50" s="18" t="s">
        <v>22</v>
      </c>
      <c r="H50" s="18" t="s">
        <v>3868</v>
      </c>
      <c r="I50" s="18">
        <v>380</v>
      </c>
      <c r="J50" s="18" t="s">
        <v>23</v>
      </c>
      <c r="K50" s="18" t="s">
        <v>152</v>
      </c>
      <c r="L50" s="18">
        <v>863</v>
      </c>
      <c r="M50" s="18" t="s">
        <v>85</v>
      </c>
      <c r="N50" s="19">
        <v>46306.689016203702</v>
      </c>
      <c r="O50" s="18">
        <v>380</v>
      </c>
      <c r="P50" s="18" t="s">
        <v>26</v>
      </c>
      <c r="Q50" s="18">
        <v>190</v>
      </c>
      <c r="R50" s="3" t="str">
        <f>IF(OR(G50="12R",G50="12L"),_xlfn.XLOOKUP(C50,DB!$A$2:$A$255,DB!$B$2:$B$255,""),IF(OR(G50="30L",G50="30R"),_xlfn.XLOOKUP(C50,DB!$A$2:$A$255,DB!$C$2:$C$255,""),""))</f>
        <v>UDGUV</v>
      </c>
      <c r="S50" s="3">
        <f t="shared" si="0"/>
        <v>15</v>
      </c>
      <c r="T50" s="3" t="str">
        <f>_xlfn.XLOOKUP(C50,DB!$A$2:$A$255,DB!$D$2:$D$255,"")</f>
        <v>Sector 2</v>
      </c>
    </row>
    <row r="51" spans="1:20" x14ac:dyDescent="0.2">
      <c r="A51" s="18" t="s">
        <v>466</v>
      </c>
      <c r="B51" s="18" t="s">
        <v>18</v>
      </c>
      <c r="C51" s="18" t="s">
        <v>50</v>
      </c>
      <c r="D51" s="18" t="s">
        <v>54</v>
      </c>
      <c r="E51" s="18" t="s">
        <v>408</v>
      </c>
      <c r="F51" s="19">
        <v>46306.6499652778</v>
      </c>
      <c r="G51" s="18" t="s">
        <v>22</v>
      </c>
      <c r="H51" s="18" t="s">
        <v>3869</v>
      </c>
      <c r="I51" s="18">
        <v>380</v>
      </c>
      <c r="J51" s="18" t="s">
        <v>23</v>
      </c>
      <c r="K51" s="18" t="s">
        <v>24</v>
      </c>
      <c r="L51" s="18">
        <v>863</v>
      </c>
      <c r="M51" s="18" t="s">
        <v>85</v>
      </c>
      <c r="N51" s="19">
        <v>46306.695682870399</v>
      </c>
      <c r="O51" s="18">
        <v>380</v>
      </c>
      <c r="P51" s="18" t="s">
        <v>26</v>
      </c>
      <c r="Q51" s="18">
        <v>190</v>
      </c>
      <c r="R51" s="3" t="str">
        <f>IF(OR(G51="12R",G51="12L"),_xlfn.XLOOKUP(C51,DB!$A$2:$A$255,DB!$B$2:$B$255,""),IF(OR(G51="30L",G51="30R"),_xlfn.XLOOKUP(C51,DB!$A$2:$A$255,DB!$C$2:$C$255,""),""))</f>
        <v>UDGUV</v>
      </c>
      <c r="S51" s="3">
        <f t="shared" si="0"/>
        <v>15</v>
      </c>
      <c r="T51" s="3" t="str">
        <f>_xlfn.XLOOKUP(C51,DB!$A$2:$A$255,DB!$D$2:$D$255,"")</f>
        <v>Sector 2</v>
      </c>
    </row>
    <row r="52" spans="1:20" x14ac:dyDescent="0.2">
      <c r="A52" s="18" t="s">
        <v>163</v>
      </c>
      <c r="B52" s="18" t="s">
        <v>18</v>
      </c>
      <c r="C52" s="18" t="s">
        <v>101</v>
      </c>
      <c r="D52" s="18" t="s">
        <v>129</v>
      </c>
      <c r="E52" s="18" t="s">
        <v>867</v>
      </c>
      <c r="F52" s="19">
        <v>46306.651932870402</v>
      </c>
      <c r="G52" s="18" t="s">
        <v>22</v>
      </c>
      <c r="H52" s="18" t="s">
        <v>296</v>
      </c>
      <c r="I52" s="18">
        <v>380</v>
      </c>
      <c r="J52" s="18" t="s">
        <v>23</v>
      </c>
      <c r="K52" s="18" t="s">
        <v>24</v>
      </c>
      <c r="L52" s="18">
        <v>859</v>
      </c>
      <c r="M52" s="18" t="s">
        <v>46</v>
      </c>
      <c r="N52" s="19">
        <v>46306.697905092602</v>
      </c>
      <c r="O52" s="18">
        <v>380</v>
      </c>
      <c r="P52" s="18" t="s">
        <v>26</v>
      </c>
      <c r="Q52" s="18">
        <v>190</v>
      </c>
      <c r="R52" s="3" t="str">
        <f>IF(OR(G52="12R",G52="12L"),_xlfn.XLOOKUP(C52,DB!$A$2:$A$255,DB!$B$2:$B$255,""),IF(OR(G52="30L",G52="30R"),_xlfn.XLOOKUP(C52,DB!$A$2:$A$255,DB!$C$2:$C$255,""),""))</f>
        <v>UDGUV</v>
      </c>
      <c r="S52" s="3">
        <f t="shared" si="0"/>
        <v>15</v>
      </c>
      <c r="T52" s="3" t="str">
        <f>_xlfn.XLOOKUP(C52,DB!$A$2:$A$255,DB!$D$2:$D$255,"")</f>
        <v>Sector 2</v>
      </c>
    </row>
    <row r="53" spans="1:20" x14ac:dyDescent="0.2">
      <c r="A53" s="18" t="s">
        <v>3870</v>
      </c>
      <c r="B53" s="18" t="s">
        <v>18</v>
      </c>
      <c r="C53" s="18" t="s">
        <v>33</v>
      </c>
      <c r="D53" s="18" t="s">
        <v>132</v>
      </c>
      <c r="E53" s="18"/>
      <c r="F53" s="19">
        <v>46306.653761574104</v>
      </c>
      <c r="G53" s="18" t="s">
        <v>22</v>
      </c>
      <c r="H53" s="18" t="s">
        <v>3871</v>
      </c>
      <c r="I53" s="18">
        <v>360</v>
      </c>
      <c r="J53" s="18" t="s">
        <v>23</v>
      </c>
      <c r="K53" s="18" t="s">
        <v>51</v>
      </c>
      <c r="L53" s="18">
        <v>894</v>
      </c>
      <c r="M53" s="18" t="s">
        <v>36</v>
      </c>
      <c r="N53" s="19">
        <v>46306.705914351798</v>
      </c>
      <c r="O53" s="18">
        <v>380</v>
      </c>
      <c r="P53" s="18" t="s">
        <v>26</v>
      </c>
      <c r="Q53" s="18">
        <v>30</v>
      </c>
      <c r="R53" s="3" t="str">
        <f>IF(OR(G53="12R",G53="12L"),_xlfn.XLOOKUP(C53,DB!$A$2:$A$255,DB!$B$2:$B$255,""),IF(OR(G53="30L",G53="30R"),_xlfn.XLOOKUP(C53,DB!$A$2:$A$255,DB!$C$2:$C$255,""),""))</f>
        <v>UDGUV</v>
      </c>
      <c r="S53" s="3">
        <f t="shared" si="0"/>
        <v>15</v>
      </c>
      <c r="T53" s="3" t="str">
        <f>_xlfn.XLOOKUP(C53,DB!$A$2:$A$255,DB!$D$2:$D$255,"")</f>
        <v>Sector 2</v>
      </c>
    </row>
    <row r="54" spans="1:20" x14ac:dyDescent="0.2">
      <c r="A54" s="18" t="s">
        <v>158</v>
      </c>
      <c r="B54" s="18" t="s">
        <v>18</v>
      </c>
      <c r="C54" s="18" t="s">
        <v>101</v>
      </c>
      <c r="D54" s="18" t="s">
        <v>54</v>
      </c>
      <c r="E54" s="18" t="s">
        <v>1810</v>
      </c>
      <c r="F54" s="19">
        <v>46306.663425925901</v>
      </c>
      <c r="G54" s="18" t="s">
        <v>22</v>
      </c>
      <c r="H54" s="18" t="s">
        <v>397</v>
      </c>
      <c r="I54" s="18">
        <v>380</v>
      </c>
      <c r="J54" s="18" t="s">
        <v>23</v>
      </c>
      <c r="K54" s="18" t="s">
        <v>24</v>
      </c>
      <c r="L54" s="18">
        <v>859</v>
      </c>
      <c r="M54" s="18" t="s">
        <v>46</v>
      </c>
      <c r="N54" s="19">
        <v>46306.709664351903</v>
      </c>
      <c r="O54" s="18">
        <v>380</v>
      </c>
      <c r="P54" s="18" t="s">
        <v>26</v>
      </c>
      <c r="Q54" s="18">
        <v>190</v>
      </c>
      <c r="R54" s="3" t="str">
        <f>IF(OR(G54="12R",G54="12L"),_xlfn.XLOOKUP(C54,DB!$A$2:$A$255,DB!$B$2:$B$255,""),IF(OR(G54="30L",G54="30R"),_xlfn.XLOOKUP(C54,DB!$A$2:$A$255,DB!$C$2:$C$255,""),""))</f>
        <v>UDGUV</v>
      </c>
      <c r="S54" s="3">
        <f t="shared" si="0"/>
        <v>15</v>
      </c>
      <c r="T54" s="3" t="str">
        <f>_xlfn.XLOOKUP(C54,DB!$A$2:$A$255,DB!$D$2:$D$255,"")</f>
        <v>Sector 2</v>
      </c>
    </row>
    <row r="55" spans="1:20" x14ac:dyDescent="0.2">
      <c r="A55" s="18" t="s">
        <v>2986</v>
      </c>
      <c r="B55" s="18" t="s">
        <v>18</v>
      </c>
      <c r="C55" s="18" t="s">
        <v>203</v>
      </c>
      <c r="D55" s="18" t="s">
        <v>20</v>
      </c>
      <c r="E55" s="18" t="s">
        <v>3872</v>
      </c>
      <c r="F55" s="19">
        <v>46306.664189814801</v>
      </c>
      <c r="G55" s="18" t="s">
        <v>22</v>
      </c>
      <c r="H55" s="18" t="s">
        <v>3873</v>
      </c>
      <c r="I55" s="18">
        <v>360</v>
      </c>
      <c r="J55" s="18" t="s">
        <v>23</v>
      </c>
      <c r="K55" s="18" t="s">
        <v>24</v>
      </c>
      <c r="L55" s="18">
        <v>536</v>
      </c>
      <c r="M55" s="18" t="s">
        <v>130</v>
      </c>
      <c r="N55" s="19">
        <v>46306.693124999998</v>
      </c>
      <c r="O55" s="18">
        <v>360</v>
      </c>
      <c r="P55" s="18" t="s">
        <v>26</v>
      </c>
      <c r="Q55" s="18">
        <v>40</v>
      </c>
      <c r="R55" s="3" t="str">
        <f>IF(OR(G55="12R",G55="12L"),_xlfn.XLOOKUP(C55,DB!$A$2:$A$255,DB!$B$2:$B$255,""),IF(OR(G55="30L",G55="30R"),_xlfn.XLOOKUP(C55,DB!$A$2:$A$255,DB!$C$2:$C$255,""),""))</f>
        <v>ENEBA</v>
      </c>
      <c r="S55" s="3">
        <f t="shared" si="0"/>
        <v>15</v>
      </c>
      <c r="T55" s="3" t="str">
        <f>_xlfn.XLOOKUP(C55,DB!$A$2:$A$255,DB!$D$2:$D$255,"")</f>
        <v>Sector 3</v>
      </c>
    </row>
    <row r="56" spans="1:20" x14ac:dyDescent="0.2">
      <c r="A56" s="18" t="s">
        <v>395</v>
      </c>
      <c r="B56" s="18" t="s">
        <v>18</v>
      </c>
      <c r="C56" s="18" t="s">
        <v>28</v>
      </c>
      <c r="D56" s="18" t="s">
        <v>29</v>
      </c>
      <c r="E56" s="18" t="s">
        <v>3874</v>
      </c>
      <c r="F56" s="19">
        <v>46306.668784722198</v>
      </c>
      <c r="G56" s="18" t="s">
        <v>22</v>
      </c>
      <c r="H56" s="18" t="s">
        <v>3875</v>
      </c>
      <c r="I56" s="18">
        <v>360</v>
      </c>
      <c r="J56" s="18" t="s">
        <v>23</v>
      </c>
      <c r="K56" s="18" t="s">
        <v>24</v>
      </c>
      <c r="L56" s="18">
        <v>586</v>
      </c>
      <c r="M56" s="18" t="s">
        <v>130</v>
      </c>
      <c r="N56" s="19">
        <v>46306.700277777803</v>
      </c>
      <c r="O56" s="18">
        <v>360</v>
      </c>
      <c r="P56" s="18" t="s">
        <v>26</v>
      </c>
      <c r="Q56" s="18">
        <v>40</v>
      </c>
      <c r="R56" s="3" t="str">
        <f>IF(OR(G56="12R",G56="12L"),_xlfn.XLOOKUP(C56,DB!$A$2:$A$255,DB!$B$2:$B$255,""),IF(OR(G56="30L",G56="30R"),_xlfn.XLOOKUP(C56,DB!$A$2:$A$255,DB!$C$2:$C$255,""),""))</f>
        <v>OMSUK</v>
      </c>
      <c r="S56" s="3">
        <f t="shared" si="0"/>
        <v>16</v>
      </c>
      <c r="T56" s="3" t="str">
        <f>_xlfn.XLOOKUP(C56,DB!$A$2:$A$255,DB!$D$2:$D$255,"")</f>
        <v>Sector 3</v>
      </c>
    </row>
    <row r="57" spans="1:20" x14ac:dyDescent="0.2">
      <c r="A57" s="18" t="s">
        <v>157</v>
      </c>
      <c r="B57" s="18" t="s">
        <v>18</v>
      </c>
      <c r="C57" s="18" t="s">
        <v>19</v>
      </c>
      <c r="D57" s="18" t="s">
        <v>54</v>
      </c>
      <c r="E57" s="18" t="s">
        <v>3876</v>
      </c>
      <c r="F57" s="19">
        <v>46306.671655092599</v>
      </c>
      <c r="G57" s="18" t="s">
        <v>22</v>
      </c>
      <c r="H57" s="18" t="s">
        <v>3877</v>
      </c>
      <c r="I57" s="18">
        <v>380</v>
      </c>
      <c r="J57" s="18" t="s">
        <v>23</v>
      </c>
      <c r="K57" s="18" t="s">
        <v>24</v>
      </c>
      <c r="L57" s="18">
        <v>864</v>
      </c>
      <c r="M57" s="18" t="s">
        <v>3878</v>
      </c>
      <c r="N57" s="19">
        <v>46306.717465277798</v>
      </c>
      <c r="O57" s="18">
        <v>380</v>
      </c>
      <c r="P57" s="18" t="s">
        <v>26</v>
      </c>
      <c r="Q57" s="18">
        <v>190</v>
      </c>
      <c r="R57" s="3" t="str">
        <f>IF(OR(G57="12R",G57="12L"),_xlfn.XLOOKUP(C57,DB!$A$2:$A$255,DB!$B$2:$B$255,""),IF(OR(G57="30L",G57="30R"),_xlfn.XLOOKUP(C57,DB!$A$2:$A$255,DB!$C$2:$C$255,""),""))</f>
        <v>UDGUV</v>
      </c>
      <c r="S57" s="3">
        <f t="shared" si="0"/>
        <v>16</v>
      </c>
      <c r="T57" s="3" t="str">
        <f>_xlfn.XLOOKUP(C57,DB!$A$2:$A$255,DB!$D$2:$D$255,"")</f>
        <v>Sector 2</v>
      </c>
    </row>
    <row r="58" spans="1:20" x14ac:dyDescent="0.2">
      <c r="A58" s="18" t="s">
        <v>2992</v>
      </c>
      <c r="B58" s="18" t="s">
        <v>18</v>
      </c>
      <c r="C58" s="18" t="s">
        <v>493</v>
      </c>
      <c r="D58" s="18" t="s">
        <v>20</v>
      </c>
      <c r="E58" s="18" t="s">
        <v>3879</v>
      </c>
      <c r="F58" s="19">
        <v>46306.674062500002</v>
      </c>
      <c r="G58" s="18" t="s">
        <v>22</v>
      </c>
      <c r="H58" s="18" t="s">
        <v>3880</v>
      </c>
      <c r="I58" s="18">
        <v>380</v>
      </c>
      <c r="J58" s="18" t="s">
        <v>23</v>
      </c>
      <c r="K58" s="18" t="s">
        <v>24</v>
      </c>
      <c r="L58" s="18">
        <v>530</v>
      </c>
      <c r="M58" s="18" t="s">
        <v>130</v>
      </c>
      <c r="N58" s="19">
        <v>46306.702777777798</v>
      </c>
      <c r="O58" s="18">
        <v>380</v>
      </c>
      <c r="P58" s="18" t="s">
        <v>26</v>
      </c>
      <c r="Q58" s="18">
        <v>40</v>
      </c>
      <c r="R58" s="3" t="str">
        <f>IF(OR(G58="12R",G58="12L"),_xlfn.XLOOKUP(C58,DB!$A$2:$A$255,DB!$B$2:$B$255,""),IF(OR(G58="30L",G58="30R"),_xlfn.XLOOKUP(C58,DB!$A$2:$A$255,DB!$C$2:$C$255,""),""))</f>
        <v>ENEBA</v>
      </c>
      <c r="S58" s="3">
        <f t="shared" si="0"/>
        <v>16</v>
      </c>
      <c r="T58" s="3" t="str">
        <f>_xlfn.XLOOKUP(C58,DB!$A$2:$A$255,DB!$D$2:$D$255,"")</f>
        <v>Sector 3</v>
      </c>
    </row>
    <row r="59" spans="1:20" x14ac:dyDescent="0.2">
      <c r="A59" s="18" t="s">
        <v>2251</v>
      </c>
      <c r="B59" s="18" t="s">
        <v>18</v>
      </c>
      <c r="C59" s="18" t="s">
        <v>128</v>
      </c>
      <c r="D59" s="18" t="s">
        <v>29</v>
      </c>
      <c r="E59" s="18" t="s">
        <v>3881</v>
      </c>
      <c r="F59" s="19">
        <v>46306.675520833298</v>
      </c>
      <c r="G59" s="18" t="s">
        <v>22</v>
      </c>
      <c r="H59" s="18" t="s">
        <v>3882</v>
      </c>
      <c r="I59" s="18">
        <v>360</v>
      </c>
      <c r="J59" s="18" t="s">
        <v>23</v>
      </c>
      <c r="K59" s="18" t="s">
        <v>24</v>
      </c>
      <c r="L59" s="18">
        <v>591</v>
      </c>
      <c r="M59" s="18" t="s">
        <v>130</v>
      </c>
      <c r="N59" s="19">
        <v>46306.7078819444</v>
      </c>
      <c r="O59" s="18">
        <v>360</v>
      </c>
      <c r="P59" s="18" t="s">
        <v>26</v>
      </c>
      <c r="Q59" s="18">
        <v>40</v>
      </c>
      <c r="R59" s="3" t="str">
        <f>IF(OR(G59="12R",G59="12L"),_xlfn.XLOOKUP(C59,DB!$A$2:$A$255,DB!$B$2:$B$255,""),IF(OR(G59="30L",G59="30R"),_xlfn.XLOOKUP(C59,DB!$A$2:$A$255,DB!$C$2:$C$255,""),""))</f>
        <v>ENEBA</v>
      </c>
      <c r="S59" s="3">
        <f t="shared" si="0"/>
        <v>16</v>
      </c>
      <c r="T59" s="3" t="str">
        <f>_xlfn.XLOOKUP(C59,DB!$A$2:$A$255,DB!$D$2:$D$255,"")</f>
        <v>Sector 3</v>
      </c>
    </row>
    <row r="60" spans="1:20" x14ac:dyDescent="0.2">
      <c r="A60" s="18" t="s">
        <v>162</v>
      </c>
      <c r="B60" s="18" t="s">
        <v>18</v>
      </c>
      <c r="C60" s="18" t="s">
        <v>33</v>
      </c>
      <c r="D60" s="18" t="s">
        <v>20</v>
      </c>
      <c r="E60" s="18" t="s">
        <v>3431</v>
      </c>
      <c r="F60" s="19">
        <v>46306.676886574103</v>
      </c>
      <c r="G60" s="18" t="s">
        <v>22</v>
      </c>
      <c r="H60" s="18" t="s">
        <v>3883</v>
      </c>
      <c r="I60" s="18">
        <v>360</v>
      </c>
      <c r="J60" s="18" t="s">
        <v>23</v>
      </c>
      <c r="K60" s="18" t="s">
        <v>24</v>
      </c>
      <c r="L60" s="18">
        <v>865</v>
      </c>
      <c r="M60" s="18" t="s">
        <v>36</v>
      </c>
      <c r="N60" s="19">
        <v>46306.722731481503</v>
      </c>
      <c r="O60" s="18">
        <v>340</v>
      </c>
      <c r="P60" s="18" t="s">
        <v>26</v>
      </c>
      <c r="Q60" s="18">
        <v>190</v>
      </c>
      <c r="R60" s="3" t="str">
        <f>IF(OR(G60="12R",G60="12L"),_xlfn.XLOOKUP(C60,DB!$A$2:$A$255,DB!$B$2:$B$255,""),IF(OR(G60="30L",G60="30R"),_xlfn.XLOOKUP(C60,DB!$A$2:$A$255,DB!$C$2:$C$255,""),""))</f>
        <v>UDGUV</v>
      </c>
      <c r="S60" s="3">
        <f t="shared" si="0"/>
        <v>16</v>
      </c>
      <c r="T60" s="3" t="str">
        <f>_xlfn.XLOOKUP(C60,DB!$A$2:$A$255,DB!$D$2:$D$255,"")</f>
        <v>Sector 2</v>
      </c>
    </row>
    <row r="61" spans="1:20" x14ac:dyDescent="0.2">
      <c r="A61" s="18" t="s">
        <v>471</v>
      </c>
      <c r="B61" s="18" t="s">
        <v>18</v>
      </c>
      <c r="C61" s="18" t="s">
        <v>208</v>
      </c>
      <c r="D61" s="18" t="s">
        <v>61</v>
      </c>
      <c r="E61" s="18" t="s">
        <v>3884</v>
      </c>
      <c r="F61" s="19">
        <v>46306.677662037</v>
      </c>
      <c r="G61" s="18" t="s">
        <v>22</v>
      </c>
      <c r="H61" s="18" t="s">
        <v>3885</v>
      </c>
      <c r="I61" s="18">
        <v>330</v>
      </c>
      <c r="J61" s="18" t="s">
        <v>23</v>
      </c>
      <c r="K61" s="18" t="s">
        <v>24</v>
      </c>
      <c r="L61" s="18">
        <v>136</v>
      </c>
      <c r="M61" s="18" t="s">
        <v>40</v>
      </c>
      <c r="N61" s="19">
        <v>46306.687326388899</v>
      </c>
      <c r="O61" s="18">
        <v>203</v>
      </c>
      <c r="P61" s="18" t="s">
        <v>26</v>
      </c>
      <c r="Q61" s="18">
        <v>190</v>
      </c>
      <c r="R61" s="3" t="str">
        <f>IF(OR(G61="12R",G61="12L"),_xlfn.XLOOKUP(C61,DB!$A$2:$A$255,DB!$B$2:$B$255,""),IF(OR(G61="30L",G61="30R"),_xlfn.XLOOKUP(C61,DB!$A$2:$A$255,DB!$C$2:$C$255,""),""))</f>
        <v>ENEBA</v>
      </c>
      <c r="S61" s="3">
        <f t="shared" si="0"/>
        <v>16</v>
      </c>
      <c r="T61" s="3" t="str">
        <f>_xlfn.XLOOKUP(C61,DB!$A$2:$A$255,DB!$D$2:$D$255,"")</f>
        <v>Sector 3</v>
      </c>
    </row>
    <row r="62" spans="1:20" x14ac:dyDescent="0.2">
      <c r="A62" s="18" t="s">
        <v>160</v>
      </c>
      <c r="B62" s="18" t="s">
        <v>18</v>
      </c>
      <c r="C62" s="18" t="s">
        <v>43</v>
      </c>
      <c r="D62" s="18" t="s">
        <v>34</v>
      </c>
      <c r="E62" s="18" t="s">
        <v>467</v>
      </c>
      <c r="F62" s="19">
        <v>46306.678993055597</v>
      </c>
      <c r="G62" s="18" t="s">
        <v>22</v>
      </c>
      <c r="H62" s="18" t="s">
        <v>3886</v>
      </c>
      <c r="I62" s="18">
        <v>360</v>
      </c>
      <c r="J62" s="18" t="s">
        <v>23</v>
      </c>
      <c r="K62" s="18" t="s">
        <v>24</v>
      </c>
      <c r="L62" s="18">
        <v>858</v>
      </c>
      <c r="M62" s="18" t="s">
        <v>46</v>
      </c>
      <c r="N62" s="19">
        <v>46306.723807870403</v>
      </c>
      <c r="O62" s="18">
        <v>360</v>
      </c>
      <c r="P62" s="18" t="s">
        <v>26</v>
      </c>
      <c r="Q62" s="18">
        <v>190</v>
      </c>
      <c r="R62" s="3" t="str">
        <f>IF(OR(G62="12R",G62="12L"),_xlfn.XLOOKUP(C62,DB!$A$2:$A$255,DB!$B$2:$B$255,""),IF(OR(G62="30L",G62="30R"),_xlfn.XLOOKUP(C62,DB!$A$2:$A$255,DB!$C$2:$C$255,""),""))</f>
        <v>UDGUV</v>
      </c>
      <c r="S62" s="3">
        <f t="shared" si="0"/>
        <v>16</v>
      </c>
      <c r="T62" s="3" t="str">
        <f>_xlfn.XLOOKUP(C62,DB!$A$2:$A$255,DB!$D$2:$D$255,"")</f>
        <v>Sector 2</v>
      </c>
    </row>
    <row r="63" spans="1:20" x14ac:dyDescent="0.2">
      <c r="A63" s="18" t="s">
        <v>177</v>
      </c>
      <c r="B63" s="18" t="s">
        <v>18</v>
      </c>
      <c r="C63" s="18" t="s">
        <v>178</v>
      </c>
      <c r="D63" s="18" t="s">
        <v>44</v>
      </c>
      <c r="E63" s="18" t="s">
        <v>1802</v>
      </c>
      <c r="F63" s="19">
        <v>46306.679872685199</v>
      </c>
      <c r="G63" s="18" t="s">
        <v>22</v>
      </c>
      <c r="H63" s="18" t="s">
        <v>3887</v>
      </c>
      <c r="I63" s="18">
        <v>330</v>
      </c>
      <c r="J63" s="18" t="s">
        <v>23</v>
      </c>
      <c r="K63" s="18" t="s">
        <v>24</v>
      </c>
      <c r="L63" s="18">
        <v>350</v>
      </c>
      <c r="M63" s="18" t="s">
        <v>31</v>
      </c>
      <c r="N63" s="19">
        <v>46306.699004629598</v>
      </c>
      <c r="O63" s="18">
        <v>317</v>
      </c>
      <c r="P63" s="18" t="s">
        <v>26</v>
      </c>
      <c r="Q63" s="18">
        <v>40</v>
      </c>
      <c r="R63" s="3" t="str">
        <f>IF(OR(G63="12R",G63="12L"),_xlfn.XLOOKUP(C63,DB!$A$2:$A$255,DB!$B$2:$B$255,""),IF(OR(G63="30L",G63="30R"),_xlfn.XLOOKUP(C63,DB!$A$2:$A$255,DB!$C$2:$C$255,""),""))</f>
        <v>OMSUK</v>
      </c>
      <c r="S63" s="3">
        <f t="shared" si="0"/>
        <v>16</v>
      </c>
      <c r="T63" s="3" t="str">
        <f>_xlfn.XLOOKUP(C63,DB!$A$2:$A$255,DB!$D$2:$D$255,"")</f>
        <v>Sector 3</v>
      </c>
    </row>
    <row r="64" spans="1:20" x14ac:dyDescent="0.2">
      <c r="A64" s="18" t="s">
        <v>396</v>
      </c>
      <c r="B64" s="18" t="s">
        <v>18</v>
      </c>
      <c r="C64" s="18" t="s">
        <v>101</v>
      </c>
      <c r="D64" s="18" t="s">
        <v>34</v>
      </c>
      <c r="E64" s="18" t="s">
        <v>505</v>
      </c>
      <c r="F64" s="19">
        <v>46306.680740740703</v>
      </c>
      <c r="G64" s="18" t="s">
        <v>22</v>
      </c>
      <c r="H64" s="18" t="s">
        <v>184</v>
      </c>
      <c r="I64" s="18">
        <v>360</v>
      </c>
      <c r="J64" s="18" t="s">
        <v>23</v>
      </c>
      <c r="K64" s="18" t="s">
        <v>152</v>
      </c>
      <c r="L64" s="18">
        <v>859</v>
      </c>
      <c r="M64" s="18" t="s">
        <v>46</v>
      </c>
      <c r="N64" s="19">
        <v>46306.7265625</v>
      </c>
      <c r="O64" s="18">
        <v>360</v>
      </c>
      <c r="P64" s="18" t="s">
        <v>26</v>
      </c>
      <c r="Q64" s="18">
        <v>190</v>
      </c>
      <c r="R64" s="3" t="str">
        <f>IF(OR(G64="12R",G64="12L"),_xlfn.XLOOKUP(C64,DB!$A$2:$A$255,DB!$B$2:$B$255,""),IF(OR(G64="30L",G64="30R"),_xlfn.XLOOKUP(C64,DB!$A$2:$A$255,DB!$C$2:$C$255,""),""))</f>
        <v>UDGUV</v>
      </c>
      <c r="S64" s="3">
        <f t="shared" si="0"/>
        <v>16</v>
      </c>
      <c r="T64" s="3" t="str">
        <f>_xlfn.XLOOKUP(C64,DB!$A$2:$A$255,DB!$D$2:$D$255,"")</f>
        <v>Sector 2</v>
      </c>
    </row>
    <row r="65" spans="1:20" x14ac:dyDescent="0.2">
      <c r="A65" s="18" t="s">
        <v>168</v>
      </c>
      <c r="B65" s="18" t="s">
        <v>18</v>
      </c>
      <c r="C65" s="18" t="s">
        <v>115</v>
      </c>
      <c r="D65" s="18" t="s">
        <v>129</v>
      </c>
      <c r="E65" s="18" t="s">
        <v>3888</v>
      </c>
      <c r="F65" s="19">
        <v>46306.684930555602</v>
      </c>
      <c r="G65" s="18" t="s">
        <v>22</v>
      </c>
      <c r="H65" s="18" t="s">
        <v>3889</v>
      </c>
      <c r="I65" s="18">
        <v>350</v>
      </c>
      <c r="J65" s="18" t="s">
        <v>23</v>
      </c>
      <c r="K65" s="18" t="s">
        <v>24</v>
      </c>
      <c r="L65" s="18">
        <v>149</v>
      </c>
      <c r="M65" s="18" t="s">
        <v>117</v>
      </c>
      <c r="N65" s="19">
        <v>46306.695138888899</v>
      </c>
      <c r="O65" s="18">
        <v>257</v>
      </c>
      <c r="P65" s="18" t="s">
        <v>26</v>
      </c>
      <c r="Q65" s="18">
        <v>190</v>
      </c>
      <c r="R65" s="3" t="str">
        <f>IF(OR(G65="12R",G65="12L"),_xlfn.XLOOKUP(C65,DB!$A$2:$A$255,DB!$B$2:$B$255,""),IF(OR(G65="30L",G65="30R"),_xlfn.XLOOKUP(C65,DB!$A$2:$A$255,DB!$C$2:$C$255,""),""))</f>
        <v>TAKUX</v>
      </c>
      <c r="S65" s="3">
        <f t="shared" si="0"/>
        <v>16</v>
      </c>
      <c r="T65" s="3" t="str">
        <f>_xlfn.XLOOKUP(C65,DB!$A$2:$A$255,DB!$D$2:$D$255,"")</f>
        <v>Sector 7</v>
      </c>
    </row>
    <row r="66" spans="1:20" x14ac:dyDescent="0.2">
      <c r="A66" s="18" t="s">
        <v>164</v>
      </c>
      <c r="B66" s="18" t="s">
        <v>18</v>
      </c>
      <c r="C66" s="18" t="s">
        <v>165</v>
      </c>
      <c r="D66" s="18" t="s">
        <v>34</v>
      </c>
      <c r="E66" s="18" t="s">
        <v>159</v>
      </c>
      <c r="F66" s="19">
        <v>46306.685763888898</v>
      </c>
      <c r="G66" s="18" t="s">
        <v>22</v>
      </c>
      <c r="H66" s="18" t="s">
        <v>3890</v>
      </c>
      <c r="I66" s="18">
        <v>360</v>
      </c>
      <c r="J66" s="18" t="s">
        <v>23</v>
      </c>
      <c r="K66" s="18" t="s">
        <v>24</v>
      </c>
      <c r="L66" s="18">
        <v>857</v>
      </c>
      <c r="M66" s="18" t="s">
        <v>36</v>
      </c>
      <c r="N66" s="19">
        <v>46306.731712963003</v>
      </c>
      <c r="O66" s="18">
        <v>360</v>
      </c>
      <c r="P66" s="18" t="s">
        <v>26</v>
      </c>
      <c r="Q66" s="18">
        <v>190</v>
      </c>
      <c r="R66" s="3" t="str">
        <f>IF(OR(G66="12R",G66="12L"),_xlfn.XLOOKUP(C66,DB!$A$2:$A$255,DB!$B$2:$B$255,""),IF(OR(G66="30L",G66="30R"),_xlfn.XLOOKUP(C66,DB!$A$2:$A$255,DB!$C$2:$C$255,""),""))</f>
        <v>UDGUV</v>
      </c>
      <c r="S66" s="3">
        <f t="shared" si="0"/>
        <v>16</v>
      </c>
      <c r="T66" s="3" t="str">
        <f>_xlfn.XLOOKUP(C66,DB!$A$2:$A$255,DB!$D$2:$D$255,"")</f>
        <v>Sector 2</v>
      </c>
    </row>
    <row r="67" spans="1:20" x14ac:dyDescent="0.2">
      <c r="A67" s="18" t="s">
        <v>171</v>
      </c>
      <c r="B67" s="18" t="s">
        <v>18</v>
      </c>
      <c r="C67" s="18" t="s">
        <v>172</v>
      </c>
      <c r="D67" s="18" t="s">
        <v>54</v>
      </c>
      <c r="E67" s="18" t="s">
        <v>785</v>
      </c>
      <c r="F67" s="19">
        <v>46306.687870370399</v>
      </c>
      <c r="G67" s="18" t="s">
        <v>22</v>
      </c>
      <c r="H67" s="18" t="s">
        <v>3891</v>
      </c>
      <c r="I67" s="18">
        <v>380</v>
      </c>
      <c r="J67" s="18" t="s">
        <v>23</v>
      </c>
      <c r="K67" s="18" t="s">
        <v>24</v>
      </c>
      <c r="L67" s="18">
        <v>322</v>
      </c>
      <c r="M67" s="18" t="s">
        <v>174</v>
      </c>
      <c r="N67" s="19">
        <v>46306.705949074101</v>
      </c>
      <c r="O67" s="18">
        <v>380</v>
      </c>
      <c r="P67" s="18" t="s">
        <v>26</v>
      </c>
      <c r="Q67" s="18">
        <v>190</v>
      </c>
      <c r="R67" s="3" t="str">
        <f>IF(OR(G67="12R",G67="12L"),_xlfn.XLOOKUP(C67,DB!$A$2:$A$255,DB!$B$2:$B$255,""),IF(OR(G67="30L",G67="30R"),_xlfn.XLOOKUP(C67,DB!$A$2:$A$255,DB!$C$2:$C$255,""),""))</f>
        <v>CZM</v>
      </c>
      <c r="S67" s="3">
        <f t="shared" ref="S67:S130" si="1">HOUR(F67)</f>
        <v>16</v>
      </c>
      <c r="T67" s="3" t="str">
        <f>_xlfn.XLOOKUP(C67,DB!$A$2:$A$255,DB!$D$2:$D$255,"")</f>
        <v>Sector 7</v>
      </c>
    </row>
    <row r="68" spans="1:20" x14ac:dyDescent="0.2">
      <c r="A68" s="18" t="s">
        <v>189</v>
      </c>
      <c r="B68" s="18" t="s">
        <v>18</v>
      </c>
      <c r="C68" s="18" t="s">
        <v>53</v>
      </c>
      <c r="D68" s="18" t="s">
        <v>20</v>
      </c>
      <c r="E68" s="18" t="s">
        <v>2942</v>
      </c>
      <c r="F68" s="19">
        <v>46306.689490740697</v>
      </c>
      <c r="G68" s="18" t="s">
        <v>22</v>
      </c>
      <c r="H68" s="18" t="s">
        <v>3892</v>
      </c>
      <c r="I68" s="18">
        <v>390</v>
      </c>
      <c r="J68" s="18" t="s">
        <v>23</v>
      </c>
      <c r="K68" s="18" t="s">
        <v>24</v>
      </c>
      <c r="L68" s="18">
        <v>219</v>
      </c>
      <c r="M68" s="18" t="s">
        <v>56</v>
      </c>
      <c r="N68" s="19">
        <v>46306.703020833302</v>
      </c>
      <c r="O68" s="18">
        <v>371</v>
      </c>
      <c r="P68" s="18" t="s">
        <v>26</v>
      </c>
      <c r="Q68" s="18">
        <v>190</v>
      </c>
      <c r="R68" s="3" t="str">
        <f>IF(OR(G68="12R",G68="12L"),_xlfn.XLOOKUP(C68,DB!$A$2:$A$255,DB!$B$2:$B$255,""),IF(OR(G68="30L",G68="30R"),_xlfn.XLOOKUP(C68,DB!$A$2:$A$255,DB!$C$2:$C$255,""),""))</f>
        <v>CZM</v>
      </c>
      <c r="S68" s="3">
        <f t="shared" si="1"/>
        <v>16</v>
      </c>
      <c r="T68" s="3" t="str">
        <f>_xlfn.XLOOKUP(C68,DB!$A$2:$A$255,DB!$D$2:$D$255,"")</f>
        <v>Sector 7</v>
      </c>
    </row>
    <row r="69" spans="1:20" x14ac:dyDescent="0.2">
      <c r="A69" s="18" t="s">
        <v>175</v>
      </c>
      <c r="B69" s="18" t="s">
        <v>18</v>
      </c>
      <c r="C69" s="18" t="s">
        <v>28</v>
      </c>
      <c r="D69" s="18" t="s">
        <v>61</v>
      </c>
      <c r="E69" s="18" t="s">
        <v>176</v>
      </c>
      <c r="F69" s="19">
        <v>46306.691631944399</v>
      </c>
      <c r="G69" s="18" t="s">
        <v>22</v>
      </c>
      <c r="H69" s="18" t="s">
        <v>3893</v>
      </c>
      <c r="I69" s="18">
        <v>350</v>
      </c>
      <c r="J69" s="18" t="s">
        <v>23</v>
      </c>
      <c r="K69" s="18" t="s">
        <v>24</v>
      </c>
      <c r="L69" s="18">
        <v>361</v>
      </c>
      <c r="M69" s="18" t="s">
        <v>31</v>
      </c>
      <c r="N69" s="19">
        <v>46306.712696759299</v>
      </c>
      <c r="O69" s="18">
        <v>350</v>
      </c>
      <c r="P69" s="18" t="s">
        <v>26</v>
      </c>
      <c r="Q69" s="18">
        <v>40</v>
      </c>
      <c r="R69" s="3" t="str">
        <f>IF(OR(G69="12R",G69="12L"),_xlfn.XLOOKUP(C69,DB!$A$2:$A$255,DB!$B$2:$B$255,""),IF(OR(G69="30L",G69="30R"),_xlfn.XLOOKUP(C69,DB!$A$2:$A$255,DB!$C$2:$C$255,""),""))</f>
        <v>OMSUK</v>
      </c>
      <c r="S69" s="3">
        <f t="shared" si="1"/>
        <v>16</v>
      </c>
      <c r="T69" s="3" t="str">
        <f>_xlfn.XLOOKUP(C69,DB!$A$2:$A$255,DB!$D$2:$D$255,"")</f>
        <v>Sector 3</v>
      </c>
    </row>
    <row r="70" spans="1:20" x14ac:dyDescent="0.2">
      <c r="A70" s="18" t="s">
        <v>583</v>
      </c>
      <c r="B70" s="18" t="s">
        <v>18</v>
      </c>
      <c r="C70" s="18" t="s">
        <v>115</v>
      </c>
      <c r="D70" s="18" t="s">
        <v>116</v>
      </c>
      <c r="E70" s="18" t="s">
        <v>3894</v>
      </c>
      <c r="F70" s="19">
        <v>46306.692939814799</v>
      </c>
      <c r="G70" s="18" t="s">
        <v>22</v>
      </c>
      <c r="H70" s="18" t="s">
        <v>2720</v>
      </c>
      <c r="I70" s="18">
        <v>350</v>
      </c>
      <c r="J70" s="18" t="s">
        <v>23</v>
      </c>
      <c r="K70" s="18" t="s">
        <v>24</v>
      </c>
      <c r="L70" s="18">
        <v>150</v>
      </c>
      <c r="M70" s="18" t="s">
        <v>117</v>
      </c>
      <c r="N70" s="19">
        <v>46306.703240740702</v>
      </c>
      <c r="O70" s="18">
        <v>290</v>
      </c>
      <c r="P70" s="18" t="s">
        <v>26</v>
      </c>
      <c r="Q70" s="18">
        <v>190</v>
      </c>
      <c r="R70" s="3" t="str">
        <f>IF(OR(G70="12R",G70="12L"),_xlfn.XLOOKUP(C70,DB!$A$2:$A$255,DB!$B$2:$B$255,""),IF(OR(G70="30L",G70="30R"),_xlfn.XLOOKUP(C70,DB!$A$2:$A$255,DB!$C$2:$C$255,""),""))</f>
        <v>TAKUX</v>
      </c>
      <c r="S70" s="3">
        <f t="shared" si="1"/>
        <v>16</v>
      </c>
      <c r="T70" s="3" t="str">
        <f>_xlfn.XLOOKUP(C70,DB!$A$2:$A$255,DB!$D$2:$D$255,"")</f>
        <v>Sector 7</v>
      </c>
    </row>
    <row r="71" spans="1:20" x14ac:dyDescent="0.2">
      <c r="A71" s="18" t="s">
        <v>584</v>
      </c>
      <c r="B71" s="18" t="s">
        <v>18</v>
      </c>
      <c r="C71" s="18" t="s">
        <v>19</v>
      </c>
      <c r="D71" s="18" t="s">
        <v>20</v>
      </c>
      <c r="E71" s="18" t="s">
        <v>78</v>
      </c>
      <c r="F71" s="19">
        <v>46306.694062499999</v>
      </c>
      <c r="G71" s="18" t="s">
        <v>22</v>
      </c>
      <c r="H71" s="18" t="s">
        <v>3895</v>
      </c>
      <c r="I71" s="18">
        <v>360</v>
      </c>
      <c r="J71" s="18" t="s">
        <v>23</v>
      </c>
      <c r="K71" s="18" t="s">
        <v>152</v>
      </c>
      <c r="L71" s="18">
        <v>866</v>
      </c>
      <c r="M71" s="18" t="s">
        <v>181</v>
      </c>
      <c r="N71" s="19">
        <v>46306.739687499998</v>
      </c>
      <c r="O71" s="18">
        <v>360</v>
      </c>
      <c r="P71" s="18" t="s">
        <v>26</v>
      </c>
      <c r="Q71" s="18">
        <v>190</v>
      </c>
      <c r="R71" s="3" t="str">
        <f>IF(OR(G71="12R",G71="12L"),_xlfn.XLOOKUP(C71,DB!$A$2:$A$255,DB!$B$2:$B$255,""),IF(OR(G71="30L",G71="30R"),_xlfn.XLOOKUP(C71,DB!$A$2:$A$255,DB!$C$2:$C$255,""),""))</f>
        <v>UDGUV</v>
      </c>
      <c r="S71" s="3">
        <f t="shared" si="1"/>
        <v>16</v>
      </c>
      <c r="T71" s="3" t="str">
        <f>_xlfn.XLOOKUP(C71,DB!$A$2:$A$255,DB!$D$2:$D$255,"")</f>
        <v>Sector 2</v>
      </c>
    </row>
    <row r="72" spans="1:20" x14ac:dyDescent="0.2">
      <c r="A72" s="18" t="s">
        <v>223</v>
      </c>
      <c r="B72" s="18" t="s">
        <v>18</v>
      </c>
      <c r="C72" s="18" t="s">
        <v>224</v>
      </c>
      <c r="D72" s="18" t="s">
        <v>116</v>
      </c>
      <c r="E72" s="18" t="s">
        <v>3025</v>
      </c>
      <c r="F72" s="19">
        <v>46306.694965277798</v>
      </c>
      <c r="G72" s="18" t="s">
        <v>22</v>
      </c>
      <c r="H72" s="18" t="s">
        <v>3896</v>
      </c>
      <c r="I72" s="18">
        <v>380</v>
      </c>
      <c r="J72" s="18" t="s">
        <v>23</v>
      </c>
      <c r="K72" s="18" t="s">
        <v>24</v>
      </c>
      <c r="L72" s="18">
        <v>532</v>
      </c>
      <c r="M72" s="18" t="s">
        <v>130</v>
      </c>
      <c r="N72" s="19">
        <v>46306.723171296297</v>
      </c>
      <c r="O72" s="18">
        <v>400</v>
      </c>
      <c r="P72" s="18" t="s">
        <v>26</v>
      </c>
      <c r="Q72" s="18">
        <v>40</v>
      </c>
      <c r="R72" s="3" t="str">
        <f>IF(OR(G72="12R",G72="12L"),_xlfn.XLOOKUP(C72,DB!$A$2:$A$255,DB!$B$2:$B$255,""),IF(OR(G72="30L",G72="30R"),_xlfn.XLOOKUP(C72,DB!$A$2:$A$255,DB!$C$2:$C$255,""),""))</f>
        <v>ENEBA</v>
      </c>
      <c r="S72" s="3">
        <f t="shared" si="1"/>
        <v>16</v>
      </c>
      <c r="T72" s="3" t="str">
        <f>_xlfn.XLOOKUP(C72,DB!$A$2:$A$255,DB!$D$2:$D$255,"")</f>
        <v>Sector 3</v>
      </c>
    </row>
    <row r="73" spans="1:20" x14ac:dyDescent="0.2">
      <c r="A73" s="18" t="s">
        <v>404</v>
      </c>
      <c r="B73" s="18" t="s">
        <v>18</v>
      </c>
      <c r="C73" s="18" t="s">
        <v>33</v>
      </c>
      <c r="D73" s="18" t="s">
        <v>61</v>
      </c>
      <c r="E73" s="18" t="s">
        <v>590</v>
      </c>
      <c r="F73" s="19">
        <v>46306.697118055599</v>
      </c>
      <c r="G73" s="18" t="s">
        <v>22</v>
      </c>
      <c r="H73" s="18" t="s">
        <v>3897</v>
      </c>
      <c r="I73" s="18">
        <v>340</v>
      </c>
      <c r="J73" s="18" t="s">
        <v>23</v>
      </c>
      <c r="K73" s="18" t="s">
        <v>152</v>
      </c>
      <c r="L73" s="18">
        <v>878</v>
      </c>
      <c r="M73" s="18" t="s">
        <v>36</v>
      </c>
      <c r="N73" s="19">
        <v>46306.744004629603</v>
      </c>
      <c r="O73" s="18">
        <v>340</v>
      </c>
      <c r="P73" s="18" t="s">
        <v>26</v>
      </c>
      <c r="Q73" s="18">
        <v>190</v>
      </c>
      <c r="R73" s="3" t="str">
        <f>IF(OR(G73="12R",G73="12L"),_xlfn.XLOOKUP(C73,DB!$A$2:$A$255,DB!$B$2:$B$255,""),IF(OR(G73="30L",G73="30R"),_xlfn.XLOOKUP(C73,DB!$A$2:$A$255,DB!$C$2:$C$255,""),""))</f>
        <v>UDGUV</v>
      </c>
      <c r="S73" s="3">
        <f t="shared" si="1"/>
        <v>16</v>
      </c>
      <c r="T73" s="3" t="str">
        <f>_xlfn.XLOOKUP(C73,DB!$A$2:$A$255,DB!$D$2:$D$255,"")</f>
        <v>Sector 2</v>
      </c>
    </row>
    <row r="74" spans="1:20" x14ac:dyDescent="0.2">
      <c r="A74" s="18" t="s">
        <v>475</v>
      </c>
      <c r="B74" s="18" t="s">
        <v>18</v>
      </c>
      <c r="C74" s="18" t="s">
        <v>249</v>
      </c>
      <c r="D74" s="18" t="s">
        <v>129</v>
      </c>
      <c r="E74" s="18" t="s">
        <v>3898</v>
      </c>
      <c r="F74" s="19">
        <v>46306.697754629597</v>
      </c>
      <c r="G74" s="18" t="s">
        <v>22</v>
      </c>
      <c r="H74" s="18" t="s">
        <v>3899</v>
      </c>
      <c r="I74" s="18">
        <v>360</v>
      </c>
      <c r="J74" s="18" t="s">
        <v>23</v>
      </c>
      <c r="K74" s="18" t="s">
        <v>24</v>
      </c>
      <c r="L74" s="18">
        <v>532</v>
      </c>
      <c r="M74" s="18" t="s">
        <v>130</v>
      </c>
      <c r="N74" s="19">
        <v>46306.7269212963</v>
      </c>
      <c r="O74" s="18">
        <v>360</v>
      </c>
      <c r="P74" s="18" t="s">
        <v>26</v>
      </c>
      <c r="Q74" s="18">
        <v>40</v>
      </c>
      <c r="R74" s="3" t="str">
        <f>IF(OR(G74="12R",G74="12L"),_xlfn.XLOOKUP(C74,DB!$A$2:$A$255,DB!$B$2:$B$255,""),IF(OR(G74="30L",G74="30R"),_xlfn.XLOOKUP(C74,DB!$A$2:$A$255,DB!$C$2:$C$255,""),""))</f>
        <v>UDGUV</v>
      </c>
      <c r="S74" s="3">
        <f t="shared" si="1"/>
        <v>16</v>
      </c>
      <c r="T74" s="3" t="str">
        <f>_xlfn.XLOOKUP(C74,DB!$A$2:$A$255,DB!$D$2:$D$255,"")</f>
        <v>Sector 2</v>
      </c>
    </row>
    <row r="75" spans="1:20" x14ac:dyDescent="0.2">
      <c r="A75" s="18" t="s">
        <v>196</v>
      </c>
      <c r="B75" s="18" t="s">
        <v>18</v>
      </c>
      <c r="C75" s="18" t="s">
        <v>43</v>
      </c>
      <c r="D75" s="18" t="s">
        <v>129</v>
      </c>
      <c r="E75" s="18" t="s">
        <v>3520</v>
      </c>
      <c r="F75" s="19">
        <v>46306.698738425897</v>
      </c>
      <c r="G75" s="18" t="s">
        <v>22</v>
      </c>
      <c r="H75" s="18" t="s">
        <v>3900</v>
      </c>
      <c r="I75" s="18">
        <v>380</v>
      </c>
      <c r="J75" s="18" t="s">
        <v>23</v>
      </c>
      <c r="K75" s="18" t="s">
        <v>24</v>
      </c>
      <c r="L75" s="18">
        <v>859</v>
      </c>
      <c r="M75" s="18" t="s">
        <v>46</v>
      </c>
      <c r="N75" s="19">
        <v>46306.744375000002</v>
      </c>
      <c r="O75" s="18">
        <v>380</v>
      </c>
      <c r="P75" s="18" t="s">
        <v>26</v>
      </c>
      <c r="Q75" s="18">
        <v>190</v>
      </c>
      <c r="R75" s="3" t="str">
        <f>IF(OR(G75="12R",G75="12L"),_xlfn.XLOOKUP(C75,DB!$A$2:$A$255,DB!$B$2:$B$255,""),IF(OR(G75="30L",G75="30R"),_xlfn.XLOOKUP(C75,DB!$A$2:$A$255,DB!$C$2:$C$255,""),""))</f>
        <v>UDGUV</v>
      </c>
      <c r="S75" s="3">
        <f t="shared" si="1"/>
        <v>16</v>
      </c>
      <c r="T75" s="3" t="str">
        <f>_xlfn.XLOOKUP(C75,DB!$A$2:$A$255,DB!$D$2:$D$255,"")</f>
        <v>Sector 2</v>
      </c>
    </row>
    <row r="76" spans="1:20" x14ac:dyDescent="0.2">
      <c r="A76" s="18" t="s">
        <v>191</v>
      </c>
      <c r="B76" s="18" t="s">
        <v>18</v>
      </c>
      <c r="C76" s="18" t="s">
        <v>115</v>
      </c>
      <c r="D76" s="18" t="s">
        <v>129</v>
      </c>
      <c r="E76" s="18" t="s">
        <v>3901</v>
      </c>
      <c r="F76" s="19">
        <v>46306.7050115741</v>
      </c>
      <c r="G76" s="18" t="s">
        <v>22</v>
      </c>
      <c r="H76" s="18" t="s">
        <v>3902</v>
      </c>
      <c r="I76" s="18">
        <v>350</v>
      </c>
      <c r="J76" s="18" t="s">
        <v>23</v>
      </c>
      <c r="K76" s="18" t="s">
        <v>24</v>
      </c>
      <c r="L76" s="18">
        <v>151</v>
      </c>
      <c r="M76" s="18" t="s">
        <v>117</v>
      </c>
      <c r="N76" s="19">
        <v>46306.715613425898</v>
      </c>
      <c r="O76" s="18">
        <v>285</v>
      </c>
      <c r="P76" s="18" t="s">
        <v>26</v>
      </c>
      <c r="Q76" s="18">
        <v>190</v>
      </c>
      <c r="R76" s="3" t="str">
        <f>IF(OR(G76="12R",G76="12L"),_xlfn.XLOOKUP(C76,DB!$A$2:$A$255,DB!$B$2:$B$255,""),IF(OR(G76="30L",G76="30R"),_xlfn.XLOOKUP(C76,DB!$A$2:$A$255,DB!$C$2:$C$255,""),""))</f>
        <v>TAKUX</v>
      </c>
      <c r="S76" s="3">
        <f t="shared" si="1"/>
        <v>16</v>
      </c>
      <c r="T76" s="3" t="str">
        <f>_xlfn.XLOOKUP(C76,DB!$A$2:$A$255,DB!$D$2:$D$255,"")</f>
        <v>Sector 7</v>
      </c>
    </row>
    <row r="77" spans="1:20" x14ac:dyDescent="0.2">
      <c r="A77" s="18" t="s">
        <v>201</v>
      </c>
      <c r="B77" s="18" t="s">
        <v>18</v>
      </c>
      <c r="C77" s="18" t="s">
        <v>128</v>
      </c>
      <c r="D77" s="18" t="s">
        <v>61</v>
      </c>
      <c r="E77" s="18" t="s">
        <v>3903</v>
      </c>
      <c r="F77" s="19">
        <v>46306.709513888898</v>
      </c>
      <c r="G77" s="18" t="s">
        <v>22</v>
      </c>
      <c r="H77" s="18" t="s">
        <v>3904</v>
      </c>
      <c r="I77" s="18">
        <v>340</v>
      </c>
      <c r="J77" s="18" t="s">
        <v>23</v>
      </c>
      <c r="K77" s="18" t="s">
        <v>24</v>
      </c>
      <c r="L77" s="18">
        <v>534</v>
      </c>
      <c r="M77" s="18" t="s">
        <v>130</v>
      </c>
      <c r="N77" s="19">
        <v>46306.737638888902</v>
      </c>
      <c r="O77" s="18">
        <v>340</v>
      </c>
      <c r="P77" s="18" t="s">
        <v>26</v>
      </c>
      <c r="Q77" s="18">
        <v>40</v>
      </c>
      <c r="R77" s="3" t="str">
        <f>IF(OR(G77="12R",G77="12L"),_xlfn.XLOOKUP(C77,DB!$A$2:$A$255,DB!$B$2:$B$255,""),IF(OR(G77="30L",G77="30R"),_xlfn.XLOOKUP(C77,DB!$A$2:$A$255,DB!$C$2:$C$255,""),""))</f>
        <v>ENEBA</v>
      </c>
      <c r="S77" s="3">
        <f t="shared" si="1"/>
        <v>17</v>
      </c>
      <c r="T77" s="3" t="str">
        <f>_xlfn.XLOOKUP(C77,DB!$A$2:$A$255,DB!$D$2:$D$255,"")</f>
        <v>Sector 3</v>
      </c>
    </row>
    <row r="78" spans="1:20" x14ac:dyDescent="0.2">
      <c r="A78" s="18" t="s">
        <v>479</v>
      </c>
      <c r="B78" s="18" t="s">
        <v>18</v>
      </c>
      <c r="C78" s="18" t="s">
        <v>480</v>
      </c>
      <c r="D78" s="18" t="s">
        <v>34</v>
      </c>
      <c r="E78" s="18" t="s">
        <v>399</v>
      </c>
      <c r="F78" s="19">
        <v>46306.715798611098</v>
      </c>
      <c r="G78" s="18" t="s">
        <v>22</v>
      </c>
      <c r="H78" s="18" t="s">
        <v>3905</v>
      </c>
      <c r="I78" s="18">
        <v>340</v>
      </c>
      <c r="J78" s="18" t="s">
        <v>23</v>
      </c>
      <c r="K78" s="18" t="s">
        <v>24</v>
      </c>
      <c r="L78" s="18">
        <v>911</v>
      </c>
      <c r="M78" s="18" t="s">
        <v>3906</v>
      </c>
      <c r="N78" s="19">
        <v>46306.764293981498</v>
      </c>
      <c r="O78" s="18">
        <v>340</v>
      </c>
      <c r="P78" s="18" t="s">
        <v>26</v>
      </c>
      <c r="Q78" s="18">
        <v>190</v>
      </c>
      <c r="R78" s="3" t="str">
        <f>IF(OR(G78="12R",G78="12L"),_xlfn.XLOOKUP(C78,DB!$A$2:$A$255,DB!$B$2:$B$255,""),IF(OR(G78="30L",G78="30R"),_xlfn.XLOOKUP(C78,DB!$A$2:$A$255,DB!$C$2:$C$255,""),""))</f>
        <v>UDGUV</v>
      </c>
      <c r="S78" s="3">
        <f t="shared" si="1"/>
        <v>17</v>
      </c>
      <c r="T78" s="3" t="str">
        <f>_xlfn.XLOOKUP(C78,DB!$A$2:$A$255,DB!$D$2:$D$255,"")</f>
        <v>Sector 2</v>
      </c>
    </row>
    <row r="79" spans="1:20" x14ac:dyDescent="0.2">
      <c r="A79" s="18" t="s">
        <v>3029</v>
      </c>
      <c r="B79" s="18" t="s">
        <v>18</v>
      </c>
      <c r="C79" s="18" t="s">
        <v>205</v>
      </c>
      <c r="D79" s="18" t="s">
        <v>34</v>
      </c>
      <c r="E79" s="18" t="s">
        <v>3907</v>
      </c>
      <c r="F79" s="19">
        <v>46306.719803240703</v>
      </c>
      <c r="G79" s="18" t="s">
        <v>22</v>
      </c>
      <c r="H79" s="18" t="s">
        <v>3908</v>
      </c>
      <c r="I79" s="18">
        <v>350</v>
      </c>
      <c r="J79" s="18" t="s">
        <v>23</v>
      </c>
      <c r="K79" s="18" t="s">
        <v>24</v>
      </c>
      <c r="L79" s="18">
        <v>140</v>
      </c>
      <c r="M79" s="18" t="s">
        <v>40</v>
      </c>
      <c r="N79" s="19">
        <v>46306.7293055556</v>
      </c>
      <c r="O79" s="18">
        <v>258</v>
      </c>
      <c r="P79" s="18" t="s">
        <v>26</v>
      </c>
      <c r="Q79" s="18">
        <v>190</v>
      </c>
      <c r="R79" s="3" t="str">
        <f>IF(OR(G79="12R",G79="12L"),_xlfn.XLOOKUP(C79,DB!$A$2:$A$255,DB!$B$2:$B$255,""),IF(OR(G79="30L",G79="30R"),_xlfn.XLOOKUP(C79,DB!$A$2:$A$255,DB!$C$2:$C$255,""),""))</f>
        <v>NUDAL</v>
      </c>
      <c r="S79" s="3">
        <f t="shared" si="1"/>
        <v>17</v>
      </c>
      <c r="T79" s="3" t="str">
        <f>_xlfn.XLOOKUP(C79,DB!$A$2:$A$255,DB!$D$2:$D$255,"")</f>
        <v>Sector 3</v>
      </c>
    </row>
    <row r="80" spans="1:20" x14ac:dyDescent="0.2">
      <c r="A80" s="18" t="s">
        <v>731</v>
      </c>
      <c r="B80" s="18" t="s">
        <v>18</v>
      </c>
      <c r="C80" s="18" t="s">
        <v>732</v>
      </c>
      <c r="D80" s="18" t="s">
        <v>129</v>
      </c>
      <c r="E80" s="18" t="s">
        <v>3909</v>
      </c>
      <c r="F80" s="19">
        <v>46306.725381944401</v>
      </c>
      <c r="G80" s="18" t="s">
        <v>22</v>
      </c>
      <c r="H80" s="18" t="s">
        <v>3910</v>
      </c>
      <c r="I80" s="18">
        <v>350</v>
      </c>
      <c r="J80" s="18" t="s">
        <v>23</v>
      </c>
      <c r="K80" s="18" t="s">
        <v>24</v>
      </c>
      <c r="L80" s="18">
        <v>360</v>
      </c>
      <c r="M80" s="18" t="s">
        <v>31</v>
      </c>
      <c r="N80" s="19">
        <v>46306.746145833298</v>
      </c>
      <c r="O80" s="18">
        <v>350</v>
      </c>
      <c r="P80" s="18" t="s">
        <v>26</v>
      </c>
      <c r="Q80" s="18">
        <v>40</v>
      </c>
      <c r="R80" s="3" t="str">
        <f>IF(OR(G80="12R",G80="12L"),_xlfn.XLOOKUP(C80,DB!$A$2:$A$255,DB!$B$2:$B$255,""),IF(OR(G80="30L",G80="30R"),_xlfn.XLOOKUP(C80,DB!$A$2:$A$255,DB!$C$2:$C$255,""),""))</f>
        <v>OMSUK</v>
      </c>
      <c r="S80" s="3">
        <f t="shared" si="1"/>
        <v>17</v>
      </c>
      <c r="T80" s="3" t="str">
        <f>_xlfn.XLOOKUP(C80,DB!$A$2:$A$255,DB!$D$2:$D$255,"")</f>
        <v>Sector 3</v>
      </c>
    </row>
    <row r="81" spans="1:20" x14ac:dyDescent="0.2">
      <c r="A81" s="18" t="s">
        <v>202</v>
      </c>
      <c r="B81" s="18" t="s">
        <v>18</v>
      </c>
      <c r="C81" s="18" t="s">
        <v>203</v>
      </c>
      <c r="D81" s="18" t="s">
        <v>123</v>
      </c>
      <c r="E81" s="18" t="s">
        <v>3689</v>
      </c>
      <c r="F81" s="19">
        <v>46306.727592592601</v>
      </c>
      <c r="G81" s="18" t="s">
        <v>22</v>
      </c>
      <c r="H81" s="18" t="s">
        <v>3911</v>
      </c>
      <c r="I81" s="18">
        <v>310</v>
      </c>
      <c r="J81" s="18" t="s">
        <v>23</v>
      </c>
      <c r="K81" s="18" t="s">
        <v>24</v>
      </c>
      <c r="L81" s="18">
        <v>360</v>
      </c>
      <c r="M81" s="18" t="s">
        <v>31</v>
      </c>
      <c r="N81" s="19">
        <v>46306.747951388897</v>
      </c>
      <c r="O81" s="18">
        <v>330</v>
      </c>
      <c r="P81" s="18" t="s">
        <v>26</v>
      </c>
      <c r="Q81" s="18">
        <v>40</v>
      </c>
      <c r="R81" s="3" t="str">
        <f>IF(OR(G81="12R",G81="12L"),_xlfn.XLOOKUP(C81,DB!$A$2:$A$255,DB!$B$2:$B$255,""),IF(OR(G81="30L",G81="30R"),_xlfn.XLOOKUP(C81,DB!$A$2:$A$255,DB!$C$2:$C$255,""),""))</f>
        <v>ENEBA</v>
      </c>
      <c r="S81" s="3">
        <f t="shared" si="1"/>
        <v>17</v>
      </c>
      <c r="T81" s="3" t="str">
        <f>_xlfn.XLOOKUP(C81,DB!$A$2:$A$255,DB!$D$2:$D$255,"")</f>
        <v>Sector 3</v>
      </c>
    </row>
    <row r="82" spans="1:20" x14ac:dyDescent="0.2">
      <c r="A82" s="18" t="s">
        <v>717</v>
      </c>
      <c r="B82" s="18" t="s">
        <v>18</v>
      </c>
      <c r="C82" s="18" t="s">
        <v>718</v>
      </c>
      <c r="D82" s="18" t="s">
        <v>366</v>
      </c>
      <c r="E82" s="18" t="s">
        <v>3912</v>
      </c>
      <c r="F82" s="19">
        <v>46306.731365740699</v>
      </c>
      <c r="G82" s="18" t="s">
        <v>22</v>
      </c>
      <c r="H82" s="18" t="s">
        <v>3913</v>
      </c>
      <c r="I82" s="18">
        <v>390</v>
      </c>
      <c r="J82" s="18" t="s">
        <v>23</v>
      </c>
      <c r="K82" s="18" t="s">
        <v>24</v>
      </c>
      <c r="L82" s="18">
        <v>233</v>
      </c>
      <c r="M82" s="18" t="s">
        <v>3914</v>
      </c>
      <c r="N82" s="19">
        <v>46306.746030092603</v>
      </c>
      <c r="O82" s="18">
        <v>280</v>
      </c>
      <c r="P82" s="18" t="s">
        <v>41</v>
      </c>
      <c r="Q82" s="18">
        <v>190</v>
      </c>
      <c r="R82" s="3" t="str">
        <f>IF(OR(G82="12R",G82="12L"),_xlfn.XLOOKUP(C82,DB!$A$2:$A$255,DB!$B$2:$B$255,""),IF(OR(G82="30L",G82="30R"),_xlfn.XLOOKUP(C82,DB!$A$2:$A$255,DB!$C$2:$C$255,""),""))</f>
        <v>CZM</v>
      </c>
      <c r="S82" s="3">
        <f t="shared" si="1"/>
        <v>17</v>
      </c>
      <c r="T82" s="3" t="str">
        <f>_xlfn.XLOOKUP(C82,DB!$A$2:$A$255,DB!$D$2:$D$255,"")</f>
        <v>Sector 7</v>
      </c>
    </row>
    <row r="83" spans="1:20" x14ac:dyDescent="0.2">
      <c r="A83" s="18" t="s">
        <v>3536</v>
      </c>
      <c r="B83" s="18" t="s">
        <v>18</v>
      </c>
      <c r="C83" s="18" t="s">
        <v>97</v>
      </c>
      <c r="D83" s="18" t="s">
        <v>132</v>
      </c>
      <c r="E83" s="18"/>
      <c r="F83" s="19">
        <v>46306.7338310185</v>
      </c>
      <c r="G83" s="18" t="s">
        <v>22</v>
      </c>
      <c r="H83" s="18" t="s">
        <v>3915</v>
      </c>
      <c r="I83" s="18">
        <v>280</v>
      </c>
      <c r="J83" s="18" t="s">
        <v>23</v>
      </c>
      <c r="K83" s="18" t="s">
        <v>51</v>
      </c>
      <c r="L83" s="18">
        <v>879</v>
      </c>
      <c r="M83" s="18" t="s">
        <v>99</v>
      </c>
      <c r="N83" s="19">
        <v>46306.786562499998</v>
      </c>
      <c r="O83" s="18">
        <v>205</v>
      </c>
      <c r="P83" s="18" t="s">
        <v>26</v>
      </c>
      <c r="Q83" s="18">
        <v>30</v>
      </c>
      <c r="R83" s="3" t="str">
        <f>IF(OR(G83="12R",G83="12L"),_xlfn.XLOOKUP(C83,DB!$A$2:$A$255,DB!$B$2:$B$255,""),IF(OR(G83="30L",G83="30R"),_xlfn.XLOOKUP(C83,DB!$A$2:$A$255,DB!$C$2:$C$255,""),""))</f>
        <v>UDGUV</v>
      </c>
      <c r="S83" s="3">
        <f t="shared" si="1"/>
        <v>17</v>
      </c>
      <c r="T83" s="3" t="str">
        <f>_xlfn.XLOOKUP(C83,DB!$A$2:$A$255,DB!$D$2:$D$255,"")</f>
        <v>Sector 2</v>
      </c>
    </row>
    <row r="84" spans="1:20" x14ac:dyDescent="0.2">
      <c r="A84" s="18" t="s">
        <v>3916</v>
      </c>
      <c r="B84" s="18" t="s">
        <v>18</v>
      </c>
      <c r="C84" s="18" t="s">
        <v>423</v>
      </c>
      <c r="D84" s="18" t="s">
        <v>129</v>
      </c>
      <c r="E84" s="18" t="s">
        <v>3917</v>
      </c>
      <c r="F84" s="19">
        <v>46306.737395833297</v>
      </c>
      <c r="G84" s="18" t="s">
        <v>22</v>
      </c>
      <c r="H84" s="18" t="s">
        <v>3918</v>
      </c>
      <c r="I84" s="18">
        <v>400</v>
      </c>
      <c r="J84" s="18" t="s">
        <v>23</v>
      </c>
      <c r="K84" s="18" t="s">
        <v>24</v>
      </c>
      <c r="L84" s="18">
        <v>569</v>
      </c>
      <c r="M84" s="18" t="s">
        <v>130</v>
      </c>
      <c r="N84" s="19">
        <v>46306.768229166701</v>
      </c>
      <c r="O84" s="18">
        <v>400</v>
      </c>
      <c r="P84" s="18" t="s">
        <v>26</v>
      </c>
      <c r="Q84" s="18">
        <v>40</v>
      </c>
      <c r="R84" s="3" t="str">
        <f>IF(OR(G84="12R",G84="12L"),_xlfn.XLOOKUP(C84,DB!$A$2:$A$255,DB!$B$2:$B$255,""),IF(OR(G84="30L",G84="30R"),_xlfn.XLOOKUP(C84,DB!$A$2:$A$255,DB!$C$2:$C$255,""),""))</f>
        <v>ENEBA</v>
      </c>
      <c r="S84" s="3">
        <f t="shared" si="1"/>
        <v>17</v>
      </c>
      <c r="T84" s="3" t="str">
        <f>_xlfn.XLOOKUP(C84,DB!$A$2:$A$255,DB!$D$2:$D$255,"")</f>
        <v>Sector 3</v>
      </c>
    </row>
    <row r="85" spans="1:20" x14ac:dyDescent="0.2">
      <c r="A85" s="18" t="s">
        <v>3919</v>
      </c>
      <c r="B85" s="18" t="s">
        <v>18</v>
      </c>
      <c r="C85" s="18" t="s">
        <v>3920</v>
      </c>
      <c r="D85" s="18" t="s">
        <v>2971</v>
      </c>
      <c r="E85" s="18" t="s">
        <v>3919</v>
      </c>
      <c r="F85" s="19">
        <v>46306.739837963003</v>
      </c>
      <c r="G85" s="18" t="s">
        <v>22</v>
      </c>
      <c r="H85" s="18" t="s">
        <v>3921</v>
      </c>
      <c r="I85" s="18">
        <v>380</v>
      </c>
      <c r="J85" s="18" t="s">
        <v>23</v>
      </c>
      <c r="K85" s="18" t="s">
        <v>51</v>
      </c>
      <c r="L85" s="18">
        <v>574</v>
      </c>
      <c r="M85" s="18" t="s">
        <v>130</v>
      </c>
      <c r="N85" s="19">
        <v>46306.770300925898</v>
      </c>
      <c r="O85" s="18">
        <v>380</v>
      </c>
      <c r="P85" s="18" t="s">
        <v>26</v>
      </c>
      <c r="Q85" s="18">
        <v>40</v>
      </c>
      <c r="R85" s="3" t="str">
        <f>IF(OR(G85="12R",G85="12L"),_xlfn.XLOOKUP(C85,DB!$A$2:$A$255,DB!$B$2:$B$255,""),IF(OR(G85="30L",G85="30R"),_xlfn.XLOOKUP(C85,DB!$A$2:$A$255,DB!$C$2:$C$255,""),""))</f>
        <v>ENEBA</v>
      </c>
      <c r="S85" s="3">
        <f t="shared" si="1"/>
        <v>17</v>
      </c>
      <c r="T85" s="3" t="str">
        <f>_xlfn.XLOOKUP(C85,DB!$A$2:$A$255,DB!$D$2:$D$255,"")</f>
        <v>Sector 3</v>
      </c>
    </row>
    <row r="86" spans="1:20" x14ac:dyDescent="0.2">
      <c r="A86" s="18" t="s">
        <v>226</v>
      </c>
      <c r="B86" s="18" t="s">
        <v>18</v>
      </c>
      <c r="C86" s="18" t="s">
        <v>227</v>
      </c>
      <c r="D86" s="18" t="s">
        <v>54</v>
      </c>
      <c r="E86" s="18" t="s">
        <v>2771</v>
      </c>
      <c r="F86" s="19">
        <v>46306.7418287037</v>
      </c>
      <c r="G86" s="18" t="s">
        <v>22</v>
      </c>
      <c r="H86" s="18" t="s">
        <v>3922</v>
      </c>
      <c r="I86" s="18">
        <v>370</v>
      </c>
      <c r="J86" s="18" t="s">
        <v>23</v>
      </c>
      <c r="K86" s="18" t="s">
        <v>24</v>
      </c>
      <c r="L86" s="18">
        <v>155</v>
      </c>
      <c r="M86" s="18" t="s">
        <v>117</v>
      </c>
      <c r="N86" s="19">
        <v>46306.752638888902</v>
      </c>
      <c r="O86" s="18">
        <v>282</v>
      </c>
      <c r="P86" s="18" t="s">
        <v>26</v>
      </c>
      <c r="Q86" s="18">
        <v>190</v>
      </c>
      <c r="R86" s="3" t="str">
        <f>IF(OR(G86="12R",G86="12L"),_xlfn.XLOOKUP(C86,DB!$A$2:$A$255,DB!$B$2:$B$255,""),IF(OR(G86="30L",G86="30R"),_xlfn.XLOOKUP(C86,DB!$A$2:$A$255,DB!$C$2:$C$255,""),""))</f>
        <v>TAKUX</v>
      </c>
      <c r="S86" s="3">
        <f t="shared" si="1"/>
        <v>17</v>
      </c>
      <c r="T86" s="3" t="str">
        <f>_xlfn.XLOOKUP(C86,DB!$A$2:$A$255,DB!$D$2:$D$255,"")</f>
        <v>Sector 7</v>
      </c>
    </row>
    <row r="87" spans="1:20" x14ac:dyDescent="0.2">
      <c r="A87" s="18" t="s">
        <v>483</v>
      </c>
      <c r="B87" s="18" t="s">
        <v>18</v>
      </c>
      <c r="C87" s="18" t="s">
        <v>484</v>
      </c>
      <c r="D87" s="18" t="s">
        <v>34</v>
      </c>
      <c r="E87" s="18" t="s">
        <v>541</v>
      </c>
      <c r="F87" s="19">
        <v>46306.742893518502</v>
      </c>
      <c r="G87" s="18" t="s">
        <v>22</v>
      </c>
      <c r="H87" s="18" t="s">
        <v>3923</v>
      </c>
      <c r="I87" s="18">
        <v>380</v>
      </c>
      <c r="J87" s="18" t="s">
        <v>23</v>
      </c>
      <c r="K87" s="18" t="s">
        <v>24</v>
      </c>
      <c r="L87" s="18">
        <v>1015</v>
      </c>
      <c r="M87" s="18" t="s">
        <v>486</v>
      </c>
      <c r="N87" s="19">
        <v>46306.795532407399</v>
      </c>
      <c r="O87" s="18">
        <v>229</v>
      </c>
      <c r="P87" s="18" t="s">
        <v>26</v>
      </c>
      <c r="Q87" s="18">
        <v>190</v>
      </c>
      <c r="R87" s="3" t="str">
        <f>IF(OR(G87="12R",G87="12L"),_xlfn.XLOOKUP(C87,DB!$A$2:$A$255,DB!$B$2:$B$255,""),IF(OR(G87="30L",G87="30R"),_xlfn.XLOOKUP(C87,DB!$A$2:$A$255,DB!$C$2:$C$255,""),""))</f>
        <v>UDGUV</v>
      </c>
      <c r="S87" s="3">
        <f t="shared" si="1"/>
        <v>17</v>
      </c>
      <c r="T87" s="3" t="str">
        <f>_xlfn.XLOOKUP(C87,DB!$A$2:$A$255,DB!$D$2:$D$255,"")</f>
        <v>Sector 2</v>
      </c>
    </row>
    <row r="88" spans="1:20" x14ac:dyDescent="0.2">
      <c r="A88" s="18" t="s">
        <v>229</v>
      </c>
      <c r="B88" s="18" t="s">
        <v>18</v>
      </c>
      <c r="C88" s="18" t="s">
        <v>230</v>
      </c>
      <c r="D88" s="18" t="s">
        <v>61</v>
      </c>
      <c r="E88" s="18" t="s">
        <v>3924</v>
      </c>
      <c r="F88" s="19">
        <v>46306.743946759299</v>
      </c>
      <c r="G88" s="18" t="s">
        <v>22</v>
      </c>
      <c r="H88" s="18" t="s">
        <v>3925</v>
      </c>
      <c r="I88" s="18">
        <v>330</v>
      </c>
      <c r="J88" s="18" t="s">
        <v>23</v>
      </c>
      <c r="K88" s="18" t="s">
        <v>24</v>
      </c>
      <c r="L88" s="18">
        <v>351</v>
      </c>
      <c r="M88" s="18" t="s">
        <v>31</v>
      </c>
      <c r="N88" s="19">
        <v>46306.7644097222</v>
      </c>
      <c r="O88" s="18">
        <v>330</v>
      </c>
      <c r="P88" s="18" t="s">
        <v>26</v>
      </c>
      <c r="Q88" s="18">
        <v>40</v>
      </c>
      <c r="R88" s="3" t="str">
        <f>IF(OR(G88="12R",G88="12L"),_xlfn.XLOOKUP(C88,DB!$A$2:$A$255,DB!$B$2:$B$255,""),IF(OR(G88="30L",G88="30R"),_xlfn.XLOOKUP(C88,DB!$A$2:$A$255,DB!$C$2:$C$255,""),""))</f>
        <v>OMSUK</v>
      </c>
      <c r="S88" s="3">
        <f t="shared" si="1"/>
        <v>17</v>
      </c>
      <c r="T88" s="3" t="str">
        <f>_xlfn.XLOOKUP(C88,DB!$A$2:$A$255,DB!$D$2:$D$255,"")</f>
        <v>Sector 3</v>
      </c>
    </row>
    <row r="89" spans="1:20" x14ac:dyDescent="0.2">
      <c r="A89" s="18" t="s">
        <v>228</v>
      </c>
      <c r="B89" s="18" t="s">
        <v>18</v>
      </c>
      <c r="C89" s="18" t="s">
        <v>19</v>
      </c>
      <c r="D89" s="18" t="s">
        <v>54</v>
      </c>
      <c r="E89" s="18" t="s">
        <v>720</v>
      </c>
      <c r="F89" s="19">
        <v>46306.744942129597</v>
      </c>
      <c r="G89" s="18" t="s">
        <v>22</v>
      </c>
      <c r="H89" s="18" t="s">
        <v>3926</v>
      </c>
      <c r="I89" s="18">
        <v>380</v>
      </c>
      <c r="J89" s="18" t="s">
        <v>23</v>
      </c>
      <c r="K89" s="18" t="s">
        <v>24</v>
      </c>
      <c r="L89" s="18">
        <v>862</v>
      </c>
      <c r="M89" s="18" t="s">
        <v>25</v>
      </c>
      <c r="N89" s="19">
        <v>46306.790706018503</v>
      </c>
      <c r="O89" s="18">
        <v>380</v>
      </c>
      <c r="P89" s="18" t="s">
        <v>26</v>
      </c>
      <c r="Q89" s="18">
        <v>190</v>
      </c>
      <c r="R89" s="3" t="str">
        <f>IF(OR(G89="12R",G89="12L"),_xlfn.XLOOKUP(C89,DB!$A$2:$A$255,DB!$B$2:$B$255,""),IF(OR(G89="30L",G89="30R"),_xlfn.XLOOKUP(C89,DB!$A$2:$A$255,DB!$C$2:$C$255,""),""))</f>
        <v>UDGUV</v>
      </c>
      <c r="S89" s="3">
        <f t="shared" si="1"/>
        <v>17</v>
      </c>
      <c r="T89" s="3" t="str">
        <f>_xlfn.XLOOKUP(C89,DB!$A$2:$A$255,DB!$D$2:$D$255,"")</f>
        <v>Sector 2</v>
      </c>
    </row>
    <row r="90" spans="1:20" x14ac:dyDescent="0.2">
      <c r="A90" s="18" t="s">
        <v>194</v>
      </c>
      <c r="B90" s="18" t="s">
        <v>18</v>
      </c>
      <c r="C90" s="18" t="s">
        <v>144</v>
      </c>
      <c r="D90" s="18" t="s">
        <v>61</v>
      </c>
      <c r="E90" s="18" t="s">
        <v>932</v>
      </c>
      <c r="F90" s="19">
        <v>46306.746006944399</v>
      </c>
      <c r="G90" s="18" t="s">
        <v>22</v>
      </c>
      <c r="H90" s="18" t="s">
        <v>3927</v>
      </c>
      <c r="I90" s="18">
        <v>330</v>
      </c>
      <c r="J90" s="18" t="s">
        <v>23</v>
      </c>
      <c r="K90" s="18" t="s">
        <v>24</v>
      </c>
      <c r="L90" s="18">
        <v>365</v>
      </c>
      <c r="M90" s="18" t="s">
        <v>31</v>
      </c>
      <c r="N90" s="19">
        <v>46306.7671064815</v>
      </c>
      <c r="O90" s="18">
        <v>310</v>
      </c>
      <c r="P90" s="18" t="s">
        <v>26</v>
      </c>
      <c r="Q90" s="18">
        <v>40</v>
      </c>
      <c r="R90" s="3" t="str">
        <f>IF(OR(G90="12R",G90="12L"),_xlfn.XLOOKUP(C90,DB!$A$2:$A$255,DB!$B$2:$B$255,""),IF(OR(G90="30L",G90="30R"),_xlfn.XLOOKUP(C90,DB!$A$2:$A$255,DB!$C$2:$C$255,""),""))</f>
        <v>OMSUK</v>
      </c>
      <c r="S90" s="3">
        <f t="shared" si="1"/>
        <v>17</v>
      </c>
      <c r="T90" s="3" t="str">
        <f>_xlfn.XLOOKUP(C90,DB!$A$2:$A$255,DB!$D$2:$D$255,"")</f>
        <v>Sector 3</v>
      </c>
    </row>
    <row r="91" spans="1:20" x14ac:dyDescent="0.2">
      <c r="A91" s="18" t="s">
        <v>236</v>
      </c>
      <c r="B91" s="18" t="s">
        <v>18</v>
      </c>
      <c r="C91" s="18" t="s">
        <v>43</v>
      </c>
      <c r="D91" s="18" t="s">
        <v>29</v>
      </c>
      <c r="E91" s="18" t="s">
        <v>3928</v>
      </c>
      <c r="F91" s="19">
        <v>46306.747048611098</v>
      </c>
      <c r="G91" s="18" t="s">
        <v>22</v>
      </c>
      <c r="H91" s="18" t="s">
        <v>3929</v>
      </c>
      <c r="I91" s="18">
        <v>380</v>
      </c>
      <c r="J91" s="18" t="s">
        <v>23</v>
      </c>
      <c r="K91" s="18" t="s">
        <v>24</v>
      </c>
      <c r="L91" s="18">
        <v>861</v>
      </c>
      <c r="M91" s="18" t="s">
        <v>46</v>
      </c>
      <c r="N91" s="19">
        <v>46306.792592592603</v>
      </c>
      <c r="O91" s="18">
        <v>380</v>
      </c>
      <c r="P91" s="18" t="s">
        <v>26</v>
      </c>
      <c r="Q91" s="18">
        <v>190</v>
      </c>
      <c r="R91" s="3" t="str">
        <f>IF(OR(G91="12R",G91="12L"),_xlfn.XLOOKUP(C91,DB!$A$2:$A$255,DB!$B$2:$B$255,""),IF(OR(G91="30L",G91="30R"),_xlfn.XLOOKUP(C91,DB!$A$2:$A$255,DB!$C$2:$C$255,""),""))</f>
        <v>UDGUV</v>
      </c>
      <c r="S91" s="3">
        <f t="shared" si="1"/>
        <v>17</v>
      </c>
      <c r="T91" s="3" t="str">
        <f>_xlfn.XLOOKUP(C91,DB!$A$2:$A$255,DB!$D$2:$D$255,"")</f>
        <v>Sector 2</v>
      </c>
    </row>
    <row r="92" spans="1:20" x14ac:dyDescent="0.2">
      <c r="A92" s="18" t="s">
        <v>237</v>
      </c>
      <c r="B92" s="18" t="s">
        <v>18</v>
      </c>
      <c r="C92" s="18" t="s">
        <v>238</v>
      </c>
      <c r="D92" s="18" t="s">
        <v>116</v>
      </c>
      <c r="E92" s="18" t="s">
        <v>3930</v>
      </c>
      <c r="F92" s="19">
        <v>46306.748055555603</v>
      </c>
      <c r="G92" s="18" t="s">
        <v>22</v>
      </c>
      <c r="H92" s="18" t="s">
        <v>3931</v>
      </c>
      <c r="I92" s="18">
        <v>370</v>
      </c>
      <c r="J92" s="18" t="s">
        <v>23</v>
      </c>
      <c r="K92" s="18" t="s">
        <v>24</v>
      </c>
      <c r="L92" s="18">
        <v>136</v>
      </c>
      <c r="M92" s="18" t="s">
        <v>40</v>
      </c>
      <c r="N92" s="19">
        <v>46306.7570949074</v>
      </c>
      <c r="O92" s="18">
        <v>266</v>
      </c>
      <c r="P92" s="18" t="s">
        <v>26</v>
      </c>
      <c r="Q92" s="18">
        <v>190</v>
      </c>
      <c r="R92" s="3" t="str">
        <f>IF(OR(G92="12R",G92="12L"),_xlfn.XLOOKUP(C92,DB!$A$2:$A$255,DB!$B$2:$B$255,""),IF(OR(G92="30L",G92="30R"),_xlfn.XLOOKUP(C92,DB!$A$2:$A$255,DB!$C$2:$C$255,""),""))</f>
        <v>OMSUK</v>
      </c>
      <c r="S92" s="3">
        <f t="shared" si="1"/>
        <v>17</v>
      </c>
      <c r="T92" s="3" t="str">
        <f>_xlfn.XLOOKUP(C92,DB!$A$2:$A$255,DB!$D$2:$D$255,"")</f>
        <v>Sector 3</v>
      </c>
    </row>
    <row r="93" spans="1:20" x14ac:dyDescent="0.2">
      <c r="A93" s="18" t="s">
        <v>231</v>
      </c>
      <c r="B93" s="18" t="s">
        <v>18</v>
      </c>
      <c r="C93" s="18" t="s">
        <v>33</v>
      </c>
      <c r="D93" s="18" t="s">
        <v>20</v>
      </c>
      <c r="E93" s="18" t="s">
        <v>562</v>
      </c>
      <c r="F93" s="19">
        <v>46306.7489236111</v>
      </c>
      <c r="G93" s="18" t="s">
        <v>22</v>
      </c>
      <c r="H93" s="18" t="s">
        <v>3932</v>
      </c>
      <c r="I93" s="18">
        <v>360</v>
      </c>
      <c r="J93" s="18" t="s">
        <v>23</v>
      </c>
      <c r="K93" s="18" t="s">
        <v>24</v>
      </c>
      <c r="L93" s="18">
        <v>878</v>
      </c>
      <c r="M93" s="18" t="s">
        <v>36</v>
      </c>
      <c r="N93" s="19">
        <v>46306.795196759304</v>
      </c>
      <c r="O93" s="18">
        <v>360</v>
      </c>
      <c r="P93" s="18" t="s">
        <v>26</v>
      </c>
      <c r="Q93" s="18">
        <v>190</v>
      </c>
      <c r="R93" s="3" t="str">
        <f>IF(OR(G93="12R",G93="12L"),_xlfn.XLOOKUP(C93,DB!$A$2:$A$255,DB!$B$2:$B$255,""),IF(OR(G93="30L",G93="30R"),_xlfn.XLOOKUP(C93,DB!$A$2:$A$255,DB!$C$2:$C$255,""),""))</f>
        <v>UDGUV</v>
      </c>
      <c r="S93" s="3">
        <f t="shared" si="1"/>
        <v>17</v>
      </c>
      <c r="T93" s="3" t="str">
        <f>_xlfn.XLOOKUP(C93,DB!$A$2:$A$255,DB!$D$2:$D$255,"")</f>
        <v>Sector 2</v>
      </c>
    </row>
    <row r="94" spans="1:20" x14ac:dyDescent="0.2">
      <c r="A94" s="18" t="s">
        <v>305</v>
      </c>
      <c r="B94" s="18" t="s">
        <v>18</v>
      </c>
      <c r="C94" s="18" t="s">
        <v>148</v>
      </c>
      <c r="D94" s="18" t="s">
        <v>61</v>
      </c>
      <c r="E94" s="18" t="s">
        <v>3155</v>
      </c>
      <c r="F94" s="19">
        <v>46306.749918981499</v>
      </c>
      <c r="G94" s="18" t="s">
        <v>22</v>
      </c>
      <c r="H94" s="18" t="s">
        <v>421</v>
      </c>
      <c r="I94" s="18">
        <v>350</v>
      </c>
      <c r="J94" s="18" t="s">
        <v>23</v>
      </c>
      <c r="K94" s="18" t="s">
        <v>24</v>
      </c>
      <c r="L94" s="18">
        <v>136</v>
      </c>
      <c r="M94" s="18" t="s">
        <v>40</v>
      </c>
      <c r="N94" s="19">
        <v>46306.759594907402</v>
      </c>
      <c r="O94" s="18">
        <v>226</v>
      </c>
      <c r="P94" s="18" t="s">
        <v>26</v>
      </c>
      <c r="Q94" s="18">
        <v>190</v>
      </c>
      <c r="R94" s="3" t="str">
        <f>IF(OR(G94="12R",G94="12L"),_xlfn.XLOOKUP(C94,DB!$A$2:$A$255,DB!$B$2:$B$255,""),IF(OR(G94="30L",G94="30R"),_xlfn.XLOOKUP(C94,DB!$A$2:$A$255,DB!$C$2:$C$255,""),""))</f>
        <v>NUDAL</v>
      </c>
      <c r="S94" s="3">
        <f t="shared" si="1"/>
        <v>17</v>
      </c>
      <c r="T94" s="3" t="str">
        <f>_xlfn.XLOOKUP(C94,DB!$A$2:$A$255,DB!$D$2:$D$255,"")</f>
        <v>Sector 3</v>
      </c>
    </row>
    <row r="95" spans="1:20" x14ac:dyDescent="0.2">
      <c r="A95" s="18" t="s">
        <v>389</v>
      </c>
      <c r="B95" s="18" t="s">
        <v>18</v>
      </c>
      <c r="C95" s="18" t="s">
        <v>390</v>
      </c>
      <c r="D95" s="18" t="s">
        <v>34</v>
      </c>
      <c r="E95" s="18" t="s">
        <v>2106</v>
      </c>
      <c r="F95" s="19">
        <v>46306.752627314803</v>
      </c>
      <c r="G95" s="18" t="s">
        <v>22</v>
      </c>
      <c r="H95" s="18" t="s">
        <v>3933</v>
      </c>
      <c r="I95" s="18">
        <v>350</v>
      </c>
      <c r="J95" s="18" t="s">
        <v>23</v>
      </c>
      <c r="K95" s="18" t="s">
        <v>24</v>
      </c>
      <c r="L95" s="18">
        <v>343</v>
      </c>
      <c r="M95" s="18" t="s">
        <v>31</v>
      </c>
      <c r="N95" s="19">
        <v>46306.772002314799</v>
      </c>
      <c r="O95" s="18">
        <v>350</v>
      </c>
      <c r="P95" s="18" t="s">
        <v>26</v>
      </c>
      <c r="Q95" s="18">
        <v>40</v>
      </c>
      <c r="R95" s="3" t="str">
        <f>IF(OR(G95="12R",G95="12L"),_xlfn.XLOOKUP(C95,DB!$A$2:$A$255,DB!$B$2:$B$255,""),IF(OR(G95="30L",G95="30R"),_xlfn.XLOOKUP(C95,DB!$A$2:$A$255,DB!$C$2:$C$255,""),""))</f>
        <v>OMSUK</v>
      </c>
      <c r="S95" s="3">
        <f t="shared" si="1"/>
        <v>18</v>
      </c>
      <c r="T95" s="3" t="str">
        <f>_xlfn.XLOOKUP(C95,DB!$A$2:$A$255,DB!$D$2:$D$255,"")</f>
        <v>Sector 3</v>
      </c>
    </row>
    <row r="96" spans="1:20" x14ac:dyDescent="0.2">
      <c r="A96" s="18" t="s">
        <v>232</v>
      </c>
      <c r="B96" s="18" t="s">
        <v>18</v>
      </c>
      <c r="C96" s="18" t="s">
        <v>170</v>
      </c>
      <c r="D96" s="18" t="s">
        <v>20</v>
      </c>
      <c r="E96" s="18" t="s">
        <v>3934</v>
      </c>
      <c r="F96" s="19">
        <v>46306.756377314799</v>
      </c>
      <c r="G96" s="18" t="s">
        <v>22</v>
      </c>
      <c r="H96" s="18" t="s">
        <v>3935</v>
      </c>
      <c r="I96" s="18">
        <v>330</v>
      </c>
      <c r="J96" s="18" t="s">
        <v>23</v>
      </c>
      <c r="K96" s="18" t="s">
        <v>24</v>
      </c>
      <c r="L96" s="18">
        <v>352</v>
      </c>
      <c r="M96" s="18" t="s">
        <v>31</v>
      </c>
      <c r="N96" s="19">
        <v>46306.775925925896</v>
      </c>
      <c r="O96" s="18">
        <v>330</v>
      </c>
      <c r="P96" s="18" t="s">
        <v>26</v>
      </c>
      <c r="Q96" s="18">
        <v>40</v>
      </c>
      <c r="R96" s="3" t="str">
        <f>IF(OR(G96="12R",G96="12L"),_xlfn.XLOOKUP(C96,DB!$A$2:$A$255,DB!$B$2:$B$255,""),IF(OR(G96="30L",G96="30R"),_xlfn.XLOOKUP(C96,DB!$A$2:$A$255,DB!$C$2:$C$255,""),""))</f>
        <v>OMSUK</v>
      </c>
      <c r="S96" s="3">
        <f t="shared" si="1"/>
        <v>18</v>
      </c>
      <c r="T96" s="3" t="str">
        <f>_xlfn.XLOOKUP(C96,DB!$A$2:$A$255,DB!$D$2:$D$255,"")</f>
        <v>Sector 3</v>
      </c>
    </row>
    <row r="97" spans="1:20" x14ac:dyDescent="0.2">
      <c r="A97" s="18" t="s">
        <v>242</v>
      </c>
      <c r="B97" s="18" t="s">
        <v>18</v>
      </c>
      <c r="C97" s="18" t="s">
        <v>203</v>
      </c>
      <c r="D97" s="18" t="s">
        <v>61</v>
      </c>
      <c r="E97" s="18" t="s">
        <v>3936</v>
      </c>
      <c r="F97" s="19">
        <v>46306.758472222202</v>
      </c>
      <c r="G97" s="18" t="s">
        <v>22</v>
      </c>
      <c r="H97" s="18" t="s">
        <v>3937</v>
      </c>
      <c r="I97" s="18">
        <v>330</v>
      </c>
      <c r="J97" s="18" t="s">
        <v>23</v>
      </c>
      <c r="K97" s="18" t="s">
        <v>24</v>
      </c>
      <c r="L97" s="18">
        <v>356</v>
      </c>
      <c r="M97" s="18" t="s">
        <v>31</v>
      </c>
      <c r="N97" s="19">
        <v>46306.778541666703</v>
      </c>
      <c r="O97" s="18">
        <v>330</v>
      </c>
      <c r="P97" s="18" t="s">
        <v>26</v>
      </c>
      <c r="Q97" s="18">
        <v>40</v>
      </c>
      <c r="R97" s="3" t="str">
        <f>IF(OR(G97="12R",G97="12L"),_xlfn.XLOOKUP(C97,DB!$A$2:$A$255,DB!$B$2:$B$255,""),IF(OR(G97="30L",G97="30R"),_xlfn.XLOOKUP(C97,DB!$A$2:$A$255,DB!$C$2:$C$255,""),""))</f>
        <v>ENEBA</v>
      </c>
      <c r="S97" s="3">
        <f t="shared" si="1"/>
        <v>18</v>
      </c>
      <c r="T97" s="3" t="str">
        <f>_xlfn.XLOOKUP(C97,DB!$A$2:$A$255,DB!$D$2:$D$255,"")</f>
        <v>Sector 3</v>
      </c>
    </row>
    <row r="98" spans="1:20" x14ac:dyDescent="0.2">
      <c r="A98" s="18" t="s">
        <v>248</v>
      </c>
      <c r="B98" s="18" t="s">
        <v>18</v>
      </c>
      <c r="C98" s="18" t="s">
        <v>249</v>
      </c>
      <c r="D98" s="18" t="s">
        <v>29</v>
      </c>
      <c r="E98" s="18" t="s">
        <v>1176</v>
      </c>
      <c r="F98" s="19">
        <v>46306.7596990741</v>
      </c>
      <c r="G98" s="18" t="s">
        <v>22</v>
      </c>
      <c r="H98" s="18" t="s">
        <v>3938</v>
      </c>
      <c r="I98" s="18">
        <v>360</v>
      </c>
      <c r="J98" s="18" t="s">
        <v>23</v>
      </c>
      <c r="K98" s="18" t="s">
        <v>24</v>
      </c>
      <c r="L98" s="18">
        <v>551</v>
      </c>
      <c r="M98" s="18" t="s">
        <v>130</v>
      </c>
      <c r="N98" s="19">
        <v>46306.7891550926</v>
      </c>
      <c r="O98" s="18">
        <v>360</v>
      </c>
      <c r="P98" s="18" t="s">
        <v>26</v>
      </c>
      <c r="Q98" s="18">
        <v>40</v>
      </c>
      <c r="R98" s="3" t="str">
        <f>IF(OR(G98="12R",G98="12L"),_xlfn.XLOOKUP(C98,DB!$A$2:$A$255,DB!$B$2:$B$255,""),IF(OR(G98="30L",G98="30R"),_xlfn.XLOOKUP(C98,DB!$A$2:$A$255,DB!$C$2:$C$255,""),""))</f>
        <v>UDGUV</v>
      </c>
      <c r="S98" s="3">
        <f t="shared" si="1"/>
        <v>18</v>
      </c>
      <c r="T98" s="3" t="str">
        <f>_xlfn.XLOOKUP(C98,DB!$A$2:$A$255,DB!$D$2:$D$255,"")</f>
        <v>Sector 2</v>
      </c>
    </row>
    <row r="99" spans="1:20" x14ac:dyDescent="0.2">
      <c r="A99" s="18" t="s">
        <v>3939</v>
      </c>
      <c r="B99" s="18" t="s">
        <v>18</v>
      </c>
      <c r="C99" s="18" t="s">
        <v>598</v>
      </c>
      <c r="D99" s="18" t="s">
        <v>469</v>
      </c>
      <c r="E99" s="18" t="s">
        <v>3939</v>
      </c>
      <c r="F99" s="19">
        <v>46306.764027777797</v>
      </c>
      <c r="G99" s="18" t="s">
        <v>22</v>
      </c>
      <c r="H99" s="18" t="s">
        <v>3940</v>
      </c>
      <c r="I99" s="18">
        <v>400</v>
      </c>
      <c r="J99" s="18" t="s">
        <v>23</v>
      </c>
      <c r="K99" s="18" t="s">
        <v>51</v>
      </c>
      <c r="L99" s="18">
        <v>866</v>
      </c>
      <c r="M99" s="18" t="s">
        <v>36</v>
      </c>
      <c r="N99" s="19">
        <v>46306.811215277798</v>
      </c>
      <c r="O99" s="18">
        <v>380</v>
      </c>
      <c r="P99" s="18" t="s">
        <v>26</v>
      </c>
      <c r="Q99" s="18">
        <v>30</v>
      </c>
      <c r="R99" s="3" t="str">
        <f>IF(OR(G99="12R",G99="12L"),_xlfn.XLOOKUP(C99,DB!$A$2:$A$255,DB!$B$2:$B$255,""),IF(OR(G99="30L",G99="30R"),_xlfn.XLOOKUP(C99,DB!$A$2:$A$255,DB!$C$2:$C$255,""),""))</f>
        <v>ENEBA</v>
      </c>
      <c r="S99" s="3">
        <f t="shared" si="1"/>
        <v>18</v>
      </c>
      <c r="T99" s="3" t="str">
        <f>_xlfn.XLOOKUP(C99,DB!$A$2:$A$255,DB!$D$2:$D$255,"")</f>
        <v>Sector 3</v>
      </c>
    </row>
    <row r="100" spans="1:20" x14ac:dyDescent="0.2">
      <c r="A100" s="18" t="s">
        <v>253</v>
      </c>
      <c r="B100" s="18" t="s">
        <v>18</v>
      </c>
      <c r="C100" s="18" t="s">
        <v>122</v>
      </c>
      <c r="D100" s="18" t="s">
        <v>123</v>
      </c>
      <c r="E100" s="18" t="s">
        <v>775</v>
      </c>
      <c r="F100" s="19">
        <v>46306.766261574099</v>
      </c>
      <c r="G100" s="18" t="s">
        <v>22</v>
      </c>
      <c r="H100" s="18" t="s">
        <v>3941</v>
      </c>
      <c r="I100" s="18">
        <v>320</v>
      </c>
      <c r="J100" s="18" t="s">
        <v>23</v>
      </c>
      <c r="K100" s="18" t="s">
        <v>24</v>
      </c>
      <c r="L100" s="18">
        <v>716</v>
      </c>
      <c r="M100" s="18" t="s">
        <v>124</v>
      </c>
      <c r="N100" s="19">
        <v>46306.803761574098</v>
      </c>
      <c r="O100" s="18">
        <v>320</v>
      </c>
      <c r="P100" s="18" t="s">
        <v>26</v>
      </c>
      <c r="Q100" s="18">
        <v>190</v>
      </c>
      <c r="R100" s="3" t="str">
        <f>IF(OR(G100="12R",G100="12L"),_xlfn.XLOOKUP(C100,DB!$A$2:$A$255,DB!$B$2:$B$255,""),IF(OR(G100="30L",G100="30R"),_xlfn.XLOOKUP(C100,DB!$A$2:$A$255,DB!$C$2:$C$255,""),""))</f>
        <v>ENEBA</v>
      </c>
      <c r="S100" s="3">
        <f t="shared" si="1"/>
        <v>18</v>
      </c>
      <c r="T100" s="3" t="str">
        <f>_xlfn.XLOOKUP(C100,DB!$A$2:$A$255,DB!$D$2:$D$255,"")</f>
        <v>Sector 3</v>
      </c>
    </row>
    <row r="101" spans="1:20" x14ac:dyDescent="0.2">
      <c r="A101" s="18" t="s">
        <v>233</v>
      </c>
      <c r="B101" s="18" t="s">
        <v>18</v>
      </c>
      <c r="C101" s="18" t="s">
        <v>234</v>
      </c>
      <c r="D101" s="18" t="s">
        <v>44</v>
      </c>
      <c r="E101" s="18" t="s">
        <v>3942</v>
      </c>
      <c r="F101" s="19">
        <v>46306.767627314803</v>
      </c>
      <c r="G101" s="18" t="s">
        <v>22</v>
      </c>
      <c r="H101" s="18" t="s">
        <v>3943</v>
      </c>
      <c r="I101" s="18">
        <v>320</v>
      </c>
      <c r="J101" s="18" t="s">
        <v>23</v>
      </c>
      <c r="K101" s="18" t="s">
        <v>24</v>
      </c>
      <c r="L101" s="18">
        <v>896</v>
      </c>
      <c r="M101" s="18" t="s">
        <v>36</v>
      </c>
      <c r="N101" s="19">
        <v>46306.814814814803</v>
      </c>
      <c r="O101" s="18">
        <v>320</v>
      </c>
      <c r="P101" s="18" t="s">
        <v>26</v>
      </c>
      <c r="Q101" s="18">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18" t="s">
        <v>198</v>
      </c>
      <c r="B102" s="18" t="s">
        <v>18</v>
      </c>
      <c r="C102" s="18" t="s">
        <v>199</v>
      </c>
      <c r="D102" s="18" t="s">
        <v>61</v>
      </c>
      <c r="E102" s="18" t="s">
        <v>3058</v>
      </c>
      <c r="F102" s="19">
        <v>46306.771527777797</v>
      </c>
      <c r="G102" s="18" t="s">
        <v>22</v>
      </c>
      <c r="H102" s="18" t="s">
        <v>3944</v>
      </c>
      <c r="I102" s="18">
        <v>330</v>
      </c>
      <c r="J102" s="18" t="s">
        <v>23</v>
      </c>
      <c r="K102" s="18" t="s">
        <v>24</v>
      </c>
      <c r="L102" s="18">
        <v>361</v>
      </c>
      <c r="M102" s="18" t="s">
        <v>31</v>
      </c>
      <c r="N102" s="19">
        <v>46306.791469907403</v>
      </c>
      <c r="O102" s="18">
        <v>330</v>
      </c>
      <c r="P102" s="18" t="s">
        <v>26</v>
      </c>
      <c r="Q102" s="18">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18" t="s">
        <v>3945</v>
      </c>
      <c r="B103" s="18" t="s">
        <v>18</v>
      </c>
      <c r="C103" s="18" t="s">
        <v>224</v>
      </c>
      <c r="D103" s="18" t="s">
        <v>768</v>
      </c>
      <c r="E103" s="18" t="s">
        <v>3945</v>
      </c>
      <c r="F103" s="19">
        <v>46306.772662037001</v>
      </c>
      <c r="G103" s="18" t="s">
        <v>22</v>
      </c>
      <c r="H103" s="18" t="s">
        <v>3946</v>
      </c>
      <c r="I103" s="18">
        <v>400</v>
      </c>
      <c r="J103" s="18" t="s">
        <v>23</v>
      </c>
      <c r="K103" s="18" t="s">
        <v>51</v>
      </c>
      <c r="L103" s="18">
        <v>541</v>
      </c>
      <c r="M103" s="18" t="s">
        <v>130</v>
      </c>
      <c r="N103" s="19">
        <v>46306.806516203702</v>
      </c>
      <c r="O103" s="18">
        <v>400</v>
      </c>
      <c r="P103" s="18" t="s">
        <v>26</v>
      </c>
      <c r="Q103" s="18">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18" t="s">
        <v>1885</v>
      </c>
      <c r="B104" s="18" t="s">
        <v>18</v>
      </c>
      <c r="C104" s="18" t="s">
        <v>528</v>
      </c>
      <c r="D104" s="18" t="s">
        <v>29</v>
      </c>
      <c r="E104" s="18" t="s">
        <v>2550</v>
      </c>
      <c r="F104" s="19">
        <v>46306.774097222202</v>
      </c>
      <c r="G104" s="18" t="s">
        <v>22</v>
      </c>
      <c r="H104" s="18" t="s">
        <v>3947</v>
      </c>
      <c r="I104" s="18">
        <v>340</v>
      </c>
      <c r="J104" s="18" t="s">
        <v>23</v>
      </c>
      <c r="K104" s="18" t="s">
        <v>24</v>
      </c>
      <c r="L104" s="18">
        <v>1025</v>
      </c>
      <c r="M104" s="18" t="s">
        <v>36</v>
      </c>
      <c r="N104" s="19">
        <v>46306.826412037</v>
      </c>
      <c r="O104" s="18">
        <v>340</v>
      </c>
      <c r="P104" s="18" t="s">
        <v>26</v>
      </c>
      <c r="Q104" s="18">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18" t="s">
        <v>255</v>
      </c>
      <c r="B105" s="18" t="s">
        <v>18</v>
      </c>
      <c r="C105" s="18" t="s">
        <v>256</v>
      </c>
      <c r="D105" s="18" t="s">
        <v>61</v>
      </c>
      <c r="E105" s="18" t="s">
        <v>418</v>
      </c>
      <c r="F105" s="19">
        <v>46306.775937500002</v>
      </c>
      <c r="G105" s="18" t="s">
        <v>22</v>
      </c>
      <c r="H105" s="18" t="s">
        <v>3948</v>
      </c>
      <c r="I105" s="18">
        <v>360</v>
      </c>
      <c r="J105" s="18" t="s">
        <v>23</v>
      </c>
      <c r="K105" s="18" t="s">
        <v>24</v>
      </c>
      <c r="L105" s="18">
        <v>875</v>
      </c>
      <c r="M105" s="18" t="s">
        <v>36</v>
      </c>
      <c r="N105" s="19">
        <v>46306.823182870401</v>
      </c>
      <c r="O105" s="18">
        <v>360</v>
      </c>
      <c r="P105" s="18" t="s">
        <v>26</v>
      </c>
      <c r="Q105" s="18">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18" t="s">
        <v>107</v>
      </c>
      <c r="B106" s="18" t="s">
        <v>18</v>
      </c>
      <c r="C106" s="18" t="s">
        <v>108</v>
      </c>
      <c r="D106" s="18" t="s">
        <v>20</v>
      </c>
      <c r="E106" s="18" t="s">
        <v>1175</v>
      </c>
      <c r="F106" s="19">
        <v>46306.7790046296</v>
      </c>
      <c r="G106" s="18" t="s">
        <v>22</v>
      </c>
      <c r="H106" s="18" t="s">
        <v>110</v>
      </c>
      <c r="I106" s="18">
        <v>290</v>
      </c>
      <c r="J106" s="18" t="s">
        <v>23</v>
      </c>
      <c r="K106" s="18" t="s">
        <v>24</v>
      </c>
      <c r="L106" s="18">
        <v>136</v>
      </c>
      <c r="M106" s="18" t="s">
        <v>40</v>
      </c>
      <c r="N106" s="19">
        <v>46306.788553240702</v>
      </c>
      <c r="O106" s="18">
        <v>261</v>
      </c>
      <c r="P106" s="18" t="s">
        <v>26</v>
      </c>
      <c r="Q106" s="18">
        <v>190</v>
      </c>
      <c r="R106" s="3" t="str">
        <f>IF(OR(G106="12R",G106="12L"),_xlfn.XLOOKUP(C106,DB!$A$2:$A$255,DB!$B$2:$B$255,""),IF(OR(G106="30L",G106="30R"),_xlfn.XLOOKUP(C106,DB!$A$2:$A$255,DB!$C$2:$C$255,""),""))</f>
        <v>NUDAL</v>
      </c>
      <c r="S106" s="3">
        <f t="shared" si="1"/>
        <v>18</v>
      </c>
      <c r="T106" s="3" t="str">
        <f>_xlfn.XLOOKUP(C106,DB!$A$2:$A$255,DB!$D$2:$D$255,"")</f>
        <v>Sector 3</v>
      </c>
    </row>
    <row r="107" spans="1:20" x14ac:dyDescent="0.2">
      <c r="A107" s="18" t="s">
        <v>244</v>
      </c>
      <c r="B107" s="18" t="s">
        <v>18</v>
      </c>
      <c r="C107" s="18" t="s">
        <v>28</v>
      </c>
      <c r="D107" s="18" t="s">
        <v>29</v>
      </c>
      <c r="E107" s="18" t="s">
        <v>841</v>
      </c>
      <c r="F107" s="19">
        <v>46306.7803935185</v>
      </c>
      <c r="G107" s="18" t="s">
        <v>22</v>
      </c>
      <c r="H107" s="18" t="s">
        <v>3949</v>
      </c>
      <c r="I107" s="18">
        <v>350</v>
      </c>
      <c r="J107" s="18" t="s">
        <v>23</v>
      </c>
      <c r="K107" s="18" t="s">
        <v>24</v>
      </c>
      <c r="L107" s="18">
        <v>354</v>
      </c>
      <c r="M107" s="18" t="s">
        <v>31</v>
      </c>
      <c r="N107" s="19">
        <v>46306.801030092603</v>
      </c>
      <c r="O107" s="18">
        <v>330</v>
      </c>
      <c r="P107" s="18" t="s">
        <v>26</v>
      </c>
      <c r="Q107" s="18">
        <v>40</v>
      </c>
      <c r="R107" s="3" t="str">
        <f>IF(OR(G107="12R",G107="12L"),_xlfn.XLOOKUP(C107,DB!$A$2:$A$255,DB!$B$2:$B$255,""),IF(OR(G107="30L",G107="30R"),_xlfn.XLOOKUP(C107,DB!$A$2:$A$255,DB!$C$2:$C$255,""),""))</f>
        <v>OMSUK</v>
      </c>
      <c r="S107" s="3">
        <f t="shared" si="1"/>
        <v>18</v>
      </c>
      <c r="T107" s="3" t="str">
        <f>_xlfn.XLOOKUP(C107,DB!$A$2:$A$255,DB!$D$2:$D$255,"")</f>
        <v>Sector 3</v>
      </c>
    </row>
    <row r="108" spans="1:20" x14ac:dyDescent="0.2">
      <c r="A108" s="18" t="s">
        <v>218</v>
      </c>
      <c r="B108" s="18" t="s">
        <v>18</v>
      </c>
      <c r="C108" s="18" t="s">
        <v>219</v>
      </c>
      <c r="D108" s="18" t="s">
        <v>54</v>
      </c>
      <c r="E108" s="18" t="s">
        <v>1840</v>
      </c>
      <c r="F108" s="19">
        <v>46306.7869444444</v>
      </c>
      <c r="G108" s="18" t="s">
        <v>22</v>
      </c>
      <c r="H108" s="18" t="s">
        <v>3950</v>
      </c>
      <c r="I108" s="18">
        <v>370</v>
      </c>
      <c r="J108" s="18" t="s">
        <v>23</v>
      </c>
      <c r="K108" s="18" t="s">
        <v>24</v>
      </c>
      <c r="L108" s="18">
        <v>149</v>
      </c>
      <c r="M108" s="18" t="s">
        <v>117</v>
      </c>
      <c r="N108" s="19">
        <v>46306.797118055598</v>
      </c>
      <c r="O108" s="18">
        <v>281</v>
      </c>
      <c r="P108" s="18" t="s">
        <v>26</v>
      </c>
      <c r="Q108" s="18">
        <v>190</v>
      </c>
      <c r="R108" s="3" t="str">
        <f>IF(OR(G108="12R",G108="12L"),_xlfn.XLOOKUP(C108,DB!$A$2:$A$255,DB!$B$2:$B$255,""),IF(OR(G108="30L",G108="30R"),_xlfn.XLOOKUP(C108,DB!$A$2:$A$255,DB!$C$2:$C$255,""),""))</f>
        <v>TAKUX</v>
      </c>
      <c r="S108" s="3">
        <f t="shared" si="1"/>
        <v>18</v>
      </c>
      <c r="T108" s="3" t="str">
        <f>_xlfn.XLOOKUP(C108,DB!$A$2:$A$255,DB!$D$2:$D$255,"")</f>
        <v>Sector 7</v>
      </c>
    </row>
    <row r="109" spans="1:20" x14ac:dyDescent="0.2">
      <c r="A109" s="18" t="s">
        <v>393</v>
      </c>
      <c r="B109" s="18" t="s">
        <v>18</v>
      </c>
      <c r="C109" s="18" t="s">
        <v>28</v>
      </c>
      <c r="D109" s="18" t="s">
        <v>29</v>
      </c>
      <c r="E109" s="18" t="s">
        <v>496</v>
      </c>
      <c r="F109" s="19">
        <v>46306.788437499999</v>
      </c>
      <c r="G109" s="18" t="s">
        <v>22</v>
      </c>
      <c r="H109" s="18" t="s">
        <v>3951</v>
      </c>
      <c r="I109" s="18">
        <v>350</v>
      </c>
      <c r="J109" s="18" t="s">
        <v>23</v>
      </c>
      <c r="K109" s="18" t="s">
        <v>24</v>
      </c>
      <c r="L109" s="18">
        <v>358</v>
      </c>
      <c r="M109" s="18" t="s">
        <v>31</v>
      </c>
      <c r="N109" s="19">
        <v>46306.809027777803</v>
      </c>
      <c r="O109" s="18">
        <v>350</v>
      </c>
      <c r="P109" s="18" t="s">
        <v>26</v>
      </c>
      <c r="Q109" s="18">
        <v>40</v>
      </c>
      <c r="R109" s="3" t="str">
        <f>IF(OR(G109="12R",G109="12L"),_xlfn.XLOOKUP(C109,DB!$A$2:$A$255,DB!$B$2:$B$255,""),IF(OR(G109="30L",G109="30R"),_xlfn.XLOOKUP(C109,DB!$A$2:$A$255,DB!$C$2:$C$255,""),""))</f>
        <v>OMSUK</v>
      </c>
      <c r="S109" s="3">
        <f t="shared" si="1"/>
        <v>18</v>
      </c>
      <c r="T109" s="3" t="str">
        <f>_xlfn.XLOOKUP(C109,DB!$A$2:$A$255,DB!$D$2:$D$255,"")</f>
        <v>Sector 3</v>
      </c>
    </row>
    <row r="110" spans="1:20" x14ac:dyDescent="0.2">
      <c r="A110" s="18" t="s">
        <v>258</v>
      </c>
      <c r="B110" s="18" t="s">
        <v>18</v>
      </c>
      <c r="C110" s="18" t="s">
        <v>128</v>
      </c>
      <c r="D110" s="18" t="s">
        <v>61</v>
      </c>
      <c r="E110" s="18" t="s">
        <v>3952</v>
      </c>
      <c r="F110" s="19">
        <v>46306.789745370399</v>
      </c>
      <c r="G110" s="18" t="s">
        <v>22</v>
      </c>
      <c r="H110" s="18" t="s">
        <v>3953</v>
      </c>
      <c r="I110" s="18">
        <v>360</v>
      </c>
      <c r="J110" s="18" t="s">
        <v>23</v>
      </c>
      <c r="K110" s="18" t="s">
        <v>24</v>
      </c>
      <c r="L110" s="18">
        <v>545</v>
      </c>
      <c r="M110" s="18" t="s">
        <v>130</v>
      </c>
      <c r="N110" s="19">
        <v>46306.818888888898</v>
      </c>
      <c r="O110" s="18">
        <v>360</v>
      </c>
      <c r="P110" s="18" t="s">
        <v>26</v>
      </c>
      <c r="Q110" s="18">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18" t="s">
        <v>473</v>
      </c>
      <c r="B111" s="18" t="s">
        <v>18</v>
      </c>
      <c r="C111" s="18" t="s">
        <v>284</v>
      </c>
      <c r="D111" s="18" t="s">
        <v>54</v>
      </c>
      <c r="E111" s="18" t="s">
        <v>350</v>
      </c>
      <c r="F111" s="19">
        <v>46306.790983796302</v>
      </c>
      <c r="G111" s="18" t="s">
        <v>22</v>
      </c>
      <c r="H111" s="18" t="s">
        <v>3954</v>
      </c>
      <c r="I111" s="18">
        <v>360</v>
      </c>
      <c r="J111" s="18" t="s">
        <v>23</v>
      </c>
      <c r="K111" s="18" t="s">
        <v>24</v>
      </c>
      <c r="L111" s="18">
        <v>876</v>
      </c>
      <c r="M111" s="18" t="s">
        <v>3417</v>
      </c>
      <c r="N111" s="19">
        <v>46306.837800925903</v>
      </c>
      <c r="O111" s="18">
        <v>360</v>
      </c>
      <c r="P111" s="18" t="s">
        <v>26</v>
      </c>
      <c r="Q111" s="18">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18" t="s">
        <v>509</v>
      </c>
      <c r="B112" s="18" t="s">
        <v>18</v>
      </c>
      <c r="C112" s="18" t="s">
        <v>134</v>
      </c>
      <c r="D112" s="18" t="s">
        <v>54</v>
      </c>
      <c r="E112" s="18" t="s">
        <v>3955</v>
      </c>
      <c r="F112" s="19">
        <v>46306.792083333297</v>
      </c>
      <c r="G112" s="18" t="s">
        <v>22</v>
      </c>
      <c r="H112" s="18" t="s">
        <v>3956</v>
      </c>
      <c r="I112" s="18">
        <v>370</v>
      </c>
      <c r="J112" s="18" t="s">
        <v>23</v>
      </c>
      <c r="K112" s="18" t="s">
        <v>24</v>
      </c>
      <c r="L112" s="18">
        <v>359</v>
      </c>
      <c r="M112" s="18" t="s">
        <v>31</v>
      </c>
      <c r="N112" s="19">
        <v>46306.810844907399</v>
      </c>
      <c r="O112" s="18">
        <v>357</v>
      </c>
      <c r="P112" s="18" t="s">
        <v>26</v>
      </c>
      <c r="Q112" s="18">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s="18" t="s">
        <v>243</v>
      </c>
      <c r="B113" s="18" t="s">
        <v>18</v>
      </c>
      <c r="C113" s="18" t="s">
        <v>144</v>
      </c>
      <c r="D113" s="18" t="s">
        <v>61</v>
      </c>
      <c r="E113" s="18" t="s">
        <v>3357</v>
      </c>
      <c r="F113" s="19">
        <v>46306.794722222199</v>
      </c>
      <c r="G113" s="18" t="s">
        <v>22</v>
      </c>
      <c r="H113" s="18" t="s">
        <v>3957</v>
      </c>
      <c r="I113" s="18">
        <v>330</v>
      </c>
      <c r="J113" s="18" t="s">
        <v>23</v>
      </c>
      <c r="K113" s="18" t="s">
        <v>24</v>
      </c>
      <c r="L113" s="18">
        <v>352</v>
      </c>
      <c r="M113" s="18" t="s">
        <v>31</v>
      </c>
      <c r="N113" s="19">
        <v>46306.814456018503</v>
      </c>
      <c r="O113" s="18">
        <v>273</v>
      </c>
      <c r="P113" s="18" t="s">
        <v>26</v>
      </c>
      <c r="Q113" s="18">
        <v>40</v>
      </c>
      <c r="R113" s="3" t="str">
        <f>IF(OR(G113="12R",G113="12L"),_xlfn.XLOOKUP(C113,DB!$A$2:$A$255,DB!$B$2:$B$255,""),IF(OR(G113="30L",G113="30R"),_xlfn.XLOOKUP(C113,DB!$A$2:$A$255,DB!$C$2:$C$255,""),""))</f>
        <v>OMSUK</v>
      </c>
      <c r="S113" s="3">
        <f t="shared" si="1"/>
        <v>19</v>
      </c>
      <c r="T113" s="3" t="str">
        <f>_xlfn.XLOOKUP(C113,DB!$A$2:$A$255,DB!$D$2:$D$255,"")</f>
        <v>Sector 3</v>
      </c>
    </row>
    <row r="114" spans="1:20" x14ac:dyDescent="0.2">
      <c r="A114" s="18" t="s">
        <v>498</v>
      </c>
      <c r="B114" s="18" t="s">
        <v>18</v>
      </c>
      <c r="C114" s="18" t="s">
        <v>101</v>
      </c>
      <c r="D114" s="18" t="s">
        <v>54</v>
      </c>
      <c r="E114" s="18" t="s">
        <v>112</v>
      </c>
      <c r="F114" s="19">
        <v>46306.7966087963</v>
      </c>
      <c r="G114" s="18" t="s">
        <v>22</v>
      </c>
      <c r="H114" s="18" t="s">
        <v>3958</v>
      </c>
      <c r="I114" s="18">
        <v>380</v>
      </c>
      <c r="J114" s="18" t="s">
        <v>23</v>
      </c>
      <c r="K114" s="18" t="s">
        <v>152</v>
      </c>
      <c r="L114" s="18">
        <v>863</v>
      </c>
      <c r="M114" s="18" t="s">
        <v>46</v>
      </c>
      <c r="N114" s="19">
        <v>46306.842384259297</v>
      </c>
      <c r="O114" s="18">
        <v>380</v>
      </c>
      <c r="P114" s="18" t="s">
        <v>26</v>
      </c>
      <c r="Q114" s="18">
        <v>190</v>
      </c>
      <c r="R114" s="3" t="str">
        <f>IF(OR(G114="12R",G114="12L"),_xlfn.XLOOKUP(C114,DB!$A$2:$A$255,DB!$B$2:$B$255,""),IF(OR(G114="30L",G114="30R"),_xlfn.XLOOKUP(C114,DB!$A$2:$A$255,DB!$C$2:$C$255,""),""))</f>
        <v>UDGUV</v>
      </c>
      <c r="S114" s="3">
        <f t="shared" si="1"/>
        <v>19</v>
      </c>
      <c r="T114" s="3" t="str">
        <f>_xlfn.XLOOKUP(C114,DB!$A$2:$A$255,DB!$D$2:$D$255,"")</f>
        <v>Sector 2</v>
      </c>
    </row>
    <row r="115" spans="1:20" x14ac:dyDescent="0.2">
      <c r="A115" s="18" t="s">
        <v>262</v>
      </c>
      <c r="B115" s="18" t="s">
        <v>18</v>
      </c>
      <c r="C115" s="18" t="s">
        <v>134</v>
      </c>
      <c r="D115" s="18" t="s">
        <v>61</v>
      </c>
      <c r="E115" s="18" t="s">
        <v>3959</v>
      </c>
      <c r="F115" s="19">
        <v>46306.797476851898</v>
      </c>
      <c r="G115" s="18" t="s">
        <v>22</v>
      </c>
      <c r="H115" s="18" t="s">
        <v>3960</v>
      </c>
      <c r="I115" s="18">
        <v>350</v>
      </c>
      <c r="J115" s="18" t="s">
        <v>23</v>
      </c>
      <c r="K115" s="18" t="s">
        <v>24</v>
      </c>
      <c r="L115" s="18">
        <v>359</v>
      </c>
      <c r="M115" s="18" t="s">
        <v>31</v>
      </c>
      <c r="N115" s="19">
        <v>46306.817986111098</v>
      </c>
      <c r="O115" s="18">
        <v>344</v>
      </c>
      <c r="P115" s="18" t="s">
        <v>26</v>
      </c>
      <c r="Q115" s="18">
        <v>40</v>
      </c>
      <c r="R115" s="3" t="str">
        <f>IF(OR(G115="12R",G115="12L"),_xlfn.XLOOKUP(C115,DB!$A$2:$A$255,DB!$B$2:$B$255,""),IF(OR(G115="30L",G115="30R"),_xlfn.XLOOKUP(C115,DB!$A$2:$A$255,DB!$C$2:$C$255,""),""))</f>
        <v>ENEBA</v>
      </c>
      <c r="S115" s="3">
        <f t="shared" si="1"/>
        <v>19</v>
      </c>
      <c r="T115" s="3" t="str">
        <f>_xlfn.XLOOKUP(C115,DB!$A$2:$A$255,DB!$D$2:$D$255,"")</f>
        <v>Sector 3</v>
      </c>
    </row>
    <row r="116" spans="1:20" x14ac:dyDescent="0.2">
      <c r="A116" s="18" t="s">
        <v>665</v>
      </c>
      <c r="B116" s="18" t="s">
        <v>18</v>
      </c>
      <c r="C116" s="18" t="s">
        <v>666</v>
      </c>
      <c r="D116" s="18" t="s">
        <v>29</v>
      </c>
      <c r="E116" s="18" t="s">
        <v>3961</v>
      </c>
      <c r="F116" s="19">
        <v>46306.798865740697</v>
      </c>
      <c r="G116" s="18" t="s">
        <v>22</v>
      </c>
      <c r="H116" s="18" t="s">
        <v>3962</v>
      </c>
      <c r="I116" s="18">
        <v>340</v>
      </c>
      <c r="J116" s="18" t="s">
        <v>23</v>
      </c>
      <c r="K116" s="18" t="s">
        <v>24</v>
      </c>
      <c r="L116" s="18">
        <v>570</v>
      </c>
      <c r="M116" s="18" t="s">
        <v>130</v>
      </c>
      <c r="N116" s="19">
        <v>46306.828159722201</v>
      </c>
      <c r="O116" s="18">
        <v>320</v>
      </c>
      <c r="P116" s="18" t="s">
        <v>26</v>
      </c>
      <c r="Q116" s="18">
        <v>40</v>
      </c>
      <c r="R116" s="3" t="str">
        <f>IF(OR(G116="12R",G116="12L"),_xlfn.XLOOKUP(C116,DB!$A$2:$A$255,DB!$B$2:$B$255,""),IF(OR(G116="30L",G116="30R"),_xlfn.XLOOKUP(C116,DB!$A$2:$A$255,DB!$C$2:$C$255,""),""))</f>
        <v>OMSUK</v>
      </c>
      <c r="S116" s="3">
        <f t="shared" si="1"/>
        <v>19</v>
      </c>
      <c r="T116" s="3" t="str">
        <f>_xlfn.XLOOKUP(C116,DB!$A$2:$A$255,DB!$D$2:$D$255,"")</f>
        <v>Sector 3</v>
      </c>
    </row>
    <row r="117" spans="1:20" x14ac:dyDescent="0.2">
      <c r="A117" s="18" t="s">
        <v>257</v>
      </c>
      <c r="B117" s="18" t="s">
        <v>18</v>
      </c>
      <c r="C117" s="18" t="s">
        <v>122</v>
      </c>
      <c r="D117" s="18" t="s">
        <v>123</v>
      </c>
      <c r="E117" s="18" t="s">
        <v>3963</v>
      </c>
      <c r="F117" s="19">
        <v>46306.800081018497</v>
      </c>
      <c r="G117" s="18" t="s">
        <v>22</v>
      </c>
      <c r="H117" s="18" t="s">
        <v>3964</v>
      </c>
      <c r="I117" s="18">
        <v>340</v>
      </c>
      <c r="J117" s="18" t="s">
        <v>23</v>
      </c>
      <c r="K117" s="18" t="s">
        <v>24</v>
      </c>
      <c r="L117" s="18">
        <v>554</v>
      </c>
      <c r="M117" s="18" t="s">
        <v>130</v>
      </c>
      <c r="N117" s="19">
        <v>46306.828993055598</v>
      </c>
      <c r="O117" s="18">
        <v>340</v>
      </c>
      <c r="P117" s="18" t="s">
        <v>26</v>
      </c>
      <c r="Q117" s="18">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18" t="s">
        <v>494</v>
      </c>
      <c r="B118" s="18" t="s">
        <v>18</v>
      </c>
      <c r="C118" s="18" t="s">
        <v>282</v>
      </c>
      <c r="D118" s="18" t="s">
        <v>116</v>
      </c>
      <c r="E118" s="18" t="s">
        <v>3965</v>
      </c>
      <c r="F118" s="19">
        <v>46306.801412036999</v>
      </c>
      <c r="G118" s="18" t="s">
        <v>22</v>
      </c>
      <c r="H118" s="18" t="s">
        <v>3966</v>
      </c>
      <c r="I118" s="18">
        <v>370</v>
      </c>
      <c r="J118" s="18" t="s">
        <v>23</v>
      </c>
      <c r="K118" s="18" t="s">
        <v>24</v>
      </c>
      <c r="L118" s="18">
        <v>134</v>
      </c>
      <c r="M118" s="18" t="s">
        <v>40</v>
      </c>
      <c r="N118" s="19">
        <v>46306.810300925899</v>
      </c>
      <c r="O118" s="18">
        <v>272</v>
      </c>
      <c r="P118" s="18" t="s">
        <v>26</v>
      </c>
      <c r="Q118" s="18">
        <v>190</v>
      </c>
      <c r="R118" s="3" t="str">
        <f>IF(OR(G118="12R",G118="12L"),_xlfn.XLOOKUP(C118,DB!$A$2:$A$255,DB!$B$2:$B$255,""),IF(OR(G118="30L",G118="30R"),_xlfn.XLOOKUP(C118,DB!$A$2:$A$255,DB!$C$2:$C$255,""),""))</f>
        <v>OMSUK</v>
      </c>
      <c r="S118" s="3">
        <f t="shared" si="1"/>
        <v>19</v>
      </c>
      <c r="T118" s="3" t="str">
        <f>_xlfn.XLOOKUP(C118,DB!$A$2:$A$255,DB!$D$2:$D$255,"")</f>
        <v>Sector 3</v>
      </c>
    </row>
    <row r="119" spans="1:20" x14ac:dyDescent="0.2">
      <c r="A119" s="18" t="s">
        <v>245</v>
      </c>
      <c r="B119" s="18" t="s">
        <v>18</v>
      </c>
      <c r="C119" s="18" t="s">
        <v>246</v>
      </c>
      <c r="D119" s="18" t="s">
        <v>247</v>
      </c>
      <c r="E119" s="18" t="s">
        <v>658</v>
      </c>
      <c r="F119" s="19">
        <v>46306.802453703698</v>
      </c>
      <c r="G119" s="18" t="s">
        <v>22</v>
      </c>
      <c r="H119" s="18" t="s">
        <v>3967</v>
      </c>
      <c r="I119" s="18">
        <v>100</v>
      </c>
      <c r="J119" s="18" t="s">
        <v>23</v>
      </c>
      <c r="K119" s="18" t="s">
        <v>24</v>
      </c>
      <c r="L119" s="18">
        <v>361</v>
      </c>
      <c r="M119" s="18" t="s">
        <v>246</v>
      </c>
      <c r="N119" s="19">
        <v>46306.866608796299</v>
      </c>
      <c r="O119" s="18">
        <v>0</v>
      </c>
      <c r="P119" s="18" t="s">
        <v>137</v>
      </c>
      <c r="Q119" s="18">
        <v>40</v>
      </c>
      <c r="R119" s="3" t="str">
        <f>IF(OR(G119="12R",G119="12L"),_xlfn.XLOOKUP(C119,DB!$A$2:$A$255,DB!$B$2:$B$255,""),IF(OR(G119="30L",G119="30R"),_xlfn.XLOOKUP(C119,DB!$A$2:$A$255,DB!$C$2:$C$255,""),""))</f>
        <v>CZM</v>
      </c>
      <c r="S119" s="3">
        <f t="shared" si="1"/>
        <v>19</v>
      </c>
      <c r="T119" s="3" t="str">
        <f>_xlfn.XLOOKUP(C119,DB!$A$2:$A$255,DB!$D$2:$D$255,"")</f>
        <v>Sector 7</v>
      </c>
    </row>
    <row r="120" spans="1:20" x14ac:dyDescent="0.2">
      <c r="A120" s="18" t="s">
        <v>669</v>
      </c>
      <c r="B120" s="18" t="s">
        <v>18</v>
      </c>
      <c r="C120" s="18" t="s">
        <v>317</v>
      </c>
      <c r="D120" s="18" t="s">
        <v>20</v>
      </c>
      <c r="E120" s="18" t="s">
        <v>3968</v>
      </c>
      <c r="F120" s="19">
        <v>46306.8037847222</v>
      </c>
      <c r="G120" s="18" t="s">
        <v>22</v>
      </c>
      <c r="H120" s="18" t="s">
        <v>3969</v>
      </c>
      <c r="I120" s="18">
        <v>340</v>
      </c>
      <c r="J120" s="18" t="s">
        <v>23</v>
      </c>
      <c r="K120" s="18" t="s">
        <v>24</v>
      </c>
      <c r="L120" s="18">
        <v>577</v>
      </c>
      <c r="M120" s="18" t="s">
        <v>130</v>
      </c>
      <c r="N120" s="19">
        <v>46306.835381944402</v>
      </c>
      <c r="O120" s="18">
        <v>300</v>
      </c>
      <c r="P120" s="18" t="s">
        <v>26</v>
      </c>
      <c r="Q120" s="18">
        <v>40</v>
      </c>
      <c r="R120" s="3" t="str">
        <f>IF(OR(G120="12R",G120="12L"),_xlfn.XLOOKUP(C120,DB!$A$2:$A$255,DB!$B$2:$B$255,""),IF(OR(G120="30L",G120="30R"),_xlfn.XLOOKUP(C120,DB!$A$2:$A$255,DB!$C$2:$C$255,""),""))</f>
        <v>UDGUV</v>
      </c>
      <c r="S120" s="3">
        <f t="shared" si="1"/>
        <v>19</v>
      </c>
      <c r="T120" s="3" t="str">
        <f>_xlfn.XLOOKUP(C120,DB!$A$2:$A$255,DB!$D$2:$D$255,"")</f>
        <v>Sector 2</v>
      </c>
    </row>
    <row r="121" spans="1:20" x14ac:dyDescent="0.2">
      <c r="A121" s="18" t="s">
        <v>307</v>
      </c>
      <c r="B121" s="18" t="s">
        <v>18</v>
      </c>
      <c r="C121" s="18" t="s">
        <v>172</v>
      </c>
      <c r="D121" s="18" t="s">
        <v>54</v>
      </c>
      <c r="E121" s="18" t="s">
        <v>3970</v>
      </c>
      <c r="F121" s="19">
        <v>46306.804918981499</v>
      </c>
      <c r="G121" s="18" t="s">
        <v>22</v>
      </c>
      <c r="H121" s="18" t="s">
        <v>3971</v>
      </c>
      <c r="I121" s="18">
        <v>320</v>
      </c>
      <c r="J121" s="18" t="s">
        <v>23</v>
      </c>
      <c r="K121" s="18" t="s">
        <v>24</v>
      </c>
      <c r="L121" s="18">
        <v>342</v>
      </c>
      <c r="M121" s="18" t="s">
        <v>3972</v>
      </c>
      <c r="N121" s="19">
        <v>46306.824143518497</v>
      </c>
      <c r="O121" s="18">
        <v>380</v>
      </c>
      <c r="P121" s="18" t="s">
        <v>26</v>
      </c>
      <c r="Q121" s="18">
        <v>190</v>
      </c>
      <c r="R121" s="3" t="str">
        <f>IF(OR(G121="12R",G121="12L"),_xlfn.XLOOKUP(C121,DB!$A$2:$A$255,DB!$B$2:$B$255,""),IF(OR(G121="30L",G121="30R"),_xlfn.XLOOKUP(C121,DB!$A$2:$A$255,DB!$C$2:$C$255,""),""))</f>
        <v>CZM</v>
      </c>
      <c r="S121" s="3">
        <f t="shared" si="1"/>
        <v>19</v>
      </c>
      <c r="T121" s="3" t="str">
        <f>_xlfn.XLOOKUP(C121,DB!$A$2:$A$255,DB!$D$2:$D$255,"")</f>
        <v>Sector 7</v>
      </c>
    </row>
    <row r="122" spans="1:20" x14ac:dyDescent="0.2">
      <c r="A122" s="18" t="s">
        <v>264</v>
      </c>
      <c r="B122" s="18" t="s">
        <v>18</v>
      </c>
      <c r="C122" s="18" t="s">
        <v>224</v>
      </c>
      <c r="D122" s="18" t="s">
        <v>116</v>
      </c>
      <c r="E122" s="18" t="s">
        <v>3973</v>
      </c>
      <c r="F122" s="19">
        <v>46306.806053240703</v>
      </c>
      <c r="G122" s="18" t="s">
        <v>22</v>
      </c>
      <c r="H122" s="18" t="s">
        <v>3974</v>
      </c>
      <c r="I122" s="18">
        <v>380</v>
      </c>
      <c r="J122" s="18" t="s">
        <v>23</v>
      </c>
      <c r="K122" s="18" t="s">
        <v>24</v>
      </c>
      <c r="L122" s="18">
        <v>581</v>
      </c>
      <c r="M122" s="18" t="s">
        <v>130</v>
      </c>
      <c r="N122" s="19">
        <v>46306.8360763889</v>
      </c>
      <c r="O122" s="18">
        <v>340</v>
      </c>
      <c r="P122" s="18" t="s">
        <v>26</v>
      </c>
      <c r="Q122" s="18">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18" t="s">
        <v>424</v>
      </c>
      <c r="B123" s="18" t="s">
        <v>18</v>
      </c>
      <c r="C123" s="18" t="s">
        <v>260</v>
      </c>
      <c r="D123" s="18" t="s">
        <v>261</v>
      </c>
      <c r="E123" s="18" t="s">
        <v>3975</v>
      </c>
      <c r="F123" s="19">
        <v>46306.807442129597</v>
      </c>
      <c r="G123" s="18" t="s">
        <v>22</v>
      </c>
      <c r="H123" s="18" t="s">
        <v>3976</v>
      </c>
      <c r="I123" s="18">
        <v>350</v>
      </c>
      <c r="J123" s="18" t="s">
        <v>23</v>
      </c>
      <c r="K123" s="18" t="s">
        <v>24</v>
      </c>
      <c r="L123" s="18">
        <v>135</v>
      </c>
      <c r="M123" s="18" t="s">
        <v>40</v>
      </c>
      <c r="N123" s="19">
        <v>46306.816655092603</v>
      </c>
      <c r="O123" s="18">
        <v>237</v>
      </c>
      <c r="P123" s="18" t="s">
        <v>41</v>
      </c>
      <c r="Q123" s="18">
        <v>190</v>
      </c>
      <c r="R123" s="3" t="str">
        <f>IF(OR(G123="12R",G123="12L"),_xlfn.XLOOKUP(C123,DB!$A$2:$A$255,DB!$B$2:$B$255,""),IF(OR(G123="30L",G123="30R"),_xlfn.XLOOKUP(C123,DB!$A$2:$A$255,DB!$C$2:$C$255,""),""))</f>
        <v>NUDAL</v>
      </c>
      <c r="S123" s="3">
        <f t="shared" si="1"/>
        <v>19</v>
      </c>
      <c r="T123" s="3" t="str">
        <f>_xlfn.XLOOKUP(C123,DB!$A$2:$A$255,DB!$D$2:$D$255,"")</f>
        <v>Sector 3</v>
      </c>
    </row>
    <row r="124" spans="1:20" x14ac:dyDescent="0.2">
      <c r="A124" s="18" t="s">
        <v>251</v>
      </c>
      <c r="B124" s="18" t="s">
        <v>18</v>
      </c>
      <c r="C124" s="18" t="s">
        <v>63</v>
      </c>
      <c r="D124" s="18" t="s">
        <v>34</v>
      </c>
      <c r="E124" s="18" t="s">
        <v>830</v>
      </c>
      <c r="F124" s="19">
        <v>46306.809201388904</v>
      </c>
      <c r="G124" s="18" t="s">
        <v>22</v>
      </c>
      <c r="H124" s="18" t="s">
        <v>3977</v>
      </c>
      <c r="I124" s="18">
        <v>360</v>
      </c>
      <c r="J124" s="18" t="s">
        <v>23</v>
      </c>
      <c r="K124" s="18" t="s">
        <v>24</v>
      </c>
      <c r="L124" s="18">
        <v>874</v>
      </c>
      <c r="M124" s="18" t="s">
        <v>181</v>
      </c>
      <c r="N124" s="19">
        <v>46306.857060185197</v>
      </c>
      <c r="O124" s="18">
        <v>360</v>
      </c>
      <c r="P124" s="18" t="s">
        <v>26</v>
      </c>
      <c r="Q124" s="18">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18" t="s">
        <v>422</v>
      </c>
      <c r="B125" s="18" t="s">
        <v>18</v>
      </c>
      <c r="C125" s="18" t="s">
        <v>423</v>
      </c>
      <c r="D125" s="18" t="s">
        <v>61</v>
      </c>
      <c r="E125" s="18" t="s">
        <v>734</v>
      </c>
      <c r="F125" s="19">
        <v>46306.810138888897</v>
      </c>
      <c r="G125" s="18" t="s">
        <v>22</v>
      </c>
      <c r="H125" s="18" t="s">
        <v>3978</v>
      </c>
      <c r="I125" s="18">
        <v>320</v>
      </c>
      <c r="J125" s="18" t="s">
        <v>23</v>
      </c>
      <c r="K125" s="18" t="s">
        <v>24</v>
      </c>
      <c r="L125" s="18">
        <v>557</v>
      </c>
      <c r="M125" s="18" t="s">
        <v>130</v>
      </c>
      <c r="N125" s="19">
        <v>46306.841701388897</v>
      </c>
      <c r="O125" s="18">
        <v>320</v>
      </c>
      <c r="P125" s="18" t="s">
        <v>26</v>
      </c>
      <c r="Q125" s="18">
        <v>40</v>
      </c>
      <c r="R125" s="3" t="str">
        <f>IF(OR(G125="12R",G125="12L"),_xlfn.XLOOKUP(C125,DB!$A$2:$A$255,DB!$B$2:$B$255,""),IF(OR(G125="30L",G125="30R"),_xlfn.XLOOKUP(C125,DB!$A$2:$A$255,DB!$C$2:$C$255,""),""))</f>
        <v>ENEBA</v>
      </c>
      <c r="S125" s="3">
        <f t="shared" si="1"/>
        <v>19</v>
      </c>
      <c r="T125" s="3" t="str">
        <f>_xlfn.XLOOKUP(C125,DB!$A$2:$A$255,DB!$D$2:$D$255,"")</f>
        <v>Sector 3</v>
      </c>
    </row>
    <row r="126" spans="1:20" x14ac:dyDescent="0.2">
      <c r="A126" s="18" t="s">
        <v>1402</v>
      </c>
      <c r="B126" s="18" t="s">
        <v>18</v>
      </c>
      <c r="C126" s="18" t="s">
        <v>660</v>
      </c>
      <c r="D126" s="18" t="s">
        <v>29</v>
      </c>
      <c r="E126" s="18" t="s">
        <v>3979</v>
      </c>
      <c r="F126" s="19">
        <v>46306.811527777798</v>
      </c>
      <c r="G126" s="18" t="s">
        <v>22</v>
      </c>
      <c r="H126" s="18" t="s">
        <v>3980</v>
      </c>
      <c r="I126" s="18">
        <v>370</v>
      </c>
      <c r="J126" s="18" t="s">
        <v>23</v>
      </c>
      <c r="K126" s="18" t="s">
        <v>24</v>
      </c>
      <c r="L126" s="18">
        <v>361</v>
      </c>
      <c r="M126" s="18" t="s">
        <v>31</v>
      </c>
      <c r="N126" s="19">
        <v>46306.832569444399</v>
      </c>
      <c r="O126" s="18">
        <v>370</v>
      </c>
      <c r="P126" s="18" t="s">
        <v>26</v>
      </c>
      <c r="Q126" s="18">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18" t="s">
        <v>265</v>
      </c>
      <c r="B127" s="18" t="s">
        <v>18</v>
      </c>
      <c r="C127" s="18" t="s">
        <v>148</v>
      </c>
      <c r="D127" s="18" t="s">
        <v>129</v>
      </c>
      <c r="E127" s="18" t="s">
        <v>3981</v>
      </c>
      <c r="F127" s="19">
        <v>46306.812928240703</v>
      </c>
      <c r="G127" s="18" t="s">
        <v>22</v>
      </c>
      <c r="H127" s="18" t="s">
        <v>421</v>
      </c>
      <c r="I127" s="18">
        <v>370</v>
      </c>
      <c r="J127" s="18" t="s">
        <v>23</v>
      </c>
      <c r="K127" s="18" t="s">
        <v>24</v>
      </c>
      <c r="L127" s="18">
        <v>136</v>
      </c>
      <c r="M127" s="18" t="s">
        <v>40</v>
      </c>
      <c r="N127" s="19">
        <v>46306.822361111103</v>
      </c>
      <c r="O127" s="18">
        <v>258</v>
      </c>
      <c r="P127" s="18" t="s">
        <v>26</v>
      </c>
      <c r="Q127" s="18">
        <v>190</v>
      </c>
      <c r="R127" s="3" t="str">
        <f>IF(OR(G127="12R",G127="12L"),_xlfn.XLOOKUP(C127,DB!$A$2:$A$255,DB!$B$2:$B$255,""),IF(OR(G127="30L",G127="30R"),_xlfn.XLOOKUP(C127,DB!$A$2:$A$255,DB!$C$2:$C$255,""),""))</f>
        <v>NUDAL</v>
      </c>
      <c r="S127" s="3">
        <f t="shared" si="1"/>
        <v>19</v>
      </c>
      <c r="T127" s="3" t="str">
        <f>_xlfn.XLOOKUP(C127,DB!$A$2:$A$255,DB!$D$2:$D$255,"")</f>
        <v>Sector 3</v>
      </c>
    </row>
    <row r="128" spans="1:20" x14ac:dyDescent="0.2">
      <c r="A128" s="18" t="s">
        <v>220</v>
      </c>
      <c r="B128" s="18" t="s">
        <v>18</v>
      </c>
      <c r="C128" s="18" t="s">
        <v>221</v>
      </c>
      <c r="D128" s="18" t="s">
        <v>61</v>
      </c>
      <c r="E128" s="18" t="s">
        <v>2843</v>
      </c>
      <c r="F128" s="19">
        <v>46306.813877314802</v>
      </c>
      <c r="G128" s="18" t="s">
        <v>22</v>
      </c>
      <c r="H128" s="18" t="s">
        <v>3982</v>
      </c>
      <c r="I128" s="18">
        <v>360</v>
      </c>
      <c r="J128" s="18" t="s">
        <v>23</v>
      </c>
      <c r="K128" s="18" t="s">
        <v>24</v>
      </c>
      <c r="L128" s="18">
        <v>860</v>
      </c>
      <c r="M128" s="18" t="s">
        <v>46</v>
      </c>
      <c r="N128" s="19">
        <v>46306.859571759298</v>
      </c>
      <c r="O128" s="18">
        <v>360</v>
      </c>
      <c r="P128" s="18" t="s">
        <v>26</v>
      </c>
      <c r="Q128" s="18">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18" t="s">
        <v>207</v>
      </c>
      <c r="B129" s="18" t="s">
        <v>18</v>
      </c>
      <c r="C129" s="18" t="s">
        <v>208</v>
      </c>
      <c r="D129" s="18" t="s">
        <v>129</v>
      </c>
      <c r="E129" s="18" t="s">
        <v>3983</v>
      </c>
      <c r="F129" s="19">
        <v>46306.8147916667</v>
      </c>
      <c r="G129" s="18" t="s">
        <v>22</v>
      </c>
      <c r="H129" s="18" t="s">
        <v>3984</v>
      </c>
      <c r="I129" s="18">
        <v>350</v>
      </c>
      <c r="J129" s="18" t="s">
        <v>23</v>
      </c>
      <c r="K129" s="18" t="s">
        <v>24</v>
      </c>
      <c r="L129" s="18">
        <v>368</v>
      </c>
      <c r="M129" s="18" t="s">
        <v>31</v>
      </c>
      <c r="N129" s="19">
        <v>46306.836145833302</v>
      </c>
      <c r="O129" s="18">
        <v>330</v>
      </c>
      <c r="P129" s="18" t="s">
        <v>26</v>
      </c>
      <c r="Q129" s="18">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18" t="s">
        <v>272</v>
      </c>
      <c r="B130" s="18" t="s">
        <v>18</v>
      </c>
      <c r="C130" s="18" t="s">
        <v>273</v>
      </c>
      <c r="D130" s="18" t="s">
        <v>20</v>
      </c>
      <c r="E130" s="18" t="s">
        <v>1258</v>
      </c>
      <c r="F130" s="19">
        <v>46306.815856481502</v>
      </c>
      <c r="G130" s="18" t="s">
        <v>22</v>
      </c>
      <c r="H130" s="18" t="s">
        <v>3985</v>
      </c>
      <c r="I130" s="18">
        <v>340</v>
      </c>
      <c r="J130" s="18" t="s">
        <v>23</v>
      </c>
      <c r="K130" s="18" t="s">
        <v>24</v>
      </c>
      <c r="L130" s="18">
        <v>895</v>
      </c>
      <c r="M130" s="18" t="s">
        <v>36</v>
      </c>
      <c r="N130" s="19">
        <v>46306.863634259302</v>
      </c>
      <c r="O130" s="18">
        <v>340</v>
      </c>
      <c r="P130" s="18" t="s">
        <v>26</v>
      </c>
      <c r="Q130" s="18">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18" t="s">
        <v>270</v>
      </c>
      <c r="B131" s="18" t="s">
        <v>18</v>
      </c>
      <c r="C131" s="18" t="s">
        <v>134</v>
      </c>
      <c r="D131" s="18" t="s">
        <v>61</v>
      </c>
      <c r="E131" s="18" t="s">
        <v>3066</v>
      </c>
      <c r="F131" s="19">
        <v>46306.816863425898</v>
      </c>
      <c r="G131" s="18" t="s">
        <v>22</v>
      </c>
      <c r="H131" s="18" t="s">
        <v>3986</v>
      </c>
      <c r="I131" s="18">
        <v>330</v>
      </c>
      <c r="J131" s="18" t="s">
        <v>23</v>
      </c>
      <c r="K131" s="18" t="s">
        <v>24</v>
      </c>
      <c r="L131" s="18">
        <v>370</v>
      </c>
      <c r="M131" s="18" t="s">
        <v>31</v>
      </c>
      <c r="N131" s="19">
        <v>46306.838483796302</v>
      </c>
      <c r="O131" s="18">
        <v>310</v>
      </c>
      <c r="P131" s="18" t="s">
        <v>26</v>
      </c>
      <c r="Q131" s="18">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18" t="s">
        <v>501</v>
      </c>
      <c r="B132" s="18" t="s">
        <v>18</v>
      </c>
      <c r="C132" s="18" t="s">
        <v>502</v>
      </c>
      <c r="D132" s="18" t="s">
        <v>129</v>
      </c>
      <c r="E132" s="18" t="s">
        <v>797</v>
      </c>
      <c r="F132" s="19">
        <v>46306.818090277797</v>
      </c>
      <c r="G132" s="18" t="s">
        <v>22</v>
      </c>
      <c r="H132" s="18" t="s">
        <v>3987</v>
      </c>
      <c r="I132" s="18">
        <v>340</v>
      </c>
      <c r="J132" s="18" t="s">
        <v>23</v>
      </c>
      <c r="K132" s="18" t="s">
        <v>24</v>
      </c>
      <c r="L132" s="18">
        <v>557</v>
      </c>
      <c r="M132" s="18" t="s">
        <v>130</v>
      </c>
      <c r="N132" s="19">
        <v>46306.847673611097</v>
      </c>
      <c r="O132" s="18">
        <v>340</v>
      </c>
      <c r="P132" s="18" t="s">
        <v>26</v>
      </c>
      <c r="Q132" s="18">
        <v>40</v>
      </c>
      <c r="R132" s="3" t="str">
        <f>IF(OR(G132="12R",G132="12L"),_xlfn.XLOOKUP(C132,DB!$A$2:$A$255,DB!$B$2:$B$255,""),IF(OR(G132="30L",G132="30R"),_xlfn.XLOOKUP(C132,DB!$A$2:$A$255,DB!$C$2:$C$255,""),""))</f>
        <v>OMSUK</v>
      </c>
      <c r="S132" s="3">
        <f t="shared" si="2"/>
        <v>19</v>
      </c>
      <c r="T132" s="3" t="str">
        <f>_xlfn.XLOOKUP(C132,DB!$A$2:$A$255,DB!$D$2:$D$255,"")</f>
        <v>Sector 3</v>
      </c>
    </row>
    <row r="133" spans="1:20" x14ac:dyDescent="0.2">
      <c r="A133" s="18" t="s">
        <v>278</v>
      </c>
      <c r="B133" s="18" t="s">
        <v>18</v>
      </c>
      <c r="C133" s="18" t="s">
        <v>33</v>
      </c>
      <c r="D133" s="18" t="s">
        <v>54</v>
      </c>
      <c r="E133" s="18" t="s">
        <v>3988</v>
      </c>
      <c r="F133" s="19">
        <v>46306.818935185198</v>
      </c>
      <c r="G133" s="18" t="s">
        <v>22</v>
      </c>
      <c r="H133" s="18" t="s">
        <v>3989</v>
      </c>
      <c r="I133" s="18">
        <v>380</v>
      </c>
      <c r="J133" s="18" t="s">
        <v>23</v>
      </c>
      <c r="K133" s="18" t="s">
        <v>24</v>
      </c>
      <c r="L133" s="18">
        <v>910</v>
      </c>
      <c r="M133" s="18" t="s">
        <v>36</v>
      </c>
      <c r="N133" s="19">
        <v>46306.867337962998</v>
      </c>
      <c r="O133" s="18">
        <v>380</v>
      </c>
      <c r="P133" s="18" t="s">
        <v>26</v>
      </c>
      <c r="Q133" s="18">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18" t="s">
        <v>287</v>
      </c>
      <c r="B134" s="18" t="s">
        <v>18</v>
      </c>
      <c r="C134" s="18" t="s">
        <v>43</v>
      </c>
      <c r="D134" s="18" t="s">
        <v>44</v>
      </c>
      <c r="E134" s="18" t="s">
        <v>588</v>
      </c>
      <c r="F134" s="19">
        <v>46306.820787037002</v>
      </c>
      <c r="G134" s="18" t="s">
        <v>22</v>
      </c>
      <c r="H134" s="18" t="s">
        <v>3990</v>
      </c>
      <c r="I134" s="18">
        <v>360</v>
      </c>
      <c r="J134" s="18" t="s">
        <v>23</v>
      </c>
      <c r="K134" s="18" t="s">
        <v>24</v>
      </c>
      <c r="L134" s="18">
        <v>872</v>
      </c>
      <c r="M134" s="18" t="s">
        <v>46</v>
      </c>
      <c r="N134" s="19">
        <v>46306.867210648103</v>
      </c>
      <c r="O134" s="18">
        <v>360</v>
      </c>
      <c r="P134" s="18" t="s">
        <v>26</v>
      </c>
      <c r="Q134" s="18">
        <v>190</v>
      </c>
      <c r="R134" s="3" t="str">
        <f>IF(OR(G134="12R",G134="12L"),_xlfn.XLOOKUP(C134,DB!$A$2:$A$255,DB!$B$2:$B$255,""),IF(OR(G134="30L",G134="30R"),_xlfn.XLOOKUP(C134,DB!$A$2:$A$255,DB!$C$2:$C$255,""),""))</f>
        <v>UDGUV</v>
      </c>
      <c r="S134" s="3">
        <f t="shared" si="2"/>
        <v>19</v>
      </c>
      <c r="T134" s="3" t="str">
        <f>_xlfn.XLOOKUP(C134,DB!$A$2:$A$255,DB!$D$2:$D$255,"")</f>
        <v>Sector 2</v>
      </c>
    </row>
    <row r="135" spans="1:20" x14ac:dyDescent="0.2">
      <c r="A135" s="18" t="s">
        <v>329</v>
      </c>
      <c r="B135" s="18" t="s">
        <v>18</v>
      </c>
      <c r="C135" s="18" t="s">
        <v>330</v>
      </c>
      <c r="D135" s="18" t="s">
        <v>34</v>
      </c>
      <c r="E135" s="18" t="s">
        <v>1436</v>
      </c>
      <c r="F135" s="19">
        <v>46306.821736111102</v>
      </c>
      <c r="G135" s="18" t="s">
        <v>22</v>
      </c>
      <c r="H135" s="18" t="s">
        <v>3991</v>
      </c>
      <c r="I135" s="18">
        <v>330</v>
      </c>
      <c r="J135" s="18" t="s">
        <v>23</v>
      </c>
      <c r="K135" s="18" t="s">
        <v>24</v>
      </c>
      <c r="L135" s="18">
        <v>137</v>
      </c>
      <c r="M135" s="18" t="s">
        <v>3017</v>
      </c>
      <c r="N135" s="19">
        <v>46306.831018518496</v>
      </c>
      <c r="O135" s="18">
        <v>229</v>
      </c>
      <c r="P135" s="18" t="s">
        <v>26</v>
      </c>
      <c r="Q135" s="18">
        <v>190</v>
      </c>
      <c r="R135" s="3" t="str">
        <f>IF(OR(G135="12R",G135="12L"),_xlfn.XLOOKUP(C135,DB!$A$2:$A$255,DB!$B$2:$B$255,""),IF(OR(G135="30L",G135="30R"),_xlfn.XLOOKUP(C135,DB!$A$2:$A$255,DB!$C$2:$C$255,""),""))</f>
        <v>OMSUK</v>
      </c>
      <c r="S135" s="3">
        <f t="shared" si="2"/>
        <v>19</v>
      </c>
      <c r="T135" s="3" t="str">
        <f>_xlfn.XLOOKUP(C135,DB!$A$2:$A$255,DB!$D$2:$D$255,"")</f>
        <v>Sector 3</v>
      </c>
    </row>
    <row r="136" spans="1:20" x14ac:dyDescent="0.2">
      <c r="A136" s="18" t="s">
        <v>3096</v>
      </c>
      <c r="B136" s="18" t="s">
        <v>18</v>
      </c>
      <c r="C136" s="18" t="s">
        <v>205</v>
      </c>
      <c r="D136" s="18" t="s">
        <v>34</v>
      </c>
      <c r="E136" s="18" t="s">
        <v>3992</v>
      </c>
      <c r="F136" s="19">
        <v>46306.822928240697</v>
      </c>
      <c r="G136" s="18" t="s">
        <v>22</v>
      </c>
      <c r="H136" s="18" t="s">
        <v>206</v>
      </c>
      <c r="I136" s="18">
        <v>370</v>
      </c>
      <c r="J136" s="18" t="s">
        <v>23</v>
      </c>
      <c r="K136" s="18" t="s">
        <v>24</v>
      </c>
      <c r="L136" s="18">
        <v>136</v>
      </c>
      <c r="M136" s="18" t="s">
        <v>40</v>
      </c>
      <c r="N136" s="19">
        <v>46306.832187499997</v>
      </c>
      <c r="O136" s="18">
        <v>247</v>
      </c>
      <c r="P136" s="18" t="s">
        <v>26</v>
      </c>
      <c r="Q136" s="18">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18" t="s">
        <v>283</v>
      </c>
      <c r="B137" s="18" t="s">
        <v>18</v>
      </c>
      <c r="C137" s="18" t="s">
        <v>284</v>
      </c>
      <c r="D137" s="18" t="s">
        <v>34</v>
      </c>
      <c r="E137" s="18" t="s">
        <v>151</v>
      </c>
      <c r="F137" s="19">
        <v>46306.824016203696</v>
      </c>
      <c r="G137" s="18" t="s">
        <v>22</v>
      </c>
      <c r="H137" s="18" t="s">
        <v>3993</v>
      </c>
      <c r="I137" s="18">
        <v>380</v>
      </c>
      <c r="J137" s="18" t="s">
        <v>23</v>
      </c>
      <c r="K137" s="18" t="s">
        <v>24</v>
      </c>
      <c r="L137" s="18">
        <v>881</v>
      </c>
      <c r="M137" s="18" t="s">
        <v>181</v>
      </c>
      <c r="N137" s="19">
        <v>46306.870844907397</v>
      </c>
      <c r="O137" s="18">
        <v>380</v>
      </c>
      <c r="P137" s="18" t="s">
        <v>26</v>
      </c>
      <c r="Q137" s="18">
        <v>190</v>
      </c>
      <c r="R137" s="3" t="str">
        <f>IF(OR(G137="12R",G137="12L"),_xlfn.XLOOKUP(C137,DB!$A$2:$A$255,DB!$B$2:$B$255,""),IF(OR(G137="30L",G137="30R"),_xlfn.XLOOKUP(C137,DB!$A$2:$A$255,DB!$C$2:$C$255,""),""))</f>
        <v>UDGUV</v>
      </c>
      <c r="S137" s="3">
        <f t="shared" si="2"/>
        <v>19</v>
      </c>
      <c r="T137" s="3" t="str">
        <f>_xlfn.XLOOKUP(C137,DB!$A$2:$A$255,DB!$D$2:$D$255,"")</f>
        <v>Sector 2</v>
      </c>
    </row>
    <row r="138" spans="1:20" x14ac:dyDescent="0.2">
      <c r="A138" s="18" t="s">
        <v>155</v>
      </c>
      <c r="B138" s="18" t="s">
        <v>18</v>
      </c>
      <c r="C138" s="18" t="s">
        <v>33</v>
      </c>
      <c r="D138" s="18" t="s">
        <v>20</v>
      </c>
      <c r="E138" s="18" t="s">
        <v>534</v>
      </c>
      <c r="F138" s="19">
        <v>46306.825636574104</v>
      </c>
      <c r="G138" s="18" t="s">
        <v>22</v>
      </c>
      <c r="H138" s="18" t="s">
        <v>3994</v>
      </c>
      <c r="I138" s="18">
        <v>360</v>
      </c>
      <c r="J138" s="18" t="s">
        <v>23</v>
      </c>
      <c r="K138" s="18" t="s">
        <v>24</v>
      </c>
      <c r="L138" s="18">
        <v>877</v>
      </c>
      <c r="M138" s="18" t="s">
        <v>36</v>
      </c>
      <c r="N138" s="19">
        <v>46306.872662037</v>
      </c>
      <c r="O138" s="18">
        <v>360</v>
      </c>
      <c r="P138" s="18" t="s">
        <v>26</v>
      </c>
      <c r="Q138" s="18">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18" t="s">
        <v>214</v>
      </c>
      <c r="B139" s="18" t="s">
        <v>18</v>
      </c>
      <c r="C139" s="18" t="s">
        <v>215</v>
      </c>
      <c r="D139" s="18" t="s">
        <v>116</v>
      </c>
      <c r="E139" s="18" t="s">
        <v>413</v>
      </c>
      <c r="F139" s="19">
        <v>46306.835046296299</v>
      </c>
      <c r="G139" s="18" t="s">
        <v>22</v>
      </c>
      <c r="H139" s="18" t="s">
        <v>3995</v>
      </c>
      <c r="I139" s="18">
        <v>370</v>
      </c>
      <c r="J139" s="18" t="s">
        <v>23</v>
      </c>
      <c r="K139" s="18" t="s">
        <v>24</v>
      </c>
      <c r="L139" s="18">
        <v>363</v>
      </c>
      <c r="M139" s="18" t="s">
        <v>31</v>
      </c>
      <c r="N139" s="19">
        <v>46306.854525463001</v>
      </c>
      <c r="O139" s="18">
        <v>370</v>
      </c>
      <c r="P139" s="18" t="s">
        <v>26</v>
      </c>
      <c r="Q139" s="18">
        <v>40</v>
      </c>
      <c r="R139" s="3" t="str">
        <f>IF(OR(G139="12R",G139="12L"),_xlfn.XLOOKUP(C139,DB!$A$2:$A$255,DB!$B$2:$B$255,""),IF(OR(G139="30L",G139="30R"),_xlfn.XLOOKUP(C139,DB!$A$2:$A$255,DB!$C$2:$C$255,""),""))</f>
        <v>OMSUK</v>
      </c>
      <c r="S139" s="3">
        <f t="shared" si="2"/>
        <v>20</v>
      </c>
      <c r="T139" s="3" t="str">
        <f>_xlfn.XLOOKUP(C139,DB!$A$2:$A$255,DB!$D$2:$D$255,"")</f>
        <v>Sector 3</v>
      </c>
    </row>
    <row r="140" spans="1:20" x14ac:dyDescent="0.2">
      <c r="A140" s="18" t="s">
        <v>280</v>
      </c>
      <c r="B140" s="18" t="s">
        <v>18</v>
      </c>
      <c r="C140" s="18" t="s">
        <v>170</v>
      </c>
      <c r="D140" s="18" t="s">
        <v>34</v>
      </c>
      <c r="E140" s="18" t="s">
        <v>3996</v>
      </c>
      <c r="F140" s="19">
        <v>46306.837314814802</v>
      </c>
      <c r="G140" s="18" t="s">
        <v>22</v>
      </c>
      <c r="H140" s="18" t="s">
        <v>3997</v>
      </c>
      <c r="I140" s="18">
        <v>350</v>
      </c>
      <c r="J140" s="18" t="s">
        <v>23</v>
      </c>
      <c r="K140" s="18" t="s">
        <v>24</v>
      </c>
      <c r="L140" s="18">
        <v>362</v>
      </c>
      <c r="M140" s="18" t="s">
        <v>31</v>
      </c>
      <c r="N140" s="19">
        <v>46306.857152777797</v>
      </c>
      <c r="O140" s="18">
        <v>350</v>
      </c>
      <c r="P140" s="18" t="s">
        <v>26</v>
      </c>
      <c r="Q140" s="18">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18" t="s">
        <v>858</v>
      </c>
      <c r="B141" s="18" t="s">
        <v>18</v>
      </c>
      <c r="C141" s="18" t="s">
        <v>128</v>
      </c>
      <c r="D141" s="18" t="s">
        <v>129</v>
      </c>
      <c r="E141" s="18" t="s">
        <v>3998</v>
      </c>
      <c r="F141" s="19">
        <v>46306.8386805556</v>
      </c>
      <c r="G141" s="18" t="s">
        <v>22</v>
      </c>
      <c r="H141" s="18" t="s">
        <v>3999</v>
      </c>
      <c r="I141" s="18">
        <v>360</v>
      </c>
      <c r="J141" s="18" t="s">
        <v>23</v>
      </c>
      <c r="K141" s="18" t="s">
        <v>24</v>
      </c>
      <c r="L141" s="18">
        <v>569</v>
      </c>
      <c r="M141" s="18" t="s">
        <v>130</v>
      </c>
      <c r="N141" s="19">
        <v>46306.8695717593</v>
      </c>
      <c r="O141" s="18">
        <v>360</v>
      </c>
      <c r="P141" s="18" t="s">
        <v>26</v>
      </c>
      <c r="Q141" s="18">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18" t="s">
        <v>292</v>
      </c>
      <c r="B142" s="18" t="s">
        <v>18</v>
      </c>
      <c r="C142" s="18" t="s">
        <v>43</v>
      </c>
      <c r="D142" s="18" t="s">
        <v>61</v>
      </c>
      <c r="E142" s="18" t="s">
        <v>120</v>
      </c>
      <c r="F142" s="19">
        <v>46306.839803240699</v>
      </c>
      <c r="G142" s="18" t="s">
        <v>22</v>
      </c>
      <c r="H142" s="18" t="s">
        <v>4000</v>
      </c>
      <c r="I142" s="18">
        <v>360</v>
      </c>
      <c r="J142" s="18" t="s">
        <v>23</v>
      </c>
      <c r="K142" s="18" t="s">
        <v>24</v>
      </c>
      <c r="L142" s="18">
        <v>887</v>
      </c>
      <c r="M142" s="18" t="s">
        <v>46</v>
      </c>
      <c r="N142" s="19">
        <v>46306.887326388904</v>
      </c>
      <c r="O142" s="18">
        <v>340</v>
      </c>
      <c r="P142" s="18" t="s">
        <v>26</v>
      </c>
      <c r="Q142" s="18">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18" t="s">
        <v>299</v>
      </c>
      <c r="B143" s="18" t="s">
        <v>18</v>
      </c>
      <c r="C143" s="18" t="s">
        <v>284</v>
      </c>
      <c r="D143" s="18" t="s">
        <v>54</v>
      </c>
      <c r="E143" s="18" t="s">
        <v>350</v>
      </c>
      <c r="F143" s="19">
        <v>46306.841388888897</v>
      </c>
      <c r="G143" s="18" t="s">
        <v>22</v>
      </c>
      <c r="H143" s="18" t="s">
        <v>4001</v>
      </c>
      <c r="I143" s="18">
        <v>380</v>
      </c>
      <c r="J143" s="18" t="s">
        <v>23</v>
      </c>
      <c r="K143" s="18" t="s">
        <v>24</v>
      </c>
      <c r="L143" s="18">
        <v>872</v>
      </c>
      <c r="M143" s="18" t="s">
        <v>181</v>
      </c>
      <c r="N143" s="19">
        <v>46306.886747685203</v>
      </c>
      <c r="O143" s="18">
        <v>380</v>
      </c>
      <c r="P143" s="18" t="s">
        <v>26</v>
      </c>
      <c r="Q143" s="18">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18" t="s">
        <v>510</v>
      </c>
      <c r="B144" s="18" t="s">
        <v>18</v>
      </c>
      <c r="C144" s="18" t="s">
        <v>238</v>
      </c>
      <c r="D144" s="18" t="s">
        <v>116</v>
      </c>
      <c r="E144" s="18" t="s">
        <v>4002</v>
      </c>
      <c r="F144" s="19">
        <v>46306.842164351903</v>
      </c>
      <c r="G144" s="18" t="s">
        <v>22</v>
      </c>
      <c r="H144" s="18" t="s">
        <v>4003</v>
      </c>
      <c r="I144" s="18">
        <v>370</v>
      </c>
      <c r="J144" s="18" t="s">
        <v>23</v>
      </c>
      <c r="K144" s="18" t="s">
        <v>24</v>
      </c>
      <c r="L144" s="18">
        <v>360</v>
      </c>
      <c r="M144" s="18" t="s">
        <v>31</v>
      </c>
      <c r="N144" s="19">
        <v>46306.861527777801</v>
      </c>
      <c r="O144" s="18">
        <v>370</v>
      </c>
      <c r="P144" s="18" t="s">
        <v>26</v>
      </c>
      <c r="Q144" s="18">
        <v>40</v>
      </c>
      <c r="R144" s="3" t="str">
        <f>IF(OR(G144="12R",G144="12L"),_xlfn.XLOOKUP(C144,DB!$A$2:$A$255,DB!$B$2:$B$255,""),IF(OR(G144="30L",G144="30R"),_xlfn.XLOOKUP(C144,DB!$A$2:$A$255,DB!$C$2:$C$255,""),""))</f>
        <v>OMSUK</v>
      </c>
      <c r="S144" s="3">
        <f t="shared" si="2"/>
        <v>20</v>
      </c>
      <c r="T144" s="3" t="str">
        <f>_xlfn.XLOOKUP(C144,DB!$A$2:$A$255,DB!$D$2:$D$255,"")</f>
        <v>Sector 3</v>
      </c>
    </row>
    <row r="145" spans="1:20" x14ac:dyDescent="0.2">
      <c r="A145" s="18" t="s">
        <v>301</v>
      </c>
      <c r="B145" s="18" t="s">
        <v>18</v>
      </c>
      <c r="C145" s="18" t="s">
        <v>50</v>
      </c>
      <c r="D145" s="18" t="s">
        <v>54</v>
      </c>
      <c r="E145" s="18" t="s">
        <v>4004</v>
      </c>
      <c r="F145" s="19">
        <v>46306.8429861111</v>
      </c>
      <c r="G145" s="18" t="s">
        <v>22</v>
      </c>
      <c r="H145" s="18" t="s">
        <v>4005</v>
      </c>
      <c r="I145" s="18">
        <v>380</v>
      </c>
      <c r="J145" s="18" t="s">
        <v>23</v>
      </c>
      <c r="K145" s="18" t="s">
        <v>24</v>
      </c>
      <c r="L145" s="18">
        <v>869</v>
      </c>
      <c r="M145" s="18" t="s">
        <v>46</v>
      </c>
      <c r="N145" s="19">
        <v>46306.888993055603</v>
      </c>
      <c r="O145" s="18">
        <v>380</v>
      </c>
      <c r="P145" s="18" t="s">
        <v>26</v>
      </c>
      <c r="Q145" s="18">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18" t="s">
        <v>4006</v>
      </c>
      <c r="B146" s="18" t="s">
        <v>18</v>
      </c>
      <c r="C146" s="18" t="s">
        <v>115</v>
      </c>
      <c r="D146" s="18" t="s">
        <v>39</v>
      </c>
      <c r="E146" s="18" t="s">
        <v>4007</v>
      </c>
      <c r="F146" s="19">
        <v>46306.847291666701</v>
      </c>
      <c r="G146" s="18" t="s">
        <v>22</v>
      </c>
      <c r="H146" s="18" t="s">
        <v>4008</v>
      </c>
      <c r="I146" s="18">
        <v>410</v>
      </c>
      <c r="J146" s="18" t="s">
        <v>23</v>
      </c>
      <c r="K146" s="18" t="s">
        <v>504</v>
      </c>
      <c r="L146" s="18">
        <v>136</v>
      </c>
      <c r="M146" s="18" t="s">
        <v>40</v>
      </c>
      <c r="N146" s="19">
        <v>46306.8563194444</v>
      </c>
      <c r="O146" s="18">
        <v>272</v>
      </c>
      <c r="P146" s="18" t="s">
        <v>41</v>
      </c>
      <c r="Q146" s="18">
        <v>190</v>
      </c>
      <c r="R146" s="3" t="str">
        <f>IF(OR(G146="12R",G146="12L"),_xlfn.XLOOKUP(C146,DB!$A$2:$A$255,DB!$B$2:$B$255,""),IF(OR(G146="30L",G146="30R"),_xlfn.XLOOKUP(C146,DB!$A$2:$A$255,DB!$C$2:$C$255,""),""))</f>
        <v>TAKUX</v>
      </c>
      <c r="S146" s="3">
        <f t="shared" si="2"/>
        <v>20</v>
      </c>
      <c r="T146" s="3" t="str">
        <f>_xlfn.XLOOKUP(C146,DB!$A$2:$A$255,DB!$D$2:$D$255,"")</f>
        <v>Sector 7</v>
      </c>
    </row>
    <row r="147" spans="1:20" x14ac:dyDescent="0.2">
      <c r="A147" s="18" t="s">
        <v>294</v>
      </c>
      <c r="B147" s="18" t="s">
        <v>18</v>
      </c>
      <c r="C147" s="18" t="s">
        <v>101</v>
      </c>
      <c r="D147" s="18" t="s">
        <v>54</v>
      </c>
      <c r="E147" s="18" t="s">
        <v>4009</v>
      </c>
      <c r="F147" s="19">
        <v>46306.848900463003</v>
      </c>
      <c r="G147" s="18" t="s">
        <v>22</v>
      </c>
      <c r="H147" s="18" t="s">
        <v>4010</v>
      </c>
      <c r="I147" s="18">
        <v>380</v>
      </c>
      <c r="J147" s="18" t="s">
        <v>23</v>
      </c>
      <c r="K147" s="18" t="s">
        <v>24</v>
      </c>
      <c r="L147" s="18">
        <v>910</v>
      </c>
      <c r="M147" s="18" t="s">
        <v>46</v>
      </c>
      <c r="N147" s="19">
        <v>46306.897418981498</v>
      </c>
      <c r="O147" s="18">
        <v>380</v>
      </c>
      <c r="P147" s="18" t="s">
        <v>26</v>
      </c>
      <c r="Q147" s="18">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18" t="s">
        <v>303</v>
      </c>
      <c r="B148" s="18" t="s">
        <v>18</v>
      </c>
      <c r="C148" s="18" t="s">
        <v>43</v>
      </c>
      <c r="D148" s="18" t="s">
        <v>20</v>
      </c>
      <c r="E148" s="18" t="s">
        <v>736</v>
      </c>
      <c r="F148" s="19">
        <v>46306.850671296299</v>
      </c>
      <c r="G148" s="18" t="s">
        <v>22</v>
      </c>
      <c r="H148" s="18" t="s">
        <v>4011</v>
      </c>
      <c r="I148" s="18">
        <v>360</v>
      </c>
      <c r="J148" s="18" t="s">
        <v>23</v>
      </c>
      <c r="K148" s="18" t="s">
        <v>24</v>
      </c>
      <c r="L148" s="18">
        <v>869</v>
      </c>
      <c r="M148" s="18" t="s">
        <v>46</v>
      </c>
      <c r="N148" s="19">
        <v>46306.895509259302</v>
      </c>
      <c r="O148" s="18">
        <v>360</v>
      </c>
      <c r="P148" s="18" t="s">
        <v>26</v>
      </c>
      <c r="Q148" s="18">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18" t="s">
        <v>741</v>
      </c>
      <c r="B149" s="18" t="s">
        <v>18</v>
      </c>
      <c r="C149" s="18" t="s">
        <v>221</v>
      </c>
      <c r="D149" s="18" t="s">
        <v>54</v>
      </c>
      <c r="E149" s="18" t="s">
        <v>919</v>
      </c>
      <c r="F149" s="19">
        <v>46306.854930555601</v>
      </c>
      <c r="G149" s="18" t="s">
        <v>22</v>
      </c>
      <c r="H149" s="18" t="s">
        <v>4012</v>
      </c>
      <c r="I149" s="18">
        <v>380</v>
      </c>
      <c r="J149" s="18" t="s">
        <v>23</v>
      </c>
      <c r="K149" s="18" t="s">
        <v>24</v>
      </c>
      <c r="L149" s="18">
        <v>1059</v>
      </c>
      <c r="M149" s="18" t="s">
        <v>2814</v>
      </c>
      <c r="N149" s="19">
        <v>46306.911805555603</v>
      </c>
      <c r="O149" s="18">
        <v>347</v>
      </c>
      <c r="P149" s="18" t="s">
        <v>26</v>
      </c>
      <c r="Q149" s="18">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18" t="s">
        <v>304</v>
      </c>
      <c r="B150" s="18" t="s">
        <v>18</v>
      </c>
      <c r="C150" s="18" t="s">
        <v>134</v>
      </c>
      <c r="D150" s="18" t="s">
        <v>123</v>
      </c>
      <c r="E150" s="18" t="s">
        <v>4013</v>
      </c>
      <c r="F150" s="19">
        <v>46306.856122685203</v>
      </c>
      <c r="G150" s="18" t="s">
        <v>22</v>
      </c>
      <c r="H150" s="18" t="s">
        <v>4014</v>
      </c>
      <c r="I150" s="18">
        <v>330</v>
      </c>
      <c r="J150" s="18" t="s">
        <v>23</v>
      </c>
      <c r="K150" s="18" t="s">
        <v>24</v>
      </c>
      <c r="L150" s="18">
        <v>363</v>
      </c>
      <c r="M150" s="18" t="s">
        <v>31</v>
      </c>
      <c r="N150" s="19">
        <v>46306.875729166699</v>
      </c>
      <c r="O150" s="18">
        <v>330</v>
      </c>
      <c r="P150" s="18" t="s">
        <v>26</v>
      </c>
      <c r="Q150" s="18">
        <v>40</v>
      </c>
      <c r="R150" s="3" t="str">
        <f>IF(OR(G150="12R",G150="12L"),_xlfn.XLOOKUP(C150,DB!$A$2:$A$255,DB!$B$2:$B$255,""),IF(OR(G150="30L",G150="30R"),_xlfn.XLOOKUP(C150,DB!$A$2:$A$255,DB!$C$2:$C$255,""),""))</f>
        <v>ENEBA</v>
      </c>
      <c r="S150" s="3">
        <f t="shared" si="2"/>
        <v>20</v>
      </c>
      <c r="T150" s="3" t="str">
        <f>_xlfn.XLOOKUP(C150,DB!$A$2:$A$255,DB!$D$2:$D$255,"")</f>
        <v>Sector 3</v>
      </c>
    </row>
    <row r="151" spans="1:20" x14ac:dyDescent="0.2">
      <c r="A151" s="18" t="s">
        <v>291</v>
      </c>
      <c r="B151" s="18" t="s">
        <v>18</v>
      </c>
      <c r="C151" s="18" t="s">
        <v>122</v>
      </c>
      <c r="D151" s="18" t="s">
        <v>44</v>
      </c>
      <c r="E151" s="18" t="s">
        <v>515</v>
      </c>
      <c r="F151" s="19">
        <v>46306.857592592598</v>
      </c>
      <c r="G151" s="18" t="s">
        <v>22</v>
      </c>
      <c r="H151" s="18" t="s">
        <v>4015</v>
      </c>
      <c r="I151" s="18">
        <v>340</v>
      </c>
      <c r="J151" s="18" t="s">
        <v>23</v>
      </c>
      <c r="K151" s="18" t="s">
        <v>24</v>
      </c>
      <c r="L151" s="18">
        <v>537</v>
      </c>
      <c r="M151" s="18" t="s">
        <v>130</v>
      </c>
      <c r="N151" s="19">
        <v>46306.887557870403</v>
      </c>
      <c r="O151" s="18">
        <v>320</v>
      </c>
      <c r="P151" s="18" t="s">
        <v>26</v>
      </c>
      <c r="Q151" s="18">
        <v>40</v>
      </c>
      <c r="R151" s="3" t="str">
        <f>IF(OR(G151="12R",G151="12L"),_xlfn.XLOOKUP(C151,DB!$A$2:$A$255,DB!$B$2:$B$255,""),IF(OR(G151="30L",G151="30R"),_xlfn.XLOOKUP(C151,DB!$A$2:$A$255,DB!$C$2:$C$255,""),""))</f>
        <v>ENEBA</v>
      </c>
      <c r="S151" s="3">
        <f t="shared" si="2"/>
        <v>20</v>
      </c>
      <c r="T151" s="3" t="str">
        <f>_xlfn.XLOOKUP(C151,DB!$A$2:$A$255,DB!$D$2:$D$255,"")</f>
        <v>Sector 3</v>
      </c>
    </row>
    <row r="152" spans="1:20" x14ac:dyDescent="0.2">
      <c r="A152" s="18" t="s">
        <v>281</v>
      </c>
      <c r="B152" s="18" t="s">
        <v>18</v>
      </c>
      <c r="C152" s="18" t="s">
        <v>282</v>
      </c>
      <c r="D152" s="18" t="s">
        <v>34</v>
      </c>
      <c r="E152" s="18" t="s">
        <v>1648</v>
      </c>
      <c r="F152" s="19">
        <v>46306.859143518501</v>
      </c>
      <c r="G152" s="18" t="s">
        <v>22</v>
      </c>
      <c r="H152" s="18" t="s">
        <v>4016</v>
      </c>
      <c r="I152" s="18">
        <v>370</v>
      </c>
      <c r="J152" s="18" t="s">
        <v>23</v>
      </c>
      <c r="K152" s="18" t="s">
        <v>24</v>
      </c>
      <c r="L152" s="18">
        <v>359</v>
      </c>
      <c r="M152" s="18" t="s">
        <v>31</v>
      </c>
      <c r="N152" s="19">
        <v>46306.878993055601</v>
      </c>
      <c r="O152" s="18">
        <v>370</v>
      </c>
      <c r="P152" s="18" t="s">
        <v>26</v>
      </c>
      <c r="Q152" s="18">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s="18" t="s">
        <v>3769</v>
      </c>
      <c r="B153" s="18" t="s">
        <v>18</v>
      </c>
      <c r="C153" s="18" t="s">
        <v>224</v>
      </c>
      <c r="D153" s="18" t="s">
        <v>132</v>
      </c>
      <c r="E153" s="18"/>
      <c r="F153" s="19">
        <v>46306.861875000002</v>
      </c>
      <c r="G153" s="18" t="s">
        <v>22</v>
      </c>
      <c r="H153" s="18" t="s">
        <v>4017</v>
      </c>
      <c r="I153" s="18">
        <v>380</v>
      </c>
      <c r="J153" s="18" t="s">
        <v>23</v>
      </c>
      <c r="K153" s="18" t="s">
        <v>51</v>
      </c>
      <c r="L153" s="18">
        <v>534</v>
      </c>
      <c r="M153" s="18" t="s">
        <v>130</v>
      </c>
      <c r="N153" s="19">
        <v>46306.894340277802</v>
      </c>
      <c r="O153" s="18">
        <v>380</v>
      </c>
      <c r="P153" s="18" t="s">
        <v>26</v>
      </c>
      <c r="Q153" s="18">
        <v>30</v>
      </c>
      <c r="R153" s="3" t="str">
        <f>IF(OR(G153="12R",G153="12L"),_xlfn.XLOOKUP(C153,DB!$A$2:$A$255,DB!$B$2:$B$255,""),IF(OR(G153="30L",G153="30R"),_xlfn.XLOOKUP(C153,DB!$A$2:$A$255,DB!$C$2:$C$255,""),""))</f>
        <v>ENEBA</v>
      </c>
      <c r="S153" s="3">
        <f t="shared" si="2"/>
        <v>20</v>
      </c>
      <c r="T153" s="3" t="str">
        <f>_xlfn.XLOOKUP(C153,DB!$A$2:$A$255,DB!$D$2:$D$255,"")</f>
        <v>Sector 3</v>
      </c>
    </row>
    <row r="154" spans="1:20" x14ac:dyDescent="0.2">
      <c r="A154" s="18" t="s">
        <v>436</v>
      </c>
      <c r="B154" s="18" t="s">
        <v>18</v>
      </c>
      <c r="C154" s="18" t="s">
        <v>437</v>
      </c>
      <c r="D154" s="18" t="s">
        <v>54</v>
      </c>
      <c r="E154" s="18" t="s">
        <v>832</v>
      </c>
      <c r="F154" s="19">
        <v>46306.864074074103</v>
      </c>
      <c r="G154" s="18" t="s">
        <v>22</v>
      </c>
      <c r="H154" s="18" t="s">
        <v>4018</v>
      </c>
      <c r="I154" s="18">
        <v>380</v>
      </c>
      <c r="J154" s="18" t="s">
        <v>23</v>
      </c>
      <c r="K154" s="18" t="s">
        <v>24</v>
      </c>
      <c r="L154" s="18">
        <v>889</v>
      </c>
      <c r="M154" s="18" t="s">
        <v>4019</v>
      </c>
      <c r="N154" s="19">
        <v>46306.910601851901</v>
      </c>
      <c r="O154" s="18">
        <v>380</v>
      </c>
      <c r="P154" s="18" t="s">
        <v>26</v>
      </c>
      <c r="Q154" s="18">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18" t="s">
        <v>275</v>
      </c>
      <c r="B155" s="18" t="s">
        <v>18</v>
      </c>
      <c r="C155" s="18" t="s">
        <v>276</v>
      </c>
      <c r="D155" s="18" t="s">
        <v>123</v>
      </c>
      <c r="E155" s="18" t="s">
        <v>4020</v>
      </c>
      <c r="F155" s="19">
        <v>46306.865474537</v>
      </c>
      <c r="G155" s="18" t="s">
        <v>22</v>
      </c>
      <c r="H155" s="18" t="s">
        <v>4021</v>
      </c>
      <c r="I155" s="18">
        <v>300</v>
      </c>
      <c r="J155" s="18" t="s">
        <v>23</v>
      </c>
      <c r="K155" s="18" t="s">
        <v>24</v>
      </c>
      <c r="L155" s="18">
        <v>892</v>
      </c>
      <c r="M155" s="18" t="s">
        <v>36</v>
      </c>
      <c r="N155" s="19">
        <v>46306.912002314799</v>
      </c>
      <c r="O155" s="18">
        <v>320</v>
      </c>
      <c r="P155" s="18" t="s">
        <v>26</v>
      </c>
      <c r="Q155" s="18">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18" t="s">
        <v>518</v>
      </c>
      <c r="B156" s="18" t="s">
        <v>18</v>
      </c>
      <c r="C156" s="18" t="s">
        <v>43</v>
      </c>
      <c r="D156" s="18" t="s">
        <v>44</v>
      </c>
      <c r="E156" s="18" t="s">
        <v>414</v>
      </c>
      <c r="F156" s="19">
        <v>46306.866817129601</v>
      </c>
      <c r="G156" s="18" t="s">
        <v>22</v>
      </c>
      <c r="H156" s="18" t="s">
        <v>4022</v>
      </c>
      <c r="I156" s="18">
        <v>360</v>
      </c>
      <c r="J156" s="18" t="s">
        <v>23</v>
      </c>
      <c r="K156" s="18" t="s">
        <v>24</v>
      </c>
      <c r="L156" s="18">
        <v>869</v>
      </c>
      <c r="M156" s="18" t="s">
        <v>46</v>
      </c>
      <c r="N156" s="19">
        <v>46306.913541666698</v>
      </c>
      <c r="O156" s="18">
        <v>360</v>
      </c>
      <c r="P156" s="18" t="s">
        <v>26</v>
      </c>
      <c r="Q156" s="18">
        <v>190</v>
      </c>
      <c r="R156" s="3" t="str">
        <f>IF(OR(G156="12R",G156="12L"),_xlfn.XLOOKUP(C156,DB!$A$2:$A$255,DB!$B$2:$B$255,""),IF(OR(G156="30L",G156="30R"),_xlfn.XLOOKUP(C156,DB!$A$2:$A$255,DB!$C$2:$C$255,""),""))</f>
        <v>UDGUV</v>
      </c>
      <c r="S156" s="3">
        <f t="shared" si="2"/>
        <v>20</v>
      </c>
      <c r="T156" s="3" t="str">
        <f>_xlfn.XLOOKUP(C156,DB!$A$2:$A$255,DB!$D$2:$D$255,"")</f>
        <v>Sector 2</v>
      </c>
    </row>
    <row r="157" spans="1:20" x14ac:dyDescent="0.2">
      <c r="A157" s="18" t="s">
        <v>526</v>
      </c>
      <c r="B157" s="18" t="s">
        <v>18</v>
      </c>
      <c r="C157" s="18" t="s">
        <v>203</v>
      </c>
      <c r="D157" s="18" t="s">
        <v>44</v>
      </c>
      <c r="E157" s="18" t="s">
        <v>4023</v>
      </c>
      <c r="F157" s="19">
        <v>46306.876134259299</v>
      </c>
      <c r="G157" s="18" t="s">
        <v>22</v>
      </c>
      <c r="H157" s="18" t="s">
        <v>4024</v>
      </c>
      <c r="I157" s="18">
        <v>310</v>
      </c>
      <c r="J157" s="18" t="s">
        <v>23</v>
      </c>
      <c r="K157" s="18" t="s">
        <v>24</v>
      </c>
      <c r="L157" s="18">
        <v>360</v>
      </c>
      <c r="M157" s="18" t="s">
        <v>31</v>
      </c>
      <c r="N157" s="19">
        <v>46306.896921296298</v>
      </c>
      <c r="O157" s="18">
        <v>310</v>
      </c>
      <c r="P157" s="18" t="s">
        <v>26</v>
      </c>
      <c r="Q157" s="18">
        <v>40</v>
      </c>
      <c r="R157" s="3" t="str">
        <f>IF(OR(G157="12R",G157="12L"),_xlfn.XLOOKUP(C157,DB!$A$2:$A$255,DB!$B$2:$B$255,""),IF(OR(G157="30L",G157="30R"),_xlfn.XLOOKUP(C157,DB!$A$2:$A$255,DB!$C$2:$C$255,""),""))</f>
        <v>ENEBA</v>
      </c>
      <c r="S157" s="3">
        <f t="shared" si="2"/>
        <v>21</v>
      </c>
      <c r="T157" s="3" t="str">
        <f>_xlfn.XLOOKUP(C157,DB!$A$2:$A$255,DB!$D$2:$D$255,"")</f>
        <v>Sector 3</v>
      </c>
    </row>
    <row r="158" spans="1:20" x14ac:dyDescent="0.2">
      <c r="A158" s="18" t="s">
        <v>320</v>
      </c>
      <c r="B158" s="18" t="s">
        <v>18</v>
      </c>
      <c r="C158" s="18" t="s">
        <v>128</v>
      </c>
      <c r="D158" s="18" t="s">
        <v>129</v>
      </c>
      <c r="E158" s="18" t="s">
        <v>4025</v>
      </c>
      <c r="F158" s="19">
        <v>46306.878657407397</v>
      </c>
      <c r="G158" s="18" t="s">
        <v>22</v>
      </c>
      <c r="H158" s="18" t="s">
        <v>4026</v>
      </c>
      <c r="I158" s="18">
        <v>360</v>
      </c>
      <c r="J158" s="18" t="s">
        <v>23</v>
      </c>
      <c r="K158" s="18" t="s">
        <v>24</v>
      </c>
      <c r="L158" s="18">
        <v>530</v>
      </c>
      <c r="M158" s="18" t="s">
        <v>130</v>
      </c>
      <c r="N158" s="19">
        <v>46306.907337962999</v>
      </c>
      <c r="O158" s="18">
        <v>340</v>
      </c>
      <c r="P158" s="18" t="s">
        <v>26</v>
      </c>
      <c r="Q158" s="18">
        <v>40</v>
      </c>
      <c r="R158" s="3" t="str">
        <f>IF(OR(G158="12R",G158="12L"),_xlfn.XLOOKUP(C158,DB!$A$2:$A$255,DB!$B$2:$B$255,""),IF(OR(G158="30L",G158="30R"),_xlfn.XLOOKUP(C158,DB!$A$2:$A$255,DB!$C$2:$C$255,""),""))</f>
        <v>ENEBA</v>
      </c>
      <c r="S158" s="3">
        <f t="shared" si="2"/>
        <v>21</v>
      </c>
      <c r="T158" s="3" t="str">
        <f>_xlfn.XLOOKUP(C158,DB!$A$2:$A$255,DB!$D$2:$D$255,"")</f>
        <v>Sector 3</v>
      </c>
    </row>
    <row r="159" spans="1:20" x14ac:dyDescent="0.2">
      <c r="A159" s="18" t="s">
        <v>318</v>
      </c>
      <c r="B159" s="18" t="s">
        <v>18</v>
      </c>
      <c r="C159" s="18" t="s">
        <v>136</v>
      </c>
      <c r="D159" s="18" t="s">
        <v>44</v>
      </c>
      <c r="E159" s="18" t="s">
        <v>859</v>
      </c>
      <c r="F159" s="19">
        <v>46306.881412037001</v>
      </c>
      <c r="G159" s="18" t="s">
        <v>22</v>
      </c>
      <c r="H159" s="18" t="s">
        <v>4027</v>
      </c>
      <c r="I159" s="18">
        <v>330</v>
      </c>
      <c r="J159" s="18" t="s">
        <v>23</v>
      </c>
      <c r="K159" s="18" t="s">
        <v>24</v>
      </c>
      <c r="L159" s="18">
        <v>363</v>
      </c>
      <c r="M159" s="18" t="s">
        <v>31</v>
      </c>
      <c r="N159" s="19">
        <v>46306.901990740698</v>
      </c>
      <c r="O159" s="18">
        <v>330</v>
      </c>
      <c r="P159" s="18" t="s">
        <v>26</v>
      </c>
      <c r="Q159" s="18">
        <v>40</v>
      </c>
      <c r="R159" s="3" t="str">
        <f>IF(OR(G159="12R",G159="12L"),_xlfn.XLOOKUP(C159,DB!$A$2:$A$255,DB!$B$2:$B$255,""),IF(OR(G159="30L",G159="30R"),_xlfn.XLOOKUP(C159,DB!$A$2:$A$255,DB!$C$2:$C$255,""),""))</f>
        <v>OMSUK</v>
      </c>
      <c r="S159" s="3">
        <f t="shared" si="2"/>
        <v>21</v>
      </c>
      <c r="T159" s="3" t="str">
        <f>_xlfn.XLOOKUP(C159,DB!$A$2:$A$255,DB!$D$2:$D$255,"")</f>
        <v>Sector 3</v>
      </c>
    </row>
    <row r="160" spans="1:20" x14ac:dyDescent="0.2">
      <c r="A160" s="18" t="s">
        <v>327</v>
      </c>
      <c r="B160" s="18" t="s">
        <v>18</v>
      </c>
      <c r="C160" s="18" t="s">
        <v>328</v>
      </c>
      <c r="D160" s="18" t="s">
        <v>29</v>
      </c>
      <c r="E160" s="18" t="s">
        <v>4028</v>
      </c>
      <c r="F160" s="19">
        <v>46306.8833101852</v>
      </c>
      <c r="G160" s="18" t="s">
        <v>22</v>
      </c>
      <c r="H160" s="18" t="s">
        <v>4029</v>
      </c>
      <c r="I160" s="18">
        <v>360</v>
      </c>
      <c r="J160" s="18" t="s">
        <v>23</v>
      </c>
      <c r="K160" s="18" t="s">
        <v>24</v>
      </c>
      <c r="L160" s="18">
        <v>577</v>
      </c>
      <c r="M160" s="18" t="s">
        <v>130</v>
      </c>
      <c r="N160" s="19">
        <v>46306.914942129602</v>
      </c>
      <c r="O160" s="18">
        <v>360</v>
      </c>
      <c r="P160" s="18" t="s">
        <v>26</v>
      </c>
      <c r="Q160" s="18">
        <v>40</v>
      </c>
      <c r="R160" s="3" t="str">
        <f>IF(OR(G160="12R",G160="12L"),_xlfn.XLOOKUP(C160,DB!$A$2:$A$255,DB!$B$2:$B$255,""),IF(OR(G160="30L",G160="30R"),_xlfn.XLOOKUP(C160,DB!$A$2:$A$255,DB!$C$2:$C$255,""),""))</f>
        <v>OMSUK</v>
      </c>
      <c r="S160" s="3">
        <f t="shared" si="2"/>
        <v>21</v>
      </c>
      <c r="T160" s="3" t="str">
        <f>_xlfn.XLOOKUP(C160,DB!$A$2:$A$255,DB!$D$2:$D$255,"")</f>
        <v>Sector 3</v>
      </c>
    </row>
    <row r="161" spans="1:20" x14ac:dyDescent="0.2">
      <c r="A161" s="18" t="s">
        <v>313</v>
      </c>
      <c r="B161" s="18" t="s">
        <v>18</v>
      </c>
      <c r="C161" s="18" t="s">
        <v>314</v>
      </c>
      <c r="D161" s="18" t="s">
        <v>54</v>
      </c>
      <c r="E161" s="18" t="s">
        <v>829</v>
      </c>
      <c r="F161" s="19">
        <v>46306.886840277803</v>
      </c>
      <c r="G161" s="18" t="s">
        <v>22</v>
      </c>
      <c r="H161" s="18" t="s">
        <v>4030</v>
      </c>
      <c r="I161" s="18">
        <v>350</v>
      </c>
      <c r="J161" s="18" t="s">
        <v>23</v>
      </c>
      <c r="K161" s="18" t="s">
        <v>24</v>
      </c>
      <c r="L161" s="18">
        <v>219</v>
      </c>
      <c r="M161" s="18" t="s">
        <v>56</v>
      </c>
      <c r="N161" s="19">
        <v>46306.900914351798</v>
      </c>
      <c r="O161" s="18">
        <v>304</v>
      </c>
      <c r="P161" s="18" t="s">
        <v>26</v>
      </c>
      <c r="Q161" s="18">
        <v>190</v>
      </c>
      <c r="R161" s="3" t="str">
        <f>IF(OR(G161="12R",G161="12L"),_xlfn.XLOOKUP(C161,DB!$A$2:$A$255,DB!$B$2:$B$255,""),IF(OR(G161="30L",G161="30R"),_xlfn.XLOOKUP(C161,DB!$A$2:$A$255,DB!$C$2:$C$255,""),""))</f>
        <v>CZM</v>
      </c>
      <c r="S161" s="3">
        <f t="shared" si="2"/>
        <v>21</v>
      </c>
      <c r="T161" s="3" t="str">
        <f>_xlfn.XLOOKUP(C161,DB!$A$2:$A$255,DB!$D$2:$D$255,"")</f>
        <v>Sector 7</v>
      </c>
    </row>
    <row r="162" spans="1:20" x14ac:dyDescent="0.2">
      <c r="A162" s="18" t="s">
        <v>316</v>
      </c>
      <c r="B162" s="18" t="s">
        <v>18</v>
      </c>
      <c r="C162" s="18" t="s">
        <v>317</v>
      </c>
      <c r="D162" s="18" t="s">
        <v>44</v>
      </c>
      <c r="E162" s="18" t="s">
        <v>4031</v>
      </c>
      <c r="F162" s="19">
        <v>46306.887847222199</v>
      </c>
      <c r="G162" s="18" t="s">
        <v>22</v>
      </c>
      <c r="H162" s="18" t="s">
        <v>4032</v>
      </c>
      <c r="I162" s="18">
        <v>320</v>
      </c>
      <c r="J162" s="18" t="s">
        <v>23</v>
      </c>
      <c r="K162" s="18" t="s">
        <v>24</v>
      </c>
      <c r="L162" s="18">
        <v>529</v>
      </c>
      <c r="M162" s="18" t="s">
        <v>130</v>
      </c>
      <c r="N162" s="19">
        <v>46306.916365740697</v>
      </c>
      <c r="O162" s="18">
        <v>320</v>
      </c>
      <c r="P162" s="18" t="s">
        <v>26</v>
      </c>
      <c r="Q162" s="18">
        <v>40</v>
      </c>
      <c r="R162" s="3" t="str">
        <f>IF(OR(G162="12R",G162="12L"),_xlfn.XLOOKUP(C162,DB!$A$2:$A$255,DB!$B$2:$B$255,""),IF(OR(G162="30L",G162="30R"),_xlfn.XLOOKUP(C162,DB!$A$2:$A$255,DB!$C$2:$C$255,""),""))</f>
        <v>UDGUV</v>
      </c>
      <c r="S162" s="3">
        <f t="shared" si="2"/>
        <v>21</v>
      </c>
      <c r="T162" s="3" t="str">
        <f>_xlfn.XLOOKUP(C162,DB!$A$2:$A$255,DB!$D$2:$D$255,"")</f>
        <v>Sector 2</v>
      </c>
    </row>
    <row r="163" spans="1:20" x14ac:dyDescent="0.2">
      <c r="A163" s="18" t="s">
        <v>1481</v>
      </c>
      <c r="B163" s="18" t="s">
        <v>18</v>
      </c>
      <c r="C163" s="18" t="s">
        <v>854</v>
      </c>
      <c r="D163" s="18" t="s">
        <v>29</v>
      </c>
      <c r="E163" s="18" t="s">
        <v>4033</v>
      </c>
      <c r="F163" s="19">
        <v>46306.888680555603</v>
      </c>
      <c r="G163" s="18" t="s">
        <v>22</v>
      </c>
      <c r="H163" s="18" t="s">
        <v>4034</v>
      </c>
      <c r="I163" s="18">
        <v>340</v>
      </c>
      <c r="J163" s="18" t="s">
        <v>23</v>
      </c>
      <c r="K163" s="18" t="s">
        <v>24</v>
      </c>
      <c r="L163" s="18">
        <v>756</v>
      </c>
      <c r="M163" s="18" t="s">
        <v>225</v>
      </c>
      <c r="N163" s="19">
        <v>46306.927881944401</v>
      </c>
      <c r="O163" s="18">
        <v>340</v>
      </c>
      <c r="P163" s="18" t="s">
        <v>26</v>
      </c>
      <c r="Q163" s="18">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s="18" t="s">
        <v>326</v>
      </c>
      <c r="B164" s="18" t="s">
        <v>18</v>
      </c>
      <c r="C164" s="18" t="s">
        <v>33</v>
      </c>
      <c r="D164" s="18" t="s">
        <v>54</v>
      </c>
      <c r="E164" s="18" t="s">
        <v>298</v>
      </c>
      <c r="F164" s="19">
        <v>46306.89</v>
      </c>
      <c r="G164" s="18" t="s">
        <v>22</v>
      </c>
      <c r="H164" s="18" t="s">
        <v>4035</v>
      </c>
      <c r="I164" s="18">
        <v>380</v>
      </c>
      <c r="J164" s="18" t="s">
        <v>23</v>
      </c>
      <c r="K164" s="18" t="s">
        <v>24</v>
      </c>
      <c r="L164" s="18">
        <v>1026</v>
      </c>
      <c r="M164" s="18" t="s">
        <v>36</v>
      </c>
      <c r="N164" s="19">
        <v>46306.943923611099</v>
      </c>
      <c r="O164" s="18">
        <v>380</v>
      </c>
      <c r="P164" s="18" t="s">
        <v>26</v>
      </c>
      <c r="Q164" s="18">
        <v>190</v>
      </c>
      <c r="R164" s="3" t="str">
        <f>IF(OR(G164="12R",G164="12L"),_xlfn.XLOOKUP(C164,DB!$A$2:$A$255,DB!$B$2:$B$255,""),IF(OR(G164="30L",G164="30R"),_xlfn.XLOOKUP(C164,DB!$A$2:$A$255,DB!$C$2:$C$255,""),""))</f>
        <v>UDGUV</v>
      </c>
      <c r="S164" s="3">
        <f t="shared" si="2"/>
        <v>21</v>
      </c>
      <c r="T164" s="3" t="str">
        <f>_xlfn.XLOOKUP(C164,DB!$A$2:$A$255,DB!$D$2:$D$255,"")</f>
        <v>Sector 2</v>
      </c>
    </row>
    <row r="165" spans="1:20" x14ac:dyDescent="0.2">
      <c r="A165" s="18" t="s">
        <v>285</v>
      </c>
      <c r="B165" s="18" t="s">
        <v>18</v>
      </c>
      <c r="C165" s="18" t="s">
        <v>199</v>
      </c>
      <c r="D165" s="18" t="s">
        <v>61</v>
      </c>
      <c r="E165" s="18" t="s">
        <v>935</v>
      </c>
      <c r="F165" s="19">
        <v>46306.8908912037</v>
      </c>
      <c r="G165" s="18" t="s">
        <v>22</v>
      </c>
      <c r="H165" s="18" t="s">
        <v>4036</v>
      </c>
      <c r="I165" s="18">
        <v>350</v>
      </c>
      <c r="J165" s="18" t="s">
        <v>23</v>
      </c>
      <c r="K165" s="18" t="s">
        <v>24</v>
      </c>
      <c r="L165" s="18">
        <v>359</v>
      </c>
      <c r="M165" s="18" t="s">
        <v>31</v>
      </c>
      <c r="N165" s="19">
        <v>46306.911331018498</v>
      </c>
      <c r="O165" s="18">
        <v>350</v>
      </c>
      <c r="P165" s="18" t="s">
        <v>26</v>
      </c>
      <c r="Q165" s="18">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s="18" t="s">
        <v>750</v>
      </c>
      <c r="B166" s="18" t="s">
        <v>18</v>
      </c>
      <c r="C166" s="18" t="s">
        <v>148</v>
      </c>
      <c r="D166" s="18" t="s">
        <v>366</v>
      </c>
      <c r="E166" s="18" t="s">
        <v>4037</v>
      </c>
      <c r="F166" s="19">
        <v>46306.892222222203</v>
      </c>
      <c r="G166" s="18" t="s">
        <v>22</v>
      </c>
      <c r="H166" s="18" t="s">
        <v>4038</v>
      </c>
      <c r="I166" s="18">
        <v>390</v>
      </c>
      <c r="J166" s="18" t="s">
        <v>23</v>
      </c>
      <c r="K166" s="18" t="s">
        <v>24</v>
      </c>
      <c r="L166" s="18">
        <v>136</v>
      </c>
      <c r="M166" s="18" t="s">
        <v>853</v>
      </c>
      <c r="N166" s="19">
        <v>46306.901620370401</v>
      </c>
      <c r="O166" s="18">
        <v>278</v>
      </c>
      <c r="P166" s="18" t="s">
        <v>41</v>
      </c>
      <c r="Q166" s="18">
        <v>190</v>
      </c>
      <c r="R166" s="3" t="str">
        <f>IF(OR(G166="12R",G166="12L"),_xlfn.XLOOKUP(C166,DB!$A$2:$A$255,DB!$B$2:$B$255,""),IF(OR(G166="30L",G166="30R"),_xlfn.XLOOKUP(C166,DB!$A$2:$A$255,DB!$C$2:$C$255,""),""))</f>
        <v>NUDAL</v>
      </c>
      <c r="S166" s="3">
        <f t="shared" si="2"/>
        <v>21</v>
      </c>
      <c r="T166" s="3" t="str">
        <f>_xlfn.XLOOKUP(C166,DB!$A$2:$A$255,DB!$D$2:$D$255,"")</f>
        <v>Sector 3</v>
      </c>
    </row>
    <row r="167" spans="1:20" x14ac:dyDescent="0.2">
      <c r="A167" s="18" t="s">
        <v>530</v>
      </c>
      <c r="B167" s="18" t="s">
        <v>18</v>
      </c>
      <c r="C167" s="18" t="s">
        <v>178</v>
      </c>
      <c r="D167" s="18" t="s">
        <v>44</v>
      </c>
      <c r="E167" s="18" t="s">
        <v>1131</v>
      </c>
      <c r="F167" s="19">
        <v>46306.893553240698</v>
      </c>
      <c r="G167" s="18" t="s">
        <v>22</v>
      </c>
      <c r="H167" s="18" t="s">
        <v>4039</v>
      </c>
      <c r="I167" s="18">
        <v>330</v>
      </c>
      <c r="J167" s="18" t="s">
        <v>23</v>
      </c>
      <c r="K167" s="18" t="s">
        <v>24</v>
      </c>
      <c r="L167" s="18">
        <v>359</v>
      </c>
      <c r="M167" s="18" t="s">
        <v>31</v>
      </c>
      <c r="N167" s="19">
        <v>46306.9136574074</v>
      </c>
      <c r="O167" s="18">
        <v>330</v>
      </c>
      <c r="P167" s="18" t="s">
        <v>26</v>
      </c>
      <c r="Q167" s="18">
        <v>40</v>
      </c>
      <c r="R167" s="3" t="str">
        <f>IF(OR(G167="12R",G167="12L"),_xlfn.XLOOKUP(C167,DB!$A$2:$A$255,DB!$B$2:$B$255,""),IF(OR(G167="30L",G167="30R"),_xlfn.XLOOKUP(C167,DB!$A$2:$A$255,DB!$C$2:$C$255,""),""))</f>
        <v>OMSUK</v>
      </c>
      <c r="S167" s="3">
        <f t="shared" si="2"/>
        <v>21</v>
      </c>
      <c r="T167" s="3" t="str">
        <f>_xlfn.XLOOKUP(C167,DB!$A$2:$A$255,DB!$D$2:$D$255,"")</f>
        <v>Sector 3</v>
      </c>
    </row>
    <row r="168" spans="1:20" x14ac:dyDescent="0.2">
      <c r="A168" s="18" t="s">
        <v>883</v>
      </c>
      <c r="B168" s="18" t="s">
        <v>18</v>
      </c>
      <c r="C168" s="18" t="s">
        <v>170</v>
      </c>
      <c r="D168" s="18" t="s">
        <v>61</v>
      </c>
      <c r="E168" s="18" t="s">
        <v>4040</v>
      </c>
      <c r="F168" s="19">
        <v>46306.895671296297</v>
      </c>
      <c r="G168" s="18" t="s">
        <v>22</v>
      </c>
      <c r="H168" s="18" t="s">
        <v>4041</v>
      </c>
      <c r="I168" s="18">
        <v>310</v>
      </c>
      <c r="J168" s="18" t="s">
        <v>23</v>
      </c>
      <c r="K168" s="18" t="s">
        <v>24</v>
      </c>
      <c r="L168" s="18">
        <v>365</v>
      </c>
      <c r="M168" s="18" t="s">
        <v>31</v>
      </c>
      <c r="N168" s="19">
        <v>46306.916284722203</v>
      </c>
      <c r="O168" s="18">
        <v>310</v>
      </c>
      <c r="P168" s="18" t="s">
        <v>26</v>
      </c>
      <c r="Q168" s="18">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18" t="s">
        <v>334</v>
      </c>
      <c r="B169" s="18" t="s">
        <v>18</v>
      </c>
      <c r="C169" s="18" t="s">
        <v>19</v>
      </c>
      <c r="D169" s="18" t="s">
        <v>20</v>
      </c>
      <c r="E169" s="18" t="s">
        <v>4042</v>
      </c>
      <c r="F169" s="19">
        <v>46306.896585648101</v>
      </c>
      <c r="G169" s="18" t="s">
        <v>22</v>
      </c>
      <c r="H169" s="18" t="s">
        <v>4043</v>
      </c>
      <c r="I169" s="18">
        <v>360</v>
      </c>
      <c r="J169" s="18" t="s">
        <v>23</v>
      </c>
      <c r="K169" s="18" t="s">
        <v>24</v>
      </c>
      <c r="L169" s="18">
        <v>941</v>
      </c>
      <c r="M169" s="18" t="s">
        <v>25</v>
      </c>
      <c r="N169" s="19">
        <v>46306.945729166699</v>
      </c>
      <c r="O169" s="18">
        <v>360</v>
      </c>
      <c r="P169" s="18" t="s">
        <v>26</v>
      </c>
      <c r="Q169" s="18">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s="18" t="s">
        <v>4044</v>
      </c>
      <c r="B170" s="18" t="s">
        <v>18</v>
      </c>
      <c r="C170" s="18" t="s">
        <v>50</v>
      </c>
      <c r="D170" s="18" t="s">
        <v>3148</v>
      </c>
      <c r="E170" s="18"/>
      <c r="F170" s="19">
        <v>46306.897974537002</v>
      </c>
      <c r="G170" s="18" t="s">
        <v>22</v>
      </c>
      <c r="H170" s="18" t="s">
        <v>4045</v>
      </c>
      <c r="I170" s="18">
        <v>430</v>
      </c>
      <c r="J170" s="18" t="s">
        <v>23</v>
      </c>
      <c r="K170" s="18" t="s">
        <v>51</v>
      </c>
      <c r="L170" s="18">
        <v>872</v>
      </c>
      <c r="M170" s="18" t="s">
        <v>46</v>
      </c>
      <c r="N170" s="19">
        <v>46306.942233796297</v>
      </c>
      <c r="O170" s="18">
        <v>430</v>
      </c>
      <c r="P170" s="18" t="s">
        <v>26</v>
      </c>
      <c r="Q170" s="18">
        <v>30</v>
      </c>
      <c r="R170" s="3" t="str">
        <f>IF(OR(G170="12R",G170="12L"),_xlfn.XLOOKUP(C170,DB!$A$2:$A$255,DB!$B$2:$B$255,""),IF(OR(G170="30L",G170="30R"),_xlfn.XLOOKUP(C170,DB!$A$2:$A$255,DB!$C$2:$C$255,""),""))</f>
        <v>UDGUV</v>
      </c>
      <c r="S170" s="3">
        <f t="shared" si="2"/>
        <v>21</v>
      </c>
      <c r="T170" s="3" t="str">
        <f>_xlfn.XLOOKUP(C170,DB!$A$2:$A$255,DB!$D$2:$D$255,"")</f>
        <v>Sector 2</v>
      </c>
    </row>
    <row r="171" spans="1:20" x14ac:dyDescent="0.2">
      <c r="A171" s="18" t="s">
        <v>525</v>
      </c>
      <c r="B171" s="18" t="s">
        <v>18</v>
      </c>
      <c r="C171" s="18" t="s">
        <v>317</v>
      </c>
      <c r="D171" s="18" t="s">
        <v>29</v>
      </c>
      <c r="E171" s="18" t="s">
        <v>4046</v>
      </c>
      <c r="F171" s="19">
        <v>46306.898854166699</v>
      </c>
      <c r="G171" s="18" t="s">
        <v>22</v>
      </c>
      <c r="H171" s="18" t="s">
        <v>4047</v>
      </c>
      <c r="I171" s="18">
        <v>340</v>
      </c>
      <c r="J171" s="18" t="s">
        <v>23</v>
      </c>
      <c r="K171" s="18" t="s">
        <v>24</v>
      </c>
      <c r="L171" s="18">
        <v>540</v>
      </c>
      <c r="M171" s="18" t="s">
        <v>130</v>
      </c>
      <c r="N171" s="19">
        <v>46306.927233796298</v>
      </c>
      <c r="O171" s="18">
        <v>340</v>
      </c>
      <c r="P171" s="18" t="s">
        <v>26</v>
      </c>
      <c r="Q171" s="18">
        <v>40</v>
      </c>
      <c r="R171" s="3" t="str">
        <f>IF(OR(G171="12R",G171="12L"),_xlfn.XLOOKUP(C171,DB!$A$2:$A$255,DB!$B$2:$B$255,""),IF(OR(G171="30L",G171="30R"),_xlfn.XLOOKUP(C171,DB!$A$2:$A$255,DB!$C$2:$C$255,""),""))</f>
        <v>UDGUV</v>
      </c>
      <c r="S171" s="3">
        <f t="shared" si="2"/>
        <v>21</v>
      </c>
      <c r="T171" s="3" t="str">
        <f>_xlfn.XLOOKUP(C171,DB!$A$2:$A$255,DB!$D$2:$D$255,"")</f>
        <v>Sector 2</v>
      </c>
    </row>
    <row r="172" spans="1:20" x14ac:dyDescent="0.2">
      <c r="A172" s="18" t="s">
        <v>340</v>
      </c>
      <c r="B172" s="18" t="s">
        <v>18</v>
      </c>
      <c r="C172" s="18" t="s">
        <v>101</v>
      </c>
      <c r="D172" s="18" t="s">
        <v>61</v>
      </c>
      <c r="E172" s="18" t="s">
        <v>2651</v>
      </c>
      <c r="F172" s="19">
        <v>46306.900173611102</v>
      </c>
      <c r="G172" s="18" t="s">
        <v>22</v>
      </c>
      <c r="H172" s="18" t="s">
        <v>4048</v>
      </c>
      <c r="I172" s="18">
        <v>340</v>
      </c>
      <c r="J172" s="18" t="s">
        <v>23</v>
      </c>
      <c r="K172" s="18" t="s">
        <v>152</v>
      </c>
      <c r="L172" s="18">
        <v>859</v>
      </c>
      <c r="M172" s="18" t="s">
        <v>46</v>
      </c>
      <c r="N172" s="19">
        <v>46306.944652777798</v>
      </c>
      <c r="O172" s="18">
        <v>340</v>
      </c>
      <c r="P172" s="18" t="s">
        <v>26</v>
      </c>
      <c r="Q172" s="18">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s="18" t="s">
        <v>324</v>
      </c>
      <c r="B173" s="18" t="s">
        <v>18</v>
      </c>
      <c r="C173" s="18" t="s">
        <v>325</v>
      </c>
      <c r="D173" s="18" t="s">
        <v>123</v>
      </c>
      <c r="E173" s="18" t="s">
        <v>4049</v>
      </c>
      <c r="F173" s="19">
        <v>46306.900937500002</v>
      </c>
      <c r="G173" s="18" t="s">
        <v>22</v>
      </c>
      <c r="H173" s="18" t="s">
        <v>4050</v>
      </c>
      <c r="I173" s="18">
        <v>320</v>
      </c>
      <c r="J173" s="18" t="s">
        <v>23</v>
      </c>
      <c r="K173" s="18" t="s">
        <v>24</v>
      </c>
      <c r="L173" s="18">
        <v>531</v>
      </c>
      <c r="M173" s="18" t="s">
        <v>130</v>
      </c>
      <c r="N173" s="19">
        <v>46306.929027777798</v>
      </c>
      <c r="O173" s="18">
        <v>320</v>
      </c>
      <c r="P173" s="18" t="s">
        <v>26</v>
      </c>
      <c r="Q173" s="18">
        <v>40</v>
      </c>
      <c r="R173" s="3" t="str">
        <f>IF(OR(G173="12R",G173="12L"),_xlfn.XLOOKUP(C173,DB!$A$2:$A$255,DB!$B$2:$B$255,""),IF(OR(G173="30L",G173="30R"),_xlfn.XLOOKUP(C173,DB!$A$2:$A$255,DB!$C$2:$C$255,""),""))</f>
        <v>OMSUK</v>
      </c>
      <c r="S173" s="3">
        <f t="shared" si="2"/>
        <v>21</v>
      </c>
      <c r="T173" s="3" t="str">
        <f>_xlfn.XLOOKUP(C173,DB!$A$2:$A$255,DB!$D$2:$D$255,"")</f>
        <v>Sector 3</v>
      </c>
    </row>
    <row r="174" spans="1:20" x14ac:dyDescent="0.2">
      <c r="A174" s="18" t="s">
        <v>527</v>
      </c>
      <c r="B174" s="18" t="s">
        <v>18</v>
      </c>
      <c r="C174" s="18" t="s">
        <v>528</v>
      </c>
      <c r="D174" s="18" t="s">
        <v>20</v>
      </c>
      <c r="E174" s="18" t="s">
        <v>4051</v>
      </c>
      <c r="F174" s="19">
        <v>46306.903738425899</v>
      </c>
      <c r="G174" s="18" t="s">
        <v>22</v>
      </c>
      <c r="H174" s="18" t="s">
        <v>4052</v>
      </c>
      <c r="I174" s="18">
        <v>340</v>
      </c>
      <c r="J174" s="18" t="s">
        <v>23</v>
      </c>
      <c r="K174" s="18" t="s">
        <v>24</v>
      </c>
      <c r="L174" s="18">
        <v>700</v>
      </c>
      <c r="M174" s="18" t="s">
        <v>4053</v>
      </c>
      <c r="N174" s="19">
        <v>46306.940127314803</v>
      </c>
      <c r="O174" s="18">
        <v>340</v>
      </c>
      <c r="P174" s="18" t="s">
        <v>26</v>
      </c>
      <c r="Q174" s="18">
        <v>40</v>
      </c>
      <c r="R174" s="3" t="str">
        <f>IF(OR(G174="12R",G174="12L"),_xlfn.XLOOKUP(C174,DB!$A$2:$A$255,DB!$B$2:$B$255,""),IF(OR(G174="30L",G174="30R"),_xlfn.XLOOKUP(C174,DB!$A$2:$A$255,DB!$C$2:$C$255,""),""))</f>
        <v>ENEBA</v>
      </c>
      <c r="S174" s="3">
        <f t="shared" si="2"/>
        <v>21</v>
      </c>
      <c r="T174" s="3" t="str">
        <f>_xlfn.XLOOKUP(C174,DB!$A$2:$A$255,DB!$D$2:$D$255,"")</f>
        <v>Sector 3</v>
      </c>
    </row>
    <row r="175" spans="1:20" x14ac:dyDescent="0.2">
      <c r="A175" s="18" t="s">
        <v>333</v>
      </c>
      <c r="B175" s="18" t="s">
        <v>18</v>
      </c>
      <c r="C175" s="18" t="s">
        <v>148</v>
      </c>
      <c r="D175" s="18" t="s">
        <v>129</v>
      </c>
      <c r="E175" s="18" t="s">
        <v>4054</v>
      </c>
      <c r="F175" s="19">
        <v>46306.905196759297</v>
      </c>
      <c r="G175" s="18" t="s">
        <v>22</v>
      </c>
      <c r="H175" s="18" t="s">
        <v>421</v>
      </c>
      <c r="I175" s="18">
        <v>370</v>
      </c>
      <c r="J175" s="18" t="s">
        <v>23</v>
      </c>
      <c r="K175" s="18" t="s">
        <v>24</v>
      </c>
      <c r="L175" s="18">
        <v>136</v>
      </c>
      <c r="M175" s="18" t="s">
        <v>40</v>
      </c>
      <c r="N175" s="19">
        <v>46306.914212962998</v>
      </c>
      <c r="O175" s="18">
        <v>264</v>
      </c>
      <c r="P175" s="18" t="s">
        <v>26</v>
      </c>
      <c r="Q175" s="18">
        <v>190</v>
      </c>
      <c r="R175" s="3" t="str">
        <f>IF(OR(G175="12R",G175="12L"),_xlfn.XLOOKUP(C175,DB!$A$2:$A$255,DB!$B$2:$B$255,""),IF(OR(G175="30L",G175="30R"),_xlfn.XLOOKUP(C175,DB!$A$2:$A$255,DB!$C$2:$C$255,""),""))</f>
        <v>NUDAL</v>
      </c>
      <c r="S175" s="3">
        <f t="shared" si="2"/>
        <v>21</v>
      </c>
      <c r="T175" s="3" t="str">
        <f>_xlfn.XLOOKUP(C175,DB!$A$2:$A$255,DB!$D$2:$D$255,"")</f>
        <v>Sector 3</v>
      </c>
    </row>
    <row r="176" spans="1:20" x14ac:dyDescent="0.2">
      <c r="A176" s="18" t="s">
        <v>516</v>
      </c>
      <c r="B176" s="18" t="s">
        <v>18</v>
      </c>
      <c r="C176" s="18" t="s">
        <v>199</v>
      </c>
      <c r="D176" s="18" t="s">
        <v>61</v>
      </c>
      <c r="E176" s="18" t="s">
        <v>934</v>
      </c>
      <c r="F176" s="19">
        <v>46306.906458333302</v>
      </c>
      <c r="G176" s="18" t="s">
        <v>22</v>
      </c>
      <c r="H176" s="18" t="s">
        <v>4055</v>
      </c>
      <c r="I176" s="18">
        <v>350</v>
      </c>
      <c r="J176" s="18" t="s">
        <v>23</v>
      </c>
      <c r="K176" s="18" t="s">
        <v>24</v>
      </c>
      <c r="L176" s="18">
        <v>362</v>
      </c>
      <c r="M176" s="18" t="s">
        <v>31</v>
      </c>
      <c r="N176" s="19">
        <v>46306.926481481503</v>
      </c>
      <c r="O176" s="18">
        <v>350</v>
      </c>
      <c r="P176" s="18" t="s">
        <v>26</v>
      </c>
      <c r="Q176" s="18">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s="18" t="s">
        <v>748</v>
      </c>
      <c r="B177" s="18" t="s">
        <v>18</v>
      </c>
      <c r="C177" s="18" t="s">
        <v>322</v>
      </c>
      <c r="D177" s="18" t="s">
        <v>261</v>
      </c>
      <c r="E177" s="18" t="s">
        <v>323</v>
      </c>
      <c r="F177" s="19">
        <v>46306.913067129601</v>
      </c>
      <c r="G177" s="18" t="s">
        <v>22</v>
      </c>
      <c r="H177" s="18" t="s">
        <v>4056</v>
      </c>
      <c r="I177" s="18">
        <v>370</v>
      </c>
      <c r="J177" s="18" t="s">
        <v>23</v>
      </c>
      <c r="K177" s="18" t="s">
        <v>24</v>
      </c>
      <c r="L177" s="18">
        <v>359</v>
      </c>
      <c r="M177" s="18" t="s">
        <v>31</v>
      </c>
      <c r="N177" s="19">
        <v>46306.932511574101</v>
      </c>
      <c r="O177" s="18">
        <v>370</v>
      </c>
      <c r="P177" s="18" t="s">
        <v>41</v>
      </c>
      <c r="Q177" s="18">
        <v>40</v>
      </c>
      <c r="R177" s="3" t="str">
        <f>IF(OR(G177="12R",G177="12L"),_xlfn.XLOOKUP(C177,DB!$A$2:$A$255,DB!$B$2:$B$255,""),IF(OR(G177="30L",G177="30R"),_xlfn.XLOOKUP(C177,DB!$A$2:$A$255,DB!$C$2:$C$255,""),""))</f>
        <v>NUDAL</v>
      </c>
      <c r="S177" s="3">
        <f t="shared" si="2"/>
        <v>21</v>
      </c>
      <c r="T177" s="3" t="str">
        <f>_xlfn.XLOOKUP(C177,DB!$A$2:$A$255,DB!$D$2:$D$255,"")</f>
        <v>Sector 3</v>
      </c>
    </row>
    <row r="178" spans="1:20" x14ac:dyDescent="0.2">
      <c r="A178" s="18" t="s">
        <v>737</v>
      </c>
      <c r="B178" s="18" t="s">
        <v>18</v>
      </c>
      <c r="C178" s="18" t="s">
        <v>210</v>
      </c>
      <c r="D178" s="18" t="s">
        <v>29</v>
      </c>
      <c r="E178" s="18" t="s">
        <v>4057</v>
      </c>
      <c r="F178" s="19">
        <v>46306.9155439815</v>
      </c>
      <c r="G178" s="18" t="s">
        <v>22</v>
      </c>
      <c r="H178" s="18" t="s">
        <v>4058</v>
      </c>
      <c r="I178" s="18">
        <v>350</v>
      </c>
      <c r="J178" s="18" t="s">
        <v>23</v>
      </c>
      <c r="K178" s="18" t="s">
        <v>24</v>
      </c>
      <c r="L178" s="18">
        <v>150</v>
      </c>
      <c r="M178" s="18" t="s">
        <v>117</v>
      </c>
      <c r="N178" s="19">
        <v>46306.926400463002</v>
      </c>
      <c r="O178" s="18">
        <v>233</v>
      </c>
      <c r="P178" s="18" t="s">
        <v>26</v>
      </c>
      <c r="Q178" s="18">
        <v>190</v>
      </c>
      <c r="R178" s="3" t="str">
        <f>IF(OR(G178="12R",G178="12L"),_xlfn.XLOOKUP(C178,DB!$A$2:$A$255,DB!$B$2:$B$255,""),IF(OR(G178="30L",G178="30R"),_xlfn.XLOOKUP(C178,DB!$A$2:$A$255,DB!$C$2:$C$255,""),""))</f>
        <v>TAKUX</v>
      </c>
      <c r="S178" s="3">
        <f t="shared" si="2"/>
        <v>21</v>
      </c>
      <c r="T178" s="3" t="str">
        <f>_xlfn.XLOOKUP(C178,DB!$A$2:$A$255,DB!$D$2:$D$255,"")</f>
        <v>Sector 7</v>
      </c>
    </row>
    <row r="179" spans="1:20" x14ac:dyDescent="0.2">
      <c r="A179" s="18" t="s">
        <v>339</v>
      </c>
      <c r="B179" s="18" t="s">
        <v>18</v>
      </c>
      <c r="C179" s="18" t="s">
        <v>193</v>
      </c>
      <c r="D179" s="18" t="s">
        <v>34</v>
      </c>
      <c r="E179" s="18" t="s">
        <v>615</v>
      </c>
      <c r="F179" s="19">
        <v>46306.916504629597</v>
      </c>
      <c r="G179" s="18" t="s">
        <v>22</v>
      </c>
      <c r="H179" s="18" t="s">
        <v>4059</v>
      </c>
      <c r="I179" s="18">
        <v>320</v>
      </c>
      <c r="J179" s="18" t="s">
        <v>23</v>
      </c>
      <c r="K179" s="18" t="s">
        <v>24</v>
      </c>
      <c r="L179" s="18">
        <v>851</v>
      </c>
      <c r="M179" s="18" t="s">
        <v>193</v>
      </c>
      <c r="N179" s="19">
        <v>46306.962118055599</v>
      </c>
      <c r="O179" s="18">
        <v>15</v>
      </c>
      <c r="P179" s="18" t="s">
        <v>26</v>
      </c>
      <c r="Q179" s="18">
        <v>190</v>
      </c>
      <c r="R179" s="3" t="str">
        <f>IF(OR(G179="12R",G179="12L"),_xlfn.XLOOKUP(C179,DB!$A$2:$A$255,DB!$B$2:$B$255,""),IF(OR(G179="30L",G179="30R"),_xlfn.XLOOKUP(C179,DB!$A$2:$A$255,DB!$C$2:$C$255,""),""))</f>
        <v>UDGUV</v>
      </c>
      <c r="S179" s="3">
        <f t="shared" si="2"/>
        <v>21</v>
      </c>
      <c r="T179" s="3" t="str">
        <f>_xlfn.XLOOKUP(C179,DB!$A$2:$A$255,DB!$D$2:$D$255,"")</f>
        <v>Sector 2</v>
      </c>
    </row>
    <row r="180" spans="1:20" x14ac:dyDescent="0.2">
      <c r="A180" s="18" t="s">
        <v>338</v>
      </c>
      <c r="B180" s="18" t="s">
        <v>18</v>
      </c>
      <c r="C180" s="18" t="s">
        <v>75</v>
      </c>
      <c r="D180" s="18" t="s">
        <v>54</v>
      </c>
      <c r="E180" s="18" t="s">
        <v>428</v>
      </c>
      <c r="F180" s="19">
        <v>46306.918958333299</v>
      </c>
      <c r="G180" s="18" t="s">
        <v>22</v>
      </c>
      <c r="H180" s="18" t="s">
        <v>4060</v>
      </c>
      <c r="I180" s="18">
        <v>380</v>
      </c>
      <c r="J180" s="18" t="s">
        <v>23</v>
      </c>
      <c r="K180" s="18" t="s">
        <v>24</v>
      </c>
      <c r="L180" s="18">
        <v>770</v>
      </c>
      <c r="M180" s="18" t="s">
        <v>75</v>
      </c>
      <c r="N180" s="19">
        <v>46306.965995370403</v>
      </c>
      <c r="O180" s="18">
        <v>0</v>
      </c>
      <c r="P180" s="18" t="s">
        <v>26</v>
      </c>
      <c r="Q180" s="18">
        <v>190</v>
      </c>
      <c r="R180" s="3" t="str">
        <f>IF(OR(G180="12R",G180="12L"),_xlfn.XLOOKUP(C180,DB!$A$2:$A$255,DB!$B$2:$B$255,""),IF(OR(G180="30L",G180="30R"),_xlfn.XLOOKUP(C180,DB!$A$2:$A$255,DB!$C$2:$C$255,""),""))</f>
        <v>UDGUV</v>
      </c>
      <c r="S180" s="3">
        <f t="shared" si="2"/>
        <v>22</v>
      </c>
      <c r="T180" s="3" t="str">
        <f>_xlfn.XLOOKUP(C180,DB!$A$2:$A$255,DB!$D$2:$D$255,"")</f>
        <v>Sector 2</v>
      </c>
    </row>
    <row r="181" spans="1:20" x14ac:dyDescent="0.2">
      <c r="A181" s="18" t="s">
        <v>337</v>
      </c>
      <c r="B181" s="18" t="s">
        <v>18</v>
      </c>
      <c r="C181" s="18" t="s">
        <v>219</v>
      </c>
      <c r="D181" s="18" t="s">
        <v>34</v>
      </c>
      <c r="E181" s="18" t="s">
        <v>4061</v>
      </c>
      <c r="F181" s="19">
        <v>46306.925740740699</v>
      </c>
      <c r="G181" s="18" t="s">
        <v>22</v>
      </c>
      <c r="H181" s="18" t="s">
        <v>4062</v>
      </c>
      <c r="I181" s="18">
        <v>330</v>
      </c>
      <c r="J181" s="18" t="s">
        <v>23</v>
      </c>
      <c r="K181" s="18" t="s">
        <v>24</v>
      </c>
      <c r="L181" s="18">
        <v>150</v>
      </c>
      <c r="M181" s="18" t="s">
        <v>117</v>
      </c>
      <c r="N181" s="19">
        <v>46306.936296296299</v>
      </c>
      <c r="O181" s="18">
        <v>246</v>
      </c>
      <c r="P181" s="18" t="s">
        <v>26</v>
      </c>
      <c r="Q181" s="18">
        <v>190</v>
      </c>
      <c r="R181" s="3" t="str">
        <f>IF(OR(G181="12R",G181="12L"),_xlfn.XLOOKUP(C181,DB!$A$2:$A$255,DB!$B$2:$B$255,""),IF(OR(G181="30L",G181="30R"),_xlfn.XLOOKUP(C181,DB!$A$2:$A$255,DB!$C$2:$C$255,""),""))</f>
        <v>TAKUX</v>
      </c>
      <c r="S181" s="3">
        <f t="shared" si="2"/>
        <v>22</v>
      </c>
      <c r="T181" s="3" t="str">
        <f>_xlfn.XLOOKUP(C181,DB!$A$2:$A$255,DB!$D$2:$D$255,"")</f>
        <v>Sector 7</v>
      </c>
    </row>
    <row r="182" spans="1:20" x14ac:dyDescent="0.2">
      <c r="A182" s="18" t="s">
        <v>492</v>
      </c>
      <c r="B182" s="18" t="s">
        <v>18</v>
      </c>
      <c r="C182" s="18" t="s">
        <v>493</v>
      </c>
      <c r="D182" s="18" t="s">
        <v>116</v>
      </c>
      <c r="E182" s="18" t="s">
        <v>4063</v>
      </c>
      <c r="F182" s="19">
        <v>46306.932557870401</v>
      </c>
      <c r="G182" s="18" t="s">
        <v>22</v>
      </c>
      <c r="H182" s="18" t="s">
        <v>4064</v>
      </c>
      <c r="I182" s="18">
        <v>390</v>
      </c>
      <c r="J182" s="18" t="s">
        <v>23</v>
      </c>
      <c r="K182" s="18" t="s">
        <v>24</v>
      </c>
      <c r="L182" s="18">
        <v>233</v>
      </c>
      <c r="M182" s="18" t="s">
        <v>383</v>
      </c>
      <c r="N182" s="19">
        <v>46306.946307870399</v>
      </c>
      <c r="O182" s="18">
        <v>390</v>
      </c>
      <c r="P182" s="18" t="s">
        <v>26</v>
      </c>
      <c r="Q182" s="18">
        <v>40</v>
      </c>
      <c r="R182" s="3" t="str">
        <f>IF(OR(G182="12R",G182="12L"),_xlfn.XLOOKUP(C182,DB!$A$2:$A$255,DB!$B$2:$B$255,""),IF(OR(G182="30L",G182="30R"),_xlfn.XLOOKUP(C182,DB!$A$2:$A$255,DB!$C$2:$C$255,""),""))</f>
        <v>ENEBA</v>
      </c>
      <c r="S182" s="3">
        <f t="shared" si="2"/>
        <v>22</v>
      </c>
      <c r="T182" s="3" t="str">
        <f>_xlfn.XLOOKUP(C182,DB!$A$2:$A$255,DB!$D$2:$D$255,"")</f>
        <v>Sector 3</v>
      </c>
    </row>
    <row r="183" spans="1:20" x14ac:dyDescent="0.2">
      <c r="A183" s="18" t="s">
        <v>354</v>
      </c>
      <c r="B183" s="18" t="s">
        <v>18</v>
      </c>
      <c r="C183" s="18" t="s">
        <v>43</v>
      </c>
      <c r="D183" s="18" t="s">
        <v>44</v>
      </c>
      <c r="E183" s="18" t="s">
        <v>572</v>
      </c>
      <c r="F183" s="19">
        <v>46306.937870370399</v>
      </c>
      <c r="G183" s="18" t="s">
        <v>22</v>
      </c>
      <c r="H183" s="18" t="s">
        <v>4065</v>
      </c>
      <c r="I183" s="18">
        <v>360</v>
      </c>
      <c r="J183" s="18" t="s">
        <v>23</v>
      </c>
      <c r="K183" s="18" t="s">
        <v>24</v>
      </c>
      <c r="L183" s="18">
        <v>899</v>
      </c>
      <c r="M183" s="18" t="s">
        <v>4066</v>
      </c>
      <c r="N183" s="19">
        <v>46306.983715277798</v>
      </c>
      <c r="O183" s="18">
        <v>360</v>
      </c>
      <c r="P183" s="18" t="s">
        <v>26</v>
      </c>
      <c r="Q183" s="18">
        <v>190</v>
      </c>
      <c r="R183" s="3" t="str">
        <f>IF(OR(G183="12R",G183="12L"),_xlfn.XLOOKUP(C183,DB!$A$2:$A$255,DB!$B$2:$B$255,""),IF(OR(G183="30L",G183="30R"),_xlfn.XLOOKUP(C183,DB!$A$2:$A$255,DB!$C$2:$C$255,""),""))</f>
        <v>UDGUV</v>
      </c>
      <c r="S183" s="3">
        <f t="shared" si="2"/>
        <v>22</v>
      </c>
      <c r="T183" s="3" t="str">
        <f>_xlfn.XLOOKUP(C183,DB!$A$2:$A$255,DB!$D$2:$D$255,"")</f>
        <v>Sector 2</v>
      </c>
    </row>
    <row r="184" spans="1:20" x14ac:dyDescent="0.2">
      <c r="A184" s="18" t="s">
        <v>3789</v>
      </c>
      <c r="B184" s="18" t="s">
        <v>18</v>
      </c>
      <c r="C184" s="18" t="s">
        <v>402</v>
      </c>
      <c r="D184" s="18" t="s">
        <v>3790</v>
      </c>
      <c r="E184" s="18"/>
      <c r="F184" s="19">
        <v>46306.938773148097</v>
      </c>
      <c r="G184" s="18" t="s">
        <v>22</v>
      </c>
      <c r="H184" s="18" t="s">
        <v>167</v>
      </c>
      <c r="I184" s="18">
        <v>10</v>
      </c>
      <c r="J184" s="18" t="s">
        <v>139</v>
      </c>
      <c r="K184" s="18" t="s">
        <v>51</v>
      </c>
      <c r="L184" s="18">
        <v>69</v>
      </c>
      <c r="M184" s="18" t="s">
        <v>402</v>
      </c>
      <c r="N184" s="19">
        <v>46306.9558680556</v>
      </c>
      <c r="O184" s="18">
        <v>0</v>
      </c>
      <c r="P184" s="18" t="s">
        <v>137</v>
      </c>
      <c r="Q184" s="18">
        <v>10</v>
      </c>
      <c r="R184" s="3" t="str">
        <f>IF(OR(G184="12R",G184="12L"),_xlfn.XLOOKUP(C184,DB!$A$2:$A$255,DB!$B$2:$B$255,""),IF(OR(G184="30L",G184="30R"),_xlfn.XLOOKUP(C184,DB!$A$2:$A$255,DB!$C$2:$C$255,""),""))</f>
        <v/>
      </c>
      <c r="S184" s="3">
        <f t="shared" si="2"/>
        <v>22</v>
      </c>
      <c r="T184" s="3" t="str">
        <f>_xlfn.XLOOKUP(C184,DB!$A$2:$A$255,DB!$D$2:$D$255,"")</f>
        <v/>
      </c>
    </row>
    <row r="185" spans="1:20" x14ac:dyDescent="0.2">
      <c r="A185" s="18" t="s">
        <v>343</v>
      </c>
      <c r="B185" s="18" t="s">
        <v>18</v>
      </c>
      <c r="C185" s="18" t="s">
        <v>122</v>
      </c>
      <c r="D185" s="18" t="s">
        <v>44</v>
      </c>
      <c r="E185" s="18" t="s">
        <v>3420</v>
      </c>
      <c r="F185" s="19">
        <v>46306.940868055601</v>
      </c>
      <c r="G185" s="18" t="s">
        <v>22</v>
      </c>
      <c r="H185" s="18" t="s">
        <v>4067</v>
      </c>
      <c r="I185" s="18">
        <v>340</v>
      </c>
      <c r="J185" s="18" t="s">
        <v>23</v>
      </c>
      <c r="K185" s="18" t="s">
        <v>24</v>
      </c>
      <c r="L185" s="18">
        <v>531</v>
      </c>
      <c r="M185" s="18" t="s">
        <v>130</v>
      </c>
      <c r="N185" s="19">
        <v>46306.969930555599</v>
      </c>
      <c r="O185" s="18">
        <v>340</v>
      </c>
      <c r="P185" s="18" t="s">
        <v>26</v>
      </c>
      <c r="Q185" s="18">
        <v>40</v>
      </c>
      <c r="R185" s="3" t="str">
        <f>IF(OR(G185="12R",G185="12L"),_xlfn.XLOOKUP(C185,DB!$A$2:$A$255,DB!$B$2:$B$255,""),IF(OR(G185="30L",G185="30R"),_xlfn.XLOOKUP(C185,DB!$A$2:$A$255,DB!$C$2:$C$255,""),""))</f>
        <v>ENEBA</v>
      </c>
      <c r="S185" s="3">
        <f t="shared" si="2"/>
        <v>22</v>
      </c>
      <c r="T185" s="3" t="str">
        <f>_xlfn.XLOOKUP(C185,DB!$A$2:$A$255,DB!$D$2:$D$255,"")</f>
        <v>Sector 3</v>
      </c>
    </row>
    <row r="186" spans="1:20" x14ac:dyDescent="0.2">
      <c r="A186" s="18" t="s">
        <v>448</v>
      </c>
      <c r="B186" s="18" t="s">
        <v>18</v>
      </c>
      <c r="C186" s="18" t="s">
        <v>273</v>
      </c>
      <c r="D186" s="18" t="s">
        <v>54</v>
      </c>
      <c r="E186" s="18" t="s">
        <v>438</v>
      </c>
      <c r="F186" s="19">
        <v>46306.942129629599</v>
      </c>
      <c r="G186" s="18" t="s">
        <v>22</v>
      </c>
      <c r="H186" s="18" t="s">
        <v>4068</v>
      </c>
      <c r="I186" s="18">
        <v>340</v>
      </c>
      <c r="J186" s="18" t="s">
        <v>23</v>
      </c>
      <c r="K186" s="18" t="s">
        <v>24</v>
      </c>
      <c r="L186" s="18">
        <v>881</v>
      </c>
      <c r="M186" s="18" t="s">
        <v>36</v>
      </c>
      <c r="N186" s="19">
        <v>46306.988969907397</v>
      </c>
      <c r="O186" s="18">
        <v>340</v>
      </c>
      <c r="P186" s="18" t="s">
        <v>26</v>
      </c>
      <c r="Q186" s="18">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18" t="s">
        <v>315</v>
      </c>
      <c r="B187" s="18" t="s">
        <v>18</v>
      </c>
      <c r="C187" s="18" t="s">
        <v>224</v>
      </c>
      <c r="D187" s="18" t="s">
        <v>29</v>
      </c>
      <c r="E187" s="18" t="s">
        <v>4069</v>
      </c>
      <c r="F187" s="19">
        <v>46306.943043981497</v>
      </c>
      <c r="G187" s="18" t="s">
        <v>22</v>
      </c>
      <c r="H187" s="18" t="s">
        <v>4070</v>
      </c>
      <c r="I187" s="18">
        <v>360</v>
      </c>
      <c r="J187" s="18" t="s">
        <v>23</v>
      </c>
      <c r="K187" s="18" t="s">
        <v>24</v>
      </c>
      <c r="L187" s="18">
        <v>537</v>
      </c>
      <c r="M187" s="18" t="s">
        <v>130</v>
      </c>
      <c r="N187" s="19">
        <v>46306.971215277801</v>
      </c>
      <c r="O187" s="18">
        <v>360</v>
      </c>
      <c r="P187" s="18" t="s">
        <v>26</v>
      </c>
      <c r="Q187" s="18">
        <v>40</v>
      </c>
      <c r="R187" s="3" t="str">
        <f>IF(OR(G187="12R",G187="12L"),_xlfn.XLOOKUP(C187,DB!$A$2:$A$255,DB!$B$2:$B$255,""),IF(OR(G187="30L",G187="30R"),_xlfn.XLOOKUP(C187,DB!$A$2:$A$255,DB!$C$2:$C$255,""),""))</f>
        <v>ENEBA</v>
      </c>
      <c r="S187" s="3">
        <f t="shared" si="2"/>
        <v>22</v>
      </c>
      <c r="T187" s="3" t="str">
        <f>_xlfn.XLOOKUP(C187,DB!$A$2:$A$255,DB!$D$2:$D$255,"")</f>
        <v>Sector 3</v>
      </c>
    </row>
    <row r="188" spans="1:20" x14ac:dyDescent="0.2">
      <c r="A188" s="18" t="s">
        <v>4071</v>
      </c>
      <c r="B188" s="18" t="s">
        <v>18</v>
      </c>
      <c r="C188" s="18" t="s">
        <v>97</v>
      </c>
      <c r="D188" s="18" t="s">
        <v>4072</v>
      </c>
      <c r="E188" s="18"/>
      <c r="F188" s="19">
        <v>46306.943865740701</v>
      </c>
      <c r="G188" s="18" t="s">
        <v>22</v>
      </c>
      <c r="H188" s="18" t="s">
        <v>4073</v>
      </c>
      <c r="I188" s="18">
        <v>450</v>
      </c>
      <c r="J188" s="18" t="s">
        <v>23</v>
      </c>
      <c r="K188" s="18" t="s">
        <v>51</v>
      </c>
      <c r="L188" s="18">
        <v>880</v>
      </c>
      <c r="M188" s="18" t="s">
        <v>99</v>
      </c>
      <c r="N188" s="19">
        <v>46306.989965277797</v>
      </c>
      <c r="O188" s="18">
        <v>208</v>
      </c>
      <c r="P188" s="18" t="s">
        <v>26</v>
      </c>
      <c r="Q188" s="18">
        <v>30</v>
      </c>
      <c r="R188" s="3" t="str">
        <f>IF(OR(G188="12R",G188="12L"),_xlfn.XLOOKUP(C188,DB!$A$2:$A$255,DB!$B$2:$B$255,""),IF(OR(G188="30L",G188="30R"),_xlfn.XLOOKUP(C188,DB!$A$2:$A$255,DB!$C$2:$C$255,""),""))</f>
        <v>UDGUV</v>
      </c>
      <c r="S188" s="3">
        <f t="shared" si="2"/>
        <v>22</v>
      </c>
      <c r="T188" s="3" t="str">
        <f>_xlfn.XLOOKUP(C188,DB!$A$2:$A$255,DB!$D$2:$D$255,"")</f>
        <v>Sector 2</v>
      </c>
    </row>
    <row r="189" spans="1:20" x14ac:dyDescent="0.2">
      <c r="A189" s="18" t="s">
        <v>856</v>
      </c>
      <c r="B189" s="18" t="s">
        <v>18</v>
      </c>
      <c r="C189" s="18" t="s">
        <v>203</v>
      </c>
      <c r="D189" s="18" t="s">
        <v>129</v>
      </c>
      <c r="E189" s="18" t="s">
        <v>4074</v>
      </c>
      <c r="F189" s="19">
        <v>46306.944687499999</v>
      </c>
      <c r="G189" s="18" t="s">
        <v>22</v>
      </c>
      <c r="H189" s="18" t="s">
        <v>4075</v>
      </c>
      <c r="I189" s="18">
        <v>370</v>
      </c>
      <c r="J189" s="18" t="s">
        <v>23</v>
      </c>
      <c r="K189" s="18" t="s">
        <v>24</v>
      </c>
      <c r="L189" s="18">
        <v>358</v>
      </c>
      <c r="M189" s="18" t="s">
        <v>31</v>
      </c>
      <c r="N189" s="19">
        <v>46306.964918981503</v>
      </c>
      <c r="O189" s="18">
        <v>370</v>
      </c>
      <c r="P189" s="18" t="s">
        <v>26</v>
      </c>
      <c r="Q189" s="18">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s="18" t="s">
        <v>746</v>
      </c>
      <c r="B190" s="18" t="s">
        <v>18</v>
      </c>
      <c r="C190" s="18" t="s">
        <v>66</v>
      </c>
      <c r="D190" s="18" t="s">
        <v>132</v>
      </c>
      <c r="E190" s="18"/>
      <c r="F190" s="19">
        <v>46306.945601851898</v>
      </c>
      <c r="G190" s="18" t="s">
        <v>22</v>
      </c>
      <c r="H190" s="18" t="s">
        <v>1189</v>
      </c>
      <c r="I190" s="18">
        <v>220</v>
      </c>
      <c r="J190" s="18" t="s">
        <v>23</v>
      </c>
      <c r="K190" s="18" t="s">
        <v>51</v>
      </c>
      <c r="L190" s="18">
        <v>358</v>
      </c>
      <c r="M190" s="18" t="s">
        <v>66</v>
      </c>
      <c r="N190" s="19">
        <v>46306.971840277802</v>
      </c>
      <c r="O190" s="18">
        <v>0</v>
      </c>
      <c r="P190" s="18" t="s">
        <v>26</v>
      </c>
      <c r="Q190" s="18">
        <v>30</v>
      </c>
      <c r="R190" s="3" t="str">
        <f>IF(OR(G190="12R",G190="12L"),_xlfn.XLOOKUP(C190,DB!$A$2:$A$255,DB!$B$2:$B$255,""),IF(OR(G190="30L",G190="30R"),_xlfn.XLOOKUP(C190,DB!$A$2:$A$255,DB!$C$2:$C$255,""),""))</f>
        <v>UDGUV</v>
      </c>
      <c r="S190" s="3">
        <f t="shared" si="2"/>
        <v>22</v>
      </c>
      <c r="T190" s="3" t="str">
        <f>_xlfn.XLOOKUP(C190,DB!$A$2:$A$255,DB!$D$2:$D$255,"")</f>
        <v>Sector 2</v>
      </c>
    </row>
    <row r="191" spans="1:20" x14ac:dyDescent="0.2">
      <c r="A191" s="18" t="s">
        <v>749</v>
      </c>
      <c r="B191" s="18" t="s">
        <v>18</v>
      </c>
      <c r="C191" s="18" t="s">
        <v>444</v>
      </c>
      <c r="D191" s="18" t="s">
        <v>261</v>
      </c>
      <c r="E191" s="18" t="s">
        <v>312</v>
      </c>
      <c r="F191" s="19">
        <v>46306.946875000001</v>
      </c>
      <c r="G191" s="18" t="s">
        <v>22</v>
      </c>
      <c r="H191" s="18" t="s">
        <v>4076</v>
      </c>
      <c r="I191" s="18">
        <v>370</v>
      </c>
      <c r="J191" s="18" t="s">
        <v>23</v>
      </c>
      <c r="K191" s="18" t="s">
        <v>24</v>
      </c>
      <c r="L191" s="18">
        <v>362</v>
      </c>
      <c r="M191" s="18" t="s">
        <v>31</v>
      </c>
      <c r="N191" s="19">
        <v>46306.966481481497</v>
      </c>
      <c r="O191" s="18">
        <v>350</v>
      </c>
      <c r="P191" s="18" t="s">
        <v>41</v>
      </c>
      <c r="Q191" s="18">
        <v>40</v>
      </c>
      <c r="R191" s="3" t="str">
        <f>IF(OR(G191="12R",G191="12L"),_xlfn.XLOOKUP(C191,DB!$A$2:$A$255,DB!$B$2:$B$255,""),IF(OR(G191="30L",G191="30R"),_xlfn.XLOOKUP(C191,DB!$A$2:$A$255,DB!$C$2:$C$255,""),""))</f>
        <v>NUDAL</v>
      </c>
      <c r="S191" s="3">
        <f t="shared" si="2"/>
        <v>22</v>
      </c>
      <c r="T191" s="3" t="str">
        <f>_xlfn.XLOOKUP(C191,DB!$A$2:$A$255,DB!$D$2:$D$255,"")</f>
        <v>Sector 3</v>
      </c>
    </row>
    <row r="192" spans="1:20" x14ac:dyDescent="0.2">
      <c r="A192" s="18" t="s">
        <v>4077</v>
      </c>
      <c r="B192" s="18" t="s">
        <v>18</v>
      </c>
      <c r="C192" s="18" t="s">
        <v>50</v>
      </c>
      <c r="D192" s="18" t="s">
        <v>2791</v>
      </c>
      <c r="E192" s="18"/>
      <c r="F192" s="19">
        <v>46306.951018518499</v>
      </c>
      <c r="G192" s="18" t="s">
        <v>22</v>
      </c>
      <c r="H192" s="18" t="s">
        <v>4078</v>
      </c>
      <c r="I192" s="18">
        <v>380</v>
      </c>
      <c r="J192" s="18" t="s">
        <v>23</v>
      </c>
      <c r="K192" s="18" t="s">
        <v>51</v>
      </c>
      <c r="L192" s="18">
        <v>915</v>
      </c>
      <c r="M192" s="18" t="s">
        <v>85</v>
      </c>
      <c r="N192" s="19">
        <v>46306.998634259297</v>
      </c>
      <c r="O192" s="18">
        <v>380</v>
      </c>
      <c r="P192" s="18" t="s">
        <v>26</v>
      </c>
      <c r="Q192" s="18">
        <v>30</v>
      </c>
      <c r="R192" s="3" t="str">
        <f>IF(OR(G192="12R",G192="12L"),_xlfn.XLOOKUP(C192,DB!$A$2:$A$255,DB!$B$2:$B$255,""),IF(OR(G192="30L",G192="30R"),_xlfn.XLOOKUP(C192,DB!$A$2:$A$255,DB!$C$2:$C$255,""),""))</f>
        <v>UDGUV</v>
      </c>
      <c r="S192" s="3">
        <f t="shared" si="2"/>
        <v>22</v>
      </c>
      <c r="T192" s="3" t="str">
        <f>_xlfn.XLOOKUP(C192,DB!$A$2:$A$255,DB!$D$2:$D$255,"")</f>
        <v>Sector 2</v>
      </c>
    </row>
    <row r="193" spans="1:20" x14ac:dyDescent="0.2">
      <c r="A193" s="18" t="s">
        <v>4079</v>
      </c>
      <c r="B193" s="18" t="s">
        <v>18</v>
      </c>
      <c r="C193" s="18" t="s">
        <v>687</v>
      </c>
      <c r="D193" s="18" t="s">
        <v>69</v>
      </c>
      <c r="E193" s="18" t="s">
        <v>4080</v>
      </c>
      <c r="F193" s="19">
        <v>46306.952442129601</v>
      </c>
      <c r="G193" s="18" t="s">
        <v>22</v>
      </c>
      <c r="H193" s="18" t="s">
        <v>4081</v>
      </c>
      <c r="I193" s="18">
        <v>370</v>
      </c>
      <c r="J193" s="18" t="s">
        <v>23</v>
      </c>
      <c r="K193" s="18" t="s">
        <v>24</v>
      </c>
      <c r="L193" s="18">
        <v>134</v>
      </c>
      <c r="M193" s="18" t="s">
        <v>40</v>
      </c>
      <c r="N193" s="19">
        <v>46306.961736111101</v>
      </c>
      <c r="O193" s="18">
        <v>257</v>
      </c>
      <c r="P193" s="18" t="s">
        <v>41</v>
      </c>
      <c r="Q193" s="18">
        <v>190</v>
      </c>
      <c r="R193" s="3" t="str">
        <f>IF(OR(G193="12R",G193="12L"),_xlfn.XLOOKUP(C193,DB!$A$2:$A$255,DB!$B$2:$B$255,""),IF(OR(G193="30L",G193="30R"),_xlfn.XLOOKUP(C193,DB!$A$2:$A$255,DB!$C$2:$C$255,""),""))</f>
        <v>NUDAL</v>
      </c>
      <c r="S193" s="3">
        <f t="shared" si="2"/>
        <v>22</v>
      </c>
      <c r="T193" s="3" t="str">
        <f>_xlfn.XLOOKUP(C193,DB!$A$2:$A$255,DB!$D$2:$D$255,"")</f>
        <v>Sector 3</v>
      </c>
    </row>
    <row r="194" spans="1:20" x14ac:dyDescent="0.2">
      <c r="A194" s="18" t="s">
        <v>336</v>
      </c>
      <c r="B194" s="18" t="s">
        <v>18</v>
      </c>
      <c r="C194" s="18" t="s">
        <v>115</v>
      </c>
      <c r="D194" s="18" t="s">
        <v>116</v>
      </c>
      <c r="E194" s="18" t="s">
        <v>2039</v>
      </c>
      <c r="F194" s="19">
        <v>46306.957291666702</v>
      </c>
      <c r="G194" s="18" t="s">
        <v>22</v>
      </c>
      <c r="H194" s="18" t="s">
        <v>4082</v>
      </c>
      <c r="I194" s="18">
        <v>370</v>
      </c>
      <c r="J194" s="18" t="s">
        <v>23</v>
      </c>
      <c r="K194" s="18" t="s">
        <v>24</v>
      </c>
      <c r="L194" s="18">
        <v>149</v>
      </c>
      <c r="M194" s="18" t="s">
        <v>117</v>
      </c>
      <c r="N194" s="19">
        <v>46306.967650462997</v>
      </c>
      <c r="O194" s="18">
        <v>271</v>
      </c>
      <c r="P194" s="18" t="s">
        <v>26</v>
      </c>
      <c r="Q194" s="18">
        <v>190</v>
      </c>
      <c r="R194" s="3" t="str">
        <f>IF(OR(G194="12R",G194="12L"),_xlfn.XLOOKUP(C194,DB!$A$2:$A$255,DB!$B$2:$B$255,""),IF(OR(G194="30L",G194="30R"),_xlfn.XLOOKUP(C194,DB!$A$2:$A$255,DB!$C$2:$C$255,""),""))</f>
        <v>TAKUX</v>
      </c>
      <c r="S194" s="3">
        <f t="shared" si="2"/>
        <v>22</v>
      </c>
      <c r="T194" s="3" t="str">
        <f>_xlfn.XLOOKUP(C194,DB!$A$2:$A$255,DB!$D$2:$D$255,"")</f>
        <v>Sector 7</v>
      </c>
    </row>
    <row r="195" spans="1:20" x14ac:dyDescent="0.2">
      <c r="A195" s="18" t="s">
        <v>352</v>
      </c>
      <c r="B195" s="18" t="s">
        <v>18</v>
      </c>
      <c r="C195" s="18" t="s">
        <v>87</v>
      </c>
      <c r="D195" s="18" t="s">
        <v>88</v>
      </c>
      <c r="E195" s="18" t="s">
        <v>353</v>
      </c>
      <c r="F195" s="19">
        <v>46306.962094907401</v>
      </c>
      <c r="G195" s="18" t="s">
        <v>22</v>
      </c>
      <c r="H195" s="18" t="s">
        <v>4083</v>
      </c>
      <c r="I195" s="18">
        <v>370</v>
      </c>
      <c r="J195" s="18" t="s">
        <v>23</v>
      </c>
      <c r="K195" s="18" t="s">
        <v>24</v>
      </c>
      <c r="L195" s="18">
        <v>361</v>
      </c>
      <c r="M195" s="18" t="s">
        <v>31</v>
      </c>
      <c r="N195" s="19">
        <v>46306.983148148101</v>
      </c>
      <c r="O195" s="18">
        <v>351</v>
      </c>
      <c r="P195" s="18" t="s">
        <v>41</v>
      </c>
      <c r="Q195" s="18">
        <v>40</v>
      </c>
      <c r="R195" s="3" t="str">
        <f>IF(OR(G195="12R",G195="12L"),_xlfn.XLOOKUP(C195,DB!$A$2:$A$255,DB!$B$2:$B$255,""),IF(OR(G195="30L",G195="30R"),_xlfn.XLOOKUP(C195,DB!$A$2:$A$255,DB!$C$2:$C$255,""),""))</f>
        <v>NUDAL</v>
      </c>
      <c r="S195" s="3">
        <f t="shared" ref="S195:S220" si="3">HOUR(F195)</f>
        <v>23</v>
      </c>
      <c r="T195" s="3" t="str">
        <f>_xlfn.XLOOKUP(C195,DB!$A$2:$A$255,DB!$D$2:$D$255,"")</f>
        <v>Sector 3</v>
      </c>
    </row>
    <row r="196" spans="1:20" x14ac:dyDescent="0.2">
      <c r="A196" s="18" t="s">
        <v>358</v>
      </c>
      <c r="B196" s="18" t="s">
        <v>18</v>
      </c>
      <c r="C196" s="18" t="s">
        <v>276</v>
      </c>
      <c r="D196" s="18" t="s">
        <v>129</v>
      </c>
      <c r="E196" s="18" t="s">
        <v>4084</v>
      </c>
      <c r="F196" s="19">
        <v>46306.970393518503</v>
      </c>
      <c r="G196" s="18" t="s">
        <v>22</v>
      </c>
      <c r="H196" s="18" t="s">
        <v>4085</v>
      </c>
      <c r="I196" s="18">
        <v>340</v>
      </c>
      <c r="J196" s="18" t="s">
        <v>23</v>
      </c>
      <c r="K196" s="18" t="s">
        <v>24</v>
      </c>
      <c r="L196" s="18">
        <v>497</v>
      </c>
      <c r="M196" s="18" t="s">
        <v>4086</v>
      </c>
      <c r="N196" s="19">
        <v>46306.996446759302</v>
      </c>
      <c r="O196" s="18">
        <v>340</v>
      </c>
      <c r="P196" s="18" t="s">
        <v>26</v>
      </c>
      <c r="Q196" s="18">
        <v>40</v>
      </c>
      <c r="R196" s="3" t="str">
        <f>IF(OR(G196="12R",G196="12L"),_xlfn.XLOOKUP(C196,DB!$A$2:$A$255,DB!$B$2:$B$255,""),IF(OR(G196="30L",G196="30R"),_xlfn.XLOOKUP(C196,DB!$A$2:$A$255,DB!$C$2:$C$255,""),""))</f>
        <v>UDGUV</v>
      </c>
      <c r="S196" s="3">
        <f t="shared" si="3"/>
        <v>23</v>
      </c>
      <c r="T196" s="3" t="str">
        <f>_xlfn.XLOOKUP(C196,DB!$A$2:$A$255,DB!$D$2:$D$255,"")</f>
        <v>Sector 2</v>
      </c>
    </row>
    <row r="197" spans="1:20" x14ac:dyDescent="0.2">
      <c r="A197" s="18" t="s">
        <v>359</v>
      </c>
      <c r="B197" s="18" t="s">
        <v>18</v>
      </c>
      <c r="C197" s="18" t="s">
        <v>219</v>
      </c>
      <c r="D197" s="18" t="s">
        <v>54</v>
      </c>
      <c r="E197" s="18" t="s">
        <v>4087</v>
      </c>
      <c r="F197" s="19">
        <v>46306.985243055598</v>
      </c>
      <c r="G197" s="18" t="s">
        <v>22</v>
      </c>
      <c r="H197" s="18" t="s">
        <v>4088</v>
      </c>
      <c r="I197" s="18">
        <v>370</v>
      </c>
      <c r="J197" s="18" t="s">
        <v>23</v>
      </c>
      <c r="K197" s="18" t="s">
        <v>24</v>
      </c>
      <c r="L197" s="18">
        <v>149</v>
      </c>
      <c r="M197" s="18" t="s">
        <v>117</v>
      </c>
      <c r="N197" s="19">
        <v>46306.995416666701</v>
      </c>
      <c r="O197" s="18">
        <v>288</v>
      </c>
      <c r="P197" s="18" t="s">
        <v>26</v>
      </c>
      <c r="Q197" s="18">
        <v>190</v>
      </c>
      <c r="R197" s="3" t="str">
        <f>IF(OR(G197="12R",G197="12L"),_xlfn.XLOOKUP(C197,DB!$A$2:$A$255,DB!$B$2:$B$255,""),IF(OR(G197="30L",G197="30R"),_xlfn.XLOOKUP(C197,DB!$A$2:$A$255,DB!$C$2:$C$255,""),""))</f>
        <v>TAKUX</v>
      </c>
      <c r="S197" s="3">
        <f t="shared" si="3"/>
        <v>23</v>
      </c>
      <c r="T197" s="3" t="str">
        <f>_xlfn.XLOOKUP(C197,DB!$A$2:$A$255,DB!$D$2:$D$255,"")</f>
        <v>Sector 7</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4</v>
      </c>
      <c r="I227" s="9">
        <f t="shared" ref="I227:I235" si="5">SUM(B227:H227)</f>
        <v>4</v>
      </c>
    </row>
    <row r="228" spans="1:9" x14ac:dyDescent="0.2">
      <c r="A228" s="7">
        <v>15</v>
      </c>
      <c r="B228" s="8">
        <f t="shared" si="4"/>
        <v>0</v>
      </c>
      <c r="C228" s="8">
        <f t="shared" si="4"/>
        <v>2</v>
      </c>
      <c r="D228" s="8">
        <f t="shared" si="4"/>
        <v>0</v>
      </c>
      <c r="E228" s="8">
        <f t="shared" si="4"/>
        <v>0</v>
      </c>
      <c r="F228" s="8">
        <f t="shared" si="4"/>
        <v>0</v>
      </c>
      <c r="G228" s="8">
        <f t="shared" si="4"/>
        <v>0</v>
      </c>
      <c r="H228" s="8">
        <f t="shared" si="4"/>
        <v>6</v>
      </c>
      <c r="I228" s="9">
        <f t="shared" si="5"/>
        <v>8</v>
      </c>
    </row>
    <row r="229" spans="1:9" x14ac:dyDescent="0.2">
      <c r="A229" s="7">
        <v>16</v>
      </c>
      <c r="B229" s="8">
        <f t="shared" si="4"/>
        <v>2</v>
      </c>
      <c r="C229" s="8">
        <f t="shared" si="4"/>
        <v>4</v>
      </c>
      <c r="D229" s="8">
        <f t="shared" si="4"/>
        <v>0</v>
      </c>
      <c r="E229" s="8">
        <f t="shared" si="4"/>
        <v>0</v>
      </c>
      <c r="F229" s="8">
        <f t="shared" si="4"/>
        <v>3</v>
      </c>
      <c r="G229" s="8">
        <f t="shared" si="4"/>
        <v>3</v>
      </c>
      <c r="H229" s="8">
        <f t="shared" si="4"/>
        <v>9</v>
      </c>
      <c r="I229" s="9">
        <f t="shared" si="5"/>
        <v>21</v>
      </c>
    </row>
    <row r="230" spans="1:9" x14ac:dyDescent="0.2">
      <c r="A230" s="7">
        <v>17</v>
      </c>
      <c r="B230" s="8">
        <f t="shared" si="4"/>
        <v>1</v>
      </c>
      <c r="C230" s="8">
        <f t="shared" si="4"/>
        <v>4</v>
      </c>
      <c r="D230" s="8">
        <f t="shared" si="4"/>
        <v>0</v>
      </c>
      <c r="E230" s="8">
        <f t="shared" si="4"/>
        <v>2</v>
      </c>
      <c r="F230" s="8">
        <f t="shared" si="4"/>
        <v>4</v>
      </c>
      <c r="G230" s="8">
        <f t="shared" si="4"/>
        <v>1</v>
      </c>
      <c r="H230" s="8">
        <f t="shared" si="4"/>
        <v>6</v>
      </c>
      <c r="I230" s="9">
        <f t="shared" si="5"/>
        <v>18</v>
      </c>
    </row>
    <row r="231" spans="1:9" x14ac:dyDescent="0.2">
      <c r="A231" s="7">
        <v>18</v>
      </c>
      <c r="B231" s="8">
        <f t="shared" si="4"/>
        <v>0</v>
      </c>
      <c r="C231" s="8">
        <f t="shared" si="4"/>
        <v>6</v>
      </c>
      <c r="D231" s="8">
        <f t="shared" si="4"/>
        <v>0</v>
      </c>
      <c r="E231" s="8">
        <f t="shared" si="4"/>
        <v>1</v>
      </c>
      <c r="F231" s="8">
        <f t="shared" si="4"/>
        <v>5</v>
      </c>
      <c r="G231" s="8">
        <f t="shared" si="4"/>
        <v>1</v>
      </c>
      <c r="H231" s="8">
        <f t="shared" si="4"/>
        <v>4</v>
      </c>
      <c r="I231" s="9">
        <f t="shared" si="5"/>
        <v>17</v>
      </c>
    </row>
    <row r="232" spans="1:9" x14ac:dyDescent="0.2">
      <c r="A232" s="7">
        <v>19</v>
      </c>
      <c r="B232" s="8">
        <f t="shared" si="4"/>
        <v>2</v>
      </c>
      <c r="C232" s="8">
        <f t="shared" si="4"/>
        <v>8</v>
      </c>
      <c r="D232" s="8">
        <f t="shared" si="4"/>
        <v>0</v>
      </c>
      <c r="E232" s="8">
        <f t="shared" si="4"/>
        <v>3</v>
      </c>
      <c r="F232" s="8">
        <f t="shared" si="4"/>
        <v>5</v>
      </c>
      <c r="G232" s="8">
        <f t="shared" si="4"/>
        <v>0</v>
      </c>
      <c r="H232" s="8">
        <f t="shared" si="4"/>
        <v>9</v>
      </c>
      <c r="I232" s="9">
        <f t="shared" si="5"/>
        <v>27</v>
      </c>
    </row>
    <row r="233" spans="1:9" x14ac:dyDescent="0.2">
      <c r="A233" s="7">
        <v>20</v>
      </c>
      <c r="B233" s="8">
        <f t="shared" si="4"/>
        <v>0</v>
      </c>
      <c r="C233" s="8">
        <f t="shared" si="4"/>
        <v>4</v>
      </c>
      <c r="D233" s="8">
        <f t="shared" si="4"/>
        <v>0</v>
      </c>
      <c r="E233" s="8">
        <f t="shared" si="4"/>
        <v>0</v>
      </c>
      <c r="F233" s="8">
        <f t="shared" si="4"/>
        <v>4</v>
      </c>
      <c r="G233" s="8">
        <f t="shared" si="4"/>
        <v>1</v>
      </c>
      <c r="H233" s="8">
        <f t="shared" si="4"/>
        <v>9</v>
      </c>
      <c r="I233" s="9">
        <f t="shared" si="5"/>
        <v>18</v>
      </c>
    </row>
    <row r="234" spans="1:9" x14ac:dyDescent="0.2">
      <c r="A234" s="7">
        <v>21</v>
      </c>
      <c r="B234" s="8">
        <f t="shared" si="4"/>
        <v>1</v>
      </c>
      <c r="C234" s="8">
        <f t="shared" si="4"/>
        <v>3</v>
      </c>
      <c r="D234" s="8">
        <f t="shared" si="4"/>
        <v>0</v>
      </c>
      <c r="E234" s="8">
        <f t="shared" si="4"/>
        <v>3</v>
      </c>
      <c r="F234" s="8">
        <f t="shared" si="4"/>
        <v>7</v>
      </c>
      <c r="G234" s="8">
        <f t="shared" si="4"/>
        <v>1</v>
      </c>
      <c r="H234" s="8">
        <f t="shared" si="4"/>
        <v>8</v>
      </c>
      <c r="I234" s="9">
        <f t="shared" si="5"/>
        <v>23</v>
      </c>
    </row>
    <row r="235" spans="1:9" x14ac:dyDescent="0.2">
      <c r="A235" s="10">
        <v>22</v>
      </c>
      <c r="B235" s="11">
        <f t="shared" si="4"/>
        <v>0</v>
      </c>
      <c r="C235" s="11">
        <f t="shared" si="4"/>
        <v>4</v>
      </c>
      <c r="D235" s="11">
        <f t="shared" si="4"/>
        <v>0</v>
      </c>
      <c r="E235" s="11">
        <f t="shared" si="4"/>
        <v>2</v>
      </c>
      <c r="F235" s="11">
        <f t="shared" si="4"/>
        <v>0</v>
      </c>
      <c r="G235" s="11">
        <f t="shared" si="4"/>
        <v>2</v>
      </c>
      <c r="H235" s="11">
        <f t="shared" si="4"/>
        <v>6</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4</v>
      </c>
      <c r="C264" s="8">
        <f t="shared" si="6"/>
        <v>0</v>
      </c>
      <c r="D264" s="8">
        <f t="shared" si="6"/>
        <v>0</v>
      </c>
      <c r="E264" s="9">
        <f t="shared" ref="E264:E273" si="7">SUM(B264:D264)</f>
        <v>4</v>
      </c>
    </row>
    <row r="265" spans="1:9" x14ac:dyDescent="0.2">
      <c r="A265" s="7">
        <v>15</v>
      </c>
      <c r="B265" s="8">
        <f t="shared" si="6"/>
        <v>6</v>
      </c>
      <c r="C265" s="8">
        <f t="shared" si="6"/>
        <v>2</v>
      </c>
      <c r="D265" s="8">
        <f t="shared" si="6"/>
        <v>0</v>
      </c>
      <c r="E265" s="9">
        <f t="shared" si="7"/>
        <v>8</v>
      </c>
    </row>
    <row r="266" spans="1:9" x14ac:dyDescent="0.2">
      <c r="A266" s="7">
        <v>16</v>
      </c>
      <c r="B266" s="8">
        <f t="shared" si="6"/>
        <v>9</v>
      </c>
      <c r="C266" s="8">
        <f t="shared" si="6"/>
        <v>7</v>
      </c>
      <c r="D266" s="8">
        <f t="shared" si="6"/>
        <v>5</v>
      </c>
      <c r="E266" s="9">
        <f t="shared" si="7"/>
        <v>21</v>
      </c>
    </row>
    <row r="267" spans="1:9" x14ac:dyDescent="0.2">
      <c r="A267" s="7">
        <v>17</v>
      </c>
      <c r="B267" s="8">
        <f t="shared" si="6"/>
        <v>6</v>
      </c>
      <c r="C267" s="8">
        <f t="shared" si="6"/>
        <v>10</v>
      </c>
      <c r="D267" s="8">
        <f t="shared" si="6"/>
        <v>2</v>
      </c>
      <c r="E267" s="9">
        <f t="shared" si="7"/>
        <v>18</v>
      </c>
    </row>
    <row r="268" spans="1:9" x14ac:dyDescent="0.2">
      <c r="A268" s="7">
        <v>18</v>
      </c>
      <c r="B268" s="8">
        <f t="shared" si="6"/>
        <v>4</v>
      </c>
      <c r="C268" s="8">
        <f t="shared" si="6"/>
        <v>12</v>
      </c>
      <c r="D268" s="8">
        <f t="shared" si="6"/>
        <v>1</v>
      </c>
      <c r="E268" s="9">
        <f t="shared" si="7"/>
        <v>17</v>
      </c>
    </row>
    <row r="269" spans="1:9" x14ac:dyDescent="0.2">
      <c r="A269" s="7">
        <v>19</v>
      </c>
      <c r="B269" s="8">
        <f t="shared" si="6"/>
        <v>9</v>
      </c>
      <c r="C269" s="8">
        <f t="shared" si="6"/>
        <v>16</v>
      </c>
      <c r="D269" s="8">
        <f t="shared" si="6"/>
        <v>2</v>
      </c>
      <c r="E269" s="9">
        <f t="shared" si="7"/>
        <v>27</v>
      </c>
    </row>
    <row r="270" spans="1:9" x14ac:dyDescent="0.2">
      <c r="A270" s="7">
        <v>20</v>
      </c>
      <c r="B270" s="8">
        <f t="shared" si="6"/>
        <v>9</v>
      </c>
      <c r="C270" s="8">
        <f t="shared" si="6"/>
        <v>8</v>
      </c>
      <c r="D270" s="8">
        <f t="shared" si="6"/>
        <v>1</v>
      </c>
      <c r="E270" s="9">
        <f t="shared" si="7"/>
        <v>18</v>
      </c>
    </row>
    <row r="271" spans="1:9" x14ac:dyDescent="0.2">
      <c r="A271" s="7">
        <v>21</v>
      </c>
      <c r="B271" s="8">
        <f t="shared" si="6"/>
        <v>8</v>
      </c>
      <c r="C271" s="8">
        <f t="shared" si="6"/>
        <v>13</v>
      </c>
      <c r="D271" s="8">
        <f t="shared" si="6"/>
        <v>2</v>
      </c>
      <c r="E271" s="9">
        <f t="shared" si="7"/>
        <v>23</v>
      </c>
    </row>
    <row r="272" spans="1:9" x14ac:dyDescent="0.2">
      <c r="A272" s="7">
        <v>22</v>
      </c>
      <c r="B272" s="8">
        <f t="shared" si="6"/>
        <v>6</v>
      </c>
      <c r="C272" s="8">
        <f t="shared" si="6"/>
        <v>6</v>
      </c>
      <c r="D272" s="8">
        <f t="shared" si="6"/>
        <v>2</v>
      </c>
      <c r="E272" s="9">
        <f t="shared" si="7"/>
        <v>14</v>
      </c>
    </row>
    <row r="273" spans="1:9" x14ac:dyDescent="0.2">
      <c r="A273" s="10">
        <v>23</v>
      </c>
      <c r="B273" s="11">
        <f t="shared" si="6"/>
        <v>1</v>
      </c>
      <c r="C273" s="11">
        <f t="shared" si="6"/>
        <v>1</v>
      </c>
      <c r="D273" s="11">
        <f t="shared" si="6"/>
        <v>1</v>
      </c>
      <c r="E273" s="12">
        <f t="shared" si="7"/>
        <v>3</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A04BB-A6B5-CF46-A971-7C23813DCBF5}">
  <dimension ref="A1:T274"/>
  <sheetViews>
    <sheetView showGridLines="0" topLeftCell="A247" zoomScale="110" zoomScaleNormal="110" workbookViewId="0">
      <selection activeCell="H2" sqref="H2:H209"/>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552</v>
      </c>
      <c r="B2" s="20" t="s">
        <v>18</v>
      </c>
      <c r="C2" s="20" t="s">
        <v>553</v>
      </c>
      <c r="D2" s="20" t="s">
        <v>34</v>
      </c>
      <c r="E2" s="20" t="s">
        <v>399</v>
      </c>
      <c r="F2" s="21">
        <v>46307.004780092589</v>
      </c>
      <c r="G2" s="20" t="s">
        <v>22</v>
      </c>
      <c r="H2" s="20" t="s">
        <v>4089</v>
      </c>
      <c r="I2" s="20">
        <v>380</v>
      </c>
      <c r="J2" s="20" t="s">
        <v>23</v>
      </c>
      <c r="K2" s="20" t="s">
        <v>24</v>
      </c>
      <c r="L2" s="20">
        <v>878</v>
      </c>
      <c r="M2" s="20" t="s">
        <v>36</v>
      </c>
      <c r="N2" s="21">
        <v>46307.050462962965</v>
      </c>
      <c r="O2" s="20">
        <v>380</v>
      </c>
      <c r="P2" s="20" t="s">
        <v>26</v>
      </c>
      <c r="Q2" s="20">
        <v>190</v>
      </c>
      <c r="R2" s="3" t="str">
        <f>IF(OR(G2="12R",G2="12L"),_xlfn.XLOOKUP(C2,DB!$A$2:$A$255,DB!$B$2:$B$255,""),IF(OR(G2="30L",G2="30R"),_xlfn.XLOOKUP(C2,DB!$A$2:$A$255,DB!$C$2:$C$255,""),""))</f>
        <v>UDGUV</v>
      </c>
      <c r="S2" s="3">
        <f t="shared" ref="S2:S65" si="0">HOUR(F2)</f>
        <v>0</v>
      </c>
      <c r="T2" s="3" t="str">
        <f>_xlfn.XLOOKUP(C2,DB!$A$2:$A$255,DB!$D$2:$D$255,"")</f>
        <v>Sector 2</v>
      </c>
    </row>
    <row r="3" spans="1:20" x14ac:dyDescent="0.2">
      <c r="A3" s="20" t="s">
        <v>17</v>
      </c>
      <c r="B3" s="20" t="s">
        <v>18</v>
      </c>
      <c r="C3" s="20" t="s">
        <v>19</v>
      </c>
      <c r="D3" s="20" t="s">
        <v>20</v>
      </c>
      <c r="E3" s="20" t="s">
        <v>4090</v>
      </c>
      <c r="F3" s="21">
        <v>46307.010289351849</v>
      </c>
      <c r="G3" s="20" t="s">
        <v>22</v>
      </c>
      <c r="H3" s="20" t="s">
        <v>4091</v>
      </c>
      <c r="I3" s="20">
        <v>360</v>
      </c>
      <c r="J3" s="20" t="s">
        <v>23</v>
      </c>
      <c r="K3" s="20" t="s">
        <v>24</v>
      </c>
      <c r="L3" s="20">
        <v>879</v>
      </c>
      <c r="M3" s="20" t="s">
        <v>25</v>
      </c>
      <c r="N3" s="21">
        <v>46307.056238425925</v>
      </c>
      <c r="O3" s="20">
        <v>360</v>
      </c>
      <c r="P3" s="20" t="s">
        <v>26</v>
      </c>
      <c r="Q3" s="20">
        <v>190</v>
      </c>
      <c r="R3" s="3" t="str">
        <f>IF(OR(G3="12R",G3="12L"),_xlfn.XLOOKUP(C3,DB!$A$2:$A$255,DB!$B$2:$B$255,""),IF(OR(G3="30L",G3="30R"),_xlfn.XLOOKUP(C3,DB!$A$2:$A$255,DB!$C$2:$C$255,""),""))</f>
        <v>UDGUV</v>
      </c>
      <c r="S3" s="3">
        <f t="shared" si="0"/>
        <v>0</v>
      </c>
      <c r="T3" s="3" t="str">
        <f>_xlfn.XLOOKUP(C3,DB!$A$2:$A$255,DB!$D$2:$D$255,"")</f>
        <v>Sector 2</v>
      </c>
    </row>
    <row r="4" spans="1:20" x14ac:dyDescent="0.2">
      <c r="A4" s="20" t="s">
        <v>32</v>
      </c>
      <c r="B4" s="20" t="s">
        <v>18</v>
      </c>
      <c r="C4" s="20" t="s">
        <v>33</v>
      </c>
      <c r="D4" s="20" t="s">
        <v>54</v>
      </c>
      <c r="E4" s="20" t="s">
        <v>427</v>
      </c>
      <c r="F4" s="21">
        <v>46307.035069444442</v>
      </c>
      <c r="G4" s="20" t="s">
        <v>22</v>
      </c>
      <c r="H4" s="20" t="s">
        <v>4092</v>
      </c>
      <c r="I4" s="20">
        <v>380</v>
      </c>
      <c r="J4" s="20" t="s">
        <v>23</v>
      </c>
      <c r="K4" s="20" t="s">
        <v>24</v>
      </c>
      <c r="L4" s="20">
        <v>868</v>
      </c>
      <c r="M4" s="20" t="s">
        <v>36</v>
      </c>
      <c r="N4" s="21">
        <v>46307.080358796295</v>
      </c>
      <c r="O4" s="20">
        <v>380</v>
      </c>
      <c r="P4" s="20" t="s">
        <v>26</v>
      </c>
      <c r="Q4" s="20">
        <v>190</v>
      </c>
      <c r="R4" s="3" t="str">
        <f>IF(OR(G4="12R",G4="12L"),_xlfn.XLOOKUP(C4,DB!$A$2:$A$255,DB!$B$2:$B$255,""),IF(OR(G4="30L",G4="30R"),_xlfn.XLOOKUP(C4,DB!$A$2:$A$255,DB!$C$2:$C$255,""),""))</f>
        <v>UDGUV</v>
      </c>
      <c r="S4" s="3">
        <f t="shared" si="0"/>
        <v>0</v>
      </c>
      <c r="T4" s="3" t="str">
        <f>_xlfn.XLOOKUP(C4,DB!$A$2:$A$255,DB!$D$2:$D$255,"")</f>
        <v>Sector 2</v>
      </c>
    </row>
    <row r="5" spans="1:20" x14ac:dyDescent="0.2">
      <c r="A5" s="20" t="s">
        <v>42</v>
      </c>
      <c r="B5" s="20" t="s">
        <v>18</v>
      </c>
      <c r="C5" s="20" t="s">
        <v>43</v>
      </c>
      <c r="D5" s="20" t="s">
        <v>44</v>
      </c>
      <c r="E5" s="20" t="s">
        <v>288</v>
      </c>
      <c r="F5" s="21">
        <v>46307.044108796297</v>
      </c>
      <c r="G5" s="20" t="s">
        <v>22</v>
      </c>
      <c r="H5" s="20" t="s">
        <v>4093</v>
      </c>
      <c r="I5" s="20">
        <v>360</v>
      </c>
      <c r="J5" s="20" t="s">
        <v>23</v>
      </c>
      <c r="K5" s="20" t="s">
        <v>24</v>
      </c>
      <c r="L5" s="20">
        <v>865</v>
      </c>
      <c r="M5" s="20" t="s">
        <v>46</v>
      </c>
      <c r="N5" s="21">
        <v>46307.089212962965</v>
      </c>
      <c r="O5" s="20">
        <v>360</v>
      </c>
      <c r="P5" s="20" t="s">
        <v>26</v>
      </c>
      <c r="Q5" s="20">
        <v>190</v>
      </c>
      <c r="R5" s="3" t="str">
        <f>IF(OR(G5="12R",G5="12L"),_xlfn.XLOOKUP(C5,DB!$A$2:$A$255,DB!$B$2:$B$255,""),IF(OR(G5="30L",G5="30R"),_xlfn.XLOOKUP(C5,DB!$A$2:$A$255,DB!$C$2:$C$255,""),""))</f>
        <v>UDGUV</v>
      </c>
      <c r="S5" s="3">
        <f t="shared" si="0"/>
        <v>1</v>
      </c>
      <c r="T5" s="3" t="str">
        <f>_xlfn.XLOOKUP(C5,DB!$A$2:$A$255,DB!$D$2:$D$255,"")</f>
        <v>Sector 2</v>
      </c>
    </row>
    <row r="6" spans="1:20" x14ac:dyDescent="0.2">
      <c r="A6" s="20" t="s">
        <v>57</v>
      </c>
      <c r="B6" s="20" t="s">
        <v>18</v>
      </c>
      <c r="C6" s="20" t="s">
        <v>43</v>
      </c>
      <c r="D6" s="20" t="s">
        <v>20</v>
      </c>
      <c r="E6" s="20" t="s">
        <v>562</v>
      </c>
      <c r="F6" s="21">
        <v>46307.050324074073</v>
      </c>
      <c r="G6" s="20" t="s">
        <v>22</v>
      </c>
      <c r="H6" s="20" t="s">
        <v>4094</v>
      </c>
      <c r="I6" s="20">
        <v>360</v>
      </c>
      <c r="J6" s="20" t="s">
        <v>23</v>
      </c>
      <c r="K6" s="20" t="s">
        <v>24</v>
      </c>
      <c r="L6" s="20">
        <v>933</v>
      </c>
      <c r="M6" s="20" t="s">
        <v>4095</v>
      </c>
      <c r="N6" s="21">
        <v>46307.09814814815</v>
      </c>
      <c r="O6" s="20">
        <v>340</v>
      </c>
      <c r="P6" s="20" t="s">
        <v>26</v>
      </c>
      <c r="Q6" s="20">
        <v>190</v>
      </c>
      <c r="R6" s="3" t="str">
        <f>IF(OR(G6="12R",G6="12L"),_xlfn.XLOOKUP(C6,DB!$A$2:$A$255,DB!$B$2:$B$255,""),IF(OR(G6="30L",G6="30R"),_xlfn.XLOOKUP(C6,DB!$A$2:$A$255,DB!$C$2:$C$255,""),""))</f>
        <v>UDGUV</v>
      </c>
      <c r="S6" s="3">
        <f t="shared" si="0"/>
        <v>1</v>
      </c>
      <c r="T6" s="3" t="str">
        <f>_xlfn.XLOOKUP(C6,DB!$A$2:$A$255,DB!$D$2:$D$255,"")</f>
        <v>Sector 2</v>
      </c>
    </row>
    <row r="7" spans="1:20" x14ac:dyDescent="0.2">
      <c r="A7" s="20" t="s">
        <v>47</v>
      </c>
      <c r="B7" s="20" t="s">
        <v>18</v>
      </c>
      <c r="C7" s="20" t="s">
        <v>48</v>
      </c>
      <c r="D7" s="20" t="s">
        <v>49</v>
      </c>
      <c r="E7" s="20" t="s">
        <v>692</v>
      </c>
      <c r="F7" s="21">
        <v>46307.060902777775</v>
      </c>
      <c r="G7" s="20" t="s">
        <v>22</v>
      </c>
      <c r="H7" s="20" t="s">
        <v>4096</v>
      </c>
      <c r="I7" s="20">
        <v>370</v>
      </c>
      <c r="J7" s="20" t="s">
        <v>23</v>
      </c>
      <c r="K7" s="20" t="s">
        <v>24</v>
      </c>
      <c r="L7" s="20">
        <v>359</v>
      </c>
      <c r="M7" s="20" t="s">
        <v>31</v>
      </c>
      <c r="N7" s="21">
        <v>46307.080578703702</v>
      </c>
      <c r="O7" s="20">
        <v>370</v>
      </c>
      <c r="P7" s="20" t="s">
        <v>41</v>
      </c>
      <c r="Q7" s="20">
        <v>40</v>
      </c>
      <c r="R7" s="3" t="str">
        <f>IF(OR(G7="12R",G7="12L"),_xlfn.XLOOKUP(C7,DB!$A$2:$A$255,DB!$B$2:$B$255,""),IF(OR(G7="30L",G7="30R"),_xlfn.XLOOKUP(C7,DB!$A$2:$A$255,DB!$C$2:$C$255,""),""))</f>
        <v>NUDAL</v>
      </c>
      <c r="S7" s="3">
        <f t="shared" si="0"/>
        <v>1</v>
      </c>
      <c r="T7" s="3" t="str">
        <f>_xlfn.XLOOKUP(C7,DB!$A$2:$A$255,DB!$D$2:$D$255,"")</f>
        <v>Sector 3</v>
      </c>
    </row>
    <row r="8" spans="1:20" x14ac:dyDescent="0.2">
      <c r="A8" s="20" t="s">
        <v>217</v>
      </c>
      <c r="B8" s="20" t="s">
        <v>18</v>
      </c>
      <c r="C8" s="20" t="s">
        <v>33</v>
      </c>
      <c r="D8" s="20" t="s">
        <v>61</v>
      </c>
      <c r="E8" s="20" t="s">
        <v>2843</v>
      </c>
      <c r="F8" s="21">
        <v>46307.062905092593</v>
      </c>
      <c r="G8" s="20" t="s">
        <v>22</v>
      </c>
      <c r="H8" s="20" t="s">
        <v>4097</v>
      </c>
      <c r="I8" s="20">
        <v>340</v>
      </c>
      <c r="J8" s="20" t="s">
        <v>23</v>
      </c>
      <c r="K8" s="20" t="s">
        <v>24</v>
      </c>
      <c r="L8" s="20">
        <v>862</v>
      </c>
      <c r="M8" s="20" t="s">
        <v>36</v>
      </c>
      <c r="N8" s="21">
        <v>46307.107777777775</v>
      </c>
      <c r="O8" s="20">
        <v>340</v>
      </c>
      <c r="P8" s="20" t="s">
        <v>26</v>
      </c>
      <c r="Q8" s="20">
        <v>190</v>
      </c>
      <c r="R8" s="3" t="str">
        <f>IF(OR(G8="12R",G8="12L"),_xlfn.XLOOKUP(C8,DB!$A$2:$A$255,DB!$B$2:$B$255,""),IF(OR(G8="30L",G8="30R"),_xlfn.XLOOKUP(C8,DB!$A$2:$A$255,DB!$C$2:$C$255,""),""))</f>
        <v>UDGUV</v>
      </c>
      <c r="S8" s="3">
        <f t="shared" si="0"/>
        <v>1</v>
      </c>
      <c r="T8" s="3" t="str">
        <f>_xlfn.XLOOKUP(C8,DB!$A$2:$A$255,DB!$D$2:$D$255,"")</f>
        <v>Sector 2</v>
      </c>
    </row>
    <row r="9" spans="1:20" x14ac:dyDescent="0.2">
      <c r="A9" s="20" t="s">
        <v>758</v>
      </c>
      <c r="B9" s="20" t="s">
        <v>18</v>
      </c>
      <c r="C9" s="20" t="s">
        <v>368</v>
      </c>
      <c r="D9" s="20" t="s">
        <v>69</v>
      </c>
      <c r="E9" s="20" t="s">
        <v>2195</v>
      </c>
      <c r="F9" s="21">
        <v>46307.064270833333</v>
      </c>
      <c r="G9" s="20" t="s">
        <v>22</v>
      </c>
      <c r="H9" s="20" t="s">
        <v>4098</v>
      </c>
      <c r="I9" s="20">
        <v>350</v>
      </c>
      <c r="J9" s="20" t="s">
        <v>23</v>
      </c>
      <c r="K9" s="20" t="s">
        <v>152</v>
      </c>
      <c r="L9" s="20">
        <v>136</v>
      </c>
      <c r="M9" s="20" t="s">
        <v>40</v>
      </c>
      <c r="N9" s="21">
        <v>46307.074444444443</v>
      </c>
      <c r="O9" s="20">
        <v>191</v>
      </c>
      <c r="P9" s="20" t="s">
        <v>41</v>
      </c>
      <c r="Q9" s="20">
        <v>190</v>
      </c>
      <c r="R9" s="3" t="str">
        <f>IF(OR(G9="12R",G9="12L"),_xlfn.XLOOKUP(C9,DB!$A$2:$A$255,DB!$B$2:$B$255,""),IF(OR(G9="30L",G9="30R"),_xlfn.XLOOKUP(C9,DB!$A$2:$A$255,DB!$C$2:$C$255,""),""))</f>
        <v>NUDAL</v>
      </c>
      <c r="S9" s="3">
        <f t="shared" si="0"/>
        <v>1</v>
      </c>
      <c r="T9" s="3" t="str">
        <f>_xlfn.XLOOKUP(C9,DB!$A$2:$A$255,DB!$D$2:$D$255,"")</f>
        <v>Sector 3</v>
      </c>
    </row>
    <row r="10" spans="1:20" x14ac:dyDescent="0.2">
      <c r="A10" s="20" t="s">
        <v>373</v>
      </c>
      <c r="B10" s="20" t="s">
        <v>18</v>
      </c>
      <c r="C10" s="20" t="s">
        <v>38</v>
      </c>
      <c r="D10" s="20" t="s">
        <v>366</v>
      </c>
      <c r="E10" s="20" t="s">
        <v>4099</v>
      </c>
      <c r="F10" s="21">
        <v>46307.073460648149</v>
      </c>
      <c r="G10" s="20" t="s">
        <v>22</v>
      </c>
      <c r="H10" s="20" t="s">
        <v>4100</v>
      </c>
      <c r="I10" s="20">
        <v>390</v>
      </c>
      <c r="J10" s="20" t="s">
        <v>23</v>
      </c>
      <c r="K10" s="20" t="s">
        <v>24</v>
      </c>
      <c r="L10" s="20">
        <v>133</v>
      </c>
      <c r="M10" s="20" t="s">
        <v>40</v>
      </c>
      <c r="N10" s="21">
        <v>46307.083229166667</v>
      </c>
      <c r="O10" s="20">
        <v>211</v>
      </c>
      <c r="P10" s="20" t="s">
        <v>41</v>
      </c>
      <c r="Q10" s="20">
        <v>190</v>
      </c>
      <c r="R10" s="3" t="str">
        <f>IF(OR(G10="12R",G10="12L"),_xlfn.XLOOKUP(C10,DB!$A$2:$A$255,DB!$B$2:$B$255,""),IF(OR(G10="30L",G10="30R"),_xlfn.XLOOKUP(C10,DB!$A$2:$A$255,DB!$C$2:$C$255,""),""))</f>
        <v>NUDAL</v>
      </c>
      <c r="S10" s="3">
        <f t="shared" si="0"/>
        <v>1</v>
      </c>
      <c r="T10" s="3" t="str">
        <f>_xlfn.XLOOKUP(C10,DB!$A$2:$A$255,DB!$D$2:$D$255,"")</f>
        <v>Sector 3</v>
      </c>
    </row>
    <row r="11" spans="1:20" x14ac:dyDescent="0.2">
      <c r="A11" s="20" t="s">
        <v>60</v>
      </c>
      <c r="B11" s="20" t="s">
        <v>18</v>
      </c>
      <c r="C11" s="20" t="s">
        <v>28</v>
      </c>
      <c r="D11" s="20" t="s">
        <v>61</v>
      </c>
      <c r="E11" s="20" t="s">
        <v>3498</v>
      </c>
      <c r="F11" s="21">
        <v>46307.093078703707</v>
      </c>
      <c r="G11" s="20" t="s">
        <v>22</v>
      </c>
      <c r="H11" s="20" t="s">
        <v>4101</v>
      </c>
      <c r="I11" s="20">
        <v>330</v>
      </c>
      <c r="J11" s="20" t="s">
        <v>23</v>
      </c>
      <c r="K11" s="20" t="s">
        <v>24</v>
      </c>
      <c r="L11" s="20">
        <v>345</v>
      </c>
      <c r="M11" s="20" t="s">
        <v>31</v>
      </c>
      <c r="N11" s="21">
        <v>46307.113541666666</v>
      </c>
      <c r="O11" s="20">
        <v>326</v>
      </c>
      <c r="P11" s="20" t="s">
        <v>26</v>
      </c>
      <c r="Q11" s="20">
        <v>40</v>
      </c>
      <c r="R11" s="3" t="str">
        <f>IF(OR(G11="12R",G11="12L"),_xlfn.XLOOKUP(C11,DB!$A$2:$A$255,DB!$B$2:$B$255,""),IF(OR(G11="30L",G11="30R"),_xlfn.XLOOKUP(C11,DB!$A$2:$A$255,DB!$C$2:$C$255,""),""))</f>
        <v>OMSUK</v>
      </c>
      <c r="S11" s="3">
        <f t="shared" si="0"/>
        <v>2</v>
      </c>
      <c r="T11" s="3" t="str">
        <f>_xlfn.XLOOKUP(C11,DB!$A$2:$A$255,DB!$D$2:$D$255,"")</f>
        <v>Sector 3</v>
      </c>
    </row>
    <row r="12" spans="1:20" x14ac:dyDescent="0.2">
      <c r="A12" s="20" t="s">
        <v>759</v>
      </c>
      <c r="B12" s="20" t="s">
        <v>18</v>
      </c>
      <c r="C12" s="20" t="s">
        <v>33</v>
      </c>
      <c r="D12" s="20" t="s">
        <v>20</v>
      </c>
      <c r="E12" s="20" t="s">
        <v>534</v>
      </c>
      <c r="F12" s="21">
        <v>46307.109317129631</v>
      </c>
      <c r="G12" s="20" t="s">
        <v>22</v>
      </c>
      <c r="H12" s="20" t="s">
        <v>561</v>
      </c>
      <c r="I12" s="20">
        <v>360</v>
      </c>
      <c r="J12" s="20" t="s">
        <v>23</v>
      </c>
      <c r="K12" s="20" t="s">
        <v>24</v>
      </c>
      <c r="L12" s="20">
        <v>865</v>
      </c>
      <c r="M12" s="20" t="s">
        <v>36</v>
      </c>
      <c r="N12" s="21">
        <v>46307.154907407406</v>
      </c>
      <c r="O12" s="20">
        <v>360</v>
      </c>
      <c r="P12" s="20" t="s">
        <v>26</v>
      </c>
      <c r="Q12" s="20">
        <v>190</v>
      </c>
      <c r="R12" s="3" t="str">
        <f>IF(OR(G12="12R",G12="12L"),_xlfn.XLOOKUP(C12,DB!$A$2:$A$255,DB!$B$2:$B$255,""),IF(OR(G12="30L",G12="30R"),_xlfn.XLOOKUP(C12,DB!$A$2:$A$255,DB!$C$2:$C$255,""),""))</f>
        <v>UDGUV</v>
      </c>
      <c r="S12" s="3">
        <f t="shared" si="0"/>
        <v>2</v>
      </c>
      <c r="T12" s="3" t="str">
        <f>_xlfn.XLOOKUP(C12,DB!$A$2:$A$255,DB!$D$2:$D$255,"")</f>
        <v>Sector 2</v>
      </c>
    </row>
    <row r="13" spans="1:20" x14ac:dyDescent="0.2">
      <c r="A13" s="20" t="s">
        <v>375</v>
      </c>
      <c r="B13" s="20" t="s">
        <v>18</v>
      </c>
      <c r="C13" s="20" t="s">
        <v>219</v>
      </c>
      <c r="D13" s="20" t="s">
        <v>54</v>
      </c>
      <c r="E13" s="20" t="s">
        <v>428</v>
      </c>
      <c r="F13" s="21">
        <v>46307.119212962964</v>
      </c>
      <c r="G13" s="20" t="s">
        <v>22</v>
      </c>
      <c r="H13" s="20" t="s">
        <v>4102</v>
      </c>
      <c r="I13" s="20">
        <v>370</v>
      </c>
      <c r="J13" s="20" t="s">
        <v>23</v>
      </c>
      <c r="K13" s="20" t="s">
        <v>24</v>
      </c>
      <c r="L13" s="20">
        <v>153</v>
      </c>
      <c r="M13" s="20" t="s">
        <v>117</v>
      </c>
      <c r="N13" s="21">
        <v>46307.130011574074</v>
      </c>
      <c r="O13" s="20">
        <v>278</v>
      </c>
      <c r="P13" s="20" t="s">
        <v>26</v>
      </c>
      <c r="Q13" s="20">
        <v>190</v>
      </c>
      <c r="R13" s="3" t="str">
        <f>IF(OR(G13="12R",G13="12L"),_xlfn.XLOOKUP(C13,DB!$A$2:$A$255,DB!$B$2:$B$255,""),IF(OR(G13="30L",G13="30R"),_xlfn.XLOOKUP(C13,DB!$A$2:$A$255,DB!$C$2:$C$255,""),""))</f>
        <v>TAKUX</v>
      </c>
      <c r="S13" s="3">
        <f t="shared" si="0"/>
        <v>2</v>
      </c>
      <c r="T13" s="3" t="str">
        <f>_xlfn.XLOOKUP(C13,DB!$A$2:$A$255,DB!$D$2:$D$255,"")</f>
        <v>Sector 7</v>
      </c>
    </row>
    <row r="14" spans="1:20" x14ac:dyDescent="0.2">
      <c r="A14" s="20" t="s">
        <v>367</v>
      </c>
      <c r="B14" s="20" t="s">
        <v>18</v>
      </c>
      <c r="C14" s="20" t="s">
        <v>368</v>
      </c>
      <c r="D14" s="20" t="s">
        <v>88</v>
      </c>
      <c r="E14" s="20" t="s">
        <v>369</v>
      </c>
      <c r="F14" s="21">
        <v>46307.120972222219</v>
      </c>
      <c r="G14" s="20" t="s">
        <v>22</v>
      </c>
      <c r="H14" s="20" t="s">
        <v>4103</v>
      </c>
      <c r="I14" s="20">
        <v>370</v>
      </c>
      <c r="J14" s="20" t="s">
        <v>23</v>
      </c>
      <c r="K14" s="20" t="s">
        <v>24</v>
      </c>
      <c r="L14" s="20">
        <v>136</v>
      </c>
      <c r="M14" s="20" t="s">
        <v>40</v>
      </c>
      <c r="N14" s="21">
        <v>46307.13082175926</v>
      </c>
      <c r="O14" s="20">
        <v>186</v>
      </c>
      <c r="P14" s="20" t="s">
        <v>41</v>
      </c>
      <c r="Q14" s="20">
        <v>190</v>
      </c>
      <c r="R14" s="3" t="str">
        <f>IF(OR(G14="12R",G14="12L"),_xlfn.XLOOKUP(C14,DB!$A$2:$A$255,DB!$B$2:$B$255,""),IF(OR(G14="30L",G14="30R"),_xlfn.XLOOKUP(C14,DB!$A$2:$A$255,DB!$C$2:$C$255,""),""))</f>
        <v>NUDAL</v>
      </c>
      <c r="S14" s="3">
        <f t="shared" si="0"/>
        <v>2</v>
      </c>
      <c r="T14" s="3" t="str">
        <f>_xlfn.XLOOKUP(C14,DB!$A$2:$A$255,DB!$D$2:$D$255,"")</f>
        <v>Sector 3</v>
      </c>
    </row>
    <row r="15" spans="1:20" x14ac:dyDescent="0.2">
      <c r="A15" s="20" t="s">
        <v>80</v>
      </c>
      <c r="B15" s="20" t="s">
        <v>18</v>
      </c>
      <c r="C15" s="20" t="s">
        <v>43</v>
      </c>
      <c r="D15" s="20" t="s">
        <v>20</v>
      </c>
      <c r="E15" s="20" t="s">
        <v>736</v>
      </c>
      <c r="F15" s="21">
        <v>46307.122870370367</v>
      </c>
      <c r="G15" s="20" t="s">
        <v>22</v>
      </c>
      <c r="H15" s="20" t="s">
        <v>4104</v>
      </c>
      <c r="I15" s="20">
        <v>360</v>
      </c>
      <c r="J15" s="20" t="s">
        <v>23</v>
      </c>
      <c r="K15" s="20" t="s">
        <v>24</v>
      </c>
      <c r="L15" s="20">
        <v>889</v>
      </c>
      <c r="M15" s="20" t="s">
        <v>4105</v>
      </c>
      <c r="N15" s="21">
        <v>46307.168506944443</v>
      </c>
      <c r="O15" s="20">
        <v>360</v>
      </c>
      <c r="P15" s="20" t="s">
        <v>26</v>
      </c>
      <c r="Q15" s="20">
        <v>190</v>
      </c>
      <c r="R15" s="3" t="str">
        <f>IF(OR(G15="12R",G15="12L"),_xlfn.XLOOKUP(C15,DB!$A$2:$A$255,DB!$B$2:$B$255,""),IF(OR(G15="30L",G15="30R"),_xlfn.XLOOKUP(C15,DB!$A$2:$A$255,DB!$C$2:$C$255,""),""))</f>
        <v>UDGUV</v>
      </c>
      <c r="S15" s="3">
        <f t="shared" si="0"/>
        <v>2</v>
      </c>
      <c r="T15" s="3" t="str">
        <f>_xlfn.XLOOKUP(C15,DB!$A$2:$A$255,DB!$D$2:$D$255,"")</f>
        <v>Sector 2</v>
      </c>
    </row>
    <row r="16" spans="1:20" x14ac:dyDescent="0.2">
      <c r="A16" s="20" t="s">
        <v>71</v>
      </c>
      <c r="B16" s="20" t="s">
        <v>18</v>
      </c>
      <c r="C16" s="20" t="s">
        <v>43</v>
      </c>
      <c r="D16" s="20" t="s">
        <v>54</v>
      </c>
      <c r="E16" s="20" t="s">
        <v>3542</v>
      </c>
      <c r="F16" s="21">
        <v>46307.12462962963</v>
      </c>
      <c r="G16" s="20" t="s">
        <v>22</v>
      </c>
      <c r="H16" s="20" t="s">
        <v>4106</v>
      </c>
      <c r="I16" s="20">
        <v>380</v>
      </c>
      <c r="J16" s="20" t="s">
        <v>23</v>
      </c>
      <c r="K16" s="20" t="s">
        <v>24</v>
      </c>
      <c r="L16" s="20">
        <v>916</v>
      </c>
      <c r="M16" s="20" t="s">
        <v>744</v>
      </c>
      <c r="N16" s="21">
        <v>46307.172025462962</v>
      </c>
      <c r="O16" s="20">
        <v>380</v>
      </c>
      <c r="P16" s="20" t="s">
        <v>26</v>
      </c>
      <c r="Q16" s="20">
        <v>190</v>
      </c>
      <c r="R16" s="3" t="str">
        <f>IF(OR(G16="12R",G16="12L"),_xlfn.XLOOKUP(C16,DB!$A$2:$A$255,DB!$B$2:$B$255,""),IF(OR(G16="30L",G16="30R"),_xlfn.XLOOKUP(C16,DB!$A$2:$A$255,DB!$C$2:$C$255,""),""))</f>
        <v>UDGUV</v>
      </c>
      <c r="S16" s="3">
        <f t="shared" si="0"/>
        <v>2</v>
      </c>
      <c r="T16" s="3" t="str">
        <f>_xlfn.XLOOKUP(C16,DB!$A$2:$A$255,DB!$D$2:$D$255,"")</f>
        <v>Sector 2</v>
      </c>
    </row>
    <row r="17" spans="1:20" x14ac:dyDescent="0.2">
      <c r="A17" s="20" t="s">
        <v>4107</v>
      </c>
      <c r="B17" s="20" t="s">
        <v>18</v>
      </c>
      <c r="C17" s="20" t="s">
        <v>212</v>
      </c>
      <c r="D17" s="20" t="s">
        <v>132</v>
      </c>
      <c r="E17" s="20"/>
      <c r="F17" s="21">
        <v>46307.127766203703</v>
      </c>
      <c r="G17" s="20" t="s">
        <v>22</v>
      </c>
      <c r="H17" s="20" t="s">
        <v>4108</v>
      </c>
      <c r="I17" s="20">
        <v>400</v>
      </c>
      <c r="J17" s="20" t="s">
        <v>23</v>
      </c>
      <c r="K17" s="20" t="s">
        <v>51</v>
      </c>
      <c r="L17" s="20">
        <v>863</v>
      </c>
      <c r="M17" s="20" t="s">
        <v>36</v>
      </c>
      <c r="N17" s="21">
        <v>46307.174618055556</v>
      </c>
      <c r="O17" s="20">
        <v>400</v>
      </c>
      <c r="P17" s="20" t="s">
        <v>26</v>
      </c>
      <c r="Q17" s="20">
        <v>30</v>
      </c>
      <c r="R17" s="3" t="str">
        <f>IF(OR(G17="12R",G17="12L"),_xlfn.XLOOKUP(C17,DB!$A$2:$A$255,DB!$B$2:$B$255,""),IF(OR(G17="30L",G17="30R"),_xlfn.XLOOKUP(C17,DB!$A$2:$A$255,DB!$C$2:$C$255,""),""))</f>
        <v>UDGUV</v>
      </c>
      <c r="S17" s="3">
        <f t="shared" si="0"/>
        <v>3</v>
      </c>
      <c r="T17" s="3" t="str">
        <f>_xlfn.XLOOKUP(C17,DB!$A$2:$A$255,DB!$D$2:$D$255,"")</f>
        <v>Sector 2</v>
      </c>
    </row>
    <row r="18" spans="1:20" x14ac:dyDescent="0.2">
      <c r="A18" s="20" t="s">
        <v>83</v>
      </c>
      <c r="B18" s="20" t="s">
        <v>18</v>
      </c>
      <c r="C18" s="20" t="s">
        <v>50</v>
      </c>
      <c r="D18" s="20" t="s">
        <v>34</v>
      </c>
      <c r="E18" s="20" t="s">
        <v>505</v>
      </c>
      <c r="F18" s="21">
        <v>46307.132002314815</v>
      </c>
      <c r="G18" s="20" t="s">
        <v>22</v>
      </c>
      <c r="H18" s="20" t="s">
        <v>557</v>
      </c>
      <c r="I18" s="20">
        <v>380</v>
      </c>
      <c r="J18" s="20" t="s">
        <v>23</v>
      </c>
      <c r="K18" s="20" t="s">
        <v>24</v>
      </c>
      <c r="L18" s="20">
        <v>859</v>
      </c>
      <c r="M18" s="20" t="s">
        <v>46</v>
      </c>
      <c r="N18" s="21">
        <v>46307.17664351852</v>
      </c>
      <c r="O18" s="20">
        <v>380</v>
      </c>
      <c r="P18" s="20" t="s">
        <v>26</v>
      </c>
      <c r="Q18" s="20">
        <v>190</v>
      </c>
      <c r="R18" s="3" t="str">
        <f>IF(OR(G18="12R",G18="12L"),_xlfn.XLOOKUP(C18,DB!$A$2:$A$255,DB!$B$2:$B$255,""),IF(OR(G18="30L",G18="30R"),_xlfn.XLOOKUP(C18,DB!$A$2:$A$255,DB!$C$2:$C$255,""),""))</f>
        <v>UDGUV</v>
      </c>
      <c r="S18" s="3">
        <f t="shared" si="0"/>
        <v>3</v>
      </c>
      <c r="T18" s="3" t="str">
        <f>_xlfn.XLOOKUP(C18,DB!$A$2:$A$255,DB!$D$2:$D$255,"")</f>
        <v>Sector 2</v>
      </c>
    </row>
    <row r="19" spans="1:20" x14ac:dyDescent="0.2">
      <c r="A19" s="20" t="s">
        <v>4109</v>
      </c>
      <c r="B19" s="20" t="s">
        <v>18</v>
      </c>
      <c r="C19" s="20" t="s">
        <v>50</v>
      </c>
      <c r="D19" s="20" t="s">
        <v>4110</v>
      </c>
      <c r="E19" s="20"/>
      <c r="F19" s="21">
        <v>46307.134872685187</v>
      </c>
      <c r="G19" s="20" t="s">
        <v>22</v>
      </c>
      <c r="H19" s="20" t="s">
        <v>1141</v>
      </c>
      <c r="I19" s="20">
        <v>400</v>
      </c>
      <c r="J19" s="20" t="s">
        <v>23</v>
      </c>
      <c r="K19" s="20" t="s">
        <v>51</v>
      </c>
      <c r="L19" s="20">
        <v>862</v>
      </c>
      <c r="M19" s="20" t="s">
        <v>46</v>
      </c>
      <c r="N19" s="21">
        <v>46307.180208333331</v>
      </c>
      <c r="O19" s="20">
        <v>400</v>
      </c>
      <c r="P19" s="20" t="s">
        <v>26</v>
      </c>
      <c r="Q19" s="20">
        <v>30</v>
      </c>
      <c r="R19" s="3" t="str">
        <f>IF(OR(G19="12R",G19="12L"),_xlfn.XLOOKUP(C19,DB!$A$2:$A$255,DB!$B$2:$B$255,""),IF(OR(G19="30L",G19="30R"),_xlfn.XLOOKUP(C19,DB!$A$2:$A$255,DB!$C$2:$C$255,""),""))</f>
        <v>UDGUV</v>
      </c>
      <c r="S19" s="3">
        <f t="shared" si="0"/>
        <v>3</v>
      </c>
      <c r="T19" s="3" t="str">
        <f>_xlfn.XLOOKUP(C19,DB!$A$2:$A$255,DB!$D$2:$D$255,"")</f>
        <v>Sector 2</v>
      </c>
    </row>
    <row r="20" spans="1:20" x14ac:dyDescent="0.2">
      <c r="A20" s="20" t="s">
        <v>556</v>
      </c>
      <c r="B20" s="20" t="s">
        <v>18</v>
      </c>
      <c r="C20" s="20" t="s">
        <v>101</v>
      </c>
      <c r="D20" s="20" t="s">
        <v>54</v>
      </c>
      <c r="E20" s="20" t="s">
        <v>914</v>
      </c>
      <c r="F20" s="21">
        <v>46307.149097222224</v>
      </c>
      <c r="G20" s="20" t="s">
        <v>22</v>
      </c>
      <c r="H20" s="20" t="s">
        <v>184</v>
      </c>
      <c r="I20" s="20">
        <v>360</v>
      </c>
      <c r="J20" s="20" t="s">
        <v>23</v>
      </c>
      <c r="K20" s="20" t="s">
        <v>24</v>
      </c>
      <c r="L20" s="20">
        <v>859</v>
      </c>
      <c r="M20" s="20" t="s">
        <v>46</v>
      </c>
      <c r="N20" s="21">
        <v>46307.194050925929</v>
      </c>
      <c r="O20" s="20">
        <v>360</v>
      </c>
      <c r="P20" s="20" t="s">
        <v>26</v>
      </c>
      <c r="Q20" s="20">
        <v>190</v>
      </c>
      <c r="R20" s="3" t="str">
        <f>IF(OR(G20="12R",G20="12L"),_xlfn.XLOOKUP(C20,DB!$A$2:$A$255,DB!$B$2:$B$255,""),IF(OR(G20="30L",G20="30R"),_xlfn.XLOOKUP(C20,DB!$A$2:$A$255,DB!$C$2:$C$255,""),""))</f>
        <v>UDGUV</v>
      </c>
      <c r="S20" s="3">
        <f t="shared" si="0"/>
        <v>3</v>
      </c>
      <c r="T20" s="3" t="str">
        <f>_xlfn.XLOOKUP(C20,DB!$A$2:$A$255,DB!$D$2:$D$255,"")</f>
        <v>Sector 2</v>
      </c>
    </row>
    <row r="21" spans="1:20" x14ac:dyDescent="0.2">
      <c r="A21" s="20" t="s">
        <v>760</v>
      </c>
      <c r="B21" s="20" t="s">
        <v>18</v>
      </c>
      <c r="C21" s="20" t="s">
        <v>732</v>
      </c>
      <c r="D21" s="20" t="s">
        <v>61</v>
      </c>
      <c r="E21" s="20" t="s">
        <v>843</v>
      </c>
      <c r="F21" s="21">
        <v>46307.176516203705</v>
      </c>
      <c r="G21" s="20" t="s">
        <v>22</v>
      </c>
      <c r="H21" s="20" t="s">
        <v>4111</v>
      </c>
      <c r="I21" s="20">
        <v>350</v>
      </c>
      <c r="J21" s="20" t="s">
        <v>23</v>
      </c>
      <c r="K21" s="20" t="s">
        <v>24</v>
      </c>
      <c r="L21" s="20">
        <v>356</v>
      </c>
      <c r="M21" s="20" t="s">
        <v>31</v>
      </c>
      <c r="N21" s="21">
        <v>46307.197337962964</v>
      </c>
      <c r="O21" s="20">
        <v>350</v>
      </c>
      <c r="P21" s="20" t="s">
        <v>26</v>
      </c>
      <c r="Q21" s="20">
        <v>190</v>
      </c>
      <c r="R21" s="3" t="str">
        <f>IF(OR(G21="12R",G21="12L"),_xlfn.XLOOKUP(C21,DB!$A$2:$A$255,DB!$B$2:$B$255,""),IF(OR(G21="30L",G21="30R"),_xlfn.XLOOKUP(C21,DB!$A$2:$A$255,DB!$C$2:$C$255,""),""))</f>
        <v>OMSUK</v>
      </c>
      <c r="S21" s="3">
        <f t="shared" si="0"/>
        <v>4</v>
      </c>
      <c r="T21" s="3" t="str">
        <f>_xlfn.XLOOKUP(C21,DB!$A$2:$A$255,DB!$D$2:$D$255,"")</f>
        <v>Sector 3</v>
      </c>
    </row>
    <row r="22" spans="1:20" x14ac:dyDescent="0.2">
      <c r="A22" s="20" t="s">
        <v>89</v>
      </c>
      <c r="B22" s="20" t="s">
        <v>18</v>
      </c>
      <c r="C22" s="20" t="s">
        <v>43</v>
      </c>
      <c r="D22" s="20" t="s">
        <v>20</v>
      </c>
      <c r="E22" s="20" t="s">
        <v>458</v>
      </c>
      <c r="F22" s="21">
        <v>46307.182685185187</v>
      </c>
      <c r="G22" s="20" t="s">
        <v>22</v>
      </c>
      <c r="H22" s="20" t="s">
        <v>4112</v>
      </c>
      <c r="I22" s="20">
        <v>360</v>
      </c>
      <c r="J22" s="20" t="s">
        <v>23</v>
      </c>
      <c r="K22" s="20" t="s">
        <v>24</v>
      </c>
      <c r="L22" s="20">
        <v>859</v>
      </c>
      <c r="M22" s="20" t="s">
        <v>46</v>
      </c>
      <c r="N22" s="21">
        <v>46307.226770833331</v>
      </c>
      <c r="O22" s="20">
        <v>360</v>
      </c>
      <c r="P22" s="20" t="s">
        <v>26</v>
      </c>
      <c r="Q22" s="20">
        <v>190</v>
      </c>
      <c r="R22" s="3" t="str">
        <f>IF(OR(G22="12R",G22="12L"),_xlfn.XLOOKUP(C22,DB!$A$2:$A$255,DB!$B$2:$B$255,""),IF(OR(G22="30L",G22="30R"),_xlfn.XLOOKUP(C22,DB!$A$2:$A$255,DB!$C$2:$C$255,""),""))</f>
        <v>UDGUV</v>
      </c>
      <c r="S22" s="3">
        <f t="shared" si="0"/>
        <v>4</v>
      </c>
      <c r="T22" s="3" t="str">
        <f>_xlfn.XLOOKUP(C22,DB!$A$2:$A$255,DB!$D$2:$D$255,"")</f>
        <v>Sector 2</v>
      </c>
    </row>
    <row r="23" spans="1:20" x14ac:dyDescent="0.2">
      <c r="A23" s="20" t="s">
        <v>77</v>
      </c>
      <c r="B23" s="20" t="s">
        <v>18</v>
      </c>
      <c r="C23" s="20" t="s">
        <v>19</v>
      </c>
      <c r="D23" s="20" t="s">
        <v>61</v>
      </c>
      <c r="E23" s="20" t="s">
        <v>771</v>
      </c>
      <c r="F23" s="21">
        <v>46307.240347222221</v>
      </c>
      <c r="G23" s="20" t="s">
        <v>696</v>
      </c>
      <c r="H23" s="20" t="s">
        <v>4113</v>
      </c>
      <c r="I23" s="20">
        <v>360</v>
      </c>
      <c r="J23" s="20" t="s">
        <v>23</v>
      </c>
      <c r="K23" s="20" t="s">
        <v>24</v>
      </c>
      <c r="L23" s="20">
        <v>870</v>
      </c>
      <c r="M23" s="20" t="s">
        <v>181</v>
      </c>
      <c r="N23" s="21">
        <v>46307.285173611112</v>
      </c>
      <c r="O23" s="20">
        <v>360</v>
      </c>
      <c r="P23" s="20" t="s">
        <v>26</v>
      </c>
      <c r="Q23" s="20">
        <v>190</v>
      </c>
      <c r="R23" s="3" t="str">
        <f>IF(OR(G23="12R",G23="12L"),_xlfn.XLOOKUP(C23,DB!$A$2:$A$255,DB!$B$2:$B$255,""),IF(OR(G23="30L",G23="30R"),_xlfn.XLOOKUP(C23,DB!$A$2:$A$255,DB!$C$2:$C$255,""),""))</f>
        <v>UDGUV</v>
      </c>
      <c r="S23" s="3">
        <f t="shared" si="0"/>
        <v>5</v>
      </c>
      <c r="T23" s="3" t="str">
        <f>_xlfn.XLOOKUP(C23,DB!$A$2:$A$255,DB!$D$2:$D$255,"")</f>
        <v>Sector 2</v>
      </c>
    </row>
    <row r="24" spans="1:20" x14ac:dyDescent="0.2">
      <c r="A24" s="20" t="s">
        <v>94</v>
      </c>
      <c r="B24" s="20" t="s">
        <v>18</v>
      </c>
      <c r="C24" s="20" t="s">
        <v>43</v>
      </c>
      <c r="D24" s="20" t="s">
        <v>20</v>
      </c>
      <c r="E24" s="20" t="s">
        <v>3715</v>
      </c>
      <c r="F24" s="21">
        <v>46307.438391203701</v>
      </c>
      <c r="G24" s="20" t="s">
        <v>696</v>
      </c>
      <c r="H24" s="20" t="s">
        <v>4114</v>
      </c>
      <c r="I24" s="20">
        <v>380</v>
      </c>
      <c r="J24" s="20" t="s">
        <v>23</v>
      </c>
      <c r="K24" s="20" t="s">
        <v>24</v>
      </c>
      <c r="L24" s="20">
        <v>863</v>
      </c>
      <c r="M24" s="20" t="s">
        <v>2657</v>
      </c>
      <c r="N24" s="21">
        <v>46307.4840625</v>
      </c>
      <c r="O24" s="20">
        <v>380</v>
      </c>
      <c r="P24" s="20" t="s">
        <v>26</v>
      </c>
      <c r="Q24" s="20">
        <v>190</v>
      </c>
      <c r="R24" s="3" t="str">
        <f>IF(OR(G24="12R",G24="12L"),_xlfn.XLOOKUP(C24,DB!$A$2:$A$255,DB!$B$2:$B$255,""),IF(OR(G24="30L",G24="30R"),_xlfn.XLOOKUP(C24,DB!$A$2:$A$255,DB!$C$2:$C$255,""),""))</f>
        <v>UDGUV</v>
      </c>
      <c r="S24" s="3">
        <f t="shared" si="0"/>
        <v>10</v>
      </c>
      <c r="T24" s="3" t="str">
        <f>_xlfn.XLOOKUP(C24,DB!$A$2:$A$255,DB!$D$2:$D$255,"")</f>
        <v>Sector 2</v>
      </c>
    </row>
    <row r="25" spans="1:20" x14ac:dyDescent="0.2">
      <c r="A25" s="20" t="s">
        <v>106</v>
      </c>
      <c r="B25" s="20" t="s">
        <v>18</v>
      </c>
      <c r="C25" s="20" t="s">
        <v>43</v>
      </c>
      <c r="D25" s="20" t="s">
        <v>20</v>
      </c>
      <c r="E25" s="20" t="s">
        <v>1175</v>
      </c>
      <c r="F25" s="21">
        <v>46307.451770833337</v>
      </c>
      <c r="G25" s="20" t="s">
        <v>696</v>
      </c>
      <c r="H25" s="20" t="s">
        <v>4115</v>
      </c>
      <c r="I25" s="20">
        <v>360</v>
      </c>
      <c r="J25" s="20" t="s">
        <v>23</v>
      </c>
      <c r="K25" s="20" t="s">
        <v>24</v>
      </c>
      <c r="L25" s="20">
        <v>861</v>
      </c>
      <c r="M25" s="20" t="s">
        <v>46</v>
      </c>
      <c r="N25" s="21">
        <v>46307.496886574074</v>
      </c>
      <c r="O25" s="20">
        <v>360</v>
      </c>
      <c r="P25" s="20" t="s">
        <v>26</v>
      </c>
      <c r="Q25" s="20">
        <v>190</v>
      </c>
      <c r="R25" s="3" t="str">
        <f>IF(OR(G25="12R",G25="12L"),_xlfn.XLOOKUP(C25,DB!$A$2:$A$255,DB!$B$2:$B$255,""),IF(OR(G25="30L",G25="30R"),_xlfn.XLOOKUP(C25,DB!$A$2:$A$255,DB!$C$2:$C$255,""),""))</f>
        <v>UDGUV</v>
      </c>
      <c r="S25" s="3">
        <f t="shared" si="0"/>
        <v>10</v>
      </c>
      <c r="T25" s="3" t="str">
        <f>_xlfn.XLOOKUP(C25,DB!$A$2:$A$255,DB!$D$2:$D$255,"")</f>
        <v>Sector 2</v>
      </c>
    </row>
    <row r="26" spans="1:20" x14ac:dyDescent="0.2">
      <c r="A26" s="20" t="s">
        <v>103</v>
      </c>
      <c r="B26" s="20" t="s">
        <v>18</v>
      </c>
      <c r="C26" s="20" t="s">
        <v>43</v>
      </c>
      <c r="D26" s="20" t="s">
        <v>44</v>
      </c>
      <c r="E26" s="20" t="s">
        <v>197</v>
      </c>
      <c r="F26" s="21">
        <v>46307.467627314814</v>
      </c>
      <c r="G26" s="20" t="s">
        <v>696</v>
      </c>
      <c r="H26" s="20" t="s">
        <v>4116</v>
      </c>
      <c r="I26" s="20">
        <v>360</v>
      </c>
      <c r="J26" s="20" t="s">
        <v>23</v>
      </c>
      <c r="K26" s="20" t="s">
        <v>24</v>
      </c>
      <c r="L26" s="20">
        <v>861</v>
      </c>
      <c r="M26" s="20" t="s">
        <v>25</v>
      </c>
      <c r="N26" s="21">
        <v>46307.512511574074</v>
      </c>
      <c r="O26" s="20">
        <v>360</v>
      </c>
      <c r="P26" s="20" t="s">
        <v>26</v>
      </c>
      <c r="Q26" s="20">
        <v>190</v>
      </c>
      <c r="R26" s="3" t="str">
        <f>IF(OR(G26="12R",G26="12L"),_xlfn.XLOOKUP(C26,DB!$A$2:$A$255,DB!$B$2:$B$255,""),IF(OR(G26="30L",G26="30R"),_xlfn.XLOOKUP(C26,DB!$A$2:$A$255,DB!$C$2:$C$255,""),""))</f>
        <v>UDGUV</v>
      </c>
      <c r="S26" s="3">
        <f t="shared" si="0"/>
        <v>11</v>
      </c>
      <c r="T26" s="3" t="str">
        <f>_xlfn.XLOOKUP(C26,DB!$A$2:$A$255,DB!$D$2:$D$255,"")</f>
        <v>Sector 2</v>
      </c>
    </row>
    <row r="27" spans="1:20" x14ac:dyDescent="0.2">
      <c r="A27" s="20" t="s">
        <v>96</v>
      </c>
      <c r="B27" s="20" t="s">
        <v>18</v>
      </c>
      <c r="C27" s="20" t="s">
        <v>97</v>
      </c>
      <c r="D27" s="20" t="s">
        <v>20</v>
      </c>
      <c r="E27" s="20" t="s">
        <v>562</v>
      </c>
      <c r="F27" s="21">
        <v>46307.469328703701</v>
      </c>
      <c r="G27" s="20" t="s">
        <v>696</v>
      </c>
      <c r="H27" s="20" t="s">
        <v>4117</v>
      </c>
      <c r="I27" s="20">
        <v>360</v>
      </c>
      <c r="J27" s="20" t="s">
        <v>23</v>
      </c>
      <c r="K27" s="20" t="s">
        <v>24</v>
      </c>
      <c r="L27" s="20">
        <v>893</v>
      </c>
      <c r="M27" s="20" t="s">
        <v>99</v>
      </c>
      <c r="N27" s="21">
        <v>46307.516134259262</v>
      </c>
      <c r="O27" s="20">
        <v>225</v>
      </c>
      <c r="P27" s="20" t="s">
        <v>26</v>
      </c>
      <c r="Q27" s="20">
        <v>190</v>
      </c>
      <c r="R27" s="3" t="str">
        <f>IF(OR(G27="12R",G27="12L"),_xlfn.XLOOKUP(C27,DB!$A$2:$A$255,DB!$B$2:$B$255,""),IF(OR(G27="30L",G27="30R"),_xlfn.XLOOKUP(C27,DB!$A$2:$A$255,DB!$C$2:$C$255,""),""))</f>
        <v>UDGUV</v>
      </c>
      <c r="S27" s="3">
        <f t="shared" si="0"/>
        <v>11</v>
      </c>
      <c r="T27" s="3" t="str">
        <f>_xlfn.XLOOKUP(C27,DB!$A$2:$A$255,DB!$D$2:$D$255,"")</f>
        <v>Sector 2</v>
      </c>
    </row>
    <row r="28" spans="1:20" x14ac:dyDescent="0.2">
      <c r="A28" s="20" t="s">
        <v>100</v>
      </c>
      <c r="B28" s="20" t="s">
        <v>18</v>
      </c>
      <c r="C28" s="20" t="s">
        <v>101</v>
      </c>
      <c r="D28" s="20" t="s">
        <v>61</v>
      </c>
      <c r="E28" s="20" t="s">
        <v>590</v>
      </c>
      <c r="F28" s="21">
        <v>46307.476909722223</v>
      </c>
      <c r="G28" s="20" t="s">
        <v>696</v>
      </c>
      <c r="H28" s="20" t="s">
        <v>4118</v>
      </c>
      <c r="I28" s="20">
        <v>360</v>
      </c>
      <c r="J28" s="20" t="s">
        <v>23</v>
      </c>
      <c r="K28" s="20" t="s">
        <v>24</v>
      </c>
      <c r="L28" s="20">
        <v>861</v>
      </c>
      <c r="M28" s="20" t="s">
        <v>46</v>
      </c>
      <c r="N28" s="21">
        <v>46307.521423611113</v>
      </c>
      <c r="O28" s="20">
        <v>360</v>
      </c>
      <c r="P28" s="20" t="s">
        <v>26</v>
      </c>
      <c r="Q28" s="20">
        <v>190</v>
      </c>
      <c r="R28" s="3" t="str">
        <f>IF(OR(G28="12R",G28="12L"),_xlfn.XLOOKUP(C28,DB!$A$2:$A$255,DB!$B$2:$B$255,""),IF(OR(G28="30L",G28="30R"),_xlfn.XLOOKUP(C28,DB!$A$2:$A$255,DB!$C$2:$C$255,""),""))</f>
        <v>UDGUV</v>
      </c>
      <c r="S28" s="3">
        <f t="shared" si="0"/>
        <v>11</v>
      </c>
      <c r="T28" s="3" t="str">
        <f>_xlfn.XLOOKUP(C28,DB!$A$2:$A$255,DB!$D$2:$D$255,"")</f>
        <v>Sector 2</v>
      </c>
    </row>
    <row r="29" spans="1:20" x14ac:dyDescent="0.2">
      <c r="A29" s="20" t="s">
        <v>107</v>
      </c>
      <c r="B29" s="20" t="s">
        <v>18</v>
      </c>
      <c r="C29" s="20" t="s">
        <v>108</v>
      </c>
      <c r="D29" s="20" t="s">
        <v>34</v>
      </c>
      <c r="E29" s="20" t="s">
        <v>399</v>
      </c>
      <c r="F29" s="21">
        <v>46307.488425925927</v>
      </c>
      <c r="G29" s="20" t="s">
        <v>696</v>
      </c>
      <c r="H29" s="20" t="s">
        <v>2672</v>
      </c>
      <c r="I29" s="20">
        <v>290</v>
      </c>
      <c r="J29" s="20" t="s">
        <v>23</v>
      </c>
      <c r="K29" s="20" t="s">
        <v>24</v>
      </c>
      <c r="L29" s="20">
        <v>132</v>
      </c>
      <c r="M29" s="20" t="s">
        <v>40</v>
      </c>
      <c r="N29" s="21">
        <v>46307.49795138889</v>
      </c>
      <c r="O29" s="20">
        <v>259</v>
      </c>
      <c r="P29" s="20" t="s">
        <v>26</v>
      </c>
      <c r="Q29" s="20">
        <v>190</v>
      </c>
      <c r="R29" s="3" t="str">
        <f>IF(OR(G29="12R",G29="12L"),_xlfn.XLOOKUP(C29,DB!$A$2:$A$255,DB!$B$2:$B$255,""),IF(OR(G29="30L",G29="30R"),_xlfn.XLOOKUP(C29,DB!$A$2:$A$255,DB!$C$2:$C$255,""),""))</f>
        <v>NUDAL</v>
      </c>
      <c r="S29" s="3">
        <f t="shared" si="0"/>
        <v>11</v>
      </c>
      <c r="T29" s="3" t="str">
        <f>_xlfn.XLOOKUP(C29,DB!$A$2:$A$255,DB!$D$2:$D$255,"")</f>
        <v>Sector 3</v>
      </c>
    </row>
    <row r="30" spans="1:20" x14ac:dyDescent="0.2">
      <c r="A30" s="20" t="s">
        <v>111</v>
      </c>
      <c r="B30" s="20" t="s">
        <v>18</v>
      </c>
      <c r="C30" s="20" t="s">
        <v>33</v>
      </c>
      <c r="D30" s="20" t="s">
        <v>54</v>
      </c>
      <c r="E30" s="20" t="s">
        <v>112</v>
      </c>
      <c r="F30" s="21">
        <v>46307.503460648149</v>
      </c>
      <c r="G30" s="20" t="s">
        <v>696</v>
      </c>
      <c r="H30" s="20" t="s">
        <v>4119</v>
      </c>
      <c r="I30" s="20">
        <v>380</v>
      </c>
      <c r="J30" s="20" t="s">
        <v>23</v>
      </c>
      <c r="K30" s="20" t="s">
        <v>24</v>
      </c>
      <c r="L30" s="20">
        <v>880</v>
      </c>
      <c r="M30" s="20" t="s">
        <v>36</v>
      </c>
      <c r="N30" s="21">
        <v>46307.549710648149</v>
      </c>
      <c r="O30" s="20">
        <v>380</v>
      </c>
      <c r="P30" s="20" t="s">
        <v>26</v>
      </c>
      <c r="Q30" s="20">
        <v>190</v>
      </c>
      <c r="R30" s="3" t="str">
        <f>IF(OR(G30="12R",G30="12L"),_xlfn.XLOOKUP(C30,DB!$A$2:$A$255,DB!$B$2:$B$255,""),IF(OR(G30="30L",G30="30R"),_xlfn.XLOOKUP(C30,DB!$A$2:$A$255,DB!$C$2:$C$255,""),""))</f>
        <v>UDGUV</v>
      </c>
      <c r="S30" s="3">
        <f t="shared" si="0"/>
        <v>12</v>
      </c>
      <c r="T30" s="3" t="str">
        <f>_xlfn.XLOOKUP(C30,DB!$A$2:$A$255,DB!$D$2:$D$255,"")</f>
        <v>Sector 2</v>
      </c>
    </row>
    <row r="31" spans="1:20" x14ac:dyDescent="0.2">
      <c r="A31" s="20" t="s">
        <v>4120</v>
      </c>
      <c r="B31" s="20" t="s">
        <v>18</v>
      </c>
      <c r="C31" s="20" t="s">
        <v>276</v>
      </c>
      <c r="D31" s="20" t="s">
        <v>29</v>
      </c>
      <c r="E31" s="20" t="s">
        <v>4121</v>
      </c>
      <c r="F31" s="21">
        <v>46307.505347222221</v>
      </c>
      <c r="G31" s="20" t="s">
        <v>696</v>
      </c>
      <c r="H31" s="20" t="s">
        <v>4122</v>
      </c>
      <c r="I31" s="20">
        <v>380</v>
      </c>
      <c r="J31" s="20" t="s">
        <v>23</v>
      </c>
      <c r="K31" s="20" t="s">
        <v>152</v>
      </c>
      <c r="L31" s="20">
        <v>533</v>
      </c>
      <c r="M31" s="20" t="s">
        <v>130</v>
      </c>
      <c r="N31" s="21">
        <v>46307.534467592595</v>
      </c>
      <c r="O31" s="20">
        <v>380</v>
      </c>
      <c r="P31" s="20" t="s">
        <v>26</v>
      </c>
      <c r="Q31" s="20">
        <v>40</v>
      </c>
      <c r="R31" s="3" t="str">
        <f>IF(OR(G31="12R",G31="12L"),_xlfn.XLOOKUP(C31,DB!$A$2:$A$255,DB!$B$2:$B$255,""),IF(OR(G31="30L",G31="30R"),_xlfn.XLOOKUP(C31,DB!$A$2:$A$255,DB!$C$2:$C$255,""),""))</f>
        <v>UDGUV</v>
      </c>
      <c r="S31" s="3">
        <f t="shared" si="0"/>
        <v>12</v>
      </c>
      <c r="T31" s="3" t="str">
        <f>_xlfn.XLOOKUP(C31,DB!$A$2:$A$255,DB!$D$2:$D$255,"")</f>
        <v>Sector 2</v>
      </c>
    </row>
    <row r="32" spans="1:20" x14ac:dyDescent="0.2">
      <c r="A32" s="20" t="s">
        <v>114</v>
      </c>
      <c r="B32" s="20" t="s">
        <v>18</v>
      </c>
      <c r="C32" s="20" t="s">
        <v>115</v>
      </c>
      <c r="D32" s="20" t="s">
        <v>129</v>
      </c>
      <c r="E32" s="20" t="s">
        <v>4123</v>
      </c>
      <c r="F32" s="21">
        <v>46307.508726851855</v>
      </c>
      <c r="G32" s="20" t="s">
        <v>696</v>
      </c>
      <c r="H32" s="20" t="s">
        <v>4124</v>
      </c>
      <c r="I32" s="20">
        <v>350</v>
      </c>
      <c r="J32" s="20" t="s">
        <v>23</v>
      </c>
      <c r="K32" s="20" t="s">
        <v>24</v>
      </c>
      <c r="L32" s="20">
        <v>149</v>
      </c>
      <c r="M32" s="20" t="s">
        <v>117</v>
      </c>
      <c r="N32" s="21">
        <v>46307.518912037034</v>
      </c>
      <c r="O32" s="20">
        <v>285</v>
      </c>
      <c r="P32" s="20" t="s">
        <v>26</v>
      </c>
      <c r="Q32" s="20">
        <v>190</v>
      </c>
      <c r="R32" s="3" t="str">
        <f>IF(OR(G32="12R",G32="12L"),_xlfn.XLOOKUP(C32,DB!$A$2:$A$255,DB!$B$2:$B$255,""),IF(OR(G32="30L",G32="30R"),_xlfn.XLOOKUP(C32,DB!$A$2:$A$255,DB!$C$2:$C$255,""),""))</f>
        <v>TAKUX</v>
      </c>
      <c r="S32" s="3">
        <f t="shared" si="0"/>
        <v>12</v>
      </c>
      <c r="T32" s="3" t="str">
        <f>_xlfn.XLOOKUP(C32,DB!$A$2:$A$255,DB!$D$2:$D$255,"")</f>
        <v>Sector 7</v>
      </c>
    </row>
    <row r="33" spans="1:20" x14ac:dyDescent="0.2">
      <c r="A33" s="20" t="s">
        <v>113</v>
      </c>
      <c r="B33" s="20" t="s">
        <v>18</v>
      </c>
      <c r="C33" s="20" t="s">
        <v>43</v>
      </c>
      <c r="D33" s="20" t="s">
        <v>44</v>
      </c>
      <c r="E33" s="20" t="s">
        <v>588</v>
      </c>
      <c r="F33" s="21">
        <v>46307.510601851849</v>
      </c>
      <c r="G33" s="20" t="s">
        <v>696</v>
      </c>
      <c r="H33" s="20" t="s">
        <v>4125</v>
      </c>
      <c r="I33" s="20">
        <v>360</v>
      </c>
      <c r="J33" s="20" t="s">
        <v>23</v>
      </c>
      <c r="K33" s="20" t="s">
        <v>24</v>
      </c>
      <c r="L33" s="20">
        <v>861</v>
      </c>
      <c r="M33" s="20" t="s">
        <v>46</v>
      </c>
      <c r="N33" s="21">
        <v>46307.555405092593</v>
      </c>
      <c r="O33" s="20">
        <v>360</v>
      </c>
      <c r="P33" s="20" t="s">
        <v>26</v>
      </c>
      <c r="Q33" s="20">
        <v>190</v>
      </c>
      <c r="R33" s="3" t="str">
        <f>IF(OR(G33="12R",G33="12L"),_xlfn.XLOOKUP(C33,DB!$A$2:$A$255,DB!$B$2:$B$255,""),IF(OR(G33="30L",G33="30R"),_xlfn.XLOOKUP(C33,DB!$A$2:$A$255,DB!$C$2:$C$255,""),""))</f>
        <v>UDGUV</v>
      </c>
      <c r="S33" s="3">
        <f t="shared" si="0"/>
        <v>12</v>
      </c>
      <c r="T33" s="3" t="str">
        <f>_xlfn.XLOOKUP(C33,DB!$A$2:$A$255,DB!$D$2:$D$255,"")</f>
        <v>Sector 2</v>
      </c>
    </row>
    <row r="34" spans="1:20" x14ac:dyDescent="0.2">
      <c r="A34" s="20" t="s">
        <v>127</v>
      </c>
      <c r="B34" s="20" t="s">
        <v>18</v>
      </c>
      <c r="C34" s="20" t="s">
        <v>128</v>
      </c>
      <c r="D34" s="20" t="s">
        <v>129</v>
      </c>
      <c r="E34" s="20" t="s">
        <v>4126</v>
      </c>
      <c r="F34" s="21">
        <v>46307.519143518519</v>
      </c>
      <c r="G34" s="20" t="s">
        <v>696</v>
      </c>
      <c r="H34" s="20" t="s">
        <v>4127</v>
      </c>
      <c r="I34" s="20">
        <v>360</v>
      </c>
      <c r="J34" s="20" t="s">
        <v>23</v>
      </c>
      <c r="K34" s="20" t="s">
        <v>24</v>
      </c>
      <c r="L34" s="20">
        <v>533</v>
      </c>
      <c r="M34" s="20" t="s">
        <v>130</v>
      </c>
      <c r="N34" s="21">
        <v>46307.548414351855</v>
      </c>
      <c r="O34" s="20">
        <v>360</v>
      </c>
      <c r="P34" s="20" t="s">
        <v>26</v>
      </c>
      <c r="Q34" s="20">
        <v>40</v>
      </c>
      <c r="R34" s="3" t="str">
        <f>IF(OR(G34="12R",G34="12L"),_xlfn.XLOOKUP(C34,DB!$A$2:$A$255,DB!$B$2:$B$255,""),IF(OR(G34="30L",G34="30R"),_xlfn.XLOOKUP(C34,DB!$A$2:$A$255,DB!$C$2:$C$255,""),""))</f>
        <v>ENEBA</v>
      </c>
      <c r="S34" s="3">
        <f t="shared" si="0"/>
        <v>12</v>
      </c>
      <c r="T34" s="3" t="str">
        <f>_xlfn.XLOOKUP(C34,DB!$A$2:$A$255,DB!$D$2:$D$255,"")</f>
        <v>Sector 3</v>
      </c>
    </row>
    <row r="35" spans="1:20" x14ac:dyDescent="0.2">
      <c r="A35" s="20" t="s">
        <v>121</v>
      </c>
      <c r="B35" s="20" t="s">
        <v>18</v>
      </c>
      <c r="C35" s="20" t="s">
        <v>122</v>
      </c>
      <c r="D35" s="20" t="s">
        <v>123</v>
      </c>
      <c r="E35" s="20" t="s">
        <v>4128</v>
      </c>
      <c r="F35" s="21">
        <v>46307.542824074073</v>
      </c>
      <c r="G35" s="20" t="s">
        <v>696</v>
      </c>
      <c r="H35" s="20" t="s">
        <v>4129</v>
      </c>
      <c r="I35" s="20">
        <v>320</v>
      </c>
      <c r="J35" s="20" t="s">
        <v>23</v>
      </c>
      <c r="K35" s="20" t="s">
        <v>24</v>
      </c>
      <c r="L35" s="20">
        <v>512</v>
      </c>
      <c r="M35" s="20" t="s">
        <v>4086</v>
      </c>
      <c r="N35" s="21">
        <v>46307.57099537037</v>
      </c>
      <c r="O35" s="20">
        <v>360</v>
      </c>
      <c r="P35" s="20" t="s">
        <v>26</v>
      </c>
      <c r="Q35" s="20">
        <v>40</v>
      </c>
      <c r="R35" s="3" t="str">
        <f>IF(OR(G35="12R",G35="12L"),_xlfn.XLOOKUP(C35,DB!$A$2:$A$255,DB!$B$2:$B$255,""),IF(OR(G35="30L",G35="30R"),_xlfn.XLOOKUP(C35,DB!$A$2:$A$255,DB!$C$2:$C$255,""),""))</f>
        <v>ENEBA</v>
      </c>
      <c r="S35" s="3">
        <f t="shared" si="0"/>
        <v>13</v>
      </c>
      <c r="T35" s="3" t="str">
        <f>_xlfn.XLOOKUP(C35,DB!$A$2:$A$255,DB!$D$2:$D$255,"")</f>
        <v>Sector 3</v>
      </c>
    </row>
    <row r="36" spans="1:20" x14ac:dyDescent="0.2">
      <c r="A36" s="20" t="s">
        <v>570</v>
      </c>
      <c r="B36" s="20" t="s">
        <v>18</v>
      </c>
      <c r="C36" s="20" t="s">
        <v>221</v>
      </c>
      <c r="D36" s="20" t="s">
        <v>54</v>
      </c>
      <c r="E36" s="20" t="s">
        <v>428</v>
      </c>
      <c r="F36" s="21">
        <v>46307.544872685183</v>
      </c>
      <c r="G36" s="20" t="s">
        <v>22</v>
      </c>
      <c r="H36" s="20" t="s">
        <v>4130</v>
      </c>
      <c r="I36" s="20">
        <v>380</v>
      </c>
      <c r="J36" s="20" t="s">
        <v>23</v>
      </c>
      <c r="K36" s="20" t="s">
        <v>24</v>
      </c>
      <c r="L36" s="20">
        <v>848</v>
      </c>
      <c r="M36" s="20" t="s">
        <v>4131</v>
      </c>
      <c r="N36" s="21">
        <v>46307.589432870373</v>
      </c>
      <c r="O36" s="20">
        <v>380</v>
      </c>
      <c r="P36" s="20" t="s">
        <v>26</v>
      </c>
      <c r="Q36" s="20">
        <v>190</v>
      </c>
      <c r="R36" s="3" t="str">
        <f>IF(OR(G36="12R",G36="12L"),_xlfn.XLOOKUP(C36,DB!$A$2:$A$255,DB!$B$2:$B$255,""),IF(OR(G36="30L",G36="30R"),_xlfn.XLOOKUP(C36,DB!$A$2:$A$255,DB!$C$2:$C$255,""),""))</f>
        <v>UDGUV</v>
      </c>
      <c r="S36" s="3">
        <f t="shared" si="0"/>
        <v>13</v>
      </c>
      <c r="T36" s="3" t="str">
        <f>_xlfn.XLOOKUP(C36,DB!$A$2:$A$255,DB!$D$2:$D$255,"")</f>
        <v>Sector 2</v>
      </c>
    </row>
    <row r="37" spans="1:20" x14ac:dyDescent="0.2">
      <c r="A37" s="20" t="s">
        <v>133</v>
      </c>
      <c r="B37" s="20" t="s">
        <v>18</v>
      </c>
      <c r="C37" s="20" t="s">
        <v>134</v>
      </c>
      <c r="D37" s="20" t="s">
        <v>129</v>
      </c>
      <c r="E37" s="20" t="s">
        <v>2908</v>
      </c>
      <c r="F37" s="21">
        <v>46307.546041666668</v>
      </c>
      <c r="G37" s="20" t="s">
        <v>22</v>
      </c>
      <c r="H37" s="20" t="s">
        <v>4132</v>
      </c>
      <c r="I37" s="20">
        <v>370</v>
      </c>
      <c r="J37" s="20" t="s">
        <v>23</v>
      </c>
      <c r="K37" s="20" t="s">
        <v>24</v>
      </c>
      <c r="L37" s="20">
        <v>354</v>
      </c>
      <c r="M37" s="20" t="s">
        <v>31</v>
      </c>
      <c r="N37" s="21">
        <v>46307.565844907411</v>
      </c>
      <c r="O37" s="20">
        <v>370</v>
      </c>
      <c r="P37" s="20" t="s">
        <v>26</v>
      </c>
      <c r="Q37" s="20">
        <v>40</v>
      </c>
      <c r="R37" s="3" t="str">
        <f>IF(OR(G37="12R",G37="12L"),_xlfn.XLOOKUP(C37,DB!$A$2:$A$255,DB!$B$2:$B$255,""),IF(OR(G37="30L",G37="30R"),_xlfn.XLOOKUP(C37,DB!$A$2:$A$255,DB!$C$2:$C$255,""),""))</f>
        <v>ENEBA</v>
      </c>
      <c r="S37" s="3">
        <f t="shared" si="0"/>
        <v>13</v>
      </c>
      <c r="T37" s="3" t="str">
        <f>_xlfn.XLOOKUP(C37,DB!$A$2:$A$255,DB!$D$2:$D$255,"")</f>
        <v>Sector 3</v>
      </c>
    </row>
    <row r="38" spans="1:20" x14ac:dyDescent="0.2">
      <c r="A38" s="20" t="s">
        <v>125</v>
      </c>
      <c r="B38" s="20" t="s">
        <v>18</v>
      </c>
      <c r="C38" s="20" t="s">
        <v>43</v>
      </c>
      <c r="D38" s="20" t="s">
        <v>129</v>
      </c>
      <c r="E38" s="20" t="s">
        <v>4133</v>
      </c>
      <c r="F38" s="21">
        <v>46307.547893518517</v>
      </c>
      <c r="G38" s="20" t="s">
        <v>22</v>
      </c>
      <c r="H38" s="20" t="s">
        <v>4134</v>
      </c>
      <c r="I38" s="20">
        <v>360</v>
      </c>
      <c r="J38" s="20" t="s">
        <v>23</v>
      </c>
      <c r="K38" s="20" t="s">
        <v>24</v>
      </c>
      <c r="L38" s="20">
        <v>859</v>
      </c>
      <c r="M38" s="20" t="s">
        <v>46</v>
      </c>
      <c r="N38" s="21">
        <v>46307.593738425923</v>
      </c>
      <c r="O38" s="20">
        <v>360</v>
      </c>
      <c r="P38" s="20" t="s">
        <v>26</v>
      </c>
      <c r="Q38" s="20">
        <v>190</v>
      </c>
      <c r="R38" s="3" t="str">
        <f>IF(OR(G38="12R",G38="12L"),_xlfn.XLOOKUP(C38,DB!$A$2:$A$255,DB!$B$2:$B$255,""),IF(OR(G38="30L",G38="30R"),_xlfn.XLOOKUP(C38,DB!$A$2:$A$255,DB!$C$2:$C$255,""),""))</f>
        <v>UDGUV</v>
      </c>
      <c r="S38" s="3">
        <f t="shared" si="0"/>
        <v>13</v>
      </c>
      <c r="T38" s="3" t="str">
        <f>_xlfn.XLOOKUP(C38,DB!$A$2:$A$255,DB!$D$2:$D$255,"")</f>
        <v>Sector 2</v>
      </c>
    </row>
    <row r="39" spans="1:20" x14ac:dyDescent="0.2">
      <c r="A39" s="20" t="s">
        <v>135</v>
      </c>
      <c r="B39" s="20" t="s">
        <v>18</v>
      </c>
      <c r="C39" s="20" t="s">
        <v>136</v>
      </c>
      <c r="D39" s="20" t="s">
        <v>44</v>
      </c>
      <c r="E39" s="20" t="s">
        <v>885</v>
      </c>
      <c r="F39" s="21">
        <v>46307.582546296297</v>
      </c>
      <c r="G39" s="20" t="s">
        <v>22</v>
      </c>
      <c r="H39" s="20" t="s">
        <v>4135</v>
      </c>
      <c r="I39" s="20">
        <v>330</v>
      </c>
      <c r="J39" s="20" t="s">
        <v>23</v>
      </c>
      <c r="K39" s="20" t="s">
        <v>24</v>
      </c>
      <c r="L39" s="20">
        <v>359</v>
      </c>
      <c r="M39" s="20" t="s">
        <v>31</v>
      </c>
      <c r="N39" s="21">
        <v>46307.603738425925</v>
      </c>
      <c r="O39" s="20">
        <v>330</v>
      </c>
      <c r="P39" s="20" t="s">
        <v>26</v>
      </c>
      <c r="Q39" s="20">
        <v>40</v>
      </c>
      <c r="R39" s="3" t="str">
        <f>IF(OR(G39="12R",G39="12L"),_xlfn.XLOOKUP(C39,DB!$A$2:$A$255,DB!$B$2:$B$255,""),IF(OR(G39="30L",G39="30R"),_xlfn.XLOOKUP(C39,DB!$A$2:$A$255,DB!$C$2:$C$255,""),""))</f>
        <v>OMSUK</v>
      </c>
      <c r="S39" s="3">
        <f t="shared" si="0"/>
        <v>13</v>
      </c>
      <c r="T39" s="3" t="str">
        <f>_xlfn.XLOOKUP(C39,DB!$A$2:$A$255,DB!$D$2:$D$255,"")</f>
        <v>Sector 3</v>
      </c>
    </row>
    <row r="40" spans="1:20" x14ac:dyDescent="0.2">
      <c r="A40" s="20" t="s">
        <v>415</v>
      </c>
      <c r="B40" s="20" t="s">
        <v>18</v>
      </c>
      <c r="C40" s="20" t="s">
        <v>18</v>
      </c>
      <c r="D40" s="20" t="s">
        <v>416</v>
      </c>
      <c r="E40" s="20"/>
      <c r="F40" s="21">
        <v>46307.591574074075</v>
      </c>
      <c r="G40" s="20" t="s">
        <v>22</v>
      </c>
      <c r="H40" s="20" t="s">
        <v>4136</v>
      </c>
      <c r="I40" s="20">
        <v>15</v>
      </c>
      <c r="J40" s="20" t="s">
        <v>139</v>
      </c>
      <c r="K40" s="20" t="s">
        <v>51</v>
      </c>
      <c r="L40" s="20">
        <v>142</v>
      </c>
      <c r="M40" s="20" t="s">
        <v>18</v>
      </c>
      <c r="N40" s="21">
        <v>46307.629166666666</v>
      </c>
      <c r="O40" s="20">
        <v>0</v>
      </c>
      <c r="P40" s="20" t="s">
        <v>137</v>
      </c>
      <c r="Q40" s="20">
        <v>15</v>
      </c>
      <c r="R40" s="3" t="str">
        <f>IF(OR(G40="12R",G40="12L"),_xlfn.XLOOKUP(C40,DB!$A$2:$A$255,DB!$B$2:$B$255,""),IF(OR(G40="30L",G40="30R"),_xlfn.XLOOKUP(C40,DB!$A$2:$A$255,DB!$C$2:$C$255,""),""))</f>
        <v/>
      </c>
      <c r="S40" s="3">
        <f t="shared" si="0"/>
        <v>14</v>
      </c>
      <c r="T40" s="3" t="str">
        <f>_xlfn.XLOOKUP(C40,DB!$A$2:$A$255,DB!$D$2:$D$255,"")</f>
        <v/>
      </c>
    </row>
    <row r="41" spans="1:20" x14ac:dyDescent="0.2">
      <c r="A41" s="20" t="s">
        <v>4137</v>
      </c>
      <c r="B41" s="20" t="s">
        <v>18</v>
      </c>
      <c r="C41" s="20" t="s">
        <v>4138</v>
      </c>
      <c r="D41" s="20" t="s">
        <v>1177</v>
      </c>
      <c r="E41" s="20"/>
      <c r="F41" s="21">
        <v>46307.598541666666</v>
      </c>
      <c r="G41" s="20" t="s">
        <v>22</v>
      </c>
      <c r="H41" s="20" t="s">
        <v>4139</v>
      </c>
      <c r="I41" s="20">
        <v>450</v>
      </c>
      <c r="J41" s="20" t="s">
        <v>23</v>
      </c>
      <c r="K41" s="20" t="s">
        <v>51</v>
      </c>
      <c r="L41" s="20">
        <v>171</v>
      </c>
      <c r="M41" s="20" t="s">
        <v>4140</v>
      </c>
      <c r="N41" s="21">
        <v>46307.612997685188</v>
      </c>
      <c r="O41" s="20">
        <v>356</v>
      </c>
      <c r="P41" s="20" t="s">
        <v>137</v>
      </c>
      <c r="Q41" s="20">
        <v>40</v>
      </c>
      <c r="R41" s="3" t="str">
        <f>IF(OR(G41="12R",G41="12L"),_xlfn.XLOOKUP(C41,DB!$A$2:$A$255,DB!$B$2:$B$255,""),IF(OR(G41="30L",G41="30R"),_xlfn.XLOOKUP(C41,DB!$A$2:$A$255,DB!$C$2:$C$255,""),""))</f>
        <v>NUDAL</v>
      </c>
      <c r="S41" s="3">
        <f t="shared" si="0"/>
        <v>14</v>
      </c>
      <c r="T41" s="3" t="str">
        <f>_xlfn.XLOOKUP(C41,DB!$A$2:$A$255,DB!$D$2:$D$255,"")</f>
        <v>Sector 3</v>
      </c>
    </row>
    <row r="42" spans="1:20" x14ac:dyDescent="0.2">
      <c r="A42" s="20" t="s">
        <v>140</v>
      </c>
      <c r="B42" s="20" t="s">
        <v>18</v>
      </c>
      <c r="C42" s="20" t="s">
        <v>43</v>
      </c>
      <c r="D42" s="20" t="s">
        <v>44</v>
      </c>
      <c r="E42" s="20" t="s">
        <v>632</v>
      </c>
      <c r="F42" s="21">
        <v>46307.600104166668</v>
      </c>
      <c r="G42" s="20" t="s">
        <v>22</v>
      </c>
      <c r="H42" s="20" t="s">
        <v>4141</v>
      </c>
      <c r="I42" s="20">
        <v>360</v>
      </c>
      <c r="J42" s="20" t="s">
        <v>23</v>
      </c>
      <c r="K42" s="20" t="s">
        <v>24</v>
      </c>
      <c r="L42" s="20">
        <v>859</v>
      </c>
      <c r="M42" s="20" t="s">
        <v>46</v>
      </c>
      <c r="N42" s="21">
        <v>46307.644976851851</v>
      </c>
      <c r="O42" s="20">
        <v>360</v>
      </c>
      <c r="P42" s="20" t="s">
        <v>26</v>
      </c>
      <c r="Q42" s="20">
        <v>190</v>
      </c>
      <c r="R42" s="3" t="str">
        <f>IF(OR(G42="12R",G42="12L"),_xlfn.XLOOKUP(C42,DB!$A$2:$A$255,DB!$B$2:$B$255,""),IF(OR(G42="30L",G42="30R"),_xlfn.XLOOKUP(C42,DB!$A$2:$A$255,DB!$C$2:$C$255,""),""))</f>
        <v>UDGUV</v>
      </c>
      <c r="S42" s="3">
        <f t="shared" si="0"/>
        <v>14</v>
      </c>
      <c r="T42" s="3" t="str">
        <f>_xlfn.XLOOKUP(C42,DB!$A$2:$A$255,DB!$D$2:$D$255,"")</f>
        <v>Sector 2</v>
      </c>
    </row>
    <row r="43" spans="1:20" x14ac:dyDescent="0.2">
      <c r="A43" s="20" t="s">
        <v>146</v>
      </c>
      <c r="B43" s="20" t="s">
        <v>18</v>
      </c>
      <c r="C43" s="20" t="s">
        <v>33</v>
      </c>
      <c r="D43" s="20" t="s">
        <v>54</v>
      </c>
      <c r="E43" s="20" t="s">
        <v>427</v>
      </c>
      <c r="F43" s="21">
        <v>46307.631793981483</v>
      </c>
      <c r="G43" s="20" t="s">
        <v>22</v>
      </c>
      <c r="H43" s="20" t="s">
        <v>4142</v>
      </c>
      <c r="I43" s="20">
        <v>380</v>
      </c>
      <c r="J43" s="20" t="s">
        <v>23</v>
      </c>
      <c r="K43" s="20" t="s">
        <v>24</v>
      </c>
      <c r="L43" s="20">
        <v>870</v>
      </c>
      <c r="M43" s="20" t="s">
        <v>36</v>
      </c>
      <c r="N43" s="21">
        <v>46307.677662037036</v>
      </c>
      <c r="O43" s="20">
        <v>380</v>
      </c>
      <c r="P43" s="20" t="s">
        <v>26</v>
      </c>
      <c r="Q43" s="20">
        <v>190</v>
      </c>
      <c r="R43" s="3" t="str">
        <f>IF(OR(G43="12R",G43="12L"),_xlfn.XLOOKUP(C43,DB!$A$2:$A$255,DB!$B$2:$B$255,""),IF(OR(G43="30L",G43="30R"),_xlfn.XLOOKUP(C43,DB!$A$2:$A$255,DB!$C$2:$C$255,""),""))</f>
        <v>UDGUV</v>
      </c>
      <c r="S43" s="3">
        <f t="shared" si="0"/>
        <v>15</v>
      </c>
      <c r="T43" s="3" t="str">
        <f>_xlfn.XLOOKUP(C43,DB!$A$2:$A$255,DB!$D$2:$D$255,"")</f>
        <v>Sector 2</v>
      </c>
    </row>
    <row r="44" spans="1:20" x14ac:dyDescent="0.2">
      <c r="A44" s="20" t="s">
        <v>2973</v>
      </c>
      <c r="B44" s="20" t="s">
        <v>18</v>
      </c>
      <c r="C44" s="20" t="s">
        <v>128</v>
      </c>
      <c r="D44" s="20" t="s">
        <v>61</v>
      </c>
      <c r="E44" s="20" t="s">
        <v>4143</v>
      </c>
      <c r="F44" s="21">
        <v>46307.633449074077</v>
      </c>
      <c r="G44" s="20" t="s">
        <v>22</v>
      </c>
      <c r="H44" s="20" t="s">
        <v>3882</v>
      </c>
      <c r="I44" s="20">
        <v>340</v>
      </c>
      <c r="J44" s="20" t="s">
        <v>23</v>
      </c>
      <c r="K44" s="20" t="s">
        <v>24</v>
      </c>
      <c r="L44" s="20">
        <v>591</v>
      </c>
      <c r="M44" s="20" t="s">
        <v>130</v>
      </c>
      <c r="N44" s="21">
        <v>46307.665092592593</v>
      </c>
      <c r="O44" s="20">
        <v>340</v>
      </c>
      <c r="P44" s="20" t="s">
        <v>26</v>
      </c>
      <c r="Q44" s="20">
        <v>40</v>
      </c>
      <c r="R44" s="3" t="str">
        <f>IF(OR(G44="12R",G44="12L"),_xlfn.XLOOKUP(C44,DB!$A$2:$A$255,DB!$B$2:$B$255,""),IF(OR(G44="30L",G44="30R"),_xlfn.XLOOKUP(C44,DB!$A$2:$A$255,DB!$C$2:$C$255,""),""))</f>
        <v>ENEBA</v>
      </c>
      <c r="S44" s="3">
        <f t="shared" si="0"/>
        <v>15</v>
      </c>
      <c r="T44" s="3" t="str">
        <f>_xlfn.XLOOKUP(C44,DB!$A$2:$A$255,DB!$D$2:$D$255,"")</f>
        <v>Sector 3</v>
      </c>
    </row>
    <row r="45" spans="1:20" x14ac:dyDescent="0.2">
      <c r="A45" s="20" t="s">
        <v>1241</v>
      </c>
      <c r="B45" s="20" t="s">
        <v>18</v>
      </c>
      <c r="C45" s="20" t="s">
        <v>4138</v>
      </c>
      <c r="D45" s="20" t="s">
        <v>132</v>
      </c>
      <c r="E45" s="20"/>
      <c r="F45" s="21">
        <v>46307.639837962961</v>
      </c>
      <c r="G45" s="20" t="s">
        <v>22</v>
      </c>
      <c r="H45" s="20" t="s">
        <v>4144</v>
      </c>
      <c r="I45" s="20">
        <v>270</v>
      </c>
      <c r="J45" s="20" t="s">
        <v>23</v>
      </c>
      <c r="K45" s="20" t="s">
        <v>51</v>
      </c>
      <c r="L45" s="20">
        <v>209</v>
      </c>
      <c r="M45" s="20" t="s">
        <v>383</v>
      </c>
      <c r="N45" s="21">
        <v>46307.655023148145</v>
      </c>
      <c r="O45" s="20">
        <v>270</v>
      </c>
      <c r="P45" s="20" t="s">
        <v>26</v>
      </c>
      <c r="Q45" s="20">
        <v>40</v>
      </c>
      <c r="R45" s="3" t="str">
        <f>IF(OR(G45="12R",G45="12L"),_xlfn.XLOOKUP(C45,DB!$A$2:$A$255,DB!$B$2:$B$255,""),IF(OR(G45="30L",G45="30R"),_xlfn.XLOOKUP(C45,DB!$A$2:$A$255,DB!$C$2:$C$255,""),""))</f>
        <v>NUDAL</v>
      </c>
      <c r="S45" s="3">
        <f t="shared" si="0"/>
        <v>15</v>
      </c>
      <c r="T45" s="3" t="str">
        <f>_xlfn.XLOOKUP(C45,DB!$A$2:$A$255,DB!$D$2:$D$255,"")</f>
        <v>Sector 3</v>
      </c>
    </row>
    <row r="46" spans="1:20" x14ac:dyDescent="0.2">
      <c r="A46" s="20" t="s">
        <v>150</v>
      </c>
      <c r="B46" s="20" t="s">
        <v>18</v>
      </c>
      <c r="C46" s="20" t="s">
        <v>50</v>
      </c>
      <c r="D46" s="20" t="s">
        <v>54</v>
      </c>
      <c r="E46" s="20" t="s">
        <v>3542</v>
      </c>
      <c r="F46" s="21">
        <v>46307.646006944444</v>
      </c>
      <c r="G46" s="20" t="s">
        <v>22</v>
      </c>
      <c r="H46" s="20" t="s">
        <v>4145</v>
      </c>
      <c r="I46" s="20">
        <v>380</v>
      </c>
      <c r="J46" s="20" t="s">
        <v>23</v>
      </c>
      <c r="K46" s="20" t="s">
        <v>152</v>
      </c>
      <c r="L46" s="20">
        <v>856</v>
      </c>
      <c r="M46" s="20" t="s">
        <v>46</v>
      </c>
      <c r="N46" s="21">
        <v>46307.690486111111</v>
      </c>
      <c r="O46" s="20">
        <v>380</v>
      </c>
      <c r="P46" s="20" t="s">
        <v>26</v>
      </c>
      <c r="Q46" s="20">
        <v>190</v>
      </c>
      <c r="R46" s="3" t="str">
        <f>IF(OR(G46="12R",G46="12L"),_xlfn.XLOOKUP(C46,DB!$A$2:$A$255,DB!$B$2:$B$255,""),IF(OR(G46="30L",G46="30R"),_xlfn.XLOOKUP(C46,DB!$A$2:$A$255,DB!$C$2:$C$255,""),""))</f>
        <v>UDGUV</v>
      </c>
      <c r="S46" s="3">
        <f t="shared" si="0"/>
        <v>15</v>
      </c>
      <c r="T46" s="3" t="str">
        <f>_xlfn.XLOOKUP(C46,DB!$A$2:$A$255,DB!$D$2:$D$255,"")</f>
        <v>Sector 2</v>
      </c>
    </row>
    <row r="47" spans="1:20" x14ac:dyDescent="0.2">
      <c r="A47" s="20" t="s">
        <v>154</v>
      </c>
      <c r="B47" s="20" t="s">
        <v>18</v>
      </c>
      <c r="C47" s="20" t="s">
        <v>43</v>
      </c>
      <c r="D47" s="20" t="s">
        <v>34</v>
      </c>
      <c r="E47" s="20" t="s">
        <v>505</v>
      </c>
      <c r="F47" s="21">
        <v>46307.64980324074</v>
      </c>
      <c r="G47" s="20" t="s">
        <v>22</v>
      </c>
      <c r="H47" s="20" t="s">
        <v>4146</v>
      </c>
      <c r="I47" s="20">
        <v>360</v>
      </c>
      <c r="J47" s="20" t="s">
        <v>23</v>
      </c>
      <c r="K47" s="20" t="s">
        <v>24</v>
      </c>
      <c r="L47" s="20">
        <v>858</v>
      </c>
      <c r="M47" s="20" t="s">
        <v>46</v>
      </c>
      <c r="N47" s="21">
        <v>46307.693622685183</v>
      </c>
      <c r="O47" s="20">
        <v>360</v>
      </c>
      <c r="P47" s="20" t="s">
        <v>26</v>
      </c>
      <c r="Q47" s="20">
        <v>190</v>
      </c>
      <c r="R47" s="3" t="str">
        <f>IF(OR(G47="12R",G47="12L"),_xlfn.XLOOKUP(C47,DB!$A$2:$A$255,DB!$B$2:$B$255,""),IF(OR(G47="30L",G47="30R"),_xlfn.XLOOKUP(C47,DB!$A$2:$A$255,DB!$C$2:$C$255,""),""))</f>
        <v>UDGUV</v>
      </c>
      <c r="S47" s="3">
        <f t="shared" si="0"/>
        <v>15</v>
      </c>
      <c r="T47" s="3" t="str">
        <f>_xlfn.XLOOKUP(C47,DB!$A$2:$A$255,DB!$D$2:$D$255,"")</f>
        <v>Sector 2</v>
      </c>
    </row>
    <row r="48" spans="1:20" x14ac:dyDescent="0.2">
      <c r="A48" s="20" t="s">
        <v>158</v>
      </c>
      <c r="B48" s="20" t="s">
        <v>18</v>
      </c>
      <c r="C48" s="20" t="s">
        <v>101</v>
      </c>
      <c r="D48" s="20" t="s">
        <v>20</v>
      </c>
      <c r="E48" s="20" t="s">
        <v>58</v>
      </c>
      <c r="F48" s="21">
        <v>46307.653715277775</v>
      </c>
      <c r="G48" s="20" t="s">
        <v>22</v>
      </c>
      <c r="H48" s="20" t="s">
        <v>4147</v>
      </c>
      <c r="I48" s="20">
        <v>360</v>
      </c>
      <c r="J48" s="20" t="s">
        <v>23</v>
      </c>
      <c r="K48" s="20" t="s">
        <v>24</v>
      </c>
      <c r="L48" s="20">
        <v>855</v>
      </c>
      <c r="M48" s="20" t="s">
        <v>46</v>
      </c>
      <c r="N48" s="21">
        <v>46307.697685185187</v>
      </c>
      <c r="O48" s="20">
        <v>360</v>
      </c>
      <c r="P48" s="20" t="s">
        <v>26</v>
      </c>
      <c r="Q48" s="20">
        <v>190</v>
      </c>
      <c r="R48" s="3" t="str">
        <f>IF(OR(G48="12R",G48="12L"),_xlfn.XLOOKUP(C48,DB!$A$2:$A$255,DB!$B$2:$B$255,""),IF(OR(G48="30L",G48="30R"),_xlfn.XLOOKUP(C48,DB!$A$2:$A$255,DB!$C$2:$C$255,""),""))</f>
        <v>UDGUV</v>
      </c>
      <c r="S48" s="3">
        <f t="shared" si="0"/>
        <v>15</v>
      </c>
      <c r="T48" s="3" t="str">
        <f>_xlfn.XLOOKUP(C48,DB!$A$2:$A$255,DB!$D$2:$D$255,"")</f>
        <v>Sector 2</v>
      </c>
    </row>
    <row r="49" spans="1:20" x14ac:dyDescent="0.2">
      <c r="A49" s="20" t="s">
        <v>163</v>
      </c>
      <c r="B49" s="20" t="s">
        <v>18</v>
      </c>
      <c r="C49" s="20" t="s">
        <v>101</v>
      </c>
      <c r="D49" s="20" t="s">
        <v>129</v>
      </c>
      <c r="E49" s="20" t="s">
        <v>3520</v>
      </c>
      <c r="F49" s="21">
        <v>46307.655115740738</v>
      </c>
      <c r="G49" s="20" t="s">
        <v>22</v>
      </c>
      <c r="H49" s="20" t="s">
        <v>4148</v>
      </c>
      <c r="I49" s="20">
        <v>380</v>
      </c>
      <c r="J49" s="20" t="s">
        <v>23</v>
      </c>
      <c r="K49" s="20" t="s">
        <v>24</v>
      </c>
      <c r="L49" s="20">
        <v>862</v>
      </c>
      <c r="M49" s="20" t="s">
        <v>46</v>
      </c>
      <c r="N49" s="21">
        <v>46307.70003472222</v>
      </c>
      <c r="O49" s="20">
        <v>380</v>
      </c>
      <c r="P49" s="20" t="s">
        <v>26</v>
      </c>
      <c r="Q49" s="20">
        <v>190</v>
      </c>
      <c r="R49" s="3" t="str">
        <f>IF(OR(G49="12R",G49="12L"),_xlfn.XLOOKUP(C49,DB!$A$2:$A$255,DB!$B$2:$B$255,""),IF(OR(G49="30L",G49="30R"),_xlfn.XLOOKUP(C49,DB!$A$2:$A$255,DB!$C$2:$C$255,""),""))</f>
        <v>UDGUV</v>
      </c>
      <c r="S49" s="3">
        <f t="shared" si="0"/>
        <v>15</v>
      </c>
      <c r="T49" s="3" t="str">
        <f>_xlfn.XLOOKUP(C49,DB!$A$2:$A$255,DB!$D$2:$D$255,"")</f>
        <v>Sector 2</v>
      </c>
    </row>
    <row r="50" spans="1:20" x14ac:dyDescent="0.2">
      <c r="A50" s="20" t="s">
        <v>466</v>
      </c>
      <c r="B50" s="20" t="s">
        <v>18</v>
      </c>
      <c r="C50" s="20" t="s">
        <v>50</v>
      </c>
      <c r="D50" s="20" t="s">
        <v>54</v>
      </c>
      <c r="E50" s="20" t="s">
        <v>408</v>
      </c>
      <c r="F50" s="21">
        <v>46307.656458333331</v>
      </c>
      <c r="G50" s="20" t="s">
        <v>22</v>
      </c>
      <c r="H50" s="20" t="s">
        <v>4149</v>
      </c>
      <c r="I50" s="20">
        <v>360</v>
      </c>
      <c r="J50" s="20" t="s">
        <v>23</v>
      </c>
      <c r="K50" s="20" t="s">
        <v>24</v>
      </c>
      <c r="L50" s="20">
        <v>858</v>
      </c>
      <c r="M50" s="20" t="s">
        <v>46</v>
      </c>
      <c r="N50" s="21">
        <v>46307.701851851853</v>
      </c>
      <c r="O50" s="20">
        <v>380</v>
      </c>
      <c r="P50" s="20" t="s">
        <v>26</v>
      </c>
      <c r="Q50" s="20">
        <v>190</v>
      </c>
      <c r="R50" s="3" t="str">
        <f>IF(OR(G50="12R",G50="12L"),_xlfn.XLOOKUP(C50,DB!$A$2:$A$255,DB!$B$2:$B$255,""),IF(OR(G50="30L",G50="30R"),_xlfn.XLOOKUP(C50,DB!$A$2:$A$255,DB!$C$2:$C$255,""),""))</f>
        <v>UDGUV</v>
      </c>
      <c r="S50" s="3">
        <f t="shared" si="0"/>
        <v>15</v>
      </c>
      <c r="T50" s="3" t="str">
        <f>_xlfn.XLOOKUP(C50,DB!$A$2:$A$255,DB!$D$2:$D$255,"")</f>
        <v>Sector 2</v>
      </c>
    </row>
    <row r="51" spans="1:20" x14ac:dyDescent="0.2">
      <c r="A51" s="20" t="s">
        <v>157</v>
      </c>
      <c r="B51" s="20" t="s">
        <v>18</v>
      </c>
      <c r="C51" s="20" t="s">
        <v>19</v>
      </c>
      <c r="D51" s="20" t="s">
        <v>54</v>
      </c>
      <c r="E51" s="20" t="s">
        <v>704</v>
      </c>
      <c r="F51" s="21">
        <v>46307.657962962963</v>
      </c>
      <c r="G51" s="20" t="s">
        <v>22</v>
      </c>
      <c r="H51" s="20" t="s">
        <v>4150</v>
      </c>
      <c r="I51" s="20">
        <v>380</v>
      </c>
      <c r="J51" s="20" t="s">
        <v>23</v>
      </c>
      <c r="K51" s="20" t="s">
        <v>24</v>
      </c>
      <c r="L51" s="20">
        <v>860</v>
      </c>
      <c r="M51" s="20" t="s">
        <v>25</v>
      </c>
      <c r="N51" s="21">
        <v>46307.703518518516</v>
      </c>
      <c r="O51" s="20">
        <v>380</v>
      </c>
      <c r="P51" s="20" t="s">
        <v>26</v>
      </c>
      <c r="Q51" s="20">
        <v>190</v>
      </c>
      <c r="R51" s="3" t="str">
        <f>IF(OR(G51="12R",G51="12L"),_xlfn.XLOOKUP(C51,DB!$A$2:$A$255,DB!$B$2:$B$255,""),IF(OR(G51="30L",G51="30R"),_xlfn.XLOOKUP(C51,DB!$A$2:$A$255,DB!$C$2:$C$255,""),""))</f>
        <v>UDGUV</v>
      </c>
      <c r="S51" s="3">
        <f t="shared" si="0"/>
        <v>15</v>
      </c>
      <c r="T51" s="3" t="str">
        <f>_xlfn.XLOOKUP(C51,DB!$A$2:$A$255,DB!$D$2:$D$255,"")</f>
        <v>Sector 2</v>
      </c>
    </row>
    <row r="52" spans="1:20" x14ac:dyDescent="0.2">
      <c r="A52" s="20" t="s">
        <v>1129</v>
      </c>
      <c r="B52" s="20" t="s">
        <v>18</v>
      </c>
      <c r="C52" s="20" t="s">
        <v>783</v>
      </c>
      <c r="D52" s="20" t="s">
        <v>953</v>
      </c>
      <c r="E52" s="20"/>
      <c r="F52" s="21">
        <v>46307.659571759257</v>
      </c>
      <c r="G52" s="20" t="s">
        <v>22</v>
      </c>
      <c r="H52" s="20" t="s">
        <v>4151</v>
      </c>
      <c r="I52" s="20">
        <v>210</v>
      </c>
      <c r="J52" s="20" t="s">
        <v>139</v>
      </c>
      <c r="K52" s="20" t="s">
        <v>51</v>
      </c>
      <c r="L52" s="20">
        <v>224</v>
      </c>
      <c r="M52" s="20" t="s">
        <v>383</v>
      </c>
      <c r="N52" s="21">
        <v>46307.694120370368</v>
      </c>
      <c r="O52" s="20">
        <v>210</v>
      </c>
      <c r="P52" s="20" t="s">
        <v>137</v>
      </c>
      <c r="Q52" s="20">
        <v>40</v>
      </c>
      <c r="R52" s="3" t="str">
        <f>IF(OR(G52="12R",G52="12L"),_xlfn.XLOOKUP(C52,DB!$A$2:$A$255,DB!$B$2:$B$255,""),IF(OR(G52="30L",G52="30R"),_xlfn.XLOOKUP(C52,DB!$A$2:$A$255,DB!$C$2:$C$255,""),""))</f>
        <v>NUDAL</v>
      </c>
      <c r="S52" s="3">
        <f t="shared" si="0"/>
        <v>15</v>
      </c>
      <c r="T52" s="3" t="str">
        <f>_xlfn.XLOOKUP(C52,DB!$A$2:$A$255,DB!$D$2:$D$255,"")</f>
        <v>Sector 3</v>
      </c>
    </row>
    <row r="53" spans="1:20" x14ac:dyDescent="0.2">
      <c r="A53" s="20" t="s">
        <v>155</v>
      </c>
      <c r="B53" s="20" t="s">
        <v>18</v>
      </c>
      <c r="C53" s="20" t="s">
        <v>33</v>
      </c>
      <c r="D53" s="20" t="s">
        <v>61</v>
      </c>
      <c r="E53" s="20" t="s">
        <v>418</v>
      </c>
      <c r="F53" s="21">
        <v>46307.661527777775</v>
      </c>
      <c r="G53" s="20" t="s">
        <v>22</v>
      </c>
      <c r="H53" s="20" t="s">
        <v>4152</v>
      </c>
      <c r="I53" s="20">
        <v>340</v>
      </c>
      <c r="J53" s="20" t="s">
        <v>23</v>
      </c>
      <c r="K53" s="20" t="s">
        <v>24</v>
      </c>
      <c r="L53" s="20">
        <v>869</v>
      </c>
      <c r="M53" s="20" t="s">
        <v>36</v>
      </c>
      <c r="N53" s="21">
        <v>46307.706238425926</v>
      </c>
      <c r="O53" s="20">
        <v>340</v>
      </c>
      <c r="P53" s="20" t="s">
        <v>26</v>
      </c>
      <c r="Q53" s="20">
        <v>190</v>
      </c>
      <c r="R53" s="3" t="str">
        <f>IF(OR(G53="12R",G53="12L"),_xlfn.XLOOKUP(C53,DB!$A$2:$A$255,DB!$B$2:$B$255,""),IF(OR(G53="30L",G53="30R"),_xlfn.XLOOKUP(C53,DB!$A$2:$A$255,DB!$C$2:$C$255,""),""))</f>
        <v>UDGUV</v>
      </c>
      <c r="S53" s="3">
        <f t="shared" si="0"/>
        <v>15</v>
      </c>
      <c r="T53" s="3" t="str">
        <f>_xlfn.XLOOKUP(C53,DB!$A$2:$A$255,DB!$D$2:$D$255,"")</f>
        <v>Sector 2</v>
      </c>
    </row>
    <row r="54" spans="1:20" x14ac:dyDescent="0.2">
      <c r="A54" s="20" t="s">
        <v>2986</v>
      </c>
      <c r="B54" s="20" t="s">
        <v>18</v>
      </c>
      <c r="C54" s="20" t="s">
        <v>203</v>
      </c>
      <c r="D54" s="20" t="s">
        <v>20</v>
      </c>
      <c r="E54" s="20" t="s">
        <v>2323</v>
      </c>
      <c r="F54" s="21">
        <v>46307.664548611108</v>
      </c>
      <c r="G54" s="20" t="s">
        <v>22</v>
      </c>
      <c r="H54" s="20" t="s">
        <v>4153</v>
      </c>
      <c r="I54" s="20">
        <v>340</v>
      </c>
      <c r="J54" s="20" t="s">
        <v>23</v>
      </c>
      <c r="K54" s="20" t="s">
        <v>24</v>
      </c>
      <c r="L54" s="20">
        <v>433</v>
      </c>
      <c r="M54" s="20" t="s">
        <v>204</v>
      </c>
      <c r="N54" s="21">
        <v>46307.689953703702</v>
      </c>
      <c r="O54" s="20">
        <v>340</v>
      </c>
      <c r="P54" s="20" t="s">
        <v>26</v>
      </c>
      <c r="Q54" s="20">
        <v>40</v>
      </c>
      <c r="R54" s="3" t="str">
        <f>IF(OR(G54="12R",G54="12L"),_xlfn.XLOOKUP(C54,DB!$A$2:$A$255,DB!$B$2:$B$255,""),IF(OR(G54="30L",G54="30R"),_xlfn.XLOOKUP(C54,DB!$A$2:$A$255,DB!$C$2:$C$255,""),""))</f>
        <v>ENEBA</v>
      </c>
      <c r="S54" s="3">
        <f t="shared" si="0"/>
        <v>15</v>
      </c>
      <c r="T54" s="3" t="str">
        <f>_xlfn.XLOOKUP(C54,DB!$A$2:$A$255,DB!$D$2:$D$255,"")</f>
        <v>Sector 3</v>
      </c>
    </row>
    <row r="55" spans="1:20" x14ac:dyDescent="0.2">
      <c r="A55" s="20" t="s">
        <v>4154</v>
      </c>
      <c r="B55" s="20" t="s">
        <v>18</v>
      </c>
      <c r="C55" s="20" t="s">
        <v>249</v>
      </c>
      <c r="D55" s="20" t="s">
        <v>1227</v>
      </c>
      <c r="E55" s="20" t="s">
        <v>4155</v>
      </c>
      <c r="F55" s="21">
        <v>46307.666030092594</v>
      </c>
      <c r="G55" s="20" t="s">
        <v>22</v>
      </c>
      <c r="H55" s="20" t="s">
        <v>4156</v>
      </c>
      <c r="I55" s="20">
        <v>430</v>
      </c>
      <c r="J55" s="20" t="s">
        <v>23</v>
      </c>
      <c r="K55" s="20" t="s">
        <v>51</v>
      </c>
      <c r="L55" s="20">
        <v>529</v>
      </c>
      <c r="M55" s="20" t="s">
        <v>130</v>
      </c>
      <c r="N55" s="21">
        <v>46307.694050925929</v>
      </c>
      <c r="O55" s="20">
        <v>430</v>
      </c>
      <c r="P55" s="20" t="s">
        <v>26</v>
      </c>
      <c r="Q55" s="20">
        <v>40</v>
      </c>
      <c r="R55" s="3" t="str">
        <f>IF(OR(G55="12R",G55="12L"),_xlfn.XLOOKUP(C55,DB!$A$2:$A$255,DB!$B$2:$B$255,""),IF(OR(G55="30L",G55="30R"),_xlfn.XLOOKUP(C55,DB!$A$2:$A$255,DB!$C$2:$C$255,""),""))</f>
        <v>UDGUV</v>
      </c>
      <c r="S55" s="3">
        <f t="shared" si="0"/>
        <v>15</v>
      </c>
      <c r="T55" s="3" t="str">
        <f>_xlfn.XLOOKUP(C55,DB!$A$2:$A$255,DB!$D$2:$D$255,"")</f>
        <v>Sector 2</v>
      </c>
    </row>
    <row r="56" spans="1:20" x14ac:dyDescent="0.2">
      <c r="A56" s="20" t="s">
        <v>160</v>
      </c>
      <c r="B56" s="20" t="s">
        <v>18</v>
      </c>
      <c r="C56" s="20" t="s">
        <v>43</v>
      </c>
      <c r="D56" s="20" t="s">
        <v>20</v>
      </c>
      <c r="E56" s="20" t="s">
        <v>4157</v>
      </c>
      <c r="F56" s="21">
        <v>46307.667013888888</v>
      </c>
      <c r="G56" s="20" t="s">
        <v>22</v>
      </c>
      <c r="H56" s="20" t="s">
        <v>4158</v>
      </c>
      <c r="I56" s="20">
        <v>360</v>
      </c>
      <c r="J56" s="20" t="s">
        <v>23</v>
      </c>
      <c r="K56" s="20" t="s">
        <v>24</v>
      </c>
      <c r="L56" s="20">
        <v>859</v>
      </c>
      <c r="M56" s="20" t="s">
        <v>46</v>
      </c>
      <c r="N56" s="21">
        <v>46307.711469907408</v>
      </c>
      <c r="O56" s="20">
        <v>360</v>
      </c>
      <c r="P56" s="20" t="s">
        <v>26</v>
      </c>
      <c r="Q56" s="20">
        <v>190</v>
      </c>
      <c r="R56" s="3" t="str">
        <f>IF(OR(G56="12R",G56="12L"),_xlfn.XLOOKUP(C56,DB!$A$2:$A$255,DB!$B$2:$B$255,""),IF(OR(G56="30L",G56="30R"),_xlfn.XLOOKUP(C56,DB!$A$2:$A$255,DB!$C$2:$C$255,""),""))</f>
        <v>UDGUV</v>
      </c>
      <c r="S56" s="3">
        <f t="shared" si="0"/>
        <v>16</v>
      </c>
      <c r="T56" s="3" t="str">
        <f>_xlfn.XLOOKUP(C56,DB!$A$2:$A$255,DB!$D$2:$D$255,"")</f>
        <v>Sector 2</v>
      </c>
    </row>
    <row r="57" spans="1:20" x14ac:dyDescent="0.2">
      <c r="A57" s="20" t="s">
        <v>395</v>
      </c>
      <c r="B57" s="20" t="s">
        <v>18</v>
      </c>
      <c r="C57" s="20" t="s">
        <v>28</v>
      </c>
      <c r="D57" s="20" t="s">
        <v>29</v>
      </c>
      <c r="E57" s="20" t="s">
        <v>1143</v>
      </c>
      <c r="F57" s="21">
        <v>46307.668668981481</v>
      </c>
      <c r="G57" s="20" t="s">
        <v>22</v>
      </c>
      <c r="H57" s="20" t="s">
        <v>4159</v>
      </c>
      <c r="I57" s="20">
        <v>370</v>
      </c>
      <c r="J57" s="20" t="s">
        <v>23</v>
      </c>
      <c r="K57" s="20" t="s">
        <v>24</v>
      </c>
      <c r="L57" s="20">
        <v>361</v>
      </c>
      <c r="M57" s="20" t="s">
        <v>31</v>
      </c>
      <c r="N57" s="21">
        <v>46307.689513888887</v>
      </c>
      <c r="O57" s="20">
        <v>370</v>
      </c>
      <c r="P57" s="20" t="s">
        <v>26</v>
      </c>
      <c r="Q57" s="20">
        <v>40</v>
      </c>
      <c r="R57" s="3" t="str">
        <f>IF(OR(G57="12R",G57="12L"),_xlfn.XLOOKUP(C57,DB!$A$2:$A$255,DB!$B$2:$B$255,""),IF(OR(G57="30L",G57="30R"),_xlfn.XLOOKUP(C57,DB!$A$2:$A$255,DB!$C$2:$C$255,""),""))</f>
        <v>OMSUK</v>
      </c>
      <c r="S57" s="3">
        <f t="shared" si="0"/>
        <v>16</v>
      </c>
      <c r="T57" s="3" t="str">
        <f>_xlfn.XLOOKUP(C57,DB!$A$2:$A$255,DB!$D$2:$D$255,"")</f>
        <v>Sector 3</v>
      </c>
    </row>
    <row r="58" spans="1:20" x14ac:dyDescent="0.2">
      <c r="A58" s="20" t="s">
        <v>2992</v>
      </c>
      <c r="B58" s="20" t="s">
        <v>18</v>
      </c>
      <c r="C58" s="20" t="s">
        <v>493</v>
      </c>
      <c r="D58" s="20" t="s">
        <v>20</v>
      </c>
      <c r="E58" s="20" t="s">
        <v>4160</v>
      </c>
      <c r="F58" s="21">
        <v>46307.669895833336</v>
      </c>
      <c r="G58" s="20" t="s">
        <v>22</v>
      </c>
      <c r="H58" s="20" t="s">
        <v>4161</v>
      </c>
      <c r="I58" s="20">
        <v>360</v>
      </c>
      <c r="J58" s="20" t="s">
        <v>23</v>
      </c>
      <c r="K58" s="20" t="s">
        <v>24</v>
      </c>
      <c r="L58" s="20">
        <v>434</v>
      </c>
      <c r="M58" s="20" t="s">
        <v>204</v>
      </c>
      <c r="N58" s="21">
        <v>46307.694328703707</v>
      </c>
      <c r="O58" s="20">
        <v>360</v>
      </c>
      <c r="P58" s="20" t="s">
        <v>26</v>
      </c>
      <c r="Q58" s="20">
        <v>40</v>
      </c>
      <c r="R58" s="3" t="str">
        <f>IF(OR(G58="12R",G58="12L"),_xlfn.XLOOKUP(C58,DB!$A$2:$A$255,DB!$B$2:$B$255,""),IF(OR(G58="30L",G58="30R"),_xlfn.XLOOKUP(C58,DB!$A$2:$A$255,DB!$C$2:$C$255,""),""))</f>
        <v>ENEBA</v>
      </c>
      <c r="S58" s="3">
        <f t="shared" si="0"/>
        <v>16</v>
      </c>
      <c r="T58" s="3" t="str">
        <f>_xlfn.XLOOKUP(C58,DB!$A$2:$A$255,DB!$D$2:$D$255,"")</f>
        <v>Sector 3</v>
      </c>
    </row>
    <row r="59" spans="1:20" x14ac:dyDescent="0.2">
      <c r="A59" s="20" t="s">
        <v>223</v>
      </c>
      <c r="B59" s="20" t="s">
        <v>18</v>
      </c>
      <c r="C59" s="20" t="s">
        <v>224</v>
      </c>
      <c r="D59" s="20" t="s">
        <v>29</v>
      </c>
      <c r="E59" s="20" t="s">
        <v>4162</v>
      </c>
      <c r="F59" s="21">
        <v>46307.67324074074</v>
      </c>
      <c r="G59" s="20" t="s">
        <v>22</v>
      </c>
      <c r="H59" s="20" t="s">
        <v>4163</v>
      </c>
      <c r="I59" s="20">
        <v>360</v>
      </c>
      <c r="J59" s="20" t="s">
        <v>23</v>
      </c>
      <c r="K59" s="20" t="s">
        <v>24</v>
      </c>
      <c r="L59" s="20">
        <v>534</v>
      </c>
      <c r="M59" s="20" t="s">
        <v>130</v>
      </c>
      <c r="N59" s="21">
        <v>46307.702696759261</v>
      </c>
      <c r="O59" s="20">
        <v>360</v>
      </c>
      <c r="P59" s="20" t="s">
        <v>26</v>
      </c>
      <c r="Q59" s="20">
        <v>40</v>
      </c>
      <c r="R59" s="3" t="str">
        <f>IF(OR(G59="12R",G59="12L"),_xlfn.XLOOKUP(C59,DB!$A$2:$A$255,DB!$B$2:$B$255,""),IF(OR(G59="30L",G59="30R"),_xlfn.XLOOKUP(C59,DB!$A$2:$A$255,DB!$C$2:$C$255,""),""))</f>
        <v>ENEBA</v>
      </c>
      <c r="S59" s="3">
        <f t="shared" si="0"/>
        <v>16</v>
      </c>
      <c r="T59" s="3" t="str">
        <f>_xlfn.XLOOKUP(C59,DB!$A$2:$A$255,DB!$D$2:$D$255,"")</f>
        <v>Sector 3</v>
      </c>
    </row>
    <row r="60" spans="1:20" x14ac:dyDescent="0.2">
      <c r="A60" s="20" t="s">
        <v>471</v>
      </c>
      <c r="B60" s="20" t="s">
        <v>18</v>
      </c>
      <c r="C60" s="20" t="s">
        <v>208</v>
      </c>
      <c r="D60" s="20" t="s">
        <v>61</v>
      </c>
      <c r="E60" s="20" t="s">
        <v>4164</v>
      </c>
      <c r="F60" s="21">
        <v>46307.67454861111</v>
      </c>
      <c r="G60" s="20" t="s">
        <v>22</v>
      </c>
      <c r="H60" s="20" t="s">
        <v>4165</v>
      </c>
      <c r="I60" s="20">
        <v>350</v>
      </c>
      <c r="J60" s="20" t="s">
        <v>23</v>
      </c>
      <c r="K60" s="20" t="s">
        <v>24</v>
      </c>
      <c r="L60" s="20">
        <v>362</v>
      </c>
      <c r="M60" s="20" t="s">
        <v>31</v>
      </c>
      <c r="N60" s="21">
        <v>46307.696157407408</v>
      </c>
      <c r="O60" s="20">
        <v>350</v>
      </c>
      <c r="P60" s="20" t="s">
        <v>26</v>
      </c>
      <c r="Q60" s="20">
        <v>40</v>
      </c>
      <c r="R60" s="3" t="str">
        <f>IF(OR(G60="12R",G60="12L"),_xlfn.XLOOKUP(C60,DB!$A$2:$A$255,DB!$B$2:$B$255,""),IF(OR(G60="30L",G60="30R"),_xlfn.XLOOKUP(C60,DB!$A$2:$A$255,DB!$C$2:$C$255,""),""))</f>
        <v>ENEBA</v>
      </c>
      <c r="S60" s="3">
        <f t="shared" si="0"/>
        <v>16</v>
      </c>
      <c r="T60" s="3" t="str">
        <f>_xlfn.XLOOKUP(C60,DB!$A$2:$A$255,DB!$D$2:$D$255,"")</f>
        <v>Sector 3</v>
      </c>
    </row>
    <row r="61" spans="1:20" x14ac:dyDescent="0.2">
      <c r="A61" s="20" t="s">
        <v>4166</v>
      </c>
      <c r="B61" s="20" t="s">
        <v>18</v>
      </c>
      <c r="C61" s="20" t="s">
        <v>249</v>
      </c>
      <c r="D61" s="20" t="s">
        <v>469</v>
      </c>
      <c r="E61" s="20" t="s">
        <v>4167</v>
      </c>
      <c r="F61" s="21">
        <v>46307.675833333335</v>
      </c>
      <c r="G61" s="20" t="s">
        <v>22</v>
      </c>
      <c r="H61" s="20" t="s">
        <v>4168</v>
      </c>
      <c r="I61" s="20">
        <v>400</v>
      </c>
      <c r="J61" s="20" t="s">
        <v>23</v>
      </c>
      <c r="K61" s="20" t="s">
        <v>51</v>
      </c>
      <c r="L61" s="20">
        <v>702</v>
      </c>
      <c r="M61" s="20" t="s">
        <v>124</v>
      </c>
      <c r="N61" s="21">
        <v>46307.714155092595</v>
      </c>
      <c r="O61" s="20">
        <v>400</v>
      </c>
      <c r="P61" s="20" t="s">
        <v>26</v>
      </c>
      <c r="Q61" s="20">
        <v>40</v>
      </c>
      <c r="R61" s="3" t="str">
        <f>IF(OR(G61="12R",G61="12L"),_xlfn.XLOOKUP(C61,DB!$A$2:$A$255,DB!$B$2:$B$255,""),IF(OR(G61="30L",G61="30R"),_xlfn.XLOOKUP(C61,DB!$A$2:$A$255,DB!$C$2:$C$255,""),""))</f>
        <v>UDGUV</v>
      </c>
      <c r="S61" s="3">
        <f t="shared" si="0"/>
        <v>16</v>
      </c>
      <c r="T61" s="3" t="str">
        <f>_xlfn.XLOOKUP(C61,DB!$A$2:$A$255,DB!$D$2:$D$255,"")</f>
        <v>Sector 2</v>
      </c>
    </row>
    <row r="62" spans="1:20" x14ac:dyDescent="0.2">
      <c r="A62" s="20" t="s">
        <v>162</v>
      </c>
      <c r="B62" s="20" t="s">
        <v>18</v>
      </c>
      <c r="C62" s="20" t="s">
        <v>33</v>
      </c>
      <c r="D62" s="20" t="s">
        <v>20</v>
      </c>
      <c r="E62" s="20" t="s">
        <v>406</v>
      </c>
      <c r="F62" s="21">
        <v>46307.676874999997</v>
      </c>
      <c r="G62" s="20" t="s">
        <v>22</v>
      </c>
      <c r="H62" s="20" t="s">
        <v>4169</v>
      </c>
      <c r="I62" s="20">
        <v>360</v>
      </c>
      <c r="J62" s="20" t="s">
        <v>23</v>
      </c>
      <c r="K62" s="20" t="s">
        <v>24</v>
      </c>
      <c r="L62" s="20">
        <v>864</v>
      </c>
      <c r="M62" s="20" t="s">
        <v>36</v>
      </c>
      <c r="N62" s="21">
        <v>46307.722060185188</v>
      </c>
      <c r="O62" s="20">
        <v>340</v>
      </c>
      <c r="P62" s="20" t="s">
        <v>26</v>
      </c>
      <c r="Q62" s="20">
        <v>190</v>
      </c>
      <c r="R62" s="3" t="str">
        <f>IF(OR(G62="12R",G62="12L"),_xlfn.XLOOKUP(C62,DB!$A$2:$A$255,DB!$B$2:$B$255,""),IF(OR(G62="30L",G62="30R"),_xlfn.XLOOKUP(C62,DB!$A$2:$A$255,DB!$C$2:$C$255,""),""))</f>
        <v>UDGUV</v>
      </c>
      <c r="S62" s="3">
        <f t="shared" si="0"/>
        <v>16</v>
      </c>
      <c r="T62" s="3" t="str">
        <f>_xlfn.XLOOKUP(C62,DB!$A$2:$A$255,DB!$D$2:$D$255,"")</f>
        <v>Sector 2</v>
      </c>
    </row>
    <row r="63" spans="1:20" x14ac:dyDescent="0.2">
      <c r="A63" s="20" t="s">
        <v>175</v>
      </c>
      <c r="B63" s="20" t="s">
        <v>18</v>
      </c>
      <c r="C63" s="20" t="s">
        <v>28</v>
      </c>
      <c r="D63" s="20" t="s">
        <v>61</v>
      </c>
      <c r="E63" s="20" t="s">
        <v>932</v>
      </c>
      <c r="F63" s="21">
        <v>46307.678171296298</v>
      </c>
      <c r="G63" s="20" t="s">
        <v>22</v>
      </c>
      <c r="H63" s="20" t="s">
        <v>4170</v>
      </c>
      <c r="I63" s="20">
        <v>330</v>
      </c>
      <c r="J63" s="20" t="s">
        <v>23</v>
      </c>
      <c r="K63" s="20" t="s">
        <v>24</v>
      </c>
      <c r="L63" s="20">
        <v>359</v>
      </c>
      <c r="M63" s="20" t="s">
        <v>31</v>
      </c>
      <c r="N63" s="21">
        <v>46307.700138888889</v>
      </c>
      <c r="O63" s="20">
        <v>330</v>
      </c>
      <c r="P63" s="20" t="s">
        <v>26</v>
      </c>
      <c r="Q63" s="20">
        <v>40</v>
      </c>
      <c r="R63" s="3" t="str">
        <f>IF(OR(G63="12R",G63="12L"),_xlfn.XLOOKUP(C63,DB!$A$2:$A$255,DB!$B$2:$B$255,""),IF(OR(G63="30L",G63="30R"),_xlfn.XLOOKUP(C63,DB!$A$2:$A$255,DB!$C$2:$C$255,""),""))</f>
        <v>OMSUK</v>
      </c>
      <c r="S63" s="3">
        <f t="shared" si="0"/>
        <v>16</v>
      </c>
      <c r="T63" s="3" t="str">
        <f>_xlfn.XLOOKUP(C63,DB!$A$2:$A$255,DB!$D$2:$D$255,"")</f>
        <v>Sector 3</v>
      </c>
    </row>
    <row r="64" spans="1:20" x14ac:dyDescent="0.2">
      <c r="A64" s="20" t="s">
        <v>396</v>
      </c>
      <c r="B64" s="20" t="s">
        <v>18</v>
      </c>
      <c r="C64" s="20" t="s">
        <v>101</v>
      </c>
      <c r="D64" s="20" t="s">
        <v>54</v>
      </c>
      <c r="E64" s="20" t="s">
        <v>109</v>
      </c>
      <c r="F64" s="21">
        <v>46307.678923611114</v>
      </c>
      <c r="G64" s="20" t="s">
        <v>22</v>
      </c>
      <c r="H64" s="20" t="s">
        <v>4171</v>
      </c>
      <c r="I64" s="20">
        <v>360</v>
      </c>
      <c r="J64" s="20" t="s">
        <v>23</v>
      </c>
      <c r="K64" s="20" t="s">
        <v>152</v>
      </c>
      <c r="L64" s="20">
        <v>859</v>
      </c>
      <c r="M64" s="20" t="s">
        <v>46</v>
      </c>
      <c r="N64" s="21">
        <v>46307.724062499998</v>
      </c>
      <c r="O64" s="20">
        <v>360</v>
      </c>
      <c r="P64" s="20" t="s">
        <v>26</v>
      </c>
      <c r="Q64" s="20">
        <v>190</v>
      </c>
      <c r="R64" s="3" t="str">
        <f>IF(OR(G64="12R",G64="12L"),_xlfn.XLOOKUP(C64,DB!$A$2:$A$255,DB!$B$2:$B$255,""),IF(OR(G64="30L",G64="30R"),_xlfn.XLOOKUP(C64,DB!$A$2:$A$255,DB!$C$2:$C$255,""),""))</f>
        <v>UDGUV</v>
      </c>
      <c r="S64" s="3">
        <f t="shared" si="0"/>
        <v>16</v>
      </c>
      <c r="T64" s="3" t="str">
        <f>_xlfn.XLOOKUP(C64,DB!$A$2:$A$255,DB!$D$2:$D$255,"")</f>
        <v>Sector 2</v>
      </c>
    </row>
    <row r="65" spans="1:20" x14ac:dyDescent="0.2">
      <c r="A65" s="20" t="s">
        <v>177</v>
      </c>
      <c r="B65" s="20" t="s">
        <v>18</v>
      </c>
      <c r="C65" s="20" t="s">
        <v>178</v>
      </c>
      <c r="D65" s="20" t="s">
        <v>44</v>
      </c>
      <c r="E65" s="20" t="s">
        <v>3119</v>
      </c>
      <c r="F65" s="21">
        <v>46307.679814814815</v>
      </c>
      <c r="G65" s="20" t="s">
        <v>22</v>
      </c>
      <c r="H65" s="20" t="s">
        <v>4172</v>
      </c>
      <c r="I65" s="20">
        <v>310</v>
      </c>
      <c r="J65" s="20" t="s">
        <v>23</v>
      </c>
      <c r="K65" s="20" t="s">
        <v>24</v>
      </c>
      <c r="L65" s="20">
        <v>367</v>
      </c>
      <c r="M65" s="20" t="s">
        <v>31</v>
      </c>
      <c r="N65" s="21">
        <v>46307.701990740738</v>
      </c>
      <c r="O65" s="20">
        <v>310</v>
      </c>
      <c r="P65" s="20" t="s">
        <v>26</v>
      </c>
      <c r="Q65" s="20">
        <v>40</v>
      </c>
      <c r="R65" s="3" t="str">
        <f>IF(OR(G65="12R",G65="12L"),_xlfn.XLOOKUP(C65,DB!$A$2:$A$255,DB!$B$2:$B$255,""),IF(OR(G65="30L",G65="30R"),_xlfn.XLOOKUP(C65,DB!$A$2:$A$255,DB!$C$2:$C$255,""),""))</f>
        <v>OMSUK</v>
      </c>
      <c r="S65" s="3">
        <f t="shared" si="0"/>
        <v>16</v>
      </c>
      <c r="T65" s="3" t="str">
        <f>_xlfn.XLOOKUP(C65,DB!$A$2:$A$255,DB!$D$2:$D$255,"")</f>
        <v>Sector 3</v>
      </c>
    </row>
    <row r="66" spans="1:20" x14ac:dyDescent="0.2">
      <c r="A66" s="20" t="s">
        <v>4173</v>
      </c>
      <c r="B66" s="20" t="s">
        <v>18</v>
      </c>
      <c r="C66" s="20" t="s">
        <v>50</v>
      </c>
      <c r="D66" s="20" t="s">
        <v>132</v>
      </c>
      <c r="E66" s="20"/>
      <c r="F66" s="21">
        <v>46307.680833333332</v>
      </c>
      <c r="G66" s="20" t="s">
        <v>22</v>
      </c>
      <c r="H66" s="20" t="s">
        <v>1141</v>
      </c>
      <c r="I66" s="20">
        <v>320</v>
      </c>
      <c r="J66" s="20" t="s">
        <v>23</v>
      </c>
      <c r="K66" s="20" t="s">
        <v>51</v>
      </c>
      <c r="L66" s="20">
        <v>862</v>
      </c>
      <c r="M66" s="20" t="s">
        <v>46</v>
      </c>
      <c r="N66" s="21">
        <v>46307.725717592592</v>
      </c>
      <c r="O66" s="20">
        <v>320</v>
      </c>
      <c r="P66" s="20" t="s">
        <v>26</v>
      </c>
      <c r="Q66" s="20">
        <v>30</v>
      </c>
      <c r="R66" s="3" t="str">
        <f>IF(OR(G66="12R",G66="12L"),_xlfn.XLOOKUP(C66,DB!$A$2:$A$255,DB!$B$2:$B$255,""),IF(OR(G66="30L",G66="30R"),_xlfn.XLOOKUP(C66,DB!$A$2:$A$255,DB!$C$2:$C$255,""),""))</f>
        <v>UDGUV</v>
      </c>
      <c r="S66" s="3">
        <f t="shared" ref="S66:S129" si="1">HOUR(F66)</f>
        <v>16</v>
      </c>
      <c r="T66" s="3" t="str">
        <f>_xlfn.XLOOKUP(C66,DB!$A$2:$A$255,DB!$D$2:$D$255,"")</f>
        <v>Sector 2</v>
      </c>
    </row>
    <row r="67" spans="1:20" x14ac:dyDescent="0.2">
      <c r="A67" s="20" t="s">
        <v>164</v>
      </c>
      <c r="B67" s="20" t="s">
        <v>18</v>
      </c>
      <c r="C67" s="20" t="s">
        <v>165</v>
      </c>
      <c r="D67" s="20" t="s">
        <v>34</v>
      </c>
      <c r="E67" s="20" t="s">
        <v>84</v>
      </c>
      <c r="F67" s="21">
        <v>46307.683530092596</v>
      </c>
      <c r="G67" s="20" t="s">
        <v>22</v>
      </c>
      <c r="H67" s="20" t="s">
        <v>4174</v>
      </c>
      <c r="I67" s="20">
        <v>360</v>
      </c>
      <c r="J67" s="20" t="s">
        <v>23</v>
      </c>
      <c r="K67" s="20" t="s">
        <v>24</v>
      </c>
      <c r="L67" s="20">
        <v>878</v>
      </c>
      <c r="M67" s="20" t="s">
        <v>36</v>
      </c>
      <c r="N67" s="21">
        <v>46307.72923611111</v>
      </c>
      <c r="O67" s="20">
        <v>360</v>
      </c>
      <c r="P67" s="20" t="s">
        <v>26</v>
      </c>
      <c r="Q67" s="20">
        <v>190</v>
      </c>
      <c r="R67" s="3" t="str">
        <f>IF(OR(G67="12R",G67="12L"),_xlfn.XLOOKUP(C67,DB!$A$2:$A$255,DB!$B$2:$B$255,""),IF(OR(G67="30L",G67="30R"),_xlfn.XLOOKUP(C67,DB!$A$2:$A$255,DB!$C$2:$C$255,""),""))</f>
        <v>UDGUV</v>
      </c>
      <c r="S67" s="3">
        <f t="shared" si="1"/>
        <v>16</v>
      </c>
      <c r="T67" s="3" t="str">
        <f>_xlfn.XLOOKUP(C67,DB!$A$2:$A$255,DB!$D$2:$D$255,"")</f>
        <v>Sector 2</v>
      </c>
    </row>
    <row r="68" spans="1:20" x14ac:dyDescent="0.2">
      <c r="A68" s="20" t="s">
        <v>171</v>
      </c>
      <c r="B68" s="20" t="s">
        <v>18</v>
      </c>
      <c r="C68" s="20" t="s">
        <v>172</v>
      </c>
      <c r="D68" s="20" t="s">
        <v>54</v>
      </c>
      <c r="E68" s="20" t="s">
        <v>1102</v>
      </c>
      <c r="F68" s="21">
        <v>46307.685011574074</v>
      </c>
      <c r="G68" s="20" t="s">
        <v>22</v>
      </c>
      <c r="H68" s="20" t="s">
        <v>4175</v>
      </c>
      <c r="I68" s="20">
        <v>380</v>
      </c>
      <c r="J68" s="20" t="s">
        <v>23</v>
      </c>
      <c r="K68" s="20" t="s">
        <v>24</v>
      </c>
      <c r="L68" s="20">
        <v>336</v>
      </c>
      <c r="M68" s="20" t="s">
        <v>1095</v>
      </c>
      <c r="N68" s="21">
        <v>46307.703969907408</v>
      </c>
      <c r="O68" s="20">
        <v>380</v>
      </c>
      <c r="P68" s="20" t="s">
        <v>26</v>
      </c>
      <c r="Q68" s="20">
        <v>190</v>
      </c>
      <c r="R68" s="3" t="str">
        <f>IF(OR(G68="12R",G68="12L"),_xlfn.XLOOKUP(C68,DB!$A$2:$A$255,DB!$B$2:$B$255,""),IF(OR(G68="30L",G68="30R"),_xlfn.XLOOKUP(C68,DB!$A$2:$A$255,DB!$C$2:$C$255,""),""))</f>
        <v>CZM</v>
      </c>
      <c r="S68" s="3">
        <f t="shared" si="1"/>
        <v>16</v>
      </c>
      <c r="T68" s="3" t="str">
        <f>_xlfn.XLOOKUP(C68,DB!$A$2:$A$255,DB!$D$2:$D$255,"")</f>
        <v>Sector 7</v>
      </c>
    </row>
    <row r="69" spans="1:20" x14ac:dyDescent="0.2">
      <c r="A69" s="20" t="s">
        <v>168</v>
      </c>
      <c r="B69" s="20" t="s">
        <v>18</v>
      </c>
      <c r="C69" s="20" t="s">
        <v>115</v>
      </c>
      <c r="D69" s="20" t="s">
        <v>129</v>
      </c>
      <c r="E69" s="20" t="s">
        <v>767</v>
      </c>
      <c r="F69" s="21">
        <v>46307.688194444447</v>
      </c>
      <c r="G69" s="20" t="s">
        <v>22</v>
      </c>
      <c r="H69" s="20" t="s">
        <v>4176</v>
      </c>
      <c r="I69" s="20">
        <v>350</v>
      </c>
      <c r="J69" s="20" t="s">
        <v>23</v>
      </c>
      <c r="K69" s="20" t="s">
        <v>24</v>
      </c>
      <c r="L69" s="20">
        <v>150</v>
      </c>
      <c r="M69" s="20" t="s">
        <v>117</v>
      </c>
      <c r="N69" s="21">
        <v>46307.698287037034</v>
      </c>
      <c r="O69" s="20">
        <v>272</v>
      </c>
      <c r="P69" s="20" t="s">
        <v>26</v>
      </c>
      <c r="Q69" s="20">
        <v>190</v>
      </c>
      <c r="R69" s="3" t="str">
        <f>IF(OR(G69="12R",G69="12L"),_xlfn.XLOOKUP(C69,DB!$A$2:$A$255,DB!$B$2:$B$255,""),IF(OR(G69="30L",G69="30R"),_xlfn.XLOOKUP(C69,DB!$A$2:$A$255,DB!$C$2:$C$255,""),""))</f>
        <v>TAKUX</v>
      </c>
      <c r="S69" s="3">
        <f t="shared" si="1"/>
        <v>16</v>
      </c>
      <c r="T69" s="3" t="str">
        <f>_xlfn.XLOOKUP(C69,DB!$A$2:$A$255,DB!$D$2:$D$255,"")</f>
        <v>Sector 7</v>
      </c>
    </row>
    <row r="70" spans="1:20" x14ac:dyDescent="0.2">
      <c r="A70" s="20" t="s">
        <v>473</v>
      </c>
      <c r="B70" s="20" t="s">
        <v>18</v>
      </c>
      <c r="C70" s="20" t="s">
        <v>284</v>
      </c>
      <c r="D70" s="20" t="s">
        <v>20</v>
      </c>
      <c r="E70" s="20" t="s">
        <v>581</v>
      </c>
      <c r="F70" s="21">
        <v>46307.688969907409</v>
      </c>
      <c r="G70" s="20" t="s">
        <v>22</v>
      </c>
      <c r="H70" s="20" t="s">
        <v>4177</v>
      </c>
      <c r="I70" s="20">
        <v>360</v>
      </c>
      <c r="J70" s="20" t="s">
        <v>23</v>
      </c>
      <c r="K70" s="20" t="s">
        <v>24</v>
      </c>
      <c r="L70" s="20">
        <v>867</v>
      </c>
      <c r="M70" s="20" t="s">
        <v>181</v>
      </c>
      <c r="N70" s="21">
        <v>46307.733356481483</v>
      </c>
      <c r="O70" s="20">
        <v>360</v>
      </c>
      <c r="P70" s="20" t="s">
        <v>26</v>
      </c>
      <c r="Q70" s="20">
        <v>190</v>
      </c>
      <c r="R70" s="3" t="str">
        <f>IF(OR(G70="12R",G70="12L"),_xlfn.XLOOKUP(C70,DB!$A$2:$A$255,DB!$B$2:$B$255,""),IF(OR(G70="30L",G70="30R"),_xlfn.XLOOKUP(C70,DB!$A$2:$A$255,DB!$C$2:$C$255,""),""))</f>
        <v>UDGUV</v>
      </c>
      <c r="S70" s="3">
        <f t="shared" si="1"/>
        <v>16</v>
      </c>
      <c r="T70" s="3" t="str">
        <f>_xlfn.XLOOKUP(C70,DB!$A$2:$A$255,DB!$D$2:$D$255,"")</f>
        <v>Sector 2</v>
      </c>
    </row>
    <row r="71" spans="1:20" x14ac:dyDescent="0.2">
      <c r="A71" s="20" t="s">
        <v>4178</v>
      </c>
      <c r="B71" s="20" t="s">
        <v>18</v>
      </c>
      <c r="C71" s="20" t="s">
        <v>50</v>
      </c>
      <c r="D71" s="20" t="s">
        <v>429</v>
      </c>
      <c r="E71" s="20"/>
      <c r="F71" s="21">
        <v>46307.690937500003</v>
      </c>
      <c r="G71" s="20" t="s">
        <v>22</v>
      </c>
      <c r="H71" s="20" t="s">
        <v>4179</v>
      </c>
      <c r="I71" s="20">
        <v>240</v>
      </c>
      <c r="J71" s="20" t="s">
        <v>23</v>
      </c>
      <c r="K71" s="20" t="s">
        <v>51</v>
      </c>
      <c r="L71" s="20">
        <v>858</v>
      </c>
      <c r="M71" s="20" t="s">
        <v>46</v>
      </c>
      <c r="N71" s="21">
        <v>46307.765335648146</v>
      </c>
      <c r="O71" s="20">
        <v>240</v>
      </c>
      <c r="P71" s="20" t="s">
        <v>137</v>
      </c>
      <c r="Q71" s="20">
        <v>30</v>
      </c>
      <c r="R71" s="3" t="str">
        <f>IF(OR(G71="12R",G71="12L"),_xlfn.XLOOKUP(C71,DB!$A$2:$A$255,DB!$B$2:$B$255,""),IF(OR(G71="30L",G71="30R"),_xlfn.XLOOKUP(C71,DB!$A$2:$A$255,DB!$C$2:$C$255,""),""))</f>
        <v>UDGUV</v>
      </c>
      <c r="S71" s="3">
        <f t="shared" si="1"/>
        <v>16</v>
      </c>
      <c r="T71" s="3" t="str">
        <f>_xlfn.XLOOKUP(C71,DB!$A$2:$A$255,DB!$D$2:$D$255,"")</f>
        <v>Sector 2</v>
      </c>
    </row>
    <row r="72" spans="1:20" x14ac:dyDescent="0.2">
      <c r="A72" s="20" t="s">
        <v>415</v>
      </c>
      <c r="B72" s="20" t="s">
        <v>18</v>
      </c>
      <c r="C72" s="20" t="s">
        <v>18</v>
      </c>
      <c r="D72" s="20" t="s">
        <v>416</v>
      </c>
      <c r="E72" s="20"/>
      <c r="F72" s="21">
        <v>46307.692615740743</v>
      </c>
      <c r="G72" s="20" t="s">
        <v>22</v>
      </c>
      <c r="H72" s="20" t="s">
        <v>4180</v>
      </c>
      <c r="I72" s="20">
        <v>15</v>
      </c>
      <c r="J72" s="20" t="s">
        <v>139</v>
      </c>
      <c r="K72" s="20" t="s">
        <v>51</v>
      </c>
      <c r="L72" s="20">
        <v>127</v>
      </c>
      <c r="M72" s="20" t="s">
        <v>18</v>
      </c>
      <c r="N72" s="21">
        <v>46307.73133101852</v>
      </c>
      <c r="O72" s="20">
        <v>0</v>
      </c>
      <c r="P72" s="20" t="s">
        <v>137</v>
      </c>
      <c r="Q72" s="20">
        <v>15</v>
      </c>
      <c r="R72" s="3" t="str">
        <f>IF(OR(G72="12R",G72="12L"),_xlfn.XLOOKUP(C72,DB!$A$2:$A$255,DB!$B$2:$B$255,""),IF(OR(G72="30L",G72="30R"),_xlfn.XLOOKUP(C72,DB!$A$2:$A$255,DB!$C$2:$C$255,""),""))</f>
        <v/>
      </c>
      <c r="S72" s="3">
        <f t="shared" si="1"/>
        <v>16</v>
      </c>
      <c r="T72" s="3" t="str">
        <f>_xlfn.XLOOKUP(C72,DB!$A$2:$A$255,DB!$D$2:$D$255,"")</f>
        <v/>
      </c>
    </row>
    <row r="73" spans="1:20" x14ac:dyDescent="0.2">
      <c r="A73" s="20" t="s">
        <v>2251</v>
      </c>
      <c r="B73" s="20" t="s">
        <v>18</v>
      </c>
      <c r="C73" s="20" t="s">
        <v>128</v>
      </c>
      <c r="D73" s="20" t="s">
        <v>129</v>
      </c>
      <c r="E73" s="20" t="s">
        <v>4181</v>
      </c>
      <c r="F73" s="21">
        <v>46307.692685185182</v>
      </c>
      <c r="G73" s="20" t="s">
        <v>22</v>
      </c>
      <c r="H73" s="20" t="s">
        <v>4182</v>
      </c>
      <c r="I73" s="20">
        <v>360</v>
      </c>
      <c r="J73" s="20" t="s">
        <v>23</v>
      </c>
      <c r="K73" s="20" t="s">
        <v>24</v>
      </c>
      <c r="L73" s="20">
        <v>562</v>
      </c>
      <c r="M73" s="20" t="s">
        <v>130</v>
      </c>
      <c r="N73" s="21">
        <v>46307.72420138889</v>
      </c>
      <c r="O73" s="20">
        <v>360</v>
      </c>
      <c r="P73" s="20" t="s">
        <v>26</v>
      </c>
      <c r="Q73" s="20">
        <v>40</v>
      </c>
      <c r="R73" s="3" t="str">
        <f>IF(OR(G73="12R",G73="12L"),_xlfn.XLOOKUP(C73,DB!$A$2:$A$255,DB!$B$2:$B$255,""),IF(OR(G73="30L",G73="30R"),_xlfn.XLOOKUP(C73,DB!$A$2:$A$255,DB!$C$2:$C$255,""),""))</f>
        <v>ENEBA</v>
      </c>
      <c r="S73" s="3">
        <f t="shared" si="1"/>
        <v>16</v>
      </c>
      <c r="T73" s="3" t="str">
        <f>_xlfn.XLOOKUP(C73,DB!$A$2:$A$255,DB!$D$2:$D$255,"")</f>
        <v>Sector 3</v>
      </c>
    </row>
    <row r="74" spans="1:20" x14ac:dyDescent="0.2">
      <c r="A74" s="20" t="s">
        <v>404</v>
      </c>
      <c r="B74" s="20" t="s">
        <v>18</v>
      </c>
      <c r="C74" s="20" t="s">
        <v>33</v>
      </c>
      <c r="D74" s="20" t="s">
        <v>20</v>
      </c>
      <c r="E74" s="20" t="s">
        <v>562</v>
      </c>
      <c r="F74" s="21">
        <v>46307.694074074076</v>
      </c>
      <c r="G74" s="20" t="s">
        <v>22</v>
      </c>
      <c r="H74" s="20" t="s">
        <v>4183</v>
      </c>
      <c r="I74" s="20">
        <v>360</v>
      </c>
      <c r="J74" s="20" t="s">
        <v>23</v>
      </c>
      <c r="K74" s="20" t="s">
        <v>152</v>
      </c>
      <c r="L74" s="20">
        <v>880</v>
      </c>
      <c r="M74" s="20" t="s">
        <v>36</v>
      </c>
      <c r="N74" s="21">
        <v>46307.739004629628</v>
      </c>
      <c r="O74" s="20">
        <v>360</v>
      </c>
      <c r="P74" s="20" t="s">
        <v>26</v>
      </c>
      <c r="Q74" s="20">
        <v>190</v>
      </c>
      <c r="R74" s="3" t="str">
        <f>IF(OR(G74="12R",G74="12L"),_xlfn.XLOOKUP(C74,DB!$A$2:$A$255,DB!$B$2:$B$255,""),IF(OR(G74="30L",G74="30R"),_xlfn.XLOOKUP(C74,DB!$A$2:$A$255,DB!$C$2:$C$255,""),""))</f>
        <v>UDGUV</v>
      </c>
      <c r="S74" s="3">
        <f t="shared" si="1"/>
        <v>16</v>
      </c>
      <c r="T74" s="3" t="str">
        <f>_xlfn.XLOOKUP(C74,DB!$A$2:$A$255,DB!$D$2:$D$255,"")</f>
        <v>Sector 2</v>
      </c>
    </row>
    <row r="75" spans="1:20" x14ac:dyDescent="0.2">
      <c r="A75" s="20" t="s">
        <v>475</v>
      </c>
      <c r="B75" s="20" t="s">
        <v>18</v>
      </c>
      <c r="C75" s="20" t="s">
        <v>249</v>
      </c>
      <c r="D75" s="20" t="s">
        <v>129</v>
      </c>
      <c r="E75" s="20" t="s">
        <v>4184</v>
      </c>
      <c r="F75" s="21">
        <v>46307.695370370369</v>
      </c>
      <c r="G75" s="20" t="s">
        <v>22</v>
      </c>
      <c r="H75" s="20" t="s">
        <v>4185</v>
      </c>
      <c r="I75" s="20">
        <v>360</v>
      </c>
      <c r="J75" s="20" t="s">
        <v>23</v>
      </c>
      <c r="K75" s="20" t="s">
        <v>24</v>
      </c>
      <c r="L75" s="20">
        <v>561</v>
      </c>
      <c r="M75" s="20" t="s">
        <v>130</v>
      </c>
      <c r="N75" s="21">
        <v>46307.725358796299</v>
      </c>
      <c r="O75" s="20">
        <v>340</v>
      </c>
      <c r="P75" s="20" t="s">
        <v>26</v>
      </c>
      <c r="Q75" s="20">
        <v>40</v>
      </c>
      <c r="R75" s="3" t="str">
        <f>IF(OR(G75="12R",G75="12L"),_xlfn.XLOOKUP(C75,DB!$A$2:$A$255,DB!$B$2:$B$255,""),IF(OR(G75="30L",G75="30R"),_xlfn.XLOOKUP(C75,DB!$A$2:$A$255,DB!$C$2:$C$255,""),""))</f>
        <v>UDGUV</v>
      </c>
      <c r="S75" s="3">
        <f t="shared" si="1"/>
        <v>16</v>
      </c>
      <c r="T75" s="3" t="str">
        <f>_xlfn.XLOOKUP(C75,DB!$A$2:$A$255,DB!$D$2:$D$255,"")</f>
        <v>Sector 2</v>
      </c>
    </row>
    <row r="76" spans="1:20" x14ac:dyDescent="0.2">
      <c r="A76" s="20" t="s">
        <v>248</v>
      </c>
      <c r="B76" s="20" t="s">
        <v>18</v>
      </c>
      <c r="C76" s="20" t="s">
        <v>249</v>
      </c>
      <c r="D76" s="20" t="s">
        <v>116</v>
      </c>
      <c r="E76" s="20" t="s">
        <v>674</v>
      </c>
      <c r="F76" s="21">
        <v>46307.69703703704</v>
      </c>
      <c r="G76" s="20" t="s">
        <v>22</v>
      </c>
      <c r="H76" s="20" t="s">
        <v>4186</v>
      </c>
      <c r="I76" s="20">
        <v>380</v>
      </c>
      <c r="J76" s="20" t="s">
        <v>23</v>
      </c>
      <c r="K76" s="20" t="s">
        <v>24</v>
      </c>
      <c r="L76" s="20">
        <v>558</v>
      </c>
      <c r="M76" s="20" t="s">
        <v>130</v>
      </c>
      <c r="N76" s="21">
        <v>46307.727476851855</v>
      </c>
      <c r="O76" s="20">
        <v>400</v>
      </c>
      <c r="P76" s="20" t="s">
        <v>26</v>
      </c>
      <c r="Q76" s="20">
        <v>40</v>
      </c>
      <c r="R76" s="3" t="str">
        <f>IF(OR(G76="12R",G76="12L"),_xlfn.XLOOKUP(C76,DB!$A$2:$A$255,DB!$B$2:$B$255,""),IF(OR(G76="30L",G76="30R"),_xlfn.XLOOKUP(C76,DB!$A$2:$A$255,DB!$C$2:$C$255,""),""))</f>
        <v>UDGUV</v>
      </c>
      <c r="S76" s="3">
        <f t="shared" si="1"/>
        <v>16</v>
      </c>
      <c r="T76" s="3" t="str">
        <f>_xlfn.XLOOKUP(C76,DB!$A$2:$A$255,DB!$D$2:$D$255,"")</f>
        <v>Sector 2</v>
      </c>
    </row>
    <row r="77" spans="1:20" x14ac:dyDescent="0.2">
      <c r="A77" s="20" t="s">
        <v>196</v>
      </c>
      <c r="B77" s="20" t="s">
        <v>18</v>
      </c>
      <c r="C77" s="20" t="s">
        <v>43</v>
      </c>
      <c r="D77" s="20" t="s">
        <v>29</v>
      </c>
      <c r="E77" s="20" t="s">
        <v>4187</v>
      </c>
      <c r="F77" s="21">
        <v>46307.697870370372</v>
      </c>
      <c r="G77" s="20" t="s">
        <v>22</v>
      </c>
      <c r="H77" s="20" t="s">
        <v>4188</v>
      </c>
      <c r="I77" s="20">
        <v>340</v>
      </c>
      <c r="J77" s="20" t="s">
        <v>23</v>
      </c>
      <c r="K77" s="20" t="s">
        <v>24</v>
      </c>
      <c r="L77" s="20">
        <v>859</v>
      </c>
      <c r="M77" s="20" t="s">
        <v>46</v>
      </c>
      <c r="N77" s="21">
        <v>46307.743414351855</v>
      </c>
      <c r="O77" s="20">
        <v>340</v>
      </c>
      <c r="P77" s="20" t="s">
        <v>26</v>
      </c>
      <c r="Q77" s="20">
        <v>190</v>
      </c>
      <c r="R77" s="3" t="str">
        <f>IF(OR(G77="12R",G77="12L"),_xlfn.XLOOKUP(C77,DB!$A$2:$A$255,DB!$B$2:$B$255,""),IF(OR(G77="30L",G77="30R"),_xlfn.XLOOKUP(C77,DB!$A$2:$A$255,DB!$C$2:$C$255,""),""))</f>
        <v>UDGUV</v>
      </c>
      <c r="S77" s="3">
        <f t="shared" si="1"/>
        <v>16</v>
      </c>
      <c r="T77" s="3" t="str">
        <f>_xlfn.XLOOKUP(C77,DB!$A$2:$A$255,DB!$D$2:$D$255,"")</f>
        <v>Sector 2</v>
      </c>
    </row>
    <row r="78" spans="1:20" x14ac:dyDescent="0.2">
      <c r="A78" s="20" t="s">
        <v>185</v>
      </c>
      <c r="B78" s="20" t="s">
        <v>18</v>
      </c>
      <c r="C78" s="20" t="s">
        <v>2728</v>
      </c>
      <c r="D78" s="20" t="s">
        <v>186</v>
      </c>
      <c r="E78" s="20"/>
      <c r="F78" s="21">
        <v>46307.700092592589</v>
      </c>
      <c r="G78" s="20" t="s">
        <v>22</v>
      </c>
      <c r="H78" s="20" t="s">
        <v>167</v>
      </c>
      <c r="I78" s="20">
        <v>15</v>
      </c>
      <c r="J78" s="20" t="s">
        <v>139</v>
      </c>
      <c r="K78" s="20" t="s">
        <v>51</v>
      </c>
      <c r="L78" s="20">
        <v>74</v>
      </c>
      <c r="M78" s="20" t="s">
        <v>2728</v>
      </c>
      <c r="N78" s="21">
        <v>46307.716585648152</v>
      </c>
      <c r="O78" s="20">
        <v>0</v>
      </c>
      <c r="P78" s="20" t="s">
        <v>137</v>
      </c>
      <c r="Q78" s="20">
        <v>15</v>
      </c>
      <c r="R78" s="3" t="str">
        <f>IF(OR(G78="12R",G78="12L"),_xlfn.XLOOKUP(C78,DB!$A$2:$A$255,DB!$B$2:$B$255,""),IF(OR(G78="30L",G78="30R"),_xlfn.XLOOKUP(C78,DB!$A$2:$A$255,DB!$C$2:$C$255,""),""))</f>
        <v/>
      </c>
      <c r="S78" s="3">
        <f t="shared" si="1"/>
        <v>16</v>
      </c>
      <c r="T78" s="3" t="str">
        <f>_xlfn.XLOOKUP(C78,DB!$A$2:$A$255,DB!$D$2:$D$255,"")</f>
        <v/>
      </c>
    </row>
    <row r="79" spans="1:20" x14ac:dyDescent="0.2">
      <c r="A79" s="20" t="s">
        <v>4189</v>
      </c>
      <c r="B79" s="20" t="s">
        <v>18</v>
      </c>
      <c r="C79" s="20" t="s">
        <v>166</v>
      </c>
      <c r="D79" s="20" t="s">
        <v>4190</v>
      </c>
      <c r="E79" s="20"/>
      <c r="F79" s="21">
        <v>46307.701620370368</v>
      </c>
      <c r="G79" s="20" t="s">
        <v>22</v>
      </c>
      <c r="H79" s="20" t="s">
        <v>167</v>
      </c>
      <c r="I79" s="20">
        <v>15</v>
      </c>
      <c r="J79" s="20" t="s">
        <v>139</v>
      </c>
      <c r="K79" s="20" t="s">
        <v>51</v>
      </c>
      <c r="L79" s="20">
        <v>58</v>
      </c>
      <c r="M79" s="20" t="s">
        <v>166</v>
      </c>
      <c r="N79" s="21">
        <v>46307.713217592594</v>
      </c>
      <c r="O79" s="20">
        <v>0</v>
      </c>
      <c r="P79" s="20" t="s">
        <v>137</v>
      </c>
      <c r="Q79" s="20">
        <v>15</v>
      </c>
      <c r="R79" s="3" t="str">
        <f>IF(OR(G79="12R",G79="12L"),_xlfn.XLOOKUP(C79,DB!$A$2:$A$255,DB!$B$2:$B$255,""),IF(OR(G79="30L",G79="30R"),_xlfn.XLOOKUP(C79,DB!$A$2:$A$255,DB!$C$2:$C$255,""),""))</f>
        <v>CZM</v>
      </c>
      <c r="S79" s="3">
        <f t="shared" si="1"/>
        <v>16</v>
      </c>
      <c r="T79" s="3" t="str">
        <f>_xlfn.XLOOKUP(C79,DB!$A$2:$A$255,DB!$D$2:$D$255,"")</f>
        <v>Sector 7</v>
      </c>
    </row>
    <row r="80" spans="1:20" x14ac:dyDescent="0.2">
      <c r="A80" s="20" t="s">
        <v>194</v>
      </c>
      <c r="B80" s="20" t="s">
        <v>18</v>
      </c>
      <c r="C80" s="20" t="s">
        <v>144</v>
      </c>
      <c r="D80" s="20" t="s">
        <v>61</v>
      </c>
      <c r="E80" s="20" t="s">
        <v>195</v>
      </c>
      <c r="F80" s="21">
        <v>46307.703020833331</v>
      </c>
      <c r="G80" s="20" t="s">
        <v>22</v>
      </c>
      <c r="H80" s="20" t="s">
        <v>4191</v>
      </c>
      <c r="I80" s="20">
        <v>330</v>
      </c>
      <c r="J80" s="20" t="s">
        <v>23</v>
      </c>
      <c r="K80" s="20" t="s">
        <v>24</v>
      </c>
      <c r="L80" s="20">
        <v>359</v>
      </c>
      <c r="M80" s="20" t="s">
        <v>31</v>
      </c>
      <c r="N80" s="21">
        <v>46307.724988425929</v>
      </c>
      <c r="O80" s="20">
        <v>330</v>
      </c>
      <c r="P80" s="20" t="s">
        <v>26</v>
      </c>
      <c r="Q80" s="20">
        <v>40</v>
      </c>
      <c r="R80" s="3" t="str">
        <f>IF(OR(G80="12R",G80="12L"),_xlfn.XLOOKUP(C80,DB!$A$2:$A$255,DB!$B$2:$B$255,""),IF(OR(G80="30L",G80="30R"),_xlfn.XLOOKUP(C80,DB!$A$2:$A$255,DB!$C$2:$C$255,""),""))</f>
        <v>OMSUK</v>
      </c>
      <c r="S80" s="3">
        <f t="shared" si="1"/>
        <v>16</v>
      </c>
      <c r="T80" s="3" t="str">
        <f>_xlfn.XLOOKUP(C80,DB!$A$2:$A$255,DB!$D$2:$D$255,"")</f>
        <v>Sector 3</v>
      </c>
    </row>
    <row r="81" spans="1:20" x14ac:dyDescent="0.2">
      <c r="A81" s="20" t="s">
        <v>201</v>
      </c>
      <c r="B81" s="20" t="s">
        <v>18</v>
      </c>
      <c r="C81" s="20" t="s">
        <v>128</v>
      </c>
      <c r="D81" s="20" t="s">
        <v>61</v>
      </c>
      <c r="E81" s="20" t="s">
        <v>4192</v>
      </c>
      <c r="F81" s="21">
        <v>46307.711238425924</v>
      </c>
      <c r="G81" s="20" t="s">
        <v>22</v>
      </c>
      <c r="H81" s="20" t="s">
        <v>4193</v>
      </c>
      <c r="I81" s="20">
        <v>340</v>
      </c>
      <c r="J81" s="20" t="s">
        <v>23</v>
      </c>
      <c r="K81" s="20" t="s">
        <v>24</v>
      </c>
      <c r="L81" s="20">
        <v>577</v>
      </c>
      <c r="M81" s="20" t="s">
        <v>130</v>
      </c>
      <c r="N81" s="21">
        <v>46307.7424537037</v>
      </c>
      <c r="O81" s="20">
        <v>340</v>
      </c>
      <c r="P81" s="20" t="s">
        <v>26</v>
      </c>
      <c r="Q81" s="20">
        <v>40</v>
      </c>
      <c r="R81" s="3" t="str">
        <f>IF(OR(G81="12R",G81="12L"),_xlfn.XLOOKUP(C81,DB!$A$2:$A$255,DB!$B$2:$B$255,""),IF(OR(G81="30L",G81="30R"),_xlfn.XLOOKUP(C81,DB!$A$2:$A$255,DB!$C$2:$C$255,""),""))</f>
        <v>ENEBA</v>
      </c>
      <c r="S81" s="3">
        <f t="shared" si="1"/>
        <v>17</v>
      </c>
      <c r="T81" s="3" t="str">
        <f>_xlfn.XLOOKUP(C81,DB!$A$2:$A$255,DB!$D$2:$D$255,"")</f>
        <v>Sector 3</v>
      </c>
    </row>
    <row r="82" spans="1:20" x14ac:dyDescent="0.2">
      <c r="A82" s="20" t="s">
        <v>4194</v>
      </c>
      <c r="B82" s="20" t="s">
        <v>18</v>
      </c>
      <c r="C82" s="20" t="s">
        <v>4195</v>
      </c>
      <c r="D82" s="20" t="s">
        <v>4072</v>
      </c>
      <c r="E82" s="20" t="s">
        <v>4196</v>
      </c>
      <c r="F82" s="21">
        <v>46307.712627314817</v>
      </c>
      <c r="G82" s="20" t="s">
        <v>22</v>
      </c>
      <c r="H82" s="20" t="s">
        <v>4197</v>
      </c>
      <c r="I82" s="20">
        <v>450</v>
      </c>
      <c r="J82" s="20" t="s">
        <v>23</v>
      </c>
      <c r="K82" s="20" t="s">
        <v>51</v>
      </c>
      <c r="L82" s="20">
        <v>365</v>
      </c>
      <c r="M82" s="20" t="s">
        <v>31</v>
      </c>
      <c r="N82" s="21">
        <v>46307.733240740738</v>
      </c>
      <c r="O82" s="20">
        <v>450</v>
      </c>
      <c r="P82" s="20" t="s">
        <v>26</v>
      </c>
      <c r="Q82" s="20">
        <v>40</v>
      </c>
      <c r="R82" s="3" t="str">
        <f>IF(OR(G82="12R",G82="12L"),_xlfn.XLOOKUP(C82,DB!$A$2:$A$255,DB!$B$2:$B$255,""),IF(OR(G82="30L",G82="30R"),_xlfn.XLOOKUP(C82,DB!$A$2:$A$255,DB!$C$2:$C$255,""),""))</f>
        <v>OMSUK</v>
      </c>
      <c r="S82" s="3">
        <f t="shared" si="1"/>
        <v>17</v>
      </c>
      <c r="T82" s="3" t="str">
        <f>_xlfn.XLOOKUP(C82,DB!$A$2:$A$255,DB!$D$2:$D$255,"")</f>
        <v>Sector 3</v>
      </c>
    </row>
    <row r="83" spans="1:20" x14ac:dyDescent="0.2">
      <c r="A83" s="20" t="s">
        <v>410</v>
      </c>
      <c r="B83" s="20" t="s">
        <v>18</v>
      </c>
      <c r="C83" s="20" t="s">
        <v>63</v>
      </c>
      <c r="D83" s="20" t="s">
        <v>34</v>
      </c>
      <c r="E83" s="20" t="s">
        <v>3324</v>
      </c>
      <c r="F83" s="21">
        <v>46307.713379629633</v>
      </c>
      <c r="G83" s="20" t="s">
        <v>22</v>
      </c>
      <c r="H83" s="20" t="s">
        <v>4198</v>
      </c>
      <c r="I83" s="20">
        <v>380</v>
      </c>
      <c r="J83" s="20" t="s">
        <v>23</v>
      </c>
      <c r="K83" s="20" t="s">
        <v>24</v>
      </c>
      <c r="L83" s="20">
        <v>866</v>
      </c>
      <c r="M83" s="20" t="s">
        <v>181</v>
      </c>
      <c r="N83" s="21">
        <v>46307.759004629632</v>
      </c>
      <c r="O83" s="20">
        <v>380</v>
      </c>
      <c r="P83" s="20" t="s">
        <v>26</v>
      </c>
      <c r="Q83" s="20">
        <v>190</v>
      </c>
      <c r="R83" s="3" t="str">
        <f>IF(OR(G83="12R",G83="12L"),_xlfn.XLOOKUP(C83,DB!$A$2:$A$255,DB!$B$2:$B$255,""),IF(OR(G83="30L",G83="30R"),_xlfn.XLOOKUP(C83,DB!$A$2:$A$255,DB!$C$2:$C$255,""),""))</f>
        <v>UDGUV</v>
      </c>
      <c r="S83" s="3">
        <f t="shared" si="1"/>
        <v>17</v>
      </c>
      <c r="T83" s="3" t="str">
        <f>_xlfn.XLOOKUP(C83,DB!$A$2:$A$255,DB!$D$2:$D$255,"")</f>
        <v>Sector 2</v>
      </c>
    </row>
    <row r="84" spans="1:20" x14ac:dyDescent="0.2">
      <c r="A84" s="20" t="s">
        <v>4199</v>
      </c>
      <c r="B84" s="20" t="s">
        <v>18</v>
      </c>
      <c r="C84" s="20" t="s">
        <v>4200</v>
      </c>
      <c r="D84" s="20" t="s">
        <v>469</v>
      </c>
      <c r="E84" s="20"/>
      <c r="F84" s="21">
        <v>46307.714444444442</v>
      </c>
      <c r="G84" s="20" t="s">
        <v>22</v>
      </c>
      <c r="H84" s="20" t="s">
        <v>4201</v>
      </c>
      <c r="I84" s="20">
        <v>320</v>
      </c>
      <c r="J84" s="20" t="s">
        <v>23</v>
      </c>
      <c r="K84" s="20" t="s">
        <v>51</v>
      </c>
      <c r="L84" s="20">
        <v>435</v>
      </c>
      <c r="M84" s="20" t="s">
        <v>204</v>
      </c>
      <c r="N84" s="21">
        <v>46307.739502314813</v>
      </c>
      <c r="O84" s="20">
        <v>340</v>
      </c>
      <c r="P84" s="20" t="s">
        <v>26</v>
      </c>
      <c r="Q84" s="20">
        <v>40</v>
      </c>
      <c r="R84" s="3" t="str">
        <f>IF(OR(G84="12R",G84="12L"),_xlfn.XLOOKUP(C84,DB!$A$2:$A$255,DB!$B$2:$B$255,""),IF(OR(G84="30L",G84="30R"),_xlfn.XLOOKUP(C84,DB!$A$2:$A$255,DB!$C$2:$C$255,""),""))</f>
        <v/>
      </c>
      <c r="S84" s="3">
        <f t="shared" si="1"/>
        <v>17</v>
      </c>
      <c r="T84" s="3" t="str">
        <f>_xlfn.XLOOKUP(C84,DB!$A$2:$A$255,DB!$D$2:$D$255,"")</f>
        <v/>
      </c>
    </row>
    <row r="85" spans="1:20" x14ac:dyDescent="0.2">
      <c r="A85" s="20" t="s">
        <v>192</v>
      </c>
      <c r="B85" s="20" t="s">
        <v>18</v>
      </c>
      <c r="C85" s="20" t="s">
        <v>193</v>
      </c>
      <c r="D85" s="20" t="s">
        <v>34</v>
      </c>
      <c r="E85" s="20" t="s">
        <v>399</v>
      </c>
      <c r="F85" s="21">
        <v>46307.715150462966</v>
      </c>
      <c r="G85" s="20" t="s">
        <v>22</v>
      </c>
      <c r="H85" s="20" t="s">
        <v>4202</v>
      </c>
      <c r="I85" s="20">
        <v>360</v>
      </c>
      <c r="J85" s="20" t="s">
        <v>23</v>
      </c>
      <c r="K85" s="20" t="s">
        <v>24</v>
      </c>
      <c r="L85" s="20">
        <v>834</v>
      </c>
      <c r="M85" s="20" t="s">
        <v>193</v>
      </c>
      <c r="N85" s="21">
        <v>46307.764074074075</v>
      </c>
      <c r="O85" s="20">
        <v>15</v>
      </c>
      <c r="P85" s="20" t="s">
        <v>26</v>
      </c>
      <c r="Q85" s="20">
        <v>190</v>
      </c>
      <c r="R85" s="3" t="str">
        <f>IF(OR(G85="12R",G85="12L"),_xlfn.XLOOKUP(C85,DB!$A$2:$A$255,DB!$B$2:$B$255,""),IF(OR(G85="30L",G85="30R"),_xlfn.XLOOKUP(C85,DB!$A$2:$A$255,DB!$C$2:$C$255,""),""))</f>
        <v>UDGUV</v>
      </c>
      <c r="S85" s="3">
        <f t="shared" si="1"/>
        <v>17</v>
      </c>
      <c r="T85" s="3" t="str">
        <f>_xlfn.XLOOKUP(C85,DB!$A$2:$A$255,DB!$D$2:$D$255,"")</f>
        <v>Sector 2</v>
      </c>
    </row>
    <row r="86" spans="1:20" x14ac:dyDescent="0.2">
      <c r="A86" s="20" t="s">
        <v>4203</v>
      </c>
      <c r="B86" s="20" t="s">
        <v>18</v>
      </c>
      <c r="C86" s="20" t="s">
        <v>381</v>
      </c>
      <c r="D86" s="20" t="s">
        <v>1205</v>
      </c>
      <c r="E86" s="20"/>
      <c r="F86" s="21">
        <v>46307.716122685182</v>
      </c>
      <c r="G86" s="20" t="s">
        <v>22</v>
      </c>
      <c r="H86" s="20" t="s">
        <v>4204</v>
      </c>
      <c r="I86" s="20">
        <v>270</v>
      </c>
      <c r="J86" s="20" t="s">
        <v>23</v>
      </c>
      <c r="K86" s="20" t="s">
        <v>51</v>
      </c>
      <c r="L86" s="20">
        <v>218</v>
      </c>
      <c r="M86" s="20" t="s">
        <v>383</v>
      </c>
      <c r="N86" s="21">
        <v>46307.729560185187</v>
      </c>
      <c r="O86" s="20">
        <v>270</v>
      </c>
      <c r="P86" s="20" t="s">
        <v>26</v>
      </c>
      <c r="Q86" s="20">
        <v>40</v>
      </c>
      <c r="R86" s="3" t="str">
        <f>IF(OR(G86="12R",G86="12L"),_xlfn.XLOOKUP(C86,DB!$A$2:$A$255,DB!$B$2:$B$255,""),IF(OR(G86="30L",G86="30R"),_xlfn.XLOOKUP(C86,DB!$A$2:$A$255,DB!$C$2:$C$255,""),""))</f>
        <v>OMSUK</v>
      </c>
      <c r="S86" s="3">
        <f t="shared" si="1"/>
        <v>17</v>
      </c>
      <c r="T86" s="3" t="str">
        <f>_xlfn.XLOOKUP(C86,DB!$A$2:$A$255,DB!$D$2:$D$255,"")</f>
        <v>Sector 3</v>
      </c>
    </row>
    <row r="87" spans="1:20" x14ac:dyDescent="0.2">
      <c r="A87" s="20" t="s">
        <v>4205</v>
      </c>
      <c r="B87" s="20" t="s">
        <v>18</v>
      </c>
      <c r="C87" s="20" t="s">
        <v>2728</v>
      </c>
      <c r="D87" s="20" t="s">
        <v>4190</v>
      </c>
      <c r="E87" s="20"/>
      <c r="F87" s="21">
        <v>46307.717534722222</v>
      </c>
      <c r="G87" s="20" t="s">
        <v>22</v>
      </c>
      <c r="H87" s="20" t="s">
        <v>167</v>
      </c>
      <c r="I87" s="20">
        <v>15</v>
      </c>
      <c r="J87" s="20" t="s">
        <v>139</v>
      </c>
      <c r="K87" s="20" t="s">
        <v>51</v>
      </c>
      <c r="L87" s="20">
        <v>74</v>
      </c>
      <c r="M87" s="20" t="s">
        <v>2728</v>
      </c>
      <c r="N87" s="21">
        <v>46307.736238425925</v>
      </c>
      <c r="O87" s="20">
        <v>0</v>
      </c>
      <c r="P87" s="20" t="s">
        <v>137</v>
      </c>
      <c r="Q87" s="20">
        <v>15</v>
      </c>
      <c r="R87" s="3" t="str">
        <f>IF(OR(G87="12R",G87="12L"),_xlfn.XLOOKUP(C87,DB!$A$2:$A$255,DB!$B$2:$B$255,""),IF(OR(G87="30L",G87="30R"),_xlfn.XLOOKUP(C87,DB!$A$2:$A$255,DB!$C$2:$C$255,""),""))</f>
        <v/>
      </c>
      <c r="S87" s="3">
        <f t="shared" si="1"/>
        <v>17</v>
      </c>
      <c r="T87" s="3" t="str">
        <f>_xlfn.XLOOKUP(C87,DB!$A$2:$A$255,DB!$D$2:$D$255,"")</f>
        <v/>
      </c>
    </row>
    <row r="88" spans="1:20" x14ac:dyDescent="0.2">
      <c r="A88" s="20" t="s">
        <v>4206</v>
      </c>
      <c r="B88" s="20" t="s">
        <v>18</v>
      </c>
      <c r="C88" s="20" t="s">
        <v>4207</v>
      </c>
      <c r="D88" s="20" t="s">
        <v>2791</v>
      </c>
      <c r="E88" s="20" t="s">
        <v>4206</v>
      </c>
      <c r="F88" s="21">
        <v>46307.718414351853</v>
      </c>
      <c r="G88" s="20" t="s">
        <v>22</v>
      </c>
      <c r="H88" s="20" t="s">
        <v>4208</v>
      </c>
      <c r="I88" s="20">
        <v>450</v>
      </c>
      <c r="J88" s="20" t="s">
        <v>23</v>
      </c>
      <c r="K88" s="20" t="s">
        <v>51</v>
      </c>
      <c r="L88" s="20">
        <v>363</v>
      </c>
      <c r="M88" s="20" t="s">
        <v>31</v>
      </c>
      <c r="N88" s="21">
        <v>46307.73940972222</v>
      </c>
      <c r="O88" s="20">
        <v>410</v>
      </c>
      <c r="P88" s="20" t="s">
        <v>26</v>
      </c>
      <c r="Q88" s="20">
        <v>40</v>
      </c>
      <c r="R88" s="3" t="str">
        <f>IF(OR(G88="12R",G88="12L"),_xlfn.XLOOKUP(C88,DB!$A$2:$A$255,DB!$B$2:$B$255,""),IF(OR(G88="30L",G88="30R"),_xlfn.XLOOKUP(C88,DB!$A$2:$A$255,DB!$C$2:$C$255,""),""))</f>
        <v>OMSUK</v>
      </c>
      <c r="S88" s="3">
        <f t="shared" si="1"/>
        <v>17</v>
      </c>
      <c r="T88" s="3" t="str">
        <f>_xlfn.XLOOKUP(C88,DB!$A$2:$A$255,DB!$D$2:$D$255,"")</f>
        <v>Sector 3</v>
      </c>
    </row>
    <row r="89" spans="1:20" x14ac:dyDescent="0.2">
      <c r="A89" s="20" t="s">
        <v>202</v>
      </c>
      <c r="B89" s="20" t="s">
        <v>18</v>
      </c>
      <c r="C89" s="20" t="s">
        <v>203</v>
      </c>
      <c r="D89" s="20" t="s">
        <v>123</v>
      </c>
      <c r="E89" s="20" t="s">
        <v>4209</v>
      </c>
      <c r="F89" s="21">
        <v>46307.720995370371</v>
      </c>
      <c r="G89" s="20" t="s">
        <v>22</v>
      </c>
      <c r="H89" s="20" t="s">
        <v>4210</v>
      </c>
      <c r="I89" s="20">
        <v>310</v>
      </c>
      <c r="J89" s="20" t="s">
        <v>23</v>
      </c>
      <c r="K89" s="20" t="s">
        <v>24</v>
      </c>
      <c r="L89" s="20">
        <v>369</v>
      </c>
      <c r="M89" s="20" t="s">
        <v>31</v>
      </c>
      <c r="N89" s="21">
        <v>46307.741435185184</v>
      </c>
      <c r="O89" s="20">
        <v>310</v>
      </c>
      <c r="P89" s="20" t="s">
        <v>26</v>
      </c>
      <c r="Q89" s="20">
        <v>40</v>
      </c>
      <c r="R89" s="3" t="str">
        <f>IF(OR(G89="12R",G89="12L"),_xlfn.XLOOKUP(C89,DB!$A$2:$A$255,DB!$B$2:$B$255,""),IF(OR(G89="30L",G89="30R"),_xlfn.XLOOKUP(C89,DB!$A$2:$A$255,DB!$C$2:$C$255,""),""))</f>
        <v>ENEBA</v>
      </c>
      <c r="S89" s="3">
        <f t="shared" si="1"/>
        <v>17</v>
      </c>
      <c r="T89" s="3" t="str">
        <f>_xlfn.XLOOKUP(C89,DB!$A$2:$A$255,DB!$D$2:$D$255,"")</f>
        <v>Sector 3</v>
      </c>
    </row>
    <row r="90" spans="1:20" x14ac:dyDescent="0.2">
      <c r="A90" s="20" t="s">
        <v>191</v>
      </c>
      <c r="B90" s="20" t="s">
        <v>18</v>
      </c>
      <c r="C90" s="20" t="s">
        <v>115</v>
      </c>
      <c r="D90" s="20" t="s">
        <v>129</v>
      </c>
      <c r="E90" s="20" t="s">
        <v>4211</v>
      </c>
      <c r="F90" s="21">
        <v>46307.726747685185</v>
      </c>
      <c r="G90" s="20" t="s">
        <v>22</v>
      </c>
      <c r="H90" s="20" t="s">
        <v>2720</v>
      </c>
      <c r="I90" s="20">
        <v>350</v>
      </c>
      <c r="J90" s="20" t="s">
        <v>23</v>
      </c>
      <c r="K90" s="20" t="s">
        <v>24</v>
      </c>
      <c r="L90" s="20">
        <v>150</v>
      </c>
      <c r="M90" s="20" t="s">
        <v>117</v>
      </c>
      <c r="N90" s="21">
        <v>46307.736840277779</v>
      </c>
      <c r="O90" s="20">
        <v>276</v>
      </c>
      <c r="P90" s="20" t="s">
        <v>26</v>
      </c>
      <c r="Q90" s="20">
        <v>190</v>
      </c>
      <c r="R90" s="3" t="str">
        <f>IF(OR(G90="12R",G90="12L"),_xlfn.XLOOKUP(C90,DB!$A$2:$A$255,DB!$B$2:$B$255,""),IF(OR(G90="30L",G90="30R"),_xlfn.XLOOKUP(C90,DB!$A$2:$A$255,DB!$C$2:$C$255,""),""))</f>
        <v>TAKUX</v>
      </c>
      <c r="S90" s="3">
        <f t="shared" si="1"/>
        <v>17</v>
      </c>
      <c r="T90" s="3" t="str">
        <f>_xlfn.XLOOKUP(C90,DB!$A$2:$A$255,DB!$D$2:$D$255,"")</f>
        <v>Sector 7</v>
      </c>
    </row>
    <row r="91" spans="1:20" x14ac:dyDescent="0.2">
      <c r="A91" s="20" t="s">
        <v>4212</v>
      </c>
      <c r="B91" s="20" t="s">
        <v>18</v>
      </c>
      <c r="C91" s="20" t="s">
        <v>97</v>
      </c>
      <c r="D91" s="20" t="s">
        <v>653</v>
      </c>
      <c r="E91" s="20"/>
      <c r="F91" s="21">
        <v>46307.727997685186</v>
      </c>
      <c r="G91" s="20" t="s">
        <v>22</v>
      </c>
      <c r="H91" s="20" t="s">
        <v>4213</v>
      </c>
      <c r="I91" s="20">
        <v>280</v>
      </c>
      <c r="J91" s="20" t="s">
        <v>23</v>
      </c>
      <c r="K91" s="20" t="s">
        <v>51</v>
      </c>
      <c r="L91" s="20">
        <v>876</v>
      </c>
      <c r="M91" s="20" t="s">
        <v>99</v>
      </c>
      <c r="N91" s="21">
        <v>46307.774537037039</v>
      </c>
      <c r="O91" s="20">
        <v>200</v>
      </c>
      <c r="P91" s="20" t="s">
        <v>26</v>
      </c>
      <c r="Q91" s="20">
        <v>30</v>
      </c>
      <c r="R91" s="3" t="str">
        <f>IF(OR(G91="12R",G91="12L"),_xlfn.XLOOKUP(C91,DB!$A$2:$A$255,DB!$B$2:$B$255,""),IF(OR(G91="30L",G91="30R"),_xlfn.XLOOKUP(C91,DB!$A$2:$A$255,DB!$C$2:$C$255,""),""))</f>
        <v>UDGUV</v>
      </c>
      <c r="S91" s="3">
        <f t="shared" si="1"/>
        <v>17</v>
      </c>
      <c r="T91" s="3" t="str">
        <f>_xlfn.XLOOKUP(C91,DB!$A$2:$A$255,DB!$D$2:$D$255,"")</f>
        <v>Sector 2</v>
      </c>
    </row>
    <row r="92" spans="1:20" x14ac:dyDescent="0.2">
      <c r="A92" s="20" t="s">
        <v>3029</v>
      </c>
      <c r="B92" s="20" t="s">
        <v>18</v>
      </c>
      <c r="C92" s="20" t="s">
        <v>205</v>
      </c>
      <c r="D92" s="20" t="s">
        <v>34</v>
      </c>
      <c r="E92" s="20" t="s">
        <v>4214</v>
      </c>
      <c r="F92" s="21">
        <v>46307.732951388891</v>
      </c>
      <c r="G92" s="20" t="s">
        <v>22</v>
      </c>
      <c r="H92" s="20" t="s">
        <v>4215</v>
      </c>
      <c r="I92" s="20">
        <v>370</v>
      </c>
      <c r="J92" s="20" t="s">
        <v>23</v>
      </c>
      <c r="K92" s="20" t="s">
        <v>24</v>
      </c>
      <c r="L92" s="20">
        <v>144</v>
      </c>
      <c r="M92" s="20" t="s">
        <v>40</v>
      </c>
      <c r="N92" s="21">
        <v>46307.742430555554</v>
      </c>
      <c r="O92" s="20">
        <v>242</v>
      </c>
      <c r="P92" s="20" t="s">
        <v>26</v>
      </c>
      <c r="Q92" s="20">
        <v>190</v>
      </c>
      <c r="R92" s="3" t="str">
        <f>IF(OR(G92="12R",G92="12L"),_xlfn.XLOOKUP(C92,DB!$A$2:$A$255,DB!$B$2:$B$255,""),IF(OR(G92="30L",G92="30R"),_xlfn.XLOOKUP(C92,DB!$A$2:$A$255,DB!$C$2:$C$255,""),""))</f>
        <v>NUDAL</v>
      </c>
      <c r="S92" s="3">
        <f t="shared" si="1"/>
        <v>17</v>
      </c>
      <c r="T92" s="3" t="str">
        <f>_xlfn.XLOOKUP(C92,DB!$A$2:$A$255,DB!$D$2:$D$255,"")</f>
        <v>Sector 3</v>
      </c>
    </row>
    <row r="93" spans="1:20" x14ac:dyDescent="0.2">
      <c r="A93" s="20" t="s">
        <v>229</v>
      </c>
      <c r="B93" s="20" t="s">
        <v>18</v>
      </c>
      <c r="C93" s="20" t="s">
        <v>230</v>
      </c>
      <c r="D93" s="20" t="s">
        <v>61</v>
      </c>
      <c r="E93" s="20" t="s">
        <v>1174</v>
      </c>
      <c r="F93" s="21">
        <v>46307.735277777778</v>
      </c>
      <c r="G93" s="20" t="s">
        <v>22</v>
      </c>
      <c r="H93" s="20" t="s">
        <v>4216</v>
      </c>
      <c r="I93" s="20">
        <v>340</v>
      </c>
      <c r="J93" s="20" t="s">
        <v>23</v>
      </c>
      <c r="K93" s="20" t="s">
        <v>24</v>
      </c>
      <c r="L93" s="20">
        <v>446</v>
      </c>
      <c r="M93" s="20" t="s">
        <v>204</v>
      </c>
      <c r="N93" s="21">
        <v>46307.76190972222</v>
      </c>
      <c r="O93" s="20">
        <v>340</v>
      </c>
      <c r="P93" s="20" t="s">
        <v>26</v>
      </c>
      <c r="Q93" s="20">
        <v>40</v>
      </c>
      <c r="R93" s="3" t="str">
        <f>IF(OR(G93="12R",G93="12L"),_xlfn.XLOOKUP(C93,DB!$A$2:$A$255,DB!$B$2:$B$255,""),IF(OR(G93="30L",G93="30R"),_xlfn.XLOOKUP(C93,DB!$A$2:$A$255,DB!$C$2:$C$255,""),""))</f>
        <v>OMSUK</v>
      </c>
      <c r="S93" s="3">
        <f t="shared" si="1"/>
        <v>17</v>
      </c>
      <c r="T93" s="3" t="str">
        <f>_xlfn.XLOOKUP(C93,DB!$A$2:$A$255,DB!$D$2:$D$255,"")</f>
        <v>Sector 3</v>
      </c>
    </row>
    <row r="94" spans="1:20" x14ac:dyDescent="0.2">
      <c r="A94" s="20" t="s">
        <v>262</v>
      </c>
      <c r="B94" s="20" t="s">
        <v>18</v>
      </c>
      <c r="C94" s="20" t="s">
        <v>134</v>
      </c>
      <c r="D94" s="20" t="s">
        <v>61</v>
      </c>
      <c r="E94" s="20" t="s">
        <v>4217</v>
      </c>
      <c r="F94" s="21">
        <v>46307.737754629627</v>
      </c>
      <c r="G94" s="20" t="s">
        <v>22</v>
      </c>
      <c r="H94" s="20" t="s">
        <v>4218</v>
      </c>
      <c r="I94" s="20">
        <v>350</v>
      </c>
      <c r="J94" s="20" t="s">
        <v>23</v>
      </c>
      <c r="K94" s="20" t="s">
        <v>24</v>
      </c>
      <c r="L94" s="20">
        <v>365</v>
      </c>
      <c r="M94" s="20" t="s">
        <v>31</v>
      </c>
      <c r="N94" s="21">
        <v>46307.760162037041</v>
      </c>
      <c r="O94" s="20">
        <v>350</v>
      </c>
      <c r="P94" s="20" t="s">
        <v>26</v>
      </c>
      <c r="Q94" s="20">
        <v>40</v>
      </c>
      <c r="R94" s="3" t="str">
        <f>IF(OR(G94="12R",G94="12L"),_xlfn.XLOOKUP(C94,DB!$A$2:$A$255,DB!$B$2:$B$255,""),IF(OR(G94="30L",G94="30R"),_xlfn.XLOOKUP(C94,DB!$A$2:$A$255,DB!$C$2:$C$255,""),""))</f>
        <v>ENEBA</v>
      </c>
      <c r="S94" s="3">
        <f t="shared" si="1"/>
        <v>17</v>
      </c>
      <c r="T94" s="3" t="str">
        <f>_xlfn.XLOOKUP(C94,DB!$A$2:$A$255,DB!$D$2:$D$255,"")</f>
        <v>Sector 3</v>
      </c>
    </row>
    <row r="95" spans="1:20" x14ac:dyDescent="0.2">
      <c r="A95" s="20" t="s">
        <v>236</v>
      </c>
      <c r="B95" s="20" t="s">
        <v>18</v>
      </c>
      <c r="C95" s="20" t="s">
        <v>43</v>
      </c>
      <c r="D95" s="20" t="s">
        <v>44</v>
      </c>
      <c r="E95" s="20" t="s">
        <v>623</v>
      </c>
      <c r="F95" s="21">
        <v>46307.743009259262</v>
      </c>
      <c r="G95" s="20" t="s">
        <v>22</v>
      </c>
      <c r="H95" s="20" t="s">
        <v>4219</v>
      </c>
      <c r="I95" s="20">
        <v>360</v>
      </c>
      <c r="J95" s="20" t="s">
        <v>23</v>
      </c>
      <c r="K95" s="20" t="s">
        <v>24</v>
      </c>
      <c r="L95" s="20">
        <v>859</v>
      </c>
      <c r="M95" s="20" t="s">
        <v>46</v>
      </c>
      <c r="N95" s="21">
        <v>46307.787534722222</v>
      </c>
      <c r="O95" s="20">
        <v>360</v>
      </c>
      <c r="P95" s="20" t="s">
        <v>26</v>
      </c>
      <c r="Q95" s="20">
        <v>190</v>
      </c>
      <c r="R95" s="3" t="str">
        <f>IF(OR(G95="12R",G95="12L"),_xlfn.XLOOKUP(C95,DB!$A$2:$A$255,DB!$B$2:$B$255,""),IF(OR(G95="30L",G95="30R"),_xlfn.XLOOKUP(C95,DB!$A$2:$A$255,DB!$C$2:$C$255,""),""))</f>
        <v>UDGUV</v>
      </c>
      <c r="S95" s="3">
        <f t="shared" si="1"/>
        <v>17</v>
      </c>
      <c r="T95" s="3" t="str">
        <f>_xlfn.XLOOKUP(C95,DB!$A$2:$A$255,DB!$D$2:$D$255,"")</f>
        <v>Sector 2</v>
      </c>
    </row>
    <row r="96" spans="1:20" x14ac:dyDescent="0.2">
      <c r="A96" s="20" t="s">
        <v>226</v>
      </c>
      <c r="B96" s="20" t="s">
        <v>18</v>
      </c>
      <c r="C96" s="20" t="s">
        <v>227</v>
      </c>
      <c r="D96" s="20" t="s">
        <v>54</v>
      </c>
      <c r="E96" s="20" t="s">
        <v>4220</v>
      </c>
      <c r="F96" s="21">
        <v>46307.746319444443</v>
      </c>
      <c r="G96" s="20" t="s">
        <v>22</v>
      </c>
      <c r="H96" s="20" t="s">
        <v>4221</v>
      </c>
      <c r="I96" s="20">
        <v>370</v>
      </c>
      <c r="J96" s="20" t="s">
        <v>23</v>
      </c>
      <c r="K96" s="20" t="s">
        <v>24</v>
      </c>
      <c r="L96" s="20">
        <v>153</v>
      </c>
      <c r="M96" s="20" t="s">
        <v>117</v>
      </c>
      <c r="N96" s="21">
        <v>46307.75608796296</v>
      </c>
      <c r="O96" s="20">
        <v>254</v>
      </c>
      <c r="P96" s="20" t="s">
        <v>26</v>
      </c>
      <c r="Q96" s="20">
        <v>190</v>
      </c>
      <c r="R96" s="3" t="str">
        <f>IF(OR(G96="12R",G96="12L"),_xlfn.XLOOKUP(C96,DB!$A$2:$A$255,DB!$B$2:$B$255,""),IF(OR(G96="30L",G96="30R"),_xlfn.XLOOKUP(C96,DB!$A$2:$A$255,DB!$C$2:$C$255,""),""))</f>
        <v>TAKUX</v>
      </c>
      <c r="S96" s="3">
        <f t="shared" si="1"/>
        <v>17</v>
      </c>
      <c r="T96" s="3" t="str">
        <f>_xlfn.XLOOKUP(C96,DB!$A$2:$A$255,DB!$D$2:$D$255,"")</f>
        <v>Sector 7</v>
      </c>
    </row>
    <row r="97" spans="1:20" x14ac:dyDescent="0.2">
      <c r="A97" s="20" t="s">
        <v>483</v>
      </c>
      <c r="B97" s="20" t="s">
        <v>18</v>
      </c>
      <c r="C97" s="20" t="s">
        <v>484</v>
      </c>
      <c r="D97" s="20" t="s">
        <v>34</v>
      </c>
      <c r="E97" s="20" t="s">
        <v>616</v>
      </c>
      <c r="F97" s="21">
        <v>46307.747291666667</v>
      </c>
      <c r="G97" s="20" t="s">
        <v>22</v>
      </c>
      <c r="H97" s="20" t="s">
        <v>4222</v>
      </c>
      <c r="I97" s="20">
        <v>340</v>
      </c>
      <c r="J97" s="20" t="s">
        <v>23</v>
      </c>
      <c r="K97" s="20" t="s">
        <v>24</v>
      </c>
      <c r="L97" s="20">
        <v>996</v>
      </c>
      <c r="M97" s="20" t="s">
        <v>486</v>
      </c>
      <c r="N97" s="21">
        <v>46307.801782407405</v>
      </c>
      <c r="O97" s="20">
        <v>229</v>
      </c>
      <c r="P97" s="20" t="s">
        <v>26</v>
      </c>
      <c r="Q97" s="20">
        <v>190</v>
      </c>
      <c r="R97" s="3" t="str">
        <f>IF(OR(G97="12R",G97="12L"),_xlfn.XLOOKUP(C97,DB!$A$2:$A$255,DB!$B$2:$B$255,""),IF(OR(G97="30L",G97="30R"),_xlfn.XLOOKUP(C97,DB!$A$2:$A$255,DB!$C$2:$C$255,""),""))</f>
        <v>UDGUV</v>
      </c>
      <c r="S97" s="3">
        <f t="shared" si="1"/>
        <v>17</v>
      </c>
      <c r="T97" s="3" t="str">
        <f>_xlfn.XLOOKUP(C97,DB!$A$2:$A$255,DB!$D$2:$D$255,"")</f>
        <v>Sector 2</v>
      </c>
    </row>
    <row r="98" spans="1:20" x14ac:dyDescent="0.2">
      <c r="A98" s="20" t="s">
        <v>207</v>
      </c>
      <c r="B98" s="20" t="s">
        <v>18</v>
      </c>
      <c r="C98" s="20" t="s">
        <v>208</v>
      </c>
      <c r="D98" s="20" t="s">
        <v>61</v>
      </c>
      <c r="E98" s="20" t="s">
        <v>4223</v>
      </c>
      <c r="F98" s="21">
        <v>46307.748194444444</v>
      </c>
      <c r="G98" s="20" t="s">
        <v>22</v>
      </c>
      <c r="H98" s="20" t="s">
        <v>4224</v>
      </c>
      <c r="I98" s="20">
        <v>350</v>
      </c>
      <c r="J98" s="20" t="s">
        <v>23</v>
      </c>
      <c r="K98" s="20" t="s">
        <v>24</v>
      </c>
      <c r="L98" s="20">
        <v>356</v>
      </c>
      <c r="M98" s="20" t="s">
        <v>31</v>
      </c>
      <c r="N98" s="21">
        <v>46307.770196759258</v>
      </c>
      <c r="O98" s="20">
        <v>350</v>
      </c>
      <c r="P98" s="20" t="s">
        <v>26</v>
      </c>
      <c r="Q98" s="20">
        <v>40</v>
      </c>
      <c r="R98" s="3" t="str">
        <f>IF(OR(G98="12R",G98="12L"),_xlfn.XLOOKUP(C98,DB!$A$2:$A$255,DB!$B$2:$B$255,""),IF(OR(G98="30L",G98="30R"),_xlfn.XLOOKUP(C98,DB!$A$2:$A$255,DB!$C$2:$C$255,""),""))</f>
        <v>ENEBA</v>
      </c>
      <c r="S98" s="3">
        <f t="shared" si="1"/>
        <v>17</v>
      </c>
      <c r="T98" s="3" t="str">
        <f>_xlfn.XLOOKUP(C98,DB!$A$2:$A$255,DB!$D$2:$D$255,"")</f>
        <v>Sector 3</v>
      </c>
    </row>
    <row r="99" spans="1:20" x14ac:dyDescent="0.2">
      <c r="A99" s="20" t="s">
        <v>305</v>
      </c>
      <c r="B99" s="20" t="s">
        <v>18</v>
      </c>
      <c r="C99" s="20" t="s">
        <v>148</v>
      </c>
      <c r="D99" s="20" t="s">
        <v>20</v>
      </c>
      <c r="E99" s="20" t="s">
        <v>4225</v>
      </c>
      <c r="F99" s="21">
        <v>46307.750023148146</v>
      </c>
      <c r="G99" s="20" t="s">
        <v>22</v>
      </c>
      <c r="H99" s="20" t="s">
        <v>4226</v>
      </c>
      <c r="I99" s="20">
        <v>350</v>
      </c>
      <c r="J99" s="20" t="s">
        <v>23</v>
      </c>
      <c r="K99" s="20" t="s">
        <v>24</v>
      </c>
      <c r="L99" s="20">
        <v>131</v>
      </c>
      <c r="M99" s="20" t="s">
        <v>40</v>
      </c>
      <c r="N99" s="21">
        <v>46307.759305555555</v>
      </c>
      <c r="O99" s="20">
        <v>266</v>
      </c>
      <c r="P99" s="20" t="s">
        <v>26</v>
      </c>
      <c r="Q99" s="20">
        <v>190</v>
      </c>
      <c r="R99" s="3" t="str">
        <f>IF(OR(G99="12R",G99="12L"),_xlfn.XLOOKUP(C99,DB!$A$2:$A$255,DB!$B$2:$B$255,""),IF(OR(G99="30L",G99="30R"),_xlfn.XLOOKUP(C99,DB!$A$2:$A$255,DB!$C$2:$C$255,""),""))</f>
        <v>NUDAL</v>
      </c>
      <c r="S99" s="3">
        <f t="shared" si="1"/>
        <v>18</v>
      </c>
      <c r="T99" s="3" t="str">
        <f>_xlfn.XLOOKUP(C99,DB!$A$2:$A$255,DB!$D$2:$D$255,"")</f>
        <v>Sector 3</v>
      </c>
    </row>
    <row r="100" spans="1:20" x14ac:dyDescent="0.2">
      <c r="A100" s="20" t="s">
        <v>198</v>
      </c>
      <c r="B100" s="20" t="s">
        <v>18</v>
      </c>
      <c r="C100" s="20" t="s">
        <v>199</v>
      </c>
      <c r="D100" s="20" t="s">
        <v>61</v>
      </c>
      <c r="E100" s="20" t="s">
        <v>4227</v>
      </c>
      <c r="F100" s="21">
        <v>46307.752905092595</v>
      </c>
      <c r="G100" s="20" t="s">
        <v>22</v>
      </c>
      <c r="H100" s="20" t="s">
        <v>4228</v>
      </c>
      <c r="I100" s="20">
        <v>330</v>
      </c>
      <c r="J100" s="20" t="s">
        <v>23</v>
      </c>
      <c r="K100" s="20" t="s">
        <v>24</v>
      </c>
      <c r="L100" s="20">
        <v>351</v>
      </c>
      <c r="M100" s="20" t="s">
        <v>31</v>
      </c>
      <c r="N100" s="21">
        <v>46307.774004629631</v>
      </c>
      <c r="O100" s="20">
        <v>330</v>
      </c>
      <c r="P100" s="20" t="s">
        <v>26</v>
      </c>
      <c r="Q100" s="2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218</v>
      </c>
      <c r="B101" s="20" t="s">
        <v>18</v>
      </c>
      <c r="C101" s="20" t="s">
        <v>219</v>
      </c>
      <c r="D101" s="20" t="s">
        <v>54</v>
      </c>
      <c r="E101" s="20" t="s">
        <v>454</v>
      </c>
      <c r="F101" s="21">
        <v>46307.75540509259</v>
      </c>
      <c r="G101" s="20" t="s">
        <v>22</v>
      </c>
      <c r="H101" s="20" t="s">
        <v>4229</v>
      </c>
      <c r="I101" s="20">
        <v>370</v>
      </c>
      <c r="J101" s="20" t="s">
        <v>23</v>
      </c>
      <c r="K101" s="20" t="s">
        <v>24</v>
      </c>
      <c r="L101" s="20">
        <v>147</v>
      </c>
      <c r="M101" s="20" t="s">
        <v>869</v>
      </c>
      <c r="N101" s="21">
        <v>46307.765277777777</v>
      </c>
      <c r="O101" s="20">
        <v>289</v>
      </c>
      <c r="P101" s="20" t="s">
        <v>26</v>
      </c>
      <c r="Q101" s="20">
        <v>40</v>
      </c>
      <c r="R101" s="3" t="str">
        <f>IF(OR(G101="12R",G101="12L"),_xlfn.XLOOKUP(C101,DB!$A$2:$A$255,DB!$B$2:$B$255,""),IF(OR(G101="30L",G101="30R"),_xlfn.XLOOKUP(C101,DB!$A$2:$A$255,DB!$C$2:$C$255,""),""))</f>
        <v>TAKUX</v>
      </c>
      <c r="S101" s="3">
        <f t="shared" si="1"/>
        <v>18</v>
      </c>
      <c r="T101" s="3" t="str">
        <f>_xlfn.XLOOKUP(C101,DB!$A$2:$A$255,DB!$D$2:$D$255,"")</f>
        <v>Sector 7</v>
      </c>
    </row>
    <row r="102" spans="1:20" x14ac:dyDescent="0.2">
      <c r="A102" s="20" t="s">
        <v>389</v>
      </c>
      <c r="B102" s="20" t="s">
        <v>18</v>
      </c>
      <c r="C102" s="20" t="s">
        <v>390</v>
      </c>
      <c r="D102" s="20" t="s">
        <v>34</v>
      </c>
      <c r="E102" s="20" t="s">
        <v>4230</v>
      </c>
      <c r="F102" s="21">
        <v>46307.756736111114</v>
      </c>
      <c r="G102" s="20" t="s">
        <v>22</v>
      </c>
      <c r="H102" s="20" t="s">
        <v>4231</v>
      </c>
      <c r="I102" s="20">
        <v>370</v>
      </c>
      <c r="J102" s="20" t="s">
        <v>23</v>
      </c>
      <c r="K102" s="20" t="s">
        <v>24</v>
      </c>
      <c r="L102" s="20">
        <v>359</v>
      </c>
      <c r="M102" s="20" t="s">
        <v>31</v>
      </c>
      <c r="N102" s="21">
        <v>46307.777754629627</v>
      </c>
      <c r="O102" s="20">
        <v>310</v>
      </c>
      <c r="P102" s="20" t="s">
        <v>26</v>
      </c>
      <c r="Q102" s="20">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233</v>
      </c>
      <c r="B103" s="20" t="s">
        <v>18</v>
      </c>
      <c r="C103" s="20" t="s">
        <v>234</v>
      </c>
      <c r="D103" s="20" t="s">
        <v>44</v>
      </c>
      <c r="E103" s="20" t="s">
        <v>2964</v>
      </c>
      <c r="F103" s="21">
        <v>46307.759444444448</v>
      </c>
      <c r="G103" s="20" t="s">
        <v>22</v>
      </c>
      <c r="H103" s="20" t="s">
        <v>4232</v>
      </c>
      <c r="I103" s="20">
        <v>320</v>
      </c>
      <c r="J103" s="20" t="s">
        <v>23</v>
      </c>
      <c r="K103" s="20" t="s">
        <v>24</v>
      </c>
      <c r="L103" s="20">
        <v>874</v>
      </c>
      <c r="M103" s="20" t="s">
        <v>36</v>
      </c>
      <c r="N103" s="21">
        <v>46307.804189814815</v>
      </c>
      <c r="O103" s="20">
        <v>320</v>
      </c>
      <c r="P103" s="20" t="s">
        <v>26</v>
      </c>
      <c r="Q103" s="20">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242</v>
      </c>
      <c r="B104" s="20" t="s">
        <v>18</v>
      </c>
      <c r="C104" s="20" t="s">
        <v>203</v>
      </c>
      <c r="D104" s="20" t="s">
        <v>20</v>
      </c>
      <c r="E104" s="20" t="s">
        <v>4233</v>
      </c>
      <c r="F104" s="21">
        <v>46307.760300925926</v>
      </c>
      <c r="G104" s="20" t="s">
        <v>22</v>
      </c>
      <c r="H104" s="20" t="s">
        <v>4234</v>
      </c>
      <c r="I104" s="20">
        <v>350</v>
      </c>
      <c r="J104" s="20" t="s">
        <v>23</v>
      </c>
      <c r="K104" s="20" t="s">
        <v>24</v>
      </c>
      <c r="L104" s="20">
        <v>356</v>
      </c>
      <c r="M104" s="20" t="s">
        <v>31</v>
      </c>
      <c r="N104" s="21">
        <v>46307.780798611115</v>
      </c>
      <c r="O104" s="20">
        <v>330</v>
      </c>
      <c r="P104" s="20" t="s">
        <v>26</v>
      </c>
      <c r="Q104" s="20">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20" t="s">
        <v>237</v>
      </c>
      <c r="B105" s="20" t="s">
        <v>18</v>
      </c>
      <c r="C105" s="20" t="s">
        <v>238</v>
      </c>
      <c r="D105" s="20" t="s">
        <v>116</v>
      </c>
      <c r="E105" s="20" t="s">
        <v>4235</v>
      </c>
      <c r="F105" s="21">
        <v>46307.76158564815</v>
      </c>
      <c r="G105" s="20" t="s">
        <v>22</v>
      </c>
      <c r="H105" s="20" t="s">
        <v>4236</v>
      </c>
      <c r="I105" s="20">
        <v>370</v>
      </c>
      <c r="J105" s="20" t="s">
        <v>23</v>
      </c>
      <c r="K105" s="20" t="s">
        <v>24</v>
      </c>
      <c r="L105" s="20">
        <v>133</v>
      </c>
      <c r="M105" s="20" t="s">
        <v>40</v>
      </c>
      <c r="N105" s="21">
        <v>46307.770694444444</v>
      </c>
      <c r="O105" s="20">
        <v>263</v>
      </c>
      <c r="P105" s="20" t="s">
        <v>26</v>
      </c>
      <c r="Q105" s="20">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214</v>
      </c>
      <c r="B106" s="20" t="s">
        <v>18</v>
      </c>
      <c r="C106" s="20" t="s">
        <v>215</v>
      </c>
      <c r="D106" s="20" t="s">
        <v>116</v>
      </c>
      <c r="E106" s="20" t="s">
        <v>4237</v>
      </c>
      <c r="F106" s="21">
        <v>46307.764050925929</v>
      </c>
      <c r="G106" s="20" t="s">
        <v>22</v>
      </c>
      <c r="H106" s="20" t="s">
        <v>4238</v>
      </c>
      <c r="I106" s="20">
        <v>380</v>
      </c>
      <c r="J106" s="20" t="s">
        <v>23</v>
      </c>
      <c r="K106" s="20" t="s">
        <v>24</v>
      </c>
      <c r="L106" s="20">
        <v>439</v>
      </c>
      <c r="M106" s="20" t="s">
        <v>204</v>
      </c>
      <c r="N106" s="21">
        <v>46307.787847222222</v>
      </c>
      <c r="O106" s="20">
        <v>380</v>
      </c>
      <c r="P106" s="20" t="s">
        <v>26</v>
      </c>
      <c r="Q106" s="20">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232</v>
      </c>
      <c r="B107" s="20" t="s">
        <v>18</v>
      </c>
      <c r="C107" s="20" t="s">
        <v>170</v>
      </c>
      <c r="D107" s="20" t="s">
        <v>20</v>
      </c>
      <c r="E107" s="20" t="s">
        <v>4239</v>
      </c>
      <c r="F107" s="21">
        <v>46307.765335648146</v>
      </c>
      <c r="G107" s="20" t="s">
        <v>22</v>
      </c>
      <c r="H107" s="20" t="s">
        <v>491</v>
      </c>
      <c r="I107" s="20">
        <v>330</v>
      </c>
      <c r="J107" s="20" t="s">
        <v>23</v>
      </c>
      <c r="K107" s="20" t="s">
        <v>24</v>
      </c>
      <c r="L107" s="20">
        <v>359</v>
      </c>
      <c r="M107" s="20" t="s">
        <v>31</v>
      </c>
      <c r="N107" s="21">
        <v>46307.785787037035</v>
      </c>
      <c r="O107" s="20">
        <v>350</v>
      </c>
      <c r="P107" s="20" t="s">
        <v>26</v>
      </c>
      <c r="Q107" s="20">
        <v>40</v>
      </c>
      <c r="R107" s="3" t="str">
        <f>IF(OR(G107="12R",G107="12L"),_xlfn.XLOOKUP(C107,DB!$A$2:$A$255,DB!$B$2:$B$255,""),IF(OR(G107="30L",G107="30R"),_xlfn.XLOOKUP(C107,DB!$A$2:$A$255,DB!$C$2:$C$255,""),""))</f>
        <v>OMSUK</v>
      </c>
      <c r="S107" s="3">
        <f t="shared" si="1"/>
        <v>18</v>
      </c>
      <c r="T107" s="3" t="str">
        <f>_xlfn.XLOOKUP(C107,DB!$A$2:$A$255,DB!$D$2:$D$255,"")</f>
        <v>Sector 3</v>
      </c>
    </row>
    <row r="108" spans="1:20" x14ac:dyDescent="0.2">
      <c r="A108" s="20" t="s">
        <v>665</v>
      </c>
      <c r="B108" s="20" t="s">
        <v>18</v>
      </c>
      <c r="C108" s="20" t="s">
        <v>666</v>
      </c>
      <c r="D108" s="20" t="s">
        <v>29</v>
      </c>
      <c r="E108" s="20" t="s">
        <v>4240</v>
      </c>
      <c r="F108" s="21">
        <v>46307.76667824074</v>
      </c>
      <c r="G108" s="20" t="s">
        <v>22</v>
      </c>
      <c r="H108" s="20" t="s">
        <v>4241</v>
      </c>
      <c r="I108" s="20">
        <v>360</v>
      </c>
      <c r="J108" s="20" t="s">
        <v>23</v>
      </c>
      <c r="K108" s="20" t="s">
        <v>24</v>
      </c>
      <c r="L108" s="20">
        <v>436</v>
      </c>
      <c r="M108" s="20" t="s">
        <v>204</v>
      </c>
      <c r="N108" s="21">
        <v>46307.790891203702</v>
      </c>
      <c r="O108" s="20">
        <v>360</v>
      </c>
      <c r="P108" s="20" t="s">
        <v>26</v>
      </c>
      <c r="Q108" s="20">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228</v>
      </c>
      <c r="B109" s="20" t="s">
        <v>18</v>
      </c>
      <c r="C109" s="20" t="s">
        <v>19</v>
      </c>
      <c r="D109" s="20" t="s">
        <v>20</v>
      </c>
      <c r="E109" s="20" t="s">
        <v>4090</v>
      </c>
      <c r="F109" s="21">
        <v>46307.767650462964</v>
      </c>
      <c r="G109" s="20" t="s">
        <v>22</v>
      </c>
      <c r="H109" s="20" t="s">
        <v>4242</v>
      </c>
      <c r="I109" s="20">
        <v>360</v>
      </c>
      <c r="J109" s="20" t="s">
        <v>23</v>
      </c>
      <c r="K109" s="20" t="s">
        <v>24</v>
      </c>
      <c r="L109" s="20">
        <v>863</v>
      </c>
      <c r="M109" s="20" t="s">
        <v>1282</v>
      </c>
      <c r="N109" s="21">
        <v>46307.812662037039</v>
      </c>
      <c r="O109" s="20">
        <v>360</v>
      </c>
      <c r="P109" s="20" t="s">
        <v>26</v>
      </c>
      <c r="Q109" s="20">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20" t="s">
        <v>243</v>
      </c>
      <c r="B110" s="20" t="s">
        <v>18</v>
      </c>
      <c r="C110" s="20" t="s">
        <v>144</v>
      </c>
      <c r="D110" s="20" t="s">
        <v>61</v>
      </c>
      <c r="E110" s="20" t="s">
        <v>374</v>
      </c>
      <c r="F110" s="21">
        <v>46307.768993055557</v>
      </c>
      <c r="G110" s="20" t="s">
        <v>22</v>
      </c>
      <c r="H110" s="20" t="s">
        <v>4243</v>
      </c>
      <c r="I110" s="20">
        <v>290</v>
      </c>
      <c r="J110" s="20" t="s">
        <v>23</v>
      </c>
      <c r="K110" s="20" t="s">
        <v>24</v>
      </c>
      <c r="L110" s="20">
        <v>359</v>
      </c>
      <c r="M110" s="20" t="s">
        <v>31</v>
      </c>
      <c r="N110" s="21">
        <v>46307.790034722224</v>
      </c>
      <c r="O110" s="20">
        <v>322</v>
      </c>
      <c r="P110" s="20" t="s">
        <v>26</v>
      </c>
      <c r="Q110" s="20">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20" t="s">
        <v>253</v>
      </c>
      <c r="B111" s="20" t="s">
        <v>18</v>
      </c>
      <c r="C111" s="20" t="s">
        <v>122</v>
      </c>
      <c r="D111" s="20" t="s">
        <v>123</v>
      </c>
      <c r="E111" s="20" t="s">
        <v>4244</v>
      </c>
      <c r="F111" s="21">
        <v>46307.770370370374</v>
      </c>
      <c r="G111" s="20" t="s">
        <v>22</v>
      </c>
      <c r="H111" s="20" t="s">
        <v>4245</v>
      </c>
      <c r="I111" s="20">
        <v>320</v>
      </c>
      <c r="J111" s="20" t="s">
        <v>23</v>
      </c>
      <c r="K111" s="20" t="s">
        <v>24</v>
      </c>
      <c r="L111" s="20">
        <v>551</v>
      </c>
      <c r="M111" s="20" t="s">
        <v>130</v>
      </c>
      <c r="N111" s="21">
        <v>46307.799317129633</v>
      </c>
      <c r="O111" s="20">
        <v>340</v>
      </c>
      <c r="P111" s="20" t="s">
        <v>26</v>
      </c>
      <c r="Q111" s="20">
        <v>40</v>
      </c>
      <c r="R111" s="3" t="str">
        <f>IF(OR(G111="12R",G111="12L"),_xlfn.XLOOKUP(C111,DB!$A$2:$A$255,DB!$B$2:$B$255,""),IF(OR(G111="30L",G111="30R"),_xlfn.XLOOKUP(C111,DB!$A$2:$A$255,DB!$C$2:$C$255,""),""))</f>
        <v>ENEBA</v>
      </c>
      <c r="S111" s="3">
        <f t="shared" si="1"/>
        <v>18</v>
      </c>
      <c r="T111" s="3" t="str">
        <f>_xlfn.XLOOKUP(C111,DB!$A$2:$A$255,DB!$D$2:$D$255,"")</f>
        <v>Sector 3</v>
      </c>
    </row>
    <row r="112" spans="1:20" x14ac:dyDescent="0.2">
      <c r="A112" s="20" t="s">
        <v>231</v>
      </c>
      <c r="B112" s="20" t="s">
        <v>18</v>
      </c>
      <c r="C112" s="20" t="s">
        <v>33</v>
      </c>
      <c r="D112" s="20" t="s">
        <v>20</v>
      </c>
      <c r="E112" s="20" t="s">
        <v>534</v>
      </c>
      <c r="F112" s="21">
        <v>46307.770983796298</v>
      </c>
      <c r="G112" s="20" t="s">
        <v>22</v>
      </c>
      <c r="H112" s="20" t="s">
        <v>380</v>
      </c>
      <c r="I112" s="20">
        <v>360</v>
      </c>
      <c r="J112" s="20" t="s">
        <v>23</v>
      </c>
      <c r="K112" s="20" t="s">
        <v>24</v>
      </c>
      <c r="L112" s="20">
        <v>878</v>
      </c>
      <c r="M112" s="20" t="s">
        <v>36</v>
      </c>
      <c r="N112" s="21">
        <v>46307.816435185188</v>
      </c>
      <c r="O112" s="20">
        <v>360</v>
      </c>
      <c r="P112" s="20" t="s">
        <v>26</v>
      </c>
      <c r="Q112" s="20">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4246</v>
      </c>
      <c r="B113" s="20" t="s">
        <v>18</v>
      </c>
      <c r="C113" s="20" t="s">
        <v>4247</v>
      </c>
      <c r="D113" s="20" t="s">
        <v>29</v>
      </c>
      <c r="E113" s="20" t="s">
        <v>4248</v>
      </c>
      <c r="F113" s="21">
        <v>46307.771990740737</v>
      </c>
      <c r="G113" s="20" t="s">
        <v>22</v>
      </c>
      <c r="H113" s="20" t="s">
        <v>4249</v>
      </c>
      <c r="I113" s="20">
        <v>410</v>
      </c>
      <c r="J113" s="20" t="s">
        <v>23</v>
      </c>
      <c r="K113" s="20" t="s">
        <v>504</v>
      </c>
      <c r="L113" s="20">
        <v>153</v>
      </c>
      <c r="M113" s="20" t="s">
        <v>117</v>
      </c>
      <c r="N113" s="21">
        <v>46307.782511574071</v>
      </c>
      <c r="O113" s="20">
        <v>290</v>
      </c>
      <c r="P113" s="20" t="s">
        <v>26</v>
      </c>
      <c r="Q113" s="20">
        <v>190</v>
      </c>
      <c r="R113" s="3" t="str">
        <f>IF(OR(G113="12R",G113="12L"),_xlfn.XLOOKUP(C113,DB!$A$2:$A$255,DB!$B$2:$B$255,""),IF(OR(G113="30L",G113="30R"),_xlfn.XLOOKUP(C113,DB!$A$2:$A$255,DB!$C$2:$C$255,""),""))</f>
        <v>TAKUX</v>
      </c>
      <c r="S113" s="3">
        <f t="shared" si="1"/>
        <v>18</v>
      </c>
      <c r="T113" s="3" t="str">
        <f>_xlfn.XLOOKUP(C113,DB!$A$2:$A$255,DB!$D$2:$D$255,"")</f>
        <v>Sector 7</v>
      </c>
    </row>
    <row r="114" spans="1:20" x14ac:dyDescent="0.2">
      <c r="A114" s="20" t="s">
        <v>584</v>
      </c>
      <c r="B114" s="20" t="s">
        <v>18</v>
      </c>
      <c r="C114" s="20" t="s">
        <v>19</v>
      </c>
      <c r="D114" s="20" t="s">
        <v>61</v>
      </c>
      <c r="E114" s="20" t="s">
        <v>716</v>
      </c>
      <c r="F114" s="21">
        <v>46307.773113425923</v>
      </c>
      <c r="G114" s="20" t="s">
        <v>22</v>
      </c>
      <c r="H114" s="20" t="s">
        <v>4250</v>
      </c>
      <c r="I114" s="20">
        <v>340</v>
      </c>
      <c r="J114" s="20" t="s">
        <v>23</v>
      </c>
      <c r="K114" s="20" t="s">
        <v>152</v>
      </c>
      <c r="L114" s="20">
        <v>866</v>
      </c>
      <c r="M114" s="20" t="s">
        <v>2930</v>
      </c>
      <c r="N114" s="21">
        <v>46307.817650462966</v>
      </c>
      <c r="O114" s="20">
        <v>360</v>
      </c>
      <c r="P114" s="20" t="s">
        <v>26</v>
      </c>
      <c r="Q114" s="20">
        <v>190</v>
      </c>
      <c r="R114" s="3" t="str">
        <f>IF(OR(G114="12R",G114="12L"),_xlfn.XLOOKUP(C114,DB!$A$2:$A$255,DB!$B$2:$B$255,""),IF(OR(G114="30L",G114="30R"),_xlfn.XLOOKUP(C114,DB!$A$2:$A$255,DB!$C$2:$C$255,""),""))</f>
        <v>UDGUV</v>
      </c>
      <c r="S114" s="3">
        <f t="shared" si="1"/>
        <v>18</v>
      </c>
      <c r="T114" s="3" t="str">
        <f>_xlfn.XLOOKUP(C114,DB!$A$2:$A$255,DB!$D$2:$D$255,"")</f>
        <v>Sector 2</v>
      </c>
    </row>
    <row r="115" spans="1:20" x14ac:dyDescent="0.2">
      <c r="A115" s="20" t="s">
        <v>217</v>
      </c>
      <c r="B115" s="20" t="s">
        <v>18</v>
      </c>
      <c r="C115" s="20" t="s">
        <v>33</v>
      </c>
      <c r="D115" s="20" t="s">
        <v>61</v>
      </c>
      <c r="E115" s="20" t="s">
        <v>590</v>
      </c>
      <c r="F115" s="21">
        <v>46307.774606481478</v>
      </c>
      <c r="G115" s="20" t="s">
        <v>22</v>
      </c>
      <c r="H115" s="20" t="s">
        <v>4251</v>
      </c>
      <c r="I115" s="20">
        <v>340</v>
      </c>
      <c r="J115" s="20" t="s">
        <v>23</v>
      </c>
      <c r="K115" s="20" t="s">
        <v>24</v>
      </c>
      <c r="L115" s="20">
        <v>870</v>
      </c>
      <c r="M115" s="20" t="s">
        <v>36</v>
      </c>
      <c r="N115" s="21">
        <v>46307.819965277777</v>
      </c>
      <c r="O115" s="20">
        <v>340</v>
      </c>
      <c r="P115" s="20" t="s">
        <v>26</v>
      </c>
      <c r="Q115" s="20">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244</v>
      </c>
      <c r="B116" s="20" t="s">
        <v>18</v>
      </c>
      <c r="C116" s="20" t="s">
        <v>28</v>
      </c>
      <c r="D116" s="20" t="s">
        <v>29</v>
      </c>
      <c r="E116" s="20" t="s">
        <v>3455</v>
      </c>
      <c r="F116" s="21">
        <v>46307.777303240742</v>
      </c>
      <c r="G116" s="20" t="s">
        <v>22</v>
      </c>
      <c r="H116" s="20" t="s">
        <v>4252</v>
      </c>
      <c r="I116" s="20">
        <v>370</v>
      </c>
      <c r="J116" s="20" t="s">
        <v>23</v>
      </c>
      <c r="K116" s="20" t="s">
        <v>24</v>
      </c>
      <c r="L116" s="20">
        <v>359</v>
      </c>
      <c r="M116" s="20" t="s">
        <v>31</v>
      </c>
      <c r="N116" s="21">
        <v>46307.799363425926</v>
      </c>
      <c r="O116" s="20">
        <v>370</v>
      </c>
      <c r="P116" s="20" t="s">
        <v>26</v>
      </c>
      <c r="Q116" s="20">
        <v>40</v>
      </c>
      <c r="R116" s="3" t="str">
        <f>IF(OR(G116="12R",G116="12L"),_xlfn.XLOOKUP(C116,DB!$A$2:$A$255,DB!$B$2:$B$255,""),IF(OR(G116="30L",G116="30R"),_xlfn.XLOOKUP(C116,DB!$A$2:$A$255,DB!$C$2:$C$255,""),""))</f>
        <v>OMSUK</v>
      </c>
      <c r="S116" s="3">
        <f t="shared" si="1"/>
        <v>18</v>
      </c>
      <c r="T116" s="3" t="str">
        <f>_xlfn.XLOOKUP(C116,DB!$A$2:$A$255,DB!$D$2:$D$255,"")</f>
        <v>Sector 3</v>
      </c>
    </row>
    <row r="117" spans="1:20" x14ac:dyDescent="0.2">
      <c r="A117" s="20" t="s">
        <v>415</v>
      </c>
      <c r="B117" s="20" t="s">
        <v>18</v>
      </c>
      <c r="C117" s="20" t="s">
        <v>18</v>
      </c>
      <c r="D117" s="20" t="s">
        <v>416</v>
      </c>
      <c r="E117" s="20"/>
      <c r="F117" s="21">
        <v>46307.783356481479</v>
      </c>
      <c r="G117" s="20" t="s">
        <v>22</v>
      </c>
      <c r="H117" s="20" t="s">
        <v>138</v>
      </c>
      <c r="I117" s="20">
        <v>15</v>
      </c>
      <c r="J117" s="20" t="s">
        <v>139</v>
      </c>
      <c r="K117" s="20" t="s">
        <v>51</v>
      </c>
      <c r="L117" s="20">
        <v>103</v>
      </c>
      <c r="M117" s="20" t="s">
        <v>18</v>
      </c>
      <c r="N117" s="21">
        <v>46307.842245370368</v>
      </c>
      <c r="O117" s="20">
        <v>0</v>
      </c>
      <c r="P117" s="20" t="s">
        <v>137</v>
      </c>
      <c r="Q117" s="20">
        <v>15</v>
      </c>
      <c r="R117" s="3" t="str">
        <f>IF(OR(G117="12R",G117="12L"),_xlfn.XLOOKUP(C117,DB!$A$2:$A$255,DB!$B$2:$B$255,""),IF(OR(G117="30L",G117="30R"),_xlfn.XLOOKUP(C117,DB!$A$2:$A$255,DB!$C$2:$C$255,""),""))</f>
        <v/>
      </c>
      <c r="S117" s="3">
        <f t="shared" si="1"/>
        <v>18</v>
      </c>
      <c r="T117" s="3" t="str">
        <f>_xlfn.XLOOKUP(C117,DB!$A$2:$A$255,DB!$D$2:$D$255,"")</f>
        <v/>
      </c>
    </row>
    <row r="118" spans="1:20" x14ac:dyDescent="0.2">
      <c r="A118" s="20" t="s">
        <v>776</v>
      </c>
      <c r="B118" s="20" t="s">
        <v>18</v>
      </c>
      <c r="C118" s="20" t="s">
        <v>144</v>
      </c>
      <c r="D118" s="20" t="s">
        <v>129</v>
      </c>
      <c r="E118" s="20" t="s">
        <v>3909</v>
      </c>
      <c r="F118" s="21">
        <v>46307.784861111111</v>
      </c>
      <c r="G118" s="20" t="s">
        <v>22</v>
      </c>
      <c r="H118" s="20" t="s">
        <v>4253</v>
      </c>
      <c r="I118" s="20">
        <v>350</v>
      </c>
      <c r="J118" s="20" t="s">
        <v>23</v>
      </c>
      <c r="K118" s="20" t="s">
        <v>24</v>
      </c>
      <c r="L118" s="20">
        <v>353</v>
      </c>
      <c r="M118" s="20" t="s">
        <v>31</v>
      </c>
      <c r="N118" s="21">
        <v>46307.805821759262</v>
      </c>
      <c r="O118" s="20">
        <v>350</v>
      </c>
      <c r="P118" s="20" t="s">
        <v>26</v>
      </c>
      <c r="Q118" s="20">
        <v>40</v>
      </c>
      <c r="R118" s="3" t="str">
        <f>IF(OR(G118="12R",G118="12L"),_xlfn.XLOOKUP(C118,DB!$A$2:$A$255,DB!$B$2:$B$255,""),IF(OR(G118="30L",G118="30R"),_xlfn.XLOOKUP(C118,DB!$A$2:$A$255,DB!$C$2:$C$255,""),""))</f>
        <v>OMSUK</v>
      </c>
      <c r="S118" s="3">
        <f t="shared" si="1"/>
        <v>18</v>
      </c>
      <c r="T118" s="3" t="str">
        <f>_xlfn.XLOOKUP(C118,DB!$A$2:$A$255,DB!$D$2:$D$255,"")</f>
        <v>Sector 3</v>
      </c>
    </row>
    <row r="119" spans="1:20" x14ac:dyDescent="0.2">
      <c r="A119" s="20" t="s">
        <v>257</v>
      </c>
      <c r="B119" s="20" t="s">
        <v>18</v>
      </c>
      <c r="C119" s="20" t="s">
        <v>122</v>
      </c>
      <c r="D119" s="20" t="s">
        <v>123</v>
      </c>
      <c r="E119" s="20" t="s">
        <v>4254</v>
      </c>
      <c r="F119" s="21">
        <v>46307.786307870374</v>
      </c>
      <c r="G119" s="20" t="s">
        <v>22</v>
      </c>
      <c r="H119" s="20" t="s">
        <v>4255</v>
      </c>
      <c r="I119" s="20">
        <v>320</v>
      </c>
      <c r="J119" s="20" t="s">
        <v>23</v>
      </c>
      <c r="K119" s="20" t="s">
        <v>24</v>
      </c>
      <c r="L119" s="20">
        <v>537</v>
      </c>
      <c r="M119" s="20" t="s">
        <v>130</v>
      </c>
      <c r="N119" s="21">
        <v>46307.81459490741</v>
      </c>
      <c r="O119" s="20">
        <v>320</v>
      </c>
      <c r="P119" s="20" t="s">
        <v>26</v>
      </c>
      <c r="Q119" s="20">
        <v>40</v>
      </c>
      <c r="R119" s="3" t="str">
        <f>IF(OR(G119="12R",G119="12L"),_xlfn.XLOOKUP(C119,DB!$A$2:$A$255,DB!$B$2:$B$255,""),IF(OR(G119="30L",G119="30R"),_xlfn.XLOOKUP(C119,DB!$A$2:$A$255,DB!$C$2:$C$255,""),""))</f>
        <v>ENEBA</v>
      </c>
      <c r="S119" s="3">
        <f t="shared" si="1"/>
        <v>18</v>
      </c>
      <c r="T119" s="3" t="str">
        <f>_xlfn.XLOOKUP(C119,DB!$A$2:$A$255,DB!$D$2:$D$255,"")</f>
        <v>Sector 3</v>
      </c>
    </row>
    <row r="120" spans="1:20" x14ac:dyDescent="0.2">
      <c r="A120" s="20" t="s">
        <v>509</v>
      </c>
      <c r="B120" s="20" t="s">
        <v>18</v>
      </c>
      <c r="C120" s="20" t="s">
        <v>134</v>
      </c>
      <c r="D120" s="20" t="s">
        <v>20</v>
      </c>
      <c r="E120" s="20" t="s">
        <v>4256</v>
      </c>
      <c r="F120" s="21">
        <v>46307.787766203706</v>
      </c>
      <c r="G120" s="20" t="s">
        <v>22</v>
      </c>
      <c r="H120" s="20" t="s">
        <v>4257</v>
      </c>
      <c r="I120" s="20">
        <v>350</v>
      </c>
      <c r="J120" s="20" t="s">
        <v>23</v>
      </c>
      <c r="K120" s="20" t="s">
        <v>24</v>
      </c>
      <c r="L120" s="20">
        <v>359</v>
      </c>
      <c r="M120" s="20" t="s">
        <v>31</v>
      </c>
      <c r="N120" s="21">
        <v>46307.807719907411</v>
      </c>
      <c r="O120" s="20">
        <v>310</v>
      </c>
      <c r="P120" s="20" t="s">
        <v>26</v>
      </c>
      <c r="Q120" s="20">
        <v>40</v>
      </c>
      <c r="R120" s="3" t="str">
        <f>IF(OR(G120="12R",G120="12L"),_xlfn.XLOOKUP(C120,DB!$A$2:$A$255,DB!$B$2:$B$255,""),IF(OR(G120="30L",G120="30R"),_xlfn.XLOOKUP(C120,DB!$A$2:$A$255,DB!$C$2:$C$255,""),""))</f>
        <v>ENEBA</v>
      </c>
      <c r="S120" s="3">
        <f t="shared" si="1"/>
        <v>18</v>
      </c>
      <c r="T120" s="3" t="str">
        <f>_xlfn.XLOOKUP(C120,DB!$A$2:$A$255,DB!$D$2:$D$255,"")</f>
        <v>Sector 3</v>
      </c>
    </row>
    <row r="121" spans="1:20" x14ac:dyDescent="0.2">
      <c r="A121" s="20" t="s">
        <v>251</v>
      </c>
      <c r="B121" s="20" t="s">
        <v>18</v>
      </c>
      <c r="C121" s="20" t="s">
        <v>63</v>
      </c>
      <c r="D121" s="20" t="s">
        <v>34</v>
      </c>
      <c r="E121" s="20" t="s">
        <v>545</v>
      </c>
      <c r="F121" s="21">
        <v>46307.790509259263</v>
      </c>
      <c r="G121" s="20" t="s">
        <v>22</v>
      </c>
      <c r="H121" s="20" t="s">
        <v>4258</v>
      </c>
      <c r="I121" s="20">
        <v>360</v>
      </c>
      <c r="J121" s="20" t="s">
        <v>23</v>
      </c>
      <c r="K121" s="20" t="s">
        <v>24</v>
      </c>
      <c r="L121" s="20">
        <v>863</v>
      </c>
      <c r="M121" s="20" t="s">
        <v>4259</v>
      </c>
      <c r="N121" s="21">
        <v>46307.83520833333</v>
      </c>
      <c r="O121" s="20">
        <v>360</v>
      </c>
      <c r="P121" s="20" t="s">
        <v>26</v>
      </c>
      <c r="Q121" s="20">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258</v>
      </c>
      <c r="B122" s="20" t="s">
        <v>18</v>
      </c>
      <c r="C122" s="20" t="s">
        <v>128</v>
      </c>
      <c r="D122" s="20" t="s">
        <v>61</v>
      </c>
      <c r="E122" s="20" t="s">
        <v>4260</v>
      </c>
      <c r="F122" s="21">
        <v>46307.791122685187</v>
      </c>
      <c r="G122" s="20" t="s">
        <v>22</v>
      </c>
      <c r="H122" s="20" t="s">
        <v>4261</v>
      </c>
      <c r="I122" s="20">
        <v>340</v>
      </c>
      <c r="J122" s="20" t="s">
        <v>23</v>
      </c>
      <c r="K122" s="20" t="s">
        <v>24</v>
      </c>
      <c r="L122" s="20">
        <v>535</v>
      </c>
      <c r="M122" s="20" t="s">
        <v>130</v>
      </c>
      <c r="N122" s="21">
        <v>46307.820081018515</v>
      </c>
      <c r="O122" s="20">
        <v>340</v>
      </c>
      <c r="P122" s="20" t="s">
        <v>26</v>
      </c>
      <c r="Q122" s="20">
        <v>40</v>
      </c>
      <c r="R122" s="3" t="str">
        <f>IF(OR(G122="12R",G122="12L"),_xlfn.XLOOKUP(C122,DB!$A$2:$A$255,DB!$B$2:$B$255,""),IF(OR(G122="30L",G122="30R"),_xlfn.XLOOKUP(C122,DB!$A$2:$A$255,DB!$C$2:$C$255,""),""))</f>
        <v>ENEBA</v>
      </c>
      <c r="S122" s="3">
        <f t="shared" si="1"/>
        <v>18</v>
      </c>
      <c r="T122" s="3" t="str">
        <f>_xlfn.XLOOKUP(C122,DB!$A$2:$A$255,DB!$D$2:$D$255,"")</f>
        <v>Sector 3</v>
      </c>
    </row>
    <row r="123" spans="1:20" x14ac:dyDescent="0.2">
      <c r="A123" s="20" t="s">
        <v>419</v>
      </c>
      <c r="B123" s="20" t="s">
        <v>18</v>
      </c>
      <c r="C123" s="20" t="s">
        <v>101</v>
      </c>
      <c r="D123" s="20" t="s">
        <v>54</v>
      </c>
      <c r="E123" s="20" t="s">
        <v>112</v>
      </c>
      <c r="F123" s="21">
        <v>46307.793043981481</v>
      </c>
      <c r="G123" s="20" t="s">
        <v>22</v>
      </c>
      <c r="H123" s="20" t="s">
        <v>4262</v>
      </c>
      <c r="I123" s="20">
        <v>360</v>
      </c>
      <c r="J123" s="20" t="s">
        <v>23</v>
      </c>
      <c r="K123" s="20" t="s">
        <v>152</v>
      </c>
      <c r="L123" s="20">
        <v>859</v>
      </c>
      <c r="M123" s="20" t="s">
        <v>46</v>
      </c>
      <c r="N123" s="21">
        <v>46307.837696759256</v>
      </c>
      <c r="O123" s="20">
        <v>380</v>
      </c>
      <c r="P123" s="20" t="s">
        <v>26</v>
      </c>
      <c r="Q123" s="20">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240</v>
      </c>
      <c r="B124" s="20" t="s">
        <v>18</v>
      </c>
      <c r="C124" s="20" t="s">
        <v>28</v>
      </c>
      <c r="D124" s="20" t="s">
        <v>241</v>
      </c>
      <c r="E124" s="20" t="s">
        <v>4263</v>
      </c>
      <c r="F124" s="21">
        <v>46307.796365740738</v>
      </c>
      <c r="G124" s="20" t="s">
        <v>22</v>
      </c>
      <c r="H124" s="20" t="s">
        <v>4264</v>
      </c>
      <c r="I124" s="20">
        <v>330</v>
      </c>
      <c r="J124" s="20" t="s">
        <v>23</v>
      </c>
      <c r="K124" s="20" t="s">
        <v>24</v>
      </c>
      <c r="L124" s="20">
        <v>359</v>
      </c>
      <c r="M124" s="20" t="s">
        <v>31</v>
      </c>
      <c r="N124" s="21">
        <v>46307.817858796298</v>
      </c>
      <c r="O124" s="20">
        <v>370</v>
      </c>
      <c r="P124" s="20" t="s">
        <v>26</v>
      </c>
      <c r="Q124" s="20">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s="20" t="s">
        <v>307</v>
      </c>
      <c r="B125" s="20" t="s">
        <v>18</v>
      </c>
      <c r="C125" s="20" t="s">
        <v>172</v>
      </c>
      <c r="D125" s="20" t="s">
        <v>54</v>
      </c>
      <c r="E125" s="20" t="s">
        <v>3970</v>
      </c>
      <c r="F125" s="21">
        <v>46307.797800925924</v>
      </c>
      <c r="G125" s="20" t="s">
        <v>22</v>
      </c>
      <c r="H125" s="20" t="s">
        <v>4265</v>
      </c>
      <c r="I125" s="20">
        <v>380</v>
      </c>
      <c r="J125" s="20" t="s">
        <v>23</v>
      </c>
      <c r="K125" s="20" t="s">
        <v>24</v>
      </c>
      <c r="L125" s="20">
        <v>324</v>
      </c>
      <c r="M125" s="20" t="s">
        <v>174</v>
      </c>
      <c r="N125" s="21">
        <v>46307.816331018519</v>
      </c>
      <c r="O125" s="20">
        <v>380</v>
      </c>
      <c r="P125" s="20" t="s">
        <v>26</v>
      </c>
      <c r="Q125" s="20">
        <v>190</v>
      </c>
      <c r="R125" s="3" t="str">
        <f>IF(OR(G125="12R",G125="12L"),_xlfn.XLOOKUP(C125,DB!$A$2:$A$255,DB!$B$2:$B$255,""),IF(OR(G125="30L",G125="30R"),_xlfn.XLOOKUP(C125,DB!$A$2:$A$255,DB!$C$2:$C$255,""),""))</f>
        <v>CZM</v>
      </c>
      <c r="S125" s="3">
        <f t="shared" si="1"/>
        <v>19</v>
      </c>
      <c r="T125" s="3" t="str">
        <f>_xlfn.XLOOKUP(C125,DB!$A$2:$A$255,DB!$D$2:$D$255,"")</f>
        <v>Sector 7</v>
      </c>
    </row>
    <row r="126" spans="1:20" x14ac:dyDescent="0.2">
      <c r="A126" s="20" t="s">
        <v>503</v>
      </c>
      <c r="B126" s="20" t="s">
        <v>18</v>
      </c>
      <c r="C126" s="20" t="s">
        <v>260</v>
      </c>
      <c r="D126" s="20" t="s">
        <v>261</v>
      </c>
      <c r="E126" s="20" t="s">
        <v>4266</v>
      </c>
      <c r="F126" s="21">
        <v>46307.798900462964</v>
      </c>
      <c r="G126" s="20" t="s">
        <v>22</v>
      </c>
      <c r="H126" s="20" t="s">
        <v>4267</v>
      </c>
      <c r="I126" s="20">
        <v>330</v>
      </c>
      <c r="J126" s="20" t="s">
        <v>23</v>
      </c>
      <c r="K126" s="20" t="s">
        <v>24</v>
      </c>
      <c r="L126" s="20">
        <v>365</v>
      </c>
      <c r="M126" s="20" t="s">
        <v>31</v>
      </c>
      <c r="N126" s="21">
        <v>46307.819074074076</v>
      </c>
      <c r="O126" s="20">
        <v>350</v>
      </c>
      <c r="P126" s="20" t="s">
        <v>41</v>
      </c>
      <c r="Q126" s="20">
        <v>40</v>
      </c>
      <c r="R126" s="3" t="str">
        <f>IF(OR(G126="12R",G126="12L"),_xlfn.XLOOKUP(C126,DB!$A$2:$A$255,DB!$B$2:$B$255,""),IF(OR(G126="30L",G126="30R"),_xlfn.XLOOKUP(C126,DB!$A$2:$A$255,DB!$C$2:$C$255,""),""))</f>
        <v>NUDAL</v>
      </c>
      <c r="S126" s="3">
        <f t="shared" si="1"/>
        <v>19</v>
      </c>
      <c r="T126" s="3" t="str">
        <f>_xlfn.XLOOKUP(C126,DB!$A$2:$A$255,DB!$D$2:$D$255,"")</f>
        <v>Sector 3</v>
      </c>
    </row>
    <row r="127" spans="1:20" x14ac:dyDescent="0.2">
      <c r="A127" s="20" t="s">
        <v>289</v>
      </c>
      <c r="B127" s="20" t="s">
        <v>18</v>
      </c>
      <c r="C127" s="20" t="s">
        <v>97</v>
      </c>
      <c r="D127" s="20" t="s">
        <v>54</v>
      </c>
      <c r="E127" s="20" t="s">
        <v>428</v>
      </c>
      <c r="F127" s="21">
        <v>46307.800659722219</v>
      </c>
      <c r="G127" s="20" t="s">
        <v>22</v>
      </c>
      <c r="H127" s="20" t="s">
        <v>4268</v>
      </c>
      <c r="I127" s="20">
        <v>380</v>
      </c>
      <c r="J127" s="20" t="s">
        <v>23</v>
      </c>
      <c r="K127" s="20" t="s">
        <v>24</v>
      </c>
      <c r="L127" s="20">
        <v>876</v>
      </c>
      <c r="M127" s="20" t="s">
        <v>99</v>
      </c>
      <c r="N127" s="21">
        <v>46307.847673611112</v>
      </c>
      <c r="O127" s="20">
        <v>209</v>
      </c>
      <c r="P127" s="20" t="s">
        <v>26</v>
      </c>
      <c r="Q127" s="20">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2852</v>
      </c>
      <c r="B128" s="20" t="s">
        <v>18</v>
      </c>
      <c r="C128" s="20" t="s">
        <v>97</v>
      </c>
      <c r="D128" s="20" t="s">
        <v>544</v>
      </c>
      <c r="E128" s="20"/>
      <c r="F128" s="21">
        <v>46307.802106481482</v>
      </c>
      <c r="G128" s="20" t="s">
        <v>22</v>
      </c>
      <c r="H128" s="20" t="s">
        <v>4269</v>
      </c>
      <c r="I128" s="20">
        <v>280</v>
      </c>
      <c r="J128" s="20" t="s">
        <v>23</v>
      </c>
      <c r="K128" s="20" t="s">
        <v>51</v>
      </c>
      <c r="L128" s="20">
        <v>875</v>
      </c>
      <c r="M128" s="20" t="s">
        <v>99</v>
      </c>
      <c r="N128" s="21">
        <v>46307.862060185187</v>
      </c>
      <c r="O128" s="20">
        <v>220</v>
      </c>
      <c r="P128" s="20" t="s">
        <v>137</v>
      </c>
      <c r="Q128" s="20">
        <v>30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245</v>
      </c>
      <c r="B129" s="20" t="s">
        <v>18</v>
      </c>
      <c r="C129" s="20" t="s">
        <v>246</v>
      </c>
      <c r="D129" s="20" t="s">
        <v>247</v>
      </c>
      <c r="E129" s="20" t="s">
        <v>658</v>
      </c>
      <c r="F129" s="21">
        <v>46307.80332175926</v>
      </c>
      <c r="G129" s="20" t="s">
        <v>22</v>
      </c>
      <c r="H129" s="20" t="s">
        <v>4270</v>
      </c>
      <c r="I129" s="20">
        <v>100</v>
      </c>
      <c r="J129" s="20" t="s">
        <v>23</v>
      </c>
      <c r="K129" s="20" t="s">
        <v>24</v>
      </c>
      <c r="L129" s="20">
        <v>330</v>
      </c>
      <c r="M129" s="20" t="s">
        <v>246</v>
      </c>
      <c r="N129" s="21">
        <v>46307.863171296296</v>
      </c>
      <c r="O129" s="20">
        <v>0</v>
      </c>
      <c r="P129" s="20" t="s">
        <v>137</v>
      </c>
      <c r="Q129" s="20">
        <v>40</v>
      </c>
      <c r="R129" s="3" t="str">
        <f>IF(OR(G129="12R",G129="12L"),_xlfn.XLOOKUP(C129,DB!$A$2:$A$255,DB!$B$2:$B$255,""),IF(OR(G129="30L",G129="30R"),_xlfn.XLOOKUP(C129,DB!$A$2:$A$255,DB!$C$2:$C$255,""),""))</f>
        <v>CZM</v>
      </c>
      <c r="S129" s="3">
        <f t="shared" si="1"/>
        <v>19</v>
      </c>
      <c r="T129" s="3" t="str">
        <f>_xlfn.XLOOKUP(C129,DB!$A$2:$A$255,DB!$D$2:$D$255,"")</f>
        <v>Sector 7</v>
      </c>
    </row>
    <row r="130" spans="1:20" x14ac:dyDescent="0.2">
      <c r="A130" s="20" t="s">
        <v>4271</v>
      </c>
      <c r="B130" s="20" t="s">
        <v>18</v>
      </c>
      <c r="C130" s="20" t="s">
        <v>221</v>
      </c>
      <c r="D130" s="20" t="s">
        <v>132</v>
      </c>
      <c r="E130" s="20"/>
      <c r="F130" s="21">
        <v>46307.806608796294</v>
      </c>
      <c r="G130" s="20" t="s">
        <v>22</v>
      </c>
      <c r="H130" s="20" t="s">
        <v>4272</v>
      </c>
      <c r="I130" s="20">
        <v>400</v>
      </c>
      <c r="J130" s="20" t="s">
        <v>23</v>
      </c>
      <c r="K130" s="20" t="s">
        <v>51</v>
      </c>
      <c r="L130" s="20">
        <v>859</v>
      </c>
      <c r="M130" s="20" t="s">
        <v>46</v>
      </c>
      <c r="N130" s="21">
        <v>46307.85769675926</v>
      </c>
      <c r="O130" s="20">
        <v>400</v>
      </c>
      <c r="P130" s="20" t="s">
        <v>26</v>
      </c>
      <c r="Q130" s="20">
        <v>30</v>
      </c>
      <c r="R130" s="3" t="str">
        <f>IF(OR(G130="12R",G130="12L"),_xlfn.XLOOKUP(C130,DB!$A$2:$A$255,DB!$B$2:$B$255,""),IF(OR(G130="30L",G130="30R"),_xlfn.XLOOKUP(C130,DB!$A$2:$A$255,DB!$C$2:$C$255,""),""))</f>
        <v>UDGUV</v>
      </c>
      <c r="S130" s="3">
        <f t="shared" ref="S130:S193" si="2">HOUR(F130)</f>
        <v>19</v>
      </c>
      <c r="T130" s="3" t="str">
        <f>_xlfn.XLOOKUP(C130,DB!$A$2:$A$255,DB!$D$2:$D$255,"")</f>
        <v>Sector 2</v>
      </c>
    </row>
    <row r="131" spans="1:20" x14ac:dyDescent="0.2">
      <c r="A131" s="20" t="s">
        <v>669</v>
      </c>
      <c r="B131" s="20" t="s">
        <v>18</v>
      </c>
      <c r="C131" s="20" t="s">
        <v>317</v>
      </c>
      <c r="D131" s="20" t="s">
        <v>20</v>
      </c>
      <c r="E131" s="20" t="s">
        <v>4273</v>
      </c>
      <c r="F131" s="21">
        <v>46307.808113425926</v>
      </c>
      <c r="G131" s="20" t="s">
        <v>22</v>
      </c>
      <c r="H131" s="20" t="s">
        <v>4274</v>
      </c>
      <c r="I131" s="20">
        <v>320</v>
      </c>
      <c r="J131" s="20" t="s">
        <v>23</v>
      </c>
      <c r="K131" s="20" t="s">
        <v>24</v>
      </c>
      <c r="L131" s="20">
        <v>538</v>
      </c>
      <c r="M131" s="20" t="s">
        <v>130</v>
      </c>
      <c r="N131" s="21">
        <v>46307.837708333333</v>
      </c>
      <c r="O131" s="20">
        <v>320</v>
      </c>
      <c r="P131" s="20" t="s">
        <v>26</v>
      </c>
      <c r="Q131" s="20">
        <v>40</v>
      </c>
      <c r="R131" s="3" t="str">
        <f>IF(OR(G131="12R",G131="12L"),_xlfn.XLOOKUP(C131,DB!$A$2:$A$255,DB!$B$2:$B$255,""),IF(OR(G131="30L",G131="30R"),_xlfn.XLOOKUP(C131,DB!$A$2:$A$255,DB!$C$2:$C$255,""),""))</f>
        <v>UDGUV</v>
      </c>
      <c r="S131" s="3">
        <f t="shared" si="2"/>
        <v>19</v>
      </c>
      <c r="T131" s="3" t="str">
        <f>_xlfn.XLOOKUP(C131,DB!$A$2:$A$255,DB!$D$2:$D$255,"")</f>
        <v>Sector 2</v>
      </c>
    </row>
    <row r="132" spans="1:20" x14ac:dyDescent="0.2">
      <c r="A132" s="20" t="s">
        <v>3769</v>
      </c>
      <c r="B132" s="20" t="s">
        <v>18</v>
      </c>
      <c r="C132" s="20" t="s">
        <v>50</v>
      </c>
      <c r="D132" s="20" t="s">
        <v>132</v>
      </c>
      <c r="E132" s="20"/>
      <c r="F132" s="21">
        <v>46307.809270833335</v>
      </c>
      <c r="G132" s="20" t="s">
        <v>22</v>
      </c>
      <c r="H132" s="20" t="s">
        <v>4275</v>
      </c>
      <c r="I132" s="20">
        <v>380</v>
      </c>
      <c r="J132" s="20" t="s">
        <v>23</v>
      </c>
      <c r="K132" s="20" t="s">
        <v>51</v>
      </c>
      <c r="L132" s="20">
        <v>862</v>
      </c>
      <c r="M132" s="20" t="s">
        <v>46</v>
      </c>
      <c r="N132" s="21">
        <v>46307.857928240737</v>
      </c>
      <c r="O132" s="20">
        <v>380</v>
      </c>
      <c r="P132" s="20" t="s">
        <v>26</v>
      </c>
      <c r="Q132" s="20">
        <v>30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265</v>
      </c>
      <c r="B133" s="20" t="s">
        <v>18</v>
      </c>
      <c r="C133" s="20" t="s">
        <v>148</v>
      </c>
      <c r="D133" s="20" t="s">
        <v>29</v>
      </c>
      <c r="E133" s="20" t="s">
        <v>4276</v>
      </c>
      <c r="F133" s="21">
        <v>46307.810555555552</v>
      </c>
      <c r="G133" s="20" t="s">
        <v>22</v>
      </c>
      <c r="H133" s="20" t="s">
        <v>421</v>
      </c>
      <c r="I133" s="20">
        <v>370</v>
      </c>
      <c r="J133" s="20" t="s">
        <v>23</v>
      </c>
      <c r="K133" s="20" t="s">
        <v>24</v>
      </c>
      <c r="L133" s="20">
        <v>136</v>
      </c>
      <c r="M133" s="20" t="s">
        <v>40</v>
      </c>
      <c r="N133" s="21">
        <v>46307.820300925923</v>
      </c>
      <c r="O133" s="20">
        <v>242</v>
      </c>
      <c r="P133" s="20" t="s">
        <v>26</v>
      </c>
      <c r="Q133" s="20">
        <v>190</v>
      </c>
      <c r="R133" s="3" t="str">
        <f>IF(OR(G133="12R",G133="12L"),_xlfn.XLOOKUP(C133,DB!$A$2:$A$255,DB!$B$2:$B$255,""),IF(OR(G133="30L",G133="30R"),_xlfn.XLOOKUP(C133,DB!$A$2:$A$255,DB!$C$2:$C$255,""),""))</f>
        <v>NUDAL</v>
      </c>
      <c r="S133" s="3">
        <f t="shared" si="2"/>
        <v>19</v>
      </c>
      <c r="T133" s="3" t="str">
        <f>_xlfn.XLOOKUP(C133,DB!$A$2:$A$255,DB!$D$2:$D$255,"")</f>
        <v>Sector 3</v>
      </c>
    </row>
    <row r="134" spans="1:20" x14ac:dyDescent="0.2">
      <c r="A134" s="20" t="s">
        <v>422</v>
      </c>
      <c r="B134" s="20" t="s">
        <v>18</v>
      </c>
      <c r="C134" s="20" t="s">
        <v>423</v>
      </c>
      <c r="D134" s="20" t="s">
        <v>61</v>
      </c>
      <c r="E134" s="20" t="s">
        <v>4277</v>
      </c>
      <c r="F134" s="21">
        <v>46307.81177083333</v>
      </c>
      <c r="G134" s="20" t="s">
        <v>22</v>
      </c>
      <c r="H134" s="20" t="s">
        <v>4278</v>
      </c>
      <c r="I134" s="20">
        <v>340</v>
      </c>
      <c r="J134" s="20" t="s">
        <v>23</v>
      </c>
      <c r="K134" s="20" t="s">
        <v>24</v>
      </c>
      <c r="L134" s="20">
        <v>544</v>
      </c>
      <c r="M134" s="20" t="s">
        <v>130</v>
      </c>
      <c r="N134" s="21">
        <v>46307.842453703706</v>
      </c>
      <c r="O134" s="20">
        <v>340</v>
      </c>
      <c r="P134" s="20" t="s">
        <v>26</v>
      </c>
      <c r="Q134" s="20">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275</v>
      </c>
      <c r="B135" s="20" t="s">
        <v>18</v>
      </c>
      <c r="C135" s="20" t="s">
        <v>276</v>
      </c>
      <c r="D135" s="20" t="s">
        <v>123</v>
      </c>
      <c r="E135" s="20" t="s">
        <v>4279</v>
      </c>
      <c r="F135" s="21">
        <v>46307.812534722223</v>
      </c>
      <c r="G135" s="20" t="s">
        <v>22</v>
      </c>
      <c r="H135" s="20" t="s">
        <v>4280</v>
      </c>
      <c r="I135" s="20">
        <v>320</v>
      </c>
      <c r="J135" s="20" t="s">
        <v>23</v>
      </c>
      <c r="K135" s="20" t="s">
        <v>24</v>
      </c>
      <c r="L135" s="20">
        <v>879</v>
      </c>
      <c r="M135" s="20" t="s">
        <v>36</v>
      </c>
      <c r="N135" s="21">
        <v>46307.856874999998</v>
      </c>
      <c r="O135" s="20">
        <v>320</v>
      </c>
      <c r="P135" s="20" t="s">
        <v>26</v>
      </c>
      <c r="Q135" s="20">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264</v>
      </c>
      <c r="B136" s="20" t="s">
        <v>18</v>
      </c>
      <c r="C136" s="20" t="s">
        <v>224</v>
      </c>
      <c r="D136" s="20" t="s">
        <v>129</v>
      </c>
      <c r="E136" s="20" t="s">
        <v>4281</v>
      </c>
      <c r="F136" s="21">
        <v>46307.81318287037</v>
      </c>
      <c r="G136" s="20" t="s">
        <v>22</v>
      </c>
      <c r="H136" s="20" t="s">
        <v>4282</v>
      </c>
      <c r="I136" s="20">
        <v>360</v>
      </c>
      <c r="J136" s="20" t="s">
        <v>23</v>
      </c>
      <c r="K136" s="20" t="s">
        <v>24</v>
      </c>
      <c r="L136" s="20">
        <v>531</v>
      </c>
      <c r="M136" s="20" t="s">
        <v>130</v>
      </c>
      <c r="N136" s="21">
        <v>46307.840439814812</v>
      </c>
      <c r="O136" s="20">
        <v>300</v>
      </c>
      <c r="P136" s="20" t="s">
        <v>26</v>
      </c>
      <c r="Q136" s="20">
        <v>40</v>
      </c>
      <c r="R136" s="3" t="str">
        <f>IF(OR(G136="12R",G136="12L"),_xlfn.XLOOKUP(C136,DB!$A$2:$A$255,DB!$B$2:$B$255,""),IF(OR(G136="30L",G136="30R"),_xlfn.XLOOKUP(C136,DB!$A$2:$A$255,DB!$C$2:$C$255,""),""))</f>
        <v>ENEBA</v>
      </c>
      <c r="S136" s="3">
        <f t="shared" si="2"/>
        <v>19</v>
      </c>
      <c r="T136" s="3" t="str">
        <f>_xlfn.XLOOKUP(C136,DB!$A$2:$A$255,DB!$D$2:$D$255,"")</f>
        <v>Sector 3</v>
      </c>
    </row>
    <row r="137" spans="1:20" x14ac:dyDescent="0.2">
      <c r="A137" s="20" t="s">
        <v>494</v>
      </c>
      <c r="B137" s="20" t="s">
        <v>18</v>
      </c>
      <c r="C137" s="20" t="s">
        <v>282</v>
      </c>
      <c r="D137" s="20" t="s">
        <v>29</v>
      </c>
      <c r="E137" s="20" t="s">
        <v>2144</v>
      </c>
      <c r="F137" s="21">
        <v>46307.814293981479</v>
      </c>
      <c r="G137" s="20" t="s">
        <v>22</v>
      </c>
      <c r="H137" s="20" t="s">
        <v>495</v>
      </c>
      <c r="I137" s="20">
        <v>370</v>
      </c>
      <c r="J137" s="20" t="s">
        <v>23</v>
      </c>
      <c r="K137" s="20" t="s">
        <v>24</v>
      </c>
      <c r="L137" s="20">
        <v>136</v>
      </c>
      <c r="M137" s="20" t="s">
        <v>40</v>
      </c>
      <c r="N137" s="21">
        <v>46307.823923611111</v>
      </c>
      <c r="O137" s="20">
        <v>249</v>
      </c>
      <c r="P137" s="20" t="s">
        <v>26</v>
      </c>
      <c r="Q137" s="20">
        <v>190</v>
      </c>
      <c r="R137" s="3" t="str">
        <f>IF(OR(G137="12R",G137="12L"),_xlfn.XLOOKUP(C137,DB!$A$2:$A$255,DB!$B$2:$B$255,""),IF(OR(G137="30L",G137="30R"),_xlfn.XLOOKUP(C137,DB!$A$2:$A$255,DB!$C$2:$C$255,""),""))</f>
        <v>OMSUK</v>
      </c>
      <c r="S137" s="3">
        <f t="shared" si="2"/>
        <v>19</v>
      </c>
      <c r="T137" s="3" t="str">
        <f>_xlfn.XLOOKUP(C137,DB!$A$2:$A$255,DB!$D$2:$D$255,"")</f>
        <v>Sector 3</v>
      </c>
    </row>
    <row r="138" spans="1:20" x14ac:dyDescent="0.2">
      <c r="A138" s="20" t="s">
        <v>278</v>
      </c>
      <c r="B138" s="20" t="s">
        <v>18</v>
      </c>
      <c r="C138" s="20" t="s">
        <v>33</v>
      </c>
      <c r="D138" s="20" t="s">
        <v>34</v>
      </c>
      <c r="E138" s="20" t="s">
        <v>3008</v>
      </c>
      <c r="F138" s="21">
        <v>46307.816863425927</v>
      </c>
      <c r="G138" s="20" t="s">
        <v>22</v>
      </c>
      <c r="H138" s="20" t="s">
        <v>4283</v>
      </c>
      <c r="I138" s="20">
        <v>380</v>
      </c>
      <c r="J138" s="20" t="s">
        <v>23</v>
      </c>
      <c r="K138" s="20" t="s">
        <v>24</v>
      </c>
      <c r="L138" s="20">
        <v>879</v>
      </c>
      <c r="M138" s="20" t="s">
        <v>36</v>
      </c>
      <c r="N138" s="21">
        <v>46307.862986111111</v>
      </c>
      <c r="O138" s="20">
        <v>360</v>
      </c>
      <c r="P138" s="20" t="s">
        <v>26</v>
      </c>
      <c r="Q138" s="20">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270</v>
      </c>
      <c r="B139" s="20" t="s">
        <v>18</v>
      </c>
      <c r="C139" s="20" t="s">
        <v>134</v>
      </c>
      <c r="D139" s="20" t="s">
        <v>61</v>
      </c>
      <c r="E139" s="20" t="s">
        <v>1165</v>
      </c>
      <c r="F139" s="21">
        <v>46307.817789351851</v>
      </c>
      <c r="G139" s="20" t="s">
        <v>22</v>
      </c>
      <c r="H139" s="20" t="s">
        <v>4284</v>
      </c>
      <c r="I139" s="20">
        <v>350</v>
      </c>
      <c r="J139" s="20" t="s">
        <v>23</v>
      </c>
      <c r="K139" s="20" t="s">
        <v>24</v>
      </c>
      <c r="L139" s="20">
        <v>359</v>
      </c>
      <c r="M139" s="20" t="s">
        <v>31</v>
      </c>
      <c r="N139" s="21">
        <v>46307.838587962964</v>
      </c>
      <c r="O139" s="20">
        <v>310</v>
      </c>
      <c r="P139" s="20" t="s">
        <v>26</v>
      </c>
      <c r="Q139" s="20">
        <v>40</v>
      </c>
      <c r="R139" s="3" t="str">
        <f>IF(OR(G139="12R",G139="12L"),_xlfn.XLOOKUP(C139,DB!$A$2:$A$255,DB!$B$2:$B$255,""),IF(OR(G139="30L",G139="30R"),_xlfn.XLOOKUP(C139,DB!$A$2:$A$255,DB!$C$2:$C$255,""),""))</f>
        <v>ENEBA</v>
      </c>
      <c r="S139" s="3">
        <f t="shared" si="2"/>
        <v>19</v>
      </c>
      <c r="T139" s="3" t="str">
        <f>_xlfn.XLOOKUP(C139,DB!$A$2:$A$255,DB!$D$2:$D$255,"")</f>
        <v>Sector 3</v>
      </c>
    </row>
    <row r="140" spans="1:20" x14ac:dyDescent="0.2">
      <c r="A140" s="20" t="s">
        <v>272</v>
      </c>
      <c r="B140" s="20" t="s">
        <v>18</v>
      </c>
      <c r="C140" s="20" t="s">
        <v>273</v>
      </c>
      <c r="D140" s="20" t="s">
        <v>20</v>
      </c>
      <c r="E140" s="20" t="s">
        <v>21</v>
      </c>
      <c r="F140" s="21">
        <v>46307.818576388891</v>
      </c>
      <c r="G140" s="20" t="s">
        <v>22</v>
      </c>
      <c r="H140" s="20" t="s">
        <v>4285</v>
      </c>
      <c r="I140" s="20">
        <v>340</v>
      </c>
      <c r="J140" s="20" t="s">
        <v>23</v>
      </c>
      <c r="K140" s="20" t="s">
        <v>24</v>
      </c>
      <c r="L140" s="20">
        <v>869</v>
      </c>
      <c r="M140" s="20" t="s">
        <v>36</v>
      </c>
      <c r="N140" s="21">
        <v>46307.863564814812</v>
      </c>
      <c r="O140" s="20">
        <v>340</v>
      </c>
      <c r="P140" s="20" t="s">
        <v>26</v>
      </c>
      <c r="Q140" s="20">
        <v>190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4286</v>
      </c>
      <c r="B141" s="20" t="s">
        <v>18</v>
      </c>
      <c r="C141" s="20" t="s">
        <v>390</v>
      </c>
      <c r="D141" s="20" t="s">
        <v>2791</v>
      </c>
      <c r="E141" s="20"/>
      <c r="F141" s="21">
        <v>46307.819745370369</v>
      </c>
      <c r="G141" s="20" t="s">
        <v>22</v>
      </c>
      <c r="H141" s="20" t="s">
        <v>4287</v>
      </c>
      <c r="I141" s="20">
        <v>400</v>
      </c>
      <c r="J141" s="20" t="s">
        <v>23</v>
      </c>
      <c r="K141" s="20" t="s">
        <v>51</v>
      </c>
      <c r="L141" s="20">
        <v>369</v>
      </c>
      <c r="M141" s="20" t="s">
        <v>31</v>
      </c>
      <c r="N141" s="21">
        <v>46307.840127314812</v>
      </c>
      <c r="O141" s="20">
        <v>410</v>
      </c>
      <c r="P141" s="20" t="s">
        <v>26</v>
      </c>
      <c r="Q141" s="20">
        <v>40</v>
      </c>
      <c r="R141" s="3" t="str">
        <f>IF(OR(G141="12R",G141="12L"),_xlfn.XLOOKUP(C141,DB!$A$2:$A$255,DB!$B$2:$B$255,""),IF(OR(G141="30L",G141="30R"),_xlfn.XLOOKUP(C141,DB!$A$2:$A$255,DB!$C$2:$C$255,""),""))</f>
        <v>OMSUK</v>
      </c>
      <c r="S141" s="3">
        <f t="shared" si="2"/>
        <v>19</v>
      </c>
      <c r="T141" s="3" t="str">
        <f>_xlfn.XLOOKUP(C141,DB!$A$2:$A$255,DB!$D$2:$D$255,"")</f>
        <v>Sector 3</v>
      </c>
    </row>
    <row r="142" spans="1:20" x14ac:dyDescent="0.2">
      <c r="A142" s="20" t="s">
        <v>263</v>
      </c>
      <c r="B142" s="20" t="s">
        <v>18</v>
      </c>
      <c r="C142" s="20" t="s">
        <v>115</v>
      </c>
      <c r="D142" s="20" t="s">
        <v>129</v>
      </c>
      <c r="E142" s="20" t="s">
        <v>3532</v>
      </c>
      <c r="F142" s="21">
        <v>46307.820717592593</v>
      </c>
      <c r="G142" s="20" t="s">
        <v>22</v>
      </c>
      <c r="H142" s="20" t="s">
        <v>4288</v>
      </c>
      <c r="I142" s="20">
        <v>350</v>
      </c>
      <c r="J142" s="20" t="s">
        <v>23</v>
      </c>
      <c r="K142" s="20" t="s">
        <v>24</v>
      </c>
      <c r="L142" s="20">
        <v>150</v>
      </c>
      <c r="M142" s="20" t="s">
        <v>117</v>
      </c>
      <c r="N142" s="21">
        <v>46307.83116898148</v>
      </c>
      <c r="O142" s="20">
        <v>247</v>
      </c>
      <c r="P142" s="20" t="s">
        <v>26</v>
      </c>
      <c r="Q142" s="20">
        <v>190</v>
      </c>
      <c r="R142" s="3" t="str">
        <f>IF(OR(G142="12R",G142="12L"),_xlfn.XLOOKUP(C142,DB!$A$2:$A$255,DB!$B$2:$B$255,""),IF(OR(G142="30L",G142="30R"),_xlfn.XLOOKUP(C142,DB!$A$2:$A$255,DB!$C$2:$C$255,""),""))</f>
        <v>TAKUX</v>
      </c>
      <c r="S142" s="3">
        <f t="shared" si="2"/>
        <v>19</v>
      </c>
      <c r="T142" s="3" t="str">
        <f>_xlfn.XLOOKUP(C142,DB!$A$2:$A$255,DB!$D$2:$D$255,"")</f>
        <v>Sector 7</v>
      </c>
    </row>
    <row r="143" spans="1:20" x14ac:dyDescent="0.2">
      <c r="A143" s="20" t="s">
        <v>4289</v>
      </c>
      <c r="B143" s="20" t="s">
        <v>18</v>
      </c>
      <c r="C143" s="20" t="s">
        <v>221</v>
      </c>
      <c r="D143" s="20" t="s">
        <v>500</v>
      </c>
      <c r="E143" s="20"/>
      <c r="F143" s="21">
        <v>46307.821956018517</v>
      </c>
      <c r="G143" s="20" t="s">
        <v>22</v>
      </c>
      <c r="H143" s="20" t="s">
        <v>4290</v>
      </c>
      <c r="I143" s="20">
        <v>360</v>
      </c>
      <c r="J143" s="20" t="s">
        <v>23</v>
      </c>
      <c r="K143" s="20" t="s">
        <v>51</v>
      </c>
      <c r="L143" s="20">
        <v>861</v>
      </c>
      <c r="M143" s="20" t="s">
        <v>376</v>
      </c>
      <c r="N143" s="21">
        <v>46307.862604166665</v>
      </c>
      <c r="O143" s="20">
        <v>360</v>
      </c>
      <c r="P143" s="20" t="s">
        <v>26</v>
      </c>
      <c r="Q143" s="20">
        <v>30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280</v>
      </c>
      <c r="B144" s="20" t="s">
        <v>18</v>
      </c>
      <c r="C144" s="20" t="s">
        <v>170</v>
      </c>
      <c r="D144" s="20" t="s">
        <v>34</v>
      </c>
      <c r="E144" s="20" t="s">
        <v>4291</v>
      </c>
      <c r="F144" s="21">
        <v>46307.822951388887</v>
      </c>
      <c r="G144" s="20" t="s">
        <v>22</v>
      </c>
      <c r="H144" s="20" t="s">
        <v>4292</v>
      </c>
      <c r="I144" s="20">
        <v>330</v>
      </c>
      <c r="J144" s="20" t="s">
        <v>23</v>
      </c>
      <c r="K144" s="20" t="s">
        <v>24</v>
      </c>
      <c r="L144" s="20">
        <v>360</v>
      </c>
      <c r="M144" s="20" t="s">
        <v>31</v>
      </c>
      <c r="N144" s="21">
        <v>46307.844363425924</v>
      </c>
      <c r="O144" s="20">
        <v>350</v>
      </c>
      <c r="P144" s="20" t="s">
        <v>26</v>
      </c>
      <c r="Q144" s="20">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20" t="s">
        <v>283</v>
      </c>
      <c r="B145" s="20" t="s">
        <v>18</v>
      </c>
      <c r="C145" s="20" t="s">
        <v>284</v>
      </c>
      <c r="D145" s="20" t="s">
        <v>34</v>
      </c>
      <c r="E145" s="20" t="s">
        <v>151</v>
      </c>
      <c r="F145" s="21">
        <v>46307.823773148149</v>
      </c>
      <c r="G145" s="20" t="s">
        <v>22</v>
      </c>
      <c r="H145" s="20" t="s">
        <v>4293</v>
      </c>
      <c r="I145" s="20">
        <v>360</v>
      </c>
      <c r="J145" s="20" t="s">
        <v>23</v>
      </c>
      <c r="K145" s="20" t="s">
        <v>24</v>
      </c>
      <c r="L145" s="20">
        <v>862</v>
      </c>
      <c r="M145" s="20" t="s">
        <v>79</v>
      </c>
      <c r="N145" s="21">
        <v>46307.867395833331</v>
      </c>
      <c r="O145" s="20">
        <v>360</v>
      </c>
      <c r="P145" s="20" t="s">
        <v>26</v>
      </c>
      <c r="Q145" s="20">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287</v>
      </c>
      <c r="B146" s="20" t="s">
        <v>18</v>
      </c>
      <c r="C146" s="20" t="s">
        <v>43</v>
      </c>
      <c r="D146" s="20" t="s">
        <v>44</v>
      </c>
      <c r="E146" s="20" t="s">
        <v>547</v>
      </c>
      <c r="F146" s="21">
        <v>46307.825104166666</v>
      </c>
      <c r="G146" s="20" t="s">
        <v>22</v>
      </c>
      <c r="H146" s="20" t="s">
        <v>4294</v>
      </c>
      <c r="I146" s="20">
        <v>360</v>
      </c>
      <c r="J146" s="20" t="s">
        <v>23</v>
      </c>
      <c r="K146" s="20" t="s">
        <v>24</v>
      </c>
      <c r="L146" s="20">
        <v>859</v>
      </c>
      <c r="M146" s="20" t="s">
        <v>46</v>
      </c>
      <c r="N146" s="21">
        <v>46307.869351851848</v>
      </c>
      <c r="O146" s="20">
        <v>340</v>
      </c>
      <c r="P146" s="20" t="s">
        <v>26</v>
      </c>
      <c r="Q146" s="20">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329</v>
      </c>
      <c r="B147" s="20" t="s">
        <v>18</v>
      </c>
      <c r="C147" s="20" t="s">
        <v>330</v>
      </c>
      <c r="D147" s="20" t="s">
        <v>34</v>
      </c>
      <c r="E147" s="20" t="s">
        <v>4295</v>
      </c>
      <c r="F147" s="21">
        <v>46307.82607638889</v>
      </c>
      <c r="G147" s="20" t="s">
        <v>22</v>
      </c>
      <c r="H147" s="20" t="s">
        <v>4296</v>
      </c>
      <c r="I147" s="20">
        <v>330</v>
      </c>
      <c r="J147" s="20" t="s">
        <v>23</v>
      </c>
      <c r="K147" s="20" t="s">
        <v>24</v>
      </c>
      <c r="L147" s="20">
        <v>359</v>
      </c>
      <c r="M147" s="20" t="s">
        <v>31</v>
      </c>
      <c r="N147" s="21">
        <v>46307.846736111111</v>
      </c>
      <c r="O147" s="20">
        <v>330</v>
      </c>
      <c r="P147" s="20" t="s">
        <v>26</v>
      </c>
      <c r="Q147" s="20">
        <v>40</v>
      </c>
      <c r="R147" s="3" t="str">
        <f>IF(OR(G147="12R",G147="12L"),_xlfn.XLOOKUP(C147,DB!$A$2:$A$255,DB!$B$2:$B$255,""),IF(OR(G147="30L",G147="30R"),_xlfn.XLOOKUP(C147,DB!$A$2:$A$255,DB!$C$2:$C$255,""),""))</f>
        <v>OMSUK</v>
      </c>
      <c r="S147" s="3">
        <f t="shared" si="2"/>
        <v>19</v>
      </c>
      <c r="T147" s="3" t="str">
        <f>_xlfn.XLOOKUP(C147,DB!$A$2:$A$255,DB!$D$2:$D$255,"")</f>
        <v>Sector 3</v>
      </c>
    </row>
    <row r="148" spans="1:20" x14ac:dyDescent="0.2">
      <c r="A148" s="20" t="s">
        <v>255</v>
      </c>
      <c r="B148" s="20" t="s">
        <v>18</v>
      </c>
      <c r="C148" s="20" t="s">
        <v>256</v>
      </c>
      <c r="D148" s="20" t="s">
        <v>61</v>
      </c>
      <c r="E148" s="20" t="s">
        <v>2843</v>
      </c>
      <c r="F148" s="21">
        <v>46307.827025462961</v>
      </c>
      <c r="G148" s="20" t="s">
        <v>22</v>
      </c>
      <c r="H148" s="20" t="s">
        <v>4297</v>
      </c>
      <c r="I148" s="20">
        <v>340</v>
      </c>
      <c r="J148" s="20" t="s">
        <v>23</v>
      </c>
      <c r="K148" s="20" t="s">
        <v>24</v>
      </c>
      <c r="L148" s="20">
        <v>874</v>
      </c>
      <c r="M148" s="20" t="s">
        <v>36</v>
      </c>
      <c r="N148" s="21">
        <v>46307.872303240743</v>
      </c>
      <c r="O148" s="20">
        <v>340</v>
      </c>
      <c r="P148" s="20" t="s">
        <v>26</v>
      </c>
      <c r="Q148" s="20">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285</v>
      </c>
      <c r="B149" s="20" t="s">
        <v>18</v>
      </c>
      <c r="C149" s="20" t="s">
        <v>199</v>
      </c>
      <c r="D149" s="20" t="s">
        <v>61</v>
      </c>
      <c r="E149" s="20" t="s">
        <v>4298</v>
      </c>
      <c r="F149" s="21">
        <v>46307.828206018516</v>
      </c>
      <c r="G149" s="20" t="s">
        <v>22</v>
      </c>
      <c r="H149" s="20" t="s">
        <v>4299</v>
      </c>
      <c r="I149" s="20">
        <v>330</v>
      </c>
      <c r="J149" s="20" t="s">
        <v>23</v>
      </c>
      <c r="K149" s="20" t="s">
        <v>24</v>
      </c>
      <c r="L149" s="20">
        <v>361</v>
      </c>
      <c r="M149" s="20" t="s">
        <v>31</v>
      </c>
      <c r="N149" s="21">
        <v>46307.849270833336</v>
      </c>
      <c r="O149" s="20">
        <v>290</v>
      </c>
      <c r="P149" s="20" t="s">
        <v>26</v>
      </c>
      <c r="Q149" s="20">
        <v>40</v>
      </c>
      <c r="R149" s="3" t="str">
        <f>IF(OR(G149="12R",G149="12L"),_xlfn.XLOOKUP(C149,DB!$A$2:$A$255,DB!$B$2:$B$255,""),IF(OR(G149="30L",G149="30R"),_xlfn.XLOOKUP(C149,DB!$A$2:$A$255,DB!$C$2:$C$255,""),""))</f>
        <v>OMSUK</v>
      </c>
      <c r="S149" s="3">
        <f t="shared" si="2"/>
        <v>19</v>
      </c>
      <c r="T149" s="3" t="str">
        <f>_xlfn.XLOOKUP(C149,DB!$A$2:$A$255,DB!$D$2:$D$255,"")</f>
        <v>Sector 3</v>
      </c>
    </row>
    <row r="150" spans="1:20" x14ac:dyDescent="0.2">
      <c r="A150" s="20" t="s">
        <v>1750</v>
      </c>
      <c r="B150" s="20" t="s">
        <v>18</v>
      </c>
      <c r="C150" s="20" t="s">
        <v>50</v>
      </c>
      <c r="D150" s="20" t="s">
        <v>132</v>
      </c>
      <c r="E150" s="20"/>
      <c r="F150" s="21">
        <v>46307.829398148147</v>
      </c>
      <c r="G150" s="20" t="s">
        <v>22</v>
      </c>
      <c r="H150" s="20" t="s">
        <v>4300</v>
      </c>
      <c r="I150" s="20">
        <v>400</v>
      </c>
      <c r="J150" s="20" t="s">
        <v>23</v>
      </c>
      <c r="K150" s="20" t="s">
        <v>51</v>
      </c>
      <c r="L150" s="20">
        <v>859</v>
      </c>
      <c r="M150" s="20" t="s">
        <v>46</v>
      </c>
      <c r="N150" s="21">
        <v>46307.87945601852</v>
      </c>
      <c r="O150" s="20">
        <v>400</v>
      </c>
      <c r="P150" s="20" t="s">
        <v>26</v>
      </c>
      <c r="Q150" s="20">
        <v>30</v>
      </c>
      <c r="R150" s="3" t="str">
        <f>IF(OR(G150="12R",G150="12L"),_xlfn.XLOOKUP(C150,DB!$A$2:$A$255,DB!$B$2:$B$255,""),IF(OR(G150="30L",G150="30R"),_xlfn.XLOOKUP(C150,DB!$A$2:$A$255,DB!$C$2:$C$255,""),""))</f>
        <v>UDGUV</v>
      </c>
      <c r="S150" s="3">
        <f t="shared" si="2"/>
        <v>19</v>
      </c>
      <c r="T150" s="3" t="str">
        <f>_xlfn.XLOOKUP(C150,DB!$A$2:$A$255,DB!$D$2:$D$255,"")</f>
        <v>Sector 2</v>
      </c>
    </row>
    <row r="151" spans="1:20" x14ac:dyDescent="0.2">
      <c r="A151" s="20" t="s">
        <v>3096</v>
      </c>
      <c r="B151" s="20" t="s">
        <v>18</v>
      </c>
      <c r="C151" s="20" t="s">
        <v>205</v>
      </c>
      <c r="D151" s="20" t="s">
        <v>34</v>
      </c>
      <c r="E151" s="20" t="s">
        <v>2304</v>
      </c>
      <c r="F151" s="21">
        <v>46307.830474537041</v>
      </c>
      <c r="G151" s="20" t="s">
        <v>22</v>
      </c>
      <c r="H151" s="20" t="s">
        <v>206</v>
      </c>
      <c r="I151" s="20">
        <v>350</v>
      </c>
      <c r="J151" s="20" t="s">
        <v>23</v>
      </c>
      <c r="K151" s="20" t="s">
        <v>24</v>
      </c>
      <c r="L151" s="20">
        <v>136</v>
      </c>
      <c r="M151" s="20" t="s">
        <v>40</v>
      </c>
      <c r="N151" s="21">
        <v>46307.839861111112</v>
      </c>
      <c r="O151" s="20">
        <v>246</v>
      </c>
      <c r="P151" s="20" t="s">
        <v>26</v>
      </c>
      <c r="Q151" s="20">
        <v>190</v>
      </c>
      <c r="R151" s="3" t="str">
        <f>IF(OR(G151="12R",G151="12L"),_xlfn.XLOOKUP(C151,DB!$A$2:$A$255,DB!$B$2:$B$255,""),IF(OR(G151="30L",G151="30R"),_xlfn.XLOOKUP(C151,DB!$A$2:$A$255,DB!$C$2:$C$255,""),""))</f>
        <v>NUDAL</v>
      </c>
      <c r="S151" s="3">
        <f t="shared" si="2"/>
        <v>19</v>
      </c>
      <c r="T151" s="3" t="str">
        <f>_xlfn.XLOOKUP(C151,DB!$A$2:$A$255,DB!$D$2:$D$255,"")</f>
        <v>Sector 3</v>
      </c>
    </row>
    <row r="152" spans="1:20" x14ac:dyDescent="0.2">
      <c r="A152" s="20" t="s">
        <v>492</v>
      </c>
      <c r="B152" s="20" t="s">
        <v>18</v>
      </c>
      <c r="C152" s="20" t="s">
        <v>493</v>
      </c>
      <c r="D152" s="20" t="s">
        <v>116</v>
      </c>
      <c r="E152" s="20" t="s">
        <v>824</v>
      </c>
      <c r="F152" s="21">
        <v>46307.831828703704</v>
      </c>
      <c r="G152" s="20" t="s">
        <v>22</v>
      </c>
      <c r="H152" s="20" t="s">
        <v>4301</v>
      </c>
      <c r="I152" s="20">
        <v>380</v>
      </c>
      <c r="J152" s="20" t="s">
        <v>23</v>
      </c>
      <c r="K152" s="20" t="s">
        <v>24</v>
      </c>
      <c r="L152" s="20">
        <v>441</v>
      </c>
      <c r="M152" s="20" t="s">
        <v>204</v>
      </c>
      <c r="N152" s="21">
        <v>46307.856041666666</v>
      </c>
      <c r="O152" s="20">
        <v>380</v>
      </c>
      <c r="P152" s="20" t="s">
        <v>26</v>
      </c>
      <c r="Q152" s="20">
        <v>40</v>
      </c>
      <c r="R152" s="3" t="str">
        <f>IF(OR(G152="12R",G152="12L"),_xlfn.XLOOKUP(C152,DB!$A$2:$A$255,DB!$B$2:$B$255,""),IF(OR(G152="30L",G152="30R"),_xlfn.XLOOKUP(C152,DB!$A$2:$A$255,DB!$C$2:$C$255,""),""))</f>
        <v>ENEBA</v>
      </c>
      <c r="S152" s="3">
        <f t="shared" si="2"/>
        <v>19</v>
      </c>
      <c r="T152" s="3" t="str">
        <f>_xlfn.XLOOKUP(C152,DB!$A$2:$A$255,DB!$D$2:$D$255,"")</f>
        <v>Sector 3</v>
      </c>
    </row>
    <row r="153" spans="1:20" x14ac:dyDescent="0.2">
      <c r="A153" s="20" t="s">
        <v>291</v>
      </c>
      <c r="B153" s="20" t="s">
        <v>18</v>
      </c>
      <c r="C153" s="20" t="s">
        <v>122</v>
      </c>
      <c r="D153" s="20" t="s">
        <v>44</v>
      </c>
      <c r="E153" s="20" t="s">
        <v>4031</v>
      </c>
      <c r="F153" s="21">
        <v>46307.833437499998</v>
      </c>
      <c r="G153" s="20" t="s">
        <v>22</v>
      </c>
      <c r="H153" s="20" t="s">
        <v>4302</v>
      </c>
      <c r="I153" s="20">
        <v>340</v>
      </c>
      <c r="J153" s="20" t="s">
        <v>23</v>
      </c>
      <c r="K153" s="20" t="s">
        <v>24</v>
      </c>
      <c r="L153" s="20">
        <v>541</v>
      </c>
      <c r="M153" s="20" t="s">
        <v>130</v>
      </c>
      <c r="N153" s="21">
        <v>46307.863032407404</v>
      </c>
      <c r="O153" s="20">
        <v>340</v>
      </c>
      <c r="P153" s="20" t="s">
        <v>26</v>
      </c>
      <c r="Q153" s="20">
        <v>40</v>
      </c>
      <c r="R153" s="3" t="str">
        <f>IF(OR(G153="12R",G153="12L"),_xlfn.XLOOKUP(C153,DB!$A$2:$A$255,DB!$B$2:$B$255,""),IF(OR(G153="30L",G153="30R"),_xlfn.XLOOKUP(C153,DB!$A$2:$A$255,DB!$C$2:$C$255,""),""))</f>
        <v>ENEBA</v>
      </c>
      <c r="S153" s="3">
        <f t="shared" si="2"/>
        <v>20</v>
      </c>
      <c r="T153" s="3" t="str">
        <f>_xlfn.XLOOKUP(C153,DB!$A$2:$A$255,DB!$D$2:$D$255,"")</f>
        <v>Sector 3</v>
      </c>
    </row>
    <row r="154" spans="1:20" x14ac:dyDescent="0.2">
      <c r="A154" s="20" t="s">
        <v>292</v>
      </c>
      <c r="B154" s="20" t="s">
        <v>18</v>
      </c>
      <c r="C154" s="20" t="s">
        <v>43</v>
      </c>
      <c r="D154" s="20" t="s">
        <v>61</v>
      </c>
      <c r="E154" s="20" t="s">
        <v>98</v>
      </c>
      <c r="F154" s="21">
        <v>46307.834270833337</v>
      </c>
      <c r="G154" s="20" t="s">
        <v>22</v>
      </c>
      <c r="H154" s="20" t="s">
        <v>73</v>
      </c>
      <c r="I154" s="20">
        <v>340</v>
      </c>
      <c r="J154" s="20" t="s">
        <v>23</v>
      </c>
      <c r="K154" s="20" t="s">
        <v>24</v>
      </c>
      <c r="L154" s="20">
        <v>859</v>
      </c>
      <c r="M154" s="20" t="s">
        <v>46</v>
      </c>
      <c r="N154" s="21">
        <v>46307.877881944441</v>
      </c>
      <c r="O154" s="20">
        <v>340</v>
      </c>
      <c r="P154" s="20" t="s">
        <v>26</v>
      </c>
      <c r="Q154" s="20">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294</v>
      </c>
      <c r="B155" s="20" t="s">
        <v>18</v>
      </c>
      <c r="C155" s="20" t="s">
        <v>101</v>
      </c>
      <c r="D155" s="20" t="s">
        <v>54</v>
      </c>
      <c r="E155" s="20" t="s">
        <v>3185</v>
      </c>
      <c r="F155" s="21">
        <v>46307.835810185185</v>
      </c>
      <c r="G155" s="20" t="s">
        <v>22</v>
      </c>
      <c r="H155" s="20" t="s">
        <v>4303</v>
      </c>
      <c r="I155" s="20">
        <v>380</v>
      </c>
      <c r="J155" s="20" t="s">
        <v>23</v>
      </c>
      <c r="K155" s="20" t="s">
        <v>24</v>
      </c>
      <c r="L155" s="20">
        <v>858</v>
      </c>
      <c r="M155" s="20" t="s">
        <v>46</v>
      </c>
      <c r="N155" s="21">
        <v>46307.881435185183</v>
      </c>
      <c r="O155" s="20">
        <v>380</v>
      </c>
      <c r="P155" s="20" t="s">
        <v>26</v>
      </c>
      <c r="Q155" s="20">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297</v>
      </c>
      <c r="B156" s="20" t="s">
        <v>18</v>
      </c>
      <c r="C156" s="20" t="s">
        <v>33</v>
      </c>
      <c r="D156" s="20" t="s">
        <v>20</v>
      </c>
      <c r="E156" s="20" t="s">
        <v>1175</v>
      </c>
      <c r="F156" s="21">
        <v>46307.837199074071</v>
      </c>
      <c r="G156" s="20" t="s">
        <v>22</v>
      </c>
      <c r="H156" s="20" t="s">
        <v>4304</v>
      </c>
      <c r="I156" s="20">
        <v>340</v>
      </c>
      <c r="J156" s="20" t="s">
        <v>23</v>
      </c>
      <c r="K156" s="20" t="s">
        <v>24</v>
      </c>
      <c r="L156" s="20">
        <v>869</v>
      </c>
      <c r="M156" s="20" t="s">
        <v>36</v>
      </c>
      <c r="N156" s="21">
        <v>46307.882523148146</v>
      </c>
      <c r="O156" s="20">
        <v>340</v>
      </c>
      <c r="P156" s="20" t="s">
        <v>26</v>
      </c>
      <c r="Q156" s="20">
        <v>190</v>
      </c>
      <c r="R156" s="3" t="str">
        <f>IF(OR(G156="12R",G156="12L"),_xlfn.XLOOKUP(C156,DB!$A$2:$A$255,DB!$B$2:$B$255,""),IF(OR(G156="30L",G156="30R"),_xlfn.XLOOKUP(C156,DB!$A$2:$A$255,DB!$C$2:$C$255,""),""))</f>
        <v>UDGUV</v>
      </c>
      <c r="S156" s="3">
        <f t="shared" si="2"/>
        <v>20</v>
      </c>
      <c r="T156" s="3" t="str">
        <f>_xlfn.XLOOKUP(C156,DB!$A$2:$A$255,DB!$D$2:$D$255,"")</f>
        <v>Sector 2</v>
      </c>
    </row>
    <row r="157" spans="1:20" x14ac:dyDescent="0.2">
      <c r="A157" s="20" t="s">
        <v>858</v>
      </c>
      <c r="B157" s="20" t="s">
        <v>18</v>
      </c>
      <c r="C157" s="20" t="s">
        <v>128</v>
      </c>
      <c r="D157" s="20" t="s">
        <v>129</v>
      </c>
      <c r="E157" s="20" t="s">
        <v>4305</v>
      </c>
      <c r="F157" s="21">
        <v>46307.837939814817</v>
      </c>
      <c r="G157" s="20" t="s">
        <v>22</v>
      </c>
      <c r="H157" s="20" t="s">
        <v>4306</v>
      </c>
      <c r="I157" s="20">
        <v>360</v>
      </c>
      <c r="J157" s="20" t="s">
        <v>23</v>
      </c>
      <c r="K157" s="20" t="s">
        <v>24</v>
      </c>
      <c r="L157" s="20">
        <v>532</v>
      </c>
      <c r="M157" s="20" t="s">
        <v>130</v>
      </c>
      <c r="N157" s="21">
        <v>46307.866956018515</v>
      </c>
      <c r="O157" s="20">
        <v>360</v>
      </c>
      <c r="P157" s="20" t="s">
        <v>26</v>
      </c>
      <c r="Q157" s="20">
        <v>40</v>
      </c>
      <c r="R157" s="3" t="str">
        <f>IF(OR(G157="12R",G157="12L"),_xlfn.XLOOKUP(C157,DB!$A$2:$A$255,DB!$B$2:$B$255,""),IF(OR(G157="30L",G157="30R"),_xlfn.XLOOKUP(C157,DB!$A$2:$A$255,DB!$C$2:$C$255,""),""))</f>
        <v>ENEBA</v>
      </c>
      <c r="S157" s="3">
        <f t="shared" si="2"/>
        <v>20</v>
      </c>
      <c r="T157" s="3" t="str">
        <f>_xlfn.XLOOKUP(C157,DB!$A$2:$A$255,DB!$D$2:$D$255,"")</f>
        <v>Sector 3</v>
      </c>
    </row>
    <row r="158" spans="1:20" x14ac:dyDescent="0.2">
      <c r="A158" s="20" t="s">
        <v>299</v>
      </c>
      <c r="B158" s="20" t="s">
        <v>18</v>
      </c>
      <c r="C158" s="20" t="s">
        <v>284</v>
      </c>
      <c r="D158" s="20" t="s">
        <v>34</v>
      </c>
      <c r="E158" s="20" t="s">
        <v>620</v>
      </c>
      <c r="F158" s="21">
        <v>46307.839016203703</v>
      </c>
      <c r="G158" s="20" t="s">
        <v>22</v>
      </c>
      <c r="H158" s="20" t="s">
        <v>877</v>
      </c>
      <c r="I158" s="20">
        <v>360</v>
      </c>
      <c r="J158" s="20" t="s">
        <v>23</v>
      </c>
      <c r="K158" s="20" t="s">
        <v>24</v>
      </c>
      <c r="L158" s="20">
        <v>870</v>
      </c>
      <c r="M158" s="20" t="s">
        <v>181</v>
      </c>
      <c r="N158" s="21">
        <v>46307.88417824074</v>
      </c>
      <c r="O158" s="20">
        <v>360</v>
      </c>
      <c r="P158" s="20" t="s">
        <v>26</v>
      </c>
      <c r="Q158" s="20">
        <v>190</v>
      </c>
      <c r="R158" s="3" t="str">
        <f>IF(OR(G158="12R",G158="12L"),_xlfn.XLOOKUP(C158,DB!$A$2:$A$255,DB!$B$2:$B$255,""),IF(OR(G158="30L",G158="30R"),_xlfn.XLOOKUP(C158,DB!$A$2:$A$255,DB!$C$2:$C$255,""),""))</f>
        <v>UDGUV</v>
      </c>
      <c r="S158" s="3">
        <f t="shared" si="2"/>
        <v>20</v>
      </c>
      <c r="T158" s="3" t="str">
        <f>_xlfn.XLOOKUP(C158,DB!$A$2:$A$255,DB!$D$2:$D$255,"")</f>
        <v>Sector 2</v>
      </c>
    </row>
    <row r="159" spans="1:20" x14ac:dyDescent="0.2">
      <c r="A159" s="20" t="s">
        <v>856</v>
      </c>
      <c r="B159" s="20" t="s">
        <v>18</v>
      </c>
      <c r="C159" s="20" t="s">
        <v>203</v>
      </c>
      <c r="D159" s="20" t="s">
        <v>129</v>
      </c>
      <c r="E159" s="20" t="s">
        <v>3898</v>
      </c>
      <c r="F159" s="21">
        <v>46307.839768518519</v>
      </c>
      <c r="G159" s="20" t="s">
        <v>22</v>
      </c>
      <c r="H159" s="20" t="s">
        <v>4307</v>
      </c>
      <c r="I159" s="20">
        <v>350</v>
      </c>
      <c r="J159" s="20" t="s">
        <v>23</v>
      </c>
      <c r="K159" s="20" t="s">
        <v>24</v>
      </c>
      <c r="L159" s="20">
        <v>359</v>
      </c>
      <c r="M159" s="20" t="s">
        <v>31</v>
      </c>
      <c r="N159" s="21">
        <v>46307.860879629632</v>
      </c>
      <c r="O159" s="20">
        <v>350</v>
      </c>
      <c r="P159" s="20" t="s">
        <v>26</v>
      </c>
      <c r="Q159" s="20">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20" t="s">
        <v>1241</v>
      </c>
      <c r="B160" s="20" t="s">
        <v>18</v>
      </c>
      <c r="C160" s="20" t="s">
        <v>224</v>
      </c>
      <c r="D160" s="20" t="s">
        <v>132</v>
      </c>
      <c r="E160" s="20"/>
      <c r="F160" s="21">
        <v>46307.841365740744</v>
      </c>
      <c r="G160" s="20" t="s">
        <v>22</v>
      </c>
      <c r="H160" s="20" t="s">
        <v>4308</v>
      </c>
      <c r="I160" s="20">
        <v>380</v>
      </c>
      <c r="J160" s="20" t="s">
        <v>23</v>
      </c>
      <c r="K160" s="20" t="s">
        <v>51</v>
      </c>
      <c r="L160" s="20">
        <v>525</v>
      </c>
      <c r="M160" s="20" t="s">
        <v>130</v>
      </c>
      <c r="N160" s="21">
        <v>46307.873842592591</v>
      </c>
      <c r="O160" s="20">
        <v>380</v>
      </c>
      <c r="P160" s="20" t="s">
        <v>26</v>
      </c>
      <c r="Q160" s="20">
        <v>40</v>
      </c>
      <c r="R160" s="3" t="str">
        <f>IF(OR(G160="12R",G160="12L"),_xlfn.XLOOKUP(C160,DB!$A$2:$A$255,DB!$B$2:$B$255,""),IF(OR(G160="30L",G160="30R"),_xlfn.XLOOKUP(C160,DB!$A$2:$A$255,DB!$C$2:$C$255,""),""))</f>
        <v>ENEBA</v>
      </c>
      <c r="S160" s="3">
        <f t="shared" si="2"/>
        <v>20</v>
      </c>
      <c r="T160" s="3" t="str">
        <f>_xlfn.XLOOKUP(C160,DB!$A$2:$A$255,DB!$D$2:$D$255,"")</f>
        <v>Sector 3</v>
      </c>
    </row>
    <row r="161" spans="1:20" x14ac:dyDescent="0.2">
      <c r="A161" s="20" t="s">
        <v>301</v>
      </c>
      <c r="B161" s="20" t="s">
        <v>18</v>
      </c>
      <c r="C161" s="20" t="s">
        <v>50</v>
      </c>
      <c r="D161" s="20" t="s">
        <v>54</v>
      </c>
      <c r="E161" s="20" t="s">
        <v>4004</v>
      </c>
      <c r="F161" s="21">
        <v>46307.850324074076</v>
      </c>
      <c r="G161" s="20" t="s">
        <v>22</v>
      </c>
      <c r="H161" s="20" t="s">
        <v>4309</v>
      </c>
      <c r="I161" s="20">
        <v>380</v>
      </c>
      <c r="J161" s="20" t="s">
        <v>23</v>
      </c>
      <c r="K161" s="20" t="s">
        <v>24</v>
      </c>
      <c r="L161" s="20">
        <v>861</v>
      </c>
      <c r="M161" s="20" t="s">
        <v>46</v>
      </c>
      <c r="N161" s="21">
        <v>46307.896041666667</v>
      </c>
      <c r="O161" s="20">
        <v>380</v>
      </c>
      <c r="P161" s="20" t="s">
        <v>26</v>
      </c>
      <c r="Q161" s="20">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1825</v>
      </c>
      <c r="B162" s="20" t="s">
        <v>18</v>
      </c>
      <c r="C162" s="20" t="s">
        <v>480</v>
      </c>
      <c r="D162" s="20" t="s">
        <v>469</v>
      </c>
      <c r="E162" s="20" t="s">
        <v>1825</v>
      </c>
      <c r="F162" s="21">
        <v>46307.851666666669</v>
      </c>
      <c r="G162" s="20" t="s">
        <v>22</v>
      </c>
      <c r="H162" s="20" t="s">
        <v>4310</v>
      </c>
      <c r="I162" s="20">
        <v>380</v>
      </c>
      <c r="J162" s="20" t="s">
        <v>23</v>
      </c>
      <c r="K162" s="20" t="s">
        <v>51</v>
      </c>
      <c r="L162" s="20">
        <v>878</v>
      </c>
      <c r="M162" s="20" t="s">
        <v>36</v>
      </c>
      <c r="N162" s="21">
        <v>46307.898310185185</v>
      </c>
      <c r="O162" s="20">
        <v>380</v>
      </c>
      <c r="P162" s="20" t="s">
        <v>26</v>
      </c>
      <c r="Q162" s="20">
        <v>30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281</v>
      </c>
      <c r="B163" s="20" t="s">
        <v>18</v>
      </c>
      <c r="C163" s="20" t="s">
        <v>282</v>
      </c>
      <c r="D163" s="20" t="s">
        <v>34</v>
      </c>
      <c r="E163" s="20" t="s">
        <v>4311</v>
      </c>
      <c r="F163" s="21">
        <v>46307.854872685188</v>
      </c>
      <c r="G163" s="20" t="s">
        <v>22</v>
      </c>
      <c r="H163" s="20" t="s">
        <v>4312</v>
      </c>
      <c r="I163" s="20">
        <v>350</v>
      </c>
      <c r="J163" s="20" t="s">
        <v>23</v>
      </c>
      <c r="K163" s="20" t="s">
        <v>24</v>
      </c>
      <c r="L163" s="20">
        <v>131</v>
      </c>
      <c r="M163" s="20" t="s">
        <v>420</v>
      </c>
      <c r="N163" s="21">
        <v>46307.864050925928</v>
      </c>
      <c r="O163" s="20">
        <v>250</v>
      </c>
      <c r="P163" s="20" t="s">
        <v>26</v>
      </c>
      <c r="Q163" s="20">
        <v>190</v>
      </c>
      <c r="R163" s="3" t="str">
        <f>IF(OR(G163="12R",G163="12L"),_xlfn.XLOOKUP(C163,DB!$A$2:$A$255,DB!$B$2:$B$255,""),IF(OR(G163="30L",G163="30R"),_xlfn.XLOOKUP(C163,DB!$A$2:$A$255,DB!$C$2:$C$255,""),""))</f>
        <v>OMSUK</v>
      </c>
      <c r="S163" s="3">
        <f t="shared" si="2"/>
        <v>20</v>
      </c>
      <c r="T163" s="3" t="str">
        <f>_xlfn.XLOOKUP(C163,DB!$A$2:$A$255,DB!$D$2:$D$255,"")</f>
        <v>Sector 3</v>
      </c>
    </row>
    <row r="164" spans="1:20" x14ac:dyDescent="0.2">
      <c r="A164" s="20" t="s">
        <v>741</v>
      </c>
      <c r="B164" s="20" t="s">
        <v>18</v>
      </c>
      <c r="C164" s="20" t="s">
        <v>221</v>
      </c>
      <c r="D164" s="20" t="s">
        <v>54</v>
      </c>
      <c r="E164" s="20" t="s">
        <v>962</v>
      </c>
      <c r="F164" s="21">
        <v>46307.85701388889</v>
      </c>
      <c r="G164" s="20" t="s">
        <v>22</v>
      </c>
      <c r="H164" s="20" t="s">
        <v>351</v>
      </c>
      <c r="I164" s="20">
        <v>380</v>
      </c>
      <c r="J164" s="20" t="s">
        <v>23</v>
      </c>
      <c r="K164" s="20" t="s">
        <v>24</v>
      </c>
      <c r="L164" s="20">
        <v>859</v>
      </c>
      <c r="M164" s="20" t="s">
        <v>46</v>
      </c>
      <c r="N164" s="21">
        <v>46307.902442129627</v>
      </c>
      <c r="O164" s="20">
        <v>380</v>
      </c>
      <c r="P164" s="20" t="s">
        <v>26</v>
      </c>
      <c r="Q164" s="20">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20" t="s">
        <v>304</v>
      </c>
      <c r="B165" s="20" t="s">
        <v>18</v>
      </c>
      <c r="C165" s="20" t="s">
        <v>134</v>
      </c>
      <c r="D165" s="20" t="s">
        <v>123</v>
      </c>
      <c r="E165" s="20" t="s">
        <v>4313</v>
      </c>
      <c r="F165" s="21">
        <v>46307.85800925926</v>
      </c>
      <c r="G165" s="20" t="s">
        <v>22</v>
      </c>
      <c r="H165" s="20" t="s">
        <v>4314</v>
      </c>
      <c r="I165" s="20">
        <v>350</v>
      </c>
      <c r="J165" s="20" t="s">
        <v>23</v>
      </c>
      <c r="K165" s="20" t="s">
        <v>24</v>
      </c>
      <c r="L165" s="20">
        <v>349</v>
      </c>
      <c r="M165" s="20" t="s">
        <v>31</v>
      </c>
      <c r="N165" s="21">
        <v>46307.878541666665</v>
      </c>
      <c r="O165" s="20">
        <v>350</v>
      </c>
      <c r="P165" s="20" t="s">
        <v>26</v>
      </c>
      <c r="Q165" s="20">
        <v>40</v>
      </c>
      <c r="R165" s="3" t="str">
        <f>IF(OR(G165="12R",G165="12L"),_xlfn.XLOOKUP(C165,DB!$A$2:$A$255,DB!$B$2:$B$255,""),IF(OR(G165="30L",G165="30R"),_xlfn.XLOOKUP(C165,DB!$A$2:$A$255,DB!$C$2:$C$255,""),""))</f>
        <v>ENEBA</v>
      </c>
      <c r="S165" s="3">
        <f t="shared" si="2"/>
        <v>20</v>
      </c>
      <c r="T165" s="3" t="str">
        <f>_xlfn.XLOOKUP(C165,DB!$A$2:$A$255,DB!$D$2:$D$255,"")</f>
        <v>Sector 3</v>
      </c>
    </row>
    <row r="166" spans="1:20" x14ac:dyDescent="0.2">
      <c r="A166" s="20" t="s">
        <v>510</v>
      </c>
      <c r="B166" s="20" t="s">
        <v>18</v>
      </c>
      <c r="C166" s="20" t="s">
        <v>238</v>
      </c>
      <c r="D166" s="20" t="s">
        <v>29</v>
      </c>
      <c r="E166" s="20" t="s">
        <v>875</v>
      </c>
      <c r="F166" s="21">
        <v>46307.861898148149</v>
      </c>
      <c r="G166" s="20" t="s">
        <v>22</v>
      </c>
      <c r="H166" s="20" t="s">
        <v>4315</v>
      </c>
      <c r="I166" s="20">
        <v>330</v>
      </c>
      <c r="J166" s="20" t="s">
        <v>23</v>
      </c>
      <c r="K166" s="20" t="s">
        <v>24</v>
      </c>
      <c r="L166" s="20">
        <v>359</v>
      </c>
      <c r="M166" s="20" t="s">
        <v>31</v>
      </c>
      <c r="N166" s="21">
        <v>46307.8825462963</v>
      </c>
      <c r="O166" s="20">
        <v>330</v>
      </c>
      <c r="P166" s="20" t="s">
        <v>26</v>
      </c>
      <c r="Q166" s="20">
        <v>40</v>
      </c>
      <c r="R166" s="3" t="str">
        <f>IF(OR(G166="12R",G166="12L"),_xlfn.XLOOKUP(C166,DB!$A$2:$A$255,DB!$B$2:$B$255,""),IF(OR(G166="30L",G166="30R"),_xlfn.XLOOKUP(C166,DB!$A$2:$A$255,DB!$C$2:$C$255,""),""))</f>
        <v>OMSUK</v>
      </c>
      <c r="S166" s="3">
        <f t="shared" si="2"/>
        <v>20</v>
      </c>
      <c r="T166" s="3" t="str">
        <f>_xlfn.XLOOKUP(C166,DB!$A$2:$A$255,DB!$D$2:$D$255,"")</f>
        <v>Sector 3</v>
      </c>
    </row>
    <row r="167" spans="1:20" x14ac:dyDescent="0.2">
      <c r="A167" s="20" t="s">
        <v>303</v>
      </c>
      <c r="B167" s="20" t="s">
        <v>18</v>
      </c>
      <c r="C167" s="20" t="s">
        <v>43</v>
      </c>
      <c r="D167" s="20" t="s">
        <v>20</v>
      </c>
      <c r="E167" s="20" t="s">
        <v>3681</v>
      </c>
      <c r="F167" s="21">
        <v>46307.862754629627</v>
      </c>
      <c r="G167" s="20" t="s">
        <v>22</v>
      </c>
      <c r="H167" s="20" t="s">
        <v>4316</v>
      </c>
      <c r="I167" s="20">
        <v>360</v>
      </c>
      <c r="J167" s="20" t="s">
        <v>23</v>
      </c>
      <c r="K167" s="20" t="s">
        <v>24</v>
      </c>
      <c r="L167" s="20">
        <v>860</v>
      </c>
      <c r="M167" s="20" t="s">
        <v>46</v>
      </c>
      <c r="N167" s="21">
        <v>46307.907222222224</v>
      </c>
      <c r="O167" s="20">
        <v>360</v>
      </c>
      <c r="P167" s="20" t="s">
        <v>26</v>
      </c>
      <c r="Q167" s="20">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20" t="s">
        <v>516</v>
      </c>
      <c r="B168" s="20" t="s">
        <v>18</v>
      </c>
      <c r="C168" s="20" t="s">
        <v>199</v>
      </c>
      <c r="D168" s="20" t="s">
        <v>61</v>
      </c>
      <c r="E168" s="20" t="s">
        <v>4317</v>
      </c>
      <c r="F168" s="21">
        <v>46307.864074074074</v>
      </c>
      <c r="G168" s="20" t="s">
        <v>22</v>
      </c>
      <c r="H168" s="20" t="s">
        <v>4318</v>
      </c>
      <c r="I168" s="20">
        <v>330</v>
      </c>
      <c r="J168" s="20" t="s">
        <v>23</v>
      </c>
      <c r="K168" s="20" t="s">
        <v>24</v>
      </c>
      <c r="L168" s="20">
        <v>360</v>
      </c>
      <c r="M168" s="20" t="s">
        <v>31</v>
      </c>
      <c r="N168" s="21">
        <v>46307.885069444441</v>
      </c>
      <c r="O168" s="20">
        <v>310</v>
      </c>
      <c r="P168" s="20" t="s">
        <v>26</v>
      </c>
      <c r="Q168" s="20">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1402</v>
      </c>
      <c r="B169" s="20" t="s">
        <v>18</v>
      </c>
      <c r="C169" s="20" t="s">
        <v>660</v>
      </c>
      <c r="D169" s="20" t="s">
        <v>29</v>
      </c>
      <c r="E169" s="20" t="s">
        <v>1403</v>
      </c>
      <c r="F169" s="21">
        <v>46307.865578703706</v>
      </c>
      <c r="G169" s="20" t="s">
        <v>22</v>
      </c>
      <c r="H169" s="20" t="s">
        <v>4319</v>
      </c>
      <c r="I169" s="20">
        <v>360</v>
      </c>
      <c r="J169" s="20" t="s">
        <v>23</v>
      </c>
      <c r="K169" s="20" t="s">
        <v>24</v>
      </c>
      <c r="L169" s="20">
        <v>418</v>
      </c>
      <c r="M169" s="20" t="s">
        <v>4320</v>
      </c>
      <c r="N169" s="21">
        <v>46307.889953703707</v>
      </c>
      <c r="O169" s="20">
        <v>360</v>
      </c>
      <c r="P169" s="20" t="s">
        <v>26</v>
      </c>
      <c r="Q169" s="20">
        <v>40</v>
      </c>
      <c r="R169" s="3" t="str">
        <f>IF(OR(G169="12R",G169="12L"),_xlfn.XLOOKUP(C169,DB!$A$2:$A$255,DB!$B$2:$B$255,""),IF(OR(G169="30L",G169="30R"),_xlfn.XLOOKUP(C169,DB!$A$2:$A$255,DB!$C$2:$C$255,""),""))</f>
        <v>ENEBA</v>
      </c>
      <c r="S169" s="3">
        <f t="shared" si="2"/>
        <v>20</v>
      </c>
      <c r="T169" s="3" t="str">
        <f>_xlfn.XLOOKUP(C169,DB!$A$2:$A$255,DB!$D$2:$D$255,"")</f>
        <v>Sector 3</v>
      </c>
    </row>
    <row r="170" spans="1:20" x14ac:dyDescent="0.2">
      <c r="A170" s="20" t="s">
        <v>526</v>
      </c>
      <c r="B170" s="20" t="s">
        <v>18</v>
      </c>
      <c r="C170" s="20" t="s">
        <v>203</v>
      </c>
      <c r="D170" s="20" t="s">
        <v>44</v>
      </c>
      <c r="E170" s="20" t="s">
        <v>3139</v>
      </c>
      <c r="F170" s="21">
        <v>46307.867442129631</v>
      </c>
      <c r="G170" s="20" t="s">
        <v>22</v>
      </c>
      <c r="H170" s="20" t="s">
        <v>4321</v>
      </c>
      <c r="I170" s="20">
        <v>320</v>
      </c>
      <c r="J170" s="20" t="s">
        <v>23</v>
      </c>
      <c r="K170" s="20" t="s">
        <v>24</v>
      </c>
      <c r="L170" s="20">
        <v>395</v>
      </c>
      <c r="M170" s="20" t="s">
        <v>4322</v>
      </c>
      <c r="N170" s="21">
        <v>46307.88921296296</v>
      </c>
      <c r="O170" s="20">
        <v>320</v>
      </c>
      <c r="P170" s="20" t="s">
        <v>26</v>
      </c>
      <c r="Q170" s="20">
        <v>40</v>
      </c>
      <c r="R170" s="3" t="str">
        <f>IF(OR(G170="12R",G170="12L"),_xlfn.XLOOKUP(C170,DB!$A$2:$A$255,DB!$B$2:$B$255,""),IF(OR(G170="30L",G170="30R"),_xlfn.XLOOKUP(C170,DB!$A$2:$A$255,DB!$C$2:$C$255,""),""))</f>
        <v>ENEBA</v>
      </c>
      <c r="S170" s="3">
        <f t="shared" si="2"/>
        <v>20</v>
      </c>
      <c r="T170" s="3" t="str">
        <f>_xlfn.XLOOKUP(C170,DB!$A$2:$A$255,DB!$D$2:$D$255,"")</f>
        <v>Sector 3</v>
      </c>
    </row>
    <row r="171" spans="1:20" x14ac:dyDescent="0.2">
      <c r="A171" s="20" t="s">
        <v>316</v>
      </c>
      <c r="B171" s="20" t="s">
        <v>18</v>
      </c>
      <c r="C171" s="20" t="s">
        <v>317</v>
      </c>
      <c r="D171" s="20" t="s">
        <v>44</v>
      </c>
      <c r="E171" s="20" t="s">
        <v>971</v>
      </c>
      <c r="F171" s="21">
        <v>46307.868622685186</v>
      </c>
      <c r="G171" s="20" t="s">
        <v>22</v>
      </c>
      <c r="H171" s="20" t="s">
        <v>4323</v>
      </c>
      <c r="I171" s="20">
        <v>320</v>
      </c>
      <c r="J171" s="20" t="s">
        <v>23</v>
      </c>
      <c r="K171" s="20" t="s">
        <v>24</v>
      </c>
      <c r="L171" s="20">
        <v>528</v>
      </c>
      <c r="M171" s="20" t="s">
        <v>130</v>
      </c>
      <c r="N171" s="21">
        <v>46307.897743055553</v>
      </c>
      <c r="O171" s="20">
        <v>340</v>
      </c>
      <c r="P171" s="20" t="s">
        <v>26</v>
      </c>
      <c r="Q171" s="20">
        <v>40</v>
      </c>
      <c r="R171" s="3" t="str">
        <f>IF(OR(G171="12R",G171="12L"),_xlfn.XLOOKUP(C171,DB!$A$2:$A$255,DB!$B$2:$B$255,""),IF(OR(G171="30L",G171="30R"),_xlfn.XLOOKUP(C171,DB!$A$2:$A$255,DB!$C$2:$C$255,""),""))</f>
        <v>UDGUV</v>
      </c>
      <c r="S171" s="3">
        <f t="shared" si="2"/>
        <v>20</v>
      </c>
      <c r="T171" s="3" t="str">
        <f>_xlfn.XLOOKUP(C171,DB!$A$2:$A$255,DB!$D$2:$D$255,"")</f>
        <v>Sector 2</v>
      </c>
    </row>
    <row r="172" spans="1:20" x14ac:dyDescent="0.2">
      <c r="A172" s="20" t="s">
        <v>518</v>
      </c>
      <c r="B172" s="20" t="s">
        <v>18</v>
      </c>
      <c r="C172" s="20" t="s">
        <v>43</v>
      </c>
      <c r="D172" s="20" t="s">
        <v>44</v>
      </c>
      <c r="E172" s="20" t="s">
        <v>554</v>
      </c>
      <c r="F172" s="21">
        <v>46307.870057870372</v>
      </c>
      <c r="G172" s="20" t="s">
        <v>22</v>
      </c>
      <c r="H172" s="20" t="s">
        <v>4324</v>
      </c>
      <c r="I172" s="20">
        <v>360</v>
      </c>
      <c r="J172" s="20" t="s">
        <v>23</v>
      </c>
      <c r="K172" s="20" t="s">
        <v>24</v>
      </c>
      <c r="L172" s="20">
        <v>860</v>
      </c>
      <c r="M172" s="20" t="s">
        <v>46</v>
      </c>
      <c r="N172" s="21">
        <v>46307.914930555555</v>
      </c>
      <c r="O172" s="20">
        <v>360</v>
      </c>
      <c r="P172" s="20" t="s">
        <v>26</v>
      </c>
      <c r="Q172" s="20">
        <v>190</v>
      </c>
      <c r="R172" s="3" t="str">
        <f>IF(OR(G172="12R",G172="12L"),_xlfn.XLOOKUP(C172,DB!$A$2:$A$255,DB!$B$2:$B$255,""),IF(OR(G172="30L",G172="30R"),_xlfn.XLOOKUP(C172,DB!$A$2:$A$255,DB!$C$2:$C$255,""),""))</f>
        <v>UDGUV</v>
      </c>
      <c r="S172" s="3">
        <f t="shared" si="2"/>
        <v>20</v>
      </c>
      <c r="T172" s="3" t="str">
        <f>_xlfn.XLOOKUP(C172,DB!$A$2:$A$255,DB!$D$2:$D$255,"")</f>
        <v>Sector 2</v>
      </c>
    </row>
    <row r="173" spans="1:20" x14ac:dyDescent="0.2">
      <c r="A173" s="20" t="s">
        <v>313</v>
      </c>
      <c r="B173" s="20" t="s">
        <v>18</v>
      </c>
      <c r="C173" s="20" t="s">
        <v>314</v>
      </c>
      <c r="D173" s="20" t="s">
        <v>34</v>
      </c>
      <c r="E173" s="20" t="s">
        <v>439</v>
      </c>
      <c r="F173" s="21">
        <v>46307.876909722225</v>
      </c>
      <c r="G173" s="20" t="s">
        <v>22</v>
      </c>
      <c r="H173" s="20" t="s">
        <v>4325</v>
      </c>
      <c r="I173" s="20">
        <v>330</v>
      </c>
      <c r="J173" s="20" t="s">
        <v>23</v>
      </c>
      <c r="K173" s="20" t="s">
        <v>24</v>
      </c>
      <c r="L173" s="20">
        <v>207</v>
      </c>
      <c r="M173" s="20" t="s">
        <v>3737</v>
      </c>
      <c r="N173" s="21">
        <v>46307.889791666668</v>
      </c>
      <c r="O173" s="20">
        <v>268</v>
      </c>
      <c r="P173" s="20" t="s">
        <v>26</v>
      </c>
      <c r="Q173" s="20">
        <v>190</v>
      </c>
      <c r="R173" s="3" t="str">
        <f>IF(OR(G173="12R",G173="12L"),_xlfn.XLOOKUP(C173,DB!$A$2:$A$255,DB!$B$2:$B$255,""),IF(OR(G173="30L",G173="30R"),_xlfn.XLOOKUP(C173,DB!$A$2:$A$255,DB!$C$2:$C$255,""),""))</f>
        <v>CZM</v>
      </c>
      <c r="S173" s="3">
        <f t="shared" si="2"/>
        <v>21</v>
      </c>
      <c r="T173" s="3" t="str">
        <f>_xlfn.XLOOKUP(C173,DB!$A$2:$A$255,DB!$D$2:$D$255,"")</f>
        <v>Sector 7</v>
      </c>
    </row>
    <row r="174" spans="1:20" x14ac:dyDescent="0.2">
      <c r="A174" s="20" t="s">
        <v>318</v>
      </c>
      <c r="B174" s="20" t="s">
        <v>18</v>
      </c>
      <c r="C174" s="20" t="s">
        <v>136</v>
      </c>
      <c r="D174" s="20" t="s">
        <v>44</v>
      </c>
      <c r="E174" s="20" t="s">
        <v>915</v>
      </c>
      <c r="F174" s="21">
        <v>46307.877708333333</v>
      </c>
      <c r="G174" s="20" t="s">
        <v>22</v>
      </c>
      <c r="H174" s="20" t="s">
        <v>4326</v>
      </c>
      <c r="I174" s="20">
        <v>330</v>
      </c>
      <c r="J174" s="20" t="s">
        <v>23</v>
      </c>
      <c r="K174" s="20" t="s">
        <v>24</v>
      </c>
      <c r="L174" s="20">
        <v>355</v>
      </c>
      <c r="M174" s="20" t="s">
        <v>31</v>
      </c>
      <c r="N174" s="21">
        <v>46307.898981481485</v>
      </c>
      <c r="O174" s="20">
        <v>330</v>
      </c>
      <c r="P174" s="20" t="s">
        <v>26</v>
      </c>
      <c r="Q174" s="20">
        <v>40</v>
      </c>
      <c r="R174" s="3" t="str">
        <f>IF(OR(G174="12R",G174="12L"),_xlfn.XLOOKUP(C174,DB!$A$2:$A$255,DB!$B$2:$B$255,""),IF(OR(G174="30L",G174="30R"),_xlfn.XLOOKUP(C174,DB!$A$2:$A$255,DB!$C$2:$C$255,""),""))</f>
        <v>OMSUK</v>
      </c>
      <c r="S174" s="3">
        <f t="shared" si="2"/>
        <v>21</v>
      </c>
      <c r="T174" s="3" t="str">
        <f>_xlfn.XLOOKUP(C174,DB!$A$2:$A$255,DB!$D$2:$D$255,"")</f>
        <v>Sector 3</v>
      </c>
    </row>
    <row r="175" spans="1:20" x14ac:dyDescent="0.2">
      <c r="A175" s="20" t="s">
        <v>521</v>
      </c>
      <c r="B175" s="20" t="s">
        <v>18</v>
      </c>
      <c r="C175" s="20" t="s">
        <v>19</v>
      </c>
      <c r="D175" s="20" t="s">
        <v>54</v>
      </c>
      <c r="E175" s="20" t="s">
        <v>102</v>
      </c>
      <c r="F175" s="21">
        <v>46307.880416666667</v>
      </c>
      <c r="G175" s="20" t="s">
        <v>22</v>
      </c>
      <c r="H175" s="20" t="s">
        <v>1811</v>
      </c>
      <c r="I175" s="20">
        <v>300</v>
      </c>
      <c r="J175" s="20" t="s">
        <v>23</v>
      </c>
      <c r="K175" s="20" t="s">
        <v>24</v>
      </c>
      <c r="L175" s="20">
        <v>869</v>
      </c>
      <c r="M175" s="20" t="s">
        <v>181</v>
      </c>
      <c r="N175" s="21">
        <v>46307.925775462965</v>
      </c>
      <c r="O175" s="20">
        <v>300</v>
      </c>
      <c r="P175" s="20" t="s">
        <v>26</v>
      </c>
      <c r="Q175" s="20">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s="20" t="s">
        <v>320</v>
      </c>
      <c r="B176" s="20" t="s">
        <v>18</v>
      </c>
      <c r="C176" s="20" t="s">
        <v>128</v>
      </c>
      <c r="D176" s="20" t="s">
        <v>29</v>
      </c>
      <c r="E176" s="20" t="s">
        <v>4327</v>
      </c>
      <c r="F176" s="21">
        <v>46307.881192129629</v>
      </c>
      <c r="G176" s="20" t="s">
        <v>22</v>
      </c>
      <c r="H176" s="20" t="s">
        <v>4328</v>
      </c>
      <c r="I176" s="20">
        <v>380</v>
      </c>
      <c r="J176" s="20" t="s">
        <v>23</v>
      </c>
      <c r="K176" s="20" t="s">
        <v>24</v>
      </c>
      <c r="L176" s="20">
        <v>523</v>
      </c>
      <c r="M176" s="20" t="s">
        <v>130</v>
      </c>
      <c r="N176" s="21">
        <v>46307.909432870372</v>
      </c>
      <c r="O176" s="20">
        <v>360</v>
      </c>
      <c r="P176" s="20" t="s">
        <v>26</v>
      </c>
      <c r="Q176" s="20">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20" t="s">
        <v>527</v>
      </c>
      <c r="B177" s="20" t="s">
        <v>18</v>
      </c>
      <c r="C177" s="20" t="s">
        <v>528</v>
      </c>
      <c r="D177" s="20" t="s">
        <v>20</v>
      </c>
      <c r="E177" s="20" t="s">
        <v>4329</v>
      </c>
      <c r="F177" s="21">
        <v>46307.882326388892</v>
      </c>
      <c r="G177" s="20" t="s">
        <v>22</v>
      </c>
      <c r="H177" s="20" t="s">
        <v>4330</v>
      </c>
      <c r="I177" s="20">
        <v>340</v>
      </c>
      <c r="J177" s="20" t="s">
        <v>23</v>
      </c>
      <c r="K177" s="20" t="s">
        <v>24</v>
      </c>
      <c r="L177" s="20">
        <v>650</v>
      </c>
      <c r="M177" s="20" t="s">
        <v>124</v>
      </c>
      <c r="N177" s="21">
        <v>46307.915833333333</v>
      </c>
      <c r="O177" s="20">
        <v>340</v>
      </c>
      <c r="P177" s="20" t="s">
        <v>26</v>
      </c>
      <c r="Q177" s="20">
        <v>40</v>
      </c>
      <c r="R177" s="3" t="str">
        <f>IF(OR(G177="12R",G177="12L"),_xlfn.XLOOKUP(C177,DB!$A$2:$A$255,DB!$B$2:$B$255,""),IF(OR(G177="30L",G177="30R"),_xlfn.XLOOKUP(C177,DB!$A$2:$A$255,DB!$C$2:$C$255,""),""))</f>
        <v>ENEBA</v>
      </c>
      <c r="S177" s="3">
        <f t="shared" si="2"/>
        <v>21</v>
      </c>
      <c r="T177" s="3" t="str">
        <f>_xlfn.XLOOKUP(C177,DB!$A$2:$A$255,DB!$D$2:$D$255,"")</f>
        <v>Sector 3</v>
      </c>
    </row>
    <row r="178" spans="1:20" x14ac:dyDescent="0.2">
      <c r="A178" s="20" t="s">
        <v>525</v>
      </c>
      <c r="B178" s="20" t="s">
        <v>18</v>
      </c>
      <c r="C178" s="20" t="s">
        <v>317</v>
      </c>
      <c r="D178" s="20" t="s">
        <v>29</v>
      </c>
      <c r="E178" s="20" t="s">
        <v>1636</v>
      </c>
      <c r="F178" s="21">
        <v>46307.884236111109</v>
      </c>
      <c r="G178" s="20" t="s">
        <v>22</v>
      </c>
      <c r="H178" s="20" t="s">
        <v>4331</v>
      </c>
      <c r="I178" s="20">
        <v>360</v>
      </c>
      <c r="J178" s="20" t="s">
        <v>23</v>
      </c>
      <c r="K178" s="20" t="s">
        <v>24</v>
      </c>
      <c r="L178" s="20">
        <v>537</v>
      </c>
      <c r="M178" s="20" t="s">
        <v>130</v>
      </c>
      <c r="N178" s="21">
        <v>46307.913715277777</v>
      </c>
      <c r="O178" s="20">
        <v>340</v>
      </c>
      <c r="P178" s="20" t="s">
        <v>26</v>
      </c>
      <c r="Q178" s="20">
        <v>40</v>
      </c>
      <c r="R178" s="3" t="str">
        <f>IF(OR(G178="12R",G178="12L"),_xlfn.XLOOKUP(C178,DB!$A$2:$A$255,DB!$B$2:$B$255,""),IF(OR(G178="30L",G178="30R"),_xlfn.XLOOKUP(C178,DB!$A$2:$A$255,DB!$C$2:$C$255,""),""))</f>
        <v>UDGUV</v>
      </c>
      <c r="S178" s="3">
        <f t="shared" si="2"/>
        <v>21</v>
      </c>
      <c r="T178" s="3" t="str">
        <f>_xlfn.XLOOKUP(C178,DB!$A$2:$A$255,DB!$D$2:$D$255,"")</f>
        <v>Sector 2</v>
      </c>
    </row>
    <row r="179" spans="1:20" x14ac:dyDescent="0.2">
      <c r="A179" s="20" t="s">
        <v>415</v>
      </c>
      <c r="B179" s="20" t="s">
        <v>18</v>
      </c>
      <c r="C179" s="20" t="s">
        <v>18</v>
      </c>
      <c r="D179" s="20" t="s">
        <v>416</v>
      </c>
      <c r="E179" s="20"/>
      <c r="F179" s="21">
        <v>46307.889155092591</v>
      </c>
      <c r="G179" s="20" t="s">
        <v>22</v>
      </c>
      <c r="H179" s="20" t="s">
        <v>4332</v>
      </c>
      <c r="I179" s="20">
        <v>15</v>
      </c>
      <c r="J179" s="20" t="s">
        <v>139</v>
      </c>
      <c r="K179" s="20" t="s">
        <v>51</v>
      </c>
      <c r="L179" s="20">
        <v>214</v>
      </c>
      <c r="M179" s="20" t="s">
        <v>18</v>
      </c>
      <c r="N179" s="21">
        <v>46307.931701388887</v>
      </c>
      <c r="O179" s="20">
        <v>0</v>
      </c>
      <c r="P179" s="20" t="s">
        <v>137</v>
      </c>
      <c r="Q179" s="20">
        <v>927</v>
      </c>
      <c r="R179" s="3" t="str">
        <f>IF(OR(G179="12R",G179="12L"),_xlfn.XLOOKUP(C179,DB!$A$2:$A$255,DB!$B$2:$B$255,""),IF(OR(G179="30L",G179="30R"),_xlfn.XLOOKUP(C179,DB!$A$2:$A$255,DB!$C$2:$C$255,""),""))</f>
        <v/>
      </c>
      <c r="S179" s="3">
        <f t="shared" si="2"/>
        <v>21</v>
      </c>
      <c r="T179" s="3" t="str">
        <f>_xlfn.XLOOKUP(C179,DB!$A$2:$A$255,DB!$D$2:$D$255,"")</f>
        <v/>
      </c>
    </row>
    <row r="180" spans="1:20" x14ac:dyDescent="0.2">
      <c r="A180" s="20" t="s">
        <v>530</v>
      </c>
      <c r="B180" s="20" t="s">
        <v>18</v>
      </c>
      <c r="C180" s="20" t="s">
        <v>178</v>
      </c>
      <c r="D180" s="20" t="s">
        <v>44</v>
      </c>
      <c r="E180" s="20" t="s">
        <v>2755</v>
      </c>
      <c r="F180" s="21">
        <v>46307.891909722224</v>
      </c>
      <c r="G180" s="20" t="s">
        <v>22</v>
      </c>
      <c r="H180" s="20" t="s">
        <v>4333</v>
      </c>
      <c r="I180" s="20">
        <v>330</v>
      </c>
      <c r="J180" s="20" t="s">
        <v>23</v>
      </c>
      <c r="K180" s="20" t="s">
        <v>24</v>
      </c>
      <c r="L180" s="20">
        <v>356</v>
      </c>
      <c r="M180" s="20" t="s">
        <v>31</v>
      </c>
      <c r="N180" s="21">
        <v>46307.912604166668</v>
      </c>
      <c r="O180" s="20">
        <v>330</v>
      </c>
      <c r="P180" s="20" t="s">
        <v>26</v>
      </c>
      <c r="Q180" s="20">
        <v>40</v>
      </c>
      <c r="R180" s="3" t="str">
        <f>IF(OR(G180="12R",G180="12L"),_xlfn.XLOOKUP(C180,DB!$A$2:$A$255,DB!$B$2:$B$255,""),IF(OR(G180="30L",G180="30R"),_xlfn.XLOOKUP(C180,DB!$A$2:$A$255,DB!$C$2:$C$255,""),""))</f>
        <v>OMSUK</v>
      </c>
      <c r="S180" s="3">
        <f t="shared" si="2"/>
        <v>21</v>
      </c>
      <c r="T180" s="3" t="str">
        <f>_xlfn.XLOOKUP(C180,DB!$A$2:$A$255,DB!$D$2:$D$255,"")</f>
        <v>Sector 3</v>
      </c>
    </row>
    <row r="181" spans="1:20" x14ac:dyDescent="0.2">
      <c r="A181" s="20" t="s">
        <v>339</v>
      </c>
      <c r="B181" s="20" t="s">
        <v>18</v>
      </c>
      <c r="C181" s="20" t="s">
        <v>193</v>
      </c>
      <c r="D181" s="20" t="s">
        <v>54</v>
      </c>
      <c r="E181" s="20" t="s">
        <v>742</v>
      </c>
      <c r="F181" s="21">
        <v>46307.894583333335</v>
      </c>
      <c r="G181" s="20" t="s">
        <v>22</v>
      </c>
      <c r="H181" s="20" t="s">
        <v>4334</v>
      </c>
      <c r="I181" s="20">
        <v>380</v>
      </c>
      <c r="J181" s="20" t="s">
        <v>23</v>
      </c>
      <c r="K181" s="20" t="s">
        <v>24</v>
      </c>
      <c r="L181" s="20">
        <v>843</v>
      </c>
      <c r="M181" s="20" t="s">
        <v>193</v>
      </c>
      <c r="N181" s="21">
        <v>46307.941678240742</v>
      </c>
      <c r="O181" s="20">
        <v>15</v>
      </c>
      <c r="P181" s="20" t="s">
        <v>26</v>
      </c>
      <c r="Q181" s="20">
        <v>190</v>
      </c>
      <c r="R181" s="3" t="str">
        <f>IF(OR(G181="12R",G181="12L"),_xlfn.XLOOKUP(C181,DB!$A$2:$A$255,DB!$B$2:$B$255,""),IF(OR(G181="30L",G181="30R"),_xlfn.XLOOKUP(C181,DB!$A$2:$A$255,DB!$C$2:$C$255,""),""))</f>
        <v>UDGUV</v>
      </c>
      <c r="S181" s="3">
        <f t="shared" si="2"/>
        <v>21</v>
      </c>
      <c r="T181" s="3" t="str">
        <f>_xlfn.XLOOKUP(C181,DB!$A$2:$A$255,DB!$D$2:$D$255,"")</f>
        <v>Sector 2</v>
      </c>
    </row>
    <row r="182" spans="1:20" x14ac:dyDescent="0.2">
      <c r="A182" s="20" t="s">
        <v>324</v>
      </c>
      <c r="B182" s="20" t="s">
        <v>18</v>
      </c>
      <c r="C182" s="20" t="s">
        <v>325</v>
      </c>
      <c r="D182" s="20" t="s">
        <v>123</v>
      </c>
      <c r="E182" s="20" t="s">
        <v>1256</v>
      </c>
      <c r="F182" s="21">
        <v>46307.89576388889</v>
      </c>
      <c r="G182" s="20" t="s">
        <v>22</v>
      </c>
      <c r="H182" s="20" t="s">
        <v>4335</v>
      </c>
      <c r="I182" s="20">
        <v>320</v>
      </c>
      <c r="J182" s="20" t="s">
        <v>23</v>
      </c>
      <c r="K182" s="20" t="s">
        <v>24</v>
      </c>
      <c r="L182" s="20">
        <v>519</v>
      </c>
      <c r="M182" s="20" t="s">
        <v>130</v>
      </c>
      <c r="N182" s="21">
        <v>46307.92392361111</v>
      </c>
      <c r="O182" s="20">
        <v>320</v>
      </c>
      <c r="P182" s="20" t="s">
        <v>26</v>
      </c>
      <c r="Q182" s="20">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326</v>
      </c>
      <c r="B183" s="20" t="s">
        <v>18</v>
      </c>
      <c r="C183" s="20" t="s">
        <v>33</v>
      </c>
      <c r="D183" s="20" t="s">
        <v>54</v>
      </c>
      <c r="E183" s="20" t="s">
        <v>298</v>
      </c>
      <c r="F183" s="21">
        <v>46307.899456018517</v>
      </c>
      <c r="G183" s="20" t="s">
        <v>22</v>
      </c>
      <c r="H183" s="20" t="s">
        <v>4336</v>
      </c>
      <c r="I183" s="20">
        <v>360</v>
      </c>
      <c r="J183" s="20" t="s">
        <v>23</v>
      </c>
      <c r="K183" s="20" t="s">
        <v>24</v>
      </c>
      <c r="L183" s="20">
        <v>866</v>
      </c>
      <c r="M183" s="20" t="s">
        <v>36</v>
      </c>
      <c r="N183" s="21">
        <v>46307.943645833337</v>
      </c>
      <c r="O183" s="20">
        <v>360</v>
      </c>
      <c r="P183" s="20" t="s">
        <v>26</v>
      </c>
      <c r="Q183" s="20">
        <v>190</v>
      </c>
      <c r="R183" s="3" t="str">
        <f>IF(OR(G183="12R",G183="12L"),_xlfn.XLOOKUP(C183,DB!$A$2:$A$255,DB!$B$2:$B$255,""),IF(OR(G183="30L",G183="30R"),_xlfn.XLOOKUP(C183,DB!$A$2:$A$255,DB!$C$2:$C$255,""),""))</f>
        <v>UDGUV</v>
      </c>
      <c r="S183" s="3">
        <f t="shared" si="2"/>
        <v>21</v>
      </c>
      <c r="T183" s="3" t="str">
        <f>_xlfn.XLOOKUP(C183,DB!$A$2:$A$255,DB!$D$2:$D$255,"")</f>
        <v>Sector 2</v>
      </c>
    </row>
    <row r="184" spans="1:20" x14ac:dyDescent="0.2">
      <c r="A184" s="20" t="s">
        <v>333</v>
      </c>
      <c r="B184" s="20" t="s">
        <v>18</v>
      </c>
      <c r="C184" s="20" t="s">
        <v>148</v>
      </c>
      <c r="D184" s="20" t="s">
        <v>129</v>
      </c>
      <c r="E184" s="20" t="s">
        <v>4337</v>
      </c>
      <c r="F184" s="21">
        <v>46307.900138888886</v>
      </c>
      <c r="G184" s="20" t="s">
        <v>22</v>
      </c>
      <c r="H184" s="20" t="s">
        <v>4338</v>
      </c>
      <c r="I184" s="20">
        <v>370</v>
      </c>
      <c r="J184" s="20" t="s">
        <v>23</v>
      </c>
      <c r="K184" s="20" t="s">
        <v>24</v>
      </c>
      <c r="L184" s="20">
        <v>137</v>
      </c>
      <c r="M184" s="20" t="s">
        <v>266</v>
      </c>
      <c r="N184" s="21">
        <v>46307.909178240741</v>
      </c>
      <c r="O184" s="20">
        <v>266</v>
      </c>
      <c r="P184" s="20" t="s">
        <v>26</v>
      </c>
      <c r="Q184" s="20">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1481</v>
      </c>
      <c r="B185" s="20" t="s">
        <v>18</v>
      </c>
      <c r="C185" s="20" t="s">
        <v>854</v>
      </c>
      <c r="D185" s="20" t="s">
        <v>29</v>
      </c>
      <c r="E185" s="20" t="s">
        <v>2617</v>
      </c>
      <c r="F185" s="21">
        <v>46307.902256944442</v>
      </c>
      <c r="G185" s="20" t="s">
        <v>22</v>
      </c>
      <c r="H185" s="20" t="s">
        <v>4339</v>
      </c>
      <c r="I185" s="20">
        <v>360</v>
      </c>
      <c r="J185" s="20" t="s">
        <v>23</v>
      </c>
      <c r="K185" s="20" t="s">
        <v>24</v>
      </c>
      <c r="L185" s="20">
        <v>647</v>
      </c>
      <c r="M185" s="20" t="s">
        <v>124</v>
      </c>
      <c r="N185" s="21">
        <v>46307.936377314814</v>
      </c>
      <c r="O185" s="20">
        <v>360</v>
      </c>
      <c r="P185" s="20" t="s">
        <v>26</v>
      </c>
      <c r="Q185" s="20">
        <v>40</v>
      </c>
      <c r="R185" s="3" t="str">
        <f>IF(OR(G185="12R",G185="12L"),_xlfn.XLOOKUP(C185,DB!$A$2:$A$255,DB!$B$2:$B$255,""),IF(OR(G185="30L",G185="30R"),_xlfn.XLOOKUP(C185,DB!$A$2:$A$255,DB!$C$2:$C$255,""),""))</f>
        <v>UDGUV</v>
      </c>
      <c r="S185" s="3">
        <f t="shared" si="2"/>
        <v>21</v>
      </c>
      <c r="T185" s="3" t="str">
        <f>_xlfn.XLOOKUP(C185,DB!$A$2:$A$255,DB!$D$2:$D$255,"")</f>
        <v>Sector 2</v>
      </c>
    </row>
    <row r="186" spans="1:20" x14ac:dyDescent="0.2">
      <c r="A186" s="20" t="s">
        <v>334</v>
      </c>
      <c r="B186" s="20" t="s">
        <v>18</v>
      </c>
      <c r="C186" s="20" t="s">
        <v>19</v>
      </c>
      <c r="D186" s="20" t="s">
        <v>54</v>
      </c>
      <c r="E186" s="20" t="s">
        <v>388</v>
      </c>
      <c r="F186" s="21">
        <v>46307.906782407408</v>
      </c>
      <c r="G186" s="20" t="s">
        <v>22</v>
      </c>
      <c r="H186" s="20" t="s">
        <v>4340</v>
      </c>
      <c r="I186" s="20">
        <v>380</v>
      </c>
      <c r="J186" s="20" t="s">
        <v>23</v>
      </c>
      <c r="K186" s="20" t="s">
        <v>24</v>
      </c>
      <c r="L186" s="20">
        <v>870</v>
      </c>
      <c r="M186" s="20" t="s">
        <v>181</v>
      </c>
      <c r="N186" s="21">
        <v>46307.95239583333</v>
      </c>
      <c r="O186" s="20">
        <v>380</v>
      </c>
      <c r="P186" s="20" t="s">
        <v>26</v>
      </c>
      <c r="Q186" s="20">
        <v>190</v>
      </c>
      <c r="R186" s="3" t="str">
        <f>IF(OR(G186="12R",G186="12L"),_xlfn.XLOOKUP(C186,DB!$A$2:$A$255,DB!$B$2:$B$255,""),IF(OR(G186="30L",G186="30R"),_xlfn.XLOOKUP(C186,DB!$A$2:$A$255,DB!$C$2:$C$255,""),""))</f>
        <v>UDGUV</v>
      </c>
      <c r="S186" s="3">
        <f t="shared" si="2"/>
        <v>21</v>
      </c>
      <c r="T186" s="3" t="str">
        <f>_xlfn.XLOOKUP(C186,DB!$A$2:$A$255,DB!$D$2:$D$255,"")</f>
        <v>Sector 2</v>
      </c>
    </row>
    <row r="187" spans="1:20" x14ac:dyDescent="0.2">
      <c r="A187" s="20" t="s">
        <v>791</v>
      </c>
      <c r="B187" s="20" t="s">
        <v>18</v>
      </c>
      <c r="C187" s="20" t="s">
        <v>322</v>
      </c>
      <c r="D187" s="20" t="s">
        <v>366</v>
      </c>
      <c r="E187" s="20" t="s">
        <v>609</v>
      </c>
      <c r="F187" s="21">
        <v>46307.908958333333</v>
      </c>
      <c r="G187" s="20" t="s">
        <v>22</v>
      </c>
      <c r="H187" s="20" t="s">
        <v>4341</v>
      </c>
      <c r="I187" s="20">
        <v>390</v>
      </c>
      <c r="J187" s="20" t="s">
        <v>23</v>
      </c>
      <c r="K187" s="20" t="s">
        <v>24</v>
      </c>
      <c r="L187" s="20">
        <v>137</v>
      </c>
      <c r="M187" s="20" t="s">
        <v>3601</v>
      </c>
      <c r="N187" s="21">
        <v>46307.91846064815</v>
      </c>
      <c r="O187" s="20">
        <v>214</v>
      </c>
      <c r="P187" s="20" t="s">
        <v>41</v>
      </c>
      <c r="Q187" s="20">
        <v>190</v>
      </c>
      <c r="R187" s="3" t="str">
        <f>IF(OR(G187="12R",G187="12L"),_xlfn.XLOOKUP(C187,DB!$A$2:$A$255,DB!$B$2:$B$255,""),IF(OR(G187="30L",G187="30R"),_xlfn.XLOOKUP(C187,DB!$A$2:$A$255,DB!$C$2:$C$255,""),""))</f>
        <v>NUDAL</v>
      </c>
      <c r="S187" s="3">
        <f t="shared" si="2"/>
        <v>21</v>
      </c>
      <c r="T187" s="3" t="str">
        <f>_xlfn.XLOOKUP(C187,DB!$A$2:$A$255,DB!$D$2:$D$255,"")</f>
        <v>Sector 3</v>
      </c>
    </row>
    <row r="188" spans="1:20" x14ac:dyDescent="0.2">
      <c r="A188" s="20" t="s">
        <v>336</v>
      </c>
      <c r="B188" s="20" t="s">
        <v>18</v>
      </c>
      <c r="C188" s="20" t="s">
        <v>115</v>
      </c>
      <c r="D188" s="20" t="s">
        <v>129</v>
      </c>
      <c r="E188" s="20" t="s">
        <v>1190</v>
      </c>
      <c r="F188" s="21">
        <v>46307.91128472222</v>
      </c>
      <c r="G188" s="20" t="s">
        <v>22</v>
      </c>
      <c r="H188" s="20" t="s">
        <v>2029</v>
      </c>
      <c r="I188" s="20">
        <v>350</v>
      </c>
      <c r="J188" s="20" t="s">
        <v>23</v>
      </c>
      <c r="K188" s="20" t="s">
        <v>24</v>
      </c>
      <c r="L188" s="20">
        <v>149</v>
      </c>
      <c r="M188" s="20" t="s">
        <v>869</v>
      </c>
      <c r="N188" s="21">
        <v>46307.921296296299</v>
      </c>
      <c r="O188" s="20">
        <v>288</v>
      </c>
      <c r="P188" s="20" t="s">
        <v>26</v>
      </c>
      <c r="Q188" s="20">
        <v>190</v>
      </c>
      <c r="R188" s="3" t="str">
        <f>IF(OR(G188="12R",G188="12L"),_xlfn.XLOOKUP(C188,DB!$A$2:$A$255,DB!$B$2:$B$255,""),IF(OR(G188="30L",G188="30R"),_xlfn.XLOOKUP(C188,DB!$A$2:$A$255,DB!$C$2:$C$255,""),""))</f>
        <v>TAKUX</v>
      </c>
      <c r="S188" s="3">
        <f t="shared" si="2"/>
        <v>21</v>
      </c>
      <c r="T188" s="3" t="str">
        <f>_xlfn.XLOOKUP(C188,DB!$A$2:$A$255,DB!$D$2:$D$255,"")</f>
        <v>Sector 7</v>
      </c>
    </row>
    <row r="189" spans="1:20" x14ac:dyDescent="0.2">
      <c r="A189" s="20" t="s">
        <v>793</v>
      </c>
      <c r="B189" s="20" t="s">
        <v>18</v>
      </c>
      <c r="C189" s="20" t="s">
        <v>48</v>
      </c>
      <c r="D189" s="20" t="s">
        <v>366</v>
      </c>
      <c r="E189" s="20" t="s">
        <v>792</v>
      </c>
      <c r="F189" s="21">
        <v>46307.913611111115</v>
      </c>
      <c r="G189" s="20" t="s">
        <v>22</v>
      </c>
      <c r="H189" s="20" t="s">
        <v>4342</v>
      </c>
      <c r="I189" s="20">
        <v>410</v>
      </c>
      <c r="J189" s="20" t="s">
        <v>23</v>
      </c>
      <c r="K189" s="20" t="s">
        <v>24</v>
      </c>
      <c r="L189" s="20">
        <v>132</v>
      </c>
      <c r="M189" s="20" t="s">
        <v>755</v>
      </c>
      <c r="N189" s="21">
        <v>46307.922835648147</v>
      </c>
      <c r="O189" s="20">
        <v>251</v>
      </c>
      <c r="P189" s="20" t="s">
        <v>41</v>
      </c>
      <c r="Q189" s="20">
        <v>190</v>
      </c>
      <c r="R189" s="3" t="str">
        <f>IF(OR(G189="12R",G189="12L"),_xlfn.XLOOKUP(C189,DB!$A$2:$A$255,DB!$B$2:$B$255,""),IF(OR(G189="30L",G189="30R"),_xlfn.XLOOKUP(C189,DB!$A$2:$A$255,DB!$C$2:$C$255,""),""))</f>
        <v>NUDAL</v>
      </c>
      <c r="S189" s="3">
        <f t="shared" si="2"/>
        <v>21</v>
      </c>
      <c r="T189" s="3" t="str">
        <f>_xlfn.XLOOKUP(C189,DB!$A$2:$A$255,DB!$D$2:$D$255,"")</f>
        <v>Sector 3</v>
      </c>
    </row>
    <row r="190" spans="1:20" x14ac:dyDescent="0.2">
      <c r="A190" s="20" t="s">
        <v>338</v>
      </c>
      <c r="B190" s="20" t="s">
        <v>18</v>
      </c>
      <c r="C190" s="20" t="s">
        <v>75</v>
      </c>
      <c r="D190" s="20" t="s">
        <v>34</v>
      </c>
      <c r="E190" s="20" t="s">
        <v>399</v>
      </c>
      <c r="F190" s="21">
        <v>46307.916655092595</v>
      </c>
      <c r="G190" s="20" t="s">
        <v>22</v>
      </c>
      <c r="H190" s="20" t="s">
        <v>4343</v>
      </c>
      <c r="I190" s="20">
        <v>380</v>
      </c>
      <c r="J190" s="20" t="s">
        <v>23</v>
      </c>
      <c r="K190" s="20" t="s">
        <v>24</v>
      </c>
      <c r="L190" s="20">
        <v>732</v>
      </c>
      <c r="M190" s="20" t="s">
        <v>75</v>
      </c>
      <c r="N190" s="21">
        <v>46307.962916666664</v>
      </c>
      <c r="O190" s="20">
        <v>0</v>
      </c>
      <c r="P190" s="20" t="s">
        <v>26</v>
      </c>
      <c r="Q190" s="20">
        <v>190</v>
      </c>
      <c r="R190" s="3" t="str">
        <f>IF(OR(G190="12R",G190="12L"),_xlfn.XLOOKUP(C190,DB!$A$2:$A$255,DB!$B$2:$B$255,""),IF(OR(G190="30L",G190="30R"),_xlfn.XLOOKUP(C190,DB!$A$2:$A$255,DB!$C$2:$C$255,""),""))</f>
        <v>UDGUV</v>
      </c>
      <c r="S190" s="3">
        <f t="shared" si="2"/>
        <v>21</v>
      </c>
      <c r="T190" s="3" t="str">
        <f>_xlfn.XLOOKUP(C190,DB!$A$2:$A$255,DB!$D$2:$D$255,"")</f>
        <v>Sector 2</v>
      </c>
    </row>
    <row r="191" spans="1:20" x14ac:dyDescent="0.2">
      <c r="A191" s="20" t="s">
        <v>337</v>
      </c>
      <c r="B191" s="20" t="s">
        <v>18</v>
      </c>
      <c r="C191" s="20" t="s">
        <v>219</v>
      </c>
      <c r="D191" s="20" t="s">
        <v>34</v>
      </c>
      <c r="E191" s="20" t="s">
        <v>4344</v>
      </c>
      <c r="F191" s="21">
        <v>46307.923726851855</v>
      </c>
      <c r="G191" s="20" t="s">
        <v>22</v>
      </c>
      <c r="H191" s="20" t="s">
        <v>4345</v>
      </c>
      <c r="I191" s="20">
        <v>330</v>
      </c>
      <c r="J191" s="20" t="s">
        <v>23</v>
      </c>
      <c r="K191" s="20" t="s">
        <v>24</v>
      </c>
      <c r="L191" s="20">
        <v>147</v>
      </c>
      <c r="M191" s="20" t="s">
        <v>869</v>
      </c>
      <c r="N191" s="21">
        <v>46307.933692129627</v>
      </c>
      <c r="O191" s="20">
        <v>239</v>
      </c>
      <c r="P191" s="20" t="s">
        <v>26</v>
      </c>
      <c r="Q191" s="20">
        <v>190</v>
      </c>
      <c r="R191" s="3" t="str">
        <f>IF(OR(G191="12R",G191="12L"),_xlfn.XLOOKUP(C191,DB!$A$2:$A$255,DB!$B$2:$B$255,""),IF(OR(G191="30L",G191="30R"),_xlfn.XLOOKUP(C191,DB!$A$2:$A$255,DB!$C$2:$C$255,""),""))</f>
        <v>TAKUX</v>
      </c>
      <c r="S191" s="3">
        <f t="shared" si="2"/>
        <v>22</v>
      </c>
      <c r="T191" s="3" t="str">
        <f>_xlfn.XLOOKUP(C191,DB!$A$2:$A$255,DB!$D$2:$D$255,"")</f>
        <v>Sector 7</v>
      </c>
    </row>
    <row r="192" spans="1:20" x14ac:dyDescent="0.2">
      <c r="A192" s="20" t="s">
        <v>4346</v>
      </c>
      <c r="B192" s="20" t="s">
        <v>18</v>
      </c>
      <c r="C192" s="20" t="s">
        <v>328</v>
      </c>
      <c r="D192" s="20" t="s">
        <v>29</v>
      </c>
      <c r="E192" s="20" t="s">
        <v>2865</v>
      </c>
      <c r="F192" s="21">
        <v>46307.924803240741</v>
      </c>
      <c r="G192" s="20" t="s">
        <v>22</v>
      </c>
      <c r="H192" s="20" t="s">
        <v>4347</v>
      </c>
      <c r="I192" s="20">
        <v>360</v>
      </c>
      <c r="J192" s="20" t="s">
        <v>23</v>
      </c>
      <c r="K192" s="20" t="s">
        <v>24</v>
      </c>
      <c r="L192" s="20">
        <v>538</v>
      </c>
      <c r="M192" s="20" t="s">
        <v>130</v>
      </c>
      <c r="N192" s="21">
        <v>46307.954837962963</v>
      </c>
      <c r="O192" s="20">
        <v>360</v>
      </c>
      <c r="P192" s="20" t="s">
        <v>26</v>
      </c>
      <c r="Q192" s="20">
        <v>40</v>
      </c>
      <c r="R192" s="3" t="str">
        <f>IF(OR(G192="12R",G192="12L"),_xlfn.XLOOKUP(C192,DB!$A$2:$A$255,DB!$B$2:$B$255,""),IF(OR(G192="30L",G192="30R"),_xlfn.XLOOKUP(C192,DB!$A$2:$A$255,DB!$C$2:$C$255,""),""))</f>
        <v>OMSUK</v>
      </c>
      <c r="S192" s="3">
        <f t="shared" si="2"/>
        <v>22</v>
      </c>
      <c r="T192" s="3" t="str">
        <f>_xlfn.XLOOKUP(C192,DB!$A$2:$A$255,DB!$D$2:$D$255,"")</f>
        <v>Sector 3</v>
      </c>
    </row>
    <row r="193" spans="1:20" x14ac:dyDescent="0.2">
      <c r="A193" s="20" t="s">
        <v>686</v>
      </c>
      <c r="B193" s="20" t="s">
        <v>18</v>
      </c>
      <c r="C193" s="20" t="s">
        <v>122</v>
      </c>
      <c r="D193" s="20" t="s">
        <v>578</v>
      </c>
      <c r="E193" s="20"/>
      <c r="F193" s="21">
        <v>46307.926157407404</v>
      </c>
      <c r="G193" s="20" t="s">
        <v>22</v>
      </c>
      <c r="H193" s="20" t="s">
        <v>4348</v>
      </c>
      <c r="I193" s="20">
        <v>430</v>
      </c>
      <c r="J193" s="20" t="s">
        <v>23</v>
      </c>
      <c r="K193" s="20" t="s">
        <v>51</v>
      </c>
      <c r="L193" s="20">
        <v>530</v>
      </c>
      <c r="M193" s="20" t="s">
        <v>130</v>
      </c>
      <c r="N193" s="21">
        <v>46307.955960648149</v>
      </c>
      <c r="O193" s="20">
        <v>430</v>
      </c>
      <c r="P193" s="20" t="s">
        <v>26</v>
      </c>
      <c r="Q193" s="20">
        <v>40</v>
      </c>
      <c r="R193" s="3" t="str">
        <f>IF(OR(G193="12R",G193="12L"),_xlfn.XLOOKUP(C193,DB!$A$2:$A$255,DB!$B$2:$B$255,""),IF(OR(G193="30L",G193="30R"),_xlfn.XLOOKUP(C193,DB!$A$2:$A$255,DB!$C$2:$C$255,""),""))</f>
        <v>ENEBA</v>
      </c>
      <c r="S193" s="3">
        <f t="shared" si="2"/>
        <v>22</v>
      </c>
      <c r="T193" s="3" t="str">
        <f>_xlfn.XLOOKUP(C193,DB!$A$2:$A$255,DB!$D$2:$D$255,"")</f>
        <v>Sector 3</v>
      </c>
    </row>
    <row r="194" spans="1:20" x14ac:dyDescent="0.2">
      <c r="A194" s="20" t="s">
        <v>883</v>
      </c>
      <c r="B194" s="20" t="s">
        <v>18</v>
      </c>
      <c r="C194" s="20" t="s">
        <v>170</v>
      </c>
      <c r="D194" s="20" t="s">
        <v>61</v>
      </c>
      <c r="E194" s="20" t="s">
        <v>4349</v>
      </c>
      <c r="F194" s="21">
        <v>46307.929814814815</v>
      </c>
      <c r="G194" s="20" t="s">
        <v>22</v>
      </c>
      <c r="H194" s="20" t="s">
        <v>4350</v>
      </c>
      <c r="I194" s="20">
        <v>350</v>
      </c>
      <c r="J194" s="20" t="s">
        <v>23</v>
      </c>
      <c r="K194" s="20" t="s">
        <v>24</v>
      </c>
      <c r="L194" s="20">
        <v>134</v>
      </c>
      <c r="M194" s="20" t="s">
        <v>70</v>
      </c>
      <c r="N194" s="21">
        <v>46307.939259259256</v>
      </c>
      <c r="O194" s="20">
        <v>214</v>
      </c>
      <c r="P194" s="20" t="s">
        <v>26</v>
      </c>
      <c r="Q194" s="20">
        <v>190</v>
      </c>
      <c r="R194" s="3" t="str">
        <f>IF(OR(G194="12R",G194="12L"),_xlfn.XLOOKUP(C194,DB!$A$2:$A$255,DB!$B$2:$B$255,""),IF(OR(G194="30L",G194="30R"),_xlfn.XLOOKUP(C194,DB!$A$2:$A$255,DB!$C$2:$C$255,""),""))</f>
        <v>OMSUK</v>
      </c>
      <c r="S194" s="3">
        <f t="shared" ref="S194:S219" si="3">HOUR(F194)</f>
        <v>22</v>
      </c>
      <c r="T194" s="3" t="str">
        <f>_xlfn.XLOOKUP(C194,DB!$A$2:$A$255,DB!$D$2:$D$255,"")</f>
        <v>Sector 3</v>
      </c>
    </row>
    <row r="195" spans="1:20" x14ac:dyDescent="0.2">
      <c r="A195" s="20" t="s">
        <v>448</v>
      </c>
      <c r="B195" s="20" t="s">
        <v>18</v>
      </c>
      <c r="C195" s="20" t="s">
        <v>273</v>
      </c>
      <c r="D195" s="20" t="s">
        <v>54</v>
      </c>
      <c r="E195" s="20" t="s">
        <v>919</v>
      </c>
      <c r="F195" s="21">
        <v>46307.935162037036</v>
      </c>
      <c r="G195" s="20" t="s">
        <v>22</v>
      </c>
      <c r="H195" s="20" t="s">
        <v>4351</v>
      </c>
      <c r="I195" s="20">
        <v>380</v>
      </c>
      <c r="J195" s="20" t="s">
        <v>23</v>
      </c>
      <c r="K195" s="20" t="s">
        <v>24</v>
      </c>
      <c r="L195" s="20">
        <v>885</v>
      </c>
      <c r="M195" s="20" t="s">
        <v>36</v>
      </c>
      <c r="N195" s="21">
        <v>46307.980034722219</v>
      </c>
      <c r="O195" s="20">
        <v>380</v>
      </c>
      <c r="P195" s="20" t="s">
        <v>26</v>
      </c>
      <c r="Q195" s="20">
        <v>190</v>
      </c>
      <c r="R195" s="3" t="str">
        <f>IF(OR(G195="12R",G195="12L"),_xlfn.XLOOKUP(C195,DB!$A$2:$A$255,DB!$B$2:$B$255,""),IF(OR(G195="30L",G195="30R"),_xlfn.XLOOKUP(C195,DB!$A$2:$A$255,DB!$C$2:$C$255,""),""))</f>
        <v>UDGUV</v>
      </c>
      <c r="S195" s="3">
        <f t="shared" si="3"/>
        <v>22</v>
      </c>
      <c r="T195" s="3" t="str">
        <f>_xlfn.XLOOKUP(C195,DB!$A$2:$A$255,DB!$D$2:$D$255,"")</f>
        <v>Sector 2</v>
      </c>
    </row>
    <row r="196" spans="1:20" x14ac:dyDescent="0.2">
      <c r="A196" s="20" t="s">
        <v>354</v>
      </c>
      <c r="B196" s="20" t="s">
        <v>18</v>
      </c>
      <c r="C196" s="20" t="s">
        <v>43</v>
      </c>
      <c r="D196" s="20" t="s">
        <v>44</v>
      </c>
      <c r="E196" s="20" t="s">
        <v>2729</v>
      </c>
      <c r="F196" s="21">
        <v>46307.940162037034</v>
      </c>
      <c r="G196" s="20" t="s">
        <v>22</v>
      </c>
      <c r="H196" s="20" t="s">
        <v>4352</v>
      </c>
      <c r="I196" s="20">
        <v>360</v>
      </c>
      <c r="J196" s="20" t="s">
        <v>23</v>
      </c>
      <c r="K196" s="20" t="s">
        <v>24</v>
      </c>
      <c r="L196" s="20">
        <v>859</v>
      </c>
      <c r="M196" s="20" t="s">
        <v>46</v>
      </c>
      <c r="N196" s="21">
        <v>46307.984988425924</v>
      </c>
      <c r="O196" s="20">
        <v>360</v>
      </c>
      <c r="P196" s="20" t="s">
        <v>26</v>
      </c>
      <c r="Q196" s="20">
        <v>190</v>
      </c>
      <c r="R196" s="3" t="str">
        <f>IF(OR(G196="12R",G196="12L"),_xlfn.XLOOKUP(C196,DB!$A$2:$A$255,DB!$B$2:$B$255,""),IF(OR(G196="30L",G196="30R"),_xlfn.XLOOKUP(C196,DB!$A$2:$A$255,DB!$C$2:$C$255,""),""))</f>
        <v>UDGUV</v>
      </c>
      <c r="S196" s="3">
        <f t="shared" si="3"/>
        <v>22</v>
      </c>
      <c r="T196" s="3" t="str">
        <f>_xlfn.XLOOKUP(C196,DB!$A$2:$A$255,DB!$D$2:$D$255,"")</f>
        <v>Sector 2</v>
      </c>
    </row>
    <row r="197" spans="1:20" x14ac:dyDescent="0.2">
      <c r="A197" s="20" t="s">
        <v>343</v>
      </c>
      <c r="B197" s="20" t="s">
        <v>18</v>
      </c>
      <c r="C197" s="20" t="s">
        <v>122</v>
      </c>
      <c r="D197" s="20" t="s">
        <v>44</v>
      </c>
      <c r="E197" s="20" t="s">
        <v>4353</v>
      </c>
      <c r="F197" s="21">
        <v>46307.941423611112</v>
      </c>
      <c r="G197" s="20" t="s">
        <v>22</v>
      </c>
      <c r="H197" s="20" t="s">
        <v>4354</v>
      </c>
      <c r="I197" s="20">
        <v>340</v>
      </c>
      <c r="J197" s="20" t="s">
        <v>23</v>
      </c>
      <c r="K197" s="20" t="s">
        <v>24</v>
      </c>
      <c r="L197" s="20">
        <v>546</v>
      </c>
      <c r="M197" s="20" t="s">
        <v>130</v>
      </c>
      <c r="N197" s="21">
        <v>46307.971030092594</v>
      </c>
      <c r="O197" s="20">
        <v>340</v>
      </c>
      <c r="P197" s="20" t="s">
        <v>26</v>
      </c>
      <c r="Q197" s="20">
        <v>40</v>
      </c>
      <c r="R197" s="3" t="str">
        <f>IF(OR(G197="12R",G197="12L"),_xlfn.XLOOKUP(C197,DB!$A$2:$A$255,DB!$B$2:$B$255,""),IF(OR(G197="30L",G197="30R"),_xlfn.XLOOKUP(C197,DB!$A$2:$A$255,DB!$C$2:$C$255,""),""))</f>
        <v>ENEBA</v>
      </c>
      <c r="S197" s="3">
        <f t="shared" si="3"/>
        <v>22</v>
      </c>
      <c r="T197" s="3" t="str">
        <f>_xlfn.XLOOKUP(C197,DB!$A$2:$A$255,DB!$D$2:$D$255,"")</f>
        <v>Sector 3</v>
      </c>
    </row>
    <row r="198" spans="1:20" x14ac:dyDescent="0.2">
      <c r="A198" s="20" t="s">
        <v>4355</v>
      </c>
      <c r="B198" s="20" t="s">
        <v>18</v>
      </c>
      <c r="C198" s="20" t="s">
        <v>929</v>
      </c>
      <c r="D198" s="20" t="s">
        <v>2971</v>
      </c>
      <c r="E198" s="20" t="s">
        <v>2972</v>
      </c>
      <c r="F198" s="21">
        <v>46307.943344907406</v>
      </c>
      <c r="G198" s="20" t="s">
        <v>22</v>
      </c>
      <c r="H198" s="20" t="s">
        <v>4356</v>
      </c>
      <c r="I198" s="20">
        <v>410</v>
      </c>
      <c r="J198" s="20" t="s">
        <v>23</v>
      </c>
      <c r="K198" s="20" t="s">
        <v>51</v>
      </c>
      <c r="L198" s="20">
        <v>137</v>
      </c>
      <c r="M198" s="20" t="s">
        <v>4357</v>
      </c>
      <c r="N198" s="21">
        <v>46307.952025462961</v>
      </c>
      <c r="O198" s="20">
        <v>287</v>
      </c>
      <c r="P198" s="20" t="s">
        <v>26</v>
      </c>
      <c r="Q198" s="20">
        <v>30</v>
      </c>
      <c r="R198" s="3" t="str">
        <f>IF(OR(G198="12R",G198="12L"),_xlfn.XLOOKUP(C198,DB!$A$2:$A$255,DB!$B$2:$B$255,""),IF(OR(G198="30L",G198="30R"),_xlfn.XLOOKUP(C198,DB!$A$2:$A$255,DB!$C$2:$C$255,""),""))</f>
        <v>NUDAL</v>
      </c>
      <c r="S198" s="3">
        <f t="shared" si="3"/>
        <v>22</v>
      </c>
      <c r="T198" s="3" t="str">
        <f>_xlfn.XLOOKUP(C198,DB!$A$2:$A$255,DB!$D$2:$D$255,"")</f>
        <v>Sector 3</v>
      </c>
    </row>
    <row r="199" spans="1:20" x14ac:dyDescent="0.2">
      <c r="A199" s="20" t="s">
        <v>431</v>
      </c>
      <c r="B199" s="20" t="s">
        <v>18</v>
      </c>
      <c r="C199" s="20" t="s">
        <v>432</v>
      </c>
      <c r="D199" s="20" t="s">
        <v>433</v>
      </c>
      <c r="E199" s="20" t="s">
        <v>569</v>
      </c>
      <c r="F199" s="21">
        <v>46307.944884259261</v>
      </c>
      <c r="G199" s="20" t="s">
        <v>22</v>
      </c>
      <c r="H199" s="20" t="s">
        <v>4358</v>
      </c>
      <c r="I199" s="20">
        <v>310</v>
      </c>
      <c r="J199" s="20" t="s">
        <v>23</v>
      </c>
      <c r="K199" s="20" t="s">
        <v>24</v>
      </c>
      <c r="L199" s="20">
        <v>151</v>
      </c>
      <c r="M199" s="20" t="s">
        <v>117</v>
      </c>
      <c r="N199" s="21">
        <v>46307.95453703704</v>
      </c>
      <c r="O199" s="20">
        <v>247</v>
      </c>
      <c r="P199" s="20" t="s">
        <v>41</v>
      </c>
      <c r="Q199" s="20">
        <v>190</v>
      </c>
      <c r="R199" s="3" t="str">
        <f>IF(OR(G199="12R",G199="12L"),_xlfn.XLOOKUP(C199,DB!$A$2:$A$255,DB!$B$2:$B$255,""),IF(OR(G199="30L",G199="30R"),_xlfn.XLOOKUP(C199,DB!$A$2:$A$255,DB!$C$2:$C$255,""),""))</f>
        <v>CZM</v>
      </c>
      <c r="S199" s="3">
        <f t="shared" si="3"/>
        <v>22</v>
      </c>
      <c r="T199" s="3" t="str">
        <f>_xlfn.XLOOKUP(C199,DB!$A$2:$A$255,DB!$D$2:$D$255,"")</f>
        <v>Sector 7</v>
      </c>
    </row>
    <row r="200" spans="1:20" x14ac:dyDescent="0.2">
      <c r="A200" s="20" t="s">
        <v>344</v>
      </c>
      <c r="B200" s="20" t="s">
        <v>18</v>
      </c>
      <c r="C200" s="20" t="s">
        <v>345</v>
      </c>
      <c r="D200" s="20" t="s">
        <v>54</v>
      </c>
      <c r="E200" s="20" t="s">
        <v>672</v>
      </c>
      <c r="F200" s="21">
        <v>46307.946469907409</v>
      </c>
      <c r="G200" s="20" t="s">
        <v>22</v>
      </c>
      <c r="H200" s="20" t="s">
        <v>4359</v>
      </c>
      <c r="I200" s="20">
        <v>380</v>
      </c>
      <c r="J200" s="20" t="s">
        <v>23</v>
      </c>
      <c r="K200" s="20" t="s">
        <v>24</v>
      </c>
      <c r="L200" s="20">
        <v>867</v>
      </c>
      <c r="M200" s="20" t="s">
        <v>711</v>
      </c>
      <c r="N200" s="21">
        <v>46307.991956018515</v>
      </c>
      <c r="O200" s="20">
        <v>380</v>
      </c>
      <c r="P200" s="20" t="s">
        <v>26</v>
      </c>
      <c r="Q200" s="20">
        <v>190</v>
      </c>
      <c r="R200" s="3" t="str">
        <f>IF(OR(G200="12R",G200="12L"),_xlfn.XLOOKUP(C200,DB!$A$2:$A$255,DB!$B$2:$B$255,""),IF(OR(G200="30L",G200="30R"),_xlfn.XLOOKUP(C200,DB!$A$2:$A$255,DB!$C$2:$C$255,""),""))</f>
        <v>UDGUV</v>
      </c>
      <c r="S200" s="3">
        <f t="shared" si="3"/>
        <v>22</v>
      </c>
      <c r="T200" s="3" t="str">
        <f>_xlfn.XLOOKUP(C200,DB!$A$2:$A$255,DB!$D$2:$D$255,"")</f>
        <v>Sector 2</v>
      </c>
    </row>
    <row r="201" spans="1:20" x14ac:dyDescent="0.2">
      <c r="A201" s="20" t="s">
        <v>315</v>
      </c>
      <c r="B201" s="20" t="s">
        <v>18</v>
      </c>
      <c r="C201" s="20" t="s">
        <v>224</v>
      </c>
      <c r="D201" s="20" t="s">
        <v>116</v>
      </c>
      <c r="E201" s="20" t="s">
        <v>4360</v>
      </c>
      <c r="F201" s="21">
        <v>46307.9528587963</v>
      </c>
      <c r="G201" s="20" t="s">
        <v>22</v>
      </c>
      <c r="H201" s="20" t="s">
        <v>4361</v>
      </c>
      <c r="I201" s="20">
        <v>400</v>
      </c>
      <c r="J201" s="20" t="s">
        <v>23</v>
      </c>
      <c r="K201" s="20" t="s">
        <v>24</v>
      </c>
      <c r="L201" s="20">
        <v>553</v>
      </c>
      <c r="M201" s="20" t="s">
        <v>130</v>
      </c>
      <c r="N201" s="21">
        <v>46307.982662037037</v>
      </c>
      <c r="O201" s="20">
        <v>400</v>
      </c>
      <c r="P201" s="20" t="s">
        <v>26</v>
      </c>
      <c r="Q201" s="20">
        <v>40</v>
      </c>
      <c r="R201" s="3" t="str">
        <f>IF(OR(G201="12R",G201="12L"),_xlfn.XLOOKUP(C201,DB!$A$2:$A$255,DB!$B$2:$B$255,""),IF(OR(G201="30L",G201="30R"),_xlfn.XLOOKUP(C201,DB!$A$2:$A$255,DB!$C$2:$C$255,""),""))</f>
        <v>ENEBA</v>
      </c>
      <c r="S201" s="3">
        <f t="shared" si="3"/>
        <v>22</v>
      </c>
      <c r="T201" s="3" t="str">
        <f>_xlfn.XLOOKUP(C201,DB!$A$2:$A$255,DB!$D$2:$D$255,"")</f>
        <v>Sector 3</v>
      </c>
    </row>
    <row r="202" spans="1:20" x14ac:dyDescent="0.2">
      <c r="A202" s="20" t="s">
        <v>349</v>
      </c>
      <c r="B202" s="20" t="s">
        <v>18</v>
      </c>
      <c r="C202" s="20" t="s">
        <v>221</v>
      </c>
      <c r="D202" s="20" t="s">
        <v>54</v>
      </c>
      <c r="E202" s="20" t="s">
        <v>1102</v>
      </c>
      <c r="F202" s="21">
        <v>46307.955312500002</v>
      </c>
      <c r="G202" s="20" t="s">
        <v>22</v>
      </c>
      <c r="H202" s="20" t="s">
        <v>4362</v>
      </c>
      <c r="I202" s="20">
        <v>380</v>
      </c>
      <c r="J202" s="20" t="s">
        <v>23</v>
      </c>
      <c r="K202" s="20" t="s">
        <v>24</v>
      </c>
      <c r="L202" s="20">
        <v>861</v>
      </c>
      <c r="M202" s="20" t="s">
        <v>4066</v>
      </c>
      <c r="N202" s="21">
        <v>46307.998287037037</v>
      </c>
      <c r="O202" s="20">
        <v>380</v>
      </c>
      <c r="P202" s="20" t="s">
        <v>26</v>
      </c>
      <c r="Q202" s="20">
        <v>190</v>
      </c>
      <c r="R202" s="3" t="str">
        <f>IF(OR(G202="12R",G202="12L"),_xlfn.XLOOKUP(C202,DB!$A$2:$A$255,DB!$B$2:$B$255,""),IF(OR(G202="30L",G202="30R"),_xlfn.XLOOKUP(C202,DB!$A$2:$A$255,DB!$C$2:$C$255,""),""))</f>
        <v>UDGUV</v>
      </c>
      <c r="S202" s="3">
        <f t="shared" si="3"/>
        <v>22</v>
      </c>
      <c r="T202" s="3" t="str">
        <f>_xlfn.XLOOKUP(C202,DB!$A$2:$A$255,DB!$D$2:$D$255,"")</f>
        <v>Sector 2</v>
      </c>
    </row>
    <row r="203" spans="1:20" x14ac:dyDescent="0.2">
      <c r="A203" s="20" t="s">
        <v>340</v>
      </c>
      <c r="B203" s="20" t="s">
        <v>18</v>
      </c>
      <c r="C203" s="20" t="s">
        <v>101</v>
      </c>
      <c r="D203" s="20" t="s">
        <v>61</v>
      </c>
      <c r="E203" s="20" t="s">
        <v>2651</v>
      </c>
      <c r="F203" s="21">
        <v>46307.960972222223</v>
      </c>
      <c r="G203" s="20" t="s">
        <v>22</v>
      </c>
      <c r="H203" s="20" t="s">
        <v>4363</v>
      </c>
      <c r="I203" s="20">
        <v>340</v>
      </c>
      <c r="J203" s="20" t="s">
        <v>23</v>
      </c>
      <c r="K203" s="20" t="s">
        <v>152</v>
      </c>
      <c r="L203" s="20">
        <v>861</v>
      </c>
      <c r="M203" s="20" t="s">
        <v>461</v>
      </c>
      <c r="N203" s="21">
        <v>46308.005381944444</v>
      </c>
      <c r="O203" s="20">
        <v>340</v>
      </c>
      <c r="P203" s="20" t="s">
        <v>26</v>
      </c>
      <c r="Q203" s="20">
        <v>190</v>
      </c>
      <c r="R203" s="3" t="str">
        <f>IF(OR(G203="12R",G203="12L"),_xlfn.XLOOKUP(C203,DB!$A$2:$A$255,DB!$B$2:$B$255,""),IF(OR(G203="30L",G203="30R"),_xlfn.XLOOKUP(C203,DB!$A$2:$A$255,DB!$C$2:$C$255,""),""))</f>
        <v>UDGUV</v>
      </c>
      <c r="S203" s="3">
        <f t="shared" si="3"/>
        <v>23</v>
      </c>
      <c r="T203" s="3" t="str">
        <f>_xlfn.XLOOKUP(C203,DB!$A$2:$A$255,DB!$D$2:$D$255,"")</f>
        <v>Sector 2</v>
      </c>
    </row>
    <row r="204" spans="1:20" x14ac:dyDescent="0.2">
      <c r="A204" s="20" t="s">
        <v>356</v>
      </c>
      <c r="B204" s="20" t="s">
        <v>18</v>
      </c>
      <c r="C204" s="20" t="s">
        <v>63</v>
      </c>
      <c r="D204" s="20" t="s">
        <v>54</v>
      </c>
      <c r="E204" s="20" t="s">
        <v>476</v>
      </c>
      <c r="F204" s="21">
        <v>46307.96298611111</v>
      </c>
      <c r="G204" s="20" t="s">
        <v>22</v>
      </c>
      <c r="H204" s="20" t="s">
        <v>4364</v>
      </c>
      <c r="I204" s="20">
        <v>380</v>
      </c>
      <c r="J204" s="20" t="s">
        <v>23</v>
      </c>
      <c r="K204" s="20" t="s">
        <v>24</v>
      </c>
      <c r="L204" s="20">
        <v>863</v>
      </c>
      <c r="M204" s="20" t="s">
        <v>79</v>
      </c>
      <c r="N204" s="21">
        <v>46308.007025462961</v>
      </c>
      <c r="O204" s="20">
        <v>380</v>
      </c>
      <c r="P204" s="20" t="s">
        <v>26</v>
      </c>
      <c r="Q204" s="20">
        <v>190</v>
      </c>
      <c r="R204" s="3" t="str">
        <f>IF(OR(G204="12R",G204="12L"),_xlfn.XLOOKUP(C204,DB!$A$2:$A$255,DB!$B$2:$B$255,""),IF(OR(G204="30L",G204="30R"),_xlfn.XLOOKUP(C204,DB!$A$2:$A$255,DB!$C$2:$C$255,""),""))</f>
        <v>UDGUV</v>
      </c>
      <c r="S204" s="3">
        <f t="shared" si="3"/>
        <v>23</v>
      </c>
      <c r="T204" s="3" t="str">
        <f>_xlfn.XLOOKUP(C204,DB!$A$2:$A$255,DB!$D$2:$D$255,"")</f>
        <v>Sector 2</v>
      </c>
    </row>
    <row r="205" spans="1:20" x14ac:dyDescent="0.2">
      <c r="A205" s="20" t="s">
        <v>358</v>
      </c>
      <c r="B205" s="20" t="s">
        <v>18</v>
      </c>
      <c r="C205" s="20" t="s">
        <v>276</v>
      </c>
      <c r="D205" s="20" t="s">
        <v>129</v>
      </c>
      <c r="E205" s="20" t="s">
        <v>4365</v>
      </c>
      <c r="F205" s="21">
        <v>46307.966053240743</v>
      </c>
      <c r="G205" s="20" t="s">
        <v>22</v>
      </c>
      <c r="H205" s="20" t="s">
        <v>4366</v>
      </c>
      <c r="I205" s="20">
        <v>340</v>
      </c>
      <c r="J205" s="20" t="s">
        <v>23</v>
      </c>
      <c r="K205" s="20" t="s">
        <v>24</v>
      </c>
      <c r="L205" s="20">
        <v>867</v>
      </c>
      <c r="M205" s="20" t="s">
        <v>36</v>
      </c>
      <c r="N205" s="21">
        <v>46308.008900462963</v>
      </c>
      <c r="O205" s="20">
        <v>340</v>
      </c>
      <c r="P205" s="20" t="s">
        <v>26</v>
      </c>
      <c r="Q205" s="20">
        <v>190</v>
      </c>
      <c r="R205" s="3" t="str">
        <f>IF(OR(G205="12R",G205="12L"),_xlfn.XLOOKUP(C205,DB!$A$2:$A$255,DB!$B$2:$B$255,""),IF(OR(G205="30L",G205="30R"),_xlfn.XLOOKUP(C205,DB!$A$2:$A$255,DB!$C$2:$C$255,""),""))</f>
        <v>UDGUV</v>
      </c>
      <c r="S205" s="3">
        <f t="shared" si="3"/>
        <v>23</v>
      </c>
      <c r="T205" s="3" t="str">
        <f>_xlfn.XLOOKUP(C205,DB!$A$2:$A$255,DB!$D$2:$D$255,"")</f>
        <v>Sector 2</v>
      </c>
    </row>
    <row r="206" spans="1:20" x14ac:dyDescent="0.2">
      <c r="A206" s="20" t="s">
        <v>359</v>
      </c>
      <c r="B206" s="20" t="s">
        <v>18</v>
      </c>
      <c r="C206" s="20" t="s">
        <v>219</v>
      </c>
      <c r="D206" s="20" t="s">
        <v>34</v>
      </c>
      <c r="E206" s="20" t="s">
        <v>860</v>
      </c>
      <c r="F206" s="21">
        <v>46307.974085648151</v>
      </c>
      <c r="G206" s="20" t="s">
        <v>22</v>
      </c>
      <c r="H206" s="20" t="s">
        <v>4367</v>
      </c>
      <c r="I206" s="20">
        <v>350</v>
      </c>
      <c r="J206" s="20" t="s">
        <v>23</v>
      </c>
      <c r="K206" s="20" t="s">
        <v>24</v>
      </c>
      <c r="L206" s="20">
        <v>150</v>
      </c>
      <c r="M206" s="20" t="s">
        <v>117</v>
      </c>
      <c r="N206" s="21">
        <v>46307.984363425923</v>
      </c>
      <c r="O206" s="20">
        <v>245</v>
      </c>
      <c r="P206" s="20" t="s">
        <v>26</v>
      </c>
      <c r="Q206" s="20">
        <v>190</v>
      </c>
      <c r="R206" s="3" t="str">
        <f>IF(OR(G206="12R",G206="12L"),_xlfn.XLOOKUP(C206,DB!$A$2:$A$255,DB!$B$2:$B$255,""),IF(OR(G206="30L",G206="30R"),_xlfn.XLOOKUP(C206,DB!$A$2:$A$255,DB!$C$2:$C$255,""),""))</f>
        <v>TAKUX</v>
      </c>
      <c r="S206" s="3">
        <f t="shared" si="3"/>
        <v>23</v>
      </c>
      <c r="T206" s="3" t="str">
        <f>_xlfn.XLOOKUP(C206,DB!$A$2:$A$255,DB!$D$2:$D$255,"")</f>
        <v>Sector 7</v>
      </c>
    </row>
    <row r="207" spans="1:20" ht="16" customHeight="1" x14ac:dyDescent="0.2">
      <c r="A207" s="20" t="s">
        <v>442</v>
      </c>
      <c r="B207" s="20" t="s">
        <v>18</v>
      </c>
      <c r="C207" s="20" t="s">
        <v>210</v>
      </c>
      <c r="D207" s="20" t="s">
        <v>29</v>
      </c>
      <c r="E207" s="20" t="s">
        <v>1195</v>
      </c>
      <c r="F207" s="21">
        <v>46307.98846064815</v>
      </c>
      <c r="G207" s="20" t="s">
        <v>22</v>
      </c>
      <c r="H207" s="20" t="s">
        <v>4368</v>
      </c>
      <c r="I207" s="20">
        <v>370</v>
      </c>
      <c r="J207" s="20" t="s">
        <v>23</v>
      </c>
      <c r="K207" s="20" t="s">
        <v>24</v>
      </c>
      <c r="L207" s="20">
        <v>153</v>
      </c>
      <c r="M207" s="20" t="s">
        <v>117</v>
      </c>
      <c r="N207" s="21">
        <v>46307.998854166668</v>
      </c>
      <c r="O207" s="20">
        <v>242</v>
      </c>
      <c r="P207" s="20" t="s">
        <v>26</v>
      </c>
      <c r="Q207" s="20">
        <v>190</v>
      </c>
      <c r="R207" s="3" t="str">
        <f>IF(OR(G207="12R",G207="12L"),_xlfn.XLOOKUP(C207,DB!$A$2:$A$255,DB!$B$2:$B$255,""),IF(OR(G207="30L",G207="30R"),_xlfn.XLOOKUP(C207,DB!$A$2:$A$255,DB!$C$2:$C$255,""),""))</f>
        <v>TAKUX</v>
      </c>
      <c r="S207" s="3">
        <f t="shared" si="3"/>
        <v>23</v>
      </c>
      <c r="T207" s="3" t="str">
        <f>_xlfn.XLOOKUP(C207,DB!$A$2:$A$255,DB!$D$2:$D$255,"")</f>
        <v>Sector 7</v>
      </c>
    </row>
    <row r="208" spans="1:20" ht="16" customHeight="1" x14ac:dyDescent="0.2">
      <c r="A208" s="20" t="s">
        <v>360</v>
      </c>
      <c r="B208" s="20" t="s">
        <v>18</v>
      </c>
      <c r="C208" s="20" t="s">
        <v>43</v>
      </c>
      <c r="D208" s="20" t="s">
        <v>129</v>
      </c>
      <c r="E208" s="20" t="s">
        <v>2981</v>
      </c>
      <c r="F208" s="21">
        <v>46307.989895833336</v>
      </c>
      <c r="G208" s="20" t="s">
        <v>22</v>
      </c>
      <c r="H208" s="20" t="s">
        <v>4369</v>
      </c>
      <c r="I208" s="20">
        <v>380</v>
      </c>
      <c r="J208" s="20" t="s">
        <v>23</v>
      </c>
      <c r="K208" s="20" t="s">
        <v>24</v>
      </c>
      <c r="L208" s="20">
        <v>884</v>
      </c>
      <c r="M208" s="20" t="s">
        <v>4370</v>
      </c>
      <c r="N208" s="21">
        <v>46308.03670138889</v>
      </c>
      <c r="O208" s="20">
        <v>380</v>
      </c>
      <c r="P208" s="20" t="s">
        <v>26</v>
      </c>
      <c r="Q208" s="20">
        <v>190</v>
      </c>
      <c r="R208" s="3" t="str">
        <f>IF(OR(G208="12R",G208="12L"),_xlfn.XLOOKUP(C208,DB!$A$2:$A$255,DB!$B$2:$B$255,""),IF(OR(G208="30L",G208="30R"),_xlfn.XLOOKUP(C208,DB!$A$2:$A$255,DB!$C$2:$C$255,""),""))</f>
        <v>UDGUV</v>
      </c>
      <c r="S208" s="3">
        <f t="shared" si="3"/>
        <v>23</v>
      </c>
      <c r="T208" s="3" t="str">
        <f>_xlfn.XLOOKUP(C208,DB!$A$2:$A$255,DB!$D$2:$D$255,"")</f>
        <v>Sector 2</v>
      </c>
    </row>
    <row r="209" spans="1:20" x14ac:dyDescent="0.2">
      <c r="A209" s="20" t="s">
        <v>362</v>
      </c>
      <c r="B209" s="20" t="s">
        <v>18</v>
      </c>
      <c r="C209" s="20" t="s">
        <v>314</v>
      </c>
      <c r="D209" s="20" t="s">
        <v>34</v>
      </c>
      <c r="E209" s="20" t="s">
        <v>1969</v>
      </c>
      <c r="F209" s="21">
        <v>46307.997337962966</v>
      </c>
      <c r="G209" s="20" t="s">
        <v>22</v>
      </c>
      <c r="H209" s="20" t="s">
        <v>4371</v>
      </c>
      <c r="I209" s="20">
        <v>350</v>
      </c>
      <c r="J209" s="20" t="s">
        <v>23</v>
      </c>
      <c r="K209" s="20" t="s">
        <v>24</v>
      </c>
      <c r="L209" s="20">
        <v>197</v>
      </c>
      <c r="M209" s="20" t="s">
        <v>1159</v>
      </c>
      <c r="N209" s="21">
        <v>46308.010648148149</v>
      </c>
      <c r="O209" s="20">
        <v>259</v>
      </c>
      <c r="P209" s="20" t="s">
        <v>26</v>
      </c>
      <c r="Q209" s="20">
        <v>190</v>
      </c>
      <c r="R209" s="3" t="str">
        <f>IF(OR(G209="12R",G209="12L"),_xlfn.XLOOKUP(C209,DB!$A$2:$A$255,DB!$B$2:$B$255,""),IF(OR(G209="30L",G209="30R"),_xlfn.XLOOKUP(C209,DB!$A$2:$A$255,DB!$C$2:$C$255,""),""))</f>
        <v>CZM</v>
      </c>
      <c r="S209" s="3">
        <f t="shared" si="3"/>
        <v>23</v>
      </c>
      <c r="T209" s="3" t="str">
        <f>_xlfn.XLOOKUP(C209,DB!$A$2:$A$255,DB!$D$2:$D$255,"")</f>
        <v>Sector 7</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ht="24" x14ac:dyDescent="0.3">
      <c r="A220" s="25" t="str" cm="1">
        <f t="array" aca="1" ref="A220" ca="1">_xlfn.LET(_xlpm.s,MID(CELL("filename",A1),FIND("]",CELL("filename",A1))+1,10),_xlpm.d,DATE(VALUE(LEFT(_xlpm.s,4)),VALUE(MID(_xlpm.s,6,2)),VALUE(RIGHT(_xlpm.s,2))),_xlpm.dt,TEXT(_xlpm.d,"[$-en-US]dddd, mmmm d")&amp;", "&amp;YEAR(_xlpm.d),"GRAPHIC 2: DEPARTURES BY HOUR AND SID - "&amp;_xlpm.dt)</f>
        <v>GRAPHIC 2: DEPARTURES BY HOUR AND SID - Monday, October 12, 2026</v>
      </c>
      <c r="B220" s="25"/>
      <c r="C220" s="25"/>
      <c r="D220" s="25"/>
      <c r="E220" s="25"/>
      <c r="F220" s="25"/>
      <c r="G220" s="25"/>
      <c r="H220" s="25"/>
      <c r="I220" s="25"/>
    </row>
    <row r="222" spans="1:20" x14ac:dyDescent="0.2">
      <c r="A222" s="26" t="s">
        <v>1082</v>
      </c>
      <c r="B222" s="26"/>
      <c r="C222" s="26"/>
      <c r="D222" s="26"/>
      <c r="E222" s="26"/>
      <c r="F222" s="26"/>
      <c r="G222" s="26"/>
      <c r="H222" s="26"/>
      <c r="I222" s="26"/>
    </row>
    <row r="224" spans="1:20" x14ac:dyDescent="0.2">
      <c r="A224" s="23" t="s">
        <v>1083</v>
      </c>
      <c r="B224" s="23"/>
      <c r="C224" s="23"/>
      <c r="D224" s="23"/>
      <c r="E224" s="23"/>
      <c r="F224" s="23"/>
      <c r="G224" s="23"/>
      <c r="H224" s="23"/>
      <c r="I224" s="23"/>
    </row>
    <row r="225" spans="1:9" x14ac:dyDescent="0.2">
      <c r="A225" s="4" t="s">
        <v>1084</v>
      </c>
      <c r="B225" s="5" t="s">
        <v>1078</v>
      </c>
      <c r="C225" s="5" t="s">
        <v>1074</v>
      </c>
      <c r="D225" s="5" t="s">
        <v>1077</v>
      </c>
      <c r="E225" s="5" t="s">
        <v>40</v>
      </c>
      <c r="F225" s="5" t="s">
        <v>1073</v>
      </c>
      <c r="G225" s="5" t="s">
        <v>117</v>
      </c>
      <c r="H225" s="5" t="s">
        <v>1072</v>
      </c>
      <c r="I225" s="6" t="s">
        <v>1081</v>
      </c>
    </row>
    <row r="226" spans="1:9" x14ac:dyDescent="0.2">
      <c r="A226" s="7">
        <v>14</v>
      </c>
      <c r="B226" s="8">
        <f t="shared" ref="B226:H234" si="4">COUNTIFS($S$2:$S$219,$A226,$R$2:$R$219,B$225)</f>
        <v>0</v>
      </c>
      <c r="C226" s="8">
        <f t="shared" si="4"/>
        <v>0</v>
      </c>
      <c r="D226" s="8">
        <f t="shared" si="4"/>
        <v>0</v>
      </c>
      <c r="E226" s="8">
        <f t="shared" si="4"/>
        <v>1</v>
      </c>
      <c r="F226" s="8">
        <f t="shared" si="4"/>
        <v>0</v>
      </c>
      <c r="G226" s="8">
        <f t="shared" si="4"/>
        <v>0</v>
      </c>
      <c r="H226" s="8">
        <f t="shared" si="4"/>
        <v>1</v>
      </c>
      <c r="I226" s="9">
        <f t="shared" ref="I226:I234" si="5">SUM(B226:H226)</f>
        <v>2</v>
      </c>
    </row>
    <row r="227" spans="1:9" x14ac:dyDescent="0.2">
      <c r="A227" s="7">
        <v>15</v>
      </c>
      <c r="B227" s="8">
        <f t="shared" si="4"/>
        <v>0</v>
      </c>
      <c r="C227" s="8">
        <f t="shared" si="4"/>
        <v>2</v>
      </c>
      <c r="D227" s="8">
        <f t="shared" si="4"/>
        <v>0</v>
      </c>
      <c r="E227" s="8">
        <f t="shared" si="4"/>
        <v>2</v>
      </c>
      <c r="F227" s="8">
        <f t="shared" si="4"/>
        <v>0</v>
      </c>
      <c r="G227" s="8">
        <f t="shared" si="4"/>
        <v>0</v>
      </c>
      <c r="H227" s="8">
        <f t="shared" si="4"/>
        <v>9</v>
      </c>
      <c r="I227" s="9">
        <f t="shared" si="5"/>
        <v>13</v>
      </c>
    </row>
    <row r="228" spans="1:9" x14ac:dyDescent="0.2">
      <c r="A228" s="7">
        <v>16</v>
      </c>
      <c r="B228" s="8">
        <f t="shared" si="4"/>
        <v>2</v>
      </c>
      <c r="C228" s="8">
        <f t="shared" si="4"/>
        <v>4</v>
      </c>
      <c r="D228" s="8">
        <f t="shared" si="4"/>
        <v>0</v>
      </c>
      <c r="E228" s="8">
        <f t="shared" si="4"/>
        <v>0</v>
      </c>
      <c r="F228" s="8">
        <f t="shared" si="4"/>
        <v>4</v>
      </c>
      <c r="G228" s="8">
        <f t="shared" si="4"/>
        <v>1</v>
      </c>
      <c r="H228" s="8">
        <f t="shared" si="4"/>
        <v>12</v>
      </c>
      <c r="I228" s="9">
        <f t="shared" si="5"/>
        <v>23</v>
      </c>
    </row>
    <row r="229" spans="1:9" x14ac:dyDescent="0.2">
      <c r="A229" s="7">
        <v>17</v>
      </c>
      <c r="B229" s="8">
        <f t="shared" si="4"/>
        <v>0</v>
      </c>
      <c r="C229" s="8">
        <f t="shared" si="4"/>
        <v>4</v>
      </c>
      <c r="D229" s="8">
        <f t="shared" si="4"/>
        <v>0</v>
      </c>
      <c r="E229" s="8">
        <f t="shared" si="4"/>
        <v>1</v>
      </c>
      <c r="F229" s="8">
        <f t="shared" si="4"/>
        <v>4</v>
      </c>
      <c r="G229" s="8">
        <f t="shared" si="4"/>
        <v>2</v>
      </c>
      <c r="H229" s="8">
        <f t="shared" si="4"/>
        <v>5</v>
      </c>
      <c r="I229" s="9">
        <f t="shared" si="5"/>
        <v>16</v>
      </c>
    </row>
    <row r="230" spans="1:9" x14ac:dyDescent="0.2">
      <c r="A230" s="7">
        <v>18</v>
      </c>
      <c r="B230" s="8">
        <f t="shared" si="4"/>
        <v>0</v>
      </c>
      <c r="C230" s="8">
        <f t="shared" si="4"/>
        <v>5</v>
      </c>
      <c r="D230" s="8">
        <f t="shared" si="4"/>
        <v>0</v>
      </c>
      <c r="E230" s="8">
        <f t="shared" si="4"/>
        <v>1</v>
      </c>
      <c r="F230" s="8">
        <f t="shared" si="4"/>
        <v>9</v>
      </c>
      <c r="G230" s="8">
        <f t="shared" si="4"/>
        <v>2</v>
      </c>
      <c r="H230" s="8">
        <f t="shared" si="4"/>
        <v>6</v>
      </c>
      <c r="I230" s="9">
        <f t="shared" si="5"/>
        <v>23</v>
      </c>
    </row>
    <row r="231" spans="1:9" x14ac:dyDescent="0.2">
      <c r="A231" s="7">
        <v>19</v>
      </c>
      <c r="B231" s="8">
        <f t="shared" si="4"/>
        <v>2</v>
      </c>
      <c r="C231" s="8">
        <f t="shared" si="4"/>
        <v>4</v>
      </c>
      <c r="D231" s="8">
        <f t="shared" si="4"/>
        <v>0</v>
      </c>
      <c r="E231" s="8">
        <f t="shared" si="4"/>
        <v>3</v>
      </c>
      <c r="F231" s="8">
        <f t="shared" si="4"/>
        <v>6</v>
      </c>
      <c r="G231" s="8">
        <f t="shared" si="4"/>
        <v>1</v>
      </c>
      <c r="H231" s="8">
        <f t="shared" si="4"/>
        <v>14</v>
      </c>
      <c r="I231" s="9">
        <f t="shared" si="5"/>
        <v>30</v>
      </c>
    </row>
    <row r="232" spans="1:9" x14ac:dyDescent="0.2">
      <c r="A232" s="7">
        <v>20</v>
      </c>
      <c r="B232" s="8">
        <f t="shared" si="4"/>
        <v>0</v>
      </c>
      <c r="C232" s="8">
        <f t="shared" si="4"/>
        <v>7</v>
      </c>
      <c r="D232" s="8">
        <f t="shared" si="4"/>
        <v>0</v>
      </c>
      <c r="E232" s="8">
        <f t="shared" si="4"/>
        <v>0</v>
      </c>
      <c r="F232" s="8">
        <f t="shared" si="4"/>
        <v>3</v>
      </c>
      <c r="G232" s="8">
        <f t="shared" si="4"/>
        <v>0</v>
      </c>
      <c r="H232" s="8">
        <f t="shared" si="4"/>
        <v>10</v>
      </c>
      <c r="I232" s="9">
        <f t="shared" si="5"/>
        <v>20</v>
      </c>
    </row>
    <row r="233" spans="1:9" x14ac:dyDescent="0.2">
      <c r="A233" s="7">
        <v>21</v>
      </c>
      <c r="B233" s="8">
        <f t="shared" si="4"/>
        <v>1</v>
      </c>
      <c r="C233" s="8">
        <f t="shared" si="4"/>
        <v>2</v>
      </c>
      <c r="D233" s="8">
        <f t="shared" si="4"/>
        <v>0</v>
      </c>
      <c r="E233" s="8">
        <f t="shared" si="4"/>
        <v>3</v>
      </c>
      <c r="F233" s="8">
        <f t="shared" si="4"/>
        <v>3</v>
      </c>
      <c r="G233" s="8">
        <f t="shared" si="4"/>
        <v>1</v>
      </c>
      <c r="H233" s="8">
        <f t="shared" si="4"/>
        <v>7</v>
      </c>
      <c r="I233" s="9">
        <f t="shared" si="5"/>
        <v>17</v>
      </c>
    </row>
    <row r="234" spans="1:9" x14ac:dyDescent="0.2">
      <c r="A234" s="10">
        <v>22</v>
      </c>
      <c r="B234" s="11">
        <f t="shared" si="4"/>
        <v>1</v>
      </c>
      <c r="C234" s="11">
        <f t="shared" si="4"/>
        <v>3</v>
      </c>
      <c r="D234" s="11">
        <f t="shared" si="4"/>
        <v>0</v>
      </c>
      <c r="E234" s="11">
        <f t="shared" si="4"/>
        <v>1</v>
      </c>
      <c r="F234" s="11">
        <f t="shared" si="4"/>
        <v>2</v>
      </c>
      <c r="G234" s="11">
        <f t="shared" si="4"/>
        <v>1</v>
      </c>
      <c r="H234" s="11">
        <f t="shared" si="4"/>
        <v>4</v>
      </c>
      <c r="I234" s="12">
        <f t="shared" si="5"/>
        <v>12</v>
      </c>
    </row>
    <row r="236" spans="1:9" ht="42" customHeight="1" x14ac:dyDescent="0.2">
      <c r="A236" s="24" t="str" cm="1">
        <f t="array" aca="1" ref="A236"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12, 2026</v>
      </c>
      <c r="B236" s="24"/>
      <c r="C236" s="24"/>
      <c r="D236" s="24"/>
      <c r="E236" s="24"/>
      <c r="F236" s="24"/>
      <c r="G236" s="24"/>
      <c r="H236" s="24"/>
      <c r="I236" s="24"/>
    </row>
    <row r="258" spans="1:9" ht="24" x14ac:dyDescent="0.3">
      <c r="A258" s="25" t="str" cm="1">
        <f t="array" aca="1" ref="A258" ca="1">_xlfn.LET(_xlpm.s,MID(CELL("filename",A1),FIND("]",CELL("filename",A1))+1,10),_xlpm.d,DATE(VALUE(LEFT(_xlpm.s,4)),VALUE(MID(_xlpm.s,6,2)),VALUE(RIGHT(_xlpm.s,2))),_xlpm.dt,TEXT(_xlpm.d,"[$-en-US]dddd, mmmm d")&amp;", "&amp;YEAR(_xlpm.d),"GRAPHIC 1: DEPARTURES BY HOUR AND SECTOR - "&amp;_xlpm.dt)</f>
        <v>GRAPHIC 1: DEPARTURES BY HOUR AND SECTOR - Monday, October 12, 2026</v>
      </c>
      <c r="B258" s="25"/>
      <c r="C258" s="25"/>
      <c r="D258" s="25"/>
      <c r="E258" s="25"/>
      <c r="F258" s="25"/>
      <c r="G258" s="25"/>
      <c r="H258" s="25"/>
      <c r="I258" s="25"/>
    </row>
    <row r="259" spans="1:9" x14ac:dyDescent="0.2">
      <c r="A259" s="26" t="s">
        <v>1086</v>
      </c>
      <c r="B259" s="26"/>
      <c r="C259" s="26"/>
      <c r="D259" s="26"/>
      <c r="E259" s="26"/>
      <c r="F259" s="26"/>
      <c r="G259" s="26"/>
      <c r="H259" s="26"/>
      <c r="I259" s="26"/>
    </row>
    <row r="261" spans="1:9" x14ac:dyDescent="0.2">
      <c r="A261" s="23" t="s">
        <v>1087</v>
      </c>
      <c r="B261" s="23"/>
      <c r="C261" s="23"/>
      <c r="D261" s="23"/>
      <c r="E261" s="23"/>
    </row>
    <row r="262" spans="1:9" x14ac:dyDescent="0.2">
      <c r="A262" s="4" t="s">
        <v>1084</v>
      </c>
      <c r="B262" s="5" t="s">
        <v>1088</v>
      </c>
      <c r="C262" s="5" t="s">
        <v>980</v>
      </c>
      <c r="D262" s="5" t="s">
        <v>984</v>
      </c>
      <c r="E262" s="6" t="s">
        <v>1081</v>
      </c>
    </row>
    <row r="263" spans="1:9" x14ac:dyDescent="0.2">
      <c r="A263" s="7">
        <v>14</v>
      </c>
      <c r="B263" s="8">
        <f t="shared" ref="B263:D272" si="6">COUNTIFS($S$2:$S$219,$A263,$T$2:$T$219,B$262)</f>
        <v>1</v>
      </c>
      <c r="C263" s="8">
        <f t="shared" si="6"/>
        <v>1</v>
      </c>
      <c r="D263" s="8">
        <f t="shared" si="6"/>
        <v>0</v>
      </c>
      <c r="E263" s="9">
        <f t="shared" ref="E263:E272" si="7">SUM(B263:D263)</f>
        <v>2</v>
      </c>
    </row>
    <row r="264" spans="1:9" x14ac:dyDescent="0.2">
      <c r="A264" s="7">
        <v>15</v>
      </c>
      <c r="B264" s="8">
        <f t="shared" si="6"/>
        <v>9</v>
      </c>
      <c r="C264" s="8">
        <f t="shared" si="6"/>
        <v>4</v>
      </c>
      <c r="D264" s="8">
        <f t="shared" si="6"/>
        <v>0</v>
      </c>
      <c r="E264" s="9">
        <f t="shared" si="7"/>
        <v>13</v>
      </c>
    </row>
    <row r="265" spans="1:9" x14ac:dyDescent="0.2">
      <c r="A265" s="7">
        <v>16</v>
      </c>
      <c r="B265" s="8">
        <f t="shared" si="6"/>
        <v>12</v>
      </c>
      <c r="C265" s="8">
        <f t="shared" si="6"/>
        <v>8</v>
      </c>
      <c r="D265" s="8">
        <f t="shared" si="6"/>
        <v>3</v>
      </c>
      <c r="E265" s="9">
        <f t="shared" si="7"/>
        <v>23</v>
      </c>
    </row>
    <row r="266" spans="1:9" x14ac:dyDescent="0.2">
      <c r="A266" s="7">
        <v>17</v>
      </c>
      <c r="B266" s="8">
        <f t="shared" si="6"/>
        <v>5</v>
      </c>
      <c r="C266" s="8">
        <f t="shared" si="6"/>
        <v>9</v>
      </c>
      <c r="D266" s="8">
        <f t="shared" si="6"/>
        <v>2</v>
      </c>
      <c r="E266" s="9">
        <f t="shared" si="7"/>
        <v>16</v>
      </c>
    </row>
    <row r="267" spans="1:9" x14ac:dyDescent="0.2">
      <c r="A267" s="7">
        <v>18</v>
      </c>
      <c r="B267" s="8">
        <f t="shared" si="6"/>
        <v>6</v>
      </c>
      <c r="C267" s="8">
        <f t="shared" si="6"/>
        <v>15</v>
      </c>
      <c r="D267" s="8">
        <f t="shared" si="6"/>
        <v>2</v>
      </c>
      <c r="E267" s="9">
        <f t="shared" si="7"/>
        <v>23</v>
      </c>
    </row>
    <row r="268" spans="1:9" x14ac:dyDescent="0.2">
      <c r="A268" s="7">
        <v>19</v>
      </c>
      <c r="B268" s="8">
        <f t="shared" si="6"/>
        <v>14</v>
      </c>
      <c r="C268" s="8">
        <f t="shared" si="6"/>
        <v>13</v>
      </c>
      <c r="D268" s="8">
        <f t="shared" si="6"/>
        <v>3</v>
      </c>
      <c r="E268" s="9">
        <f t="shared" si="7"/>
        <v>30</v>
      </c>
    </row>
    <row r="269" spans="1:9" x14ac:dyDescent="0.2">
      <c r="A269" s="7">
        <v>20</v>
      </c>
      <c r="B269" s="8">
        <f t="shared" si="6"/>
        <v>10</v>
      </c>
      <c r="C269" s="8">
        <f t="shared" si="6"/>
        <v>10</v>
      </c>
      <c r="D269" s="8">
        <f t="shared" si="6"/>
        <v>0</v>
      </c>
      <c r="E269" s="9">
        <f t="shared" si="7"/>
        <v>20</v>
      </c>
    </row>
    <row r="270" spans="1:9" x14ac:dyDescent="0.2">
      <c r="A270" s="7">
        <v>21</v>
      </c>
      <c r="B270" s="8">
        <f t="shared" si="6"/>
        <v>7</v>
      </c>
      <c r="C270" s="8">
        <f t="shared" si="6"/>
        <v>8</v>
      </c>
      <c r="D270" s="8">
        <f t="shared" si="6"/>
        <v>2</v>
      </c>
      <c r="E270" s="9">
        <f t="shared" si="7"/>
        <v>17</v>
      </c>
    </row>
    <row r="271" spans="1:9" x14ac:dyDescent="0.2">
      <c r="A271" s="7">
        <v>22</v>
      </c>
      <c r="B271" s="8">
        <f t="shared" si="6"/>
        <v>4</v>
      </c>
      <c r="C271" s="8">
        <f t="shared" si="6"/>
        <v>6</v>
      </c>
      <c r="D271" s="8">
        <f t="shared" si="6"/>
        <v>2</v>
      </c>
      <c r="E271" s="9">
        <f t="shared" si="7"/>
        <v>12</v>
      </c>
    </row>
    <row r="272" spans="1:9" x14ac:dyDescent="0.2">
      <c r="A272" s="10">
        <v>23</v>
      </c>
      <c r="B272" s="11">
        <f t="shared" si="6"/>
        <v>4</v>
      </c>
      <c r="C272" s="11">
        <f t="shared" si="6"/>
        <v>0</v>
      </c>
      <c r="D272" s="11">
        <f t="shared" si="6"/>
        <v>3</v>
      </c>
      <c r="E272" s="12">
        <f t="shared" si="7"/>
        <v>7</v>
      </c>
    </row>
    <row r="274" spans="1:9" ht="45" customHeight="1" x14ac:dyDescent="0.2">
      <c r="A274" s="24" t="str" cm="1">
        <f t="array" aca="1" ref="A274"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12, 2026</v>
      </c>
      <c r="B274" s="24"/>
      <c r="C274" s="24"/>
      <c r="D274" s="24"/>
      <c r="E274" s="24"/>
      <c r="F274" s="24"/>
      <c r="G274" s="24"/>
      <c r="H274" s="24"/>
      <c r="I274" s="24"/>
    </row>
  </sheetData>
  <mergeCells count="8">
    <mergeCell ref="A261:E261"/>
    <mergeCell ref="A274:I274"/>
    <mergeCell ref="A220:I220"/>
    <mergeCell ref="A222:I222"/>
    <mergeCell ref="A224:I224"/>
    <mergeCell ref="A236:I236"/>
    <mergeCell ref="A258:I258"/>
    <mergeCell ref="A259:I259"/>
  </mergeCells>
  <pageMargins left="0.7" right="0.7" top="0.75" bottom="0.75" header="0.3" footer="0.3"/>
  <drawing r:id="rId1"/>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5702D-08CA-5046-9DE7-D3A18A9D0BDD}">
  <dimension ref="A1:T275"/>
  <sheetViews>
    <sheetView showGridLines="0" topLeftCell="A264" zoomScale="110" zoomScaleNormal="110" workbookViewId="0">
      <selection activeCell="H2" sqref="H2:H176"/>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4372</v>
      </c>
      <c r="F2" s="21">
        <v>46308.018541666665</v>
      </c>
      <c r="G2" s="20" t="s">
        <v>22</v>
      </c>
      <c r="H2" s="20" t="s">
        <v>4373</v>
      </c>
      <c r="I2" s="20">
        <v>340</v>
      </c>
      <c r="J2" s="20" t="s">
        <v>23</v>
      </c>
      <c r="K2" s="20" t="s">
        <v>24</v>
      </c>
      <c r="L2" s="20">
        <v>864</v>
      </c>
      <c r="M2" s="20" t="s">
        <v>711</v>
      </c>
      <c r="N2" s="21">
        <v>46308.063020833331</v>
      </c>
      <c r="O2" s="20">
        <v>340</v>
      </c>
      <c r="P2" s="20" t="s">
        <v>26</v>
      </c>
      <c r="Q2" s="20">
        <v>190</v>
      </c>
      <c r="R2" s="3" t="str">
        <f>IF(OR(G2="12R",G2="12L"),_xlfn.XLOOKUP(C2,DB!$A$2:$A$255,DB!$B$2:$B$255,""),IF(OR(G2="30L",G2="30R"),_xlfn.XLOOKUP(C2,DB!$A$2:$A$255,DB!$C$2:$C$255,""),""))</f>
        <v>UDGUV</v>
      </c>
      <c r="S2" s="3">
        <f>HOUR(F2)</f>
        <v>0</v>
      </c>
      <c r="T2" s="3" t="str">
        <f>_xlfn.XLOOKUP(C2,DB!$A$2:$A$255,DB!$D$2:$D$255,"")</f>
        <v>Sector 2</v>
      </c>
    </row>
    <row r="3" spans="1:20" x14ac:dyDescent="0.2">
      <c r="A3" s="20" t="s">
        <v>4079</v>
      </c>
      <c r="B3" s="20" t="s">
        <v>18</v>
      </c>
      <c r="C3" s="20" t="s">
        <v>687</v>
      </c>
      <c r="D3" s="20" t="s">
        <v>69</v>
      </c>
      <c r="E3" s="20" t="s">
        <v>4080</v>
      </c>
      <c r="F3" s="21">
        <v>46308.032546296294</v>
      </c>
      <c r="G3" s="20" t="s">
        <v>22</v>
      </c>
      <c r="H3" s="20" t="s">
        <v>4374</v>
      </c>
      <c r="I3" s="20">
        <v>390</v>
      </c>
      <c r="J3" s="20" t="s">
        <v>23</v>
      </c>
      <c r="K3" s="20" t="s">
        <v>24</v>
      </c>
      <c r="L3" s="20">
        <v>136</v>
      </c>
      <c r="M3" s="20" t="s">
        <v>40</v>
      </c>
      <c r="N3" s="21">
        <v>46308.042175925926</v>
      </c>
      <c r="O3" s="20">
        <v>263</v>
      </c>
      <c r="P3" s="20" t="s">
        <v>41</v>
      </c>
      <c r="Q3" s="20">
        <v>190</v>
      </c>
      <c r="R3" s="3" t="str">
        <f>IF(OR(G3="12R",G3="12L"),_xlfn.XLOOKUP(C3,DB!$A$2:$A$255,DB!$B$2:$B$255,""),IF(OR(G3="30L",G3="30R"),_xlfn.XLOOKUP(C3,DB!$A$2:$A$255,DB!$C$2:$C$255,""),""))</f>
        <v>NUDAL</v>
      </c>
      <c r="S3" s="3">
        <f t="shared" ref="S3:S66" si="0">HOUR(F3)</f>
        <v>0</v>
      </c>
      <c r="T3" s="3" t="str">
        <f>_xlfn.XLOOKUP(C3,DB!$A$2:$A$255,DB!$D$2:$D$255,"")</f>
        <v>Sector 3</v>
      </c>
    </row>
    <row r="4" spans="1:20" x14ac:dyDescent="0.2">
      <c r="A4" s="20" t="s">
        <v>3478</v>
      </c>
      <c r="B4" s="20" t="s">
        <v>18</v>
      </c>
      <c r="C4" s="20" t="s">
        <v>221</v>
      </c>
      <c r="D4" s="20" t="s">
        <v>61</v>
      </c>
      <c r="E4" s="20" t="s">
        <v>590</v>
      </c>
      <c r="F4" s="21">
        <v>46308.034490740742</v>
      </c>
      <c r="G4" s="20" t="s">
        <v>22</v>
      </c>
      <c r="H4" s="20" t="s">
        <v>4375</v>
      </c>
      <c r="I4" s="20">
        <v>340</v>
      </c>
      <c r="J4" s="20" t="s">
        <v>23</v>
      </c>
      <c r="K4" s="20" t="s">
        <v>24</v>
      </c>
      <c r="L4" s="20">
        <v>859</v>
      </c>
      <c r="M4" s="20" t="s">
        <v>46</v>
      </c>
      <c r="N4" s="21">
        <v>46308.078819444447</v>
      </c>
      <c r="O4" s="20">
        <v>340</v>
      </c>
      <c r="P4" s="20" t="s">
        <v>26</v>
      </c>
      <c r="Q4" s="20">
        <v>190</v>
      </c>
      <c r="R4" s="3" t="str">
        <f>IF(OR(G4="12R",G4="12L"),_xlfn.XLOOKUP(C4,DB!$A$2:$A$255,DB!$B$2:$B$255,""),IF(OR(G4="30L",G4="30R"),_xlfn.XLOOKUP(C4,DB!$A$2:$A$255,DB!$C$2:$C$255,""),""))</f>
        <v>UDGUV</v>
      </c>
      <c r="S4" s="3">
        <f t="shared" si="0"/>
        <v>0</v>
      </c>
      <c r="T4" s="3" t="str">
        <f>_xlfn.XLOOKUP(C4,DB!$A$2:$A$255,DB!$D$2:$D$255,"")</f>
        <v>Sector 2</v>
      </c>
    </row>
    <row r="5" spans="1:20" x14ac:dyDescent="0.2">
      <c r="A5" s="20" t="s">
        <v>4376</v>
      </c>
      <c r="B5" s="20" t="s">
        <v>18</v>
      </c>
      <c r="C5" s="20" t="s">
        <v>66</v>
      </c>
      <c r="D5" s="20" t="s">
        <v>4377</v>
      </c>
      <c r="E5" s="20"/>
      <c r="F5" s="21">
        <v>46308.036249999997</v>
      </c>
      <c r="G5" s="20" t="s">
        <v>22</v>
      </c>
      <c r="H5" s="20" t="s">
        <v>4378</v>
      </c>
      <c r="I5" s="20">
        <v>180</v>
      </c>
      <c r="J5" s="20" t="s">
        <v>23</v>
      </c>
      <c r="K5" s="20" t="s">
        <v>51</v>
      </c>
      <c r="L5" s="20">
        <v>360</v>
      </c>
      <c r="M5" s="20" t="s">
        <v>66</v>
      </c>
      <c r="N5" s="21">
        <v>46308.067523148151</v>
      </c>
      <c r="O5" s="20">
        <v>0</v>
      </c>
      <c r="P5" s="20" t="s">
        <v>137</v>
      </c>
      <c r="Q5" s="20">
        <v>30</v>
      </c>
      <c r="R5" s="3" t="str">
        <f>IF(OR(G5="12R",G5="12L"),_xlfn.XLOOKUP(C5,DB!$A$2:$A$255,DB!$B$2:$B$255,""),IF(OR(G5="30L",G5="30R"),_xlfn.XLOOKUP(C5,DB!$A$2:$A$255,DB!$C$2:$C$255,""),""))</f>
        <v>UDGUV</v>
      </c>
      <c r="S5" s="3">
        <f t="shared" si="0"/>
        <v>0</v>
      </c>
      <c r="T5" s="3" t="str">
        <f>_xlfn.XLOOKUP(C5,DB!$A$2:$A$255,DB!$D$2:$D$255,"")</f>
        <v>Sector 2</v>
      </c>
    </row>
    <row r="6" spans="1:20" x14ac:dyDescent="0.2">
      <c r="A6" s="20" t="s">
        <v>42</v>
      </c>
      <c r="B6" s="20" t="s">
        <v>18</v>
      </c>
      <c r="C6" s="20" t="s">
        <v>43</v>
      </c>
      <c r="D6" s="20" t="s">
        <v>44</v>
      </c>
      <c r="E6" s="20" t="s">
        <v>1170</v>
      </c>
      <c r="F6" s="21">
        <v>46308.038819444446</v>
      </c>
      <c r="G6" s="20" t="s">
        <v>22</v>
      </c>
      <c r="H6" s="20" t="s">
        <v>4379</v>
      </c>
      <c r="I6" s="20">
        <v>360</v>
      </c>
      <c r="J6" s="20" t="s">
        <v>23</v>
      </c>
      <c r="K6" s="20" t="s">
        <v>24</v>
      </c>
      <c r="L6" s="20">
        <v>902</v>
      </c>
      <c r="M6" s="20" t="s">
        <v>2985</v>
      </c>
      <c r="N6" s="21">
        <v>46308.087164351855</v>
      </c>
      <c r="O6" s="20">
        <v>360</v>
      </c>
      <c r="P6" s="20" t="s">
        <v>26</v>
      </c>
      <c r="Q6" s="20">
        <v>190</v>
      </c>
      <c r="R6" s="3" t="str">
        <f>IF(OR(G6="12R",G6="12L"),_xlfn.XLOOKUP(C6,DB!$A$2:$A$255,DB!$B$2:$B$255,""),IF(OR(G6="30L",G6="30R"),_xlfn.XLOOKUP(C6,DB!$A$2:$A$255,DB!$C$2:$C$255,""),""))</f>
        <v>UDGUV</v>
      </c>
      <c r="S6" s="3">
        <f t="shared" si="0"/>
        <v>0</v>
      </c>
      <c r="T6" s="3" t="str">
        <f>_xlfn.XLOOKUP(C6,DB!$A$2:$A$255,DB!$D$2:$D$255,"")</f>
        <v>Sector 2</v>
      </c>
    </row>
    <row r="7" spans="1:20" x14ac:dyDescent="0.2">
      <c r="A7" s="20" t="s">
        <v>4380</v>
      </c>
      <c r="B7" s="20" t="s">
        <v>18</v>
      </c>
      <c r="C7" s="20" t="s">
        <v>115</v>
      </c>
      <c r="D7" s="20" t="s">
        <v>116</v>
      </c>
      <c r="E7" s="20" t="s">
        <v>4381</v>
      </c>
      <c r="F7" s="21">
        <v>46308.042233796295</v>
      </c>
      <c r="G7" s="20" t="s">
        <v>22</v>
      </c>
      <c r="H7" s="20" t="s">
        <v>4382</v>
      </c>
      <c r="I7" s="20">
        <v>390</v>
      </c>
      <c r="J7" s="20" t="s">
        <v>23</v>
      </c>
      <c r="K7" s="20" t="s">
        <v>24</v>
      </c>
      <c r="L7" s="20">
        <v>149</v>
      </c>
      <c r="M7" s="20" t="s">
        <v>117</v>
      </c>
      <c r="N7" s="21">
        <v>46308.051712962966</v>
      </c>
      <c r="O7" s="20">
        <v>290</v>
      </c>
      <c r="P7" s="20" t="s">
        <v>26</v>
      </c>
      <c r="Q7" s="20">
        <v>190</v>
      </c>
      <c r="R7" s="3" t="str">
        <f>IF(OR(G7="12R",G7="12L"),_xlfn.XLOOKUP(C7,DB!$A$2:$A$255,DB!$B$2:$B$255,""),IF(OR(G7="30L",G7="30R"),_xlfn.XLOOKUP(C7,DB!$A$2:$A$255,DB!$C$2:$C$255,""),""))</f>
        <v>TAKUX</v>
      </c>
      <c r="S7" s="3">
        <f t="shared" si="0"/>
        <v>1</v>
      </c>
      <c r="T7" s="3" t="str">
        <f>_xlfn.XLOOKUP(C7,DB!$A$2:$A$255,DB!$D$2:$D$255,"")</f>
        <v>Sector 7</v>
      </c>
    </row>
    <row r="8" spans="1:20" x14ac:dyDescent="0.2">
      <c r="A8" s="20" t="s">
        <v>57</v>
      </c>
      <c r="B8" s="20" t="s">
        <v>18</v>
      </c>
      <c r="C8" s="20" t="s">
        <v>43</v>
      </c>
      <c r="D8" s="20" t="s">
        <v>20</v>
      </c>
      <c r="E8" s="20" t="s">
        <v>534</v>
      </c>
      <c r="F8" s="21">
        <v>46308.045208333337</v>
      </c>
      <c r="G8" s="20" t="s">
        <v>22</v>
      </c>
      <c r="H8" s="20" t="s">
        <v>4383</v>
      </c>
      <c r="I8" s="20">
        <v>340</v>
      </c>
      <c r="J8" s="20" t="s">
        <v>23</v>
      </c>
      <c r="K8" s="20" t="s">
        <v>24</v>
      </c>
      <c r="L8" s="20">
        <v>892</v>
      </c>
      <c r="M8" s="20" t="s">
        <v>744</v>
      </c>
      <c r="N8" s="21">
        <v>46308.092407407406</v>
      </c>
      <c r="O8" s="20">
        <v>340</v>
      </c>
      <c r="P8" s="20" t="s">
        <v>26</v>
      </c>
      <c r="Q8" s="20">
        <v>190</v>
      </c>
      <c r="R8" s="3" t="str">
        <f>IF(OR(G8="12R",G8="12L"),_xlfn.XLOOKUP(C8,DB!$A$2:$A$255,DB!$B$2:$B$255,""),IF(OR(G8="30L",G8="30R"),_xlfn.XLOOKUP(C8,DB!$A$2:$A$255,DB!$C$2:$C$255,""),""))</f>
        <v>UDGUV</v>
      </c>
      <c r="S8" s="3">
        <f t="shared" si="0"/>
        <v>1</v>
      </c>
      <c r="T8" s="3" t="str">
        <f>_xlfn.XLOOKUP(C8,DB!$A$2:$A$255,DB!$D$2:$D$255,"")</f>
        <v>Sector 2</v>
      </c>
    </row>
    <row r="9" spans="1:20" x14ac:dyDescent="0.2">
      <c r="A9" s="20" t="s">
        <v>47</v>
      </c>
      <c r="B9" s="20" t="s">
        <v>18</v>
      </c>
      <c r="C9" s="20" t="s">
        <v>48</v>
      </c>
      <c r="D9" s="20" t="s">
        <v>49</v>
      </c>
      <c r="E9" s="20" t="s">
        <v>692</v>
      </c>
      <c r="F9" s="21">
        <v>46308.046979166669</v>
      </c>
      <c r="G9" s="20" t="s">
        <v>22</v>
      </c>
      <c r="H9" s="20" t="s">
        <v>4384</v>
      </c>
      <c r="I9" s="20">
        <v>370</v>
      </c>
      <c r="J9" s="20" t="s">
        <v>23</v>
      </c>
      <c r="K9" s="20" t="s">
        <v>24</v>
      </c>
      <c r="L9" s="20">
        <v>136</v>
      </c>
      <c r="M9" s="20" t="s">
        <v>40</v>
      </c>
      <c r="N9" s="21">
        <v>46308.056666666664</v>
      </c>
      <c r="O9" s="20">
        <v>238</v>
      </c>
      <c r="P9" s="20" t="s">
        <v>41</v>
      </c>
      <c r="Q9" s="20">
        <v>190</v>
      </c>
      <c r="R9" s="3" t="str">
        <f>IF(OR(G9="12R",G9="12L"),_xlfn.XLOOKUP(C9,DB!$A$2:$A$255,DB!$B$2:$B$255,""),IF(OR(G9="30L",G9="30R"),_xlfn.XLOOKUP(C9,DB!$A$2:$A$255,DB!$C$2:$C$255,""),""))</f>
        <v>NUDAL</v>
      </c>
      <c r="S9" s="3">
        <f t="shared" si="0"/>
        <v>1</v>
      </c>
      <c r="T9" s="3" t="str">
        <f>_xlfn.XLOOKUP(C9,DB!$A$2:$A$255,DB!$D$2:$D$255,"")</f>
        <v>Sector 3</v>
      </c>
    </row>
    <row r="10" spans="1:20" x14ac:dyDescent="0.2">
      <c r="A10" s="20" t="s">
        <v>52</v>
      </c>
      <c r="B10" s="20" t="s">
        <v>18</v>
      </c>
      <c r="C10" s="20" t="s">
        <v>53</v>
      </c>
      <c r="D10" s="20" t="s">
        <v>54</v>
      </c>
      <c r="E10" s="20" t="s">
        <v>597</v>
      </c>
      <c r="F10" s="21">
        <v>46308.060312499998</v>
      </c>
      <c r="G10" s="20" t="s">
        <v>22</v>
      </c>
      <c r="H10" s="20" t="s">
        <v>4385</v>
      </c>
      <c r="I10" s="20">
        <v>370</v>
      </c>
      <c r="J10" s="20" t="s">
        <v>23</v>
      </c>
      <c r="K10" s="20" t="s">
        <v>24</v>
      </c>
      <c r="L10" s="20">
        <v>218</v>
      </c>
      <c r="M10" s="20" t="s">
        <v>56</v>
      </c>
      <c r="N10" s="21">
        <v>46308.073564814818</v>
      </c>
      <c r="O10" s="20">
        <v>350</v>
      </c>
      <c r="P10" s="20" t="s">
        <v>26</v>
      </c>
      <c r="Q10" s="20">
        <v>190</v>
      </c>
      <c r="R10" s="3" t="str">
        <f>IF(OR(G10="12R",G10="12L"),_xlfn.XLOOKUP(C10,DB!$A$2:$A$255,DB!$B$2:$B$255,""),IF(OR(G10="30L",G10="30R"),_xlfn.XLOOKUP(C10,DB!$A$2:$A$255,DB!$C$2:$C$255,""),""))</f>
        <v>CZM</v>
      </c>
      <c r="S10" s="3">
        <f t="shared" si="0"/>
        <v>1</v>
      </c>
      <c r="T10" s="3" t="str">
        <f>_xlfn.XLOOKUP(C10,DB!$A$2:$A$255,DB!$D$2:$D$255,"")</f>
        <v>Sector 7</v>
      </c>
    </row>
    <row r="11" spans="1:20" x14ac:dyDescent="0.2">
      <c r="A11" s="20" t="s">
        <v>37</v>
      </c>
      <c r="B11" s="20" t="s">
        <v>18</v>
      </c>
      <c r="C11" s="20" t="s">
        <v>38</v>
      </c>
      <c r="D11" s="20" t="s">
        <v>39</v>
      </c>
      <c r="E11" s="20" t="s">
        <v>1238</v>
      </c>
      <c r="F11" s="21">
        <v>46308.064039351855</v>
      </c>
      <c r="G11" s="20" t="s">
        <v>22</v>
      </c>
      <c r="H11" s="20" t="s">
        <v>4386</v>
      </c>
      <c r="I11" s="20">
        <v>350</v>
      </c>
      <c r="J11" s="20" t="s">
        <v>23</v>
      </c>
      <c r="K11" s="20" t="s">
        <v>24</v>
      </c>
      <c r="L11" s="20">
        <v>136</v>
      </c>
      <c r="M11" s="20" t="s">
        <v>655</v>
      </c>
      <c r="N11" s="21">
        <v>46308.074305555558</v>
      </c>
      <c r="O11" s="20">
        <v>216</v>
      </c>
      <c r="P11" s="20" t="s">
        <v>41</v>
      </c>
      <c r="Q11" s="20">
        <v>190</v>
      </c>
      <c r="R11" s="3" t="str">
        <f>IF(OR(G11="12R",G11="12L"),_xlfn.XLOOKUP(C11,DB!$A$2:$A$255,DB!$B$2:$B$255,""),IF(OR(G11="30L",G11="30R"),_xlfn.XLOOKUP(C11,DB!$A$2:$A$255,DB!$C$2:$C$255,""),""))</f>
        <v>NUDAL</v>
      </c>
      <c r="S11" s="3">
        <f t="shared" si="0"/>
        <v>1</v>
      </c>
      <c r="T11" s="3" t="str">
        <f>_xlfn.XLOOKUP(C11,DB!$A$2:$A$255,DB!$D$2:$D$255,"")</f>
        <v>Sector 3</v>
      </c>
    </row>
    <row r="12" spans="1:20" x14ac:dyDescent="0.2">
      <c r="A12" s="20" t="s">
        <v>32</v>
      </c>
      <c r="B12" s="20" t="s">
        <v>18</v>
      </c>
      <c r="C12" s="20" t="s">
        <v>33</v>
      </c>
      <c r="D12" s="20" t="s">
        <v>34</v>
      </c>
      <c r="E12" s="20" t="s">
        <v>870</v>
      </c>
      <c r="F12" s="21">
        <v>46308.070902777778</v>
      </c>
      <c r="G12" s="20" t="s">
        <v>22</v>
      </c>
      <c r="H12" s="20" t="s">
        <v>4387</v>
      </c>
      <c r="I12" s="20">
        <v>360</v>
      </c>
      <c r="J12" s="20" t="s">
        <v>23</v>
      </c>
      <c r="K12" s="20" t="s">
        <v>24</v>
      </c>
      <c r="L12" s="20">
        <v>863</v>
      </c>
      <c r="M12" s="20" t="s">
        <v>36</v>
      </c>
      <c r="N12" s="21">
        <v>46308.114594907405</v>
      </c>
      <c r="O12" s="20">
        <v>360</v>
      </c>
      <c r="P12" s="20" t="s">
        <v>26</v>
      </c>
      <c r="Q12" s="20">
        <v>190</v>
      </c>
      <c r="R12" s="3" t="str">
        <f>IF(OR(G12="12R",G12="12L"),_xlfn.XLOOKUP(C12,DB!$A$2:$A$255,DB!$B$2:$B$255,""),IF(OR(G12="30L",G12="30R"),_xlfn.XLOOKUP(C12,DB!$A$2:$A$255,DB!$C$2:$C$255,""),""))</f>
        <v>UDGUV</v>
      </c>
      <c r="S12" s="3">
        <f t="shared" si="0"/>
        <v>1</v>
      </c>
      <c r="T12" s="3" t="str">
        <f>_xlfn.XLOOKUP(C12,DB!$A$2:$A$255,DB!$D$2:$D$255,"")</f>
        <v>Sector 2</v>
      </c>
    </row>
    <row r="13" spans="1:20" x14ac:dyDescent="0.2">
      <c r="A13" s="20" t="s">
        <v>62</v>
      </c>
      <c r="B13" s="20" t="s">
        <v>18</v>
      </c>
      <c r="C13" s="20" t="s">
        <v>63</v>
      </c>
      <c r="D13" s="20" t="s">
        <v>371</v>
      </c>
      <c r="E13" s="20" t="s">
        <v>372</v>
      </c>
      <c r="F13" s="21">
        <v>46308.073854166665</v>
      </c>
      <c r="G13" s="20" t="s">
        <v>22</v>
      </c>
      <c r="H13" s="20" t="s">
        <v>4388</v>
      </c>
      <c r="I13" s="20">
        <v>340</v>
      </c>
      <c r="J13" s="20" t="s">
        <v>23</v>
      </c>
      <c r="K13" s="20" t="s">
        <v>24</v>
      </c>
      <c r="L13" s="20">
        <v>866</v>
      </c>
      <c r="M13" s="20" t="s">
        <v>181</v>
      </c>
      <c r="N13" s="21">
        <v>46308.119074074071</v>
      </c>
      <c r="O13" s="20">
        <v>340</v>
      </c>
      <c r="P13" s="20" t="s">
        <v>26</v>
      </c>
      <c r="Q13" s="20">
        <v>190</v>
      </c>
      <c r="R13" s="3" t="str">
        <f>IF(OR(G13="12R",G13="12L"),_xlfn.XLOOKUP(C13,DB!$A$2:$A$255,DB!$B$2:$B$255,""),IF(OR(G13="30L",G13="30R"),_xlfn.XLOOKUP(C13,DB!$A$2:$A$255,DB!$C$2:$C$255,""),""))</f>
        <v>UDGUV</v>
      </c>
      <c r="S13" s="3">
        <f t="shared" si="0"/>
        <v>1</v>
      </c>
      <c r="T13" s="3" t="str">
        <f>_xlfn.XLOOKUP(C13,DB!$A$2:$A$255,DB!$D$2:$D$255,"")</f>
        <v>Sector 2</v>
      </c>
    </row>
    <row r="14" spans="1:20" x14ac:dyDescent="0.2">
      <c r="A14" s="20" t="s">
        <v>65</v>
      </c>
      <c r="B14" s="20" t="s">
        <v>18</v>
      </c>
      <c r="C14" s="20" t="s">
        <v>66</v>
      </c>
      <c r="D14" s="20" t="s">
        <v>64</v>
      </c>
      <c r="E14" s="20" t="s">
        <v>897</v>
      </c>
      <c r="F14" s="21">
        <v>46308.082083333335</v>
      </c>
      <c r="G14" s="20" t="s">
        <v>22</v>
      </c>
      <c r="H14" s="20" t="s">
        <v>1189</v>
      </c>
      <c r="I14" s="20">
        <v>220</v>
      </c>
      <c r="J14" s="20" t="s">
        <v>23</v>
      </c>
      <c r="K14" s="20" t="s">
        <v>24</v>
      </c>
      <c r="L14" s="20">
        <v>358</v>
      </c>
      <c r="M14" s="20" t="s">
        <v>66</v>
      </c>
      <c r="N14" s="21">
        <v>46308.106307870374</v>
      </c>
      <c r="O14" s="20">
        <v>0</v>
      </c>
      <c r="P14" s="20" t="s">
        <v>26</v>
      </c>
      <c r="Q14" s="20">
        <v>190</v>
      </c>
      <c r="R14" s="3" t="str">
        <f>IF(OR(G14="12R",G14="12L"),_xlfn.XLOOKUP(C14,DB!$A$2:$A$255,DB!$B$2:$B$255,""),IF(OR(G14="30L",G14="30R"),_xlfn.XLOOKUP(C14,DB!$A$2:$A$255,DB!$C$2:$C$255,""),""))</f>
        <v>UDGUV</v>
      </c>
      <c r="S14" s="3">
        <f t="shared" si="0"/>
        <v>1</v>
      </c>
      <c r="T14" s="3" t="str">
        <f>_xlfn.XLOOKUP(C14,DB!$A$2:$A$255,DB!$D$2:$D$255,"")</f>
        <v>Sector 2</v>
      </c>
    </row>
    <row r="15" spans="1:20" x14ac:dyDescent="0.2">
      <c r="A15" s="20" t="s">
        <v>60</v>
      </c>
      <c r="B15" s="20" t="s">
        <v>18</v>
      </c>
      <c r="C15" s="20" t="s">
        <v>28</v>
      </c>
      <c r="D15" s="20" t="s">
        <v>61</v>
      </c>
      <c r="E15" s="20" t="s">
        <v>4389</v>
      </c>
      <c r="F15" s="21">
        <v>46308.089259259257</v>
      </c>
      <c r="G15" s="20" t="s">
        <v>22</v>
      </c>
      <c r="H15" s="20" t="s">
        <v>4390</v>
      </c>
      <c r="I15" s="20">
        <v>310</v>
      </c>
      <c r="J15" s="20" t="s">
        <v>23</v>
      </c>
      <c r="K15" s="20" t="s">
        <v>24</v>
      </c>
      <c r="L15" s="20">
        <v>365</v>
      </c>
      <c r="M15" s="20" t="s">
        <v>31</v>
      </c>
      <c r="N15" s="21">
        <v>46308.110891203702</v>
      </c>
      <c r="O15" s="20">
        <v>310</v>
      </c>
      <c r="P15" s="20" t="s">
        <v>26</v>
      </c>
      <c r="Q15" s="20">
        <v>40</v>
      </c>
      <c r="R15" s="3" t="str">
        <f>IF(OR(G15="12R",G15="12L"),_xlfn.XLOOKUP(C15,DB!$A$2:$A$255,DB!$B$2:$B$255,""),IF(OR(G15="30L",G15="30R"),_xlfn.XLOOKUP(C15,DB!$A$2:$A$255,DB!$C$2:$C$255,""),""))</f>
        <v>OMSUK</v>
      </c>
      <c r="S15" s="3">
        <f t="shared" si="0"/>
        <v>2</v>
      </c>
      <c r="T15" s="3" t="str">
        <f>_xlfn.XLOOKUP(C15,DB!$A$2:$A$255,DB!$D$2:$D$255,"")</f>
        <v>Sector 3</v>
      </c>
    </row>
    <row r="16" spans="1:20" x14ac:dyDescent="0.2">
      <c r="A16" s="20" t="s">
        <v>68</v>
      </c>
      <c r="B16" s="20" t="s">
        <v>18</v>
      </c>
      <c r="C16" s="20" t="s">
        <v>38</v>
      </c>
      <c r="D16" s="20" t="s">
        <v>88</v>
      </c>
      <c r="E16" s="20" t="s">
        <v>91</v>
      </c>
      <c r="F16" s="21">
        <v>46308.101979166669</v>
      </c>
      <c r="G16" s="20" t="s">
        <v>22</v>
      </c>
      <c r="H16" s="20" t="s">
        <v>4391</v>
      </c>
      <c r="I16" s="20">
        <v>350</v>
      </c>
      <c r="J16" s="20" t="s">
        <v>23</v>
      </c>
      <c r="K16" s="20" t="s">
        <v>24</v>
      </c>
      <c r="L16" s="20">
        <v>140</v>
      </c>
      <c r="M16" s="20" t="s">
        <v>3300</v>
      </c>
      <c r="N16" s="21">
        <v>46308.111701388887</v>
      </c>
      <c r="O16" s="20">
        <v>209</v>
      </c>
      <c r="P16" s="20" t="s">
        <v>41</v>
      </c>
      <c r="Q16" s="20">
        <v>190</v>
      </c>
      <c r="R16" s="3" t="str">
        <f>IF(OR(G16="12R",G16="12L"),_xlfn.XLOOKUP(C16,DB!$A$2:$A$255,DB!$B$2:$B$255,""),IF(OR(G16="30L",G16="30R"),_xlfn.XLOOKUP(C16,DB!$A$2:$A$255,DB!$C$2:$C$255,""),""))</f>
        <v>NUDAL</v>
      </c>
      <c r="S16" s="3">
        <f t="shared" si="0"/>
        <v>2</v>
      </c>
      <c r="T16" s="3" t="str">
        <f>_xlfn.XLOOKUP(C16,DB!$A$2:$A$255,DB!$D$2:$D$255,"")</f>
        <v>Sector 3</v>
      </c>
    </row>
    <row r="17" spans="1:20" x14ac:dyDescent="0.2">
      <c r="A17" s="20" t="s">
        <v>92</v>
      </c>
      <c r="B17" s="20" t="s">
        <v>18</v>
      </c>
      <c r="C17" s="20" t="s">
        <v>33</v>
      </c>
      <c r="D17" s="20" t="s">
        <v>20</v>
      </c>
      <c r="E17" s="20" t="s">
        <v>1175</v>
      </c>
      <c r="F17" s="21">
        <v>46308.116064814814</v>
      </c>
      <c r="G17" s="20" t="s">
        <v>22</v>
      </c>
      <c r="H17" s="20" t="s">
        <v>4392</v>
      </c>
      <c r="I17" s="20">
        <v>340</v>
      </c>
      <c r="J17" s="20" t="s">
        <v>23</v>
      </c>
      <c r="K17" s="20" t="s">
        <v>24</v>
      </c>
      <c r="L17" s="20">
        <v>872</v>
      </c>
      <c r="M17" s="20" t="s">
        <v>36</v>
      </c>
      <c r="N17" s="21">
        <v>46308.161296296297</v>
      </c>
      <c r="O17" s="20">
        <v>340</v>
      </c>
      <c r="P17" s="20" t="s">
        <v>26</v>
      </c>
      <c r="Q17" s="20">
        <v>190</v>
      </c>
      <c r="R17" s="3" t="str">
        <f>IF(OR(G17="12R",G17="12L"),_xlfn.XLOOKUP(C17,DB!$A$2:$A$255,DB!$B$2:$B$255,""),IF(OR(G17="30L",G17="30R"),_xlfn.XLOOKUP(C17,DB!$A$2:$A$255,DB!$C$2:$C$255,""),""))</f>
        <v>UDGUV</v>
      </c>
      <c r="S17" s="3">
        <f t="shared" si="0"/>
        <v>2</v>
      </c>
      <c r="T17" s="3" t="str">
        <f>_xlfn.XLOOKUP(C17,DB!$A$2:$A$255,DB!$D$2:$D$255,"")</f>
        <v>Sector 2</v>
      </c>
    </row>
    <row r="18" spans="1:20" x14ac:dyDescent="0.2">
      <c r="A18" s="20" t="s">
        <v>375</v>
      </c>
      <c r="B18" s="20" t="s">
        <v>18</v>
      </c>
      <c r="C18" s="20" t="s">
        <v>219</v>
      </c>
      <c r="D18" s="20" t="s">
        <v>34</v>
      </c>
      <c r="E18" s="20" t="s">
        <v>399</v>
      </c>
      <c r="F18" s="21">
        <v>46308.11787037037</v>
      </c>
      <c r="G18" s="20" t="s">
        <v>22</v>
      </c>
      <c r="H18" s="20" t="s">
        <v>4393</v>
      </c>
      <c r="I18" s="20">
        <v>370</v>
      </c>
      <c r="J18" s="20" t="s">
        <v>23</v>
      </c>
      <c r="K18" s="20" t="s">
        <v>24</v>
      </c>
      <c r="L18" s="20">
        <v>155</v>
      </c>
      <c r="M18" s="20" t="s">
        <v>722</v>
      </c>
      <c r="N18" s="21">
        <v>46308.128472222219</v>
      </c>
      <c r="O18" s="20">
        <v>263</v>
      </c>
      <c r="P18" s="20" t="s">
        <v>26</v>
      </c>
      <c r="Q18" s="20">
        <v>190</v>
      </c>
      <c r="R18" s="3" t="str">
        <f>IF(OR(G18="12R",G18="12L"),_xlfn.XLOOKUP(C18,DB!$A$2:$A$255,DB!$B$2:$B$255,""),IF(OR(G18="30L",G18="30R"),_xlfn.XLOOKUP(C18,DB!$A$2:$A$255,DB!$C$2:$C$255,""),""))</f>
        <v>TAKUX</v>
      </c>
      <c r="S18" s="3">
        <f t="shared" si="0"/>
        <v>2</v>
      </c>
      <c r="T18" s="3" t="str">
        <f>_xlfn.XLOOKUP(C18,DB!$A$2:$A$255,DB!$D$2:$D$255,"")</f>
        <v>Sector 7</v>
      </c>
    </row>
    <row r="19" spans="1:20" x14ac:dyDescent="0.2">
      <c r="A19" s="20" t="s">
        <v>71</v>
      </c>
      <c r="B19" s="20" t="s">
        <v>18</v>
      </c>
      <c r="C19" s="20" t="s">
        <v>43</v>
      </c>
      <c r="D19" s="20" t="s">
        <v>54</v>
      </c>
      <c r="E19" s="20" t="s">
        <v>109</v>
      </c>
      <c r="F19" s="21">
        <v>46308.121770833335</v>
      </c>
      <c r="G19" s="20" t="s">
        <v>22</v>
      </c>
      <c r="H19" s="20" t="s">
        <v>4394</v>
      </c>
      <c r="I19" s="20">
        <v>360</v>
      </c>
      <c r="J19" s="20" t="s">
        <v>23</v>
      </c>
      <c r="K19" s="20" t="s">
        <v>24</v>
      </c>
      <c r="L19" s="20">
        <v>861</v>
      </c>
      <c r="M19" s="20" t="s">
        <v>461</v>
      </c>
      <c r="N19" s="21">
        <v>46308.166446759256</v>
      </c>
      <c r="O19" s="20">
        <v>360</v>
      </c>
      <c r="P19" s="20" t="s">
        <v>26</v>
      </c>
      <c r="Q19" s="20">
        <v>190</v>
      </c>
      <c r="R19" s="3" t="str">
        <f>IF(OR(G19="12R",G19="12L"),_xlfn.XLOOKUP(C19,DB!$A$2:$A$255,DB!$B$2:$B$255,""),IF(OR(G19="30L",G19="30R"),_xlfn.XLOOKUP(C19,DB!$A$2:$A$255,DB!$C$2:$C$255,""),""))</f>
        <v>UDGUV</v>
      </c>
      <c r="S19" s="3">
        <f t="shared" si="0"/>
        <v>2</v>
      </c>
      <c r="T19" s="3" t="str">
        <f>_xlfn.XLOOKUP(C19,DB!$A$2:$A$255,DB!$D$2:$D$255,"")</f>
        <v>Sector 2</v>
      </c>
    </row>
    <row r="20" spans="1:20" x14ac:dyDescent="0.2">
      <c r="A20" s="20" t="s">
        <v>80</v>
      </c>
      <c r="B20" s="20" t="s">
        <v>18</v>
      </c>
      <c r="C20" s="20" t="s">
        <v>43</v>
      </c>
      <c r="D20" s="20" t="s">
        <v>20</v>
      </c>
      <c r="E20" s="20" t="s">
        <v>460</v>
      </c>
      <c r="F20" s="21">
        <v>46308.123229166667</v>
      </c>
      <c r="G20" s="20" t="s">
        <v>22</v>
      </c>
      <c r="H20" s="20" t="s">
        <v>4395</v>
      </c>
      <c r="I20" s="20">
        <v>360</v>
      </c>
      <c r="J20" s="20" t="s">
        <v>23</v>
      </c>
      <c r="K20" s="20" t="s">
        <v>24</v>
      </c>
      <c r="L20" s="20">
        <v>861</v>
      </c>
      <c r="M20" s="20" t="s">
        <v>461</v>
      </c>
      <c r="N20" s="21">
        <v>46308.169537037036</v>
      </c>
      <c r="O20" s="20">
        <v>360</v>
      </c>
      <c r="P20" s="20" t="s">
        <v>26</v>
      </c>
      <c r="Q20" s="20">
        <v>190</v>
      </c>
      <c r="R20" s="3" t="str">
        <f>IF(OR(G20="12R",G20="12L"),_xlfn.XLOOKUP(C20,DB!$A$2:$A$255,DB!$B$2:$B$255,""),IF(OR(G20="30L",G20="30R"),_xlfn.XLOOKUP(C20,DB!$A$2:$A$255,DB!$C$2:$C$255,""),""))</f>
        <v>UDGUV</v>
      </c>
      <c r="S20" s="3">
        <f t="shared" si="0"/>
        <v>2</v>
      </c>
      <c r="T20" s="3" t="str">
        <f>_xlfn.XLOOKUP(C20,DB!$A$2:$A$255,DB!$D$2:$D$255,"")</f>
        <v>Sector 2</v>
      </c>
    </row>
    <row r="21" spans="1:20" x14ac:dyDescent="0.2">
      <c r="A21" s="20" t="s">
        <v>83</v>
      </c>
      <c r="B21" s="20" t="s">
        <v>18</v>
      </c>
      <c r="C21" s="20" t="s">
        <v>50</v>
      </c>
      <c r="D21" s="20" t="s">
        <v>54</v>
      </c>
      <c r="E21" s="20" t="s">
        <v>3542</v>
      </c>
      <c r="F21" s="21">
        <v>46308.136423611111</v>
      </c>
      <c r="G21" s="20" t="s">
        <v>696</v>
      </c>
      <c r="H21" s="20" t="s">
        <v>4396</v>
      </c>
      <c r="I21" s="20">
        <v>380</v>
      </c>
      <c r="J21" s="20" t="s">
        <v>23</v>
      </c>
      <c r="K21" s="20" t="s">
        <v>24</v>
      </c>
      <c r="L21" s="20">
        <v>875</v>
      </c>
      <c r="M21" s="20" t="s">
        <v>85</v>
      </c>
      <c r="N21" s="21">
        <v>46308.182349537034</v>
      </c>
      <c r="O21" s="20">
        <v>380</v>
      </c>
      <c r="P21" s="20" t="s">
        <v>26</v>
      </c>
      <c r="Q21" s="20">
        <v>190</v>
      </c>
      <c r="R21" s="3" t="str">
        <f>IF(OR(G21="12R",G21="12L"),_xlfn.XLOOKUP(C21,DB!$A$2:$A$255,DB!$B$2:$B$255,""),IF(OR(G21="30L",G21="30R"),_xlfn.XLOOKUP(C21,DB!$A$2:$A$255,DB!$C$2:$C$255,""),""))</f>
        <v>UDGUV</v>
      </c>
      <c r="S21" s="3">
        <f t="shared" si="0"/>
        <v>3</v>
      </c>
      <c r="T21" s="3" t="str">
        <f>_xlfn.XLOOKUP(C21,DB!$A$2:$A$255,DB!$D$2:$D$255,"")</f>
        <v>Sector 2</v>
      </c>
    </row>
    <row r="22" spans="1:20" x14ac:dyDescent="0.2">
      <c r="A22" s="20" t="s">
        <v>74</v>
      </c>
      <c r="B22" s="20" t="s">
        <v>18</v>
      </c>
      <c r="C22" s="20" t="s">
        <v>75</v>
      </c>
      <c r="D22" s="20" t="s">
        <v>64</v>
      </c>
      <c r="E22" s="20" t="s">
        <v>2437</v>
      </c>
      <c r="F22" s="21">
        <v>46308.150335648148</v>
      </c>
      <c r="G22" s="20" t="s">
        <v>696</v>
      </c>
      <c r="H22" s="20" t="s">
        <v>4397</v>
      </c>
      <c r="I22" s="20">
        <v>320</v>
      </c>
      <c r="J22" s="20" t="s">
        <v>23</v>
      </c>
      <c r="K22" s="20" t="s">
        <v>24</v>
      </c>
      <c r="L22" s="20">
        <v>727</v>
      </c>
      <c r="M22" s="20" t="s">
        <v>75</v>
      </c>
      <c r="N22" s="21">
        <v>46308.194074074076</v>
      </c>
      <c r="O22" s="20">
        <v>0</v>
      </c>
      <c r="P22" s="20" t="s">
        <v>26</v>
      </c>
      <c r="Q22" s="20">
        <v>190</v>
      </c>
      <c r="R22" s="3" t="str">
        <f>IF(OR(G22="12R",G22="12L"),_xlfn.XLOOKUP(C22,DB!$A$2:$A$255,DB!$B$2:$B$255,""),IF(OR(G22="30L",G22="30R"),_xlfn.XLOOKUP(C22,DB!$A$2:$A$255,DB!$C$2:$C$255,""),""))</f>
        <v>UDGUV</v>
      </c>
      <c r="S22" s="3">
        <f t="shared" si="0"/>
        <v>3</v>
      </c>
      <c r="T22" s="3" t="str">
        <f>_xlfn.XLOOKUP(C22,DB!$A$2:$A$255,DB!$D$2:$D$255,"")</f>
        <v>Sector 2</v>
      </c>
    </row>
    <row r="23" spans="1:20" x14ac:dyDescent="0.2">
      <c r="A23" s="20" t="s">
        <v>77</v>
      </c>
      <c r="B23" s="20" t="s">
        <v>18</v>
      </c>
      <c r="C23" s="20" t="s">
        <v>19</v>
      </c>
      <c r="D23" s="20" t="s">
        <v>61</v>
      </c>
      <c r="E23" s="20" t="s">
        <v>716</v>
      </c>
      <c r="F23" s="21">
        <v>46308.16070601852</v>
      </c>
      <c r="G23" s="20" t="s">
        <v>696</v>
      </c>
      <c r="H23" s="20" t="s">
        <v>4398</v>
      </c>
      <c r="I23" s="20">
        <v>340</v>
      </c>
      <c r="J23" s="20" t="s">
        <v>23</v>
      </c>
      <c r="K23" s="20" t="s">
        <v>24</v>
      </c>
      <c r="L23" s="20">
        <v>865</v>
      </c>
      <c r="M23" s="20" t="s">
        <v>753</v>
      </c>
      <c r="N23" s="21">
        <v>46308.204699074071</v>
      </c>
      <c r="O23" s="20">
        <v>340</v>
      </c>
      <c r="P23" s="20" t="s">
        <v>26</v>
      </c>
      <c r="Q23" s="20">
        <v>190</v>
      </c>
      <c r="R23" s="3" t="str">
        <f>IF(OR(G23="12R",G23="12L"),_xlfn.XLOOKUP(C23,DB!$A$2:$A$255,DB!$B$2:$B$255,""),IF(OR(G23="30L",G23="30R"),_xlfn.XLOOKUP(C23,DB!$A$2:$A$255,DB!$C$2:$C$255,""),""))</f>
        <v>UDGUV</v>
      </c>
      <c r="S23" s="3">
        <f t="shared" si="0"/>
        <v>3</v>
      </c>
      <c r="T23" s="3" t="str">
        <f>_xlfn.XLOOKUP(C23,DB!$A$2:$A$255,DB!$D$2:$D$255,"")</f>
        <v>Sector 2</v>
      </c>
    </row>
    <row r="24" spans="1:20" x14ac:dyDescent="0.2">
      <c r="A24" s="20" t="s">
        <v>89</v>
      </c>
      <c r="B24" s="20" t="s">
        <v>18</v>
      </c>
      <c r="C24" s="20" t="s">
        <v>43</v>
      </c>
      <c r="D24" s="20" t="s">
        <v>20</v>
      </c>
      <c r="E24" s="20" t="s">
        <v>1168</v>
      </c>
      <c r="F24" s="21">
        <v>46308.184583333335</v>
      </c>
      <c r="G24" s="20" t="s">
        <v>696</v>
      </c>
      <c r="H24" s="20" t="s">
        <v>4115</v>
      </c>
      <c r="I24" s="20">
        <v>340</v>
      </c>
      <c r="J24" s="20" t="s">
        <v>23</v>
      </c>
      <c r="K24" s="20" t="s">
        <v>24</v>
      </c>
      <c r="L24" s="20">
        <v>861</v>
      </c>
      <c r="M24" s="20" t="s">
        <v>46</v>
      </c>
      <c r="N24" s="21">
        <v>46308.229062500002</v>
      </c>
      <c r="O24" s="20">
        <v>340</v>
      </c>
      <c r="P24" s="20" t="s">
        <v>26</v>
      </c>
      <c r="Q24" s="20">
        <v>190</v>
      </c>
      <c r="R24" s="3" t="str">
        <f>IF(OR(G24="12R",G24="12L"),_xlfn.XLOOKUP(C24,DB!$A$2:$A$255,DB!$B$2:$B$255,""),IF(OR(G24="30L",G24="30R"),_xlfn.XLOOKUP(C24,DB!$A$2:$A$255,DB!$C$2:$C$255,""),""))</f>
        <v>UDGUV</v>
      </c>
      <c r="S24" s="3">
        <f t="shared" si="0"/>
        <v>4</v>
      </c>
      <c r="T24" s="3" t="str">
        <f>_xlfn.XLOOKUP(C24,DB!$A$2:$A$255,DB!$D$2:$D$255,"")</f>
        <v>Sector 2</v>
      </c>
    </row>
    <row r="25" spans="1:20" x14ac:dyDescent="0.2">
      <c r="A25" s="20" t="s">
        <v>27</v>
      </c>
      <c r="B25" s="20" t="s">
        <v>18</v>
      </c>
      <c r="C25" s="20" t="s">
        <v>28</v>
      </c>
      <c r="D25" s="20" t="s">
        <v>29</v>
      </c>
      <c r="E25" s="20" t="s">
        <v>4399</v>
      </c>
      <c r="F25" s="21">
        <v>46308.216157407405</v>
      </c>
      <c r="G25" s="20" t="s">
        <v>696</v>
      </c>
      <c r="H25" s="20" t="s">
        <v>4400</v>
      </c>
      <c r="I25" s="20">
        <v>350</v>
      </c>
      <c r="J25" s="20" t="s">
        <v>23</v>
      </c>
      <c r="K25" s="20" t="s">
        <v>24</v>
      </c>
      <c r="L25" s="20">
        <v>355</v>
      </c>
      <c r="M25" s="20" t="s">
        <v>31</v>
      </c>
      <c r="N25" s="21">
        <v>46308.236793981479</v>
      </c>
      <c r="O25" s="20">
        <v>350</v>
      </c>
      <c r="P25" s="20" t="s">
        <v>26</v>
      </c>
      <c r="Q25" s="20">
        <v>40</v>
      </c>
      <c r="R25" s="3" t="str">
        <f>IF(OR(G25="12R",G25="12L"),_xlfn.XLOOKUP(C25,DB!$A$2:$A$255,DB!$B$2:$B$255,""),IF(OR(G25="30L",G25="30R"),_xlfn.XLOOKUP(C25,DB!$A$2:$A$255,DB!$C$2:$C$255,""),""))</f>
        <v>OMSUK</v>
      </c>
      <c r="S25" s="3">
        <f t="shared" si="0"/>
        <v>5</v>
      </c>
      <c r="T25" s="3" t="str">
        <f>_xlfn.XLOOKUP(C25,DB!$A$2:$A$255,DB!$D$2:$D$255,"")</f>
        <v>Sector 3</v>
      </c>
    </row>
    <row r="26" spans="1:20" x14ac:dyDescent="0.2">
      <c r="A26" s="20" t="s">
        <v>86</v>
      </c>
      <c r="B26" s="20" t="s">
        <v>18</v>
      </c>
      <c r="C26" s="20" t="s">
        <v>87</v>
      </c>
      <c r="D26" s="20" t="s">
        <v>88</v>
      </c>
      <c r="E26" s="20" t="s">
        <v>4401</v>
      </c>
      <c r="F26" s="21">
        <v>46308.30296296296</v>
      </c>
      <c r="G26" s="20" t="s">
        <v>696</v>
      </c>
      <c r="H26" s="20" t="s">
        <v>4402</v>
      </c>
      <c r="I26" s="20">
        <v>370</v>
      </c>
      <c r="J26" s="20" t="s">
        <v>23</v>
      </c>
      <c r="K26" s="20" t="s">
        <v>24</v>
      </c>
      <c r="L26" s="20">
        <v>136</v>
      </c>
      <c r="M26" s="20" t="s">
        <v>40</v>
      </c>
      <c r="N26" s="21">
        <v>46308.312835648147</v>
      </c>
      <c r="O26" s="20">
        <v>201</v>
      </c>
      <c r="P26" s="20" t="s">
        <v>41</v>
      </c>
      <c r="Q26" s="20">
        <v>190</v>
      </c>
      <c r="R26" s="3" t="str">
        <f>IF(OR(G26="12R",G26="12L"),_xlfn.XLOOKUP(C26,DB!$A$2:$A$255,DB!$B$2:$B$255,""),IF(OR(G26="30L",G26="30R"),_xlfn.XLOOKUP(C26,DB!$A$2:$A$255,DB!$C$2:$C$255,""),""))</f>
        <v>NUDAL</v>
      </c>
      <c r="S26" s="3">
        <f t="shared" si="0"/>
        <v>7</v>
      </c>
      <c r="T26" s="3" t="str">
        <f>_xlfn.XLOOKUP(C26,DB!$A$2:$A$255,DB!$D$2:$D$255,"")</f>
        <v>Sector 3</v>
      </c>
    </row>
    <row r="27" spans="1:20" x14ac:dyDescent="0.2">
      <c r="A27" s="20" t="s">
        <v>94</v>
      </c>
      <c r="B27" s="20" t="s">
        <v>18</v>
      </c>
      <c r="C27" s="20" t="s">
        <v>43</v>
      </c>
      <c r="D27" s="20" t="s">
        <v>34</v>
      </c>
      <c r="E27" s="20" t="s">
        <v>4403</v>
      </c>
      <c r="F27" s="21">
        <v>46308.43922453704</v>
      </c>
      <c r="G27" s="20" t="s">
        <v>696</v>
      </c>
      <c r="H27" s="20" t="s">
        <v>4404</v>
      </c>
      <c r="I27" s="20">
        <v>360</v>
      </c>
      <c r="J27" s="20" t="s">
        <v>23</v>
      </c>
      <c r="K27" s="20" t="s">
        <v>24</v>
      </c>
      <c r="L27" s="20">
        <v>860</v>
      </c>
      <c r="M27" s="20" t="s">
        <v>46</v>
      </c>
      <c r="N27" s="21">
        <v>46308.483530092592</v>
      </c>
      <c r="O27" s="20">
        <v>360</v>
      </c>
      <c r="P27" s="20" t="s">
        <v>26</v>
      </c>
      <c r="Q27" s="20">
        <v>190</v>
      </c>
      <c r="R27" s="3" t="str">
        <f>IF(OR(G27="12R",G27="12L"),_xlfn.XLOOKUP(C27,DB!$A$2:$A$255,DB!$B$2:$B$255,""),IF(OR(G27="30L",G27="30R"),_xlfn.XLOOKUP(C27,DB!$A$2:$A$255,DB!$C$2:$C$255,""),""))</f>
        <v>UDGUV</v>
      </c>
      <c r="S27" s="3">
        <f t="shared" si="0"/>
        <v>10</v>
      </c>
      <c r="T27" s="3" t="str">
        <f>_xlfn.XLOOKUP(C27,DB!$A$2:$A$255,DB!$D$2:$D$255,"")</f>
        <v>Sector 2</v>
      </c>
    </row>
    <row r="28" spans="1:20" x14ac:dyDescent="0.2">
      <c r="A28" s="20" t="s">
        <v>106</v>
      </c>
      <c r="B28" s="20" t="s">
        <v>18</v>
      </c>
      <c r="C28" s="20" t="s">
        <v>43</v>
      </c>
      <c r="D28" s="20" t="s">
        <v>20</v>
      </c>
      <c r="E28" s="20" t="s">
        <v>534</v>
      </c>
      <c r="F28" s="21">
        <v>46308.455833333333</v>
      </c>
      <c r="G28" s="20" t="s">
        <v>696</v>
      </c>
      <c r="H28" s="20" t="s">
        <v>4405</v>
      </c>
      <c r="I28" s="20">
        <v>360</v>
      </c>
      <c r="J28" s="20" t="s">
        <v>23</v>
      </c>
      <c r="K28" s="20" t="s">
        <v>24</v>
      </c>
      <c r="L28" s="20">
        <v>861</v>
      </c>
      <c r="M28" s="20" t="s">
        <v>46</v>
      </c>
      <c r="N28" s="21">
        <v>46308.499155092592</v>
      </c>
      <c r="O28" s="20">
        <v>360</v>
      </c>
      <c r="P28" s="20" t="s">
        <v>26</v>
      </c>
      <c r="Q28" s="20">
        <v>190</v>
      </c>
      <c r="R28" s="3" t="str">
        <f>IF(OR(G28="12R",G28="12L"),_xlfn.XLOOKUP(C28,DB!$A$2:$A$255,DB!$B$2:$B$255,""),IF(OR(G28="30L",G28="30R"),_xlfn.XLOOKUP(C28,DB!$A$2:$A$255,DB!$C$2:$C$255,""),""))</f>
        <v>UDGUV</v>
      </c>
      <c r="S28" s="3">
        <f t="shared" si="0"/>
        <v>10</v>
      </c>
      <c r="T28" s="3" t="str">
        <f>_xlfn.XLOOKUP(C28,DB!$A$2:$A$255,DB!$D$2:$D$255,"")</f>
        <v>Sector 2</v>
      </c>
    </row>
    <row r="29" spans="1:20" x14ac:dyDescent="0.2">
      <c r="A29" s="20" t="s">
        <v>96</v>
      </c>
      <c r="B29" s="20" t="s">
        <v>18</v>
      </c>
      <c r="C29" s="20" t="s">
        <v>97</v>
      </c>
      <c r="D29" s="20" t="s">
        <v>20</v>
      </c>
      <c r="E29" s="20" t="s">
        <v>562</v>
      </c>
      <c r="F29" s="21">
        <v>46308.460381944446</v>
      </c>
      <c r="G29" s="20" t="s">
        <v>696</v>
      </c>
      <c r="H29" s="20" t="s">
        <v>4406</v>
      </c>
      <c r="I29" s="20">
        <v>340</v>
      </c>
      <c r="J29" s="20" t="s">
        <v>23</v>
      </c>
      <c r="K29" s="20" t="s">
        <v>24</v>
      </c>
      <c r="L29" s="20">
        <v>877</v>
      </c>
      <c r="M29" s="20" t="s">
        <v>99</v>
      </c>
      <c r="N29" s="21">
        <v>46308.506851851853</v>
      </c>
      <c r="O29" s="20">
        <v>245</v>
      </c>
      <c r="P29" s="20" t="s">
        <v>26</v>
      </c>
      <c r="Q29" s="20">
        <v>190</v>
      </c>
      <c r="R29" s="3" t="str">
        <f>IF(OR(G29="12R",G29="12L"),_xlfn.XLOOKUP(C29,DB!$A$2:$A$255,DB!$B$2:$B$255,""),IF(OR(G29="30L",G29="30R"),_xlfn.XLOOKUP(C29,DB!$A$2:$A$255,DB!$C$2:$C$255,""),""))</f>
        <v>UDGUV</v>
      </c>
      <c r="S29" s="3">
        <f t="shared" si="0"/>
        <v>11</v>
      </c>
      <c r="T29" s="3" t="str">
        <f>_xlfn.XLOOKUP(C29,DB!$A$2:$A$255,DB!$D$2:$D$255,"")</f>
        <v>Sector 2</v>
      </c>
    </row>
    <row r="30" spans="1:20" x14ac:dyDescent="0.2">
      <c r="A30" s="20" t="s">
        <v>103</v>
      </c>
      <c r="B30" s="20" t="s">
        <v>18</v>
      </c>
      <c r="C30" s="20" t="s">
        <v>43</v>
      </c>
      <c r="D30" s="20" t="s">
        <v>44</v>
      </c>
      <c r="E30" s="20" t="s">
        <v>547</v>
      </c>
      <c r="F30" s="21">
        <v>46308.472060185188</v>
      </c>
      <c r="G30" s="20" t="s">
        <v>696</v>
      </c>
      <c r="H30" s="20" t="s">
        <v>4407</v>
      </c>
      <c r="I30" s="20">
        <v>360</v>
      </c>
      <c r="J30" s="20" t="s">
        <v>23</v>
      </c>
      <c r="K30" s="20" t="s">
        <v>24</v>
      </c>
      <c r="L30" s="20">
        <v>861</v>
      </c>
      <c r="M30" s="20" t="s">
        <v>46</v>
      </c>
      <c r="N30" s="21">
        <v>46308.51730324074</v>
      </c>
      <c r="O30" s="20">
        <v>360</v>
      </c>
      <c r="P30" s="20" t="s">
        <v>26</v>
      </c>
      <c r="Q30" s="20">
        <v>190</v>
      </c>
      <c r="R30" s="3" t="str">
        <f>IF(OR(G30="12R",G30="12L"),_xlfn.XLOOKUP(C30,DB!$A$2:$A$255,DB!$B$2:$B$255,""),IF(OR(G30="30L",G30="30R"),_xlfn.XLOOKUP(C30,DB!$A$2:$A$255,DB!$C$2:$C$255,""),""))</f>
        <v>UDGUV</v>
      </c>
      <c r="S30" s="3">
        <f t="shared" si="0"/>
        <v>11</v>
      </c>
      <c r="T30" s="3" t="str">
        <f>_xlfn.XLOOKUP(C30,DB!$A$2:$A$255,DB!$D$2:$D$255,"")</f>
        <v>Sector 2</v>
      </c>
    </row>
    <row r="31" spans="1:20" x14ac:dyDescent="0.2">
      <c r="A31" s="20" t="s">
        <v>100</v>
      </c>
      <c r="B31" s="20" t="s">
        <v>18</v>
      </c>
      <c r="C31" s="20" t="s">
        <v>101</v>
      </c>
      <c r="D31" s="20" t="s">
        <v>54</v>
      </c>
      <c r="E31" s="20" t="s">
        <v>428</v>
      </c>
      <c r="F31" s="21">
        <v>46308.474490740744</v>
      </c>
      <c r="G31" s="20" t="s">
        <v>696</v>
      </c>
      <c r="H31" s="20" t="s">
        <v>4118</v>
      </c>
      <c r="I31" s="20">
        <v>360</v>
      </c>
      <c r="J31" s="20" t="s">
        <v>23</v>
      </c>
      <c r="K31" s="20" t="s">
        <v>24</v>
      </c>
      <c r="L31" s="20">
        <v>861</v>
      </c>
      <c r="M31" s="20" t="s">
        <v>46</v>
      </c>
      <c r="N31" s="21">
        <v>46308.519004629627</v>
      </c>
      <c r="O31" s="20">
        <v>360</v>
      </c>
      <c r="P31" s="20" t="s">
        <v>26</v>
      </c>
      <c r="Q31" s="20">
        <v>190</v>
      </c>
      <c r="R31" s="3" t="str">
        <f>IF(OR(G31="12R",G31="12L"),_xlfn.XLOOKUP(C31,DB!$A$2:$A$255,DB!$B$2:$B$255,""),IF(OR(G31="30L",G31="30R"),_xlfn.XLOOKUP(C31,DB!$A$2:$A$255,DB!$C$2:$C$255,""),""))</f>
        <v>UDGUV</v>
      </c>
      <c r="S31" s="3">
        <f t="shared" si="0"/>
        <v>11</v>
      </c>
      <c r="T31" s="3" t="str">
        <f>_xlfn.XLOOKUP(C31,DB!$A$2:$A$255,DB!$D$2:$D$255,"")</f>
        <v>Sector 2</v>
      </c>
    </row>
    <row r="32" spans="1:20" x14ac:dyDescent="0.2">
      <c r="A32" s="20" t="s">
        <v>107</v>
      </c>
      <c r="B32" s="20" t="s">
        <v>18</v>
      </c>
      <c r="C32" s="20" t="s">
        <v>108</v>
      </c>
      <c r="D32" s="20" t="s">
        <v>54</v>
      </c>
      <c r="E32" s="20" t="s">
        <v>112</v>
      </c>
      <c r="F32" s="21">
        <v>46308.490289351852</v>
      </c>
      <c r="G32" s="20" t="s">
        <v>696</v>
      </c>
      <c r="H32" s="20" t="s">
        <v>4408</v>
      </c>
      <c r="I32" s="20">
        <v>290</v>
      </c>
      <c r="J32" s="20" t="s">
        <v>23</v>
      </c>
      <c r="K32" s="20" t="s">
        <v>24</v>
      </c>
      <c r="L32" s="20">
        <v>132</v>
      </c>
      <c r="M32" s="20" t="s">
        <v>40</v>
      </c>
      <c r="N32" s="21">
        <v>46308.499594907407</v>
      </c>
      <c r="O32" s="20">
        <v>288</v>
      </c>
      <c r="P32" s="20" t="s">
        <v>26</v>
      </c>
      <c r="Q32" s="20">
        <v>190</v>
      </c>
      <c r="R32" s="3" t="str">
        <f>IF(OR(G32="12R",G32="12L"),_xlfn.XLOOKUP(C32,DB!$A$2:$A$255,DB!$B$2:$B$255,""),IF(OR(G32="30L",G32="30R"),_xlfn.XLOOKUP(C32,DB!$A$2:$A$255,DB!$C$2:$C$255,""),""))</f>
        <v>NUDAL</v>
      </c>
      <c r="S32" s="3">
        <f t="shared" si="0"/>
        <v>11</v>
      </c>
      <c r="T32" s="3" t="str">
        <f>_xlfn.XLOOKUP(C32,DB!$A$2:$A$255,DB!$D$2:$D$255,"")</f>
        <v>Sector 3</v>
      </c>
    </row>
    <row r="33" spans="1:20" x14ac:dyDescent="0.2">
      <c r="A33" s="20" t="s">
        <v>114</v>
      </c>
      <c r="B33" s="20" t="s">
        <v>18</v>
      </c>
      <c r="C33" s="20" t="s">
        <v>115</v>
      </c>
      <c r="D33" s="20" t="s">
        <v>129</v>
      </c>
      <c r="E33" s="20" t="s">
        <v>3532</v>
      </c>
      <c r="F33" s="21">
        <v>46308.500069444446</v>
      </c>
      <c r="G33" s="20" t="s">
        <v>696</v>
      </c>
      <c r="H33" s="20" t="s">
        <v>4409</v>
      </c>
      <c r="I33" s="20">
        <v>330</v>
      </c>
      <c r="J33" s="20" t="s">
        <v>23</v>
      </c>
      <c r="K33" s="20" t="s">
        <v>24</v>
      </c>
      <c r="L33" s="20">
        <v>150</v>
      </c>
      <c r="M33" s="20" t="s">
        <v>117</v>
      </c>
      <c r="N33" s="21">
        <v>46308.510150462964</v>
      </c>
      <c r="O33" s="20">
        <v>283</v>
      </c>
      <c r="P33" s="20" t="s">
        <v>26</v>
      </c>
      <c r="Q33" s="20">
        <v>190</v>
      </c>
      <c r="R33" s="3" t="str">
        <f>IF(OR(G33="12R",G33="12L"),_xlfn.XLOOKUP(C33,DB!$A$2:$A$255,DB!$B$2:$B$255,""),IF(OR(G33="30L",G33="30R"),_xlfn.XLOOKUP(C33,DB!$A$2:$A$255,DB!$C$2:$C$255,""),""))</f>
        <v>TAKUX</v>
      </c>
      <c r="S33" s="3">
        <f t="shared" si="0"/>
        <v>12</v>
      </c>
      <c r="T33" s="3" t="str">
        <f>_xlfn.XLOOKUP(C33,DB!$A$2:$A$255,DB!$D$2:$D$255,"")</f>
        <v>Sector 7</v>
      </c>
    </row>
    <row r="34" spans="1:20" x14ac:dyDescent="0.2">
      <c r="A34" s="20" t="s">
        <v>118</v>
      </c>
      <c r="B34" s="20" t="s">
        <v>18</v>
      </c>
      <c r="C34" s="20" t="s">
        <v>119</v>
      </c>
      <c r="D34" s="20" t="s">
        <v>61</v>
      </c>
      <c r="E34" s="20" t="s">
        <v>590</v>
      </c>
      <c r="F34" s="21">
        <v>46308.505381944444</v>
      </c>
      <c r="G34" s="20" t="s">
        <v>696</v>
      </c>
      <c r="H34" s="20" t="s">
        <v>4410</v>
      </c>
      <c r="I34" s="20">
        <v>360</v>
      </c>
      <c r="J34" s="20" t="s">
        <v>23</v>
      </c>
      <c r="K34" s="20" t="s">
        <v>24</v>
      </c>
      <c r="L34" s="20">
        <v>866</v>
      </c>
      <c r="M34" s="20" t="s">
        <v>36</v>
      </c>
      <c r="N34" s="21">
        <v>46308.54965277778</v>
      </c>
      <c r="O34" s="20">
        <v>360</v>
      </c>
      <c r="P34" s="20" t="s">
        <v>26</v>
      </c>
      <c r="Q34" s="20">
        <v>190</v>
      </c>
      <c r="R34" s="3" t="str">
        <f>IF(OR(G34="12R",G34="12L"),_xlfn.XLOOKUP(C34,DB!$A$2:$A$255,DB!$B$2:$B$255,""),IF(OR(G34="30L",G34="30R"),_xlfn.XLOOKUP(C34,DB!$A$2:$A$255,DB!$C$2:$C$255,""),""))</f>
        <v>UDGUV</v>
      </c>
      <c r="S34" s="3">
        <f t="shared" si="0"/>
        <v>12</v>
      </c>
      <c r="T34" s="3" t="str">
        <f>_xlfn.XLOOKUP(C34,DB!$A$2:$A$255,DB!$D$2:$D$255,"")</f>
        <v>Sector 2</v>
      </c>
    </row>
    <row r="35" spans="1:20" x14ac:dyDescent="0.2">
      <c r="A35" s="20" t="s">
        <v>113</v>
      </c>
      <c r="B35" s="20" t="s">
        <v>18</v>
      </c>
      <c r="C35" s="20" t="s">
        <v>43</v>
      </c>
      <c r="D35" s="20" t="s">
        <v>44</v>
      </c>
      <c r="E35" s="20" t="s">
        <v>2729</v>
      </c>
      <c r="F35" s="21">
        <v>46308.506921296299</v>
      </c>
      <c r="G35" s="20" t="s">
        <v>696</v>
      </c>
      <c r="H35" s="20" t="s">
        <v>4411</v>
      </c>
      <c r="I35" s="20">
        <v>360</v>
      </c>
      <c r="J35" s="20" t="s">
        <v>23</v>
      </c>
      <c r="K35" s="20" t="s">
        <v>24</v>
      </c>
      <c r="L35" s="20">
        <v>861</v>
      </c>
      <c r="M35" s="20" t="s">
        <v>46</v>
      </c>
      <c r="N35" s="21">
        <v>46308.551365740743</v>
      </c>
      <c r="O35" s="20">
        <v>360</v>
      </c>
      <c r="P35" s="20" t="s">
        <v>26</v>
      </c>
      <c r="Q35" s="20">
        <v>190</v>
      </c>
      <c r="R35" s="3" t="str">
        <f>IF(OR(G35="12R",G35="12L"),_xlfn.XLOOKUP(C35,DB!$A$2:$A$255,DB!$B$2:$B$255,""),IF(OR(G35="30L",G35="30R"),_xlfn.XLOOKUP(C35,DB!$A$2:$A$255,DB!$C$2:$C$255,""),""))</f>
        <v>UDGUV</v>
      </c>
      <c r="S35" s="3">
        <f t="shared" si="0"/>
        <v>12</v>
      </c>
      <c r="T35" s="3" t="str">
        <f>_xlfn.XLOOKUP(C35,DB!$A$2:$A$255,DB!$D$2:$D$255,"")</f>
        <v>Sector 2</v>
      </c>
    </row>
    <row r="36" spans="1:20" x14ac:dyDescent="0.2">
      <c r="A36" s="20" t="s">
        <v>111</v>
      </c>
      <c r="B36" s="20" t="s">
        <v>18</v>
      </c>
      <c r="C36" s="20" t="s">
        <v>33</v>
      </c>
      <c r="D36" s="20" t="s">
        <v>34</v>
      </c>
      <c r="E36" s="20" t="s">
        <v>399</v>
      </c>
      <c r="F36" s="21">
        <v>46308.517013888886</v>
      </c>
      <c r="G36" s="20" t="s">
        <v>696</v>
      </c>
      <c r="H36" s="20" t="s">
        <v>4412</v>
      </c>
      <c r="I36" s="20">
        <v>380</v>
      </c>
      <c r="J36" s="20" t="s">
        <v>23</v>
      </c>
      <c r="K36" s="20" t="s">
        <v>24</v>
      </c>
      <c r="L36" s="20">
        <v>866</v>
      </c>
      <c r="M36" s="20" t="s">
        <v>36</v>
      </c>
      <c r="N36" s="21">
        <v>46308.560636574075</v>
      </c>
      <c r="O36" s="20">
        <v>380</v>
      </c>
      <c r="P36" s="20" t="s">
        <v>26</v>
      </c>
      <c r="Q36" s="20">
        <v>190</v>
      </c>
      <c r="R36" s="3" t="str">
        <f>IF(OR(G36="12R",G36="12L"),_xlfn.XLOOKUP(C36,DB!$A$2:$A$255,DB!$B$2:$B$255,""),IF(OR(G36="30L",G36="30R"),_xlfn.XLOOKUP(C36,DB!$A$2:$A$255,DB!$C$2:$C$255,""),""))</f>
        <v>UDGUV</v>
      </c>
      <c r="S36" s="3">
        <f t="shared" si="0"/>
        <v>12</v>
      </c>
      <c r="T36" s="3" t="str">
        <f>_xlfn.XLOOKUP(C36,DB!$A$2:$A$255,DB!$D$2:$D$255,"")</f>
        <v>Sector 2</v>
      </c>
    </row>
    <row r="37" spans="1:20" x14ac:dyDescent="0.2">
      <c r="A37" s="20" t="s">
        <v>127</v>
      </c>
      <c r="B37" s="20" t="s">
        <v>18</v>
      </c>
      <c r="C37" s="20" t="s">
        <v>128</v>
      </c>
      <c r="D37" s="20" t="s">
        <v>129</v>
      </c>
      <c r="E37" s="20" t="s">
        <v>4413</v>
      </c>
      <c r="F37" s="21">
        <v>46308.518819444442</v>
      </c>
      <c r="G37" s="20" t="s">
        <v>696</v>
      </c>
      <c r="H37" s="20" t="s">
        <v>4414</v>
      </c>
      <c r="I37" s="20">
        <v>360</v>
      </c>
      <c r="J37" s="20" t="s">
        <v>23</v>
      </c>
      <c r="K37" s="20" t="s">
        <v>24</v>
      </c>
      <c r="L37" s="20">
        <v>548</v>
      </c>
      <c r="M37" s="20" t="s">
        <v>130</v>
      </c>
      <c r="N37" s="21">
        <v>46308.547280092593</v>
      </c>
      <c r="O37" s="20">
        <v>360</v>
      </c>
      <c r="P37" s="20" t="s">
        <v>26</v>
      </c>
      <c r="Q37" s="20">
        <v>40</v>
      </c>
      <c r="R37" s="3" t="str">
        <f>IF(OR(G37="12R",G37="12L"),_xlfn.XLOOKUP(C37,DB!$A$2:$A$255,DB!$B$2:$B$255,""),IF(OR(G37="30L",G37="30R"),_xlfn.XLOOKUP(C37,DB!$A$2:$A$255,DB!$C$2:$C$255,""),""))</f>
        <v>ENEBA</v>
      </c>
      <c r="S37" s="3">
        <f t="shared" si="0"/>
        <v>12</v>
      </c>
      <c r="T37" s="3" t="str">
        <f>_xlfn.XLOOKUP(C37,DB!$A$2:$A$255,DB!$D$2:$D$255,"")</f>
        <v>Sector 3</v>
      </c>
    </row>
    <row r="38" spans="1:20" x14ac:dyDescent="0.2">
      <c r="A38" s="20" t="s">
        <v>121</v>
      </c>
      <c r="B38" s="20" t="s">
        <v>18</v>
      </c>
      <c r="C38" s="20" t="s">
        <v>122</v>
      </c>
      <c r="D38" s="20" t="s">
        <v>123</v>
      </c>
      <c r="E38" s="20" t="s">
        <v>3258</v>
      </c>
      <c r="F38" s="21">
        <v>46308.540659722225</v>
      </c>
      <c r="G38" s="20" t="s">
        <v>696</v>
      </c>
      <c r="H38" s="20" t="s">
        <v>4415</v>
      </c>
      <c r="I38" s="20">
        <v>340</v>
      </c>
      <c r="J38" s="20" t="s">
        <v>23</v>
      </c>
      <c r="K38" s="20" t="s">
        <v>24</v>
      </c>
      <c r="L38" s="20">
        <v>528</v>
      </c>
      <c r="M38" s="20" t="s">
        <v>130</v>
      </c>
      <c r="N38" s="21">
        <v>46308.568912037037</v>
      </c>
      <c r="O38" s="20">
        <v>340</v>
      </c>
      <c r="P38" s="20" t="s">
        <v>26</v>
      </c>
      <c r="Q38" s="20">
        <v>40</v>
      </c>
      <c r="R38" s="3" t="str">
        <f>IF(OR(G38="12R",G38="12L"),_xlfn.XLOOKUP(C38,DB!$A$2:$A$255,DB!$B$2:$B$255,""),IF(OR(G38="30L",G38="30R"),_xlfn.XLOOKUP(C38,DB!$A$2:$A$255,DB!$C$2:$C$255,""),""))</f>
        <v>ENEBA</v>
      </c>
      <c r="S38" s="3">
        <f t="shared" si="0"/>
        <v>12</v>
      </c>
      <c r="T38" s="3" t="str">
        <f>_xlfn.XLOOKUP(C38,DB!$A$2:$A$255,DB!$D$2:$D$255,"")</f>
        <v>Sector 3</v>
      </c>
    </row>
    <row r="39" spans="1:20" x14ac:dyDescent="0.2">
      <c r="A39" s="20" t="s">
        <v>133</v>
      </c>
      <c r="B39" s="20" t="s">
        <v>18</v>
      </c>
      <c r="C39" s="20" t="s">
        <v>134</v>
      </c>
      <c r="D39" s="20" t="s">
        <v>129</v>
      </c>
      <c r="E39" s="20" t="s">
        <v>3851</v>
      </c>
      <c r="F39" s="21">
        <v>46308.545914351853</v>
      </c>
      <c r="G39" s="20" t="s">
        <v>22</v>
      </c>
      <c r="H39" s="20" t="s">
        <v>4416</v>
      </c>
      <c r="I39" s="20">
        <v>370</v>
      </c>
      <c r="J39" s="20" t="s">
        <v>23</v>
      </c>
      <c r="K39" s="20" t="s">
        <v>24</v>
      </c>
      <c r="L39" s="20">
        <v>359</v>
      </c>
      <c r="M39" s="20" t="s">
        <v>31</v>
      </c>
      <c r="N39" s="21">
        <v>46308.566527777781</v>
      </c>
      <c r="O39" s="20">
        <v>370</v>
      </c>
      <c r="P39" s="20" t="s">
        <v>26</v>
      </c>
      <c r="Q39" s="20">
        <v>40</v>
      </c>
      <c r="R39" s="3" t="str">
        <f>IF(OR(G39="12R",G39="12L"),_xlfn.XLOOKUP(C39,DB!$A$2:$A$255,DB!$B$2:$B$255,""),IF(OR(G39="30L",G39="30R"),_xlfn.XLOOKUP(C39,DB!$A$2:$A$255,DB!$C$2:$C$255,""),""))</f>
        <v>ENEBA</v>
      </c>
      <c r="S39" s="3">
        <f t="shared" si="0"/>
        <v>13</v>
      </c>
      <c r="T39" s="3" t="str">
        <f>_xlfn.XLOOKUP(C39,DB!$A$2:$A$255,DB!$D$2:$D$255,"")</f>
        <v>Sector 3</v>
      </c>
    </row>
    <row r="40" spans="1:20" x14ac:dyDescent="0.2">
      <c r="A40" s="20" t="s">
        <v>125</v>
      </c>
      <c r="B40" s="20" t="s">
        <v>18</v>
      </c>
      <c r="C40" s="20" t="s">
        <v>43</v>
      </c>
      <c r="D40" s="20" t="s">
        <v>44</v>
      </c>
      <c r="E40" s="20" t="s">
        <v>519</v>
      </c>
      <c r="F40" s="21">
        <v>46308.549537037034</v>
      </c>
      <c r="G40" s="20" t="s">
        <v>22</v>
      </c>
      <c r="H40" s="20" t="s">
        <v>370</v>
      </c>
      <c r="I40" s="20">
        <v>360</v>
      </c>
      <c r="J40" s="20" t="s">
        <v>23</v>
      </c>
      <c r="K40" s="20" t="s">
        <v>24</v>
      </c>
      <c r="L40" s="20">
        <v>859</v>
      </c>
      <c r="M40" s="20" t="s">
        <v>46</v>
      </c>
      <c r="N40" s="21">
        <v>46308.594004629631</v>
      </c>
      <c r="O40" s="20">
        <v>360</v>
      </c>
      <c r="P40" s="20" t="s">
        <v>26</v>
      </c>
      <c r="Q40" s="20">
        <v>190</v>
      </c>
      <c r="R40" s="3" t="str">
        <f>IF(OR(G40="12R",G40="12L"),_xlfn.XLOOKUP(C40,DB!$A$2:$A$255,DB!$B$2:$B$255,""),IF(OR(G40="30L",G40="30R"),_xlfn.XLOOKUP(C40,DB!$A$2:$A$255,DB!$C$2:$C$255,""),""))</f>
        <v>UDGUV</v>
      </c>
      <c r="S40" s="3">
        <f t="shared" si="0"/>
        <v>13</v>
      </c>
      <c r="T40" s="3" t="str">
        <f>_xlfn.XLOOKUP(C40,DB!$A$2:$A$255,DB!$D$2:$D$255,"")</f>
        <v>Sector 2</v>
      </c>
    </row>
    <row r="41" spans="1:20" x14ac:dyDescent="0.2">
      <c r="A41" s="20" t="s">
        <v>4417</v>
      </c>
      <c r="B41" s="20" t="s">
        <v>18</v>
      </c>
      <c r="C41" s="20" t="s">
        <v>66</v>
      </c>
      <c r="D41" s="20" t="s">
        <v>507</v>
      </c>
      <c r="E41" s="20"/>
      <c r="F41" s="21">
        <v>46308.55505787037</v>
      </c>
      <c r="G41" s="20" t="s">
        <v>22</v>
      </c>
      <c r="H41" s="20" t="s">
        <v>4418</v>
      </c>
      <c r="I41" s="20">
        <v>65</v>
      </c>
      <c r="J41" s="20" t="s">
        <v>139</v>
      </c>
      <c r="K41" s="20" t="s">
        <v>51</v>
      </c>
      <c r="L41" s="20">
        <v>313</v>
      </c>
      <c r="M41" s="20" t="s">
        <v>66</v>
      </c>
      <c r="N41" s="21">
        <v>46308.600555555553</v>
      </c>
      <c r="O41" s="20">
        <v>0</v>
      </c>
      <c r="P41" s="20" t="s">
        <v>137</v>
      </c>
      <c r="Q41" s="20">
        <v>15</v>
      </c>
      <c r="R41" s="3" t="str">
        <f>IF(OR(G41="12R",G41="12L"),_xlfn.XLOOKUP(C41,DB!$A$2:$A$255,DB!$B$2:$B$255,""),IF(OR(G41="30L",G41="30R"),_xlfn.XLOOKUP(C41,DB!$A$2:$A$255,DB!$C$2:$C$255,""),""))</f>
        <v>UDGUV</v>
      </c>
      <c r="S41" s="3">
        <f t="shared" si="0"/>
        <v>13</v>
      </c>
      <c r="T41" s="3" t="str">
        <f>_xlfn.XLOOKUP(C41,DB!$A$2:$A$255,DB!$D$2:$D$255,"")</f>
        <v>Sector 2</v>
      </c>
    </row>
    <row r="42" spans="1:20" x14ac:dyDescent="0.2">
      <c r="A42" s="20" t="s">
        <v>135</v>
      </c>
      <c r="B42" s="20" t="s">
        <v>18</v>
      </c>
      <c r="C42" s="20" t="s">
        <v>136</v>
      </c>
      <c r="D42" s="20" t="s">
        <v>44</v>
      </c>
      <c r="E42" s="20" t="s">
        <v>3942</v>
      </c>
      <c r="F42" s="21">
        <v>46308.580104166664</v>
      </c>
      <c r="G42" s="20" t="s">
        <v>22</v>
      </c>
      <c r="H42" s="20" t="s">
        <v>4419</v>
      </c>
      <c r="I42" s="20">
        <v>330</v>
      </c>
      <c r="J42" s="20" t="s">
        <v>23</v>
      </c>
      <c r="K42" s="20" t="s">
        <v>24</v>
      </c>
      <c r="L42" s="20">
        <v>361</v>
      </c>
      <c r="M42" s="20" t="s">
        <v>31</v>
      </c>
      <c r="N42" s="21">
        <v>46308.60119212963</v>
      </c>
      <c r="O42" s="20">
        <v>330</v>
      </c>
      <c r="P42" s="20" t="s">
        <v>26</v>
      </c>
      <c r="Q42" s="20">
        <v>40</v>
      </c>
      <c r="R42" s="3" t="str">
        <f>IF(OR(G42="12R",G42="12L"),_xlfn.XLOOKUP(C42,DB!$A$2:$A$255,DB!$B$2:$B$255,""),IF(OR(G42="30L",G42="30R"),_xlfn.XLOOKUP(C42,DB!$A$2:$A$255,DB!$C$2:$C$255,""),""))</f>
        <v>OMSUK</v>
      </c>
      <c r="S42" s="3">
        <f t="shared" si="0"/>
        <v>13</v>
      </c>
      <c r="T42" s="3" t="str">
        <f>_xlfn.XLOOKUP(C42,DB!$A$2:$A$255,DB!$D$2:$D$255,"")</f>
        <v>Sector 3</v>
      </c>
    </row>
    <row r="43" spans="1:20" x14ac:dyDescent="0.2">
      <c r="A43" s="20" t="s">
        <v>140</v>
      </c>
      <c r="B43" s="20" t="s">
        <v>18</v>
      </c>
      <c r="C43" s="20" t="s">
        <v>43</v>
      </c>
      <c r="D43" s="20" t="s">
        <v>44</v>
      </c>
      <c r="E43" s="20" t="s">
        <v>288</v>
      </c>
      <c r="F43" s="21">
        <v>46308.601354166669</v>
      </c>
      <c r="G43" s="20" t="s">
        <v>22</v>
      </c>
      <c r="H43" s="20" t="s">
        <v>4420</v>
      </c>
      <c r="I43" s="20">
        <v>360</v>
      </c>
      <c r="J43" s="20" t="s">
        <v>23</v>
      </c>
      <c r="K43" s="20" t="s">
        <v>24</v>
      </c>
      <c r="L43" s="20">
        <v>859</v>
      </c>
      <c r="M43" s="20" t="s">
        <v>46</v>
      </c>
      <c r="N43" s="21">
        <v>46308.645543981482</v>
      </c>
      <c r="O43" s="20">
        <v>360</v>
      </c>
      <c r="P43" s="20" t="s">
        <v>26</v>
      </c>
      <c r="Q43" s="20">
        <v>190</v>
      </c>
      <c r="R43" s="3" t="str">
        <f>IF(OR(G43="12R",G43="12L"),_xlfn.XLOOKUP(C43,DB!$A$2:$A$255,DB!$B$2:$B$255,""),IF(OR(G43="30L",G43="30R"),_xlfn.XLOOKUP(C43,DB!$A$2:$A$255,DB!$C$2:$C$255,""),""))</f>
        <v>UDGUV</v>
      </c>
      <c r="S43" s="3">
        <f t="shared" si="0"/>
        <v>14</v>
      </c>
      <c r="T43" s="3" t="str">
        <f>_xlfn.XLOOKUP(C43,DB!$A$2:$A$255,DB!$D$2:$D$255,"")</f>
        <v>Sector 2</v>
      </c>
    </row>
    <row r="44" spans="1:20" x14ac:dyDescent="0.2">
      <c r="A44" s="20" t="s">
        <v>415</v>
      </c>
      <c r="B44" s="20" t="s">
        <v>18</v>
      </c>
      <c r="C44" s="20" t="s">
        <v>18</v>
      </c>
      <c r="D44" s="20" t="s">
        <v>416</v>
      </c>
      <c r="E44" s="20"/>
      <c r="F44" s="21">
        <v>46308.604259259257</v>
      </c>
      <c r="G44" s="20" t="s">
        <v>22</v>
      </c>
      <c r="H44" s="20" t="s">
        <v>4421</v>
      </c>
      <c r="I44" s="20">
        <v>15</v>
      </c>
      <c r="J44" s="20" t="s">
        <v>139</v>
      </c>
      <c r="K44" s="20" t="s">
        <v>51</v>
      </c>
      <c r="L44" s="20">
        <v>154</v>
      </c>
      <c r="M44" s="20" t="s">
        <v>18</v>
      </c>
      <c r="N44" s="21">
        <v>46308.614398148151</v>
      </c>
      <c r="O44" s="20">
        <v>0</v>
      </c>
      <c r="P44" s="20" t="s">
        <v>137</v>
      </c>
      <c r="Q44" s="20">
        <v>15</v>
      </c>
      <c r="R44" s="3" t="str">
        <f>IF(OR(G44="12R",G44="12L"),_xlfn.XLOOKUP(C44,DB!$A$2:$A$255,DB!$B$2:$B$255,""),IF(OR(G44="30L",G44="30R"),_xlfn.XLOOKUP(C44,DB!$A$2:$A$255,DB!$C$2:$C$255,""),""))</f>
        <v/>
      </c>
      <c r="S44" s="3">
        <f t="shared" si="0"/>
        <v>14</v>
      </c>
      <c r="T44" s="3" t="str">
        <f>_xlfn.XLOOKUP(C44,DB!$A$2:$A$255,DB!$D$2:$D$255,"")</f>
        <v/>
      </c>
    </row>
    <row r="45" spans="1:20" x14ac:dyDescent="0.2">
      <c r="A45" s="20" t="s">
        <v>4422</v>
      </c>
      <c r="B45" s="20" t="s">
        <v>18</v>
      </c>
      <c r="C45" s="20" t="s">
        <v>402</v>
      </c>
      <c r="D45" s="20" t="s">
        <v>3790</v>
      </c>
      <c r="E45" s="20"/>
      <c r="F45" s="21">
        <v>46308.609722222223</v>
      </c>
      <c r="G45" s="20" t="s">
        <v>22</v>
      </c>
      <c r="H45" s="20" t="s">
        <v>167</v>
      </c>
      <c r="I45" s="20">
        <v>10</v>
      </c>
      <c r="J45" s="20" t="s">
        <v>139</v>
      </c>
      <c r="K45" s="20" t="s">
        <v>51</v>
      </c>
      <c r="L45" s="20">
        <v>69</v>
      </c>
      <c r="M45" s="20" t="s">
        <v>402</v>
      </c>
      <c r="N45" s="21">
        <v>46308.624432870369</v>
      </c>
      <c r="O45" s="20">
        <v>0</v>
      </c>
      <c r="P45" s="20" t="s">
        <v>137</v>
      </c>
      <c r="Q45" s="20">
        <v>10</v>
      </c>
      <c r="R45" s="3" t="str">
        <f>IF(OR(G45="12R",G45="12L"),_xlfn.XLOOKUP(C45,DB!$A$2:$A$255,DB!$B$2:$B$255,""),IF(OR(G45="30L",G45="30R"),_xlfn.XLOOKUP(C45,DB!$A$2:$A$255,DB!$C$2:$C$255,""),""))</f>
        <v/>
      </c>
      <c r="S45" s="3">
        <f t="shared" si="0"/>
        <v>14</v>
      </c>
      <c r="T45" s="3" t="str">
        <f>_xlfn.XLOOKUP(C45,DB!$A$2:$A$255,DB!$D$2:$D$255,"")</f>
        <v/>
      </c>
    </row>
    <row r="46" spans="1:20" x14ac:dyDescent="0.2">
      <c r="A46" s="20" t="s">
        <v>146</v>
      </c>
      <c r="B46" s="20" t="s">
        <v>18</v>
      </c>
      <c r="C46" s="20" t="s">
        <v>33</v>
      </c>
      <c r="D46" s="20" t="s">
        <v>54</v>
      </c>
      <c r="E46" s="20" t="s">
        <v>844</v>
      </c>
      <c r="F46" s="21">
        <v>46308.63082175926</v>
      </c>
      <c r="G46" s="20" t="s">
        <v>22</v>
      </c>
      <c r="H46" s="20" t="s">
        <v>4423</v>
      </c>
      <c r="I46" s="20">
        <v>380</v>
      </c>
      <c r="J46" s="20" t="s">
        <v>23</v>
      </c>
      <c r="K46" s="20" t="s">
        <v>24</v>
      </c>
      <c r="L46" s="20">
        <v>867</v>
      </c>
      <c r="M46" s="20" t="s">
        <v>36</v>
      </c>
      <c r="N46" s="21">
        <v>46308.673854166664</v>
      </c>
      <c r="O46" s="20">
        <v>380</v>
      </c>
      <c r="P46" s="20" t="s">
        <v>26</v>
      </c>
      <c r="Q46" s="20">
        <v>190</v>
      </c>
      <c r="R46" s="3" t="str">
        <f>IF(OR(G46="12R",G46="12L"),_xlfn.XLOOKUP(C46,DB!$A$2:$A$255,DB!$B$2:$B$255,""),IF(OR(G46="30L",G46="30R"),_xlfn.XLOOKUP(C46,DB!$A$2:$A$255,DB!$C$2:$C$255,""),""))</f>
        <v>UDGUV</v>
      </c>
      <c r="S46" s="3">
        <f t="shared" si="0"/>
        <v>15</v>
      </c>
      <c r="T46" s="3" t="str">
        <f>_xlfn.XLOOKUP(C46,DB!$A$2:$A$255,DB!$D$2:$D$255,"")</f>
        <v>Sector 2</v>
      </c>
    </row>
    <row r="47" spans="1:20" x14ac:dyDescent="0.2">
      <c r="A47" s="20" t="s">
        <v>3541</v>
      </c>
      <c r="B47" s="20" t="s">
        <v>18</v>
      </c>
      <c r="C47" s="20" t="s">
        <v>50</v>
      </c>
      <c r="D47" s="20" t="s">
        <v>34</v>
      </c>
      <c r="E47" s="20" t="s">
        <v>593</v>
      </c>
      <c r="F47" s="21">
        <v>46308.646886574075</v>
      </c>
      <c r="G47" s="20" t="s">
        <v>22</v>
      </c>
      <c r="H47" s="20" t="s">
        <v>4424</v>
      </c>
      <c r="I47" s="20">
        <v>360</v>
      </c>
      <c r="J47" s="20" t="s">
        <v>23</v>
      </c>
      <c r="K47" s="20" t="s">
        <v>24</v>
      </c>
      <c r="L47" s="20">
        <v>859</v>
      </c>
      <c r="M47" s="20" t="s">
        <v>46</v>
      </c>
      <c r="N47" s="21">
        <v>46308.69054398148</v>
      </c>
      <c r="O47" s="20">
        <v>360</v>
      </c>
      <c r="P47" s="20" t="s">
        <v>26</v>
      </c>
      <c r="Q47" s="20">
        <v>190</v>
      </c>
      <c r="R47" s="3" t="str">
        <f>IF(OR(G47="12R",G47="12L"),_xlfn.XLOOKUP(C47,DB!$A$2:$A$255,DB!$B$2:$B$255,""),IF(OR(G47="30L",G47="30R"),_xlfn.XLOOKUP(C47,DB!$A$2:$A$255,DB!$C$2:$C$255,""),""))</f>
        <v>UDGUV</v>
      </c>
      <c r="S47" s="3">
        <f t="shared" si="0"/>
        <v>15</v>
      </c>
      <c r="T47" s="3" t="str">
        <f>_xlfn.XLOOKUP(C47,DB!$A$2:$A$255,DB!$D$2:$D$255,"")</f>
        <v>Sector 2</v>
      </c>
    </row>
    <row r="48" spans="1:20" x14ac:dyDescent="0.2">
      <c r="A48" s="20" t="s">
        <v>154</v>
      </c>
      <c r="B48" s="20" t="s">
        <v>18</v>
      </c>
      <c r="C48" s="20" t="s">
        <v>43</v>
      </c>
      <c r="D48" s="20" t="s">
        <v>20</v>
      </c>
      <c r="E48" s="20" t="s">
        <v>3807</v>
      </c>
      <c r="F48" s="21">
        <v>46308.648761574077</v>
      </c>
      <c r="G48" s="20" t="s">
        <v>22</v>
      </c>
      <c r="H48" s="20" t="s">
        <v>73</v>
      </c>
      <c r="I48" s="20">
        <v>360</v>
      </c>
      <c r="J48" s="20" t="s">
        <v>23</v>
      </c>
      <c r="K48" s="20" t="s">
        <v>24</v>
      </c>
      <c r="L48" s="20">
        <v>859</v>
      </c>
      <c r="M48" s="20" t="s">
        <v>46</v>
      </c>
      <c r="N48" s="21">
        <v>46308.693229166667</v>
      </c>
      <c r="O48" s="20">
        <v>360</v>
      </c>
      <c r="P48" s="20" t="s">
        <v>26</v>
      </c>
      <c r="Q48" s="20">
        <v>190</v>
      </c>
      <c r="R48" s="3" t="str">
        <f>IF(OR(G48="12R",G48="12L"),_xlfn.XLOOKUP(C48,DB!$A$2:$A$255,DB!$B$2:$B$255,""),IF(OR(G48="30L",G48="30R"),_xlfn.XLOOKUP(C48,DB!$A$2:$A$255,DB!$C$2:$C$255,""),""))</f>
        <v>UDGUV</v>
      </c>
      <c r="S48" s="3">
        <f t="shared" si="0"/>
        <v>15</v>
      </c>
      <c r="T48" s="3" t="str">
        <f>_xlfn.XLOOKUP(C48,DB!$A$2:$A$255,DB!$D$2:$D$255,"")</f>
        <v>Sector 2</v>
      </c>
    </row>
    <row r="49" spans="1:20" x14ac:dyDescent="0.2">
      <c r="A49" s="20" t="s">
        <v>163</v>
      </c>
      <c r="B49" s="20" t="s">
        <v>18</v>
      </c>
      <c r="C49" s="20" t="s">
        <v>101</v>
      </c>
      <c r="D49" s="20" t="s">
        <v>129</v>
      </c>
      <c r="E49" s="20" t="s">
        <v>1172</v>
      </c>
      <c r="F49" s="21">
        <v>46308.652951388889</v>
      </c>
      <c r="G49" s="20" t="s">
        <v>22</v>
      </c>
      <c r="H49" s="20" t="s">
        <v>4425</v>
      </c>
      <c r="I49" s="20">
        <v>380</v>
      </c>
      <c r="J49" s="20" t="s">
        <v>23</v>
      </c>
      <c r="K49" s="20" t="s">
        <v>24</v>
      </c>
      <c r="L49" s="20">
        <v>859</v>
      </c>
      <c r="M49" s="20" t="s">
        <v>46</v>
      </c>
      <c r="N49" s="21">
        <v>46308.696701388886</v>
      </c>
      <c r="O49" s="20">
        <v>380</v>
      </c>
      <c r="P49" s="20" t="s">
        <v>26</v>
      </c>
      <c r="Q49" s="20">
        <v>190</v>
      </c>
      <c r="R49" s="3" t="str">
        <f>IF(OR(G49="12R",G49="12L"),_xlfn.XLOOKUP(C49,DB!$A$2:$A$255,DB!$B$2:$B$255,""),IF(OR(G49="30L",G49="30R"),_xlfn.XLOOKUP(C49,DB!$A$2:$A$255,DB!$C$2:$C$255,""),""))</f>
        <v>UDGUV</v>
      </c>
      <c r="S49" s="3">
        <f t="shared" si="0"/>
        <v>15</v>
      </c>
      <c r="T49" s="3" t="str">
        <f>_xlfn.XLOOKUP(C49,DB!$A$2:$A$255,DB!$D$2:$D$255,"")</f>
        <v>Sector 2</v>
      </c>
    </row>
    <row r="50" spans="1:20" x14ac:dyDescent="0.2">
      <c r="A50" s="20" t="s">
        <v>2986</v>
      </c>
      <c r="B50" s="20" t="s">
        <v>18</v>
      </c>
      <c r="C50" s="20" t="s">
        <v>203</v>
      </c>
      <c r="D50" s="20" t="s">
        <v>20</v>
      </c>
      <c r="E50" s="20" t="s">
        <v>3563</v>
      </c>
      <c r="F50" s="21">
        <v>46308.657592592594</v>
      </c>
      <c r="G50" s="20" t="s">
        <v>22</v>
      </c>
      <c r="H50" s="20" t="s">
        <v>4426</v>
      </c>
      <c r="I50" s="20">
        <v>360</v>
      </c>
      <c r="J50" s="20" t="s">
        <v>23</v>
      </c>
      <c r="K50" s="20" t="s">
        <v>24</v>
      </c>
      <c r="L50" s="20">
        <v>438</v>
      </c>
      <c r="M50" s="20" t="s">
        <v>204</v>
      </c>
      <c r="N50" s="21">
        <v>46308.682685185187</v>
      </c>
      <c r="O50" s="20">
        <v>360</v>
      </c>
      <c r="P50" s="20" t="s">
        <v>26</v>
      </c>
      <c r="Q50" s="20">
        <v>40</v>
      </c>
      <c r="R50" s="3" t="str">
        <f>IF(OR(G50="12R",G50="12L"),_xlfn.XLOOKUP(C50,DB!$A$2:$A$255,DB!$B$2:$B$255,""),IF(OR(G50="30L",G50="30R"),_xlfn.XLOOKUP(C50,DB!$A$2:$A$255,DB!$C$2:$C$255,""),""))</f>
        <v>ENEBA</v>
      </c>
      <c r="S50" s="3">
        <f t="shared" si="0"/>
        <v>15</v>
      </c>
      <c r="T50" s="3" t="str">
        <f>_xlfn.XLOOKUP(C50,DB!$A$2:$A$255,DB!$D$2:$D$255,"")</f>
        <v>Sector 3</v>
      </c>
    </row>
    <row r="51" spans="1:20" x14ac:dyDescent="0.2">
      <c r="A51" s="20" t="s">
        <v>155</v>
      </c>
      <c r="B51" s="20" t="s">
        <v>18</v>
      </c>
      <c r="C51" s="20" t="s">
        <v>33</v>
      </c>
      <c r="D51" s="20" t="s">
        <v>61</v>
      </c>
      <c r="E51" s="20" t="s">
        <v>418</v>
      </c>
      <c r="F51" s="21">
        <v>46308.660300925927</v>
      </c>
      <c r="G51" s="20" t="s">
        <v>22</v>
      </c>
      <c r="H51" s="20" t="s">
        <v>4427</v>
      </c>
      <c r="I51" s="20">
        <v>360</v>
      </c>
      <c r="J51" s="20" t="s">
        <v>23</v>
      </c>
      <c r="K51" s="20" t="s">
        <v>24</v>
      </c>
      <c r="L51" s="20">
        <v>867</v>
      </c>
      <c r="M51" s="20" t="s">
        <v>36</v>
      </c>
      <c r="N51" s="21">
        <v>46308.704560185186</v>
      </c>
      <c r="O51" s="20">
        <v>360</v>
      </c>
      <c r="P51" s="20" t="s">
        <v>26</v>
      </c>
      <c r="Q51" s="20">
        <v>190</v>
      </c>
      <c r="R51" s="3" t="str">
        <f>IF(OR(G51="12R",G51="12L"),_xlfn.XLOOKUP(C51,DB!$A$2:$A$255,DB!$B$2:$B$255,""),IF(OR(G51="30L",G51="30R"),_xlfn.XLOOKUP(C51,DB!$A$2:$A$255,DB!$C$2:$C$255,""),""))</f>
        <v>UDGUV</v>
      </c>
      <c r="S51" s="3">
        <f t="shared" si="0"/>
        <v>15</v>
      </c>
      <c r="T51" s="3" t="str">
        <f>_xlfn.XLOOKUP(C51,DB!$A$2:$A$255,DB!$D$2:$D$255,"")</f>
        <v>Sector 2</v>
      </c>
    </row>
    <row r="52" spans="1:20" x14ac:dyDescent="0.2">
      <c r="A52" s="20" t="s">
        <v>160</v>
      </c>
      <c r="B52" s="20" t="s">
        <v>18</v>
      </c>
      <c r="C52" s="20" t="s">
        <v>43</v>
      </c>
      <c r="D52" s="20" t="s">
        <v>54</v>
      </c>
      <c r="E52" s="20" t="s">
        <v>943</v>
      </c>
      <c r="F52" s="21">
        <v>46308.661666666667</v>
      </c>
      <c r="G52" s="20" t="s">
        <v>22</v>
      </c>
      <c r="H52" s="20" t="s">
        <v>4428</v>
      </c>
      <c r="I52" s="20">
        <v>380</v>
      </c>
      <c r="J52" s="20" t="s">
        <v>23</v>
      </c>
      <c r="K52" s="20" t="s">
        <v>24</v>
      </c>
      <c r="L52" s="20">
        <v>859</v>
      </c>
      <c r="M52" s="20" t="s">
        <v>46</v>
      </c>
      <c r="N52" s="21">
        <v>46308.706446759257</v>
      </c>
      <c r="O52" s="20">
        <v>380</v>
      </c>
      <c r="P52" s="20" t="s">
        <v>26</v>
      </c>
      <c r="Q52" s="20">
        <v>190</v>
      </c>
      <c r="R52" s="3" t="str">
        <f>IF(OR(G52="12R",G52="12L"),_xlfn.XLOOKUP(C52,DB!$A$2:$A$255,DB!$B$2:$B$255,""),IF(OR(G52="30L",G52="30R"),_xlfn.XLOOKUP(C52,DB!$A$2:$A$255,DB!$C$2:$C$255,""),""))</f>
        <v>UDGUV</v>
      </c>
      <c r="S52" s="3">
        <f t="shared" si="0"/>
        <v>15</v>
      </c>
      <c r="T52" s="3" t="str">
        <f>_xlfn.XLOOKUP(C52,DB!$A$2:$A$255,DB!$D$2:$D$255,"")</f>
        <v>Sector 2</v>
      </c>
    </row>
    <row r="53" spans="1:20" x14ac:dyDescent="0.2">
      <c r="A53" s="20" t="s">
        <v>395</v>
      </c>
      <c r="B53" s="20" t="s">
        <v>18</v>
      </c>
      <c r="C53" s="20" t="s">
        <v>28</v>
      </c>
      <c r="D53" s="20" t="s">
        <v>29</v>
      </c>
      <c r="E53" s="20" t="s">
        <v>4429</v>
      </c>
      <c r="F53" s="21">
        <v>46308.663055555553</v>
      </c>
      <c r="G53" s="20" t="s">
        <v>22</v>
      </c>
      <c r="H53" s="20" t="s">
        <v>4430</v>
      </c>
      <c r="I53" s="20">
        <v>340</v>
      </c>
      <c r="J53" s="20" t="s">
        <v>23</v>
      </c>
      <c r="K53" s="20" t="s">
        <v>24</v>
      </c>
      <c r="L53" s="20">
        <v>441</v>
      </c>
      <c r="M53" s="20" t="s">
        <v>204</v>
      </c>
      <c r="N53" s="21">
        <v>46308.688055555554</v>
      </c>
      <c r="O53" s="20">
        <v>340</v>
      </c>
      <c r="P53" s="20" t="s">
        <v>26</v>
      </c>
      <c r="Q53" s="20">
        <v>40</v>
      </c>
      <c r="R53" s="3" t="str">
        <f>IF(OR(G53="12R",G53="12L"),_xlfn.XLOOKUP(C53,DB!$A$2:$A$255,DB!$B$2:$B$255,""),IF(OR(G53="30L",G53="30R"),_xlfn.XLOOKUP(C53,DB!$A$2:$A$255,DB!$C$2:$C$255,""),""))</f>
        <v>OMSUK</v>
      </c>
      <c r="S53" s="3">
        <f t="shared" si="0"/>
        <v>15</v>
      </c>
      <c r="T53" s="3" t="str">
        <f>_xlfn.XLOOKUP(C53,DB!$A$2:$A$255,DB!$D$2:$D$255,"")</f>
        <v>Sector 3</v>
      </c>
    </row>
    <row r="54" spans="1:20" x14ac:dyDescent="0.2">
      <c r="A54" s="20" t="s">
        <v>223</v>
      </c>
      <c r="B54" s="20" t="s">
        <v>18</v>
      </c>
      <c r="C54" s="20" t="s">
        <v>224</v>
      </c>
      <c r="D54" s="20" t="s">
        <v>129</v>
      </c>
      <c r="E54" s="20" t="s">
        <v>1564</v>
      </c>
      <c r="F54" s="21">
        <v>46308.66678240741</v>
      </c>
      <c r="G54" s="20" t="s">
        <v>22</v>
      </c>
      <c r="H54" s="20" t="s">
        <v>4431</v>
      </c>
      <c r="I54" s="20">
        <v>380</v>
      </c>
      <c r="J54" s="20" t="s">
        <v>23</v>
      </c>
      <c r="K54" s="20" t="s">
        <v>24</v>
      </c>
      <c r="L54" s="20">
        <v>514</v>
      </c>
      <c r="M54" s="20" t="s">
        <v>4432</v>
      </c>
      <c r="N54" s="21">
        <v>46308.693749999999</v>
      </c>
      <c r="O54" s="20">
        <v>380</v>
      </c>
      <c r="P54" s="20" t="s">
        <v>26</v>
      </c>
      <c r="Q54" s="20">
        <v>40</v>
      </c>
      <c r="R54" s="3" t="str">
        <f>IF(OR(G54="12R",G54="12L"),_xlfn.XLOOKUP(C54,DB!$A$2:$A$255,DB!$B$2:$B$255,""),IF(OR(G54="30L",G54="30R"),_xlfn.XLOOKUP(C54,DB!$A$2:$A$255,DB!$C$2:$C$255,""),""))</f>
        <v>ENEBA</v>
      </c>
      <c r="S54" s="3">
        <f t="shared" si="0"/>
        <v>16</v>
      </c>
      <c r="T54" s="3" t="str">
        <f>_xlfn.XLOOKUP(C54,DB!$A$2:$A$255,DB!$D$2:$D$255,"")</f>
        <v>Sector 3</v>
      </c>
    </row>
    <row r="55" spans="1:20" x14ac:dyDescent="0.2">
      <c r="A55" s="20" t="s">
        <v>415</v>
      </c>
      <c r="B55" s="20" t="s">
        <v>18</v>
      </c>
      <c r="C55" s="20" t="s">
        <v>18</v>
      </c>
      <c r="D55" s="20" t="s">
        <v>416</v>
      </c>
      <c r="E55" s="20"/>
      <c r="F55" s="21">
        <v>46308.668310185189</v>
      </c>
      <c r="G55" s="20" t="s">
        <v>22</v>
      </c>
      <c r="H55" s="20" t="s">
        <v>138</v>
      </c>
      <c r="I55" s="20">
        <v>15</v>
      </c>
      <c r="J55" s="20" t="s">
        <v>139</v>
      </c>
      <c r="K55" s="20" t="s">
        <v>51</v>
      </c>
      <c r="L55" s="20">
        <v>114</v>
      </c>
      <c r="M55" s="20" t="s">
        <v>18</v>
      </c>
      <c r="N55" s="21">
        <v>46308.705868055556</v>
      </c>
      <c r="O55" s="20">
        <v>0</v>
      </c>
      <c r="P55" s="20" t="s">
        <v>137</v>
      </c>
      <c r="Q55" s="20">
        <v>15</v>
      </c>
      <c r="R55" s="3" t="str">
        <f>IF(OR(G55="12R",G55="12L"),_xlfn.XLOOKUP(C55,DB!$A$2:$A$255,DB!$B$2:$B$255,""),IF(OR(G55="30L",G55="30R"),_xlfn.XLOOKUP(C55,DB!$A$2:$A$255,DB!$C$2:$C$255,""),""))</f>
        <v/>
      </c>
      <c r="S55" s="3">
        <f t="shared" si="0"/>
        <v>16</v>
      </c>
      <c r="T55" s="3" t="str">
        <f>_xlfn.XLOOKUP(C55,DB!$A$2:$A$255,DB!$D$2:$D$255,"")</f>
        <v/>
      </c>
    </row>
    <row r="56" spans="1:20" x14ac:dyDescent="0.2">
      <c r="A56" s="20" t="s">
        <v>2251</v>
      </c>
      <c r="B56" s="20" t="s">
        <v>18</v>
      </c>
      <c r="C56" s="20" t="s">
        <v>128</v>
      </c>
      <c r="D56" s="20" t="s">
        <v>129</v>
      </c>
      <c r="E56" s="20" t="s">
        <v>4433</v>
      </c>
      <c r="F56" s="21">
        <v>46308.670254629629</v>
      </c>
      <c r="G56" s="20" t="s">
        <v>22</v>
      </c>
      <c r="H56" s="20" t="s">
        <v>4434</v>
      </c>
      <c r="I56" s="20">
        <v>360</v>
      </c>
      <c r="J56" s="20" t="s">
        <v>23</v>
      </c>
      <c r="K56" s="20" t="s">
        <v>24</v>
      </c>
      <c r="L56" s="20">
        <v>566</v>
      </c>
      <c r="M56" s="20" t="s">
        <v>130</v>
      </c>
      <c r="N56" s="21">
        <v>46308.69939814815</v>
      </c>
      <c r="O56" s="20">
        <v>360</v>
      </c>
      <c r="P56" s="20" t="s">
        <v>26</v>
      </c>
      <c r="Q56" s="20">
        <v>40</v>
      </c>
      <c r="R56" s="3" t="str">
        <f>IF(OR(G56="12R",G56="12L"),_xlfn.XLOOKUP(C56,DB!$A$2:$A$255,DB!$B$2:$B$255,""),IF(OR(G56="30L",G56="30R"),_xlfn.XLOOKUP(C56,DB!$A$2:$A$255,DB!$C$2:$C$255,""),""))</f>
        <v>ENEBA</v>
      </c>
      <c r="S56" s="3">
        <f t="shared" si="0"/>
        <v>16</v>
      </c>
      <c r="T56" s="3" t="str">
        <f>_xlfn.XLOOKUP(C56,DB!$A$2:$A$255,DB!$D$2:$D$255,"")</f>
        <v>Sector 3</v>
      </c>
    </row>
    <row r="57" spans="1:20" x14ac:dyDescent="0.2">
      <c r="A57" s="20" t="s">
        <v>182</v>
      </c>
      <c r="B57" s="20" t="s">
        <v>18</v>
      </c>
      <c r="C57" s="20" t="s">
        <v>101</v>
      </c>
      <c r="D57" s="20" t="s">
        <v>34</v>
      </c>
      <c r="E57" s="20" t="s">
        <v>505</v>
      </c>
      <c r="F57" s="21">
        <v>46308.674849537034</v>
      </c>
      <c r="G57" s="20" t="s">
        <v>22</v>
      </c>
      <c r="H57" s="20" t="s">
        <v>397</v>
      </c>
      <c r="I57" s="20">
        <v>360</v>
      </c>
      <c r="J57" s="20" t="s">
        <v>23</v>
      </c>
      <c r="K57" s="20" t="s">
        <v>24</v>
      </c>
      <c r="L57" s="20">
        <v>859</v>
      </c>
      <c r="M57" s="20" t="s">
        <v>46</v>
      </c>
      <c r="N57" s="21">
        <v>46308.718391203707</v>
      </c>
      <c r="O57" s="20">
        <v>360</v>
      </c>
      <c r="P57" s="20" t="s">
        <v>26</v>
      </c>
      <c r="Q57" s="20">
        <v>190</v>
      </c>
      <c r="R57" s="3" t="str">
        <f>IF(OR(G57="12R",G57="12L"),_xlfn.XLOOKUP(C57,DB!$A$2:$A$255,DB!$B$2:$B$255,""),IF(OR(G57="30L",G57="30R"),_xlfn.XLOOKUP(C57,DB!$A$2:$A$255,DB!$C$2:$C$255,""),""))</f>
        <v>UDGUV</v>
      </c>
      <c r="S57" s="3">
        <f t="shared" si="0"/>
        <v>16</v>
      </c>
      <c r="T57" s="3" t="str">
        <f>_xlfn.XLOOKUP(C57,DB!$A$2:$A$255,DB!$D$2:$D$255,"")</f>
        <v>Sector 2</v>
      </c>
    </row>
    <row r="58" spans="1:20" x14ac:dyDescent="0.2">
      <c r="A58" s="20" t="s">
        <v>175</v>
      </c>
      <c r="B58" s="20" t="s">
        <v>18</v>
      </c>
      <c r="C58" s="20" t="s">
        <v>28</v>
      </c>
      <c r="D58" s="20" t="s">
        <v>61</v>
      </c>
      <c r="E58" s="20" t="s">
        <v>932</v>
      </c>
      <c r="F58" s="21">
        <v>46308.676030092596</v>
      </c>
      <c r="G58" s="20" t="s">
        <v>22</v>
      </c>
      <c r="H58" s="20" t="s">
        <v>4435</v>
      </c>
      <c r="I58" s="20">
        <v>340</v>
      </c>
      <c r="J58" s="20" t="s">
        <v>23</v>
      </c>
      <c r="K58" s="20" t="s">
        <v>24</v>
      </c>
      <c r="L58" s="20">
        <v>383</v>
      </c>
      <c r="M58" s="20" t="s">
        <v>269</v>
      </c>
      <c r="N58" s="21">
        <v>46308.699178240742</v>
      </c>
      <c r="O58" s="20">
        <v>340</v>
      </c>
      <c r="P58" s="20" t="s">
        <v>26</v>
      </c>
      <c r="Q58" s="20">
        <v>40</v>
      </c>
      <c r="R58" s="3" t="str">
        <f>IF(OR(G58="12R",G58="12L"),_xlfn.XLOOKUP(C58,DB!$A$2:$A$255,DB!$B$2:$B$255,""),IF(OR(G58="30L",G58="30R"),_xlfn.XLOOKUP(C58,DB!$A$2:$A$255,DB!$C$2:$C$255,""),""))</f>
        <v>OMSUK</v>
      </c>
      <c r="S58" s="3">
        <f t="shared" si="0"/>
        <v>16</v>
      </c>
      <c r="T58" s="3" t="str">
        <f>_xlfn.XLOOKUP(C58,DB!$A$2:$A$255,DB!$D$2:$D$255,"")</f>
        <v>Sector 3</v>
      </c>
    </row>
    <row r="59" spans="1:20" x14ac:dyDescent="0.2">
      <c r="A59" s="20" t="s">
        <v>157</v>
      </c>
      <c r="B59" s="20" t="s">
        <v>18</v>
      </c>
      <c r="C59" s="20" t="s">
        <v>19</v>
      </c>
      <c r="D59" s="20" t="s">
        <v>34</v>
      </c>
      <c r="E59" s="20" t="s">
        <v>754</v>
      </c>
      <c r="F59" s="21">
        <v>46308.677881944444</v>
      </c>
      <c r="G59" s="20" t="s">
        <v>22</v>
      </c>
      <c r="H59" s="20" t="s">
        <v>4436</v>
      </c>
      <c r="I59" s="20">
        <v>380</v>
      </c>
      <c r="J59" s="20" t="s">
        <v>23</v>
      </c>
      <c r="K59" s="20" t="s">
        <v>24</v>
      </c>
      <c r="L59" s="20">
        <v>860</v>
      </c>
      <c r="M59" s="20" t="s">
        <v>25</v>
      </c>
      <c r="N59" s="21">
        <v>46308.722824074073</v>
      </c>
      <c r="O59" s="20">
        <v>380</v>
      </c>
      <c r="P59" s="20" t="s">
        <v>26</v>
      </c>
      <c r="Q59" s="20">
        <v>190</v>
      </c>
      <c r="R59" s="3" t="str">
        <f>IF(OR(G59="12R",G59="12L"),_xlfn.XLOOKUP(C59,DB!$A$2:$A$255,DB!$B$2:$B$255,""),IF(OR(G59="30L",G59="30R"),_xlfn.XLOOKUP(C59,DB!$A$2:$A$255,DB!$C$2:$C$255,""),""))</f>
        <v>UDGUV</v>
      </c>
      <c r="S59" s="3">
        <f t="shared" si="0"/>
        <v>16</v>
      </c>
      <c r="T59" s="3" t="str">
        <f>_xlfn.XLOOKUP(C59,DB!$A$2:$A$255,DB!$D$2:$D$255,"")</f>
        <v>Sector 2</v>
      </c>
    </row>
    <row r="60" spans="1:20" x14ac:dyDescent="0.2">
      <c r="A60" s="20" t="s">
        <v>177</v>
      </c>
      <c r="B60" s="20" t="s">
        <v>18</v>
      </c>
      <c r="C60" s="20" t="s">
        <v>178</v>
      </c>
      <c r="D60" s="20" t="s">
        <v>44</v>
      </c>
      <c r="E60" s="20" t="s">
        <v>4437</v>
      </c>
      <c r="F60" s="21">
        <v>46308.681250000001</v>
      </c>
      <c r="G60" s="20" t="s">
        <v>22</v>
      </c>
      <c r="H60" s="20" t="s">
        <v>4438</v>
      </c>
      <c r="I60" s="20">
        <v>290</v>
      </c>
      <c r="J60" s="20" t="s">
        <v>23</v>
      </c>
      <c r="K60" s="20" t="s">
        <v>24</v>
      </c>
      <c r="L60" s="20">
        <v>367</v>
      </c>
      <c r="M60" s="20" t="s">
        <v>31</v>
      </c>
      <c r="N60" s="21">
        <v>46308.702025462961</v>
      </c>
      <c r="O60" s="20">
        <v>290</v>
      </c>
      <c r="P60" s="20" t="s">
        <v>26</v>
      </c>
      <c r="Q60" s="20">
        <v>40</v>
      </c>
      <c r="R60" s="3" t="str">
        <f>IF(OR(G60="12R",G60="12L"),_xlfn.XLOOKUP(C60,DB!$A$2:$A$255,DB!$B$2:$B$255,""),IF(OR(G60="30L",G60="30R"),_xlfn.XLOOKUP(C60,DB!$A$2:$A$255,DB!$C$2:$C$255,""),""))</f>
        <v>OMSUK</v>
      </c>
      <c r="S60" s="3">
        <f t="shared" si="0"/>
        <v>16</v>
      </c>
      <c r="T60" s="3" t="str">
        <f>_xlfn.XLOOKUP(C60,DB!$A$2:$A$255,DB!$D$2:$D$255,"")</f>
        <v>Sector 3</v>
      </c>
    </row>
    <row r="61" spans="1:20" x14ac:dyDescent="0.2">
      <c r="A61" s="20" t="s">
        <v>168</v>
      </c>
      <c r="B61" s="20" t="s">
        <v>18</v>
      </c>
      <c r="C61" s="20" t="s">
        <v>115</v>
      </c>
      <c r="D61" s="20" t="s">
        <v>129</v>
      </c>
      <c r="E61" s="20" t="s">
        <v>1538</v>
      </c>
      <c r="F61" s="21">
        <v>46308.682974537034</v>
      </c>
      <c r="G61" s="20" t="s">
        <v>22</v>
      </c>
      <c r="H61" s="20" t="s">
        <v>4439</v>
      </c>
      <c r="I61" s="20">
        <v>350</v>
      </c>
      <c r="J61" s="20" t="s">
        <v>23</v>
      </c>
      <c r="K61" s="20" t="s">
        <v>24</v>
      </c>
      <c r="L61" s="20">
        <v>151</v>
      </c>
      <c r="M61" s="20" t="s">
        <v>117</v>
      </c>
      <c r="N61" s="21">
        <v>46308.692812499998</v>
      </c>
      <c r="O61" s="20">
        <v>266</v>
      </c>
      <c r="P61" s="20" t="s">
        <v>26</v>
      </c>
      <c r="Q61" s="20">
        <v>190</v>
      </c>
      <c r="R61" s="3" t="str">
        <f>IF(OR(G61="12R",G61="12L"),_xlfn.XLOOKUP(C61,DB!$A$2:$A$255,DB!$B$2:$B$255,""),IF(OR(G61="30L",G61="30R"),_xlfn.XLOOKUP(C61,DB!$A$2:$A$255,DB!$C$2:$C$255,""),""))</f>
        <v>TAKUX</v>
      </c>
      <c r="S61" s="3">
        <f t="shared" si="0"/>
        <v>16</v>
      </c>
      <c r="T61" s="3" t="str">
        <f>_xlfn.XLOOKUP(C61,DB!$A$2:$A$255,DB!$D$2:$D$255,"")</f>
        <v>Sector 7</v>
      </c>
    </row>
    <row r="62" spans="1:20" x14ac:dyDescent="0.2">
      <c r="A62" s="20" t="s">
        <v>179</v>
      </c>
      <c r="B62" s="20" t="s">
        <v>18</v>
      </c>
      <c r="C62" s="20" t="s">
        <v>180</v>
      </c>
      <c r="D62" s="20" t="s">
        <v>20</v>
      </c>
      <c r="E62" s="20" t="s">
        <v>562</v>
      </c>
      <c r="F62" s="21">
        <v>46308.684004629627</v>
      </c>
      <c r="G62" s="20" t="s">
        <v>22</v>
      </c>
      <c r="H62" s="20" t="s">
        <v>4440</v>
      </c>
      <c r="I62" s="20">
        <v>340</v>
      </c>
      <c r="J62" s="20" t="s">
        <v>23</v>
      </c>
      <c r="K62" s="20" t="s">
        <v>24</v>
      </c>
      <c r="L62" s="20">
        <v>866</v>
      </c>
      <c r="M62" s="20" t="s">
        <v>181</v>
      </c>
      <c r="N62" s="21">
        <v>46308.728738425925</v>
      </c>
      <c r="O62" s="20">
        <v>340</v>
      </c>
      <c r="P62" s="20" t="s">
        <v>26</v>
      </c>
      <c r="Q62" s="20">
        <v>190</v>
      </c>
      <c r="R62" s="3" t="str">
        <f>IF(OR(G62="12R",G62="12L"),_xlfn.XLOOKUP(C62,DB!$A$2:$A$255,DB!$B$2:$B$255,""),IF(OR(G62="30L",G62="30R"),_xlfn.XLOOKUP(C62,DB!$A$2:$A$255,DB!$C$2:$C$255,""),""))</f>
        <v>UDGUV</v>
      </c>
      <c r="S62" s="3">
        <f t="shared" si="0"/>
        <v>16</v>
      </c>
      <c r="T62" s="3" t="str">
        <f>_xlfn.XLOOKUP(C62,DB!$A$2:$A$255,DB!$D$2:$D$255,"")</f>
        <v>Sector 2</v>
      </c>
    </row>
    <row r="63" spans="1:20" x14ac:dyDescent="0.2">
      <c r="A63" s="20" t="s">
        <v>131</v>
      </c>
      <c r="B63" s="20" t="s">
        <v>18</v>
      </c>
      <c r="C63" s="20" t="s">
        <v>227</v>
      </c>
      <c r="D63" s="20" t="s">
        <v>132</v>
      </c>
      <c r="E63" s="20"/>
      <c r="F63" s="21">
        <v>46308.68613425926</v>
      </c>
      <c r="G63" s="20" t="s">
        <v>22</v>
      </c>
      <c r="H63" s="20" t="s">
        <v>4441</v>
      </c>
      <c r="I63" s="20">
        <v>350</v>
      </c>
      <c r="J63" s="20" t="s">
        <v>23</v>
      </c>
      <c r="K63" s="20" t="s">
        <v>51</v>
      </c>
      <c r="L63" s="20">
        <v>151</v>
      </c>
      <c r="M63" s="20" t="s">
        <v>117</v>
      </c>
      <c r="N63" s="21">
        <v>46308.697500000002</v>
      </c>
      <c r="O63" s="20">
        <v>221</v>
      </c>
      <c r="P63" s="20" t="s">
        <v>26</v>
      </c>
      <c r="Q63" s="20">
        <v>30</v>
      </c>
      <c r="R63" s="3" t="str">
        <f>IF(OR(G63="12R",G63="12L"),_xlfn.XLOOKUP(C63,DB!$A$2:$A$255,DB!$B$2:$B$255,""),IF(OR(G63="30L",G63="30R"),_xlfn.XLOOKUP(C63,DB!$A$2:$A$255,DB!$C$2:$C$255,""),""))</f>
        <v>TAKUX</v>
      </c>
      <c r="S63" s="3">
        <f t="shared" si="0"/>
        <v>16</v>
      </c>
      <c r="T63" s="3" t="str">
        <f>_xlfn.XLOOKUP(C63,DB!$A$2:$A$255,DB!$D$2:$D$255,"")</f>
        <v>Sector 7</v>
      </c>
    </row>
    <row r="64" spans="1:20" x14ac:dyDescent="0.2">
      <c r="A64" s="20" t="s">
        <v>171</v>
      </c>
      <c r="B64" s="20" t="s">
        <v>18</v>
      </c>
      <c r="C64" s="20" t="s">
        <v>172</v>
      </c>
      <c r="D64" s="20" t="s">
        <v>54</v>
      </c>
      <c r="E64" s="20" t="s">
        <v>3415</v>
      </c>
      <c r="F64" s="21">
        <v>46308.687754629631</v>
      </c>
      <c r="G64" s="20" t="s">
        <v>22</v>
      </c>
      <c r="H64" s="20" t="s">
        <v>4442</v>
      </c>
      <c r="I64" s="20">
        <v>380</v>
      </c>
      <c r="J64" s="20" t="s">
        <v>23</v>
      </c>
      <c r="K64" s="20" t="s">
        <v>24</v>
      </c>
      <c r="L64" s="20">
        <v>331</v>
      </c>
      <c r="M64" s="20" t="s">
        <v>174</v>
      </c>
      <c r="N64" s="21">
        <v>46308.706886574073</v>
      </c>
      <c r="O64" s="20">
        <v>380</v>
      </c>
      <c r="P64" s="20" t="s">
        <v>26</v>
      </c>
      <c r="Q64" s="20">
        <v>190</v>
      </c>
      <c r="R64" s="3" t="str">
        <f>IF(OR(G64="12R",G64="12L"),_xlfn.XLOOKUP(C64,DB!$A$2:$A$255,DB!$B$2:$B$255,""),IF(OR(G64="30L",G64="30R"),_xlfn.XLOOKUP(C64,DB!$A$2:$A$255,DB!$C$2:$C$255,""),""))</f>
        <v>CZM</v>
      </c>
      <c r="S64" s="3">
        <f t="shared" si="0"/>
        <v>16</v>
      </c>
      <c r="T64" s="3" t="str">
        <f>_xlfn.XLOOKUP(C64,DB!$A$2:$A$255,DB!$D$2:$D$255,"")</f>
        <v>Sector 7</v>
      </c>
    </row>
    <row r="65" spans="1:20" x14ac:dyDescent="0.2">
      <c r="A65" s="20" t="s">
        <v>164</v>
      </c>
      <c r="B65" s="20" t="s">
        <v>18</v>
      </c>
      <c r="C65" s="20" t="s">
        <v>165</v>
      </c>
      <c r="D65" s="20" t="s">
        <v>34</v>
      </c>
      <c r="E65" s="20" t="s">
        <v>159</v>
      </c>
      <c r="F65" s="21">
        <v>46308.690324074072</v>
      </c>
      <c r="G65" s="20" t="s">
        <v>22</v>
      </c>
      <c r="H65" s="20" t="s">
        <v>4443</v>
      </c>
      <c r="I65" s="20">
        <v>360</v>
      </c>
      <c r="J65" s="20" t="s">
        <v>23</v>
      </c>
      <c r="K65" s="20" t="s">
        <v>24</v>
      </c>
      <c r="L65" s="20">
        <v>868</v>
      </c>
      <c r="M65" s="20" t="s">
        <v>36</v>
      </c>
      <c r="N65" s="21">
        <v>46308.733344907407</v>
      </c>
      <c r="O65" s="20">
        <v>340</v>
      </c>
      <c r="P65" s="20" t="s">
        <v>26</v>
      </c>
      <c r="Q65" s="20">
        <v>190</v>
      </c>
      <c r="R65" s="3" t="str">
        <f>IF(OR(G65="12R",G65="12L"),_xlfn.XLOOKUP(C65,DB!$A$2:$A$255,DB!$B$2:$B$255,""),IF(OR(G65="30L",G65="30R"),_xlfn.XLOOKUP(C65,DB!$A$2:$A$255,DB!$C$2:$C$255,""),""))</f>
        <v>UDGUV</v>
      </c>
      <c r="S65" s="3">
        <f t="shared" si="0"/>
        <v>16</v>
      </c>
      <c r="T65" s="3" t="str">
        <f>_xlfn.XLOOKUP(C65,DB!$A$2:$A$255,DB!$D$2:$D$255,"")</f>
        <v>Sector 2</v>
      </c>
    </row>
    <row r="66" spans="1:20" x14ac:dyDescent="0.2">
      <c r="A66" s="20" t="s">
        <v>190</v>
      </c>
      <c r="B66" s="20" t="s">
        <v>18</v>
      </c>
      <c r="C66" s="20" t="s">
        <v>19</v>
      </c>
      <c r="D66" s="20" t="s">
        <v>61</v>
      </c>
      <c r="E66" s="20" t="s">
        <v>771</v>
      </c>
      <c r="F66" s="21">
        <v>46308.697465277779</v>
      </c>
      <c r="G66" s="20" t="s">
        <v>22</v>
      </c>
      <c r="H66" s="20" t="s">
        <v>4444</v>
      </c>
      <c r="I66" s="20">
        <v>340</v>
      </c>
      <c r="J66" s="20" t="s">
        <v>23</v>
      </c>
      <c r="K66" s="20" t="s">
        <v>24</v>
      </c>
      <c r="L66" s="20">
        <v>869</v>
      </c>
      <c r="M66" s="20" t="s">
        <v>181</v>
      </c>
      <c r="N66" s="21">
        <v>46308.741932870369</v>
      </c>
      <c r="O66" s="20">
        <v>340</v>
      </c>
      <c r="P66" s="20" t="s">
        <v>26</v>
      </c>
      <c r="Q66" s="20">
        <v>190</v>
      </c>
      <c r="R66" s="3" t="str">
        <f>IF(OR(G66="12R",G66="12L"),_xlfn.XLOOKUP(C66,DB!$A$2:$A$255,DB!$B$2:$B$255,""),IF(OR(G66="30L",G66="30R"),_xlfn.XLOOKUP(C66,DB!$A$2:$A$255,DB!$C$2:$C$255,""),""))</f>
        <v>UDGUV</v>
      </c>
      <c r="S66" s="3">
        <f t="shared" si="0"/>
        <v>16</v>
      </c>
      <c r="T66" s="3" t="str">
        <f>_xlfn.XLOOKUP(C66,DB!$A$2:$A$255,DB!$D$2:$D$255,"")</f>
        <v>Sector 2</v>
      </c>
    </row>
    <row r="67" spans="1:20" x14ac:dyDescent="0.2">
      <c r="A67" s="20" t="s">
        <v>583</v>
      </c>
      <c r="B67" s="20" t="s">
        <v>18</v>
      </c>
      <c r="C67" s="20" t="s">
        <v>115</v>
      </c>
      <c r="D67" s="20" t="s">
        <v>29</v>
      </c>
      <c r="E67" s="20" t="s">
        <v>1180</v>
      </c>
      <c r="F67" s="21">
        <v>46308.69866898148</v>
      </c>
      <c r="G67" s="20" t="s">
        <v>22</v>
      </c>
      <c r="H67" s="20" t="s">
        <v>4445</v>
      </c>
      <c r="I67" s="20">
        <v>350</v>
      </c>
      <c r="J67" s="20" t="s">
        <v>23</v>
      </c>
      <c r="K67" s="20" t="s">
        <v>24</v>
      </c>
      <c r="L67" s="20">
        <v>153</v>
      </c>
      <c r="M67" s="20" t="s">
        <v>117</v>
      </c>
      <c r="N67" s="21">
        <v>46308.709039351852</v>
      </c>
      <c r="O67" s="20">
        <v>270</v>
      </c>
      <c r="P67" s="20" t="s">
        <v>26</v>
      </c>
      <c r="Q67" s="20">
        <v>190</v>
      </c>
      <c r="R67" s="3" t="str">
        <f>IF(OR(G67="12R",G67="12L"),_xlfn.XLOOKUP(C67,DB!$A$2:$A$255,DB!$B$2:$B$255,""),IF(OR(G67="30L",G67="30R"),_xlfn.XLOOKUP(C67,DB!$A$2:$A$255,DB!$C$2:$C$255,""),""))</f>
        <v>TAKUX</v>
      </c>
      <c r="S67" s="3">
        <f t="shared" ref="S67:S130" si="1">HOUR(F67)</f>
        <v>16</v>
      </c>
      <c r="T67" s="3" t="str">
        <f>_xlfn.XLOOKUP(C67,DB!$A$2:$A$255,DB!$D$2:$D$255,"")</f>
        <v>Sector 7</v>
      </c>
    </row>
    <row r="68" spans="1:20" x14ac:dyDescent="0.2">
      <c r="A68" s="20" t="s">
        <v>196</v>
      </c>
      <c r="B68" s="20" t="s">
        <v>18</v>
      </c>
      <c r="C68" s="20" t="s">
        <v>43</v>
      </c>
      <c r="D68" s="20" t="s">
        <v>29</v>
      </c>
      <c r="E68" s="20" t="s">
        <v>4446</v>
      </c>
      <c r="F68" s="21">
        <v>46308.699687499997</v>
      </c>
      <c r="G68" s="20" t="s">
        <v>22</v>
      </c>
      <c r="H68" s="20" t="s">
        <v>4447</v>
      </c>
      <c r="I68" s="20">
        <v>360</v>
      </c>
      <c r="J68" s="20" t="s">
        <v>23</v>
      </c>
      <c r="K68" s="20" t="s">
        <v>24</v>
      </c>
      <c r="L68" s="20">
        <v>859</v>
      </c>
      <c r="M68" s="20" t="s">
        <v>46</v>
      </c>
      <c r="N68" s="21">
        <v>46308.744131944448</v>
      </c>
      <c r="O68" s="20">
        <v>360</v>
      </c>
      <c r="P68" s="20" t="s">
        <v>26</v>
      </c>
      <c r="Q68" s="20">
        <v>190</v>
      </c>
      <c r="R68" s="3" t="str">
        <f>IF(OR(G68="12R",G68="12L"),_xlfn.XLOOKUP(C68,DB!$A$2:$A$255,DB!$B$2:$B$255,""),IF(OR(G68="30L",G68="30R"),_xlfn.XLOOKUP(C68,DB!$A$2:$A$255,DB!$C$2:$C$255,""),""))</f>
        <v>UDGUV</v>
      </c>
      <c r="S68" s="3">
        <f t="shared" si="1"/>
        <v>16</v>
      </c>
      <c r="T68" s="3" t="str">
        <f>_xlfn.XLOOKUP(C68,DB!$A$2:$A$255,DB!$D$2:$D$255,"")</f>
        <v>Sector 2</v>
      </c>
    </row>
    <row r="69" spans="1:20" x14ac:dyDescent="0.2">
      <c r="A69" s="20" t="s">
        <v>187</v>
      </c>
      <c r="B69" s="20" t="s">
        <v>18</v>
      </c>
      <c r="C69" s="20" t="s">
        <v>18</v>
      </c>
      <c r="D69" s="20" t="s">
        <v>188</v>
      </c>
      <c r="E69" s="20"/>
      <c r="F69" s="21">
        <v>46308.701388888891</v>
      </c>
      <c r="G69" s="20" t="s">
        <v>22</v>
      </c>
      <c r="H69" s="20" t="s">
        <v>138</v>
      </c>
      <c r="I69" s="20">
        <v>15</v>
      </c>
      <c r="J69" s="20" t="s">
        <v>139</v>
      </c>
      <c r="K69" s="20" t="s">
        <v>51</v>
      </c>
      <c r="L69" s="20">
        <v>140</v>
      </c>
      <c r="M69" s="20" t="s">
        <v>18</v>
      </c>
      <c r="N69" s="21">
        <v>46308.745034722226</v>
      </c>
      <c r="O69" s="20">
        <v>0</v>
      </c>
      <c r="P69" s="20" t="s">
        <v>137</v>
      </c>
      <c r="Q69" s="20">
        <v>15</v>
      </c>
      <c r="R69" s="3" t="str">
        <f>IF(OR(G69="12R",G69="12L"),_xlfn.XLOOKUP(C69,DB!$A$2:$A$255,DB!$B$2:$B$255,""),IF(OR(G69="30L",G69="30R"),_xlfn.XLOOKUP(C69,DB!$A$2:$A$255,DB!$C$2:$C$255,""),""))</f>
        <v/>
      </c>
      <c r="S69" s="3">
        <f t="shared" si="1"/>
        <v>16</v>
      </c>
      <c r="T69" s="3" t="str">
        <f>_xlfn.XLOOKUP(C69,DB!$A$2:$A$255,DB!$D$2:$D$255,"")</f>
        <v/>
      </c>
    </row>
    <row r="70" spans="1:20" x14ac:dyDescent="0.2">
      <c r="A70" s="20" t="s">
        <v>194</v>
      </c>
      <c r="B70" s="20" t="s">
        <v>18</v>
      </c>
      <c r="C70" s="20" t="s">
        <v>144</v>
      </c>
      <c r="D70" s="20" t="s">
        <v>61</v>
      </c>
      <c r="E70" s="20" t="s">
        <v>195</v>
      </c>
      <c r="F70" s="21">
        <v>46308.70480324074</v>
      </c>
      <c r="G70" s="20" t="s">
        <v>22</v>
      </c>
      <c r="H70" s="20" t="s">
        <v>4448</v>
      </c>
      <c r="I70" s="20">
        <v>330</v>
      </c>
      <c r="J70" s="20" t="s">
        <v>23</v>
      </c>
      <c r="K70" s="20" t="s">
        <v>24</v>
      </c>
      <c r="L70" s="20">
        <v>359</v>
      </c>
      <c r="M70" s="20" t="s">
        <v>31</v>
      </c>
      <c r="N70" s="21">
        <v>46308.726365740738</v>
      </c>
      <c r="O70" s="20">
        <v>330</v>
      </c>
      <c r="P70" s="20" t="s">
        <v>26</v>
      </c>
      <c r="Q70" s="20">
        <v>40</v>
      </c>
      <c r="R70" s="3" t="str">
        <f>IF(OR(G70="12R",G70="12L"),_xlfn.XLOOKUP(C70,DB!$A$2:$A$255,DB!$B$2:$B$255,""),IF(OR(G70="30L",G70="30R"),_xlfn.XLOOKUP(C70,DB!$A$2:$A$255,DB!$C$2:$C$255,""),""))</f>
        <v>OMSUK</v>
      </c>
      <c r="S70" s="3">
        <f t="shared" si="1"/>
        <v>16</v>
      </c>
      <c r="T70" s="3" t="str">
        <f>_xlfn.XLOOKUP(C70,DB!$A$2:$A$255,DB!$D$2:$D$255,"")</f>
        <v>Sector 3</v>
      </c>
    </row>
    <row r="71" spans="1:20" x14ac:dyDescent="0.2">
      <c r="A71" s="20" t="s">
        <v>191</v>
      </c>
      <c r="B71" s="20" t="s">
        <v>18</v>
      </c>
      <c r="C71" s="20" t="s">
        <v>115</v>
      </c>
      <c r="D71" s="20" t="s">
        <v>129</v>
      </c>
      <c r="E71" s="20" t="s">
        <v>4449</v>
      </c>
      <c r="F71" s="21">
        <v>46308.707650462966</v>
      </c>
      <c r="G71" s="20" t="s">
        <v>22</v>
      </c>
      <c r="H71" s="20" t="s">
        <v>4450</v>
      </c>
      <c r="I71" s="20">
        <v>350</v>
      </c>
      <c r="J71" s="20" t="s">
        <v>23</v>
      </c>
      <c r="K71" s="20" t="s">
        <v>24</v>
      </c>
      <c r="L71" s="20">
        <v>149</v>
      </c>
      <c r="M71" s="20" t="s">
        <v>117</v>
      </c>
      <c r="N71" s="21">
        <v>46308.717615740738</v>
      </c>
      <c r="O71" s="20">
        <v>269</v>
      </c>
      <c r="P71" s="20" t="s">
        <v>26</v>
      </c>
      <c r="Q71" s="20">
        <v>190</v>
      </c>
      <c r="R71" s="3" t="str">
        <f>IF(OR(G71="12R",G71="12L"),_xlfn.XLOOKUP(C71,DB!$A$2:$A$255,DB!$B$2:$B$255,""),IF(OR(G71="30L",G71="30R"),_xlfn.XLOOKUP(C71,DB!$A$2:$A$255,DB!$C$2:$C$255,""),""))</f>
        <v>TAKUX</v>
      </c>
      <c r="S71" s="3">
        <f t="shared" si="1"/>
        <v>16</v>
      </c>
      <c r="T71" s="3" t="str">
        <f>_xlfn.XLOOKUP(C71,DB!$A$2:$A$255,DB!$D$2:$D$255,"")</f>
        <v>Sector 7</v>
      </c>
    </row>
    <row r="72" spans="1:20" x14ac:dyDescent="0.2">
      <c r="A72" s="20" t="s">
        <v>192</v>
      </c>
      <c r="B72" s="20" t="s">
        <v>18</v>
      </c>
      <c r="C72" s="20" t="s">
        <v>193</v>
      </c>
      <c r="D72" s="20" t="s">
        <v>54</v>
      </c>
      <c r="E72" s="20" t="s">
        <v>112</v>
      </c>
      <c r="F72" s="21">
        <v>46308.711215277777</v>
      </c>
      <c r="G72" s="20" t="s">
        <v>22</v>
      </c>
      <c r="H72" s="20" t="s">
        <v>4451</v>
      </c>
      <c r="I72" s="20">
        <v>380</v>
      </c>
      <c r="J72" s="20" t="s">
        <v>23</v>
      </c>
      <c r="K72" s="20" t="s">
        <v>24</v>
      </c>
      <c r="L72" s="20">
        <v>823</v>
      </c>
      <c r="M72" s="20" t="s">
        <v>193</v>
      </c>
      <c r="N72" s="21">
        <v>46308.756238425929</v>
      </c>
      <c r="O72" s="20">
        <v>15</v>
      </c>
      <c r="P72" s="20" t="s">
        <v>26</v>
      </c>
      <c r="Q72" s="20">
        <v>190</v>
      </c>
      <c r="R72" s="3" t="str">
        <f>IF(OR(G72="12R",G72="12L"),_xlfn.XLOOKUP(C72,DB!$A$2:$A$255,DB!$B$2:$B$255,""),IF(OR(G72="30L",G72="30R"),_xlfn.XLOOKUP(C72,DB!$A$2:$A$255,DB!$C$2:$C$255,""),""))</f>
        <v>UDGUV</v>
      </c>
      <c r="S72" s="3">
        <f t="shared" si="1"/>
        <v>17</v>
      </c>
      <c r="T72" s="3" t="str">
        <f>_xlfn.XLOOKUP(C72,DB!$A$2:$A$255,DB!$D$2:$D$255,"")</f>
        <v>Sector 2</v>
      </c>
    </row>
    <row r="73" spans="1:20" x14ac:dyDescent="0.2">
      <c r="A73" s="20" t="s">
        <v>202</v>
      </c>
      <c r="B73" s="20" t="s">
        <v>18</v>
      </c>
      <c r="C73" s="20" t="s">
        <v>203</v>
      </c>
      <c r="D73" s="20" t="s">
        <v>123</v>
      </c>
      <c r="E73" s="20" t="s">
        <v>4452</v>
      </c>
      <c r="F73" s="21">
        <v>46308.719456018516</v>
      </c>
      <c r="G73" s="20" t="s">
        <v>22</v>
      </c>
      <c r="H73" s="20" t="s">
        <v>4453</v>
      </c>
      <c r="I73" s="20">
        <v>320</v>
      </c>
      <c r="J73" s="20" t="s">
        <v>23</v>
      </c>
      <c r="K73" s="20" t="s">
        <v>24</v>
      </c>
      <c r="L73" s="20">
        <v>437</v>
      </c>
      <c r="M73" s="20" t="s">
        <v>204</v>
      </c>
      <c r="N73" s="21">
        <v>46308.743263888886</v>
      </c>
      <c r="O73" s="20">
        <v>340</v>
      </c>
      <c r="P73" s="20" t="s">
        <v>26</v>
      </c>
      <c r="Q73" s="20">
        <v>40</v>
      </c>
      <c r="R73" s="3" t="str">
        <f>IF(OR(G73="12R",G73="12L"),_xlfn.XLOOKUP(C73,DB!$A$2:$A$255,DB!$B$2:$B$255,""),IF(OR(G73="30L",G73="30R"),_xlfn.XLOOKUP(C73,DB!$A$2:$A$255,DB!$C$2:$C$255,""),""))</f>
        <v>ENEBA</v>
      </c>
      <c r="S73" s="3">
        <f t="shared" si="1"/>
        <v>17</v>
      </c>
      <c r="T73" s="3" t="str">
        <f>_xlfn.XLOOKUP(C73,DB!$A$2:$A$255,DB!$D$2:$D$255,"")</f>
        <v>Sector 3</v>
      </c>
    </row>
    <row r="74" spans="1:20" x14ac:dyDescent="0.2">
      <c r="A74" s="20" t="s">
        <v>198</v>
      </c>
      <c r="B74" s="20" t="s">
        <v>18</v>
      </c>
      <c r="C74" s="20" t="s">
        <v>199</v>
      </c>
      <c r="D74" s="20" t="s">
        <v>61</v>
      </c>
      <c r="E74" s="20" t="s">
        <v>4454</v>
      </c>
      <c r="F74" s="21">
        <v>46308.721145833333</v>
      </c>
      <c r="G74" s="20" t="s">
        <v>22</v>
      </c>
      <c r="H74" s="20" t="s">
        <v>4455</v>
      </c>
      <c r="I74" s="20">
        <v>330</v>
      </c>
      <c r="J74" s="20" t="s">
        <v>23</v>
      </c>
      <c r="K74" s="20" t="s">
        <v>24</v>
      </c>
      <c r="L74" s="20">
        <v>356</v>
      </c>
      <c r="M74" s="20" t="s">
        <v>31</v>
      </c>
      <c r="N74" s="21">
        <v>46308.742071759261</v>
      </c>
      <c r="O74" s="20">
        <v>330</v>
      </c>
      <c r="P74" s="20" t="s">
        <v>26</v>
      </c>
      <c r="Q74" s="20">
        <v>40</v>
      </c>
      <c r="R74" s="3" t="str">
        <f>IF(OR(G74="12R",G74="12L"),_xlfn.XLOOKUP(C74,DB!$A$2:$A$255,DB!$B$2:$B$255,""),IF(OR(G74="30L",G74="30R"),_xlfn.XLOOKUP(C74,DB!$A$2:$A$255,DB!$C$2:$C$255,""),""))</f>
        <v>OMSUK</v>
      </c>
      <c r="S74" s="3">
        <f t="shared" si="1"/>
        <v>17</v>
      </c>
      <c r="T74" s="3" t="str">
        <f>_xlfn.XLOOKUP(C74,DB!$A$2:$A$255,DB!$D$2:$D$255,"")</f>
        <v>Sector 3</v>
      </c>
    </row>
    <row r="75" spans="1:20" x14ac:dyDescent="0.2">
      <c r="A75" s="20" t="s">
        <v>3029</v>
      </c>
      <c r="B75" s="20" t="s">
        <v>18</v>
      </c>
      <c r="C75" s="20" t="s">
        <v>205</v>
      </c>
      <c r="D75" s="20" t="s">
        <v>34</v>
      </c>
      <c r="E75" s="20" t="s">
        <v>4456</v>
      </c>
      <c r="F75" s="21">
        <v>46308.724328703705</v>
      </c>
      <c r="G75" s="20" t="s">
        <v>22</v>
      </c>
      <c r="H75" s="20" t="s">
        <v>4457</v>
      </c>
      <c r="I75" s="20">
        <v>310</v>
      </c>
      <c r="J75" s="20" t="s">
        <v>23</v>
      </c>
      <c r="K75" s="20" t="s">
        <v>24</v>
      </c>
      <c r="L75" s="20">
        <v>351</v>
      </c>
      <c r="M75" s="20" t="s">
        <v>31</v>
      </c>
      <c r="N75" s="21">
        <v>46308.743796296294</v>
      </c>
      <c r="O75" s="20">
        <v>310</v>
      </c>
      <c r="P75" s="20" t="s">
        <v>26</v>
      </c>
      <c r="Q75" s="20">
        <v>40</v>
      </c>
      <c r="R75" s="3" t="str">
        <f>IF(OR(G75="12R",G75="12L"),_xlfn.XLOOKUP(C75,DB!$A$2:$A$255,DB!$B$2:$B$255,""),IF(OR(G75="30L",G75="30R"),_xlfn.XLOOKUP(C75,DB!$A$2:$A$255,DB!$C$2:$C$255,""),""))</f>
        <v>NUDAL</v>
      </c>
      <c r="S75" s="3">
        <f t="shared" si="1"/>
        <v>17</v>
      </c>
      <c r="T75" s="3" t="str">
        <f>_xlfn.XLOOKUP(C75,DB!$A$2:$A$255,DB!$D$2:$D$255,"")</f>
        <v>Sector 3</v>
      </c>
    </row>
    <row r="76" spans="1:20" x14ac:dyDescent="0.2">
      <c r="A76" s="20" t="s">
        <v>546</v>
      </c>
      <c r="B76" s="20" t="s">
        <v>18</v>
      </c>
      <c r="C76" s="20" t="s">
        <v>402</v>
      </c>
      <c r="D76" s="20" t="s">
        <v>507</v>
      </c>
      <c r="E76" s="20"/>
      <c r="F76" s="21">
        <v>46308.726851851854</v>
      </c>
      <c r="G76" s="20" t="s">
        <v>22</v>
      </c>
      <c r="H76" s="20" t="s">
        <v>167</v>
      </c>
      <c r="I76" s="20">
        <v>15</v>
      </c>
      <c r="J76" s="20" t="s">
        <v>139</v>
      </c>
      <c r="K76" s="20" t="s">
        <v>51</v>
      </c>
      <c r="L76" s="20">
        <v>69</v>
      </c>
      <c r="M76" s="20" t="s">
        <v>402</v>
      </c>
      <c r="N76" s="21">
        <v>46308.738530092596</v>
      </c>
      <c r="O76" s="20">
        <v>0</v>
      </c>
      <c r="P76" s="20" t="s">
        <v>137</v>
      </c>
      <c r="Q76" s="20">
        <v>15</v>
      </c>
      <c r="R76" s="3" t="str">
        <f>IF(OR(G76="12R",G76="12L"),_xlfn.XLOOKUP(C76,DB!$A$2:$A$255,DB!$B$2:$B$255,""),IF(OR(G76="30L",G76="30R"),_xlfn.XLOOKUP(C76,DB!$A$2:$A$255,DB!$C$2:$C$255,""),""))</f>
        <v/>
      </c>
      <c r="S76" s="3">
        <f t="shared" si="1"/>
        <v>17</v>
      </c>
      <c r="T76" s="3" t="str">
        <f>_xlfn.XLOOKUP(C76,DB!$A$2:$A$255,DB!$D$2:$D$255,"")</f>
        <v/>
      </c>
    </row>
    <row r="77" spans="1:20" x14ac:dyDescent="0.2">
      <c r="A77" s="20" t="s">
        <v>201</v>
      </c>
      <c r="B77" s="20" t="s">
        <v>18</v>
      </c>
      <c r="C77" s="20" t="s">
        <v>128</v>
      </c>
      <c r="D77" s="20" t="s">
        <v>20</v>
      </c>
      <c r="E77" s="20" t="s">
        <v>4233</v>
      </c>
      <c r="F77" s="21">
        <v>46308.738726851851</v>
      </c>
      <c r="G77" s="20" t="s">
        <v>22</v>
      </c>
      <c r="H77" s="20" t="s">
        <v>4458</v>
      </c>
      <c r="I77" s="20">
        <v>360</v>
      </c>
      <c r="J77" s="20" t="s">
        <v>23</v>
      </c>
      <c r="K77" s="20" t="s">
        <v>24</v>
      </c>
      <c r="L77" s="20">
        <v>524</v>
      </c>
      <c r="M77" s="20" t="s">
        <v>130</v>
      </c>
      <c r="N77" s="21">
        <v>46308.768043981479</v>
      </c>
      <c r="O77" s="20">
        <v>340</v>
      </c>
      <c r="P77" s="20" t="s">
        <v>26</v>
      </c>
      <c r="Q77" s="20">
        <v>40</v>
      </c>
      <c r="R77" s="3" t="str">
        <f>IF(OR(G77="12R",G77="12L"),_xlfn.XLOOKUP(C77,DB!$A$2:$A$255,DB!$B$2:$B$255,""),IF(OR(G77="30L",G77="30R"),_xlfn.XLOOKUP(C77,DB!$A$2:$A$255,DB!$C$2:$C$255,""),""))</f>
        <v>ENEBA</v>
      </c>
      <c r="S77" s="3">
        <f t="shared" si="1"/>
        <v>17</v>
      </c>
      <c r="T77" s="3" t="str">
        <f>_xlfn.XLOOKUP(C77,DB!$A$2:$A$255,DB!$D$2:$D$255,"")</f>
        <v>Sector 3</v>
      </c>
    </row>
    <row r="78" spans="1:20" x14ac:dyDescent="0.2">
      <c r="A78" s="20" t="s">
        <v>218</v>
      </c>
      <c r="B78" s="20" t="s">
        <v>18</v>
      </c>
      <c r="C78" s="20" t="s">
        <v>219</v>
      </c>
      <c r="D78" s="20" t="s">
        <v>34</v>
      </c>
      <c r="E78" s="20" t="s">
        <v>4459</v>
      </c>
      <c r="F78" s="21">
        <v>46308.740914351853</v>
      </c>
      <c r="G78" s="20" t="s">
        <v>22</v>
      </c>
      <c r="H78" s="20" t="s">
        <v>4460</v>
      </c>
      <c r="I78" s="20">
        <v>350</v>
      </c>
      <c r="J78" s="20" t="s">
        <v>23</v>
      </c>
      <c r="K78" s="20" t="s">
        <v>24</v>
      </c>
      <c r="L78" s="20">
        <v>151</v>
      </c>
      <c r="M78" s="20" t="s">
        <v>117</v>
      </c>
      <c r="N78" s="21">
        <v>46308.751180555555</v>
      </c>
      <c r="O78" s="20">
        <v>242</v>
      </c>
      <c r="P78" s="20" t="s">
        <v>26</v>
      </c>
      <c r="Q78" s="20">
        <v>190</v>
      </c>
      <c r="R78" s="3" t="str">
        <f>IF(OR(G78="12R",G78="12L"),_xlfn.XLOOKUP(C78,DB!$A$2:$A$255,DB!$B$2:$B$255,""),IF(OR(G78="30L",G78="30R"),_xlfn.XLOOKUP(C78,DB!$A$2:$A$255,DB!$C$2:$C$255,""),""))</f>
        <v>TAKUX</v>
      </c>
      <c r="S78" s="3">
        <f t="shared" si="1"/>
        <v>17</v>
      </c>
      <c r="T78" s="3" t="str">
        <f>_xlfn.XLOOKUP(C78,DB!$A$2:$A$255,DB!$D$2:$D$255,"")</f>
        <v>Sector 7</v>
      </c>
    </row>
    <row r="79" spans="1:20" x14ac:dyDescent="0.2">
      <c r="A79" s="20" t="s">
        <v>4461</v>
      </c>
      <c r="B79" s="20" t="s">
        <v>18</v>
      </c>
      <c r="C79" s="20" t="s">
        <v>50</v>
      </c>
      <c r="D79" s="20" t="s">
        <v>4462</v>
      </c>
      <c r="E79" s="20"/>
      <c r="F79" s="21">
        <v>46308.742222222223</v>
      </c>
      <c r="G79" s="20" t="s">
        <v>22</v>
      </c>
      <c r="H79" s="20" t="s">
        <v>4463</v>
      </c>
      <c r="I79" s="20">
        <v>450</v>
      </c>
      <c r="J79" s="20" t="s">
        <v>23</v>
      </c>
      <c r="K79" s="20" t="s">
        <v>51</v>
      </c>
      <c r="L79" s="20">
        <v>859</v>
      </c>
      <c r="M79" s="20" t="s">
        <v>46</v>
      </c>
      <c r="N79" s="21">
        <v>46308.787106481483</v>
      </c>
      <c r="O79" s="20">
        <v>450</v>
      </c>
      <c r="P79" s="20" t="s">
        <v>26</v>
      </c>
      <c r="Q79" s="20">
        <v>30</v>
      </c>
      <c r="R79" s="3" t="str">
        <f>IF(OR(G79="12R",G79="12L"),_xlfn.XLOOKUP(C79,DB!$A$2:$A$255,DB!$B$2:$B$255,""),IF(OR(G79="30L",G79="30R"),_xlfn.XLOOKUP(C79,DB!$A$2:$A$255,DB!$C$2:$C$255,""),""))</f>
        <v>UDGUV</v>
      </c>
      <c r="S79" s="3">
        <f t="shared" si="1"/>
        <v>17</v>
      </c>
      <c r="T79" s="3" t="str">
        <f>_xlfn.XLOOKUP(C79,DB!$A$2:$A$255,DB!$D$2:$D$255,"")</f>
        <v>Sector 2</v>
      </c>
    </row>
    <row r="80" spans="1:20" x14ac:dyDescent="0.2">
      <c r="A80" s="20" t="s">
        <v>262</v>
      </c>
      <c r="B80" s="20" t="s">
        <v>18</v>
      </c>
      <c r="C80" s="20" t="s">
        <v>134</v>
      </c>
      <c r="D80" s="20" t="s">
        <v>61</v>
      </c>
      <c r="E80" s="20" t="s">
        <v>4464</v>
      </c>
      <c r="F80" s="21">
        <v>46308.743263888886</v>
      </c>
      <c r="G80" s="20" t="s">
        <v>22</v>
      </c>
      <c r="H80" s="20" t="s">
        <v>4465</v>
      </c>
      <c r="I80" s="20">
        <v>350</v>
      </c>
      <c r="J80" s="20" t="s">
        <v>23</v>
      </c>
      <c r="K80" s="20" t="s">
        <v>24</v>
      </c>
      <c r="L80" s="20">
        <v>351</v>
      </c>
      <c r="M80" s="20" t="s">
        <v>31</v>
      </c>
      <c r="N80" s="21">
        <v>46308.764155092591</v>
      </c>
      <c r="O80" s="20">
        <v>350</v>
      </c>
      <c r="P80" s="20" t="s">
        <v>26</v>
      </c>
      <c r="Q80" s="20">
        <v>40</v>
      </c>
      <c r="R80" s="3" t="str">
        <f>IF(OR(G80="12R",G80="12L"),_xlfn.XLOOKUP(C80,DB!$A$2:$A$255,DB!$B$2:$B$255,""),IF(OR(G80="30L",G80="30R"),_xlfn.XLOOKUP(C80,DB!$A$2:$A$255,DB!$C$2:$C$255,""),""))</f>
        <v>ENEBA</v>
      </c>
      <c r="S80" s="3">
        <f t="shared" si="1"/>
        <v>17</v>
      </c>
      <c r="T80" s="3" t="str">
        <f>_xlfn.XLOOKUP(C80,DB!$A$2:$A$255,DB!$D$2:$D$255,"")</f>
        <v>Sector 3</v>
      </c>
    </row>
    <row r="81" spans="1:20" x14ac:dyDescent="0.2">
      <c r="A81" s="20" t="s">
        <v>207</v>
      </c>
      <c r="B81" s="20" t="s">
        <v>18</v>
      </c>
      <c r="C81" s="20" t="s">
        <v>208</v>
      </c>
      <c r="D81" s="20" t="s">
        <v>61</v>
      </c>
      <c r="E81" s="20" t="s">
        <v>4466</v>
      </c>
      <c r="F81" s="21">
        <v>46308.744513888887</v>
      </c>
      <c r="G81" s="20" t="s">
        <v>22</v>
      </c>
      <c r="H81" s="20" t="s">
        <v>4467</v>
      </c>
      <c r="I81" s="20">
        <v>330</v>
      </c>
      <c r="J81" s="20" t="s">
        <v>23</v>
      </c>
      <c r="K81" s="20" t="s">
        <v>24</v>
      </c>
      <c r="L81" s="20">
        <v>136</v>
      </c>
      <c r="M81" s="20" t="s">
        <v>40</v>
      </c>
      <c r="N81" s="21">
        <v>46308.754444444443</v>
      </c>
      <c r="O81" s="20">
        <v>195</v>
      </c>
      <c r="P81" s="20" t="s">
        <v>26</v>
      </c>
      <c r="Q81" s="20">
        <v>190</v>
      </c>
      <c r="R81" s="3" t="str">
        <f>IF(OR(G81="12R",G81="12L"),_xlfn.XLOOKUP(C81,DB!$A$2:$A$255,DB!$B$2:$B$255,""),IF(OR(G81="30L",G81="30R"),_xlfn.XLOOKUP(C81,DB!$A$2:$A$255,DB!$C$2:$C$255,""),""))</f>
        <v>ENEBA</v>
      </c>
      <c r="S81" s="3">
        <f t="shared" si="1"/>
        <v>17</v>
      </c>
      <c r="T81" s="3" t="str">
        <f>_xlfn.XLOOKUP(C81,DB!$A$2:$A$255,DB!$D$2:$D$255,"")</f>
        <v>Sector 3</v>
      </c>
    </row>
    <row r="82" spans="1:20" x14ac:dyDescent="0.2">
      <c r="A82" s="20" t="s">
        <v>220</v>
      </c>
      <c r="B82" s="20" t="s">
        <v>18</v>
      </c>
      <c r="C82" s="20" t="s">
        <v>221</v>
      </c>
      <c r="D82" s="20" t="s">
        <v>54</v>
      </c>
      <c r="E82" s="20" t="s">
        <v>428</v>
      </c>
      <c r="F82" s="21">
        <v>46308.745995370373</v>
      </c>
      <c r="G82" s="20" t="s">
        <v>22</v>
      </c>
      <c r="H82" s="20" t="s">
        <v>1368</v>
      </c>
      <c r="I82" s="20">
        <v>380</v>
      </c>
      <c r="J82" s="20" t="s">
        <v>23</v>
      </c>
      <c r="K82" s="20" t="s">
        <v>24</v>
      </c>
      <c r="L82" s="20">
        <v>859</v>
      </c>
      <c r="M82" s="20" t="s">
        <v>46</v>
      </c>
      <c r="N82" s="21">
        <v>46308.790532407409</v>
      </c>
      <c r="O82" s="20">
        <v>380</v>
      </c>
      <c r="P82" s="20" t="s">
        <v>26</v>
      </c>
      <c r="Q82" s="20">
        <v>190</v>
      </c>
      <c r="R82" s="3" t="str">
        <f>IF(OR(G82="12R",G82="12L"),_xlfn.XLOOKUP(C82,DB!$A$2:$A$255,DB!$B$2:$B$255,""),IF(OR(G82="30L",G82="30R"),_xlfn.XLOOKUP(C82,DB!$A$2:$A$255,DB!$C$2:$C$255,""),""))</f>
        <v>UDGUV</v>
      </c>
      <c r="S82" s="3">
        <f t="shared" si="1"/>
        <v>17</v>
      </c>
      <c r="T82" s="3" t="str">
        <f>_xlfn.XLOOKUP(C82,DB!$A$2:$A$255,DB!$D$2:$D$255,"")</f>
        <v>Sector 2</v>
      </c>
    </row>
    <row r="83" spans="1:20" x14ac:dyDescent="0.2">
      <c r="A83" s="20" t="s">
        <v>228</v>
      </c>
      <c r="B83" s="20" t="s">
        <v>18</v>
      </c>
      <c r="C83" s="20" t="s">
        <v>19</v>
      </c>
      <c r="D83" s="20" t="s">
        <v>34</v>
      </c>
      <c r="E83" s="20" t="s">
        <v>4468</v>
      </c>
      <c r="F83" s="21">
        <v>46308.747384259259</v>
      </c>
      <c r="G83" s="20" t="s">
        <v>22</v>
      </c>
      <c r="H83" s="20" t="s">
        <v>4469</v>
      </c>
      <c r="I83" s="20">
        <v>300</v>
      </c>
      <c r="J83" s="20" t="s">
        <v>23</v>
      </c>
      <c r="K83" s="20" t="s">
        <v>24</v>
      </c>
      <c r="L83" s="20">
        <v>866</v>
      </c>
      <c r="M83" s="20" t="s">
        <v>181</v>
      </c>
      <c r="N83" s="21">
        <v>46308.791574074072</v>
      </c>
      <c r="O83" s="20">
        <v>300</v>
      </c>
      <c r="P83" s="20" t="s">
        <v>26</v>
      </c>
      <c r="Q83" s="20">
        <v>190</v>
      </c>
      <c r="R83" s="3" t="str">
        <f>IF(OR(G83="12R",G83="12L"),_xlfn.XLOOKUP(C83,DB!$A$2:$A$255,DB!$B$2:$B$255,""),IF(OR(G83="30L",G83="30R"),_xlfn.XLOOKUP(C83,DB!$A$2:$A$255,DB!$C$2:$C$255,""),""))</f>
        <v>UDGUV</v>
      </c>
      <c r="S83" s="3">
        <f t="shared" si="1"/>
        <v>17</v>
      </c>
      <c r="T83" s="3" t="str">
        <f>_xlfn.XLOOKUP(C83,DB!$A$2:$A$255,DB!$D$2:$D$255,"")</f>
        <v>Sector 2</v>
      </c>
    </row>
    <row r="84" spans="1:20" x14ac:dyDescent="0.2">
      <c r="A84" s="20" t="s">
        <v>305</v>
      </c>
      <c r="B84" s="20" t="s">
        <v>18</v>
      </c>
      <c r="C84" s="20" t="s">
        <v>148</v>
      </c>
      <c r="D84" s="20" t="s">
        <v>20</v>
      </c>
      <c r="E84" s="20" t="s">
        <v>4470</v>
      </c>
      <c r="F84" s="21">
        <v>46308.748287037037</v>
      </c>
      <c r="G84" s="20" t="s">
        <v>22</v>
      </c>
      <c r="H84" s="20" t="s">
        <v>4471</v>
      </c>
      <c r="I84" s="20">
        <v>330</v>
      </c>
      <c r="J84" s="20" t="s">
        <v>23</v>
      </c>
      <c r="K84" s="20" t="s">
        <v>24</v>
      </c>
      <c r="L84" s="20">
        <v>136</v>
      </c>
      <c r="M84" s="20" t="s">
        <v>40</v>
      </c>
      <c r="N84" s="21">
        <v>46308.757164351853</v>
      </c>
      <c r="O84" s="20">
        <v>226</v>
      </c>
      <c r="P84" s="20" t="s">
        <v>26</v>
      </c>
      <c r="Q84" s="20">
        <v>190</v>
      </c>
      <c r="R84" s="3" t="str">
        <f>IF(OR(G84="12R",G84="12L"),_xlfn.XLOOKUP(C84,DB!$A$2:$A$255,DB!$B$2:$B$255,""),IF(OR(G84="30L",G84="30R"),_xlfn.XLOOKUP(C84,DB!$A$2:$A$255,DB!$C$2:$C$255,""),""))</f>
        <v>NUDAL</v>
      </c>
      <c r="S84" s="3">
        <f t="shared" si="1"/>
        <v>17</v>
      </c>
      <c r="T84" s="3" t="str">
        <f>_xlfn.XLOOKUP(C84,DB!$A$2:$A$255,DB!$D$2:$D$255,"")</f>
        <v>Sector 3</v>
      </c>
    </row>
    <row r="85" spans="1:20" x14ac:dyDescent="0.2">
      <c r="A85" s="20" t="s">
        <v>236</v>
      </c>
      <c r="B85" s="20" t="s">
        <v>18</v>
      </c>
      <c r="C85" s="20" t="s">
        <v>43</v>
      </c>
      <c r="D85" s="20" t="s">
        <v>129</v>
      </c>
      <c r="E85" s="20" t="s">
        <v>1226</v>
      </c>
      <c r="F85" s="21">
        <v>46308.749467592592</v>
      </c>
      <c r="G85" s="20" t="s">
        <v>22</v>
      </c>
      <c r="H85" s="20" t="s">
        <v>4472</v>
      </c>
      <c r="I85" s="20">
        <v>380</v>
      </c>
      <c r="J85" s="20" t="s">
        <v>23</v>
      </c>
      <c r="K85" s="20" t="s">
        <v>24</v>
      </c>
      <c r="L85" s="20">
        <v>859</v>
      </c>
      <c r="M85" s="20" t="s">
        <v>46</v>
      </c>
      <c r="N85" s="21">
        <v>46308.793194444443</v>
      </c>
      <c r="O85" s="20">
        <v>380</v>
      </c>
      <c r="P85" s="20" t="s">
        <v>26</v>
      </c>
      <c r="Q85" s="20">
        <v>190</v>
      </c>
      <c r="R85" s="3" t="str">
        <f>IF(OR(G85="12R",G85="12L"),_xlfn.XLOOKUP(C85,DB!$A$2:$A$255,DB!$B$2:$B$255,""),IF(OR(G85="30L",G85="30R"),_xlfn.XLOOKUP(C85,DB!$A$2:$A$255,DB!$C$2:$C$255,""),""))</f>
        <v>UDGUV</v>
      </c>
      <c r="S85" s="3">
        <f t="shared" si="1"/>
        <v>17</v>
      </c>
      <c r="T85" s="3" t="str">
        <f>_xlfn.XLOOKUP(C85,DB!$A$2:$A$255,DB!$D$2:$D$255,"")</f>
        <v>Sector 2</v>
      </c>
    </row>
    <row r="86" spans="1:20" x14ac:dyDescent="0.2">
      <c r="A86" s="20" t="s">
        <v>2992</v>
      </c>
      <c r="B86" s="20" t="s">
        <v>18</v>
      </c>
      <c r="C86" s="20" t="s">
        <v>493</v>
      </c>
      <c r="D86" s="20" t="s">
        <v>61</v>
      </c>
      <c r="E86" s="20" t="s">
        <v>4473</v>
      </c>
      <c r="F86" s="21">
        <v>46308.750219907408</v>
      </c>
      <c r="G86" s="20" t="s">
        <v>22</v>
      </c>
      <c r="H86" s="20" t="s">
        <v>4474</v>
      </c>
      <c r="I86" s="20">
        <v>360</v>
      </c>
      <c r="J86" s="20" t="s">
        <v>23</v>
      </c>
      <c r="K86" s="20" t="s">
        <v>24</v>
      </c>
      <c r="L86" s="20">
        <v>429</v>
      </c>
      <c r="M86" s="20" t="s">
        <v>204</v>
      </c>
      <c r="N86" s="21">
        <v>46308.774016203701</v>
      </c>
      <c r="O86" s="20">
        <v>360</v>
      </c>
      <c r="P86" s="20" t="s">
        <v>26</v>
      </c>
      <c r="Q86" s="20">
        <v>40</v>
      </c>
      <c r="R86" s="3" t="str">
        <f>IF(OR(G86="12R",G86="12L"),_xlfn.XLOOKUP(C86,DB!$A$2:$A$255,DB!$B$2:$B$255,""),IF(OR(G86="30L",G86="30R"),_xlfn.XLOOKUP(C86,DB!$A$2:$A$255,DB!$C$2:$C$255,""),""))</f>
        <v>ENEBA</v>
      </c>
      <c r="S86" s="3">
        <f t="shared" si="1"/>
        <v>18</v>
      </c>
      <c r="T86" s="3" t="str">
        <f>_xlfn.XLOOKUP(C86,DB!$A$2:$A$255,DB!$D$2:$D$255,"")</f>
        <v>Sector 3</v>
      </c>
    </row>
    <row r="87" spans="1:20" x14ac:dyDescent="0.2">
      <c r="A87" s="20" t="s">
        <v>231</v>
      </c>
      <c r="B87" s="20" t="s">
        <v>18</v>
      </c>
      <c r="C87" s="20" t="s">
        <v>33</v>
      </c>
      <c r="D87" s="20" t="s">
        <v>20</v>
      </c>
      <c r="E87" s="20" t="s">
        <v>3431</v>
      </c>
      <c r="F87" s="21">
        <v>46308.751319444447</v>
      </c>
      <c r="G87" s="20" t="s">
        <v>22</v>
      </c>
      <c r="H87" s="20" t="s">
        <v>4475</v>
      </c>
      <c r="I87" s="20">
        <v>360</v>
      </c>
      <c r="J87" s="20" t="s">
        <v>23</v>
      </c>
      <c r="K87" s="20" t="s">
        <v>24</v>
      </c>
      <c r="L87" s="20">
        <v>870</v>
      </c>
      <c r="M87" s="20" t="s">
        <v>36</v>
      </c>
      <c r="N87" s="21">
        <v>46308.795324074075</v>
      </c>
      <c r="O87" s="20">
        <v>360</v>
      </c>
      <c r="P87" s="20" t="s">
        <v>26</v>
      </c>
      <c r="Q87" s="20">
        <v>190</v>
      </c>
      <c r="R87" s="3" t="str">
        <f>IF(OR(G87="12R",G87="12L"),_xlfn.XLOOKUP(C87,DB!$A$2:$A$255,DB!$B$2:$B$255,""),IF(OR(G87="30L",G87="30R"),_xlfn.XLOOKUP(C87,DB!$A$2:$A$255,DB!$C$2:$C$255,""),""))</f>
        <v>UDGUV</v>
      </c>
      <c r="S87" s="3">
        <f t="shared" si="1"/>
        <v>18</v>
      </c>
      <c r="T87" s="3" t="str">
        <f>_xlfn.XLOOKUP(C87,DB!$A$2:$A$255,DB!$D$2:$D$255,"")</f>
        <v>Sector 2</v>
      </c>
    </row>
    <row r="88" spans="1:20" x14ac:dyDescent="0.2">
      <c r="A88" s="20" t="s">
        <v>226</v>
      </c>
      <c r="B88" s="20" t="s">
        <v>18</v>
      </c>
      <c r="C88" s="20" t="s">
        <v>227</v>
      </c>
      <c r="D88" s="20" t="s">
        <v>54</v>
      </c>
      <c r="E88" s="20" t="s">
        <v>4220</v>
      </c>
      <c r="F88" s="21">
        <v>46308.752222222225</v>
      </c>
      <c r="G88" s="20" t="s">
        <v>22</v>
      </c>
      <c r="H88" s="20" t="s">
        <v>4476</v>
      </c>
      <c r="I88" s="20">
        <v>370</v>
      </c>
      <c r="J88" s="20" t="s">
        <v>23</v>
      </c>
      <c r="K88" s="20" t="s">
        <v>24</v>
      </c>
      <c r="L88" s="20">
        <v>149</v>
      </c>
      <c r="M88" s="20" t="s">
        <v>117</v>
      </c>
      <c r="N88" s="21">
        <v>46308.762476851851</v>
      </c>
      <c r="O88" s="20">
        <v>290</v>
      </c>
      <c r="P88" s="20" t="s">
        <v>26</v>
      </c>
      <c r="Q88" s="20">
        <v>190</v>
      </c>
      <c r="R88" s="3" t="str">
        <f>IF(OR(G88="12R",G88="12L"),_xlfn.XLOOKUP(C88,DB!$A$2:$A$255,DB!$B$2:$B$255,""),IF(OR(G88="30L",G88="30R"),_xlfn.XLOOKUP(C88,DB!$A$2:$A$255,DB!$C$2:$C$255,""),""))</f>
        <v>TAKUX</v>
      </c>
      <c r="S88" s="3">
        <f t="shared" si="1"/>
        <v>18</v>
      </c>
      <c r="T88" s="3" t="str">
        <f>_xlfn.XLOOKUP(C88,DB!$A$2:$A$255,DB!$D$2:$D$255,"")</f>
        <v>Sector 7</v>
      </c>
    </row>
    <row r="89" spans="1:20" x14ac:dyDescent="0.2">
      <c r="A89" s="20" t="s">
        <v>233</v>
      </c>
      <c r="B89" s="20" t="s">
        <v>18</v>
      </c>
      <c r="C89" s="20" t="s">
        <v>234</v>
      </c>
      <c r="D89" s="20" t="s">
        <v>44</v>
      </c>
      <c r="E89" s="20" t="s">
        <v>915</v>
      </c>
      <c r="F89" s="21">
        <v>46308.753634259258</v>
      </c>
      <c r="G89" s="20" t="s">
        <v>22</v>
      </c>
      <c r="H89" s="20" t="s">
        <v>4477</v>
      </c>
      <c r="I89" s="20">
        <v>320</v>
      </c>
      <c r="J89" s="20" t="s">
        <v>23</v>
      </c>
      <c r="K89" s="20" t="s">
        <v>24</v>
      </c>
      <c r="L89" s="20">
        <v>871</v>
      </c>
      <c r="M89" s="20" t="s">
        <v>36</v>
      </c>
      <c r="N89" s="21">
        <v>46308.79824074074</v>
      </c>
      <c r="O89" s="20">
        <v>320</v>
      </c>
      <c r="P89" s="20" t="s">
        <v>26</v>
      </c>
      <c r="Q89" s="20">
        <v>190</v>
      </c>
      <c r="R89" s="3" t="str">
        <f>IF(OR(G89="12R",G89="12L"),_xlfn.XLOOKUP(C89,DB!$A$2:$A$255,DB!$B$2:$B$255,""),IF(OR(G89="30L",G89="30R"),_xlfn.XLOOKUP(C89,DB!$A$2:$A$255,DB!$C$2:$C$255,""),""))</f>
        <v>UDGUV</v>
      </c>
      <c r="S89" s="3">
        <f t="shared" si="1"/>
        <v>18</v>
      </c>
      <c r="T89" s="3" t="str">
        <f>_xlfn.XLOOKUP(C89,DB!$A$2:$A$255,DB!$D$2:$D$255,"")</f>
        <v>Sector 2</v>
      </c>
    </row>
    <row r="90" spans="1:20" x14ac:dyDescent="0.2">
      <c r="A90" s="20" t="s">
        <v>242</v>
      </c>
      <c r="B90" s="20" t="s">
        <v>18</v>
      </c>
      <c r="C90" s="20" t="s">
        <v>203</v>
      </c>
      <c r="D90" s="20" t="s">
        <v>61</v>
      </c>
      <c r="E90" s="20" t="s">
        <v>3453</v>
      </c>
      <c r="F90" s="21">
        <v>46308.754571759258</v>
      </c>
      <c r="G90" s="20" t="s">
        <v>22</v>
      </c>
      <c r="H90" s="20" t="s">
        <v>4478</v>
      </c>
      <c r="I90" s="20">
        <v>340</v>
      </c>
      <c r="J90" s="20" t="s">
        <v>23</v>
      </c>
      <c r="K90" s="20" t="s">
        <v>24</v>
      </c>
      <c r="L90" s="20">
        <v>446</v>
      </c>
      <c r="M90" s="20" t="s">
        <v>204</v>
      </c>
      <c r="N90" s="21">
        <v>46308.779768518521</v>
      </c>
      <c r="O90" s="20">
        <v>340</v>
      </c>
      <c r="P90" s="20" t="s">
        <v>26</v>
      </c>
      <c r="Q90" s="20">
        <v>40</v>
      </c>
      <c r="R90" s="3" t="str">
        <f>IF(OR(G90="12R",G90="12L"),_xlfn.XLOOKUP(C90,DB!$A$2:$A$255,DB!$B$2:$B$255,""),IF(OR(G90="30L",G90="30R"),_xlfn.XLOOKUP(C90,DB!$A$2:$A$255,DB!$C$2:$C$255,""),""))</f>
        <v>ENEBA</v>
      </c>
      <c r="S90" s="3">
        <f t="shared" si="1"/>
        <v>18</v>
      </c>
      <c r="T90" s="3" t="str">
        <f>_xlfn.XLOOKUP(C90,DB!$A$2:$A$255,DB!$D$2:$D$255,"")</f>
        <v>Sector 3</v>
      </c>
    </row>
    <row r="91" spans="1:20" x14ac:dyDescent="0.2">
      <c r="A91" s="20" t="s">
        <v>389</v>
      </c>
      <c r="B91" s="20" t="s">
        <v>18</v>
      </c>
      <c r="C91" s="20" t="s">
        <v>390</v>
      </c>
      <c r="D91" s="20" t="s">
        <v>34</v>
      </c>
      <c r="E91" s="20" t="s">
        <v>4311</v>
      </c>
      <c r="F91" s="21">
        <v>46308.758738425924</v>
      </c>
      <c r="G91" s="20" t="s">
        <v>22</v>
      </c>
      <c r="H91" s="20" t="s">
        <v>4479</v>
      </c>
      <c r="I91" s="20">
        <v>370</v>
      </c>
      <c r="J91" s="20" t="s">
        <v>23</v>
      </c>
      <c r="K91" s="20" t="s">
        <v>24</v>
      </c>
      <c r="L91" s="20">
        <v>359</v>
      </c>
      <c r="M91" s="20" t="s">
        <v>31</v>
      </c>
      <c r="N91" s="21">
        <v>46308.778657407405</v>
      </c>
      <c r="O91" s="20">
        <v>370</v>
      </c>
      <c r="P91" s="20" t="s">
        <v>26</v>
      </c>
      <c r="Q91" s="20">
        <v>40</v>
      </c>
      <c r="R91" s="3" t="str">
        <f>IF(OR(G91="12R",G91="12L"),_xlfn.XLOOKUP(C91,DB!$A$2:$A$255,DB!$B$2:$B$255,""),IF(OR(G91="30L",G91="30R"),_xlfn.XLOOKUP(C91,DB!$A$2:$A$255,DB!$C$2:$C$255,""),""))</f>
        <v>OMSUK</v>
      </c>
      <c r="S91" s="3">
        <f t="shared" si="1"/>
        <v>18</v>
      </c>
      <c r="T91" s="3" t="str">
        <f>_xlfn.XLOOKUP(C91,DB!$A$2:$A$255,DB!$D$2:$D$255,"")</f>
        <v>Sector 3</v>
      </c>
    </row>
    <row r="92" spans="1:20" x14ac:dyDescent="0.2">
      <c r="A92" s="20" t="s">
        <v>217</v>
      </c>
      <c r="B92" s="20" t="s">
        <v>18</v>
      </c>
      <c r="C92" s="20" t="s">
        <v>33</v>
      </c>
      <c r="D92" s="20" t="s">
        <v>34</v>
      </c>
      <c r="E92" s="20" t="s">
        <v>391</v>
      </c>
      <c r="F92" s="21">
        <v>46308.76090277778</v>
      </c>
      <c r="G92" s="20" t="s">
        <v>22</v>
      </c>
      <c r="H92" s="20" t="s">
        <v>4480</v>
      </c>
      <c r="I92" s="20">
        <v>380</v>
      </c>
      <c r="J92" s="20" t="s">
        <v>23</v>
      </c>
      <c r="K92" s="20" t="s">
        <v>24</v>
      </c>
      <c r="L92" s="20">
        <v>865</v>
      </c>
      <c r="M92" s="20" t="s">
        <v>36</v>
      </c>
      <c r="N92" s="21">
        <v>46308.804780092592</v>
      </c>
      <c r="O92" s="20">
        <v>380</v>
      </c>
      <c r="P92" s="20" t="s">
        <v>26</v>
      </c>
      <c r="Q92" s="20">
        <v>190</v>
      </c>
      <c r="R92" s="3" t="str">
        <f>IF(OR(G92="12R",G92="12L"),_xlfn.XLOOKUP(C92,DB!$A$2:$A$255,DB!$B$2:$B$255,""),IF(OR(G92="30L",G92="30R"),_xlfn.XLOOKUP(C92,DB!$A$2:$A$255,DB!$C$2:$C$255,""),""))</f>
        <v>UDGUV</v>
      </c>
      <c r="S92" s="3">
        <f t="shared" si="1"/>
        <v>18</v>
      </c>
      <c r="T92" s="3" t="str">
        <f>_xlfn.XLOOKUP(C92,DB!$A$2:$A$255,DB!$D$2:$D$255,"")</f>
        <v>Sector 2</v>
      </c>
    </row>
    <row r="93" spans="1:20" x14ac:dyDescent="0.2">
      <c r="A93" s="20" t="s">
        <v>665</v>
      </c>
      <c r="B93" s="20" t="s">
        <v>18</v>
      </c>
      <c r="C93" s="20" t="s">
        <v>666</v>
      </c>
      <c r="D93" s="20" t="s">
        <v>29</v>
      </c>
      <c r="E93" s="20" t="s">
        <v>3582</v>
      </c>
      <c r="F93" s="21">
        <v>46308.762013888889</v>
      </c>
      <c r="G93" s="20" t="s">
        <v>22</v>
      </c>
      <c r="H93" s="20" t="s">
        <v>4481</v>
      </c>
      <c r="I93" s="20">
        <v>360</v>
      </c>
      <c r="J93" s="20" t="s">
        <v>23</v>
      </c>
      <c r="K93" s="20" t="s">
        <v>24</v>
      </c>
      <c r="L93" s="20">
        <v>433</v>
      </c>
      <c r="M93" s="20" t="s">
        <v>204</v>
      </c>
      <c r="N93" s="21">
        <v>46308.786238425928</v>
      </c>
      <c r="O93" s="20">
        <v>360</v>
      </c>
      <c r="P93" s="20" t="s">
        <v>26</v>
      </c>
      <c r="Q93" s="20">
        <v>40</v>
      </c>
      <c r="R93" s="3" t="str">
        <f>IF(OR(G93="12R",G93="12L"),_xlfn.XLOOKUP(C93,DB!$A$2:$A$255,DB!$B$2:$B$255,""),IF(OR(G93="30L",G93="30R"),_xlfn.XLOOKUP(C93,DB!$A$2:$A$255,DB!$C$2:$C$255,""),""))</f>
        <v>OMSUK</v>
      </c>
      <c r="S93" s="3">
        <f t="shared" si="1"/>
        <v>18</v>
      </c>
      <c r="T93" s="3" t="str">
        <f>_xlfn.XLOOKUP(C93,DB!$A$2:$A$255,DB!$D$2:$D$255,"")</f>
        <v>Sector 3</v>
      </c>
    </row>
    <row r="94" spans="1:20" x14ac:dyDescent="0.2">
      <c r="A94" s="20" t="s">
        <v>232</v>
      </c>
      <c r="B94" s="20" t="s">
        <v>18</v>
      </c>
      <c r="C94" s="20" t="s">
        <v>170</v>
      </c>
      <c r="D94" s="20" t="s">
        <v>20</v>
      </c>
      <c r="E94" s="20" t="s">
        <v>4482</v>
      </c>
      <c r="F94" s="21">
        <v>46308.762939814813</v>
      </c>
      <c r="G94" s="20" t="s">
        <v>22</v>
      </c>
      <c r="H94" s="20" t="s">
        <v>4483</v>
      </c>
      <c r="I94" s="20">
        <v>310</v>
      </c>
      <c r="J94" s="20" t="s">
        <v>23</v>
      </c>
      <c r="K94" s="20" t="s">
        <v>24</v>
      </c>
      <c r="L94" s="20">
        <v>348</v>
      </c>
      <c r="M94" s="20" t="s">
        <v>31</v>
      </c>
      <c r="N94" s="21">
        <v>46308.783159722225</v>
      </c>
      <c r="O94" s="20">
        <v>310</v>
      </c>
      <c r="P94" s="20" t="s">
        <v>26</v>
      </c>
      <c r="Q94" s="20">
        <v>40</v>
      </c>
      <c r="R94" s="3" t="str">
        <f>IF(OR(G94="12R",G94="12L"),_xlfn.XLOOKUP(C94,DB!$A$2:$A$255,DB!$B$2:$B$255,""),IF(OR(G94="30L",G94="30R"),_xlfn.XLOOKUP(C94,DB!$A$2:$A$255,DB!$C$2:$C$255,""),""))</f>
        <v>OMSUK</v>
      </c>
      <c r="S94" s="3">
        <f t="shared" si="1"/>
        <v>18</v>
      </c>
      <c r="T94" s="3" t="str">
        <f>_xlfn.XLOOKUP(C94,DB!$A$2:$A$255,DB!$D$2:$D$255,"")</f>
        <v>Sector 3</v>
      </c>
    </row>
    <row r="95" spans="1:20" x14ac:dyDescent="0.2">
      <c r="A95" s="20" t="s">
        <v>822</v>
      </c>
      <c r="B95" s="20" t="s">
        <v>18</v>
      </c>
      <c r="C95" s="20" t="s">
        <v>28</v>
      </c>
      <c r="D95" s="20" t="s">
        <v>61</v>
      </c>
      <c r="E95" s="20" t="s">
        <v>4484</v>
      </c>
      <c r="F95" s="21">
        <v>46308.764363425929</v>
      </c>
      <c r="G95" s="20" t="s">
        <v>22</v>
      </c>
      <c r="H95" s="20" t="s">
        <v>4485</v>
      </c>
      <c r="I95" s="20">
        <v>340</v>
      </c>
      <c r="J95" s="20" t="s">
        <v>23</v>
      </c>
      <c r="K95" s="20" t="s">
        <v>24</v>
      </c>
      <c r="L95" s="20">
        <v>437</v>
      </c>
      <c r="M95" s="20" t="s">
        <v>204</v>
      </c>
      <c r="N95" s="21">
        <v>46308.788449074076</v>
      </c>
      <c r="O95" s="20">
        <v>340</v>
      </c>
      <c r="P95" s="20" t="s">
        <v>26</v>
      </c>
      <c r="Q95" s="20">
        <v>40</v>
      </c>
      <c r="R95" s="3" t="str">
        <f>IF(OR(G95="12R",G95="12L"),_xlfn.XLOOKUP(C95,DB!$A$2:$A$255,DB!$B$2:$B$255,""),IF(OR(G95="30L",G95="30R"),_xlfn.XLOOKUP(C95,DB!$A$2:$A$255,DB!$C$2:$C$255,""),""))</f>
        <v>OMSUK</v>
      </c>
      <c r="S95" s="3">
        <f t="shared" si="1"/>
        <v>18</v>
      </c>
      <c r="T95" s="3" t="str">
        <f>_xlfn.XLOOKUP(C95,DB!$A$2:$A$255,DB!$D$2:$D$255,"")</f>
        <v>Sector 3</v>
      </c>
    </row>
    <row r="96" spans="1:20" x14ac:dyDescent="0.2">
      <c r="A96" s="20" t="s">
        <v>243</v>
      </c>
      <c r="B96" s="20" t="s">
        <v>18</v>
      </c>
      <c r="C96" s="20" t="s">
        <v>144</v>
      </c>
      <c r="D96" s="20" t="s">
        <v>61</v>
      </c>
      <c r="E96" s="20" t="s">
        <v>374</v>
      </c>
      <c r="F96" s="21">
        <v>46308.765775462962</v>
      </c>
      <c r="G96" s="20" t="s">
        <v>22</v>
      </c>
      <c r="H96" s="20" t="s">
        <v>4486</v>
      </c>
      <c r="I96" s="20">
        <v>250</v>
      </c>
      <c r="J96" s="20" t="s">
        <v>23</v>
      </c>
      <c r="K96" s="20" t="s">
        <v>24</v>
      </c>
      <c r="L96" s="20">
        <v>360</v>
      </c>
      <c r="M96" s="20" t="s">
        <v>31</v>
      </c>
      <c r="N96" s="21">
        <v>46308.786574074074</v>
      </c>
      <c r="O96" s="20">
        <v>270</v>
      </c>
      <c r="P96" s="20" t="s">
        <v>26</v>
      </c>
      <c r="Q96" s="20">
        <v>40</v>
      </c>
      <c r="R96" s="3" t="str">
        <f>IF(OR(G96="12R",G96="12L"),_xlfn.XLOOKUP(C96,DB!$A$2:$A$255,DB!$B$2:$B$255,""),IF(OR(G96="30L",G96="30R"),_xlfn.XLOOKUP(C96,DB!$A$2:$A$255,DB!$C$2:$C$255,""),""))</f>
        <v>OMSUK</v>
      </c>
      <c r="S96" s="3">
        <f t="shared" si="1"/>
        <v>18</v>
      </c>
      <c r="T96" s="3" t="str">
        <f>_xlfn.XLOOKUP(C96,DB!$A$2:$A$255,DB!$D$2:$D$255,"")</f>
        <v>Sector 3</v>
      </c>
    </row>
    <row r="97" spans="1:20" x14ac:dyDescent="0.2">
      <c r="A97" s="20" t="s">
        <v>264</v>
      </c>
      <c r="B97" s="20" t="s">
        <v>18</v>
      </c>
      <c r="C97" s="20" t="s">
        <v>224</v>
      </c>
      <c r="D97" s="20" t="s">
        <v>29</v>
      </c>
      <c r="E97" s="20" t="s">
        <v>4487</v>
      </c>
      <c r="F97" s="21">
        <v>46308.767291666663</v>
      </c>
      <c r="G97" s="20" t="s">
        <v>22</v>
      </c>
      <c r="H97" s="20" t="s">
        <v>4488</v>
      </c>
      <c r="I97" s="20">
        <v>360</v>
      </c>
      <c r="J97" s="20" t="s">
        <v>23</v>
      </c>
      <c r="K97" s="20" t="s">
        <v>24</v>
      </c>
      <c r="L97" s="20">
        <v>590</v>
      </c>
      <c r="M97" s="20" t="s">
        <v>130</v>
      </c>
      <c r="N97" s="21">
        <v>46308.797476851854</v>
      </c>
      <c r="O97" s="20">
        <v>360</v>
      </c>
      <c r="P97" s="20" t="s">
        <v>26</v>
      </c>
      <c r="Q97" s="20">
        <v>40</v>
      </c>
      <c r="R97" s="3" t="str">
        <f>IF(OR(G97="12R",G97="12L"),_xlfn.XLOOKUP(C97,DB!$A$2:$A$255,DB!$B$2:$B$255,""),IF(OR(G97="30L",G97="30R"),_xlfn.XLOOKUP(C97,DB!$A$2:$A$255,DB!$C$2:$C$255,""),""))</f>
        <v>ENEBA</v>
      </c>
      <c r="S97" s="3">
        <f t="shared" si="1"/>
        <v>18</v>
      </c>
      <c r="T97" s="3" t="str">
        <f>_xlfn.XLOOKUP(C97,DB!$A$2:$A$255,DB!$D$2:$D$255,"")</f>
        <v>Sector 3</v>
      </c>
    </row>
    <row r="98" spans="1:20" x14ac:dyDescent="0.2">
      <c r="A98" s="20" t="s">
        <v>4489</v>
      </c>
      <c r="B98" s="20" t="s">
        <v>18</v>
      </c>
      <c r="C98" s="20" t="s">
        <v>4490</v>
      </c>
      <c r="D98" s="20" t="s">
        <v>4072</v>
      </c>
      <c r="E98" s="20"/>
      <c r="F98" s="21">
        <v>46308.768587962964</v>
      </c>
      <c r="G98" s="20" t="s">
        <v>22</v>
      </c>
      <c r="H98" s="20" t="s">
        <v>4491</v>
      </c>
      <c r="I98" s="20">
        <v>410</v>
      </c>
      <c r="J98" s="20" t="s">
        <v>23</v>
      </c>
      <c r="K98" s="20" t="s">
        <v>51</v>
      </c>
      <c r="L98" s="20">
        <v>365</v>
      </c>
      <c r="M98" s="20" t="s">
        <v>31</v>
      </c>
      <c r="N98" s="21">
        <v>46308.788981481484</v>
      </c>
      <c r="O98" s="20">
        <v>390</v>
      </c>
      <c r="P98" s="20" t="s">
        <v>26</v>
      </c>
      <c r="Q98" s="20">
        <v>40</v>
      </c>
      <c r="R98" s="3" t="str">
        <f>IF(OR(G98="12R",G98="12L"),_xlfn.XLOOKUP(C98,DB!$A$2:$A$255,DB!$B$2:$B$255,""),IF(OR(G98="30L",G98="30R"),_xlfn.XLOOKUP(C98,DB!$A$2:$A$255,DB!$C$2:$C$255,""),""))</f>
        <v>OMSUK</v>
      </c>
      <c r="S98" s="3">
        <f t="shared" si="1"/>
        <v>18</v>
      </c>
      <c r="T98" s="3" t="str">
        <f>_xlfn.XLOOKUP(C98,DB!$A$2:$A$255,DB!$D$2:$D$255,"")</f>
        <v>Sector 3</v>
      </c>
    </row>
    <row r="99" spans="1:20" x14ac:dyDescent="0.2">
      <c r="A99" s="20" t="s">
        <v>244</v>
      </c>
      <c r="B99" s="20" t="s">
        <v>18</v>
      </c>
      <c r="C99" s="20" t="s">
        <v>28</v>
      </c>
      <c r="D99" s="20" t="s">
        <v>29</v>
      </c>
      <c r="E99" s="20" t="s">
        <v>3641</v>
      </c>
      <c r="F99" s="21">
        <v>46308.770486111112</v>
      </c>
      <c r="G99" s="20" t="s">
        <v>22</v>
      </c>
      <c r="H99" s="20" t="s">
        <v>4492</v>
      </c>
      <c r="I99" s="20">
        <v>360</v>
      </c>
      <c r="J99" s="20" t="s">
        <v>23</v>
      </c>
      <c r="K99" s="20" t="s">
        <v>24</v>
      </c>
      <c r="L99" s="20">
        <v>448</v>
      </c>
      <c r="M99" s="20" t="s">
        <v>204</v>
      </c>
      <c r="N99" s="21">
        <v>46308.79582175926</v>
      </c>
      <c r="O99" s="20">
        <v>360</v>
      </c>
      <c r="P99" s="20" t="s">
        <v>26</v>
      </c>
      <c r="Q99" s="20">
        <v>40</v>
      </c>
      <c r="R99" s="3" t="str">
        <f>IF(OR(G99="12R",G99="12L"),_xlfn.XLOOKUP(C99,DB!$A$2:$A$255,DB!$B$2:$B$255,""),IF(OR(G99="30L",G99="30R"),_xlfn.XLOOKUP(C99,DB!$A$2:$A$255,DB!$C$2:$C$255,""),""))</f>
        <v>OMSUK</v>
      </c>
      <c r="S99" s="3">
        <f t="shared" si="1"/>
        <v>18</v>
      </c>
      <c r="T99" s="3" t="str">
        <f>_xlfn.XLOOKUP(C99,DB!$A$2:$A$255,DB!$D$2:$D$255,"")</f>
        <v>Sector 3</v>
      </c>
    </row>
    <row r="100" spans="1:20" x14ac:dyDescent="0.2">
      <c r="A100" s="20" t="s">
        <v>625</v>
      </c>
      <c r="B100" s="20" t="s">
        <v>18</v>
      </c>
      <c r="C100" s="20" t="s">
        <v>626</v>
      </c>
      <c r="D100" s="20" t="s">
        <v>241</v>
      </c>
      <c r="E100" s="20" t="s">
        <v>4493</v>
      </c>
      <c r="F100" s="21">
        <v>46308.77202546296</v>
      </c>
      <c r="G100" s="20" t="s">
        <v>22</v>
      </c>
      <c r="H100" s="20" t="s">
        <v>4494</v>
      </c>
      <c r="I100" s="20">
        <v>370</v>
      </c>
      <c r="J100" s="20" t="s">
        <v>23</v>
      </c>
      <c r="K100" s="20" t="s">
        <v>24</v>
      </c>
      <c r="L100" s="20">
        <v>360</v>
      </c>
      <c r="M100" s="20" t="s">
        <v>31</v>
      </c>
      <c r="N100" s="21">
        <v>46308.793599537035</v>
      </c>
      <c r="O100" s="20">
        <v>370</v>
      </c>
      <c r="P100" s="20" t="s">
        <v>26</v>
      </c>
      <c r="Q100" s="2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251</v>
      </c>
      <c r="B101" s="20" t="s">
        <v>18</v>
      </c>
      <c r="C101" s="20" t="s">
        <v>63</v>
      </c>
      <c r="D101" s="20" t="s">
        <v>54</v>
      </c>
      <c r="E101" s="20" t="s">
        <v>222</v>
      </c>
      <c r="F101" s="21">
        <v>46308.780590277776</v>
      </c>
      <c r="G101" s="20" t="s">
        <v>22</v>
      </c>
      <c r="H101" s="20" t="s">
        <v>4495</v>
      </c>
      <c r="I101" s="20">
        <v>380</v>
      </c>
      <c r="J101" s="20" t="s">
        <v>23</v>
      </c>
      <c r="K101" s="20" t="s">
        <v>24</v>
      </c>
      <c r="L101" s="20">
        <v>865</v>
      </c>
      <c r="M101" s="20" t="s">
        <v>1140</v>
      </c>
      <c r="N101" s="21">
        <v>46308.824212962965</v>
      </c>
      <c r="O101" s="20">
        <v>380</v>
      </c>
      <c r="P101" s="20" t="s">
        <v>26</v>
      </c>
      <c r="Q101" s="20">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20" t="s">
        <v>415</v>
      </c>
      <c r="B102" s="20" t="s">
        <v>18</v>
      </c>
      <c r="C102" s="20" t="s">
        <v>18</v>
      </c>
      <c r="D102" s="20" t="s">
        <v>416</v>
      </c>
      <c r="E102" s="20"/>
      <c r="F102" s="21">
        <v>46308.782696759263</v>
      </c>
      <c r="G102" s="20" t="s">
        <v>22</v>
      </c>
      <c r="H102" s="20" t="s">
        <v>4496</v>
      </c>
      <c r="I102" s="20">
        <v>15</v>
      </c>
      <c r="J102" s="20" t="s">
        <v>139</v>
      </c>
      <c r="K102" s="20" t="s">
        <v>51</v>
      </c>
      <c r="L102" s="20">
        <v>122</v>
      </c>
      <c r="M102" s="20" t="s">
        <v>18</v>
      </c>
      <c r="N102" s="21">
        <v>46308.827488425923</v>
      </c>
      <c r="O102" s="20">
        <v>0</v>
      </c>
      <c r="P102" s="20" t="s">
        <v>137</v>
      </c>
      <c r="Q102" s="20">
        <v>15</v>
      </c>
      <c r="R102" s="3" t="str">
        <f>IF(OR(G102="12R",G102="12L"),_xlfn.XLOOKUP(C102,DB!$A$2:$A$255,DB!$B$2:$B$255,""),IF(OR(G102="30L",G102="30R"),_xlfn.XLOOKUP(C102,DB!$A$2:$A$255,DB!$C$2:$C$255,""),""))</f>
        <v/>
      </c>
      <c r="S102" s="3">
        <f t="shared" si="1"/>
        <v>18</v>
      </c>
      <c r="T102" s="3" t="str">
        <f>_xlfn.XLOOKUP(C102,DB!$A$2:$A$255,DB!$D$2:$D$255,"")</f>
        <v/>
      </c>
    </row>
    <row r="103" spans="1:20" x14ac:dyDescent="0.2">
      <c r="A103" s="20" t="s">
        <v>492</v>
      </c>
      <c r="B103" s="20" t="s">
        <v>18</v>
      </c>
      <c r="C103" s="20" t="s">
        <v>493</v>
      </c>
      <c r="D103" s="20" t="s">
        <v>29</v>
      </c>
      <c r="E103" s="20" t="s">
        <v>1137</v>
      </c>
      <c r="F103" s="21">
        <v>46308.784108796295</v>
      </c>
      <c r="G103" s="20" t="s">
        <v>22</v>
      </c>
      <c r="H103" s="20" t="s">
        <v>4497</v>
      </c>
      <c r="I103" s="20">
        <v>360</v>
      </c>
      <c r="J103" s="20" t="s">
        <v>23</v>
      </c>
      <c r="K103" s="20" t="s">
        <v>24</v>
      </c>
      <c r="L103" s="20">
        <v>437</v>
      </c>
      <c r="M103" s="20" t="s">
        <v>204</v>
      </c>
      <c r="N103" s="21">
        <v>46308.808171296296</v>
      </c>
      <c r="O103" s="20">
        <v>340</v>
      </c>
      <c r="P103" s="20" t="s">
        <v>26</v>
      </c>
      <c r="Q103" s="20">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20" t="s">
        <v>254</v>
      </c>
      <c r="B104" s="20" t="s">
        <v>18</v>
      </c>
      <c r="C104" s="20" t="s">
        <v>101</v>
      </c>
      <c r="D104" s="20" t="s">
        <v>34</v>
      </c>
      <c r="E104" s="20" t="s">
        <v>399</v>
      </c>
      <c r="F104" s="21">
        <v>46308.785104166665</v>
      </c>
      <c r="G104" s="20" t="s">
        <v>22</v>
      </c>
      <c r="H104" s="20" t="s">
        <v>4498</v>
      </c>
      <c r="I104" s="20">
        <v>360</v>
      </c>
      <c r="J104" s="20" t="s">
        <v>23</v>
      </c>
      <c r="K104" s="20" t="s">
        <v>24</v>
      </c>
      <c r="L104" s="20">
        <v>858</v>
      </c>
      <c r="M104" s="20" t="s">
        <v>46</v>
      </c>
      <c r="N104" s="21">
        <v>46308.829780092594</v>
      </c>
      <c r="O104" s="20">
        <v>360</v>
      </c>
      <c r="P104" s="20" t="s">
        <v>26</v>
      </c>
      <c r="Q104" s="20">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257</v>
      </c>
      <c r="B105" s="20" t="s">
        <v>18</v>
      </c>
      <c r="C105" s="20" t="s">
        <v>122</v>
      </c>
      <c r="D105" s="20" t="s">
        <v>123</v>
      </c>
      <c r="E105" s="20" t="s">
        <v>4499</v>
      </c>
      <c r="F105" s="21">
        <v>46308.78601851852</v>
      </c>
      <c r="G105" s="20" t="s">
        <v>22</v>
      </c>
      <c r="H105" s="20" t="s">
        <v>4500</v>
      </c>
      <c r="I105" s="20">
        <v>340</v>
      </c>
      <c r="J105" s="20" t="s">
        <v>23</v>
      </c>
      <c r="K105" s="20" t="s">
        <v>24</v>
      </c>
      <c r="L105" s="20">
        <v>554</v>
      </c>
      <c r="M105" s="20" t="s">
        <v>130</v>
      </c>
      <c r="N105" s="21">
        <v>46308.81490740741</v>
      </c>
      <c r="O105" s="20">
        <v>340</v>
      </c>
      <c r="P105" s="20" t="s">
        <v>26</v>
      </c>
      <c r="Q105" s="20">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20" t="s">
        <v>253</v>
      </c>
      <c r="B106" s="20" t="s">
        <v>18</v>
      </c>
      <c r="C106" s="20" t="s">
        <v>122</v>
      </c>
      <c r="D106" s="20" t="s">
        <v>123</v>
      </c>
      <c r="E106" s="20" t="s">
        <v>4254</v>
      </c>
      <c r="F106" s="21">
        <v>46308.787569444445</v>
      </c>
      <c r="G106" s="20" t="s">
        <v>22</v>
      </c>
      <c r="H106" s="20" t="s">
        <v>4501</v>
      </c>
      <c r="I106" s="20">
        <v>320</v>
      </c>
      <c r="J106" s="20" t="s">
        <v>23</v>
      </c>
      <c r="K106" s="20" t="s">
        <v>24</v>
      </c>
      <c r="L106" s="20">
        <v>563</v>
      </c>
      <c r="M106" s="20" t="s">
        <v>130</v>
      </c>
      <c r="N106" s="21">
        <v>46308.816238425927</v>
      </c>
      <c r="O106" s="20">
        <v>320</v>
      </c>
      <c r="P106" s="20" t="s">
        <v>26</v>
      </c>
      <c r="Q106" s="20">
        <v>40</v>
      </c>
      <c r="R106" s="3" t="str">
        <f>IF(OR(G106="12R",G106="12L"),_xlfn.XLOOKUP(C106,DB!$A$2:$A$255,DB!$B$2:$B$255,""),IF(OR(G106="30L",G106="30R"),_xlfn.XLOOKUP(C106,DB!$A$2:$A$255,DB!$C$2:$C$255,""),""))</f>
        <v>ENEBA</v>
      </c>
      <c r="S106" s="3">
        <f t="shared" si="1"/>
        <v>18</v>
      </c>
      <c r="T106" s="3" t="str">
        <f>_xlfn.XLOOKUP(C106,DB!$A$2:$A$255,DB!$D$2:$D$255,"")</f>
        <v>Sector 3</v>
      </c>
    </row>
    <row r="107" spans="1:20" x14ac:dyDescent="0.2">
      <c r="A107" s="20" t="s">
        <v>258</v>
      </c>
      <c r="B107" s="20" t="s">
        <v>18</v>
      </c>
      <c r="C107" s="20" t="s">
        <v>128</v>
      </c>
      <c r="D107" s="20" t="s">
        <v>61</v>
      </c>
      <c r="E107" s="20" t="s">
        <v>4502</v>
      </c>
      <c r="F107" s="21">
        <v>46308.789259259262</v>
      </c>
      <c r="G107" s="20" t="s">
        <v>22</v>
      </c>
      <c r="H107" s="20" t="s">
        <v>4503</v>
      </c>
      <c r="I107" s="20">
        <v>300</v>
      </c>
      <c r="J107" s="20" t="s">
        <v>23</v>
      </c>
      <c r="K107" s="20" t="s">
        <v>24</v>
      </c>
      <c r="L107" s="20">
        <v>581</v>
      </c>
      <c r="M107" s="20" t="s">
        <v>130</v>
      </c>
      <c r="N107" s="21">
        <v>46308.820300925923</v>
      </c>
      <c r="O107" s="20">
        <v>300</v>
      </c>
      <c r="P107" s="20" t="s">
        <v>26</v>
      </c>
      <c r="Q107" s="20">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20" t="s">
        <v>187</v>
      </c>
      <c r="B108" s="20" t="s">
        <v>18</v>
      </c>
      <c r="C108" s="20" t="s">
        <v>166</v>
      </c>
      <c r="D108" s="20" t="s">
        <v>188</v>
      </c>
      <c r="E108" s="20"/>
      <c r="F108" s="21">
        <v>46308.791458333333</v>
      </c>
      <c r="G108" s="20" t="s">
        <v>22</v>
      </c>
      <c r="H108" s="20" t="s">
        <v>4504</v>
      </c>
      <c r="I108" s="20">
        <v>15</v>
      </c>
      <c r="J108" s="20" t="s">
        <v>139</v>
      </c>
      <c r="K108" s="20" t="s">
        <v>51</v>
      </c>
      <c r="L108" s="20">
        <v>61</v>
      </c>
      <c r="M108" s="20" t="s">
        <v>166</v>
      </c>
      <c r="N108" s="21">
        <v>46308.80945601852</v>
      </c>
      <c r="O108" s="20">
        <v>0</v>
      </c>
      <c r="P108" s="20" t="s">
        <v>137</v>
      </c>
      <c r="Q108" s="20">
        <v>15</v>
      </c>
      <c r="R108" s="3" t="str">
        <f>IF(OR(G108="12R",G108="12L"),_xlfn.XLOOKUP(C108,DB!$A$2:$A$255,DB!$B$2:$B$255,""),IF(OR(G108="30L",G108="30R"),_xlfn.XLOOKUP(C108,DB!$A$2:$A$255,DB!$C$2:$C$255,""),""))</f>
        <v>CZM</v>
      </c>
      <c r="S108" s="3">
        <f t="shared" si="1"/>
        <v>18</v>
      </c>
      <c r="T108" s="3" t="str">
        <f>_xlfn.XLOOKUP(C108,DB!$A$2:$A$255,DB!$D$2:$D$255,"")</f>
        <v>Sector 7</v>
      </c>
    </row>
    <row r="109" spans="1:20" x14ac:dyDescent="0.2">
      <c r="A109" s="20" t="s">
        <v>263</v>
      </c>
      <c r="B109" s="20" t="s">
        <v>18</v>
      </c>
      <c r="C109" s="20" t="s">
        <v>115</v>
      </c>
      <c r="D109" s="20" t="s">
        <v>129</v>
      </c>
      <c r="E109" s="20" t="s">
        <v>1942</v>
      </c>
      <c r="F109" s="21">
        <v>46308.801400462966</v>
      </c>
      <c r="G109" s="20" t="s">
        <v>22</v>
      </c>
      <c r="H109" s="20" t="s">
        <v>4505</v>
      </c>
      <c r="I109" s="20">
        <v>350</v>
      </c>
      <c r="J109" s="20" t="s">
        <v>23</v>
      </c>
      <c r="K109" s="20" t="s">
        <v>24</v>
      </c>
      <c r="L109" s="20">
        <v>149</v>
      </c>
      <c r="M109" s="20" t="s">
        <v>117</v>
      </c>
      <c r="N109" s="21">
        <v>46308.811527777776</v>
      </c>
      <c r="O109" s="20">
        <v>283</v>
      </c>
      <c r="P109" s="20" t="s">
        <v>26</v>
      </c>
      <c r="Q109" s="20">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s="20" t="s">
        <v>265</v>
      </c>
      <c r="B110" s="20" t="s">
        <v>18</v>
      </c>
      <c r="C110" s="20" t="s">
        <v>148</v>
      </c>
      <c r="D110" s="20" t="s">
        <v>129</v>
      </c>
      <c r="E110" s="20" t="s">
        <v>4506</v>
      </c>
      <c r="F110" s="21">
        <v>46308.802905092591</v>
      </c>
      <c r="G110" s="20" t="s">
        <v>22</v>
      </c>
      <c r="H110" s="20" t="s">
        <v>4507</v>
      </c>
      <c r="I110" s="20">
        <v>330</v>
      </c>
      <c r="J110" s="20" t="s">
        <v>23</v>
      </c>
      <c r="K110" s="20" t="s">
        <v>24</v>
      </c>
      <c r="L110" s="20">
        <v>135</v>
      </c>
      <c r="M110" s="20" t="s">
        <v>40</v>
      </c>
      <c r="N110" s="21">
        <v>46308.812418981484</v>
      </c>
      <c r="O110" s="20">
        <v>266</v>
      </c>
      <c r="P110" s="20" t="s">
        <v>26</v>
      </c>
      <c r="Q110" s="20">
        <v>190</v>
      </c>
      <c r="R110" s="3" t="str">
        <f>IF(OR(G110="12R",G110="12L"),_xlfn.XLOOKUP(C110,DB!$A$2:$A$255,DB!$B$2:$B$255,""),IF(OR(G110="30L",G110="30R"),_xlfn.XLOOKUP(C110,DB!$A$2:$A$255,DB!$C$2:$C$255,""),""))</f>
        <v>NUDAL</v>
      </c>
      <c r="S110" s="3">
        <f t="shared" si="1"/>
        <v>19</v>
      </c>
      <c r="T110" s="3" t="str">
        <f>_xlfn.XLOOKUP(C110,DB!$A$2:$A$255,DB!$D$2:$D$255,"")</f>
        <v>Sector 3</v>
      </c>
    </row>
    <row r="111" spans="1:20" x14ac:dyDescent="0.2">
      <c r="A111" s="20" t="s">
        <v>669</v>
      </c>
      <c r="B111" s="20" t="s">
        <v>18</v>
      </c>
      <c r="C111" s="20" t="s">
        <v>317</v>
      </c>
      <c r="D111" s="20" t="s">
        <v>20</v>
      </c>
      <c r="E111" s="20" t="s">
        <v>4508</v>
      </c>
      <c r="F111" s="21">
        <v>46308.804062499999</v>
      </c>
      <c r="G111" s="20" t="s">
        <v>22</v>
      </c>
      <c r="H111" s="20" t="s">
        <v>4509</v>
      </c>
      <c r="I111" s="20">
        <v>340</v>
      </c>
      <c r="J111" s="20" t="s">
        <v>23</v>
      </c>
      <c r="K111" s="20" t="s">
        <v>24</v>
      </c>
      <c r="L111" s="20">
        <v>579</v>
      </c>
      <c r="M111" s="20" t="s">
        <v>130</v>
      </c>
      <c r="N111" s="21">
        <v>46308.834641203706</v>
      </c>
      <c r="O111" s="20">
        <v>340</v>
      </c>
      <c r="P111" s="20" t="s">
        <v>26</v>
      </c>
      <c r="Q111" s="20">
        <v>40</v>
      </c>
      <c r="R111" s="3" t="str">
        <f>IF(OR(G111="12R",G111="12L"),_xlfn.XLOOKUP(C111,DB!$A$2:$A$255,DB!$B$2:$B$255,""),IF(OR(G111="30L",G111="30R"),_xlfn.XLOOKUP(C111,DB!$A$2:$A$255,DB!$C$2:$C$255,""),""))</f>
        <v>UDGUV</v>
      </c>
      <c r="S111" s="3">
        <f t="shared" si="1"/>
        <v>19</v>
      </c>
      <c r="T111" s="3" t="str">
        <f>_xlfn.XLOOKUP(C111,DB!$A$2:$A$255,DB!$D$2:$D$255,"")</f>
        <v>Sector 2</v>
      </c>
    </row>
    <row r="112" spans="1:20" x14ac:dyDescent="0.2">
      <c r="A112" s="20" t="s">
        <v>245</v>
      </c>
      <c r="B112" s="20" t="s">
        <v>18</v>
      </c>
      <c r="C112" s="20" t="s">
        <v>246</v>
      </c>
      <c r="D112" s="20" t="s">
        <v>247</v>
      </c>
      <c r="E112" s="20" t="s">
        <v>658</v>
      </c>
      <c r="F112" s="21">
        <v>46308.805104166669</v>
      </c>
      <c r="G112" s="20" t="s">
        <v>22</v>
      </c>
      <c r="H112" s="20" t="s">
        <v>4510</v>
      </c>
      <c r="I112" s="20">
        <v>100</v>
      </c>
      <c r="J112" s="20" t="s">
        <v>23</v>
      </c>
      <c r="K112" s="20" t="s">
        <v>24</v>
      </c>
      <c r="L112" s="20">
        <v>355</v>
      </c>
      <c r="M112" s="20" t="s">
        <v>246</v>
      </c>
      <c r="N112" s="21">
        <v>46308.868877314817</v>
      </c>
      <c r="O112" s="20">
        <v>0</v>
      </c>
      <c r="P112" s="20" t="s">
        <v>137</v>
      </c>
      <c r="Q112" s="20">
        <v>40</v>
      </c>
      <c r="R112" s="3" t="str">
        <f>IF(OR(G112="12R",G112="12L"),_xlfn.XLOOKUP(C112,DB!$A$2:$A$255,DB!$B$2:$B$255,""),IF(OR(G112="30L",G112="30R"),_xlfn.XLOOKUP(C112,DB!$A$2:$A$255,DB!$C$2:$C$255,""),""))</f>
        <v>CZM</v>
      </c>
      <c r="S112" s="3">
        <f t="shared" si="1"/>
        <v>19</v>
      </c>
      <c r="T112" s="3" t="str">
        <f>_xlfn.XLOOKUP(C112,DB!$A$2:$A$255,DB!$D$2:$D$255,"")</f>
        <v>Sector 7</v>
      </c>
    </row>
    <row r="113" spans="1:20" x14ac:dyDescent="0.2">
      <c r="A113" s="20" t="s">
        <v>259</v>
      </c>
      <c r="B113" s="20" t="s">
        <v>18</v>
      </c>
      <c r="C113" s="20" t="s">
        <v>260</v>
      </c>
      <c r="D113" s="20" t="s">
        <v>261</v>
      </c>
      <c r="E113" s="20" t="s">
        <v>852</v>
      </c>
      <c r="F113" s="21">
        <v>46308.806481481479</v>
      </c>
      <c r="G113" s="20" t="s">
        <v>22</v>
      </c>
      <c r="H113" s="20" t="s">
        <v>4511</v>
      </c>
      <c r="I113" s="20">
        <v>350</v>
      </c>
      <c r="J113" s="20" t="s">
        <v>23</v>
      </c>
      <c r="K113" s="20" t="s">
        <v>24</v>
      </c>
      <c r="L113" s="20">
        <v>135</v>
      </c>
      <c r="M113" s="20" t="s">
        <v>40</v>
      </c>
      <c r="N113" s="21">
        <v>46308.815972222219</v>
      </c>
      <c r="O113" s="20">
        <v>215</v>
      </c>
      <c r="P113" s="20" t="s">
        <v>41</v>
      </c>
      <c r="Q113" s="20">
        <v>190</v>
      </c>
      <c r="R113" s="3" t="str">
        <f>IF(OR(G113="12R",G113="12L"),_xlfn.XLOOKUP(C113,DB!$A$2:$A$255,DB!$B$2:$B$255,""),IF(OR(G113="30L",G113="30R"),_xlfn.XLOOKUP(C113,DB!$A$2:$A$255,DB!$C$2:$C$255,""),""))</f>
        <v>NUDAL</v>
      </c>
      <c r="S113" s="3">
        <f t="shared" si="1"/>
        <v>19</v>
      </c>
      <c r="T113" s="3" t="str">
        <f>_xlfn.XLOOKUP(C113,DB!$A$2:$A$255,DB!$D$2:$D$255,"")</f>
        <v>Sector 3</v>
      </c>
    </row>
    <row r="114" spans="1:20" x14ac:dyDescent="0.2">
      <c r="A114" s="20" t="s">
        <v>4512</v>
      </c>
      <c r="B114" s="20" t="s">
        <v>18</v>
      </c>
      <c r="C114" s="20" t="s">
        <v>33</v>
      </c>
      <c r="D114" s="20" t="s">
        <v>3070</v>
      </c>
      <c r="E114" s="20"/>
      <c r="F114" s="21">
        <v>46308.809351851851</v>
      </c>
      <c r="G114" s="20" t="s">
        <v>22</v>
      </c>
      <c r="H114" s="20" t="s">
        <v>4513</v>
      </c>
      <c r="I114" s="20">
        <v>430</v>
      </c>
      <c r="J114" s="20" t="s">
        <v>23</v>
      </c>
      <c r="K114" s="20" t="s">
        <v>51</v>
      </c>
      <c r="L114" s="20">
        <v>864</v>
      </c>
      <c r="M114" s="20" t="s">
        <v>36</v>
      </c>
      <c r="N114" s="21">
        <v>46308.855983796297</v>
      </c>
      <c r="O114" s="20">
        <v>430</v>
      </c>
      <c r="P114" s="20" t="s">
        <v>26</v>
      </c>
      <c r="Q114" s="20">
        <v>30</v>
      </c>
      <c r="R114" s="3" t="str">
        <f>IF(OR(G114="12R",G114="12L"),_xlfn.XLOOKUP(C114,DB!$A$2:$A$255,DB!$B$2:$B$255,""),IF(OR(G114="30L",G114="30R"),_xlfn.XLOOKUP(C114,DB!$A$2:$A$255,DB!$C$2:$C$255,""),""))</f>
        <v>UDGUV</v>
      </c>
      <c r="S114" s="3">
        <f t="shared" si="1"/>
        <v>19</v>
      </c>
      <c r="T114" s="3" t="str">
        <f>_xlfn.XLOOKUP(C114,DB!$A$2:$A$255,DB!$D$2:$D$255,"")</f>
        <v>Sector 2</v>
      </c>
    </row>
    <row r="115" spans="1:20" x14ac:dyDescent="0.2">
      <c r="A115" s="20" t="s">
        <v>289</v>
      </c>
      <c r="B115" s="20" t="s">
        <v>18</v>
      </c>
      <c r="C115" s="20" t="s">
        <v>97</v>
      </c>
      <c r="D115" s="20" t="s">
        <v>61</v>
      </c>
      <c r="E115" s="20" t="s">
        <v>590</v>
      </c>
      <c r="F115" s="21">
        <v>46308.810787037037</v>
      </c>
      <c r="G115" s="20" t="s">
        <v>22</v>
      </c>
      <c r="H115" s="20" t="s">
        <v>4514</v>
      </c>
      <c r="I115" s="20">
        <v>340</v>
      </c>
      <c r="J115" s="20" t="s">
        <v>23</v>
      </c>
      <c r="K115" s="20" t="s">
        <v>24</v>
      </c>
      <c r="L115" s="20">
        <v>886</v>
      </c>
      <c r="M115" s="20" t="s">
        <v>951</v>
      </c>
      <c r="N115" s="21">
        <v>46308.856620370374</v>
      </c>
      <c r="O115" s="20">
        <v>200</v>
      </c>
      <c r="P115" s="20" t="s">
        <v>26</v>
      </c>
      <c r="Q115" s="20">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20" t="s">
        <v>272</v>
      </c>
      <c r="B116" s="20" t="s">
        <v>18</v>
      </c>
      <c r="C116" s="20" t="s">
        <v>273</v>
      </c>
      <c r="D116" s="20" t="s">
        <v>20</v>
      </c>
      <c r="E116" s="20" t="s">
        <v>2942</v>
      </c>
      <c r="F116" s="21">
        <v>46308.812476851854</v>
      </c>
      <c r="G116" s="20" t="s">
        <v>22</v>
      </c>
      <c r="H116" s="20" t="s">
        <v>4515</v>
      </c>
      <c r="I116" s="20">
        <v>360</v>
      </c>
      <c r="J116" s="20" t="s">
        <v>23</v>
      </c>
      <c r="K116" s="20" t="s">
        <v>24</v>
      </c>
      <c r="L116" s="20">
        <v>870</v>
      </c>
      <c r="M116" s="20" t="s">
        <v>36</v>
      </c>
      <c r="N116" s="21">
        <v>46308.85701388889</v>
      </c>
      <c r="O116" s="20">
        <v>360</v>
      </c>
      <c r="P116" s="20" t="s">
        <v>26</v>
      </c>
      <c r="Q116" s="20">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s="20" t="s">
        <v>270</v>
      </c>
      <c r="B117" s="20" t="s">
        <v>18</v>
      </c>
      <c r="C117" s="20" t="s">
        <v>134</v>
      </c>
      <c r="D117" s="20" t="s">
        <v>61</v>
      </c>
      <c r="E117" s="20" t="s">
        <v>4516</v>
      </c>
      <c r="F117" s="21">
        <v>46308.816087962965</v>
      </c>
      <c r="G117" s="20" t="s">
        <v>22</v>
      </c>
      <c r="H117" s="20" t="s">
        <v>4517</v>
      </c>
      <c r="I117" s="20">
        <v>350</v>
      </c>
      <c r="J117" s="20" t="s">
        <v>23</v>
      </c>
      <c r="K117" s="20" t="s">
        <v>24</v>
      </c>
      <c r="L117" s="20">
        <v>359</v>
      </c>
      <c r="M117" s="20" t="s">
        <v>31</v>
      </c>
      <c r="N117" s="21">
        <v>46308.837118055555</v>
      </c>
      <c r="O117" s="20">
        <v>350</v>
      </c>
      <c r="P117" s="20" t="s">
        <v>26</v>
      </c>
      <c r="Q117" s="20">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s="20" t="s">
        <v>280</v>
      </c>
      <c r="B118" s="20" t="s">
        <v>18</v>
      </c>
      <c r="C118" s="20" t="s">
        <v>170</v>
      </c>
      <c r="D118" s="20" t="s">
        <v>34</v>
      </c>
      <c r="E118" s="20" t="s">
        <v>828</v>
      </c>
      <c r="F118" s="21">
        <v>46308.81890046296</v>
      </c>
      <c r="G118" s="20" t="s">
        <v>22</v>
      </c>
      <c r="H118" s="20" t="s">
        <v>4518</v>
      </c>
      <c r="I118" s="20">
        <v>350</v>
      </c>
      <c r="J118" s="20" t="s">
        <v>23</v>
      </c>
      <c r="K118" s="20" t="s">
        <v>24</v>
      </c>
      <c r="L118" s="20">
        <v>362</v>
      </c>
      <c r="M118" s="20" t="s">
        <v>31</v>
      </c>
      <c r="N118" s="21">
        <v>46308.840011574073</v>
      </c>
      <c r="O118" s="20">
        <v>330</v>
      </c>
      <c r="P118" s="20" t="s">
        <v>26</v>
      </c>
      <c r="Q118" s="20">
        <v>40</v>
      </c>
      <c r="R118" s="3" t="str">
        <f>IF(OR(G118="12R",G118="12L"),_xlfn.XLOOKUP(C118,DB!$A$2:$A$255,DB!$B$2:$B$255,""),IF(OR(G118="30L",G118="30R"),_xlfn.XLOOKUP(C118,DB!$A$2:$A$255,DB!$C$2:$C$255,""),""))</f>
        <v>OMSUK</v>
      </c>
      <c r="S118" s="3">
        <f t="shared" si="1"/>
        <v>19</v>
      </c>
      <c r="T118" s="3" t="str">
        <f>_xlfn.XLOOKUP(C118,DB!$A$2:$A$255,DB!$D$2:$D$255,"")</f>
        <v>Sector 3</v>
      </c>
    </row>
    <row r="119" spans="1:20" x14ac:dyDescent="0.2">
      <c r="A119" s="20" t="s">
        <v>278</v>
      </c>
      <c r="B119" s="20" t="s">
        <v>18</v>
      </c>
      <c r="C119" s="20" t="s">
        <v>33</v>
      </c>
      <c r="D119" s="20" t="s">
        <v>34</v>
      </c>
      <c r="E119" s="20" t="s">
        <v>4403</v>
      </c>
      <c r="F119" s="21">
        <v>46308.819918981484</v>
      </c>
      <c r="G119" s="20" t="s">
        <v>22</v>
      </c>
      <c r="H119" s="20" t="s">
        <v>4519</v>
      </c>
      <c r="I119" s="20">
        <v>360</v>
      </c>
      <c r="J119" s="20" t="s">
        <v>23</v>
      </c>
      <c r="K119" s="20" t="s">
        <v>24</v>
      </c>
      <c r="L119" s="20">
        <v>875</v>
      </c>
      <c r="M119" s="20" t="s">
        <v>36</v>
      </c>
      <c r="N119" s="21">
        <v>46308.865219907406</v>
      </c>
      <c r="O119" s="20">
        <v>360</v>
      </c>
      <c r="P119" s="20" t="s">
        <v>26</v>
      </c>
      <c r="Q119" s="20">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20" t="s">
        <v>287</v>
      </c>
      <c r="B120" s="20" t="s">
        <v>18</v>
      </c>
      <c r="C120" s="20" t="s">
        <v>43</v>
      </c>
      <c r="D120" s="20" t="s">
        <v>44</v>
      </c>
      <c r="E120" s="20" t="s">
        <v>632</v>
      </c>
      <c r="F120" s="21">
        <v>46308.821412037039</v>
      </c>
      <c r="G120" s="20" t="s">
        <v>22</v>
      </c>
      <c r="H120" s="20" t="s">
        <v>4520</v>
      </c>
      <c r="I120" s="20">
        <v>360</v>
      </c>
      <c r="J120" s="20" t="s">
        <v>23</v>
      </c>
      <c r="K120" s="20" t="s">
        <v>24</v>
      </c>
      <c r="L120" s="20">
        <v>873</v>
      </c>
      <c r="M120" s="20" t="s">
        <v>46</v>
      </c>
      <c r="N120" s="21">
        <v>46308.865115740744</v>
      </c>
      <c r="O120" s="20">
        <v>360</v>
      </c>
      <c r="P120" s="20" t="s">
        <v>26</v>
      </c>
      <c r="Q120" s="20">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20" t="s">
        <v>285</v>
      </c>
      <c r="B121" s="20" t="s">
        <v>18</v>
      </c>
      <c r="C121" s="20" t="s">
        <v>199</v>
      </c>
      <c r="D121" s="20" t="s">
        <v>61</v>
      </c>
      <c r="E121" s="20" t="s">
        <v>4521</v>
      </c>
      <c r="F121" s="21">
        <v>46308.822627314818</v>
      </c>
      <c r="G121" s="20" t="s">
        <v>22</v>
      </c>
      <c r="H121" s="20" t="s">
        <v>4522</v>
      </c>
      <c r="I121" s="20">
        <v>330</v>
      </c>
      <c r="J121" s="20" t="s">
        <v>23</v>
      </c>
      <c r="K121" s="20" t="s">
        <v>24</v>
      </c>
      <c r="L121" s="20">
        <v>352</v>
      </c>
      <c r="M121" s="20" t="s">
        <v>31</v>
      </c>
      <c r="N121" s="21">
        <v>46308.843194444446</v>
      </c>
      <c r="O121" s="20">
        <v>310</v>
      </c>
      <c r="P121" s="20" t="s">
        <v>26</v>
      </c>
      <c r="Q121" s="20">
        <v>40</v>
      </c>
      <c r="R121" s="3" t="str">
        <f>IF(OR(G121="12R",G121="12L"),_xlfn.XLOOKUP(C121,DB!$A$2:$A$255,DB!$B$2:$B$255,""),IF(OR(G121="30L",G121="30R"),_xlfn.XLOOKUP(C121,DB!$A$2:$A$255,DB!$C$2:$C$255,""),""))</f>
        <v>OMSUK</v>
      </c>
      <c r="S121" s="3">
        <f t="shared" si="1"/>
        <v>19</v>
      </c>
      <c r="T121" s="3" t="str">
        <f>_xlfn.XLOOKUP(C121,DB!$A$2:$A$255,DB!$D$2:$D$255,"")</f>
        <v>Sector 3</v>
      </c>
    </row>
    <row r="122" spans="1:20" x14ac:dyDescent="0.2">
      <c r="A122" s="20" t="s">
        <v>283</v>
      </c>
      <c r="B122" s="20" t="s">
        <v>18</v>
      </c>
      <c r="C122" s="20" t="s">
        <v>284</v>
      </c>
      <c r="D122" s="20" t="s">
        <v>34</v>
      </c>
      <c r="E122" s="20" t="s">
        <v>4523</v>
      </c>
      <c r="F122" s="21">
        <v>46308.823773148149</v>
      </c>
      <c r="G122" s="20" t="s">
        <v>22</v>
      </c>
      <c r="H122" s="20" t="s">
        <v>4524</v>
      </c>
      <c r="I122" s="20">
        <v>380</v>
      </c>
      <c r="J122" s="20" t="s">
        <v>23</v>
      </c>
      <c r="K122" s="20" t="s">
        <v>24</v>
      </c>
      <c r="L122" s="20">
        <v>868</v>
      </c>
      <c r="M122" s="20" t="s">
        <v>181</v>
      </c>
      <c r="N122" s="21">
        <v>46308.867222222223</v>
      </c>
      <c r="O122" s="20">
        <v>380</v>
      </c>
      <c r="P122" s="20" t="s">
        <v>26</v>
      </c>
      <c r="Q122" s="20">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s="20" t="s">
        <v>3096</v>
      </c>
      <c r="B123" s="20" t="s">
        <v>18</v>
      </c>
      <c r="C123" s="20" t="s">
        <v>205</v>
      </c>
      <c r="D123" s="20" t="s">
        <v>34</v>
      </c>
      <c r="E123" s="20" t="s">
        <v>4525</v>
      </c>
      <c r="F123" s="21">
        <v>46308.825173611112</v>
      </c>
      <c r="G123" s="20" t="s">
        <v>22</v>
      </c>
      <c r="H123" s="20" t="s">
        <v>4526</v>
      </c>
      <c r="I123" s="20">
        <v>350</v>
      </c>
      <c r="J123" s="20" t="s">
        <v>23</v>
      </c>
      <c r="K123" s="20" t="s">
        <v>24</v>
      </c>
      <c r="L123" s="20">
        <v>134</v>
      </c>
      <c r="M123" s="20" t="s">
        <v>40</v>
      </c>
      <c r="N123" s="21">
        <v>46308.834490740737</v>
      </c>
      <c r="O123" s="20">
        <v>256</v>
      </c>
      <c r="P123" s="20" t="s">
        <v>26</v>
      </c>
      <c r="Q123" s="20">
        <v>190</v>
      </c>
      <c r="R123" s="3" t="str">
        <f>IF(OR(G123="12R",G123="12L"),_xlfn.XLOOKUP(C123,DB!$A$2:$A$255,DB!$B$2:$B$255,""),IF(OR(G123="30L",G123="30R"),_xlfn.XLOOKUP(C123,DB!$A$2:$A$255,DB!$C$2:$C$255,""),""))</f>
        <v>NUDAL</v>
      </c>
      <c r="S123" s="3">
        <f t="shared" si="1"/>
        <v>19</v>
      </c>
      <c r="T123" s="3" t="str">
        <f>_xlfn.XLOOKUP(C123,DB!$A$2:$A$255,DB!$D$2:$D$255,"")</f>
        <v>Sector 3</v>
      </c>
    </row>
    <row r="124" spans="1:20" x14ac:dyDescent="0.2">
      <c r="A124" s="20" t="s">
        <v>275</v>
      </c>
      <c r="B124" s="20" t="s">
        <v>18</v>
      </c>
      <c r="C124" s="20" t="s">
        <v>276</v>
      </c>
      <c r="D124" s="20" t="s">
        <v>44</v>
      </c>
      <c r="E124" s="20" t="s">
        <v>4527</v>
      </c>
      <c r="F124" s="21">
        <v>46308.827060185184</v>
      </c>
      <c r="G124" s="20" t="s">
        <v>22</v>
      </c>
      <c r="H124" s="20" t="s">
        <v>4528</v>
      </c>
      <c r="I124" s="20">
        <v>340</v>
      </c>
      <c r="J124" s="20" t="s">
        <v>23</v>
      </c>
      <c r="K124" s="20" t="s">
        <v>24</v>
      </c>
      <c r="L124" s="20">
        <v>855</v>
      </c>
      <c r="M124" s="20" t="s">
        <v>684</v>
      </c>
      <c r="N124" s="21">
        <v>46308.869664351849</v>
      </c>
      <c r="O124" s="20">
        <v>340</v>
      </c>
      <c r="P124" s="20" t="s">
        <v>26</v>
      </c>
      <c r="Q124" s="20">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20" t="s">
        <v>291</v>
      </c>
      <c r="B125" s="20" t="s">
        <v>18</v>
      </c>
      <c r="C125" s="20" t="s">
        <v>122</v>
      </c>
      <c r="D125" s="20" t="s">
        <v>44</v>
      </c>
      <c r="E125" s="20" t="s">
        <v>606</v>
      </c>
      <c r="F125" s="21">
        <v>46308.832476851851</v>
      </c>
      <c r="G125" s="20" t="s">
        <v>22</v>
      </c>
      <c r="H125" s="20" t="s">
        <v>4529</v>
      </c>
      <c r="I125" s="20">
        <v>320</v>
      </c>
      <c r="J125" s="20" t="s">
        <v>23</v>
      </c>
      <c r="K125" s="20" t="s">
        <v>24</v>
      </c>
      <c r="L125" s="20">
        <v>554</v>
      </c>
      <c r="M125" s="20" t="s">
        <v>130</v>
      </c>
      <c r="N125" s="21">
        <v>46308.86209490741</v>
      </c>
      <c r="O125" s="20">
        <v>320</v>
      </c>
      <c r="P125" s="20" t="s">
        <v>26</v>
      </c>
      <c r="Q125" s="20">
        <v>40</v>
      </c>
      <c r="R125" s="3" t="str">
        <f>IF(OR(G125="12R",G125="12L"),_xlfn.XLOOKUP(C125,DB!$A$2:$A$255,DB!$B$2:$B$255,""),IF(OR(G125="30L",G125="30R"),_xlfn.XLOOKUP(C125,DB!$A$2:$A$255,DB!$C$2:$C$255,""),""))</f>
        <v>ENEBA</v>
      </c>
      <c r="S125" s="3">
        <f t="shared" si="1"/>
        <v>19</v>
      </c>
      <c r="T125" s="3" t="str">
        <f>_xlfn.XLOOKUP(C125,DB!$A$2:$A$255,DB!$D$2:$D$255,"")</f>
        <v>Sector 3</v>
      </c>
    </row>
    <row r="126" spans="1:20" x14ac:dyDescent="0.2">
      <c r="A126" s="20" t="s">
        <v>294</v>
      </c>
      <c r="B126" s="20" t="s">
        <v>18</v>
      </c>
      <c r="C126" s="20" t="s">
        <v>101</v>
      </c>
      <c r="D126" s="20" t="s">
        <v>54</v>
      </c>
      <c r="E126" s="20" t="s">
        <v>4530</v>
      </c>
      <c r="F126" s="21">
        <v>46308.833541666667</v>
      </c>
      <c r="G126" s="20" t="s">
        <v>22</v>
      </c>
      <c r="H126" s="20" t="s">
        <v>4531</v>
      </c>
      <c r="I126" s="20">
        <v>380</v>
      </c>
      <c r="J126" s="20" t="s">
        <v>23</v>
      </c>
      <c r="K126" s="20" t="s">
        <v>24</v>
      </c>
      <c r="L126" s="20">
        <v>860</v>
      </c>
      <c r="M126" s="20" t="s">
        <v>46</v>
      </c>
      <c r="N126" s="21">
        <v>46308.878252314818</v>
      </c>
      <c r="O126" s="20">
        <v>380</v>
      </c>
      <c r="P126" s="20" t="s">
        <v>26</v>
      </c>
      <c r="Q126" s="20">
        <v>190</v>
      </c>
      <c r="R126" s="3" t="str">
        <f>IF(OR(G126="12R",G126="12L"),_xlfn.XLOOKUP(C126,DB!$A$2:$A$255,DB!$B$2:$B$255,""),IF(OR(G126="30L",G126="30R"),_xlfn.XLOOKUP(C126,DB!$A$2:$A$255,DB!$C$2:$C$255,""),""))</f>
        <v>UDGUV</v>
      </c>
      <c r="S126" s="3">
        <f t="shared" si="1"/>
        <v>20</v>
      </c>
      <c r="T126" s="3" t="str">
        <f>_xlfn.XLOOKUP(C126,DB!$A$2:$A$255,DB!$D$2:$D$255,"")</f>
        <v>Sector 2</v>
      </c>
    </row>
    <row r="127" spans="1:20" x14ac:dyDescent="0.2">
      <c r="A127" s="20" t="s">
        <v>237</v>
      </c>
      <c r="B127" s="20" t="s">
        <v>18</v>
      </c>
      <c r="C127" s="20" t="s">
        <v>238</v>
      </c>
      <c r="D127" s="20" t="s">
        <v>29</v>
      </c>
      <c r="E127" s="20" t="s">
        <v>4069</v>
      </c>
      <c r="F127" s="21">
        <v>46308.834837962961</v>
      </c>
      <c r="G127" s="20" t="s">
        <v>22</v>
      </c>
      <c r="H127" s="20" t="s">
        <v>4532</v>
      </c>
      <c r="I127" s="20">
        <v>310</v>
      </c>
      <c r="J127" s="20" t="s">
        <v>23</v>
      </c>
      <c r="K127" s="20" t="s">
        <v>24</v>
      </c>
      <c r="L127" s="20">
        <v>352</v>
      </c>
      <c r="M127" s="20" t="s">
        <v>31</v>
      </c>
      <c r="N127" s="21">
        <v>46308.854629629626</v>
      </c>
      <c r="O127" s="20">
        <v>310</v>
      </c>
      <c r="P127" s="20" t="s">
        <v>26</v>
      </c>
      <c r="Q127" s="20">
        <v>40</v>
      </c>
      <c r="R127" s="3" t="str">
        <f>IF(OR(G127="12R",G127="12L"),_xlfn.XLOOKUP(C127,DB!$A$2:$A$255,DB!$B$2:$B$255,""),IF(OR(G127="30L",G127="30R"),_xlfn.XLOOKUP(C127,DB!$A$2:$A$255,DB!$C$2:$C$255,""),""))</f>
        <v>OMSUK</v>
      </c>
      <c r="S127" s="3">
        <f t="shared" si="1"/>
        <v>20</v>
      </c>
      <c r="T127" s="3" t="str">
        <f>_xlfn.XLOOKUP(C127,DB!$A$2:$A$255,DB!$D$2:$D$255,"")</f>
        <v>Sector 3</v>
      </c>
    </row>
    <row r="128" spans="1:20" x14ac:dyDescent="0.2">
      <c r="A128" s="20" t="s">
        <v>856</v>
      </c>
      <c r="B128" s="20" t="s">
        <v>18</v>
      </c>
      <c r="C128" s="20" t="s">
        <v>203</v>
      </c>
      <c r="D128" s="20" t="s">
        <v>129</v>
      </c>
      <c r="E128" s="20" t="s">
        <v>4533</v>
      </c>
      <c r="F128" s="21">
        <v>46308.836446759262</v>
      </c>
      <c r="G128" s="20" t="s">
        <v>22</v>
      </c>
      <c r="H128" s="20" t="s">
        <v>4534</v>
      </c>
      <c r="I128" s="20">
        <v>340</v>
      </c>
      <c r="J128" s="20" t="s">
        <v>23</v>
      </c>
      <c r="K128" s="20" t="s">
        <v>24</v>
      </c>
      <c r="L128" s="20">
        <v>426</v>
      </c>
      <c r="M128" s="20" t="s">
        <v>204</v>
      </c>
      <c r="N128" s="21">
        <v>46308.859768518516</v>
      </c>
      <c r="O128" s="20">
        <v>340</v>
      </c>
      <c r="P128" s="20" t="s">
        <v>26</v>
      </c>
      <c r="Q128" s="20">
        <v>40</v>
      </c>
      <c r="R128" s="3" t="str">
        <f>IF(OR(G128="12R",G128="12L"),_xlfn.XLOOKUP(C128,DB!$A$2:$A$255,DB!$B$2:$B$255,""),IF(OR(G128="30L",G128="30R"),_xlfn.XLOOKUP(C128,DB!$A$2:$A$255,DB!$C$2:$C$255,""),""))</f>
        <v>ENEBA</v>
      </c>
      <c r="S128" s="3">
        <f t="shared" si="1"/>
        <v>20</v>
      </c>
      <c r="T128" s="3" t="str">
        <f>_xlfn.XLOOKUP(C128,DB!$A$2:$A$255,DB!$D$2:$D$255,"")</f>
        <v>Sector 3</v>
      </c>
    </row>
    <row r="129" spans="1:20" x14ac:dyDescent="0.2">
      <c r="A129" s="20" t="s">
        <v>299</v>
      </c>
      <c r="B129" s="20" t="s">
        <v>18</v>
      </c>
      <c r="C129" s="20" t="s">
        <v>284</v>
      </c>
      <c r="D129" s="20" t="s">
        <v>34</v>
      </c>
      <c r="E129" s="20" t="s">
        <v>335</v>
      </c>
      <c r="F129" s="21">
        <v>46308.837604166663</v>
      </c>
      <c r="G129" s="20" t="s">
        <v>22</v>
      </c>
      <c r="H129" s="20" t="s">
        <v>4535</v>
      </c>
      <c r="I129" s="20">
        <v>380</v>
      </c>
      <c r="J129" s="20" t="s">
        <v>23</v>
      </c>
      <c r="K129" s="20" t="s">
        <v>24</v>
      </c>
      <c r="L129" s="20">
        <v>863</v>
      </c>
      <c r="M129" s="20" t="s">
        <v>558</v>
      </c>
      <c r="N129" s="21">
        <v>46308.881724537037</v>
      </c>
      <c r="O129" s="20">
        <v>380</v>
      </c>
      <c r="P129" s="20" t="s">
        <v>26</v>
      </c>
      <c r="Q129" s="20">
        <v>190</v>
      </c>
      <c r="R129" s="3" t="str">
        <f>IF(OR(G129="12R",G129="12L"),_xlfn.XLOOKUP(C129,DB!$A$2:$A$255,DB!$B$2:$B$255,""),IF(OR(G129="30L",G129="30R"),_xlfn.XLOOKUP(C129,DB!$A$2:$A$255,DB!$C$2:$C$255,""),""))</f>
        <v>UDGUV</v>
      </c>
      <c r="S129" s="3">
        <f t="shared" si="1"/>
        <v>20</v>
      </c>
      <c r="T129" s="3" t="str">
        <f>_xlfn.XLOOKUP(C129,DB!$A$2:$A$255,DB!$D$2:$D$255,"")</f>
        <v>Sector 2</v>
      </c>
    </row>
    <row r="130" spans="1:20" x14ac:dyDescent="0.2">
      <c r="A130" s="20" t="s">
        <v>494</v>
      </c>
      <c r="B130" s="20" t="s">
        <v>18</v>
      </c>
      <c r="C130" s="20" t="s">
        <v>282</v>
      </c>
      <c r="D130" s="20" t="s">
        <v>29</v>
      </c>
      <c r="E130" s="20" t="s">
        <v>1213</v>
      </c>
      <c r="F130" s="21">
        <v>46308.839016203703</v>
      </c>
      <c r="G130" s="20" t="s">
        <v>22</v>
      </c>
      <c r="H130" s="20" t="s">
        <v>2571</v>
      </c>
      <c r="I130" s="20">
        <v>330</v>
      </c>
      <c r="J130" s="20" t="s">
        <v>23</v>
      </c>
      <c r="K130" s="20" t="s">
        <v>24</v>
      </c>
      <c r="L130" s="20">
        <v>135</v>
      </c>
      <c r="M130" s="20" t="s">
        <v>40</v>
      </c>
      <c r="N130" s="21">
        <v>46308.848460648151</v>
      </c>
      <c r="O130" s="20">
        <v>238</v>
      </c>
      <c r="P130" s="20" t="s">
        <v>26</v>
      </c>
      <c r="Q130" s="20">
        <v>190</v>
      </c>
      <c r="R130" s="3" t="str">
        <f>IF(OR(G130="12R",G130="12L"),_xlfn.XLOOKUP(C130,DB!$A$2:$A$255,DB!$B$2:$B$255,""),IF(OR(G130="30L",G130="30R"),_xlfn.XLOOKUP(C130,DB!$A$2:$A$255,DB!$C$2:$C$255,""),""))</f>
        <v>OMSUK</v>
      </c>
      <c r="S130" s="3">
        <f t="shared" si="1"/>
        <v>20</v>
      </c>
      <c r="T130" s="3" t="str">
        <f>_xlfn.XLOOKUP(C130,DB!$A$2:$A$255,DB!$D$2:$D$255,"")</f>
        <v>Sector 3</v>
      </c>
    </row>
    <row r="131" spans="1:20" x14ac:dyDescent="0.2">
      <c r="A131" s="20" t="s">
        <v>858</v>
      </c>
      <c r="B131" s="20" t="s">
        <v>18</v>
      </c>
      <c r="C131" s="20" t="s">
        <v>128</v>
      </c>
      <c r="D131" s="20" t="s">
        <v>129</v>
      </c>
      <c r="E131" s="20" t="s">
        <v>2120</v>
      </c>
      <c r="F131" s="21">
        <v>46308.841157407405</v>
      </c>
      <c r="G131" s="20" t="s">
        <v>22</v>
      </c>
      <c r="H131" s="20" t="s">
        <v>4536</v>
      </c>
      <c r="I131" s="20">
        <v>360</v>
      </c>
      <c r="J131" s="20" t="s">
        <v>23</v>
      </c>
      <c r="K131" s="20" t="s">
        <v>24</v>
      </c>
      <c r="L131" s="20">
        <v>569</v>
      </c>
      <c r="M131" s="20" t="s">
        <v>130</v>
      </c>
      <c r="N131" s="21">
        <v>46308.87128472222</v>
      </c>
      <c r="O131" s="20">
        <v>360</v>
      </c>
      <c r="P131" s="20" t="s">
        <v>26</v>
      </c>
      <c r="Q131" s="20">
        <v>40</v>
      </c>
      <c r="R131" s="3" t="str">
        <f>IF(OR(G131="12R",G131="12L"),_xlfn.XLOOKUP(C131,DB!$A$2:$A$255,DB!$B$2:$B$255,""),IF(OR(G131="30L",G131="30R"),_xlfn.XLOOKUP(C131,DB!$A$2:$A$255,DB!$C$2:$C$255,""),""))</f>
        <v>ENEBA</v>
      </c>
      <c r="S131" s="3">
        <f t="shared" ref="S131:S194" si="2">HOUR(F131)</f>
        <v>20</v>
      </c>
      <c r="T131" s="3" t="str">
        <f>_xlfn.XLOOKUP(C131,DB!$A$2:$A$255,DB!$D$2:$D$255,"")</f>
        <v>Sector 3</v>
      </c>
    </row>
    <row r="132" spans="1:20" x14ac:dyDescent="0.2">
      <c r="A132" s="20" t="s">
        <v>147</v>
      </c>
      <c r="B132" s="20" t="s">
        <v>18</v>
      </c>
      <c r="C132" s="20" t="s">
        <v>148</v>
      </c>
      <c r="D132" s="20" t="s">
        <v>64</v>
      </c>
      <c r="E132" s="20" t="s">
        <v>67</v>
      </c>
      <c r="F132" s="21">
        <v>46308.842627314814</v>
      </c>
      <c r="G132" s="20" t="s">
        <v>22</v>
      </c>
      <c r="H132" s="20" t="s">
        <v>149</v>
      </c>
      <c r="I132" s="20">
        <v>330</v>
      </c>
      <c r="J132" s="20" t="s">
        <v>23</v>
      </c>
      <c r="K132" s="20" t="s">
        <v>24</v>
      </c>
      <c r="L132" s="20">
        <v>136</v>
      </c>
      <c r="M132" s="20" t="s">
        <v>40</v>
      </c>
      <c r="N132" s="21">
        <v>46308.851712962962</v>
      </c>
      <c r="O132" s="20">
        <v>305</v>
      </c>
      <c r="P132" s="20" t="s">
        <v>26</v>
      </c>
      <c r="Q132" s="20">
        <v>190</v>
      </c>
      <c r="R132" s="3" t="str">
        <f>IF(OR(G132="12R",G132="12L"),_xlfn.XLOOKUP(C132,DB!$A$2:$A$255,DB!$B$2:$B$255,""),IF(OR(G132="30L",G132="30R"),_xlfn.XLOOKUP(C132,DB!$A$2:$A$255,DB!$C$2:$C$255,""),""))</f>
        <v>NUDAL</v>
      </c>
      <c r="S132" s="3">
        <f t="shared" si="2"/>
        <v>20</v>
      </c>
      <c r="T132" s="3" t="str">
        <f>_xlfn.XLOOKUP(C132,DB!$A$2:$A$255,DB!$D$2:$D$255,"")</f>
        <v>Sector 3</v>
      </c>
    </row>
    <row r="133" spans="1:20" x14ac:dyDescent="0.2">
      <c r="A133" s="20" t="s">
        <v>297</v>
      </c>
      <c r="B133" s="20" t="s">
        <v>18</v>
      </c>
      <c r="C133" s="20" t="s">
        <v>33</v>
      </c>
      <c r="D133" s="20" t="s">
        <v>54</v>
      </c>
      <c r="E133" s="20" t="s">
        <v>298</v>
      </c>
      <c r="F133" s="21">
        <v>46308.847141203703</v>
      </c>
      <c r="G133" s="20" t="s">
        <v>22</v>
      </c>
      <c r="H133" s="20" t="s">
        <v>4537</v>
      </c>
      <c r="I133" s="20">
        <v>380</v>
      </c>
      <c r="J133" s="20" t="s">
        <v>23</v>
      </c>
      <c r="K133" s="20" t="s">
        <v>24</v>
      </c>
      <c r="L133" s="20">
        <v>855</v>
      </c>
      <c r="M133" s="20" t="s">
        <v>4538</v>
      </c>
      <c r="N133" s="21">
        <v>46308.889664351853</v>
      </c>
      <c r="O133" s="20">
        <v>380</v>
      </c>
      <c r="P133" s="20" t="s">
        <v>26</v>
      </c>
      <c r="Q133" s="20">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20" t="s">
        <v>301</v>
      </c>
      <c r="B134" s="20" t="s">
        <v>18</v>
      </c>
      <c r="C134" s="20" t="s">
        <v>50</v>
      </c>
      <c r="D134" s="20" t="s">
        <v>54</v>
      </c>
      <c r="E134" s="20" t="s">
        <v>4004</v>
      </c>
      <c r="F134" s="21">
        <v>46308.848634259259</v>
      </c>
      <c r="G134" s="20" t="s">
        <v>22</v>
      </c>
      <c r="H134" s="20" t="s">
        <v>4539</v>
      </c>
      <c r="I134" s="20">
        <v>380</v>
      </c>
      <c r="J134" s="20" t="s">
        <v>23</v>
      </c>
      <c r="K134" s="20" t="s">
        <v>24</v>
      </c>
      <c r="L134" s="20">
        <v>861</v>
      </c>
      <c r="M134" s="20" t="s">
        <v>46</v>
      </c>
      <c r="N134" s="21">
        <v>46308.893483796295</v>
      </c>
      <c r="O134" s="20">
        <v>380</v>
      </c>
      <c r="P134" s="20" t="s">
        <v>26</v>
      </c>
      <c r="Q134" s="20">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20" t="s">
        <v>304</v>
      </c>
      <c r="B135" s="20" t="s">
        <v>18</v>
      </c>
      <c r="C135" s="20" t="s">
        <v>134</v>
      </c>
      <c r="D135" s="20" t="s">
        <v>123</v>
      </c>
      <c r="E135" s="20" t="s">
        <v>4540</v>
      </c>
      <c r="F135" s="21">
        <v>46308.854328703703</v>
      </c>
      <c r="G135" s="20" t="s">
        <v>22</v>
      </c>
      <c r="H135" s="20" t="s">
        <v>4541</v>
      </c>
      <c r="I135" s="20">
        <v>330</v>
      </c>
      <c r="J135" s="20" t="s">
        <v>23</v>
      </c>
      <c r="K135" s="20" t="s">
        <v>24</v>
      </c>
      <c r="L135" s="20">
        <v>357</v>
      </c>
      <c r="M135" s="20" t="s">
        <v>31</v>
      </c>
      <c r="N135" s="21">
        <v>46308.874722222223</v>
      </c>
      <c r="O135" s="20">
        <v>330</v>
      </c>
      <c r="P135" s="20" t="s">
        <v>26</v>
      </c>
      <c r="Q135" s="20">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20" t="s">
        <v>214</v>
      </c>
      <c r="B136" s="20" t="s">
        <v>18</v>
      </c>
      <c r="C136" s="20" t="s">
        <v>215</v>
      </c>
      <c r="D136" s="20" t="s">
        <v>129</v>
      </c>
      <c r="E136" s="20" t="s">
        <v>4542</v>
      </c>
      <c r="F136" s="21">
        <v>46308.855787037035</v>
      </c>
      <c r="G136" s="20" t="s">
        <v>22</v>
      </c>
      <c r="H136" s="20" t="s">
        <v>4543</v>
      </c>
      <c r="I136" s="20">
        <v>360</v>
      </c>
      <c r="J136" s="20" t="s">
        <v>23</v>
      </c>
      <c r="K136" s="20" t="s">
        <v>24</v>
      </c>
      <c r="L136" s="20">
        <v>434</v>
      </c>
      <c r="M136" s="20" t="s">
        <v>204</v>
      </c>
      <c r="N136" s="21">
        <v>46308.879467592589</v>
      </c>
      <c r="O136" s="20">
        <v>360</v>
      </c>
      <c r="P136" s="20" t="s">
        <v>26</v>
      </c>
      <c r="Q136" s="20">
        <v>40</v>
      </c>
      <c r="R136" s="3" t="str">
        <f>IF(OR(G136="12R",G136="12L"),_xlfn.XLOOKUP(C136,DB!$A$2:$A$255,DB!$B$2:$B$255,""),IF(OR(G136="30L",G136="30R"),_xlfn.XLOOKUP(C136,DB!$A$2:$A$255,DB!$C$2:$C$255,""),""))</f>
        <v>OMSUK</v>
      </c>
      <c r="S136" s="3">
        <f t="shared" si="2"/>
        <v>20</v>
      </c>
      <c r="T136" s="3" t="str">
        <f>_xlfn.XLOOKUP(C136,DB!$A$2:$A$255,DB!$D$2:$D$255,"")</f>
        <v>Sector 3</v>
      </c>
    </row>
    <row r="137" spans="1:20" x14ac:dyDescent="0.2">
      <c r="A137" s="20" t="s">
        <v>516</v>
      </c>
      <c r="B137" s="20" t="s">
        <v>18</v>
      </c>
      <c r="C137" s="20" t="s">
        <v>199</v>
      </c>
      <c r="D137" s="20" t="s">
        <v>61</v>
      </c>
      <c r="E137" s="20" t="s">
        <v>4544</v>
      </c>
      <c r="F137" s="21">
        <v>46308.856666666667</v>
      </c>
      <c r="G137" s="20" t="s">
        <v>22</v>
      </c>
      <c r="H137" s="20" t="s">
        <v>966</v>
      </c>
      <c r="I137" s="20">
        <v>330</v>
      </c>
      <c r="J137" s="20" t="s">
        <v>23</v>
      </c>
      <c r="K137" s="20" t="s">
        <v>24</v>
      </c>
      <c r="L137" s="20">
        <v>360</v>
      </c>
      <c r="M137" s="20" t="s">
        <v>31</v>
      </c>
      <c r="N137" s="21">
        <v>46308.878206018519</v>
      </c>
      <c r="O137" s="20">
        <v>310</v>
      </c>
      <c r="P137" s="20" t="s">
        <v>26</v>
      </c>
      <c r="Q137" s="20">
        <v>40</v>
      </c>
      <c r="R137" s="3" t="str">
        <f>IF(OR(G137="12R",G137="12L"),_xlfn.XLOOKUP(C137,DB!$A$2:$A$255,DB!$B$2:$B$255,""),IF(OR(G137="30L",G137="30R"),_xlfn.XLOOKUP(C137,DB!$A$2:$A$255,DB!$C$2:$C$255,""),""))</f>
        <v>OMSUK</v>
      </c>
      <c r="S137" s="3">
        <f t="shared" si="2"/>
        <v>20</v>
      </c>
      <c r="T137" s="3" t="str">
        <f>_xlfn.XLOOKUP(C137,DB!$A$2:$A$255,DB!$D$2:$D$255,"")</f>
        <v>Sector 3</v>
      </c>
    </row>
    <row r="138" spans="1:20" x14ac:dyDescent="0.2">
      <c r="A138" s="20" t="s">
        <v>281</v>
      </c>
      <c r="B138" s="20" t="s">
        <v>18</v>
      </c>
      <c r="C138" s="20" t="s">
        <v>282</v>
      </c>
      <c r="D138" s="20" t="s">
        <v>34</v>
      </c>
      <c r="E138" s="20" t="s">
        <v>4545</v>
      </c>
      <c r="F138" s="21">
        <v>46308.857939814814</v>
      </c>
      <c r="G138" s="20" t="s">
        <v>22</v>
      </c>
      <c r="H138" s="20" t="s">
        <v>4546</v>
      </c>
      <c r="I138" s="20">
        <v>350</v>
      </c>
      <c r="J138" s="20" t="s">
        <v>23</v>
      </c>
      <c r="K138" s="20" t="s">
        <v>24</v>
      </c>
      <c r="L138" s="20">
        <v>134</v>
      </c>
      <c r="M138" s="20" t="s">
        <v>40</v>
      </c>
      <c r="N138" s="21">
        <v>46308.867511574077</v>
      </c>
      <c r="O138" s="20">
        <v>252</v>
      </c>
      <c r="P138" s="20" t="s">
        <v>26</v>
      </c>
      <c r="Q138" s="20">
        <v>190</v>
      </c>
      <c r="R138" s="3" t="str">
        <f>IF(OR(G138="12R",G138="12L"),_xlfn.XLOOKUP(C138,DB!$A$2:$A$255,DB!$B$2:$B$255,""),IF(OR(G138="30L",G138="30R"),_xlfn.XLOOKUP(C138,DB!$A$2:$A$255,DB!$C$2:$C$255,""),""))</f>
        <v>OMSUK</v>
      </c>
      <c r="S138" s="3">
        <f t="shared" si="2"/>
        <v>20</v>
      </c>
      <c r="T138" s="3" t="str">
        <f>_xlfn.XLOOKUP(C138,DB!$A$2:$A$255,DB!$D$2:$D$255,"")</f>
        <v>Sector 3</v>
      </c>
    </row>
    <row r="139" spans="1:20" x14ac:dyDescent="0.2">
      <c r="A139" s="20" t="s">
        <v>526</v>
      </c>
      <c r="B139" s="20" t="s">
        <v>18</v>
      </c>
      <c r="C139" s="20" t="s">
        <v>203</v>
      </c>
      <c r="D139" s="20" t="s">
        <v>44</v>
      </c>
      <c r="E139" s="20" t="s">
        <v>4547</v>
      </c>
      <c r="F139" s="21">
        <v>46308.864733796298</v>
      </c>
      <c r="G139" s="20" t="s">
        <v>22</v>
      </c>
      <c r="H139" s="20" t="s">
        <v>4548</v>
      </c>
      <c r="I139" s="20">
        <v>340</v>
      </c>
      <c r="J139" s="20" t="s">
        <v>23</v>
      </c>
      <c r="K139" s="20" t="s">
        <v>24</v>
      </c>
      <c r="L139" s="20">
        <v>383</v>
      </c>
      <c r="M139" s="20" t="s">
        <v>269</v>
      </c>
      <c r="N139" s="21">
        <v>46308.886620370373</v>
      </c>
      <c r="O139" s="20">
        <v>340</v>
      </c>
      <c r="P139" s="20" t="s">
        <v>26</v>
      </c>
      <c r="Q139" s="20">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20" t="s">
        <v>316</v>
      </c>
      <c r="B140" s="20" t="s">
        <v>18</v>
      </c>
      <c r="C140" s="20" t="s">
        <v>317</v>
      </c>
      <c r="D140" s="20" t="s">
        <v>44</v>
      </c>
      <c r="E140" s="20" t="s">
        <v>4031</v>
      </c>
      <c r="F140" s="21">
        <v>46308.867048611108</v>
      </c>
      <c r="G140" s="20" t="s">
        <v>22</v>
      </c>
      <c r="H140" s="20" t="s">
        <v>4549</v>
      </c>
      <c r="I140" s="20">
        <v>320</v>
      </c>
      <c r="J140" s="20" t="s">
        <v>23</v>
      </c>
      <c r="K140" s="20" t="s">
        <v>24</v>
      </c>
      <c r="L140" s="20">
        <v>530</v>
      </c>
      <c r="M140" s="20" t="s">
        <v>130</v>
      </c>
      <c r="N140" s="21">
        <v>46308.895729166667</v>
      </c>
      <c r="O140" s="20">
        <v>340</v>
      </c>
      <c r="P140" s="20" t="s">
        <v>26</v>
      </c>
      <c r="Q140" s="20">
        <v>40</v>
      </c>
      <c r="R140" s="3" t="str">
        <f>IF(OR(G140="12R",G140="12L"),_xlfn.XLOOKUP(C140,DB!$A$2:$A$255,DB!$B$2:$B$255,""),IF(OR(G140="30L",G140="30R"),_xlfn.XLOOKUP(C140,DB!$A$2:$A$255,DB!$C$2:$C$255,""),""))</f>
        <v>UDGUV</v>
      </c>
      <c r="S140" s="3">
        <f t="shared" si="2"/>
        <v>20</v>
      </c>
      <c r="T140" s="3" t="str">
        <f>_xlfn.XLOOKUP(C140,DB!$A$2:$A$255,DB!$D$2:$D$255,"")</f>
        <v>Sector 2</v>
      </c>
    </row>
    <row r="141" spans="1:20" x14ac:dyDescent="0.2">
      <c r="A141" s="20" t="s">
        <v>1130</v>
      </c>
      <c r="B141" s="20" t="s">
        <v>18</v>
      </c>
      <c r="C141" s="20" t="s">
        <v>308</v>
      </c>
      <c r="D141" s="20" t="s">
        <v>34</v>
      </c>
      <c r="E141" s="20" t="s">
        <v>4550</v>
      </c>
      <c r="F141" s="21">
        <v>46308.871967592589</v>
      </c>
      <c r="G141" s="20" t="s">
        <v>22</v>
      </c>
      <c r="H141" s="20" t="s">
        <v>4551</v>
      </c>
      <c r="I141" s="20">
        <v>300</v>
      </c>
      <c r="J141" s="20" t="s">
        <v>23</v>
      </c>
      <c r="K141" s="20" t="s">
        <v>24</v>
      </c>
      <c r="L141" s="20">
        <v>320</v>
      </c>
      <c r="M141" s="20" t="s">
        <v>4552</v>
      </c>
      <c r="N141" s="21">
        <v>46308.889745370368</v>
      </c>
      <c r="O141" s="20">
        <v>300</v>
      </c>
      <c r="P141" s="20" t="s">
        <v>26</v>
      </c>
      <c r="Q141" s="20">
        <v>190</v>
      </c>
      <c r="R141" s="3" t="str">
        <f>IF(OR(G141="12R",G141="12L"),_xlfn.XLOOKUP(C141,DB!$A$2:$A$255,DB!$B$2:$B$255,""),IF(OR(G141="30L",G141="30R"),_xlfn.XLOOKUP(C141,DB!$A$2:$A$255,DB!$C$2:$C$255,""),""))</f>
        <v>CZM</v>
      </c>
      <c r="S141" s="3">
        <f t="shared" si="2"/>
        <v>20</v>
      </c>
      <c r="T141" s="3" t="str">
        <f>_xlfn.XLOOKUP(C141,DB!$A$2:$A$255,DB!$D$2:$D$255,"")</f>
        <v>Sector 7</v>
      </c>
    </row>
    <row r="142" spans="1:20" x14ac:dyDescent="0.2">
      <c r="A142" s="20" t="s">
        <v>415</v>
      </c>
      <c r="B142" s="20" t="s">
        <v>18</v>
      </c>
      <c r="C142" s="20" t="s">
        <v>18</v>
      </c>
      <c r="D142" s="20" t="s">
        <v>416</v>
      </c>
      <c r="E142" s="20"/>
      <c r="F142" s="21">
        <v>46308.873819444445</v>
      </c>
      <c r="G142" s="20" t="s">
        <v>22</v>
      </c>
      <c r="H142" s="20" t="s">
        <v>4553</v>
      </c>
      <c r="I142" s="20">
        <v>15</v>
      </c>
      <c r="J142" s="20" t="s">
        <v>139</v>
      </c>
      <c r="K142" s="20" t="s">
        <v>51</v>
      </c>
      <c r="L142" s="20">
        <v>137</v>
      </c>
      <c r="M142" s="20" t="s">
        <v>18</v>
      </c>
      <c r="N142" s="21">
        <v>46308.904340277775</v>
      </c>
      <c r="O142" s="20">
        <v>0</v>
      </c>
      <c r="P142" s="20" t="s">
        <v>137</v>
      </c>
      <c r="Q142" s="20">
        <v>15</v>
      </c>
      <c r="R142" s="3" t="str">
        <f>IF(OR(G142="12R",G142="12L"),_xlfn.XLOOKUP(C142,DB!$A$2:$A$255,DB!$B$2:$B$255,""),IF(OR(G142="30L",G142="30R"),_xlfn.XLOOKUP(C142,DB!$A$2:$A$255,DB!$C$2:$C$255,""),""))</f>
        <v/>
      </c>
      <c r="S142" s="3">
        <f t="shared" si="2"/>
        <v>20</v>
      </c>
      <c r="T142" s="3" t="str">
        <f>_xlfn.XLOOKUP(C142,DB!$A$2:$A$255,DB!$D$2:$D$255,"")</f>
        <v/>
      </c>
    </row>
    <row r="143" spans="1:20" x14ac:dyDescent="0.2">
      <c r="A143" s="20" t="s">
        <v>313</v>
      </c>
      <c r="B143" s="20" t="s">
        <v>18</v>
      </c>
      <c r="C143" s="20" t="s">
        <v>314</v>
      </c>
      <c r="D143" s="20" t="s">
        <v>34</v>
      </c>
      <c r="E143" s="20" t="s">
        <v>4554</v>
      </c>
      <c r="F143" s="21">
        <v>46308.877013888887</v>
      </c>
      <c r="G143" s="20" t="s">
        <v>22</v>
      </c>
      <c r="H143" s="20" t="s">
        <v>4555</v>
      </c>
      <c r="I143" s="20">
        <v>310</v>
      </c>
      <c r="J143" s="20" t="s">
        <v>23</v>
      </c>
      <c r="K143" s="20" t="s">
        <v>24</v>
      </c>
      <c r="L143" s="20">
        <v>220</v>
      </c>
      <c r="M143" s="20" t="s">
        <v>56</v>
      </c>
      <c r="N143" s="21">
        <v>46308.890717592592</v>
      </c>
      <c r="O143" s="20">
        <v>270</v>
      </c>
      <c r="P143" s="20" t="s">
        <v>26</v>
      </c>
      <c r="Q143" s="20">
        <v>190</v>
      </c>
      <c r="R143" s="3" t="str">
        <f>IF(OR(G143="12R",G143="12L"),_xlfn.XLOOKUP(C143,DB!$A$2:$A$255,DB!$B$2:$B$255,""),IF(OR(G143="30L",G143="30R"),_xlfn.XLOOKUP(C143,DB!$A$2:$A$255,DB!$C$2:$C$255,""),""))</f>
        <v>CZM</v>
      </c>
      <c r="S143" s="3">
        <f t="shared" si="2"/>
        <v>21</v>
      </c>
      <c r="T143" s="3" t="str">
        <f>_xlfn.XLOOKUP(C143,DB!$A$2:$A$255,DB!$D$2:$D$255,"")</f>
        <v>Sector 7</v>
      </c>
    </row>
    <row r="144" spans="1:20" x14ac:dyDescent="0.2">
      <c r="A144" s="20" t="s">
        <v>318</v>
      </c>
      <c r="B144" s="20" t="s">
        <v>18</v>
      </c>
      <c r="C144" s="20" t="s">
        <v>136</v>
      </c>
      <c r="D144" s="20" t="s">
        <v>44</v>
      </c>
      <c r="E144" s="20" t="s">
        <v>971</v>
      </c>
      <c r="F144" s="21">
        <v>46308.878240740742</v>
      </c>
      <c r="G144" s="20" t="s">
        <v>22</v>
      </c>
      <c r="H144" s="20" t="s">
        <v>4556</v>
      </c>
      <c r="I144" s="20">
        <v>330</v>
      </c>
      <c r="J144" s="20" t="s">
        <v>23</v>
      </c>
      <c r="K144" s="20" t="s">
        <v>24</v>
      </c>
      <c r="L144" s="20">
        <v>351</v>
      </c>
      <c r="M144" s="20" t="s">
        <v>31</v>
      </c>
      <c r="N144" s="21">
        <v>46308.898819444446</v>
      </c>
      <c r="O144" s="20">
        <v>330</v>
      </c>
      <c r="P144" s="20" t="s">
        <v>26</v>
      </c>
      <c r="Q144" s="20">
        <v>40</v>
      </c>
      <c r="R144" s="3" t="str">
        <f>IF(OR(G144="12R",G144="12L"),_xlfn.XLOOKUP(C144,DB!$A$2:$A$255,DB!$B$2:$B$255,""),IF(OR(G144="30L",G144="30R"),_xlfn.XLOOKUP(C144,DB!$A$2:$A$255,DB!$C$2:$C$255,""),""))</f>
        <v>OMSUK</v>
      </c>
      <c r="S144" s="3">
        <f t="shared" si="2"/>
        <v>21</v>
      </c>
      <c r="T144" s="3" t="str">
        <f>_xlfn.XLOOKUP(C144,DB!$A$2:$A$255,DB!$D$2:$D$255,"")</f>
        <v>Sector 3</v>
      </c>
    </row>
    <row r="145" spans="1:20" x14ac:dyDescent="0.2">
      <c r="A145" s="20" t="s">
        <v>248</v>
      </c>
      <c r="B145" s="20" t="s">
        <v>18</v>
      </c>
      <c r="C145" s="20" t="s">
        <v>249</v>
      </c>
      <c r="D145" s="20" t="s">
        <v>116</v>
      </c>
      <c r="E145" s="20" t="s">
        <v>413</v>
      </c>
      <c r="F145" s="21">
        <v>46308.879583333335</v>
      </c>
      <c r="G145" s="20" t="s">
        <v>22</v>
      </c>
      <c r="H145" s="20" t="s">
        <v>4557</v>
      </c>
      <c r="I145" s="20">
        <v>400</v>
      </c>
      <c r="J145" s="20" t="s">
        <v>23</v>
      </c>
      <c r="K145" s="20" t="s">
        <v>24</v>
      </c>
      <c r="L145" s="20">
        <v>528</v>
      </c>
      <c r="M145" s="20" t="s">
        <v>130</v>
      </c>
      <c r="N145" s="21">
        <v>46308.907581018517</v>
      </c>
      <c r="O145" s="20">
        <v>400</v>
      </c>
      <c r="P145" s="20" t="s">
        <v>26</v>
      </c>
      <c r="Q145" s="20">
        <v>40</v>
      </c>
      <c r="R145" s="3" t="str">
        <f>IF(OR(G145="12R",G145="12L"),_xlfn.XLOOKUP(C145,DB!$A$2:$A$255,DB!$B$2:$B$255,""),IF(OR(G145="30L",G145="30R"),_xlfn.XLOOKUP(C145,DB!$A$2:$A$255,DB!$C$2:$C$255,""),""))</f>
        <v>UDGUV</v>
      </c>
      <c r="S145" s="3">
        <f t="shared" si="2"/>
        <v>21</v>
      </c>
      <c r="T145" s="3" t="str">
        <f>_xlfn.XLOOKUP(C145,DB!$A$2:$A$255,DB!$D$2:$D$255,"")</f>
        <v>Sector 2</v>
      </c>
    </row>
    <row r="146" spans="1:20" x14ac:dyDescent="0.2">
      <c r="A146" s="20" t="s">
        <v>303</v>
      </c>
      <c r="B146" s="20" t="s">
        <v>18</v>
      </c>
      <c r="C146" s="20" t="s">
        <v>43</v>
      </c>
      <c r="D146" s="20" t="s">
        <v>20</v>
      </c>
      <c r="E146" s="20" t="s">
        <v>581</v>
      </c>
      <c r="F146" s="21">
        <v>46308.880810185183</v>
      </c>
      <c r="G146" s="20" t="s">
        <v>22</v>
      </c>
      <c r="H146" s="20" t="s">
        <v>4558</v>
      </c>
      <c r="I146" s="20">
        <v>340</v>
      </c>
      <c r="J146" s="20" t="s">
        <v>23</v>
      </c>
      <c r="K146" s="20" t="s">
        <v>24</v>
      </c>
      <c r="L146" s="20">
        <v>870</v>
      </c>
      <c r="M146" s="20" t="s">
        <v>46</v>
      </c>
      <c r="N146" s="21">
        <v>46308.924988425926</v>
      </c>
      <c r="O146" s="20">
        <v>340</v>
      </c>
      <c r="P146" s="20" t="s">
        <v>26</v>
      </c>
      <c r="Q146" s="20">
        <v>190</v>
      </c>
      <c r="R146" s="3" t="str">
        <f>IF(OR(G146="12R",G146="12L"),_xlfn.XLOOKUP(C146,DB!$A$2:$A$255,DB!$B$2:$B$255,""),IF(OR(G146="30L",G146="30R"),_xlfn.XLOOKUP(C146,DB!$A$2:$A$255,DB!$C$2:$C$255,""),""))</f>
        <v>UDGUV</v>
      </c>
      <c r="S146" s="3">
        <f t="shared" si="2"/>
        <v>21</v>
      </c>
      <c r="T146" s="3" t="str">
        <f>_xlfn.XLOOKUP(C146,DB!$A$2:$A$255,DB!$D$2:$D$255,"")</f>
        <v>Sector 2</v>
      </c>
    </row>
    <row r="147" spans="1:20" x14ac:dyDescent="0.2">
      <c r="A147" s="20" t="s">
        <v>321</v>
      </c>
      <c r="B147" s="20" t="s">
        <v>18</v>
      </c>
      <c r="C147" s="20" t="s">
        <v>322</v>
      </c>
      <c r="D147" s="20" t="s">
        <v>261</v>
      </c>
      <c r="E147" s="20" t="s">
        <v>549</v>
      </c>
      <c r="F147" s="21">
        <v>46308.88212962963</v>
      </c>
      <c r="G147" s="20" t="s">
        <v>22</v>
      </c>
      <c r="H147" s="20" t="s">
        <v>4559</v>
      </c>
      <c r="I147" s="20">
        <v>370</v>
      </c>
      <c r="J147" s="20" t="s">
        <v>23</v>
      </c>
      <c r="K147" s="20" t="s">
        <v>24</v>
      </c>
      <c r="L147" s="20">
        <v>134</v>
      </c>
      <c r="M147" s="20" t="s">
        <v>70</v>
      </c>
      <c r="N147" s="21">
        <v>46308.891643518517</v>
      </c>
      <c r="O147" s="20">
        <v>215</v>
      </c>
      <c r="P147" s="20" t="s">
        <v>41</v>
      </c>
      <c r="Q147" s="20">
        <v>190</v>
      </c>
      <c r="R147" s="3" t="str">
        <f>IF(OR(G147="12R",G147="12L"),_xlfn.XLOOKUP(C147,DB!$A$2:$A$255,DB!$B$2:$B$255,""),IF(OR(G147="30L",G147="30R"),_xlfn.XLOOKUP(C147,DB!$A$2:$A$255,DB!$C$2:$C$255,""),""))</f>
        <v>NUDAL</v>
      </c>
      <c r="S147" s="3">
        <f t="shared" si="2"/>
        <v>21</v>
      </c>
      <c r="T147" s="3" t="str">
        <f>_xlfn.XLOOKUP(C147,DB!$A$2:$A$255,DB!$D$2:$D$255,"")</f>
        <v>Sector 3</v>
      </c>
    </row>
    <row r="148" spans="1:20" x14ac:dyDescent="0.2">
      <c r="A148" s="20" t="s">
        <v>525</v>
      </c>
      <c r="B148" s="20" t="s">
        <v>18</v>
      </c>
      <c r="C148" s="20" t="s">
        <v>317</v>
      </c>
      <c r="D148" s="20" t="s">
        <v>29</v>
      </c>
      <c r="E148" s="20" t="s">
        <v>1929</v>
      </c>
      <c r="F148" s="21">
        <v>46308.885567129626</v>
      </c>
      <c r="G148" s="20" t="s">
        <v>22</v>
      </c>
      <c r="H148" s="20" t="s">
        <v>4560</v>
      </c>
      <c r="I148" s="20">
        <v>360</v>
      </c>
      <c r="J148" s="20" t="s">
        <v>23</v>
      </c>
      <c r="K148" s="20" t="s">
        <v>24</v>
      </c>
      <c r="L148" s="20">
        <v>527</v>
      </c>
      <c r="M148" s="20" t="s">
        <v>130</v>
      </c>
      <c r="N148" s="21">
        <v>46308.913321759261</v>
      </c>
      <c r="O148" s="20">
        <v>360</v>
      </c>
      <c r="P148" s="20" t="s">
        <v>26</v>
      </c>
      <c r="Q148" s="20">
        <v>40</v>
      </c>
      <c r="R148" s="3" t="str">
        <f>IF(OR(G148="12R",G148="12L"),_xlfn.XLOOKUP(C148,DB!$A$2:$A$255,DB!$B$2:$B$255,""),IF(OR(G148="30L",G148="30R"),_xlfn.XLOOKUP(C148,DB!$A$2:$A$255,DB!$C$2:$C$255,""),""))</f>
        <v>UDGUV</v>
      </c>
      <c r="S148" s="3">
        <f t="shared" si="2"/>
        <v>21</v>
      </c>
      <c r="T148" s="3" t="str">
        <f>_xlfn.XLOOKUP(C148,DB!$A$2:$A$255,DB!$D$2:$D$255,"")</f>
        <v>Sector 2</v>
      </c>
    </row>
    <row r="149" spans="1:20" x14ac:dyDescent="0.2">
      <c r="A149" s="20" t="s">
        <v>324</v>
      </c>
      <c r="B149" s="20" t="s">
        <v>18</v>
      </c>
      <c r="C149" s="20" t="s">
        <v>325</v>
      </c>
      <c r="D149" s="20" t="s">
        <v>123</v>
      </c>
      <c r="E149" s="20" t="s">
        <v>4561</v>
      </c>
      <c r="F149" s="21">
        <v>46308.888287037036</v>
      </c>
      <c r="G149" s="20" t="s">
        <v>22</v>
      </c>
      <c r="H149" s="20" t="s">
        <v>4562</v>
      </c>
      <c r="I149" s="20">
        <v>320</v>
      </c>
      <c r="J149" s="20" t="s">
        <v>23</v>
      </c>
      <c r="K149" s="20" t="s">
        <v>24</v>
      </c>
      <c r="L149" s="20">
        <v>529</v>
      </c>
      <c r="M149" s="20" t="s">
        <v>130</v>
      </c>
      <c r="N149" s="21">
        <v>46308.91642361111</v>
      </c>
      <c r="O149" s="20">
        <v>320</v>
      </c>
      <c r="P149" s="20" t="s">
        <v>26</v>
      </c>
      <c r="Q149" s="20">
        <v>40</v>
      </c>
      <c r="R149" s="3" t="str">
        <f>IF(OR(G149="12R",G149="12L"),_xlfn.XLOOKUP(C149,DB!$A$2:$A$255,DB!$B$2:$B$255,""),IF(OR(G149="30L",G149="30R"),_xlfn.XLOOKUP(C149,DB!$A$2:$A$255,DB!$C$2:$C$255,""),""))</f>
        <v>OMSUK</v>
      </c>
      <c r="S149" s="3">
        <f t="shared" si="2"/>
        <v>21</v>
      </c>
      <c r="T149" s="3" t="str">
        <f>_xlfn.XLOOKUP(C149,DB!$A$2:$A$255,DB!$D$2:$D$255,"")</f>
        <v>Sector 3</v>
      </c>
    </row>
    <row r="150" spans="1:20" x14ac:dyDescent="0.2">
      <c r="A150" s="20" t="s">
        <v>292</v>
      </c>
      <c r="B150" s="20" t="s">
        <v>18</v>
      </c>
      <c r="C150" s="20" t="s">
        <v>43</v>
      </c>
      <c r="D150" s="20" t="s">
        <v>20</v>
      </c>
      <c r="E150" s="20" t="s">
        <v>406</v>
      </c>
      <c r="F150" s="21">
        <v>46308.890208333331</v>
      </c>
      <c r="G150" s="20" t="s">
        <v>22</v>
      </c>
      <c r="H150" s="20" t="s">
        <v>4563</v>
      </c>
      <c r="I150" s="20">
        <v>360</v>
      </c>
      <c r="J150" s="20" t="s">
        <v>23</v>
      </c>
      <c r="K150" s="20" t="s">
        <v>24</v>
      </c>
      <c r="L150" s="20">
        <v>870</v>
      </c>
      <c r="M150" s="20" t="s">
        <v>46</v>
      </c>
      <c r="N150" s="21">
        <v>46308.934305555558</v>
      </c>
      <c r="O150" s="20">
        <v>360</v>
      </c>
      <c r="P150" s="20" t="s">
        <v>26</v>
      </c>
      <c r="Q150" s="20">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s="20" t="s">
        <v>340</v>
      </c>
      <c r="B151" s="20" t="s">
        <v>18</v>
      </c>
      <c r="C151" s="20" t="s">
        <v>101</v>
      </c>
      <c r="D151" s="20" t="s">
        <v>20</v>
      </c>
      <c r="E151" s="20" t="s">
        <v>955</v>
      </c>
      <c r="F151" s="21">
        <v>46308.891863425924</v>
      </c>
      <c r="G151" s="20" t="s">
        <v>22</v>
      </c>
      <c r="H151" s="20" t="s">
        <v>4564</v>
      </c>
      <c r="I151" s="20">
        <v>360</v>
      </c>
      <c r="J151" s="20" t="s">
        <v>23</v>
      </c>
      <c r="K151" s="20" t="s">
        <v>152</v>
      </c>
      <c r="L151" s="20">
        <v>863</v>
      </c>
      <c r="M151" s="20" t="s">
        <v>46</v>
      </c>
      <c r="N151" s="21">
        <v>46308.935844907406</v>
      </c>
      <c r="O151" s="20">
        <v>360</v>
      </c>
      <c r="P151" s="20" t="s">
        <v>26</v>
      </c>
      <c r="Q151" s="20">
        <v>190</v>
      </c>
      <c r="R151" s="3" t="str">
        <f>IF(OR(G151="12R",G151="12L"),_xlfn.XLOOKUP(C151,DB!$A$2:$A$255,DB!$B$2:$B$255,""),IF(OR(G151="30L",G151="30R"),_xlfn.XLOOKUP(C151,DB!$A$2:$A$255,DB!$C$2:$C$255,""),""))</f>
        <v>UDGUV</v>
      </c>
      <c r="S151" s="3">
        <f t="shared" si="2"/>
        <v>21</v>
      </c>
      <c r="T151" s="3" t="str">
        <f>_xlfn.XLOOKUP(C151,DB!$A$2:$A$255,DB!$D$2:$D$255,"")</f>
        <v>Sector 2</v>
      </c>
    </row>
    <row r="152" spans="1:20" x14ac:dyDescent="0.2">
      <c r="A152" s="20" t="s">
        <v>326</v>
      </c>
      <c r="B152" s="20" t="s">
        <v>18</v>
      </c>
      <c r="C152" s="20" t="s">
        <v>33</v>
      </c>
      <c r="D152" s="20" t="s">
        <v>54</v>
      </c>
      <c r="E152" s="20" t="s">
        <v>512</v>
      </c>
      <c r="F152" s="21">
        <v>46308.894780092596</v>
      </c>
      <c r="G152" s="20" t="s">
        <v>22</v>
      </c>
      <c r="H152" s="20" t="s">
        <v>4565</v>
      </c>
      <c r="I152" s="20">
        <v>380</v>
      </c>
      <c r="J152" s="20" t="s">
        <v>23</v>
      </c>
      <c r="K152" s="20" t="s">
        <v>24</v>
      </c>
      <c r="L152" s="20">
        <v>866</v>
      </c>
      <c r="M152" s="20" t="s">
        <v>36</v>
      </c>
      <c r="N152" s="21">
        <v>46308.937962962962</v>
      </c>
      <c r="O152" s="20">
        <v>380</v>
      </c>
      <c r="P152" s="20" t="s">
        <v>26</v>
      </c>
      <c r="Q152" s="20">
        <v>190</v>
      </c>
      <c r="R152" s="3" t="str">
        <f>IF(OR(G152="12R",G152="12L"),_xlfn.XLOOKUP(C152,DB!$A$2:$A$255,DB!$B$2:$B$255,""),IF(OR(G152="30L",G152="30R"),_xlfn.XLOOKUP(C152,DB!$A$2:$A$255,DB!$C$2:$C$255,""),""))</f>
        <v>UDGUV</v>
      </c>
      <c r="S152" s="3">
        <f t="shared" si="2"/>
        <v>21</v>
      </c>
      <c r="T152" s="3" t="str">
        <f>_xlfn.XLOOKUP(C152,DB!$A$2:$A$255,DB!$D$2:$D$255,"")</f>
        <v>Sector 2</v>
      </c>
    </row>
    <row r="153" spans="1:20" x14ac:dyDescent="0.2">
      <c r="A153" s="20" t="s">
        <v>315</v>
      </c>
      <c r="B153" s="20" t="s">
        <v>18</v>
      </c>
      <c r="C153" s="20" t="s">
        <v>224</v>
      </c>
      <c r="D153" s="20" t="s">
        <v>116</v>
      </c>
      <c r="E153" s="20" t="s">
        <v>239</v>
      </c>
      <c r="F153" s="21">
        <v>46308.896643518521</v>
      </c>
      <c r="G153" s="20" t="s">
        <v>22</v>
      </c>
      <c r="H153" s="20" t="s">
        <v>4566</v>
      </c>
      <c r="I153" s="20">
        <v>380</v>
      </c>
      <c r="J153" s="20" t="s">
        <v>23</v>
      </c>
      <c r="K153" s="20" t="s">
        <v>24</v>
      </c>
      <c r="L153" s="20">
        <v>535</v>
      </c>
      <c r="M153" s="20" t="s">
        <v>130</v>
      </c>
      <c r="N153" s="21">
        <v>46308.924641203703</v>
      </c>
      <c r="O153" s="20">
        <v>380</v>
      </c>
      <c r="P153" s="20" t="s">
        <v>26</v>
      </c>
      <c r="Q153" s="20">
        <v>40</v>
      </c>
      <c r="R153" s="3" t="str">
        <f>IF(OR(G153="12R",G153="12L"),_xlfn.XLOOKUP(C153,DB!$A$2:$A$255,DB!$B$2:$B$255,""),IF(OR(G153="30L",G153="30R"),_xlfn.XLOOKUP(C153,DB!$A$2:$A$255,DB!$C$2:$C$255,""),""))</f>
        <v>ENEBA</v>
      </c>
      <c r="S153" s="3">
        <f t="shared" si="2"/>
        <v>21</v>
      </c>
      <c r="T153" s="3" t="str">
        <f>_xlfn.XLOOKUP(C153,DB!$A$2:$A$255,DB!$D$2:$D$255,"")</f>
        <v>Sector 3</v>
      </c>
    </row>
    <row r="154" spans="1:20" x14ac:dyDescent="0.2">
      <c r="A154" s="20" t="s">
        <v>334</v>
      </c>
      <c r="B154" s="20" t="s">
        <v>18</v>
      </c>
      <c r="C154" s="20" t="s">
        <v>19</v>
      </c>
      <c r="D154" s="20" t="s">
        <v>54</v>
      </c>
      <c r="E154" s="20" t="s">
        <v>704</v>
      </c>
      <c r="F154" s="21">
        <v>46308.898888888885</v>
      </c>
      <c r="G154" s="20" t="s">
        <v>22</v>
      </c>
      <c r="H154" s="20" t="s">
        <v>4567</v>
      </c>
      <c r="I154" s="20">
        <v>360</v>
      </c>
      <c r="J154" s="20" t="s">
        <v>23</v>
      </c>
      <c r="K154" s="20" t="s">
        <v>24</v>
      </c>
      <c r="L154" s="20">
        <v>863</v>
      </c>
      <c r="M154" s="20" t="s">
        <v>25</v>
      </c>
      <c r="N154" s="21">
        <v>46308.943668981483</v>
      </c>
      <c r="O154" s="20">
        <v>360</v>
      </c>
      <c r="P154" s="20" t="s">
        <v>26</v>
      </c>
      <c r="Q154" s="20">
        <v>190</v>
      </c>
      <c r="R154" s="3" t="str">
        <f>IF(OR(G154="12R",G154="12L"),_xlfn.XLOOKUP(C154,DB!$A$2:$A$255,DB!$B$2:$B$255,""),IF(OR(G154="30L",G154="30R"),_xlfn.XLOOKUP(C154,DB!$A$2:$A$255,DB!$C$2:$C$255,""),""))</f>
        <v>UDGUV</v>
      </c>
      <c r="S154" s="3">
        <f t="shared" si="2"/>
        <v>21</v>
      </c>
      <c r="T154" s="3" t="str">
        <f>_xlfn.XLOOKUP(C154,DB!$A$2:$A$255,DB!$D$2:$D$255,"")</f>
        <v>Sector 2</v>
      </c>
    </row>
    <row r="155" spans="1:20" x14ac:dyDescent="0.2">
      <c r="A155" s="20" t="s">
        <v>333</v>
      </c>
      <c r="B155" s="20" t="s">
        <v>18</v>
      </c>
      <c r="C155" s="20" t="s">
        <v>148</v>
      </c>
      <c r="D155" s="20" t="s">
        <v>129</v>
      </c>
      <c r="E155" s="20" t="s">
        <v>4568</v>
      </c>
      <c r="F155" s="21">
        <v>46308.90116898148</v>
      </c>
      <c r="G155" s="20" t="s">
        <v>22</v>
      </c>
      <c r="H155" s="20" t="s">
        <v>4569</v>
      </c>
      <c r="I155" s="20">
        <v>370</v>
      </c>
      <c r="J155" s="20" t="s">
        <v>23</v>
      </c>
      <c r="K155" s="20" t="s">
        <v>24</v>
      </c>
      <c r="L155" s="20">
        <v>133</v>
      </c>
      <c r="M155" s="20" t="s">
        <v>40</v>
      </c>
      <c r="N155" s="21">
        <v>46308.910798611112</v>
      </c>
      <c r="O155" s="20">
        <v>281</v>
      </c>
      <c r="P155" s="20" t="s">
        <v>26</v>
      </c>
      <c r="Q155" s="20">
        <v>190</v>
      </c>
      <c r="R155" s="3" t="str">
        <f>IF(OR(G155="12R",G155="12L"),_xlfn.XLOOKUP(C155,DB!$A$2:$A$255,DB!$B$2:$B$255,""),IF(OR(G155="30L",G155="30R"),_xlfn.XLOOKUP(C155,DB!$A$2:$A$255,DB!$C$2:$C$255,""),""))</f>
        <v>NUDAL</v>
      </c>
      <c r="S155" s="3">
        <f t="shared" si="2"/>
        <v>21</v>
      </c>
      <c r="T155" s="3" t="str">
        <f>_xlfn.XLOOKUP(C155,DB!$A$2:$A$255,DB!$D$2:$D$255,"")</f>
        <v>Sector 3</v>
      </c>
    </row>
    <row r="156" spans="1:20" x14ac:dyDescent="0.2">
      <c r="A156" s="20" t="s">
        <v>255</v>
      </c>
      <c r="B156" s="20" t="s">
        <v>18</v>
      </c>
      <c r="C156" s="20" t="s">
        <v>256</v>
      </c>
      <c r="D156" s="20" t="s">
        <v>61</v>
      </c>
      <c r="E156" s="20" t="s">
        <v>2843</v>
      </c>
      <c r="F156" s="21">
        <v>46308.902997685182</v>
      </c>
      <c r="G156" s="20" t="s">
        <v>22</v>
      </c>
      <c r="H156" s="20" t="s">
        <v>4570</v>
      </c>
      <c r="I156" s="20">
        <v>360</v>
      </c>
      <c r="J156" s="20" t="s">
        <v>23</v>
      </c>
      <c r="K156" s="20" t="s">
        <v>24</v>
      </c>
      <c r="L156" s="20">
        <v>868</v>
      </c>
      <c r="M156" s="20" t="s">
        <v>36</v>
      </c>
      <c r="N156" s="21">
        <v>46308.946828703702</v>
      </c>
      <c r="O156" s="20">
        <v>360</v>
      </c>
      <c r="P156" s="20" t="s">
        <v>26</v>
      </c>
      <c r="Q156" s="20">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s="20" t="s">
        <v>4571</v>
      </c>
      <c r="B157" s="20" t="s">
        <v>18</v>
      </c>
      <c r="C157" s="20" t="s">
        <v>48</v>
      </c>
      <c r="D157" s="20" t="s">
        <v>261</v>
      </c>
      <c r="E157" s="20" t="s">
        <v>323</v>
      </c>
      <c r="F157" s="21">
        <v>46308.906157407408</v>
      </c>
      <c r="G157" s="20" t="s">
        <v>22</v>
      </c>
      <c r="H157" s="20" t="s">
        <v>4572</v>
      </c>
      <c r="I157" s="20">
        <v>370</v>
      </c>
      <c r="J157" s="20" t="s">
        <v>23</v>
      </c>
      <c r="K157" s="20" t="s">
        <v>24</v>
      </c>
      <c r="L157" s="20">
        <v>133</v>
      </c>
      <c r="M157" s="20" t="s">
        <v>266</v>
      </c>
      <c r="N157" s="21">
        <v>46308.915636574071</v>
      </c>
      <c r="O157" s="20">
        <v>221</v>
      </c>
      <c r="P157" s="20" t="s">
        <v>41</v>
      </c>
      <c r="Q157" s="20">
        <v>190</v>
      </c>
      <c r="R157" s="3" t="str">
        <f>IF(OR(G157="12R",G157="12L"),_xlfn.XLOOKUP(C157,DB!$A$2:$A$255,DB!$B$2:$B$255,""),IF(OR(G157="30L",G157="30R"),_xlfn.XLOOKUP(C157,DB!$A$2:$A$255,DB!$C$2:$C$255,""),""))</f>
        <v>NUDAL</v>
      </c>
      <c r="S157" s="3">
        <f t="shared" si="2"/>
        <v>21</v>
      </c>
      <c r="T157" s="3" t="str">
        <f>_xlfn.XLOOKUP(C157,DB!$A$2:$A$255,DB!$D$2:$D$255,"")</f>
        <v>Sector 3</v>
      </c>
    </row>
    <row r="158" spans="1:20" x14ac:dyDescent="0.2">
      <c r="A158" s="20" t="s">
        <v>336</v>
      </c>
      <c r="B158" s="20" t="s">
        <v>18</v>
      </c>
      <c r="C158" s="20" t="s">
        <v>115</v>
      </c>
      <c r="D158" s="20" t="s">
        <v>29</v>
      </c>
      <c r="E158" s="20" t="s">
        <v>1145</v>
      </c>
      <c r="F158" s="21">
        <v>46308.907986111109</v>
      </c>
      <c r="G158" s="20" t="s">
        <v>22</v>
      </c>
      <c r="H158" s="20" t="s">
        <v>4573</v>
      </c>
      <c r="I158" s="20">
        <v>350</v>
      </c>
      <c r="J158" s="20" t="s">
        <v>23</v>
      </c>
      <c r="K158" s="20" t="s">
        <v>24</v>
      </c>
      <c r="L158" s="20">
        <v>149</v>
      </c>
      <c r="M158" s="20" t="s">
        <v>117</v>
      </c>
      <c r="N158" s="21">
        <v>46308.918483796297</v>
      </c>
      <c r="O158" s="20">
        <v>250</v>
      </c>
      <c r="P158" s="20" t="s">
        <v>26</v>
      </c>
      <c r="Q158" s="20">
        <v>190</v>
      </c>
      <c r="R158" s="3" t="str">
        <f>IF(OR(G158="12R",G158="12L"),_xlfn.XLOOKUP(C158,DB!$A$2:$A$255,DB!$B$2:$B$255,""),IF(OR(G158="30L",G158="30R"),_xlfn.XLOOKUP(C158,DB!$A$2:$A$255,DB!$C$2:$C$255,""),""))</f>
        <v>TAKUX</v>
      </c>
      <c r="S158" s="3">
        <f t="shared" si="2"/>
        <v>21</v>
      </c>
      <c r="T158" s="3" t="str">
        <f>_xlfn.XLOOKUP(C158,DB!$A$2:$A$255,DB!$D$2:$D$255,"")</f>
        <v>Sector 7</v>
      </c>
    </row>
    <row r="159" spans="1:20" x14ac:dyDescent="0.2">
      <c r="A159" s="20" t="s">
        <v>338</v>
      </c>
      <c r="B159" s="20" t="s">
        <v>18</v>
      </c>
      <c r="C159" s="20" t="s">
        <v>75</v>
      </c>
      <c r="D159" s="20" t="s">
        <v>54</v>
      </c>
      <c r="E159" s="20" t="s">
        <v>112</v>
      </c>
      <c r="F159" s="21">
        <v>46308.913321759261</v>
      </c>
      <c r="G159" s="20" t="s">
        <v>22</v>
      </c>
      <c r="H159" s="20" t="s">
        <v>4574</v>
      </c>
      <c r="I159" s="20">
        <v>380</v>
      </c>
      <c r="J159" s="20" t="s">
        <v>23</v>
      </c>
      <c r="K159" s="20" t="s">
        <v>24</v>
      </c>
      <c r="L159" s="20">
        <v>723</v>
      </c>
      <c r="M159" s="20" t="s">
        <v>75</v>
      </c>
      <c r="N159" s="21">
        <v>46308.95789351852</v>
      </c>
      <c r="O159" s="20">
        <v>0</v>
      </c>
      <c r="P159" s="20" t="s">
        <v>26</v>
      </c>
      <c r="Q159" s="20">
        <v>190</v>
      </c>
      <c r="R159" s="3" t="str">
        <f>IF(OR(G159="12R",G159="12L"),_xlfn.XLOOKUP(C159,DB!$A$2:$A$255,DB!$B$2:$B$255,""),IF(OR(G159="30L",G159="30R"),_xlfn.XLOOKUP(C159,DB!$A$2:$A$255,DB!$C$2:$C$255,""),""))</f>
        <v>UDGUV</v>
      </c>
      <c r="S159" s="3">
        <f t="shared" si="2"/>
        <v>21</v>
      </c>
      <c r="T159" s="3" t="str">
        <f>_xlfn.XLOOKUP(C159,DB!$A$2:$A$255,DB!$D$2:$D$255,"")</f>
        <v>Sector 2</v>
      </c>
    </row>
    <row r="160" spans="1:20" x14ac:dyDescent="0.2">
      <c r="A160" s="20" t="s">
        <v>337</v>
      </c>
      <c r="B160" s="20" t="s">
        <v>18</v>
      </c>
      <c r="C160" s="20" t="s">
        <v>219</v>
      </c>
      <c r="D160" s="20" t="s">
        <v>34</v>
      </c>
      <c r="E160" s="20" t="s">
        <v>4061</v>
      </c>
      <c r="F160" s="21">
        <v>46308.921620370369</v>
      </c>
      <c r="G160" s="20" t="s">
        <v>22</v>
      </c>
      <c r="H160" s="20" t="s">
        <v>4575</v>
      </c>
      <c r="I160" s="20">
        <v>350</v>
      </c>
      <c r="J160" s="20" t="s">
        <v>23</v>
      </c>
      <c r="K160" s="20" t="s">
        <v>24</v>
      </c>
      <c r="L160" s="20">
        <v>149</v>
      </c>
      <c r="M160" s="20" t="s">
        <v>117</v>
      </c>
      <c r="N160" s="21">
        <v>46308.932129629633</v>
      </c>
      <c r="O160" s="20">
        <v>239</v>
      </c>
      <c r="P160" s="20" t="s">
        <v>26</v>
      </c>
      <c r="Q160" s="20">
        <v>190</v>
      </c>
      <c r="R160" s="3" t="str">
        <f>IF(OR(G160="12R",G160="12L"),_xlfn.XLOOKUP(C160,DB!$A$2:$A$255,DB!$B$2:$B$255,""),IF(OR(G160="30L",G160="30R"),_xlfn.XLOOKUP(C160,DB!$A$2:$A$255,DB!$C$2:$C$255,""),""))</f>
        <v>TAKUX</v>
      </c>
      <c r="S160" s="3">
        <f t="shared" si="2"/>
        <v>22</v>
      </c>
      <c r="T160" s="3" t="str">
        <f>_xlfn.XLOOKUP(C160,DB!$A$2:$A$255,DB!$D$2:$D$255,"")</f>
        <v>Sector 7</v>
      </c>
    </row>
    <row r="161" spans="1:20" x14ac:dyDescent="0.2">
      <c r="A161" s="20" t="s">
        <v>348</v>
      </c>
      <c r="B161" s="20" t="s">
        <v>18</v>
      </c>
      <c r="C161" s="20" t="s">
        <v>33</v>
      </c>
      <c r="D161" s="20" t="s">
        <v>61</v>
      </c>
      <c r="E161" s="20" t="s">
        <v>418</v>
      </c>
      <c r="F161" s="21">
        <v>46308.937534722223</v>
      </c>
      <c r="G161" s="20" t="s">
        <v>22</v>
      </c>
      <c r="H161" s="20" t="s">
        <v>4576</v>
      </c>
      <c r="I161" s="20">
        <v>360</v>
      </c>
      <c r="J161" s="20" t="s">
        <v>23</v>
      </c>
      <c r="K161" s="20" t="s">
        <v>24</v>
      </c>
      <c r="L161" s="20">
        <v>867</v>
      </c>
      <c r="M161" s="20" t="s">
        <v>36</v>
      </c>
      <c r="N161" s="21">
        <v>46308.981724537036</v>
      </c>
      <c r="O161" s="20">
        <v>360</v>
      </c>
      <c r="P161" s="20" t="s">
        <v>26</v>
      </c>
      <c r="Q161" s="20">
        <v>190</v>
      </c>
      <c r="R161" s="3" t="str">
        <f>IF(OR(G161="12R",G161="12L"),_xlfn.XLOOKUP(C161,DB!$A$2:$A$255,DB!$B$2:$B$255,""),IF(OR(G161="30L",G161="30R"),_xlfn.XLOOKUP(C161,DB!$A$2:$A$255,DB!$C$2:$C$255,""),""))</f>
        <v>UDGUV</v>
      </c>
      <c r="S161" s="3">
        <f t="shared" si="2"/>
        <v>22</v>
      </c>
      <c r="T161" s="3" t="str">
        <f>_xlfn.XLOOKUP(C161,DB!$A$2:$A$255,DB!$D$2:$D$255,"")</f>
        <v>Sector 2</v>
      </c>
    </row>
    <row r="162" spans="1:20" x14ac:dyDescent="0.2">
      <c r="A162" s="20" t="s">
        <v>4109</v>
      </c>
      <c r="B162" s="20" t="s">
        <v>18</v>
      </c>
      <c r="C162" s="20" t="s">
        <v>50</v>
      </c>
      <c r="D162" s="20" t="s">
        <v>4110</v>
      </c>
      <c r="E162" s="20"/>
      <c r="F162" s="21">
        <v>46308.938831018517</v>
      </c>
      <c r="G162" s="20" t="s">
        <v>22</v>
      </c>
      <c r="H162" s="20" t="s">
        <v>4577</v>
      </c>
      <c r="I162" s="20">
        <v>400</v>
      </c>
      <c r="J162" s="20" t="s">
        <v>23</v>
      </c>
      <c r="K162" s="20" t="s">
        <v>51</v>
      </c>
      <c r="L162" s="20">
        <v>865</v>
      </c>
      <c r="M162" s="20" t="s">
        <v>628</v>
      </c>
      <c r="N162" s="21">
        <v>46308.984849537039</v>
      </c>
      <c r="O162" s="20">
        <v>400</v>
      </c>
      <c r="P162" s="20" t="s">
        <v>26</v>
      </c>
      <c r="Q162" s="20">
        <v>30</v>
      </c>
      <c r="R162" s="3" t="str">
        <f>IF(OR(G162="12R",G162="12L"),_xlfn.XLOOKUP(C162,DB!$A$2:$A$255,DB!$B$2:$B$255,""),IF(OR(G162="30L",G162="30R"),_xlfn.XLOOKUP(C162,DB!$A$2:$A$255,DB!$C$2:$C$255,""),""))</f>
        <v>UDGUV</v>
      </c>
      <c r="S162" s="3">
        <f t="shared" si="2"/>
        <v>22</v>
      </c>
      <c r="T162" s="3" t="str">
        <f>_xlfn.XLOOKUP(C162,DB!$A$2:$A$255,DB!$D$2:$D$255,"")</f>
        <v>Sector 2</v>
      </c>
    </row>
    <row r="163" spans="1:20" x14ac:dyDescent="0.2">
      <c r="A163" s="20" t="s">
        <v>342</v>
      </c>
      <c r="B163" s="20" t="s">
        <v>18</v>
      </c>
      <c r="C163" s="20" t="s">
        <v>33</v>
      </c>
      <c r="D163" s="20" t="s">
        <v>20</v>
      </c>
      <c r="E163" s="20" t="s">
        <v>562</v>
      </c>
      <c r="F163" s="21">
        <v>46308.942303240743</v>
      </c>
      <c r="G163" s="20" t="s">
        <v>22</v>
      </c>
      <c r="H163" s="20" t="s">
        <v>4578</v>
      </c>
      <c r="I163" s="20">
        <v>340</v>
      </c>
      <c r="J163" s="20" t="s">
        <v>23</v>
      </c>
      <c r="K163" s="20" t="s">
        <v>24</v>
      </c>
      <c r="L163" s="20">
        <v>878</v>
      </c>
      <c r="M163" s="20" t="s">
        <v>36</v>
      </c>
      <c r="N163" s="21">
        <v>46308.986435185187</v>
      </c>
      <c r="O163" s="20">
        <v>340</v>
      </c>
      <c r="P163" s="20" t="s">
        <v>26</v>
      </c>
      <c r="Q163" s="20">
        <v>190</v>
      </c>
      <c r="R163" s="3" t="str">
        <f>IF(OR(G163="12R",G163="12L"),_xlfn.XLOOKUP(C163,DB!$A$2:$A$255,DB!$B$2:$B$255,""),IF(OR(G163="30L",G163="30R"),_xlfn.XLOOKUP(C163,DB!$A$2:$A$255,DB!$C$2:$C$255,""),""))</f>
        <v>UDGUV</v>
      </c>
      <c r="S163" s="3">
        <f t="shared" si="2"/>
        <v>22</v>
      </c>
      <c r="T163" s="3" t="str">
        <f>_xlfn.XLOOKUP(C163,DB!$A$2:$A$255,DB!$D$2:$D$255,"")</f>
        <v>Sector 2</v>
      </c>
    </row>
    <row r="164" spans="1:20" x14ac:dyDescent="0.2">
      <c r="A164" s="20" t="s">
        <v>344</v>
      </c>
      <c r="B164" s="20" t="s">
        <v>18</v>
      </c>
      <c r="C164" s="20" t="s">
        <v>345</v>
      </c>
      <c r="D164" s="20" t="s">
        <v>54</v>
      </c>
      <c r="E164" s="20" t="s">
        <v>3415</v>
      </c>
      <c r="F164" s="21">
        <v>46308.946516203701</v>
      </c>
      <c r="G164" s="20" t="s">
        <v>22</v>
      </c>
      <c r="H164" s="20" t="s">
        <v>4579</v>
      </c>
      <c r="I164" s="20">
        <v>380</v>
      </c>
      <c r="J164" s="20" t="s">
        <v>23</v>
      </c>
      <c r="K164" s="20" t="s">
        <v>24</v>
      </c>
      <c r="L164" s="20">
        <v>864</v>
      </c>
      <c r="M164" s="20" t="s">
        <v>836</v>
      </c>
      <c r="N164" s="21">
        <v>46308.992337962962</v>
      </c>
      <c r="O164" s="20">
        <v>380</v>
      </c>
      <c r="P164" s="20" t="s">
        <v>26</v>
      </c>
      <c r="Q164" s="20">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s="20" t="s">
        <v>354</v>
      </c>
      <c r="B165" s="20" t="s">
        <v>18</v>
      </c>
      <c r="C165" s="20" t="s">
        <v>43</v>
      </c>
      <c r="D165" s="20" t="s">
        <v>44</v>
      </c>
      <c r="E165" s="20" t="s">
        <v>141</v>
      </c>
      <c r="F165" s="21">
        <v>46308.947858796295</v>
      </c>
      <c r="G165" s="20" t="s">
        <v>22</v>
      </c>
      <c r="H165" s="20" t="s">
        <v>4580</v>
      </c>
      <c r="I165" s="20">
        <v>360</v>
      </c>
      <c r="J165" s="20" t="s">
        <v>23</v>
      </c>
      <c r="K165" s="20" t="s">
        <v>24</v>
      </c>
      <c r="L165" s="20">
        <v>861</v>
      </c>
      <c r="M165" s="20" t="s">
        <v>46</v>
      </c>
      <c r="N165" s="21">
        <v>46308.992395833331</v>
      </c>
      <c r="O165" s="20">
        <v>360</v>
      </c>
      <c r="P165" s="20" t="s">
        <v>26</v>
      </c>
      <c r="Q165" s="20">
        <v>190</v>
      </c>
      <c r="R165" s="3" t="str">
        <f>IF(OR(G165="12R",G165="12L"),_xlfn.XLOOKUP(C165,DB!$A$2:$A$255,DB!$B$2:$B$255,""),IF(OR(G165="30L",G165="30R"),_xlfn.XLOOKUP(C165,DB!$A$2:$A$255,DB!$C$2:$C$255,""),""))</f>
        <v>UDGUV</v>
      </c>
      <c r="S165" s="3">
        <f t="shared" si="2"/>
        <v>22</v>
      </c>
      <c r="T165" s="3" t="str">
        <f>_xlfn.XLOOKUP(C165,DB!$A$2:$A$255,DB!$D$2:$D$255,"")</f>
        <v>Sector 2</v>
      </c>
    </row>
    <row r="166" spans="1:20" x14ac:dyDescent="0.2">
      <c r="A166" s="20" t="s">
        <v>343</v>
      </c>
      <c r="B166" s="20" t="s">
        <v>18</v>
      </c>
      <c r="C166" s="20" t="s">
        <v>122</v>
      </c>
      <c r="D166" s="20" t="s">
        <v>44</v>
      </c>
      <c r="E166" s="20" t="s">
        <v>4353</v>
      </c>
      <c r="F166" s="21">
        <v>46308.948888888888</v>
      </c>
      <c r="G166" s="20" t="s">
        <v>22</v>
      </c>
      <c r="H166" s="20" t="s">
        <v>4581</v>
      </c>
      <c r="I166" s="20">
        <v>360</v>
      </c>
      <c r="J166" s="20" t="s">
        <v>23</v>
      </c>
      <c r="K166" s="20" t="s">
        <v>24</v>
      </c>
      <c r="L166" s="20">
        <v>532</v>
      </c>
      <c r="M166" s="20" t="s">
        <v>130</v>
      </c>
      <c r="N166" s="21">
        <v>46308.977534722224</v>
      </c>
      <c r="O166" s="20">
        <v>360</v>
      </c>
      <c r="P166" s="20" t="s">
        <v>26</v>
      </c>
      <c r="Q166" s="20">
        <v>40</v>
      </c>
      <c r="R166" s="3" t="str">
        <f>IF(OR(G166="12R",G166="12L"),_xlfn.XLOOKUP(C166,DB!$A$2:$A$255,DB!$B$2:$B$255,""),IF(OR(G166="30L",G166="30R"),_xlfn.XLOOKUP(C166,DB!$A$2:$A$255,DB!$C$2:$C$255,""),""))</f>
        <v>ENEBA</v>
      </c>
      <c r="S166" s="3">
        <f t="shared" si="2"/>
        <v>22</v>
      </c>
      <c r="T166" s="3" t="str">
        <f>_xlfn.XLOOKUP(C166,DB!$A$2:$A$255,DB!$D$2:$D$255,"")</f>
        <v>Sector 3</v>
      </c>
    </row>
    <row r="167" spans="1:20" x14ac:dyDescent="0.2">
      <c r="A167" s="20" t="s">
        <v>346</v>
      </c>
      <c r="B167" s="20" t="s">
        <v>18</v>
      </c>
      <c r="C167" s="20" t="s">
        <v>347</v>
      </c>
      <c r="D167" s="20" t="s">
        <v>61</v>
      </c>
      <c r="E167" s="20" t="s">
        <v>4582</v>
      </c>
      <c r="F167" s="21">
        <v>46308.949745370373</v>
      </c>
      <c r="G167" s="20" t="s">
        <v>22</v>
      </c>
      <c r="H167" s="20" t="s">
        <v>4583</v>
      </c>
      <c r="I167" s="20">
        <v>340</v>
      </c>
      <c r="J167" s="20" t="s">
        <v>23</v>
      </c>
      <c r="K167" s="20" t="s">
        <v>24</v>
      </c>
      <c r="L167" s="20">
        <v>859</v>
      </c>
      <c r="M167" s="20" t="s">
        <v>46</v>
      </c>
      <c r="N167" s="21">
        <v>46308.992766203701</v>
      </c>
      <c r="O167" s="20">
        <v>340</v>
      </c>
      <c r="P167" s="20" t="s">
        <v>26</v>
      </c>
      <c r="Q167" s="20">
        <v>190</v>
      </c>
      <c r="R167" s="3" t="str">
        <f>IF(OR(G167="12R",G167="12L"),_xlfn.XLOOKUP(C167,DB!$A$2:$A$255,DB!$B$2:$B$255,""),IF(OR(G167="30L",G167="30R"),_xlfn.XLOOKUP(C167,DB!$A$2:$A$255,DB!$C$2:$C$255,""),""))</f>
        <v>UDGUV</v>
      </c>
      <c r="S167" s="3">
        <f t="shared" si="2"/>
        <v>22</v>
      </c>
      <c r="T167" s="3" t="str">
        <f>_xlfn.XLOOKUP(C167,DB!$A$2:$A$255,DB!$D$2:$D$255,"")</f>
        <v>Sector 2</v>
      </c>
    </row>
    <row r="168" spans="1:20" x14ac:dyDescent="0.2">
      <c r="A168" s="20" t="s">
        <v>349</v>
      </c>
      <c r="B168" s="20" t="s">
        <v>18</v>
      </c>
      <c r="C168" s="20" t="s">
        <v>221</v>
      </c>
      <c r="D168" s="20" t="s">
        <v>54</v>
      </c>
      <c r="E168" s="20" t="s">
        <v>300</v>
      </c>
      <c r="F168" s="21">
        <v>46308.951689814814</v>
      </c>
      <c r="G168" s="20" t="s">
        <v>22</v>
      </c>
      <c r="H168" s="20" t="s">
        <v>351</v>
      </c>
      <c r="I168" s="20">
        <v>380</v>
      </c>
      <c r="J168" s="20" t="s">
        <v>23</v>
      </c>
      <c r="K168" s="20" t="s">
        <v>24</v>
      </c>
      <c r="L168" s="20">
        <v>859</v>
      </c>
      <c r="M168" s="20" t="s">
        <v>46</v>
      </c>
      <c r="N168" s="21">
        <v>46308.996296296296</v>
      </c>
      <c r="O168" s="20">
        <v>380</v>
      </c>
      <c r="P168" s="20" t="s">
        <v>26</v>
      </c>
      <c r="Q168" s="20">
        <v>190</v>
      </c>
      <c r="R168" s="3" t="str">
        <f>IF(OR(G168="12R",G168="12L"),_xlfn.XLOOKUP(C168,DB!$A$2:$A$255,DB!$B$2:$B$255,""),IF(OR(G168="30L",G168="30R"),_xlfn.XLOOKUP(C168,DB!$A$2:$A$255,DB!$C$2:$C$255,""),""))</f>
        <v>UDGUV</v>
      </c>
      <c r="S168" s="3">
        <f t="shared" si="2"/>
        <v>22</v>
      </c>
      <c r="T168" s="3" t="str">
        <f>_xlfn.XLOOKUP(C168,DB!$A$2:$A$255,DB!$D$2:$D$255,"")</f>
        <v>Sector 2</v>
      </c>
    </row>
    <row r="169" spans="1:20" x14ac:dyDescent="0.2">
      <c r="A169" s="20" t="s">
        <v>352</v>
      </c>
      <c r="B169" s="20" t="s">
        <v>18</v>
      </c>
      <c r="C169" s="20" t="s">
        <v>87</v>
      </c>
      <c r="D169" s="20" t="s">
        <v>88</v>
      </c>
      <c r="E169" s="20" t="s">
        <v>833</v>
      </c>
      <c r="F169" s="21">
        <v>46308.968194444446</v>
      </c>
      <c r="G169" s="20" t="s">
        <v>22</v>
      </c>
      <c r="H169" s="20" t="s">
        <v>4584</v>
      </c>
      <c r="I169" s="20">
        <v>370</v>
      </c>
      <c r="J169" s="20" t="s">
        <v>23</v>
      </c>
      <c r="K169" s="20" t="s">
        <v>24</v>
      </c>
      <c r="L169" s="20">
        <v>360</v>
      </c>
      <c r="M169" s="20" t="s">
        <v>31</v>
      </c>
      <c r="N169" s="21">
        <v>46308.990335648145</v>
      </c>
      <c r="O169" s="20">
        <v>337</v>
      </c>
      <c r="P169" s="20" t="s">
        <v>41</v>
      </c>
      <c r="Q169" s="20">
        <v>40</v>
      </c>
      <c r="R169" s="3" t="str">
        <f>IF(OR(G169="12R",G169="12L"),_xlfn.XLOOKUP(C169,DB!$A$2:$A$255,DB!$B$2:$B$255,""),IF(OR(G169="30L",G169="30R"),_xlfn.XLOOKUP(C169,DB!$A$2:$A$255,DB!$C$2:$C$255,""),""))</f>
        <v>NUDAL</v>
      </c>
      <c r="S169" s="3">
        <f t="shared" si="2"/>
        <v>23</v>
      </c>
      <c r="T169" s="3" t="str">
        <f>_xlfn.XLOOKUP(C169,DB!$A$2:$A$255,DB!$D$2:$D$255,"")</f>
        <v>Sector 3</v>
      </c>
    </row>
    <row r="170" spans="1:20" x14ac:dyDescent="0.2">
      <c r="A170" s="20" t="s">
        <v>358</v>
      </c>
      <c r="B170" s="20" t="s">
        <v>18</v>
      </c>
      <c r="C170" s="20" t="s">
        <v>276</v>
      </c>
      <c r="D170" s="20" t="s">
        <v>129</v>
      </c>
      <c r="E170" s="20" t="s">
        <v>1777</v>
      </c>
      <c r="F170" s="21">
        <v>46308.969814814816</v>
      </c>
      <c r="G170" s="20" t="s">
        <v>22</v>
      </c>
      <c r="H170" s="20" t="s">
        <v>4585</v>
      </c>
      <c r="I170" s="20">
        <v>340</v>
      </c>
      <c r="J170" s="20" t="s">
        <v>23</v>
      </c>
      <c r="K170" s="20" t="s">
        <v>24</v>
      </c>
      <c r="L170" s="20">
        <v>862</v>
      </c>
      <c r="M170" s="20" t="s">
        <v>36</v>
      </c>
      <c r="N170" s="21">
        <v>46309.012499999997</v>
      </c>
      <c r="O170" s="20">
        <v>340</v>
      </c>
      <c r="P170" s="20" t="s">
        <v>26</v>
      </c>
      <c r="Q170" s="20">
        <v>190</v>
      </c>
      <c r="R170" s="3" t="str">
        <f>IF(OR(G170="12R",G170="12L"),_xlfn.XLOOKUP(C170,DB!$A$2:$A$255,DB!$B$2:$B$255,""),IF(OR(G170="30L",G170="30R"),_xlfn.XLOOKUP(C170,DB!$A$2:$A$255,DB!$C$2:$C$255,""),""))</f>
        <v>UDGUV</v>
      </c>
      <c r="S170" s="3">
        <f t="shared" si="2"/>
        <v>23</v>
      </c>
      <c r="T170" s="3" t="str">
        <f>_xlfn.XLOOKUP(C170,DB!$A$2:$A$255,DB!$D$2:$D$255,"")</f>
        <v>Sector 2</v>
      </c>
    </row>
    <row r="171" spans="1:20" x14ac:dyDescent="0.2">
      <c r="A171" s="20" t="s">
        <v>356</v>
      </c>
      <c r="B171" s="20" t="s">
        <v>18</v>
      </c>
      <c r="C171" s="20" t="s">
        <v>63</v>
      </c>
      <c r="D171" s="20" t="s">
        <v>54</v>
      </c>
      <c r="E171" s="20" t="s">
        <v>1102</v>
      </c>
      <c r="F171" s="21">
        <v>46308.973483796297</v>
      </c>
      <c r="G171" s="20" t="s">
        <v>22</v>
      </c>
      <c r="H171" s="20" t="s">
        <v>4586</v>
      </c>
      <c r="I171" s="20">
        <v>380</v>
      </c>
      <c r="J171" s="20" t="s">
        <v>23</v>
      </c>
      <c r="K171" s="20" t="s">
        <v>24</v>
      </c>
      <c r="L171" s="20">
        <v>871</v>
      </c>
      <c r="M171" s="20" t="s">
        <v>865</v>
      </c>
      <c r="N171" s="21">
        <v>46309.017256944448</v>
      </c>
      <c r="O171" s="20">
        <v>380</v>
      </c>
      <c r="P171" s="20" t="s">
        <v>26</v>
      </c>
      <c r="Q171" s="20">
        <v>190</v>
      </c>
      <c r="R171" s="3" t="str">
        <f>IF(OR(G171="12R",G171="12L"),_xlfn.XLOOKUP(C171,DB!$A$2:$A$255,DB!$B$2:$B$255,""),IF(OR(G171="30L",G171="30R"),_xlfn.XLOOKUP(C171,DB!$A$2:$A$255,DB!$C$2:$C$255,""),""))</f>
        <v>UDGUV</v>
      </c>
      <c r="S171" s="3">
        <f t="shared" si="2"/>
        <v>23</v>
      </c>
      <c r="T171" s="3" t="str">
        <f>_xlfn.XLOOKUP(C171,DB!$A$2:$A$255,DB!$D$2:$D$255,"")</f>
        <v>Sector 2</v>
      </c>
    </row>
    <row r="172" spans="1:20" x14ac:dyDescent="0.2">
      <c r="A172" s="20" t="s">
        <v>4587</v>
      </c>
      <c r="B172" s="20" t="s">
        <v>18</v>
      </c>
      <c r="C172" s="20" t="s">
        <v>205</v>
      </c>
      <c r="D172" s="20" t="s">
        <v>4588</v>
      </c>
      <c r="E172" s="20"/>
      <c r="F172" s="21">
        <v>46308.976805555554</v>
      </c>
      <c r="G172" s="20" t="s">
        <v>22</v>
      </c>
      <c r="H172" s="20" t="s">
        <v>4589</v>
      </c>
      <c r="I172" s="20">
        <v>410</v>
      </c>
      <c r="J172" s="20" t="s">
        <v>23</v>
      </c>
      <c r="K172" s="20" t="s">
        <v>51</v>
      </c>
      <c r="L172" s="20">
        <v>189</v>
      </c>
      <c r="M172" s="20" t="s">
        <v>4590</v>
      </c>
      <c r="N172" s="21">
        <v>46308.987164351849</v>
      </c>
      <c r="O172" s="20">
        <v>397</v>
      </c>
      <c r="P172" s="20" t="s">
        <v>26</v>
      </c>
      <c r="Q172" s="20">
        <v>40</v>
      </c>
      <c r="R172" s="3" t="str">
        <f>IF(OR(G172="12R",G172="12L"),_xlfn.XLOOKUP(C172,DB!$A$2:$A$255,DB!$B$2:$B$255,""),IF(OR(G172="30L",G172="30R"),_xlfn.XLOOKUP(C172,DB!$A$2:$A$255,DB!$C$2:$C$255,""),""))</f>
        <v>NUDAL</v>
      </c>
      <c r="S172" s="3">
        <f t="shared" si="2"/>
        <v>23</v>
      </c>
      <c r="T172" s="3" t="str">
        <f>_xlfn.XLOOKUP(C172,DB!$A$2:$A$255,DB!$D$2:$D$255,"")</f>
        <v>Sector 3</v>
      </c>
    </row>
    <row r="173" spans="1:20" x14ac:dyDescent="0.2">
      <c r="A173" s="20" t="s">
        <v>359</v>
      </c>
      <c r="B173" s="20" t="s">
        <v>18</v>
      </c>
      <c r="C173" s="20" t="s">
        <v>219</v>
      </c>
      <c r="D173" s="20" t="s">
        <v>34</v>
      </c>
      <c r="E173" s="20" t="s">
        <v>860</v>
      </c>
      <c r="F173" s="21">
        <v>46308.978333333333</v>
      </c>
      <c r="G173" s="20" t="s">
        <v>22</v>
      </c>
      <c r="H173" s="20" t="s">
        <v>4591</v>
      </c>
      <c r="I173" s="20">
        <v>330</v>
      </c>
      <c r="J173" s="20" t="s">
        <v>23</v>
      </c>
      <c r="K173" s="20" t="s">
        <v>24</v>
      </c>
      <c r="L173" s="20">
        <v>150</v>
      </c>
      <c r="M173" s="20" t="s">
        <v>117</v>
      </c>
      <c r="N173" s="21">
        <v>46308.988333333335</v>
      </c>
      <c r="O173" s="20">
        <v>287</v>
      </c>
      <c r="P173" s="20" t="s">
        <v>26</v>
      </c>
      <c r="Q173" s="20">
        <v>190</v>
      </c>
      <c r="R173" s="3" t="str">
        <f>IF(OR(G173="12R",G173="12L"),_xlfn.XLOOKUP(C173,DB!$A$2:$A$255,DB!$B$2:$B$255,""),IF(OR(G173="30L",G173="30R"),_xlfn.XLOOKUP(C173,DB!$A$2:$A$255,DB!$C$2:$C$255,""),""))</f>
        <v>TAKUX</v>
      </c>
      <c r="S173" s="3">
        <f t="shared" si="2"/>
        <v>23</v>
      </c>
      <c r="T173" s="3" t="str">
        <f>_xlfn.XLOOKUP(C173,DB!$A$2:$A$255,DB!$D$2:$D$255,"")</f>
        <v>Sector 7</v>
      </c>
    </row>
    <row r="174" spans="1:20" x14ac:dyDescent="0.2">
      <c r="A174" s="20" t="s">
        <v>360</v>
      </c>
      <c r="B174" s="20" t="s">
        <v>18</v>
      </c>
      <c r="C174" s="20" t="s">
        <v>43</v>
      </c>
      <c r="D174" s="20" t="s">
        <v>129</v>
      </c>
      <c r="E174" s="20" t="s">
        <v>575</v>
      </c>
      <c r="F174" s="21">
        <v>46308.984594907408</v>
      </c>
      <c r="G174" s="20" t="s">
        <v>22</v>
      </c>
      <c r="H174" s="20" t="s">
        <v>4592</v>
      </c>
      <c r="I174" s="20">
        <v>360</v>
      </c>
      <c r="J174" s="20" t="s">
        <v>23</v>
      </c>
      <c r="K174" s="20" t="s">
        <v>24</v>
      </c>
      <c r="L174" s="20">
        <v>858</v>
      </c>
      <c r="M174" s="20" t="s">
        <v>46</v>
      </c>
      <c r="N174" s="21">
        <v>46309.028703703705</v>
      </c>
      <c r="O174" s="20">
        <v>360</v>
      </c>
      <c r="P174" s="20" t="s">
        <v>26</v>
      </c>
      <c r="Q174" s="20">
        <v>190</v>
      </c>
      <c r="R174" s="3" t="str">
        <f>IF(OR(G174="12R",G174="12L"),_xlfn.XLOOKUP(C174,DB!$A$2:$A$255,DB!$B$2:$B$255,""),IF(OR(G174="30L",G174="30R"),_xlfn.XLOOKUP(C174,DB!$A$2:$A$255,DB!$C$2:$C$255,""),""))</f>
        <v>UDGUV</v>
      </c>
      <c r="S174" s="3">
        <f t="shared" si="2"/>
        <v>23</v>
      </c>
      <c r="T174" s="3" t="str">
        <f>_xlfn.XLOOKUP(C174,DB!$A$2:$A$255,DB!$D$2:$D$255,"")</f>
        <v>Sector 2</v>
      </c>
    </row>
    <row r="175" spans="1:20" x14ac:dyDescent="0.2">
      <c r="A175" s="20" t="s">
        <v>552</v>
      </c>
      <c r="B175" s="20" t="s">
        <v>18</v>
      </c>
      <c r="C175" s="20" t="s">
        <v>553</v>
      </c>
      <c r="D175" s="20" t="s">
        <v>54</v>
      </c>
      <c r="E175" s="20" t="s">
        <v>428</v>
      </c>
      <c r="F175" s="21">
        <v>46308.996331018519</v>
      </c>
      <c r="G175" s="20" t="s">
        <v>22</v>
      </c>
      <c r="H175" s="20" t="s">
        <v>4593</v>
      </c>
      <c r="I175" s="20">
        <v>380</v>
      </c>
      <c r="J175" s="20" t="s">
        <v>23</v>
      </c>
      <c r="K175" s="20" t="s">
        <v>24</v>
      </c>
      <c r="L175" s="20">
        <v>878</v>
      </c>
      <c r="M175" s="20" t="s">
        <v>36</v>
      </c>
      <c r="N175" s="21">
        <v>46309.041122685187</v>
      </c>
      <c r="O175" s="20">
        <v>380</v>
      </c>
      <c r="P175" s="20" t="s">
        <v>26</v>
      </c>
      <c r="Q175" s="20">
        <v>190</v>
      </c>
      <c r="R175" s="3" t="str">
        <f>IF(OR(G175="12R",G175="12L"),_xlfn.XLOOKUP(C175,DB!$A$2:$A$255,DB!$B$2:$B$255,""),IF(OR(G175="30L",G175="30R"),_xlfn.XLOOKUP(C175,DB!$A$2:$A$255,DB!$C$2:$C$255,""),""))</f>
        <v>UDGUV</v>
      </c>
      <c r="S175" s="3">
        <f t="shared" si="2"/>
        <v>23</v>
      </c>
      <c r="T175" s="3" t="str">
        <f>_xlfn.XLOOKUP(C175,DB!$A$2:$A$255,DB!$D$2:$D$255,"")</f>
        <v>Sector 2</v>
      </c>
    </row>
    <row r="176" spans="1:20" x14ac:dyDescent="0.2">
      <c r="A176" s="20" t="s">
        <v>4346</v>
      </c>
      <c r="B176" s="20" t="s">
        <v>18</v>
      </c>
      <c r="C176" s="20" t="s">
        <v>328</v>
      </c>
      <c r="D176" s="20" t="s">
        <v>129</v>
      </c>
      <c r="E176" s="20" t="s">
        <v>4594</v>
      </c>
      <c r="F176" s="21">
        <v>46308.997546296298</v>
      </c>
      <c r="G176" s="20" t="s">
        <v>22</v>
      </c>
      <c r="H176" s="20" t="s">
        <v>4595</v>
      </c>
      <c r="I176" s="20">
        <v>340</v>
      </c>
      <c r="J176" s="20" t="s">
        <v>23</v>
      </c>
      <c r="K176" s="20" t="s">
        <v>24</v>
      </c>
      <c r="L176" s="20">
        <v>532</v>
      </c>
      <c r="M176" s="20" t="s">
        <v>130</v>
      </c>
      <c r="N176" s="21">
        <v>46309.025185185186</v>
      </c>
      <c r="O176" s="20">
        <v>340</v>
      </c>
      <c r="P176" s="20" t="s">
        <v>26</v>
      </c>
      <c r="Q176" s="20">
        <v>190</v>
      </c>
      <c r="R176" s="3" t="str">
        <f>IF(OR(G176="12R",G176="12L"),_xlfn.XLOOKUP(C176,DB!$A$2:$A$255,DB!$B$2:$B$255,""),IF(OR(G176="30L",G176="30R"),_xlfn.XLOOKUP(C176,DB!$A$2:$A$255,DB!$C$2:$C$255,""),""))</f>
        <v>OMSUK</v>
      </c>
      <c r="S176" s="3">
        <f t="shared" si="2"/>
        <v>23</v>
      </c>
      <c r="T176" s="3" t="str">
        <f>_xlfn.XLOOKUP(C176,DB!$A$2:$A$255,DB!$D$2:$D$255,"")</f>
        <v>Sector 3</v>
      </c>
    </row>
    <row r="177" spans="1:20" x14ac:dyDescent="0.2">
      <c r="A177" s="18"/>
      <c r="B177" s="18"/>
      <c r="C177" s="18"/>
      <c r="D177" s="18"/>
      <c r="E177" s="18"/>
      <c r="F177" s="19"/>
      <c r="G177" s="18"/>
      <c r="H177" s="18"/>
      <c r="I177" s="18"/>
      <c r="J177" s="18"/>
      <c r="K177" s="18"/>
      <c r="L177" s="18"/>
      <c r="M177" s="18"/>
      <c r="N177" s="19"/>
      <c r="O177" s="18"/>
      <c r="P177" s="18"/>
      <c r="Q177" s="18"/>
      <c r="R177" s="3" t="str">
        <f>IF(OR(G177="12R",G177="12L"),_xlfn.XLOOKUP(C177,DB!$A$2:$A$255,DB!$B$2:$B$255,""),IF(OR(G177="30L",G177="30R"),_xlfn.XLOOKUP(C177,DB!$A$2:$A$255,DB!$C$2:$C$255,""),""))</f>
        <v/>
      </c>
      <c r="S177" s="3">
        <f t="shared" si="2"/>
        <v>0</v>
      </c>
      <c r="T177" s="3" t="str">
        <f>_xlfn.XLOOKUP(C177,DB!$A$2:$A$255,DB!$D$2:$D$255,"")</f>
        <v/>
      </c>
    </row>
    <row r="178" spans="1:20" x14ac:dyDescent="0.2">
      <c r="A178" s="18"/>
      <c r="B178" s="18"/>
      <c r="C178" s="18"/>
      <c r="D178" s="18"/>
      <c r="E178" s="18"/>
      <c r="F178" s="19"/>
      <c r="G178" s="18"/>
      <c r="H178" s="18"/>
      <c r="I178" s="18"/>
      <c r="J178" s="18"/>
      <c r="K178" s="18"/>
      <c r="L178" s="18"/>
      <c r="M178" s="18"/>
      <c r="N178" s="19"/>
      <c r="O178" s="18"/>
      <c r="P178" s="18"/>
      <c r="Q178" s="18"/>
      <c r="R178" s="3" t="str">
        <f>IF(OR(G178="12R",G178="12L"),_xlfn.XLOOKUP(C178,DB!$A$2:$A$255,DB!$B$2:$B$255,""),IF(OR(G178="30L",G178="30R"),_xlfn.XLOOKUP(C178,DB!$A$2:$A$255,DB!$C$2:$C$255,""),""))</f>
        <v/>
      </c>
      <c r="S178" s="3">
        <f t="shared" si="2"/>
        <v>0</v>
      </c>
      <c r="T178" s="3" t="str">
        <f>_xlfn.XLOOKUP(C178,DB!$A$2:$A$255,DB!$D$2:$D$255,"")</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IF(OR(G179="12R",G179="12L"),_xlfn.XLOOKUP(C179,DB!$A$2:$A$255,DB!$B$2:$B$255,""),IF(OR(G179="30L",G179="30R"),_xlfn.XLOOKUP(C179,DB!$A$2:$A$255,DB!$C$2:$C$255,""),""))</f>
        <v/>
      </c>
      <c r="S179" s="3">
        <f t="shared" si="2"/>
        <v>0</v>
      </c>
      <c r="T179" s="3" t="str">
        <f>_xlfn.XLOOKUP(C179,DB!$A$2:$A$255,DB!$D$2:$D$255,"")</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IF(OR(G180="12R",G180="12L"),_xlfn.XLOOKUP(C180,DB!$A$2:$A$255,DB!$B$2:$B$255,""),IF(OR(G180="30L",G180="30R"),_xlfn.XLOOKUP(C180,DB!$A$2:$A$255,DB!$C$2:$C$255,""),""))</f>
        <v/>
      </c>
      <c r="S180" s="3">
        <f t="shared" si="2"/>
        <v>0</v>
      </c>
      <c r="T180" s="3" t="str">
        <f>_xlfn.XLOOKUP(C180,DB!$A$2:$A$255,DB!$D$2:$D$255,"")</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IF(OR(G181="12R",G181="12L"),_xlfn.XLOOKUP(C181,DB!$A$2:$A$255,DB!$B$2:$B$255,""),IF(OR(G181="30L",G181="30R"),_xlfn.XLOOKUP(C181,DB!$A$2:$A$255,DB!$C$2:$C$255,""),""))</f>
        <v/>
      </c>
      <c r="S181" s="3">
        <f t="shared" si="2"/>
        <v>0</v>
      </c>
      <c r="T181" s="3" t="str">
        <f>_xlfn.XLOOKUP(C181,DB!$A$2:$A$255,DB!$D$2:$D$255,"")</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IF(OR(G182="12R",G182="12L"),_xlfn.XLOOKUP(C182,DB!$A$2:$A$255,DB!$B$2:$B$255,""),IF(OR(G182="30L",G182="30R"),_xlfn.XLOOKUP(C182,DB!$A$2:$A$255,DB!$C$2:$C$255,""),""))</f>
        <v/>
      </c>
      <c r="S182" s="3">
        <f t="shared" si="2"/>
        <v>0</v>
      </c>
      <c r="T182" s="3" t="str">
        <f>_xlfn.XLOOKUP(C182,DB!$A$2:$A$255,DB!$D$2:$D$255,"")</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13,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0</v>
      </c>
      <c r="F228" s="8">
        <f t="shared" si="4"/>
        <v>1</v>
      </c>
      <c r="G228" s="8">
        <f t="shared" si="4"/>
        <v>0</v>
      </c>
      <c r="H228" s="8">
        <f t="shared" si="4"/>
        <v>6</v>
      </c>
      <c r="I228" s="9">
        <f t="shared" si="5"/>
        <v>8</v>
      </c>
    </row>
    <row r="229" spans="1:9" x14ac:dyDescent="0.2">
      <c r="A229" s="7">
        <v>16</v>
      </c>
      <c r="B229" s="8">
        <f t="shared" si="4"/>
        <v>1</v>
      </c>
      <c r="C229" s="8">
        <f t="shared" si="4"/>
        <v>2</v>
      </c>
      <c r="D229" s="8">
        <f t="shared" si="4"/>
        <v>0</v>
      </c>
      <c r="E229" s="8">
        <f t="shared" si="4"/>
        <v>0</v>
      </c>
      <c r="F229" s="8">
        <f t="shared" si="4"/>
        <v>3</v>
      </c>
      <c r="G229" s="8">
        <f t="shared" si="4"/>
        <v>4</v>
      </c>
      <c r="H229" s="8">
        <f t="shared" si="4"/>
        <v>6</v>
      </c>
      <c r="I229" s="9">
        <f t="shared" si="5"/>
        <v>16</v>
      </c>
    </row>
    <row r="230" spans="1:9" x14ac:dyDescent="0.2">
      <c r="A230" s="7">
        <v>17</v>
      </c>
      <c r="B230" s="8">
        <f t="shared" si="4"/>
        <v>0</v>
      </c>
      <c r="C230" s="8">
        <f t="shared" si="4"/>
        <v>4</v>
      </c>
      <c r="D230" s="8">
        <f t="shared" si="4"/>
        <v>0</v>
      </c>
      <c r="E230" s="8">
        <f t="shared" si="4"/>
        <v>2</v>
      </c>
      <c r="F230" s="8">
        <f t="shared" si="4"/>
        <v>1</v>
      </c>
      <c r="G230" s="8">
        <f t="shared" si="4"/>
        <v>1</v>
      </c>
      <c r="H230" s="8">
        <f t="shared" si="4"/>
        <v>5</v>
      </c>
      <c r="I230" s="9">
        <f t="shared" si="5"/>
        <v>13</v>
      </c>
    </row>
    <row r="231" spans="1:9" x14ac:dyDescent="0.2">
      <c r="A231" s="7">
        <v>18</v>
      </c>
      <c r="B231" s="8">
        <f t="shared" si="4"/>
        <v>1</v>
      </c>
      <c r="C231" s="8">
        <f t="shared" si="4"/>
        <v>7</v>
      </c>
      <c r="D231" s="8">
        <f t="shared" si="4"/>
        <v>0</v>
      </c>
      <c r="E231" s="8">
        <f t="shared" si="4"/>
        <v>0</v>
      </c>
      <c r="F231" s="8">
        <f t="shared" si="4"/>
        <v>8</v>
      </c>
      <c r="G231" s="8">
        <f t="shared" si="4"/>
        <v>1</v>
      </c>
      <c r="H231" s="8">
        <f t="shared" si="4"/>
        <v>5</v>
      </c>
      <c r="I231" s="9">
        <f t="shared" si="5"/>
        <v>22</v>
      </c>
    </row>
    <row r="232" spans="1:9" x14ac:dyDescent="0.2">
      <c r="A232" s="7">
        <v>19</v>
      </c>
      <c r="B232" s="8">
        <f t="shared" si="4"/>
        <v>1</v>
      </c>
      <c r="C232" s="8">
        <f t="shared" si="4"/>
        <v>2</v>
      </c>
      <c r="D232" s="8">
        <f t="shared" si="4"/>
        <v>0</v>
      </c>
      <c r="E232" s="8">
        <f t="shared" si="4"/>
        <v>3</v>
      </c>
      <c r="F232" s="8">
        <f t="shared" si="4"/>
        <v>2</v>
      </c>
      <c r="G232" s="8">
        <f t="shared" si="4"/>
        <v>1</v>
      </c>
      <c r="H232" s="8">
        <f t="shared" si="4"/>
        <v>8</v>
      </c>
      <c r="I232" s="9">
        <f t="shared" si="5"/>
        <v>17</v>
      </c>
    </row>
    <row r="233" spans="1:9" x14ac:dyDescent="0.2">
      <c r="A233" s="7">
        <v>20</v>
      </c>
      <c r="B233" s="8">
        <f t="shared" si="4"/>
        <v>1</v>
      </c>
      <c r="C233" s="8">
        <f t="shared" si="4"/>
        <v>4</v>
      </c>
      <c r="D233" s="8">
        <f t="shared" si="4"/>
        <v>0</v>
      </c>
      <c r="E233" s="8">
        <f t="shared" si="4"/>
        <v>1</v>
      </c>
      <c r="F233" s="8">
        <f t="shared" si="4"/>
        <v>5</v>
      </c>
      <c r="G233" s="8">
        <f t="shared" si="4"/>
        <v>0</v>
      </c>
      <c r="H233" s="8">
        <f t="shared" si="4"/>
        <v>5</v>
      </c>
      <c r="I233" s="9">
        <f t="shared" si="5"/>
        <v>16</v>
      </c>
    </row>
    <row r="234" spans="1:9" x14ac:dyDescent="0.2">
      <c r="A234" s="7">
        <v>21</v>
      </c>
      <c r="B234" s="8">
        <f t="shared" si="4"/>
        <v>1</v>
      </c>
      <c r="C234" s="8">
        <f t="shared" si="4"/>
        <v>1</v>
      </c>
      <c r="D234" s="8">
        <f t="shared" si="4"/>
        <v>0</v>
      </c>
      <c r="E234" s="8">
        <f t="shared" si="4"/>
        <v>3</v>
      </c>
      <c r="F234" s="8">
        <f t="shared" si="4"/>
        <v>2</v>
      </c>
      <c r="G234" s="8">
        <f t="shared" si="4"/>
        <v>1</v>
      </c>
      <c r="H234" s="8">
        <f t="shared" si="4"/>
        <v>9</v>
      </c>
      <c r="I234" s="9">
        <f t="shared" si="5"/>
        <v>17</v>
      </c>
    </row>
    <row r="235" spans="1:9" x14ac:dyDescent="0.2">
      <c r="A235" s="10">
        <v>22</v>
      </c>
      <c r="B235" s="11">
        <f t="shared" si="4"/>
        <v>0</v>
      </c>
      <c r="C235" s="11">
        <f t="shared" si="4"/>
        <v>1</v>
      </c>
      <c r="D235" s="11">
        <f t="shared" si="4"/>
        <v>0</v>
      </c>
      <c r="E235" s="11">
        <f t="shared" si="4"/>
        <v>0</v>
      </c>
      <c r="F235" s="11">
        <f t="shared" si="4"/>
        <v>0</v>
      </c>
      <c r="G235" s="11">
        <f t="shared" si="4"/>
        <v>1</v>
      </c>
      <c r="H235" s="11">
        <f t="shared" si="4"/>
        <v>7</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13,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13,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6</v>
      </c>
      <c r="C265" s="8">
        <f t="shared" si="6"/>
        <v>2</v>
      </c>
      <c r="D265" s="8">
        <f t="shared" si="6"/>
        <v>0</v>
      </c>
      <c r="E265" s="9">
        <f t="shared" si="7"/>
        <v>8</v>
      </c>
    </row>
    <row r="266" spans="1:9" x14ac:dyDescent="0.2">
      <c r="A266" s="7">
        <v>16</v>
      </c>
      <c r="B266" s="8">
        <f t="shared" si="6"/>
        <v>6</v>
      </c>
      <c r="C266" s="8">
        <f t="shared" si="6"/>
        <v>5</v>
      </c>
      <c r="D266" s="8">
        <f t="shared" si="6"/>
        <v>5</v>
      </c>
      <c r="E266" s="9">
        <f t="shared" si="7"/>
        <v>16</v>
      </c>
    </row>
    <row r="267" spans="1:9" x14ac:dyDescent="0.2">
      <c r="A267" s="7">
        <v>17</v>
      </c>
      <c r="B267" s="8">
        <f t="shared" si="6"/>
        <v>5</v>
      </c>
      <c r="C267" s="8">
        <f t="shared" si="6"/>
        <v>7</v>
      </c>
      <c r="D267" s="8">
        <f t="shared" si="6"/>
        <v>1</v>
      </c>
      <c r="E267" s="9">
        <f t="shared" si="7"/>
        <v>13</v>
      </c>
    </row>
    <row r="268" spans="1:9" x14ac:dyDescent="0.2">
      <c r="A268" s="7">
        <v>18</v>
      </c>
      <c r="B268" s="8">
        <f t="shared" si="6"/>
        <v>5</v>
      </c>
      <c r="C268" s="8">
        <f t="shared" si="6"/>
        <v>15</v>
      </c>
      <c r="D268" s="8">
        <f t="shared" si="6"/>
        <v>2</v>
      </c>
      <c r="E268" s="9">
        <f t="shared" si="7"/>
        <v>22</v>
      </c>
    </row>
    <row r="269" spans="1:9" x14ac:dyDescent="0.2">
      <c r="A269" s="7">
        <v>19</v>
      </c>
      <c r="B269" s="8">
        <f t="shared" si="6"/>
        <v>8</v>
      </c>
      <c r="C269" s="8">
        <f t="shared" si="6"/>
        <v>7</v>
      </c>
      <c r="D269" s="8">
        <f t="shared" si="6"/>
        <v>2</v>
      </c>
      <c r="E269" s="9">
        <f t="shared" si="7"/>
        <v>17</v>
      </c>
    </row>
    <row r="270" spans="1:9" x14ac:dyDescent="0.2">
      <c r="A270" s="7">
        <v>20</v>
      </c>
      <c r="B270" s="8">
        <f t="shared" si="6"/>
        <v>5</v>
      </c>
      <c r="C270" s="8">
        <f t="shared" si="6"/>
        <v>10</v>
      </c>
      <c r="D270" s="8">
        <f t="shared" si="6"/>
        <v>1</v>
      </c>
      <c r="E270" s="9">
        <f t="shared" si="7"/>
        <v>16</v>
      </c>
    </row>
    <row r="271" spans="1:9" x14ac:dyDescent="0.2">
      <c r="A271" s="7">
        <v>21</v>
      </c>
      <c r="B271" s="8">
        <f t="shared" si="6"/>
        <v>9</v>
      </c>
      <c r="C271" s="8">
        <f t="shared" si="6"/>
        <v>6</v>
      </c>
      <c r="D271" s="8">
        <f t="shared" si="6"/>
        <v>2</v>
      </c>
      <c r="E271" s="9">
        <f t="shared" si="7"/>
        <v>17</v>
      </c>
    </row>
    <row r="272" spans="1:9" x14ac:dyDescent="0.2">
      <c r="A272" s="7">
        <v>22</v>
      </c>
      <c r="B272" s="8">
        <f t="shared" si="6"/>
        <v>7</v>
      </c>
      <c r="C272" s="8">
        <f t="shared" si="6"/>
        <v>1</v>
      </c>
      <c r="D272" s="8">
        <f t="shared" si="6"/>
        <v>1</v>
      </c>
      <c r="E272" s="9">
        <f t="shared" si="7"/>
        <v>9</v>
      </c>
    </row>
    <row r="273" spans="1:9" x14ac:dyDescent="0.2">
      <c r="A273" s="10">
        <v>23</v>
      </c>
      <c r="B273" s="11">
        <f t="shared" si="6"/>
        <v>4</v>
      </c>
      <c r="C273" s="11">
        <f t="shared" si="6"/>
        <v>3</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13,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7A80E-AE88-A647-8317-0828AF3B2B81}">
  <dimension ref="A1:T275"/>
  <sheetViews>
    <sheetView showGridLines="0" topLeftCell="A269" zoomScale="110" zoomScaleNormal="110" workbookViewId="0">
      <selection activeCell="A2" sqref="A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4596</v>
      </c>
      <c r="F2" s="21">
        <v>46309.004560185182</v>
      </c>
      <c r="G2" s="20" t="s">
        <v>22</v>
      </c>
      <c r="H2" s="20" t="s">
        <v>4597</v>
      </c>
      <c r="I2" s="20">
        <v>330</v>
      </c>
      <c r="J2" s="20" t="s">
        <v>23</v>
      </c>
      <c r="K2" s="20" t="s">
        <v>24</v>
      </c>
      <c r="L2" s="20">
        <v>183</v>
      </c>
      <c r="M2" s="20" t="s">
        <v>4598</v>
      </c>
      <c r="N2" s="21">
        <v>46309.016238425924</v>
      </c>
      <c r="O2" s="20">
        <v>278</v>
      </c>
      <c r="P2" s="20" t="s">
        <v>26</v>
      </c>
      <c r="Q2" s="20">
        <v>190</v>
      </c>
      <c r="R2" s="3" t="str">
        <f>IF(OR(G2="12R",G2="12L"),_xlfn.XLOOKUP(C2,DB!$A$2:$A$255,DB!$B$2:$B$255,""),IF(OR(G2="30L",G2="30R"),_xlfn.XLOOKUP(C2,DB!$A$2:$A$255,DB!$C$2:$C$255,""),""))</f>
        <v>CZM</v>
      </c>
      <c r="S2" s="3">
        <f>HOUR(F2)</f>
        <v>0</v>
      </c>
      <c r="T2" s="3" t="str">
        <f>_xlfn.XLOOKUP(C2,DB!$A$2:$A$255,DB!$D$2:$D$255,"")</f>
        <v>Sector 7</v>
      </c>
    </row>
    <row r="3" spans="1:20" x14ac:dyDescent="0.2">
      <c r="A3" s="20" t="s">
        <v>17</v>
      </c>
      <c r="B3" s="20" t="s">
        <v>18</v>
      </c>
      <c r="C3" s="20" t="s">
        <v>19</v>
      </c>
      <c r="D3" s="20" t="s">
        <v>34</v>
      </c>
      <c r="E3" s="20" t="s">
        <v>620</v>
      </c>
      <c r="F3" s="21">
        <v>46309.013379629629</v>
      </c>
      <c r="G3" s="20" t="s">
        <v>22</v>
      </c>
      <c r="H3" s="20" t="s">
        <v>4599</v>
      </c>
      <c r="I3" s="20">
        <v>340</v>
      </c>
      <c r="J3" s="20" t="s">
        <v>23</v>
      </c>
      <c r="K3" s="20" t="s">
        <v>24</v>
      </c>
      <c r="L3" s="20">
        <v>861</v>
      </c>
      <c r="M3" s="20" t="s">
        <v>628</v>
      </c>
      <c r="N3" s="21">
        <v>46309.057893518519</v>
      </c>
      <c r="O3" s="20">
        <v>340</v>
      </c>
      <c r="P3" s="20" t="s">
        <v>26</v>
      </c>
      <c r="Q3" s="20">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689</v>
      </c>
      <c r="B4" s="20" t="s">
        <v>18</v>
      </c>
      <c r="C4" s="20" t="s">
        <v>690</v>
      </c>
      <c r="D4" s="20" t="s">
        <v>39</v>
      </c>
      <c r="E4" s="20" t="s">
        <v>3797</v>
      </c>
      <c r="F4" s="21">
        <v>46309.023645833331</v>
      </c>
      <c r="G4" s="20" t="s">
        <v>22</v>
      </c>
      <c r="H4" s="20" t="s">
        <v>4600</v>
      </c>
      <c r="I4" s="20">
        <v>370</v>
      </c>
      <c r="J4" s="20" t="s">
        <v>23</v>
      </c>
      <c r="K4" s="20" t="s">
        <v>24</v>
      </c>
      <c r="L4" s="20">
        <v>135</v>
      </c>
      <c r="M4" s="20" t="s">
        <v>40</v>
      </c>
      <c r="N4" s="21">
        <v>46309.032812500001</v>
      </c>
      <c r="O4" s="20">
        <v>218</v>
      </c>
      <c r="P4" s="20" t="s">
        <v>41</v>
      </c>
      <c r="Q4" s="20">
        <v>190</v>
      </c>
      <c r="R4" s="3" t="str">
        <f>IF(OR(G4="12R",G4="12L"),_xlfn.XLOOKUP(C4,DB!$A$2:$A$255,DB!$B$2:$B$255,""),IF(OR(G4="30L",G4="30R"),_xlfn.XLOOKUP(C4,DB!$A$2:$A$255,DB!$C$2:$C$255,""),""))</f>
        <v>NUDAL</v>
      </c>
      <c r="S4" s="3">
        <f t="shared" si="0"/>
        <v>0</v>
      </c>
      <c r="T4" s="3" t="str">
        <f>_xlfn.XLOOKUP(C4,DB!$A$2:$A$255,DB!$D$2:$D$255,"")</f>
        <v>Sector 3</v>
      </c>
    </row>
    <row r="5" spans="1:20" x14ac:dyDescent="0.2">
      <c r="A5" s="20" t="s">
        <v>32</v>
      </c>
      <c r="B5" s="20" t="s">
        <v>18</v>
      </c>
      <c r="C5" s="20" t="s">
        <v>33</v>
      </c>
      <c r="D5" s="20" t="s">
        <v>54</v>
      </c>
      <c r="E5" s="20" t="s">
        <v>844</v>
      </c>
      <c r="F5" s="21">
        <v>46309.025787037041</v>
      </c>
      <c r="G5" s="20" t="s">
        <v>22</v>
      </c>
      <c r="H5" s="20" t="s">
        <v>4601</v>
      </c>
      <c r="I5" s="20">
        <v>380</v>
      </c>
      <c r="J5" s="20" t="s">
        <v>23</v>
      </c>
      <c r="K5" s="20" t="s">
        <v>24</v>
      </c>
      <c r="L5" s="20">
        <v>870</v>
      </c>
      <c r="M5" s="20" t="s">
        <v>36</v>
      </c>
      <c r="N5" s="21">
        <v>46309.070150462961</v>
      </c>
      <c r="O5" s="20">
        <v>380</v>
      </c>
      <c r="P5" s="20" t="s">
        <v>26</v>
      </c>
      <c r="Q5" s="20">
        <v>190</v>
      </c>
      <c r="R5" s="3" t="str">
        <f>IF(OR(G5="12R",G5="12L"),_xlfn.XLOOKUP(C5,DB!$A$2:$A$255,DB!$B$2:$B$255,""),IF(OR(G5="30L",G5="30R"),_xlfn.XLOOKUP(C5,DB!$A$2:$A$255,DB!$C$2:$C$255,""),""))</f>
        <v>UDGUV</v>
      </c>
      <c r="S5" s="3">
        <f t="shared" si="0"/>
        <v>0</v>
      </c>
      <c r="T5" s="3" t="str">
        <f>_xlfn.XLOOKUP(C5,DB!$A$2:$A$255,DB!$D$2:$D$255,"")</f>
        <v>Sector 2</v>
      </c>
    </row>
    <row r="6" spans="1:20" x14ac:dyDescent="0.2">
      <c r="A6" s="20" t="s">
        <v>363</v>
      </c>
      <c r="B6" s="20" t="s">
        <v>18</v>
      </c>
      <c r="C6" s="20" t="s">
        <v>28</v>
      </c>
      <c r="D6" s="20" t="s">
        <v>29</v>
      </c>
      <c r="E6" s="20" t="s">
        <v>4602</v>
      </c>
      <c r="F6" s="21">
        <v>46309.033159722225</v>
      </c>
      <c r="G6" s="20" t="s">
        <v>22</v>
      </c>
      <c r="H6" s="20" t="s">
        <v>4603</v>
      </c>
      <c r="I6" s="20">
        <v>380</v>
      </c>
      <c r="J6" s="20" t="s">
        <v>23</v>
      </c>
      <c r="K6" s="20" t="s">
        <v>24</v>
      </c>
      <c r="L6" s="20">
        <v>433</v>
      </c>
      <c r="M6" s="20" t="s">
        <v>204</v>
      </c>
      <c r="N6" s="21">
        <v>46309.057314814818</v>
      </c>
      <c r="O6" s="20">
        <v>380</v>
      </c>
      <c r="P6" s="20" t="s">
        <v>26</v>
      </c>
      <c r="Q6" s="20">
        <v>40</v>
      </c>
      <c r="R6" s="3" t="str">
        <f>IF(OR(G6="12R",G6="12L"),_xlfn.XLOOKUP(C6,DB!$A$2:$A$255,DB!$B$2:$B$255,""),IF(OR(G6="30L",G6="30R"),_xlfn.XLOOKUP(C6,DB!$A$2:$A$255,DB!$C$2:$C$255,""),""))</f>
        <v>OMSUK</v>
      </c>
      <c r="S6" s="3">
        <f t="shared" si="0"/>
        <v>0</v>
      </c>
      <c r="T6" s="3" t="str">
        <f>_xlfn.XLOOKUP(C6,DB!$A$2:$A$255,DB!$D$2:$D$255,"")</f>
        <v>Sector 3</v>
      </c>
    </row>
    <row r="7" spans="1:20" x14ac:dyDescent="0.2">
      <c r="A7" s="20" t="s">
        <v>42</v>
      </c>
      <c r="B7" s="20" t="s">
        <v>18</v>
      </c>
      <c r="C7" s="20" t="s">
        <v>43</v>
      </c>
      <c r="D7" s="20" t="s">
        <v>44</v>
      </c>
      <c r="E7" s="20" t="s">
        <v>4604</v>
      </c>
      <c r="F7" s="21">
        <v>46309.042245370372</v>
      </c>
      <c r="G7" s="20" t="s">
        <v>22</v>
      </c>
      <c r="H7" s="20" t="s">
        <v>4605</v>
      </c>
      <c r="I7" s="20">
        <v>360</v>
      </c>
      <c r="J7" s="20" t="s">
        <v>23</v>
      </c>
      <c r="K7" s="20" t="s">
        <v>24</v>
      </c>
      <c r="L7" s="20">
        <v>859</v>
      </c>
      <c r="M7" s="20" t="s">
        <v>46</v>
      </c>
      <c r="N7" s="21">
        <v>46309.086273148147</v>
      </c>
      <c r="O7" s="20">
        <v>360</v>
      </c>
      <c r="P7" s="20" t="s">
        <v>26</v>
      </c>
      <c r="Q7" s="20">
        <v>190</v>
      </c>
      <c r="R7" s="3" t="str">
        <f>IF(OR(G7="12R",G7="12L"),_xlfn.XLOOKUP(C7,DB!$A$2:$A$255,DB!$B$2:$B$255,""),IF(OR(G7="30L",G7="30R"),_xlfn.XLOOKUP(C7,DB!$A$2:$A$255,DB!$C$2:$C$255,""),""))</f>
        <v>UDGUV</v>
      </c>
      <c r="S7" s="3">
        <f t="shared" si="0"/>
        <v>1</v>
      </c>
      <c r="T7" s="3" t="str">
        <f>_xlfn.XLOOKUP(C7,DB!$A$2:$A$255,DB!$D$2:$D$255,"")</f>
        <v>Sector 2</v>
      </c>
    </row>
    <row r="8" spans="1:20" x14ac:dyDescent="0.2">
      <c r="A8" s="20" t="s">
        <v>57</v>
      </c>
      <c r="B8" s="20" t="s">
        <v>18</v>
      </c>
      <c r="C8" s="20" t="s">
        <v>43</v>
      </c>
      <c r="D8" s="20" t="s">
        <v>20</v>
      </c>
      <c r="E8" s="20" t="s">
        <v>3431</v>
      </c>
      <c r="F8" s="21">
        <v>46309.044282407405</v>
      </c>
      <c r="G8" s="20" t="s">
        <v>22</v>
      </c>
      <c r="H8" s="20" t="s">
        <v>73</v>
      </c>
      <c r="I8" s="20">
        <v>340</v>
      </c>
      <c r="J8" s="20" t="s">
        <v>23</v>
      </c>
      <c r="K8" s="20" t="s">
        <v>24</v>
      </c>
      <c r="L8" s="20">
        <v>859</v>
      </c>
      <c r="M8" s="20" t="s">
        <v>46</v>
      </c>
      <c r="N8" s="21">
        <v>46309.088784722226</v>
      </c>
      <c r="O8" s="20">
        <v>340</v>
      </c>
      <c r="P8" s="20" t="s">
        <v>26</v>
      </c>
      <c r="Q8" s="20">
        <v>190</v>
      </c>
      <c r="R8" s="3" t="str">
        <f>IF(OR(G8="12R",G8="12L"),_xlfn.XLOOKUP(C8,DB!$A$2:$A$255,DB!$B$2:$B$255,""),IF(OR(G8="30L",G8="30R"),_xlfn.XLOOKUP(C8,DB!$A$2:$A$255,DB!$C$2:$C$255,""),""))</f>
        <v>UDGUV</v>
      </c>
      <c r="S8" s="3">
        <f t="shared" si="0"/>
        <v>1</v>
      </c>
      <c r="T8" s="3" t="str">
        <f>_xlfn.XLOOKUP(C8,DB!$A$2:$A$255,DB!$D$2:$D$255,"")</f>
        <v>Sector 2</v>
      </c>
    </row>
    <row r="9" spans="1:20" x14ac:dyDescent="0.2">
      <c r="A9" s="20" t="s">
        <v>4606</v>
      </c>
      <c r="B9" s="20" t="s">
        <v>18</v>
      </c>
      <c r="C9" s="20" t="s">
        <v>988</v>
      </c>
      <c r="D9" s="20" t="s">
        <v>4607</v>
      </c>
      <c r="E9" s="20" t="s">
        <v>4608</v>
      </c>
      <c r="F9" s="21">
        <v>46309.058287037034</v>
      </c>
      <c r="G9" s="20" t="s">
        <v>22</v>
      </c>
      <c r="H9" s="20" t="s">
        <v>4609</v>
      </c>
      <c r="I9" s="20">
        <v>350</v>
      </c>
      <c r="J9" s="20" t="s">
        <v>23</v>
      </c>
      <c r="K9" s="20" t="s">
        <v>24</v>
      </c>
      <c r="L9" s="20">
        <v>132</v>
      </c>
      <c r="M9" s="20" t="s">
        <v>70</v>
      </c>
      <c r="N9" s="21">
        <v>46309.067916666667</v>
      </c>
      <c r="O9" s="20">
        <v>277</v>
      </c>
      <c r="P9" s="20" t="s">
        <v>41</v>
      </c>
      <c r="Q9" s="20">
        <v>190</v>
      </c>
      <c r="R9" s="3" t="str">
        <f>IF(OR(G9="12R",G9="12L"),_xlfn.XLOOKUP(C9,DB!$A$2:$A$255,DB!$B$2:$B$255,""),IF(OR(G9="30L",G9="30R"),_xlfn.XLOOKUP(C9,DB!$A$2:$A$255,DB!$C$2:$C$255,""),""))</f>
        <v>NUDAL</v>
      </c>
      <c r="S9" s="3">
        <f t="shared" si="0"/>
        <v>1</v>
      </c>
      <c r="T9" s="3" t="str">
        <f>_xlfn.XLOOKUP(C9,DB!$A$2:$A$255,DB!$D$2:$D$255,"")</f>
        <v>Sector 3</v>
      </c>
    </row>
    <row r="10" spans="1:20" x14ac:dyDescent="0.2">
      <c r="A10" s="20" t="s">
        <v>62</v>
      </c>
      <c r="B10" s="20" t="s">
        <v>18</v>
      </c>
      <c r="C10" s="20" t="s">
        <v>63</v>
      </c>
      <c r="D10" s="20" t="s">
        <v>371</v>
      </c>
      <c r="E10" s="20" t="s">
        <v>372</v>
      </c>
      <c r="F10" s="21">
        <v>46309.064004629632</v>
      </c>
      <c r="G10" s="20" t="s">
        <v>22</v>
      </c>
      <c r="H10" s="20" t="s">
        <v>4610</v>
      </c>
      <c r="I10" s="20">
        <v>340</v>
      </c>
      <c r="J10" s="20" t="s">
        <v>23</v>
      </c>
      <c r="K10" s="20" t="s">
        <v>24</v>
      </c>
      <c r="L10" s="20">
        <v>869</v>
      </c>
      <c r="M10" s="20" t="s">
        <v>181</v>
      </c>
      <c r="N10" s="21">
        <v>46309.107442129629</v>
      </c>
      <c r="O10" s="20">
        <v>340</v>
      </c>
      <c r="P10" s="20" t="s">
        <v>26</v>
      </c>
      <c r="Q10" s="20">
        <v>190</v>
      </c>
      <c r="R10" s="3" t="str">
        <f>IF(OR(G10="12R",G10="12L"),_xlfn.XLOOKUP(C10,DB!$A$2:$A$255,DB!$B$2:$B$255,""),IF(OR(G10="30L",G10="30R"),_xlfn.XLOOKUP(C10,DB!$A$2:$A$255,DB!$C$2:$C$255,""),""))</f>
        <v>UDGUV</v>
      </c>
      <c r="S10" s="3">
        <f t="shared" si="0"/>
        <v>1</v>
      </c>
      <c r="T10" s="3" t="str">
        <f>_xlfn.XLOOKUP(C10,DB!$A$2:$A$255,DB!$D$2:$D$255,"")</f>
        <v>Sector 2</v>
      </c>
    </row>
    <row r="11" spans="1:20" x14ac:dyDescent="0.2">
      <c r="A11" s="20" t="s">
        <v>373</v>
      </c>
      <c r="B11" s="20" t="s">
        <v>18</v>
      </c>
      <c r="C11" s="20" t="s">
        <v>38</v>
      </c>
      <c r="D11" s="20" t="s">
        <v>366</v>
      </c>
      <c r="E11" s="20" t="s">
        <v>4611</v>
      </c>
      <c r="F11" s="21">
        <v>46309.070034722223</v>
      </c>
      <c r="G11" s="20" t="s">
        <v>22</v>
      </c>
      <c r="H11" s="20" t="s">
        <v>4612</v>
      </c>
      <c r="I11" s="20">
        <v>350</v>
      </c>
      <c r="J11" s="20" t="s">
        <v>23</v>
      </c>
      <c r="K11" s="20" t="s">
        <v>24</v>
      </c>
      <c r="L11" s="20">
        <v>136</v>
      </c>
      <c r="M11" s="20" t="s">
        <v>655</v>
      </c>
      <c r="N11" s="21">
        <v>46309.079953703702</v>
      </c>
      <c r="O11" s="20">
        <v>219</v>
      </c>
      <c r="P11" s="20" t="s">
        <v>41</v>
      </c>
      <c r="Q11" s="20">
        <v>190</v>
      </c>
      <c r="R11" s="3" t="str">
        <f>IF(OR(G11="12R",G11="12L"),_xlfn.XLOOKUP(C11,DB!$A$2:$A$255,DB!$B$2:$B$255,""),IF(OR(G11="30L",G11="30R"),_xlfn.XLOOKUP(C11,DB!$A$2:$A$255,DB!$C$2:$C$255,""),""))</f>
        <v>NUDAL</v>
      </c>
      <c r="S11" s="3">
        <f t="shared" si="0"/>
        <v>1</v>
      </c>
      <c r="T11" s="3" t="str">
        <f>_xlfn.XLOOKUP(C11,DB!$A$2:$A$255,DB!$D$2:$D$255,"")</f>
        <v>Sector 3</v>
      </c>
    </row>
    <row r="12" spans="1:20" x14ac:dyDescent="0.2">
      <c r="A12" s="20" t="s">
        <v>47</v>
      </c>
      <c r="B12" s="20" t="s">
        <v>18</v>
      </c>
      <c r="C12" s="20" t="s">
        <v>48</v>
      </c>
      <c r="D12" s="20" t="s">
        <v>49</v>
      </c>
      <c r="E12" s="20" t="s">
        <v>455</v>
      </c>
      <c r="F12" s="21">
        <v>46309.074062500003</v>
      </c>
      <c r="G12" s="20" t="s">
        <v>22</v>
      </c>
      <c r="H12" s="20" t="s">
        <v>4613</v>
      </c>
      <c r="I12" s="20">
        <v>330</v>
      </c>
      <c r="J12" s="20" t="s">
        <v>23</v>
      </c>
      <c r="K12" s="20" t="s">
        <v>24</v>
      </c>
      <c r="L12" s="20">
        <v>135</v>
      </c>
      <c r="M12" s="20" t="s">
        <v>420</v>
      </c>
      <c r="N12" s="21">
        <v>46309.083993055552</v>
      </c>
      <c r="O12" s="20">
        <v>211</v>
      </c>
      <c r="P12" s="20" t="s">
        <v>41</v>
      </c>
      <c r="Q12" s="20">
        <v>190</v>
      </c>
      <c r="R12" s="3" t="str">
        <f>IF(OR(G12="12R",G12="12L"),_xlfn.XLOOKUP(C12,DB!$A$2:$A$255,DB!$B$2:$B$255,""),IF(OR(G12="30L",G12="30R"),_xlfn.XLOOKUP(C12,DB!$A$2:$A$255,DB!$C$2:$C$255,""),""))</f>
        <v>NUDAL</v>
      </c>
      <c r="S12" s="3">
        <f t="shared" si="0"/>
        <v>1</v>
      </c>
      <c r="T12" s="3" t="str">
        <f>_xlfn.XLOOKUP(C12,DB!$A$2:$A$255,DB!$D$2:$D$255,"")</f>
        <v>Sector 3</v>
      </c>
    </row>
    <row r="13" spans="1:20" x14ac:dyDescent="0.2">
      <c r="A13" s="20" t="s">
        <v>65</v>
      </c>
      <c r="B13" s="20" t="s">
        <v>18</v>
      </c>
      <c r="C13" s="20" t="s">
        <v>66</v>
      </c>
      <c r="D13" s="20" t="s">
        <v>64</v>
      </c>
      <c r="E13" s="20" t="s">
        <v>67</v>
      </c>
      <c r="F13" s="21">
        <v>46309.090115740742</v>
      </c>
      <c r="G13" s="20" t="s">
        <v>22</v>
      </c>
      <c r="H13" s="20" t="s">
        <v>4614</v>
      </c>
      <c r="I13" s="20">
        <v>220</v>
      </c>
      <c r="J13" s="20" t="s">
        <v>23</v>
      </c>
      <c r="K13" s="20" t="s">
        <v>24</v>
      </c>
      <c r="L13" s="20">
        <v>355</v>
      </c>
      <c r="M13" s="20" t="s">
        <v>66</v>
      </c>
      <c r="N13" s="21">
        <v>46309.115972222222</v>
      </c>
      <c r="O13" s="20">
        <v>0</v>
      </c>
      <c r="P13" s="20" t="s">
        <v>26</v>
      </c>
      <c r="Q13" s="20">
        <v>190</v>
      </c>
      <c r="R13" s="3" t="str">
        <f>IF(OR(G13="12R",G13="12L"),_xlfn.XLOOKUP(C13,DB!$A$2:$A$255,DB!$B$2:$B$255,""),IF(OR(G13="30L",G13="30R"),_xlfn.XLOOKUP(C13,DB!$A$2:$A$255,DB!$C$2:$C$255,""),""))</f>
        <v>UDGUV</v>
      </c>
      <c r="S13" s="3">
        <f t="shared" si="0"/>
        <v>2</v>
      </c>
      <c r="T13" s="3" t="str">
        <f>_xlfn.XLOOKUP(C13,DB!$A$2:$A$255,DB!$D$2:$D$255,"")</f>
        <v>Sector 2</v>
      </c>
    </row>
    <row r="14" spans="1:20" x14ac:dyDescent="0.2">
      <c r="A14" s="20" t="s">
        <v>2636</v>
      </c>
      <c r="B14" s="20" t="s">
        <v>18</v>
      </c>
      <c r="C14" s="20" t="s">
        <v>365</v>
      </c>
      <c r="D14" s="20" t="s">
        <v>366</v>
      </c>
      <c r="E14" s="20" t="s">
        <v>2637</v>
      </c>
      <c r="F14" s="21">
        <v>46309.098703703705</v>
      </c>
      <c r="G14" s="20" t="s">
        <v>22</v>
      </c>
      <c r="H14" s="20" t="s">
        <v>4615</v>
      </c>
      <c r="I14" s="20">
        <v>370</v>
      </c>
      <c r="J14" s="20" t="s">
        <v>23</v>
      </c>
      <c r="K14" s="20" t="s">
        <v>24</v>
      </c>
      <c r="L14" s="20">
        <v>132</v>
      </c>
      <c r="M14" s="20" t="s">
        <v>2962</v>
      </c>
      <c r="N14" s="21">
        <v>46309.108090277776</v>
      </c>
      <c r="O14" s="20">
        <v>230</v>
      </c>
      <c r="P14" s="20" t="s">
        <v>41</v>
      </c>
      <c r="Q14" s="20">
        <v>190</v>
      </c>
      <c r="R14" s="3" t="str">
        <f>IF(OR(G14="12R",G14="12L"),_xlfn.XLOOKUP(C14,DB!$A$2:$A$255,DB!$B$2:$B$255,""),IF(OR(G14="30L",G14="30R"),_xlfn.XLOOKUP(C14,DB!$A$2:$A$255,DB!$C$2:$C$255,""),""))</f>
        <v>NUDAL</v>
      </c>
      <c r="S14" s="3">
        <f t="shared" si="0"/>
        <v>2</v>
      </c>
      <c r="T14" s="3" t="str">
        <f>_xlfn.XLOOKUP(C14,DB!$A$2:$A$255,DB!$D$2:$D$255,"")</f>
        <v>Sector 3</v>
      </c>
    </row>
    <row r="15" spans="1:20" x14ac:dyDescent="0.2">
      <c r="A15" s="20" t="s">
        <v>80</v>
      </c>
      <c r="B15" s="20" t="s">
        <v>18</v>
      </c>
      <c r="C15" s="20" t="s">
        <v>43</v>
      </c>
      <c r="D15" s="20" t="s">
        <v>61</v>
      </c>
      <c r="E15" s="20" t="s">
        <v>724</v>
      </c>
      <c r="F15" s="21">
        <v>46309.116493055553</v>
      </c>
      <c r="G15" s="20" t="s">
        <v>22</v>
      </c>
      <c r="H15" s="20" t="s">
        <v>4616</v>
      </c>
      <c r="I15" s="20">
        <v>360</v>
      </c>
      <c r="J15" s="20" t="s">
        <v>23</v>
      </c>
      <c r="K15" s="20" t="s">
        <v>24</v>
      </c>
      <c r="L15" s="20">
        <v>860</v>
      </c>
      <c r="M15" s="20" t="s">
        <v>602</v>
      </c>
      <c r="N15" s="21">
        <v>46309.159907407404</v>
      </c>
      <c r="O15" s="20">
        <v>360</v>
      </c>
      <c r="P15" s="20" t="s">
        <v>26</v>
      </c>
      <c r="Q15" s="20">
        <v>190</v>
      </c>
      <c r="R15" s="3" t="str">
        <f>IF(OR(G15="12R",G15="12L"),_xlfn.XLOOKUP(C15,DB!$A$2:$A$255,DB!$B$2:$B$255,""),IF(OR(G15="30L",G15="30R"),_xlfn.XLOOKUP(C15,DB!$A$2:$A$255,DB!$C$2:$C$255,""),""))</f>
        <v>UDGUV</v>
      </c>
      <c r="S15" s="3">
        <f t="shared" si="0"/>
        <v>2</v>
      </c>
      <c r="T15" s="3" t="str">
        <f>_xlfn.XLOOKUP(C15,DB!$A$2:$A$255,DB!$D$2:$D$255,"")</f>
        <v>Sector 2</v>
      </c>
    </row>
    <row r="16" spans="1:20" x14ac:dyDescent="0.2">
      <c r="A16" s="20" t="s">
        <v>74</v>
      </c>
      <c r="B16" s="20" t="s">
        <v>18</v>
      </c>
      <c r="C16" s="20" t="s">
        <v>75</v>
      </c>
      <c r="D16" s="20" t="s">
        <v>64</v>
      </c>
      <c r="E16" s="20" t="s">
        <v>2437</v>
      </c>
      <c r="F16" s="21">
        <v>46309.118796296294</v>
      </c>
      <c r="G16" s="20" t="s">
        <v>22</v>
      </c>
      <c r="H16" s="20" t="s">
        <v>4617</v>
      </c>
      <c r="I16" s="20">
        <v>320</v>
      </c>
      <c r="J16" s="20" t="s">
        <v>23</v>
      </c>
      <c r="K16" s="20" t="s">
        <v>24</v>
      </c>
      <c r="L16" s="20">
        <v>727</v>
      </c>
      <c r="M16" s="20" t="s">
        <v>75</v>
      </c>
      <c r="N16" s="21">
        <v>46309.162418981483</v>
      </c>
      <c r="O16" s="20">
        <v>0</v>
      </c>
      <c r="P16" s="20" t="s">
        <v>26</v>
      </c>
      <c r="Q16" s="20">
        <v>190</v>
      </c>
      <c r="R16" s="3" t="str">
        <f>IF(OR(G16="12R",G16="12L"),_xlfn.XLOOKUP(C16,DB!$A$2:$A$255,DB!$B$2:$B$255,""),IF(OR(G16="30L",G16="30R"),_xlfn.XLOOKUP(C16,DB!$A$2:$A$255,DB!$C$2:$C$255,""),""))</f>
        <v>UDGUV</v>
      </c>
      <c r="S16" s="3">
        <f t="shared" si="0"/>
        <v>2</v>
      </c>
      <c r="T16" s="3" t="str">
        <f>_xlfn.XLOOKUP(C16,DB!$A$2:$A$255,DB!$D$2:$D$255,"")</f>
        <v>Sector 2</v>
      </c>
    </row>
    <row r="17" spans="1:20" x14ac:dyDescent="0.2">
      <c r="A17" s="20" t="s">
        <v>71</v>
      </c>
      <c r="B17" s="20" t="s">
        <v>18</v>
      </c>
      <c r="C17" s="20" t="s">
        <v>43</v>
      </c>
      <c r="D17" s="20" t="s">
        <v>34</v>
      </c>
      <c r="E17" s="20" t="s">
        <v>505</v>
      </c>
      <c r="F17" s="21">
        <v>46309.124201388891</v>
      </c>
      <c r="G17" s="20" t="s">
        <v>22</v>
      </c>
      <c r="H17" s="20" t="s">
        <v>73</v>
      </c>
      <c r="I17" s="20">
        <v>360</v>
      </c>
      <c r="J17" s="20" t="s">
        <v>23</v>
      </c>
      <c r="K17" s="20" t="s">
        <v>24</v>
      </c>
      <c r="L17" s="20">
        <v>859</v>
      </c>
      <c r="M17" s="20" t="s">
        <v>46</v>
      </c>
      <c r="N17" s="21">
        <v>46309.16815972222</v>
      </c>
      <c r="O17" s="20">
        <v>360</v>
      </c>
      <c r="P17" s="20" t="s">
        <v>26</v>
      </c>
      <c r="Q17" s="20">
        <v>190</v>
      </c>
      <c r="R17" s="3" t="str">
        <f>IF(OR(G17="12R",G17="12L"),_xlfn.XLOOKUP(C17,DB!$A$2:$A$255,DB!$B$2:$B$255,""),IF(OR(G17="30L",G17="30R"),_xlfn.XLOOKUP(C17,DB!$A$2:$A$255,DB!$C$2:$C$255,""),""))</f>
        <v>UDGUV</v>
      </c>
      <c r="S17" s="3">
        <f t="shared" si="0"/>
        <v>2</v>
      </c>
      <c r="T17" s="3" t="str">
        <f>_xlfn.XLOOKUP(C17,DB!$A$2:$A$255,DB!$D$2:$D$255,"")</f>
        <v>Sector 2</v>
      </c>
    </row>
    <row r="18" spans="1:20" x14ac:dyDescent="0.2">
      <c r="A18" s="20" t="s">
        <v>60</v>
      </c>
      <c r="B18" s="20" t="s">
        <v>18</v>
      </c>
      <c r="C18" s="20" t="s">
        <v>28</v>
      </c>
      <c r="D18" s="20" t="s">
        <v>61</v>
      </c>
      <c r="E18" s="20" t="s">
        <v>707</v>
      </c>
      <c r="F18" s="21">
        <v>46309.127962962964</v>
      </c>
      <c r="G18" s="20" t="s">
        <v>696</v>
      </c>
      <c r="H18" s="20" t="s">
        <v>4618</v>
      </c>
      <c r="I18" s="20">
        <v>340</v>
      </c>
      <c r="J18" s="20" t="s">
        <v>23</v>
      </c>
      <c r="K18" s="20" t="s">
        <v>24</v>
      </c>
      <c r="L18" s="20">
        <v>420</v>
      </c>
      <c r="M18" s="20" t="s">
        <v>204</v>
      </c>
      <c r="N18" s="21">
        <v>46309.15148148148</v>
      </c>
      <c r="O18" s="20">
        <v>340</v>
      </c>
      <c r="P18" s="20" t="s">
        <v>26</v>
      </c>
      <c r="Q18" s="20">
        <v>40</v>
      </c>
      <c r="R18" s="3" t="str">
        <f>IF(OR(G18="12R",G18="12L"),_xlfn.XLOOKUP(C18,DB!$A$2:$A$255,DB!$B$2:$B$255,""),IF(OR(G18="30L",G18="30R"),_xlfn.XLOOKUP(C18,DB!$A$2:$A$255,DB!$C$2:$C$255,""),""))</f>
        <v>OMSUK</v>
      </c>
      <c r="S18" s="3">
        <f t="shared" si="0"/>
        <v>3</v>
      </c>
      <c r="T18" s="3" t="str">
        <f>_xlfn.XLOOKUP(C18,DB!$A$2:$A$255,DB!$D$2:$D$255,"")</f>
        <v>Sector 3</v>
      </c>
    </row>
    <row r="19" spans="1:20" x14ac:dyDescent="0.2">
      <c r="A19" s="20" t="s">
        <v>77</v>
      </c>
      <c r="B19" s="20" t="s">
        <v>18</v>
      </c>
      <c r="C19" s="20" t="s">
        <v>19</v>
      </c>
      <c r="D19" s="20" t="s">
        <v>54</v>
      </c>
      <c r="E19" s="20" t="s">
        <v>102</v>
      </c>
      <c r="F19" s="21">
        <v>46309.135740740741</v>
      </c>
      <c r="G19" s="20" t="s">
        <v>696</v>
      </c>
      <c r="H19" s="20" t="s">
        <v>4619</v>
      </c>
      <c r="I19" s="20">
        <v>380</v>
      </c>
      <c r="J19" s="20" t="s">
        <v>23</v>
      </c>
      <c r="K19" s="20" t="s">
        <v>24</v>
      </c>
      <c r="L19" s="20">
        <v>865</v>
      </c>
      <c r="M19" s="20" t="s">
        <v>617</v>
      </c>
      <c r="N19" s="21">
        <v>46309.179571759261</v>
      </c>
      <c r="O19" s="20">
        <v>380</v>
      </c>
      <c r="P19" s="20" t="s">
        <v>26</v>
      </c>
      <c r="Q19" s="20">
        <v>190</v>
      </c>
      <c r="R19" s="3" t="str">
        <f>IF(OR(G19="12R",G19="12L"),_xlfn.XLOOKUP(C19,DB!$A$2:$A$255,DB!$B$2:$B$255,""),IF(OR(G19="30L",G19="30R"),_xlfn.XLOOKUP(C19,DB!$A$2:$A$255,DB!$C$2:$C$255,""),""))</f>
        <v>UDGUV</v>
      </c>
      <c r="S19" s="3">
        <f t="shared" si="0"/>
        <v>3</v>
      </c>
      <c r="T19" s="3" t="str">
        <f>_xlfn.XLOOKUP(C19,DB!$A$2:$A$255,DB!$D$2:$D$255,"")</f>
        <v>Sector 2</v>
      </c>
    </row>
    <row r="20" spans="1:20" x14ac:dyDescent="0.2">
      <c r="A20" s="20" t="s">
        <v>89</v>
      </c>
      <c r="B20" s="20" t="s">
        <v>18</v>
      </c>
      <c r="C20" s="20" t="s">
        <v>43</v>
      </c>
      <c r="D20" s="20" t="s">
        <v>20</v>
      </c>
      <c r="E20" s="20" t="s">
        <v>458</v>
      </c>
      <c r="F20" s="21">
        <v>46309.233101851853</v>
      </c>
      <c r="G20" s="20" t="s">
        <v>696</v>
      </c>
      <c r="H20" s="20" t="s">
        <v>4115</v>
      </c>
      <c r="I20" s="20">
        <v>360</v>
      </c>
      <c r="J20" s="20" t="s">
        <v>23</v>
      </c>
      <c r="K20" s="20" t="s">
        <v>24</v>
      </c>
      <c r="L20" s="20">
        <v>861</v>
      </c>
      <c r="M20" s="20" t="s">
        <v>46</v>
      </c>
      <c r="N20" s="21">
        <v>46309.276956018519</v>
      </c>
      <c r="O20" s="20">
        <v>360</v>
      </c>
      <c r="P20" s="20" t="s">
        <v>26</v>
      </c>
      <c r="Q20" s="20">
        <v>190</v>
      </c>
      <c r="R20" s="3" t="str">
        <f>IF(OR(G20="12R",G20="12L"),_xlfn.XLOOKUP(C20,DB!$A$2:$A$255,DB!$B$2:$B$255,""),IF(OR(G20="30L",G20="30R"),_xlfn.XLOOKUP(C20,DB!$A$2:$A$255,DB!$C$2:$C$255,""),""))</f>
        <v>UDGUV</v>
      </c>
      <c r="S20" s="3">
        <f t="shared" si="0"/>
        <v>5</v>
      </c>
      <c r="T20" s="3" t="str">
        <f>_xlfn.XLOOKUP(C20,DB!$A$2:$A$255,DB!$D$2:$D$255,"")</f>
        <v>Sector 2</v>
      </c>
    </row>
    <row r="21" spans="1:20" x14ac:dyDescent="0.2">
      <c r="A21" s="20" t="s">
        <v>94</v>
      </c>
      <c r="B21" s="20" t="s">
        <v>18</v>
      </c>
      <c r="C21" s="20" t="s">
        <v>43</v>
      </c>
      <c r="D21" s="20" t="s">
        <v>20</v>
      </c>
      <c r="E21" s="20" t="s">
        <v>4620</v>
      </c>
      <c r="F21" s="21">
        <v>46309.438344907408</v>
      </c>
      <c r="G21" s="20" t="s">
        <v>696</v>
      </c>
      <c r="H21" s="20" t="s">
        <v>4621</v>
      </c>
      <c r="I21" s="20">
        <v>360</v>
      </c>
      <c r="J21" s="20" t="s">
        <v>23</v>
      </c>
      <c r="K21" s="20" t="s">
        <v>24</v>
      </c>
      <c r="L21" s="20">
        <v>861</v>
      </c>
      <c r="M21" s="20" t="s">
        <v>25</v>
      </c>
      <c r="N21" s="21">
        <v>46309.483414351853</v>
      </c>
      <c r="O21" s="20">
        <v>360</v>
      </c>
      <c r="P21" s="20" t="s">
        <v>26</v>
      </c>
      <c r="Q21" s="20">
        <v>190</v>
      </c>
      <c r="R21" s="3" t="str">
        <f>IF(OR(G21="12R",G21="12L"),_xlfn.XLOOKUP(C21,DB!$A$2:$A$255,DB!$B$2:$B$255,""),IF(OR(G21="30L",G21="30R"),_xlfn.XLOOKUP(C21,DB!$A$2:$A$255,DB!$C$2:$C$255,""),""))</f>
        <v>UDGUV</v>
      </c>
      <c r="S21" s="3">
        <f t="shared" si="0"/>
        <v>10</v>
      </c>
      <c r="T21" s="3" t="str">
        <f>_xlfn.XLOOKUP(C21,DB!$A$2:$A$255,DB!$D$2:$D$255,"")</f>
        <v>Sector 2</v>
      </c>
    </row>
    <row r="22" spans="1:20" x14ac:dyDescent="0.2">
      <c r="A22" s="20" t="s">
        <v>106</v>
      </c>
      <c r="B22" s="20" t="s">
        <v>18</v>
      </c>
      <c r="C22" s="20" t="s">
        <v>43</v>
      </c>
      <c r="D22" s="20" t="s">
        <v>54</v>
      </c>
      <c r="E22" s="20" t="s">
        <v>3229</v>
      </c>
      <c r="F22" s="21">
        <v>46309.453634259262</v>
      </c>
      <c r="G22" s="20" t="s">
        <v>696</v>
      </c>
      <c r="H22" s="20" t="s">
        <v>4622</v>
      </c>
      <c r="I22" s="20">
        <v>380</v>
      </c>
      <c r="J22" s="20" t="s">
        <v>23</v>
      </c>
      <c r="K22" s="20" t="s">
        <v>24</v>
      </c>
      <c r="L22" s="20">
        <v>861</v>
      </c>
      <c r="M22" s="20" t="s">
        <v>46</v>
      </c>
      <c r="N22" s="21">
        <v>46309.496400462966</v>
      </c>
      <c r="O22" s="20">
        <v>380</v>
      </c>
      <c r="P22" s="20" t="s">
        <v>26</v>
      </c>
      <c r="Q22" s="20">
        <v>190</v>
      </c>
      <c r="R22" s="3" t="str">
        <f>IF(OR(G22="12R",G22="12L"),_xlfn.XLOOKUP(C22,DB!$A$2:$A$255,DB!$B$2:$B$255,""),IF(OR(G22="30L",G22="30R"),_xlfn.XLOOKUP(C22,DB!$A$2:$A$255,DB!$C$2:$C$255,""),""))</f>
        <v>UDGUV</v>
      </c>
      <c r="S22" s="3">
        <f t="shared" si="0"/>
        <v>10</v>
      </c>
      <c r="T22" s="3" t="str">
        <f>_xlfn.XLOOKUP(C22,DB!$A$2:$A$255,DB!$D$2:$D$255,"")</f>
        <v>Sector 2</v>
      </c>
    </row>
    <row r="23" spans="1:20" x14ac:dyDescent="0.2">
      <c r="A23" s="20" t="s">
        <v>96</v>
      </c>
      <c r="B23" s="20" t="s">
        <v>18</v>
      </c>
      <c r="C23" s="20" t="s">
        <v>97</v>
      </c>
      <c r="D23" s="20" t="s">
        <v>20</v>
      </c>
      <c r="E23" s="20" t="s">
        <v>562</v>
      </c>
      <c r="F23" s="21">
        <v>46309.463946759257</v>
      </c>
      <c r="G23" s="20" t="s">
        <v>696</v>
      </c>
      <c r="H23" s="20" t="s">
        <v>4623</v>
      </c>
      <c r="I23" s="20">
        <v>360</v>
      </c>
      <c r="J23" s="20" t="s">
        <v>23</v>
      </c>
      <c r="K23" s="20" t="s">
        <v>24</v>
      </c>
      <c r="L23" s="20">
        <v>893</v>
      </c>
      <c r="M23" s="20" t="s">
        <v>2985</v>
      </c>
      <c r="N23" s="21">
        <v>46309.509351851855</v>
      </c>
      <c r="O23" s="20">
        <v>237</v>
      </c>
      <c r="P23" s="20" t="s">
        <v>26</v>
      </c>
      <c r="Q23" s="20">
        <v>190</v>
      </c>
      <c r="R23" s="3" t="str">
        <f>IF(OR(G23="12R",G23="12L"),_xlfn.XLOOKUP(C23,DB!$A$2:$A$255,DB!$B$2:$B$255,""),IF(OR(G23="30L",G23="30R"),_xlfn.XLOOKUP(C23,DB!$A$2:$A$255,DB!$C$2:$C$255,""),""))</f>
        <v>UDGUV</v>
      </c>
      <c r="S23" s="3">
        <f t="shared" si="0"/>
        <v>11</v>
      </c>
      <c r="T23" s="3" t="str">
        <f>_xlfn.XLOOKUP(C23,DB!$A$2:$A$255,DB!$D$2:$D$255,"")</f>
        <v>Sector 2</v>
      </c>
    </row>
    <row r="24" spans="1:20" x14ac:dyDescent="0.2">
      <c r="A24" s="20" t="s">
        <v>103</v>
      </c>
      <c r="B24" s="20" t="s">
        <v>18</v>
      </c>
      <c r="C24" s="20" t="s">
        <v>43</v>
      </c>
      <c r="D24" s="20" t="s">
        <v>44</v>
      </c>
      <c r="E24" s="20" t="s">
        <v>3215</v>
      </c>
      <c r="F24" s="21">
        <v>46309.466493055559</v>
      </c>
      <c r="G24" s="20" t="s">
        <v>696</v>
      </c>
      <c r="H24" s="20" t="s">
        <v>4624</v>
      </c>
      <c r="I24" s="20">
        <v>360</v>
      </c>
      <c r="J24" s="20" t="s">
        <v>23</v>
      </c>
      <c r="K24" s="20" t="s">
        <v>24</v>
      </c>
      <c r="L24" s="20">
        <v>861</v>
      </c>
      <c r="M24" s="20" t="s">
        <v>25</v>
      </c>
      <c r="N24" s="21">
        <v>46309.510347222225</v>
      </c>
      <c r="O24" s="20">
        <v>360</v>
      </c>
      <c r="P24" s="20" t="s">
        <v>26</v>
      </c>
      <c r="Q24" s="20">
        <v>190</v>
      </c>
      <c r="R24" s="3" t="str">
        <f>IF(OR(G24="12R",G24="12L"),_xlfn.XLOOKUP(C24,DB!$A$2:$A$255,DB!$B$2:$B$255,""),IF(OR(G24="30L",G24="30R"),_xlfn.XLOOKUP(C24,DB!$A$2:$A$255,DB!$C$2:$C$255,""),""))</f>
        <v>UDGUV</v>
      </c>
      <c r="S24" s="3">
        <f t="shared" si="0"/>
        <v>11</v>
      </c>
      <c r="T24" s="3" t="str">
        <f>_xlfn.XLOOKUP(C24,DB!$A$2:$A$255,DB!$D$2:$D$255,"")</f>
        <v>Sector 2</v>
      </c>
    </row>
    <row r="25" spans="1:20" x14ac:dyDescent="0.2">
      <c r="A25" s="20" t="s">
        <v>2666</v>
      </c>
      <c r="B25" s="20" t="s">
        <v>18</v>
      </c>
      <c r="C25" s="20" t="s">
        <v>379</v>
      </c>
      <c r="D25" s="20" t="s">
        <v>54</v>
      </c>
      <c r="E25" s="20" t="s">
        <v>428</v>
      </c>
      <c r="F25" s="21">
        <v>46309.472395833334</v>
      </c>
      <c r="G25" s="20" t="s">
        <v>696</v>
      </c>
      <c r="H25" s="20" t="s">
        <v>4625</v>
      </c>
      <c r="I25" s="20">
        <v>370</v>
      </c>
      <c r="J25" s="20" t="s">
        <v>23</v>
      </c>
      <c r="K25" s="20" t="s">
        <v>24</v>
      </c>
      <c r="L25" s="20">
        <v>136</v>
      </c>
      <c r="M25" s="20" t="s">
        <v>40</v>
      </c>
      <c r="N25" s="21">
        <v>46309.482233796298</v>
      </c>
      <c r="O25" s="20">
        <v>267</v>
      </c>
      <c r="P25" s="20" t="s">
        <v>26</v>
      </c>
      <c r="Q25" s="20">
        <v>190</v>
      </c>
      <c r="R25" s="3" t="str">
        <f>IF(OR(G25="12R",G25="12L"),_xlfn.XLOOKUP(C25,DB!$A$2:$A$255,DB!$B$2:$B$255,""),IF(OR(G25="30L",G25="30R"),_xlfn.XLOOKUP(C25,DB!$A$2:$A$255,DB!$C$2:$C$255,""),""))</f>
        <v>NUDAL</v>
      </c>
      <c r="S25" s="3">
        <f t="shared" si="0"/>
        <v>11</v>
      </c>
      <c r="T25" s="3" t="str">
        <f>_xlfn.XLOOKUP(C25,DB!$A$2:$A$255,DB!$D$2:$D$255,"")</f>
        <v>Sector 3</v>
      </c>
    </row>
    <row r="26" spans="1:20" x14ac:dyDescent="0.2">
      <c r="A26" s="20" t="s">
        <v>100</v>
      </c>
      <c r="B26" s="20" t="s">
        <v>18</v>
      </c>
      <c r="C26" s="20" t="s">
        <v>101</v>
      </c>
      <c r="D26" s="20" t="s">
        <v>61</v>
      </c>
      <c r="E26" s="20" t="s">
        <v>590</v>
      </c>
      <c r="F26" s="21">
        <v>46309.473923611113</v>
      </c>
      <c r="G26" s="20" t="s">
        <v>696</v>
      </c>
      <c r="H26" s="20" t="s">
        <v>4626</v>
      </c>
      <c r="I26" s="20">
        <v>360</v>
      </c>
      <c r="J26" s="20" t="s">
        <v>23</v>
      </c>
      <c r="K26" s="20" t="s">
        <v>24</v>
      </c>
      <c r="L26" s="20">
        <v>862</v>
      </c>
      <c r="M26" s="20" t="s">
        <v>461</v>
      </c>
      <c r="N26" s="21">
        <v>46309.517581018517</v>
      </c>
      <c r="O26" s="20">
        <v>360</v>
      </c>
      <c r="P26" s="20" t="s">
        <v>26</v>
      </c>
      <c r="Q26" s="20">
        <v>190</v>
      </c>
      <c r="R26" s="3" t="str">
        <f>IF(OR(G26="12R",G26="12L"),_xlfn.XLOOKUP(C26,DB!$A$2:$A$255,DB!$B$2:$B$255,""),IF(OR(G26="30L",G26="30R"),_xlfn.XLOOKUP(C26,DB!$A$2:$A$255,DB!$C$2:$C$255,""),""))</f>
        <v>UDGUV</v>
      </c>
      <c r="S26" s="3">
        <f t="shared" si="0"/>
        <v>11</v>
      </c>
      <c r="T26" s="3" t="str">
        <f>_xlfn.XLOOKUP(C26,DB!$A$2:$A$255,DB!$D$2:$D$255,"")</f>
        <v>Sector 2</v>
      </c>
    </row>
    <row r="27" spans="1:20" x14ac:dyDescent="0.2">
      <c r="A27" s="20" t="s">
        <v>107</v>
      </c>
      <c r="B27" s="20" t="s">
        <v>18</v>
      </c>
      <c r="C27" s="20" t="s">
        <v>108</v>
      </c>
      <c r="D27" s="20" t="s">
        <v>54</v>
      </c>
      <c r="E27" s="20" t="s">
        <v>112</v>
      </c>
      <c r="F27" s="21">
        <v>46309.498391203706</v>
      </c>
      <c r="G27" s="20" t="s">
        <v>696</v>
      </c>
      <c r="H27" s="20" t="s">
        <v>2672</v>
      </c>
      <c r="I27" s="20">
        <v>290</v>
      </c>
      <c r="J27" s="20" t="s">
        <v>23</v>
      </c>
      <c r="K27" s="20" t="s">
        <v>24</v>
      </c>
      <c r="L27" s="20">
        <v>132</v>
      </c>
      <c r="M27" s="20" t="s">
        <v>40</v>
      </c>
      <c r="N27" s="21">
        <v>46309.507754629631</v>
      </c>
      <c r="O27" s="20">
        <v>287</v>
      </c>
      <c r="P27" s="20" t="s">
        <v>26</v>
      </c>
      <c r="Q27" s="20">
        <v>190</v>
      </c>
      <c r="R27" s="3" t="str">
        <f>IF(OR(G27="12R",G27="12L"),_xlfn.XLOOKUP(C27,DB!$A$2:$A$255,DB!$B$2:$B$255,""),IF(OR(G27="30L",G27="30R"),_xlfn.XLOOKUP(C27,DB!$A$2:$A$255,DB!$C$2:$C$255,""),""))</f>
        <v>NUDAL</v>
      </c>
      <c r="S27" s="3">
        <f t="shared" si="0"/>
        <v>11</v>
      </c>
      <c r="T27" s="3" t="str">
        <f>_xlfn.XLOOKUP(C27,DB!$A$2:$A$255,DB!$D$2:$D$255,"")</f>
        <v>Sector 3</v>
      </c>
    </row>
    <row r="28" spans="1:20" x14ac:dyDescent="0.2">
      <c r="A28" s="20" t="s">
        <v>111</v>
      </c>
      <c r="B28" s="20" t="s">
        <v>18</v>
      </c>
      <c r="C28" s="20" t="s">
        <v>33</v>
      </c>
      <c r="D28" s="20" t="s">
        <v>34</v>
      </c>
      <c r="E28" s="20" t="s">
        <v>399</v>
      </c>
      <c r="F28" s="21">
        <v>46309.503136574072</v>
      </c>
      <c r="G28" s="20" t="s">
        <v>696</v>
      </c>
      <c r="H28" s="20" t="s">
        <v>4627</v>
      </c>
      <c r="I28" s="20">
        <v>360</v>
      </c>
      <c r="J28" s="20" t="s">
        <v>23</v>
      </c>
      <c r="K28" s="20" t="s">
        <v>24</v>
      </c>
      <c r="L28" s="20">
        <v>864</v>
      </c>
      <c r="M28" s="20" t="s">
        <v>36</v>
      </c>
      <c r="N28" s="21">
        <v>46309.5465625</v>
      </c>
      <c r="O28" s="20">
        <v>360</v>
      </c>
      <c r="P28" s="20" t="s">
        <v>26</v>
      </c>
      <c r="Q28" s="20">
        <v>190</v>
      </c>
      <c r="R28" s="3" t="str">
        <f>IF(OR(G28="12R",G28="12L"),_xlfn.XLOOKUP(C28,DB!$A$2:$A$255,DB!$B$2:$B$255,""),IF(OR(G28="30L",G28="30R"),_xlfn.XLOOKUP(C28,DB!$A$2:$A$255,DB!$C$2:$C$255,""),""))</f>
        <v>UDGUV</v>
      </c>
      <c r="S28" s="3">
        <f t="shared" si="0"/>
        <v>12</v>
      </c>
      <c r="T28" s="3" t="str">
        <f>_xlfn.XLOOKUP(C28,DB!$A$2:$A$255,DB!$D$2:$D$255,"")</f>
        <v>Sector 2</v>
      </c>
    </row>
    <row r="29" spans="1:20" x14ac:dyDescent="0.2">
      <c r="A29" s="20" t="s">
        <v>114</v>
      </c>
      <c r="B29" s="20" t="s">
        <v>18</v>
      </c>
      <c r="C29" s="20" t="s">
        <v>115</v>
      </c>
      <c r="D29" s="20" t="s">
        <v>129</v>
      </c>
      <c r="E29" s="20" t="s">
        <v>975</v>
      </c>
      <c r="F29" s="21">
        <v>46309.511712962965</v>
      </c>
      <c r="G29" s="20" t="s">
        <v>696</v>
      </c>
      <c r="H29" s="20" t="s">
        <v>4628</v>
      </c>
      <c r="I29" s="20">
        <v>350</v>
      </c>
      <c r="J29" s="20" t="s">
        <v>23</v>
      </c>
      <c r="K29" s="20" t="s">
        <v>24</v>
      </c>
      <c r="L29" s="20">
        <v>149</v>
      </c>
      <c r="M29" s="20" t="s">
        <v>117</v>
      </c>
      <c r="N29" s="21">
        <v>46309.52175925926</v>
      </c>
      <c r="O29" s="20">
        <v>280</v>
      </c>
      <c r="P29" s="20" t="s">
        <v>26</v>
      </c>
      <c r="Q29" s="20">
        <v>190</v>
      </c>
      <c r="R29" s="3" t="str">
        <f>IF(OR(G29="12R",G29="12L"),_xlfn.XLOOKUP(C29,DB!$A$2:$A$255,DB!$B$2:$B$255,""),IF(OR(G29="30L",G29="30R"),_xlfn.XLOOKUP(C29,DB!$A$2:$A$255,DB!$C$2:$C$255,""),""))</f>
        <v>TAKUX</v>
      </c>
      <c r="S29" s="3">
        <f t="shared" si="0"/>
        <v>12</v>
      </c>
      <c r="T29" s="3" t="str">
        <f>_xlfn.XLOOKUP(C29,DB!$A$2:$A$255,DB!$D$2:$D$255,"")</f>
        <v>Sector 7</v>
      </c>
    </row>
    <row r="30" spans="1:20" x14ac:dyDescent="0.2">
      <c r="A30" s="20" t="s">
        <v>127</v>
      </c>
      <c r="B30" s="20" t="s">
        <v>18</v>
      </c>
      <c r="C30" s="20" t="s">
        <v>128</v>
      </c>
      <c r="D30" s="20" t="s">
        <v>129</v>
      </c>
      <c r="E30" s="20" t="s">
        <v>4629</v>
      </c>
      <c r="F30" s="21">
        <v>46309.519155092596</v>
      </c>
      <c r="G30" s="20" t="s">
        <v>696</v>
      </c>
      <c r="H30" s="20" t="s">
        <v>4630</v>
      </c>
      <c r="I30" s="20">
        <v>360</v>
      </c>
      <c r="J30" s="20" t="s">
        <v>23</v>
      </c>
      <c r="K30" s="20" t="s">
        <v>24</v>
      </c>
      <c r="L30" s="20">
        <v>517</v>
      </c>
      <c r="M30" s="20" t="s">
        <v>130</v>
      </c>
      <c r="N30" s="21">
        <v>46309.547199074077</v>
      </c>
      <c r="O30" s="20">
        <v>360</v>
      </c>
      <c r="P30" s="20" t="s">
        <v>26</v>
      </c>
      <c r="Q30" s="20">
        <v>190</v>
      </c>
      <c r="R30" s="3" t="str">
        <f>IF(OR(G30="12R",G30="12L"),_xlfn.XLOOKUP(C30,DB!$A$2:$A$255,DB!$B$2:$B$255,""),IF(OR(G30="30L",G30="30R"),_xlfn.XLOOKUP(C30,DB!$A$2:$A$255,DB!$C$2:$C$255,""),""))</f>
        <v>ENEBA</v>
      </c>
      <c r="S30" s="3">
        <f t="shared" si="0"/>
        <v>12</v>
      </c>
      <c r="T30" s="3" t="str">
        <f>_xlfn.XLOOKUP(C30,DB!$A$2:$A$255,DB!$D$2:$D$255,"")</f>
        <v>Sector 3</v>
      </c>
    </row>
    <row r="31" spans="1:20" x14ac:dyDescent="0.2">
      <c r="A31" s="20" t="s">
        <v>121</v>
      </c>
      <c r="B31" s="20" t="s">
        <v>18</v>
      </c>
      <c r="C31" s="20" t="s">
        <v>122</v>
      </c>
      <c r="D31" s="20" t="s">
        <v>123</v>
      </c>
      <c r="E31" s="20" t="s">
        <v>4631</v>
      </c>
      <c r="F31" s="21">
        <v>46309.545578703706</v>
      </c>
      <c r="G31" s="20" t="s">
        <v>696</v>
      </c>
      <c r="H31" s="20" t="s">
        <v>4632</v>
      </c>
      <c r="I31" s="20">
        <v>360</v>
      </c>
      <c r="J31" s="20" t="s">
        <v>23</v>
      </c>
      <c r="K31" s="20" t="s">
        <v>24</v>
      </c>
      <c r="L31" s="20">
        <v>523</v>
      </c>
      <c r="M31" s="20" t="s">
        <v>130</v>
      </c>
      <c r="N31" s="21">
        <v>46309.573206018518</v>
      </c>
      <c r="O31" s="20">
        <v>360</v>
      </c>
      <c r="P31" s="20" t="s">
        <v>26</v>
      </c>
      <c r="Q31" s="20">
        <v>190</v>
      </c>
      <c r="R31" s="3" t="str">
        <f>IF(OR(G31="12R",G31="12L"),_xlfn.XLOOKUP(C31,DB!$A$2:$A$255,DB!$B$2:$B$255,""),IF(OR(G31="30L",G31="30R"),_xlfn.XLOOKUP(C31,DB!$A$2:$A$255,DB!$C$2:$C$255,""),""))</f>
        <v>ENEBA</v>
      </c>
      <c r="S31" s="3">
        <f t="shared" si="0"/>
        <v>13</v>
      </c>
      <c r="T31" s="3" t="str">
        <f>_xlfn.XLOOKUP(C31,DB!$A$2:$A$255,DB!$D$2:$D$255,"")</f>
        <v>Sector 3</v>
      </c>
    </row>
    <row r="32" spans="1:20" x14ac:dyDescent="0.2">
      <c r="A32" s="20" t="s">
        <v>125</v>
      </c>
      <c r="B32" s="20" t="s">
        <v>18</v>
      </c>
      <c r="C32" s="20" t="s">
        <v>43</v>
      </c>
      <c r="D32" s="20" t="s">
        <v>44</v>
      </c>
      <c r="E32" s="20" t="s">
        <v>384</v>
      </c>
      <c r="F32" s="21">
        <v>46309.549432870372</v>
      </c>
      <c r="G32" s="20" t="s">
        <v>22</v>
      </c>
      <c r="H32" s="20" t="s">
        <v>4633</v>
      </c>
      <c r="I32" s="20">
        <v>360</v>
      </c>
      <c r="J32" s="20" t="s">
        <v>23</v>
      </c>
      <c r="K32" s="20" t="s">
        <v>24</v>
      </c>
      <c r="L32" s="20">
        <v>858</v>
      </c>
      <c r="M32" s="20" t="s">
        <v>46</v>
      </c>
      <c r="N32" s="21">
        <v>46309.593252314815</v>
      </c>
      <c r="O32" s="20">
        <v>360</v>
      </c>
      <c r="P32" s="20" t="s">
        <v>26</v>
      </c>
      <c r="Q32" s="20">
        <v>190</v>
      </c>
      <c r="R32" s="3" t="str">
        <f>IF(OR(G32="12R",G32="12L"),_xlfn.XLOOKUP(C32,DB!$A$2:$A$255,DB!$B$2:$B$255,""),IF(OR(G32="30L",G32="30R"),_xlfn.XLOOKUP(C32,DB!$A$2:$A$255,DB!$C$2:$C$255,""),""))</f>
        <v>UDGUV</v>
      </c>
      <c r="S32" s="3">
        <f t="shared" si="0"/>
        <v>13</v>
      </c>
      <c r="T32" s="3" t="str">
        <f>_xlfn.XLOOKUP(C32,DB!$A$2:$A$255,DB!$D$2:$D$255,"")</f>
        <v>Sector 2</v>
      </c>
    </row>
    <row r="33" spans="1:20" x14ac:dyDescent="0.2">
      <c r="A33" s="20" t="s">
        <v>133</v>
      </c>
      <c r="B33" s="20" t="s">
        <v>18</v>
      </c>
      <c r="C33" s="20" t="s">
        <v>134</v>
      </c>
      <c r="D33" s="20" t="s">
        <v>129</v>
      </c>
      <c r="E33" s="20" t="s">
        <v>4634</v>
      </c>
      <c r="F33" s="21">
        <v>46309.55027777778</v>
      </c>
      <c r="G33" s="20" t="s">
        <v>22</v>
      </c>
      <c r="H33" s="20" t="s">
        <v>4635</v>
      </c>
      <c r="I33" s="20">
        <v>370</v>
      </c>
      <c r="J33" s="20" t="s">
        <v>23</v>
      </c>
      <c r="K33" s="20" t="s">
        <v>24</v>
      </c>
      <c r="L33" s="20">
        <v>356</v>
      </c>
      <c r="M33" s="20" t="s">
        <v>31</v>
      </c>
      <c r="N33" s="21">
        <v>46309.570821759262</v>
      </c>
      <c r="O33" s="20">
        <v>370</v>
      </c>
      <c r="P33" s="20" t="s">
        <v>26</v>
      </c>
      <c r="Q33" s="20">
        <v>40</v>
      </c>
      <c r="R33" s="3" t="str">
        <f>IF(OR(G33="12R",G33="12L"),_xlfn.XLOOKUP(C33,DB!$A$2:$A$255,DB!$B$2:$B$255,""),IF(OR(G33="30L",G33="30R"),_xlfn.XLOOKUP(C33,DB!$A$2:$A$255,DB!$C$2:$C$255,""),""))</f>
        <v>ENEBA</v>
      </c>
      <c r="S33" s="3">
        <f t="shared" si="0"/>
        <v>13</v>
      </c>
      <c r="T33" s="3" t="str">
        <f>_xlfn.XLOOKUP(C33,DB!$A$2:$A$255,DB!$D$2:$D$255,"")</f>
        <v>Sector 3</v>
      </c>
    </row>
    <row r="34" spans="1:20" x14ac:dyDescent="0.2">
      <c r="A34" s="20" t="s">
        <v>113</v>
      </c>
      <c r="B34" s="20" t="s">
        <v>18</v>
      </c>
      <c r="C34" s="20" t="s">
        <v>43</v>
      </c>
      <c r="D34" s="20" t="s">
        <v>129</v>
      </c>
      <c r="E34" s="20" t="s">
        <v>619</v>
      </c>
      <c r="F34" s="21">
        <v>46309.554120370369</v>
      </c>
      <c r="G34" s="20" t="s">
        <v>696</v>
      </c>
      <c r="H34" s="20" t="s">
        <v>4636</v>
      </c>
      <c r="I34" s="20">
        <v>380</v>
      </c>
      <c r="J34" s="20" t="s">
        <v>23</v>
      </c>
      <c r="K34" s="20" t="s">
        <v>24</v>
      </c>
      <c r="L34" s="20">
        <v>876</v>
      </c>
      <c r="M34" s="20" t="s">
        <v>46</v>
      </c>
      <c r="N34" s="21">
        <v>46309.59820601852</v>
      </c>
      <c r="O34" s="20">
        <v>380</v>
      </c>
      <c r="P34" s="20" t="s">
        <v>26</v>
      </c>
      <c r="Q34" s="20">
        <v>190</v>
      </c>
      <c r="R34" s="3" t="str">
        <f>IF(OR(G34="12R",G34="12L"),_xlfn.XLOOKUP(C34,DB!$A$2:$A$255,DB!$B$2:$B$255,""),IF(OR(G34="30L",G34="30R"),_xlfn.XLOOKUP(C34,DB!$A$2:$A$255,DB!$C$2:$C$255,""),""))</f>
        <v>UDGUV</v>
      </c>
      <c r="S34" s="3">
        <f t="shared" si="0"/>
        <v>13</v>
      </c>
      <c r="T34" s="3" t="str">
        <f>_xlfn.XLOOKUP(C34,DB!$A$2:$A$255,DB!$D$2:$D$255,"")</f>
        <v>Sector 2</v>
      </c>
    </row>
    <row r="35" spans="1:20" x14ac:dyDescent="0.2">
      <c r="A35" s="20" t="s">
        <v>187</v>
      </c>
      <c r="B35" s="20" t="s">
        <v>18</v>
      </c>
      <c r="C35" s="20" t="s">
        <v>18</v>
      </c>
      <c r="D35" s="20" t="s">
        <v>188</v>
      </c>
      <c r="E35" s="20"/>
      <c r="F35" s="21">
        <v>46309.581759259258</v>
      </c>
      <c r="G35" s="20" t="s">
        <v>22</v>
      </c>
      <c r="H35" s="20" t="s">
        <v>4637</v>
      </c>
      <c r="I35" s="20">
        <v>15</v>
      </c>
      <c r="J35" s="20" t="s">
        <v>139</v>
      </c>
      <c r="K35" s="20" t="s">
        <v>51</v>
      </c>
      <c r="L35" s="20">
        <v>167</v>
      </c>
      <c r="M35" s="20" t="s">
        <v>18</v>
      </c>
      <c r="N35" s="21">
        <v>46309.688333333332</v>
      </c>
      <c r="O35" s="20">
        <v>0</v>
      </c>
      <c r="P35" s="20" t="s">
        <v>137</v>
      </c>
      <c r="Q35" s="20">
        <v>15</v>
      </c>
      <c r="R35" s="3" t="str">
        <f>IF(OR(G35="12R",G35="12L"),_xlfn.XLOOKUP(C35,DB!$A$2:$A$255,DB!$B$2:$B$255,""),IF(OR(G35="30L",G35="30R"),_xlfn.XLOOKUP(C35,DB!$A$2:$A$255,DB!$C$2:$C$255,""),""))</f>
        <v/>
      </c>
      <c r="S35" s="3">
        <f t="shared" si="0"/>
        <v>13</v>
      </c>
      <c r="T35" s="3" t="str">
        <f>_xlfn.XLOOKUP(C35,DB!$A$2:$A$255,DB!$D$2:$D$255,"")</f>
        <v/>
      </c>
    </row>
    <row r="36" spans="1:20" x14ac:dyDescent="0.2">
      <c r="A36" s="20" t="s">
        <v>135</v>
      </c>
      <c r="B36" s="20" t="s">
        <v>18</v>
      </c>
      <c r="C36" s="20" t="s">
        <v>136</v>
      </c>
      <c r="D36" s="20" t="s">
        <v>44</v>
      </c>
      <c r="E36" s="20" t="s">
        <v>4638</v>
      </c>
      <c r="F36" s="21">
        <v>46309.583738425928</v>
      </c>
      <c r="G36" s="20" t="s">
        <v>22</v>
      </c>
      <c r="H36" s="20" t="s">
        <v>4639</v>
      </c>
      <c r="I36" s="20">
        <v>330</v>
      </c>
      <c r="J36" s="20" t="s">
        <v>23</v>
      </c>
      <c r="K36" s="20" t="s">
        <v>24</v>
      </c>
      <c r="L36" s="20">
        <v>359</v>
      </c>
      <c r="M36" s="20" t="s">
        <v>31</v>
      </c>
      <c r="N36" s="21">
        <v>46309.604375000003</v>
      </c>
      <c r="O36" s="20">
        <v>330</v>
      </c>
      <c r="P36" s="20" t="s">
        <v>26</v>
      </c>
      <c r="Q36" s="20">
        <v>40</v>
      </c>
      <c r="R36" s="3" t="str">
        <f>IF(OR(G36="12R",G36="12L"),_xlfn.XLOOKUP(C36,DB!$A$2:$A$255,DB!$B$2:$B$255,""),IF(OR(G36="30L",G36="30R"),_xlfn.XLOOKUP(C36,DB!$A$2:$A$255,DB!$C$2:$C$255,""),""))</f>
        <v>OMSUK</v>
      </c>
      <c r="S36" s="3">
        <f t="shared" si="0"/>
        <v>14</v>
      </c>
      <c r="T36" s="3" t="str">
        <f>_xlfn.XLOOKUP(C36,DB!$A$2:$A$255,DB!$D$2:$D$255,"")</f>
        <v>Sector 3</v>
      </c>
    </row>
    <row r="37" spans="1:20" x14ac:dyDescent="0.2">
      <c r="A37" s="20" t="s">
        <v>415</v>
      </c>
      <c r="B37" s="20" t="s">
        <v>18</v>
      </c>
      <c r="C37" s="20" t="s">
        <v>18</v>
      </c>
      <c r="D37" s="20" t="s">
        <v>416</v>
      </c>
      <c r="E37" s="20"/>
      <c r="F37" s="21">
        <v>46309.586157407408</v>
      </c>
      <c r="G37" s="20" t="s">
        <v>22</v>
      </c>
      <c r="H37" s="20" t="s">
        <v>4640</v>
      </c>
      <c r="I37" s="20">
        <v>15</v>
      </c>
      <c r="J37" s="20" t="s">
        <v>139</v>
      </c>
      <c r="K37" s="20" t="s">
        <v>51</v>
      </c>
      <c r="L37" s="20">
        <v>79</v>
      </c>
      <c r="M37" s="20" t="s">
        <v>18</v>
      </c>
      <c r="N37" s="21">
        <v>46309.618668981479</v>
      </c>
      <c r="O37" s="20">
        <v>0</v>
      </c>
      <c r="P37" s="20" t="s">
        <v>137</v>
      </c>
      <c r="Q37" s="20">
        <v>15</v>
      </c>
      <c r="R37" s="3" t="str">
        <f>IF(OR(G37="12R",G37="12L"),_xlfn.XLOOKUP(C37,DB!$A$2:$A$255,DB!$B$2:$B$255,""),IF(OR(G37="30L",G37="30R"),_xlfn.XLOOKUP(C37,DB!$A$2:$A$255,DB!$C$2:$C$255,""),""))</f>
        <v/>
      </c>
      <c r="S37" s="3">
        <f t="shared" si="0"/>
        <v>14</v>
      </c>
      <c r="T37" s="3" t="str">
        <f>_xlfn.XLOOKUP(C37,DB!$A$2:$A$255,DB!$D$2:$D$255,"")</f>
        <v/>
      </c>
    </row>
    <row r="38" spans="1:20" x14ac:dyDescent="0.2">
      <c r="A38" s="20" t="s">
        <v>761</v>
      </c>
      <c r="B38" s="20" t="s">
        <v>18</v>
      </c>
      <c r="C38" s="20" t="s">
        <v>50</v>
      </c>
      <c r="D38" s="20" t="s">
        <v>770</v>
      </c>
      <c r="E38" s="20"/>
      <c r="F38" s="21">
        <v>46309.596666666665</v>
      </c>
      <c r="G38" s="20" t="s">
        <v>22</v>
      </c>
      <c r="H38" s="20" t="s">
        <v>4641</v>
      </c>
      <c r="I38" s="20">
        <v>430</v>
      </c>
      <c r="J38" s="20" t="s">
        <v>23</v>
      </c>
      <c r="K38" s="20" t="s">
        <v>51</v>
      </c>
      <c r="L38" s="20">
        <v>850</v>
      </c>
      <c r="M38" s="20" t="s">
        <v>46</v>
      </c>
      <c r="N38" s="21">
        <v>46309.641203703701</v>
      </c>
      <c r="O38" s="20">
        <v>430</v>
      </c>
      <c r="P38" s="20" t="s">
        <v>26</v>
      </c>
      <c r="Q38" s="20">
        <v>30</v>
      </c>
      <c r="R38" s="3" t="str">
        <f>IF(OR(G38="12R",G38="12L"),_xlfn.XLOOKUP(C38,DB!$A$2:$A$255,DB!$B$2:$B$255,""),IF(OR(G38="30L",G38="30R"),_xlfn.XLOOKUP(C38,DB!$A$2:$A$255,DB!$C$2:$C$255,""),""))</f>
        <v>UDGUV</v>
      </c>
      <c r="S38" s="3">
        <f t="shared" si="0"/>
        <v>14</v>
      </c>
      <c r="T38" s="3" t="str">
        <f>_xlfn.XLOOKUP(C38,DB!$A$2:$A$255,DB!$D$2:$D$255,"")</f>
        <v>Sector 2</v>
      </c>
    </row>
    <row r="39" spans="1:20" x14ac:dyDescent="0.2">
      <c r="A39" s="20" t="s">
        <v>140</v>
      </c>
      <c r="B39" s="20" t="s">
        <v>18</v>
      </c>
      <c r="C39" s="20" t="s">
        <v>43</v>
      </c>
      <c r="D39" s="20" t="s">
        <v>44</v>
      </c>
      <c r="E39" s="20" t="s">
        <v>2729</v>
      </c>
      <c r="F39" s="21">
        <v>46309.601423611108</v>
      </c>
      <c r="G39" s="20" t="s">
        <v>22</v>
      </c>
      <c r="H39" s="20" t="s">
        <v>4642</v>
      </c>
      <c r="I39" s="20">
        <v>360</v>
      </c>
      <c r="J39" s="20" t="s">
        <v>23</v>
      </c>
      <c r="K39" s="20" t="s">
        <v>24</v>
      </c>
      <c r="L39" s="20">
        <v>857</v>
      </c>
      <c r="M39" s="20" t="s">
        <v>46</v>
      </c>
      <c r="N39" s="21">
        <v>46309.645567129628</v>
      </c>
      <c r="O39" s="20">
        <v>360</v>
      </c>
      <c r="P39" s="20" t="s">
        <v>26</v>
      </c>
      <c r="Q39" s="20">
        <v>190</v>
      </c>
      <c r="R39" s="3" t="str">
        <f>IF(OR(G39="12R",G39="12L"),_xlfn.XLOOKUP(C39,DB!$A$2:$A$255,DB!$B$2:$B$255,""),IF(OR(G39="30L",G39="30R"),_xlfn.XLOOKUP(C39,DB!$A$2:$A$255,DB!$C$2:$C$255,""),""))</f>
        <v>UDGUV</v>
      </c>
      <c r="S39" s="3">
        <f t="shared" si="0"/>
        <v>14</v>
      </c>
      <c r="T39" s="3" t="str">
        <f>_xlfn.XLOOKUP(C39,DB!$A$2:$A$255,DB!$D$2:$D$255,"")</f>
        <v>Sector 2</v>
      </c>
    </row>
    <row r="40" spans="1:20" x14ac:dyDescent="0.2">
      <c r="A40" s="20" t="s">
        <v>464</v>
      </c>
      <c r="B40" s="20" t="s">
        <v>18</v>
      </c>
      <c r="C40" s="20" t="s">
        <v>166</v>
      </c>
      <c r="D40" s="20" t="s">
        <v>465</v>
      </c>
      <c r="E40" s="20"/>
      <c r="F40" s="21">
        <v>46309.623414351852</v>
      </c>
      <c r="G40" s="20" t="s">
        <v>22</v>
      </c>
      <c r="H40" s="20" t="s">
        <v>167</v>
      </c>
      <c r="I40" s="20">
        <v>15</v>
      </c>
      <c r="J40" s="20" t="s">
        <v>139</v>
      </c>
      <c r="K40" s="20" t="s">
        <v>51</v>
      </c>
      <c r="L40" s="20">
        <v>58</v>
      </c>
      <c r="M40" s="20" t="s">
        <v>166</v>
      </c>
      <c r="N40" s="21">
        <v>46309.635196759256</v>
      </c>
      <c r="O40" s="20">
        <v>0</v>
      </c>
      <c r="P40" s="20" t="s">
        <v>137</v>
      </c>
      <c r="Q40" s="20">
        <v>15</v>
      </c>
      <c r="R40" s="3" t="str">
        <f>IF(OR(G40="12R",G40="12L"),_xlfn.XLOOKUP(C40,DB!$A$2:$A$255,DB!$B$2:$B$255,""),IF(OR(G40="30L",G40="30R"),_xlfn.XLOOKUP(C40,DB!$A$2:$A$255,DB!$C$2:$C$255,""),""))</f>
        <v>CZM</v>
      </c>
      <c r="S40" s="3">
        <f t="shared" si="0"/>
        <v>14</v>
      </c>
      <c r="T40" s="3" t="str">
        <f>_xlfn.XLOOKUP(C40,DB!$A$2:$A$255,DB!$D$2:$D$255,"")</f>
        <v>Sector 7</v>
      </c>
    </row>
    <row r="41" spans="1:20" x14ac:dyDescent="0.2">
      <c r="A41" s="20" t="s">
        <v>146</v>
      </c>
      <c r="B41" s="20" t="s">
        <v>18</v>
      </c>
      <c r="C41" s="20" t="s">
        <v>33</v>
      </c>
      <c r="D41" s="20" t="s">
        <v>34</v>
      </c>
      <c r="E41" s="20" t="s">
        <v>3053</v>
      </c>
      <c r="F41" s="21">
        <v>46309.631539351853</v>
      </c>
      <c r="G41" s="20" t="s">
        <v>22</v>
      </c>
      <c r="H41" s="20" t="s">
        <v>4643</v>
      </c>
      <c r="I41" s="20">
        <v>380</v>
      </c>
      <c r="J41" s="20" t="s">
        <v>23</v>
      </c>
      <c r="K41" s="20" t="s">
        <v>24</v>
      </c>
      <c r="L41" s="20">
        <v>899</v>
      </c>
      <c r="M41" s="20" t="s">
        <v>36</v>
      </c>
      <c r="N41" s="21">
        <v>46309.67701388889</v>
      </c>
      <c r="O41" s="20">
        <v>380</v>
      </c>
      <c r="P41" s="20" t="s">
        <v>26</v>
      </c>
      <c r="Q41" s="20">
        <v>190</v>
      </c>
      <c r="R41" s="3" t="str">
        <f>IF(OR(G41="12R",G41="12L"),_xlfn.XLOOKUP(C41,DB!$A$2:$A$255,DB!$B$2:$B$255,""),IF(OR(G41="30L",G41="30R"),_xlfn.XLOOKUP(C41,DB!$A$2:$A$255,DB!$C$2:$C$255,""),""))</f>
        <v>UDGUV</v>
      </c>
      <c r="S41" s="3">
        <f t="shared" si="0"/>
        <v>15</v>
      </c>
      <c r="T41" s="3" t="str">
        <f>_xlfn.XLOOKUP(C41,DB!$A$2:$A$255,DB!$D$2:$D$255,"")</f>
        <v>Sector 2</v>
      </c>
    </row>
    <row r="42" spans="1:20" x14ac:dyDescent="0.2">
      <c r="A42" s="20" t="s">
        <v>158</v>
      </c>
      <c r="B42" s="20" t="s">
        <v>18</v>
      </c>
      <c r="C42" s="20" t="s">
        <v>101</v>
      </c>
      <c r="D42" s="20" t="s">
        <v>34</v>
      </c>
      <c r="E42" s="20" t="s">
        <v>640</v>
      </c>
      <c r="F42" s="21">
        <v>46309.649062500001</v>
      </c>
      <c r="G42" s="20" t="s">
        <v>22</v>
      </c>
      <c r="H42" s="20" t="s">
        <v>4644</v>
      </c>
      <c r="I42" s="20">
        <v>360</v>
      </c>
      <c r="J42" s="20" t="s">
        <v>23</v>
      </c>
      <c r="K42" s="20" t="s">
        <v>24</v>
      </c>
      <c r="L42" s="20">
        <v>855</v>
      </c>
      <c r="M42" s="20" t="s">
        <v>46</v>
      </c>
      <c r="N42" s="21">
        <v>46309.69226851852</v>
      </c>
      <c r="O42" s="20">
        <v>360</v>
      </c>
      <c r="P42" s="20" t="s">
        <v>26</v>
      </c>
      <c r="Q42" s="20">
        <v>190</v>
      </c>
      <c r="R42" s="3" t="str">
        <f>IF(OR(G42="12R",G42="12L"),_xlfn.XLOOKUP(C42,DB!$A$2:$A$255,DB!$B$2:$B$255,""),IF(OR(G42="30L",G42="30R"),_xlfn.XLOOKUP(C42,DB!$A$2:$A$255,DB!$C$2:$C$255,""),""))</f>
        <v>UDGUV</v>
      </c>
      <c r="S42" s="3">
        <f t="shared" si="0"/>
        <v>15</v>
      </c>
      <c r="T42" s="3" t="str">
        <f>_xlfn.XLOOKUP(C42,DB!$A$2:$A$255,DB!$D$2:$D$255,"")</f>
        <v>Sector 2</v>
      </c>
    </row>
    <row r="43" spans="1:20" x14ac:dyDescent="0.2">
      <c r="A43" s="20" t="s">
        <v>185</v>
      </c>
      <c r="B43" s="20" t="s">
        <v>18</v>
      </c>
      <c r="C43" s="20" t="s">
        <v>2728</v>
      </c>
      <c r="D43" s="20" t="s">
        <v>186</v>
      </c>
      <c r="E43" s="20"/>
      <c r="F43" s="21">
        <v>46309.651226851849</v>
      </c>
      <c r="G43" s="20" t="s">
        <v>22</v>
      </c>
      <c r="H43" s="20" t="s">
        <v>4645</v>
      </c>
      <c r="I43" s="20">
        <v>15</v>
      </c>
      <c r="J43" s="20" t="s">
        <v>139</v>
      </c>
      <c r="K43" s="20" t="s">
        <v>51</v>
      </c>
      <c r="L43" s="20">
        <v>88</v>
      </c>
      <c r="M43" s="20" t="s">
        <v>2728</v>
      </c>
      <c r="N43" s="21">
        <v>46309.668194444443</v>
      </c>
      <c r="O43" s="20">
        <v>0</v>
      </c>
      <c r="P43" s="20" t="s">
        <v>137</v>
      </c>
      <c r="Q43" s="20">
        <v>15</v>
      </c>
      <c r="R43" s="3" t="str">
        <f>IF(OR(G43="12R",G43="12L"),_xlfn.XLOOKUP(C43,DB!$A$2:$A$255,DB!$B$2:$B$255,""),IF(OR(G43="30L",G43="30R"),_xlfn.XLOOKUP(C43,DB!$A$2:$A$255,DB!$C$2:$C$255,""),""))</f>
        <v/>
      </c>
      <c r="S43" s="3">
        <f t="shared" si="0"/>
        <v>15</v>
      </c>
      <c r="T43" s="3" t="str">
        <f>_xlfn.XLOOKUP(C43,DB!$A$2:$A$255,DB!$D$2:$D$255,"")</f>
        <v/>
      </c>
    </row>
    <row r="44" spans="1:20" x14ac:dyDescent="0.2">
      <c r="A44" s="20" t="s">
        <v>150</v>
      </c>
      <c r="B44" s="20" t="s">
        <v>18</v>
      </c>
      <c r="C44" s="20" t="s">
        <v>50</v>
      </c>
      <c r="D44" s="20" t="s">
        <v>54</v>
      </c>
      <c r="E44" s="20" t="s">
        <v>3542</v>
      </c>
      <c r="F44" s="21">
        <v>46309.653101851851</v>
      </c>
      <c r="G44" s="20" t="s">
        <v>22</v>
      </c>
      <c r="H44" s="20" t="s">
        <v>4646</v>
      </c>
      <c r="I44" s="20">
        <v>380</v>
      </c>
      <c r="J44" s="20" t="s">
        <v>23</v>
      </c>
      <c r="K44" s="20" t="s">
        <v>152</v>
      </c>
      <c r="L44" s="20">
        <v>869</v>
      </c>
      <c r="M44" s="20" t="s">
        <v>46</v>
      </c>
      <c r="N44" s="21">
        <v>46309.697106481479</v>
      </c>
      <c r="O44" s="20">
        <v>380</v>
      </c>
      <c r="P44" s="20" t="s">
        <v>26</v>
      </c>
      <c r="Q44" s="20">
        <v>190</v>
      </c>
      <c r="R44" s="3" t="str">
        <f>IF(OR(G44="12R",G44="12L"),_xlfn.XLOOKUP(C44,DB!$A$2:$A$255,DB!$B$2:$B$255,""),IF(OR(G44="30L",G44="30R"),_xlfn.XLOOKUP(C44,DB!$A$2:$A$255,DB!$C$2:$C$255,""),""))</f>
        <v>UDGUV</v>
      </c>
      <c r="S44" s="3">
        <f t="shared" si="0"/>
        <v>15</v>
      </c>
      <c r="T44" s="3" t="str">
        <f>_xlfn.XLOOKUP(C44,DB!$A$2:$A$255,DB!$D$2:$D$255,"")</f>
        <v>Sector 2</v>
      </c>
    </row>
    <row r="45" spans="1:20" x14ac:dyDescent="0.2">
      <c r="A45" s="20" t="s">
        <v>147</v>
      </c>
      <c r="B45" s="20" t="s">
        <v>18</v>
      </c>
      <c r="C45" s="20" t="s">
        <v>148</v>
      </c>
      <c r="D45" s="20" t="s">
        <v>64</v>
      </c>
      <c r="E45" s="20" t="s">
        <v>67</v>
      </c>
      <c r="F45" s="21">
        <v>46309.654074074075</v>
      </c>
      <c r="G45" s="20" t="s">
        <v>22</v>
      </c>
      <c r="H45" s="20" t="s">
        <v>2980</v>
      </c>
      <c r="I45" s="20">
        <v>330</v>
      </c>
      <c r="J45" s="20" t="s">
        <v>23</v>
      </c>
      <c r="K45" s="20" t="s">
        <v>24</v>
      </c>
      <c r="L45" s="20">
        <v>133</v>
      </c>
      <c r="M45" s="20" t="s">
        <v>40</v>
      </c>
      <c r="N45" s="21">
        <v>46309.662939814814</v>
      </c>
      <c r="O45" s="20">
        <v>318</v>
      </c>
      <c r="P45" s="20" t="s">
        <v>26</v>
      </c>
      <c r="Q45" s="20">
        <v>190</v>
      </c>
      <c r="R45" s="3" t="str">
        <f>IF(OR(G45="12R",G45="12L"),_xlfn.XLOOKUP(C45,DB!$A$2:$A$255,DB!$B$2:$B$255,""),IF(OR(G45="30L",G45="30R"),_xlfn.XLOOKUP(C45,DB!$A$2:$A$255,DB!$C$2:$C$255,""),""))</f>
        <v>NUDAL</v>
      </c>
      <c r="S45" s="3">
        <f t="shared" si="0"/>
        <v>15</v>
      </c>
      <c r="T45" s="3" t="str">
        <f>_xlfn.XLOOKUP(C45,DB!$A$2:$A$255,DB!$D$2:$D$255,"")</f>
        <v>Sector 3</v>
      </c>
    </row>
    <row r="46" spans="1:20" x14ac:dyDescent="0.2">
      <c r="A46" s="20" t="s">
        <v>1399</v>
      </c>
      <c r="B46" s="20" t="s">
        <v>18</v>
      </c>
      <c r="C46" s="20" t="s">
        <v>1400</v>
      </c>
      <c r="D46" s="20" t="s">
        <v>429</v>
      </c>
      <c r="E46" s="20"/>
      <c r="F46" s="21">
        <v>46309.656041666669</v>
      </c>
      <c r="G46" s="20" t="s">
        <v>22</v>
      </c>
      <c r="H46" s="20" t="s">
        <v>4647</v>
      </c>
      <c r="I46" s="20">
        <v>280</v>
      </c>
      <c r="J46" s="20" t="s">
        <v>23</v>
      </c>
      <c r="K46" s="20" t="s">
        <v>51</v>
      </c>
      <c r="L46" s="20">
        <v>903</v>
      </c>
      <c r="M46" s="20" t="s">
        <v>46</v>
      </c>
      <c r="N46" s="21">
        <v>46309.742152777777</v>
      </c>
      <c r="O46" s="20">
        <v>280</v>
      </c>
      <c r="P46" s="20" t="s">
        <v>137</v>
      </c>
      <c r="Q46" s="20">
        <v>40</v>
      </c>
      <c r="R46" s="3" t="str">
        <f>IF(OR(G46="12R",G46="12L"),_xlfn.XLOOKUP(C46,DB!$A$2:$A$255,DB!$B$2:$B$255,""),IF(OR(G46="30L",G46="30R"),_xlfn.XLOOKUP(C46,DB!$A$2:$A$255,DB!$C$2:$C$255,""),""))</f>
        <v>UDGUV</v>
      </c>
      <c r="S46" s="3">
        <f t="shared" si="0"/>
        <v>15</v>
      </c>
      <c r="T46" s="3" t="str">
        <f>_xlfn.XLOOKUP(C46,DB!$A$2:$A$255,DB!$D$2:$D$255,"")</f>
        <v>Sector 2</v>
      </c>
    </row>
    <row r="47" spans="1:20" x14ac:dyDescent="0.2">
      <c r="A47" s="20" t="s">
        <v>466</v>
      </c>
      <c r="B47" s="20" t="s">
        <v>18</v>
      </c>
      <c r="C47" s="20" t="s">
        <v>50</v>
      </c>
      <c r="D47" s="20" t="s">
        <v>54</v>
      </c>
      <c r="E47" s="20" t="s">
        <v>4004</v>
      </c>
      <c r="F47" s="21">
        <v>46309.65896990741</v>
      </c>
      <c r="G47" s="20" t="s">
        <v>22</v>
      </c>
      <c r="H47" s="20" t="s">
        <v>4648</v>
      </c>
      <c r="I47" s="20">
        <v>380</v>
      </c>
      <c r="J47" s="20" t="s">
        <v>23</v>
      </c>
      <c r="K47" s="20" t="s">
        <v>24</v>
      </c>
      <c r="L47" s="20">
        <v>852</v>
      </c>
      <c r="M47" s="20" t="s">
        <v>46</v>
      </c>
      <c r="N47" s="21">
        <v>46309.70207175926</v>
      </c>
      <c r="O47" s="20">
        <v>380</v>
      </c>
      <c r="P47" s="20" t="s">
        <v>26</v>
      </c>
      <c r="Q47" s="20">
        <v>190</v>
      </c>
      <c r="R47" s="3" t="str">
        <f>IF(OR(G47="12R",G47="12L"),_xlfn.XLOOKUP(C47,DB!$A$2:$A$255,DB!$B$2:$B$255,""),IF(OR(G47="30L",G47="30R"),_xlfn.XLOOKUP(C47,DB!$A$2:$A$255,DB!$C$2:$C$255,""),""))</f>
        <v>UDGUV</v>
      </c>
      <c r="S47" s="3">
        <f t="shared" si="0"/>
        <v>15</v>
      </c>
      <c r="T47" s="3" t="str">
        <f>_xlfn.XLOOKUP(C47,DB!$A$2:$A$255,DB!$D$2:$D$255,"")</f>
        <v>Sector 2</v>
      </c>
    </row>
    <row r="48" spans="1:20" x14ac:dyDescent="0.2">
      <c r="A48" s="20" t="s">
        <v>163</v>
      </c>
      <c r="B48" s="20" t="s">
        <v>18</v>
      </c>
      <c r="C48" s="20" t="s">
        <v>101</v>
      </c>
      <c r="D48" s="20" t="s">
        <v>44</v>
      </c>
      <c r="E48" s="20" t="s">
        <v>632</v>
      </c>
      <c r="F48" s="21">
        <v>46309.66065972222</v>
      </c>
      <c r="G48" s="20" t="s">
        <v>22</v>
      </c>
      <c r="H48" s="20" t="s">
        <v>4649</v>
      </c>
      <c r="I48" s="20">
        <v>380</v>
      </c>
      <c r="J48" s="20" t="s">
        <v>23</v>
      </c>
      <c r="K48" s="20" t="s">
        <v>24</v>
      </c>
      <c r="L48" s="20">
        <v>857</v>
      </c>
      <c r="M48" s="20" t="s">
        <v>46</v>
      </c>
      <c r="N48" s="21">
        <v>46309.703877314816</v>
      </c>
      <c r="O48" s="20">
        <v>380</v>
      </c>
      <c r="P48" s="20" t="s">
        <v>26</v>
      </c>
      <c r="Q48" s="20">
        <v>190</v>
      </c>
      <c r="R48" s="3" t="str">
        <f>IF(OR(G48="12R",G48="12L"),_xlfn.XLOOKUP(C48,DB!$A$2:$A$255,DB!$B$2:$B$255,""),IF(OR(G48="30L",G48="30R"),_xlfn.XLOOKUP(C48,DB!$A$2:$A$255,DB!$C$2:$C$255,""),""))</f>
        <v>UDGUV</v>
      </c>
      <c r="S48" s="3">
        <f t="shared" si="0"/>
        <v>15</v>
      </c>
      <c r="T48" s="3" t="str">
        <f>_xlfn.XLOOKUP(C48,DB!$A$2:$A$255,DB!$D$2:$D$255,"")</f>
        <v>Sector 2</v>
      </c>
    </row>
    <row r="49" spans="1:20" x14ac:dyDescent="0.2">
      <c r="A49" s="20" t="s">
        <v>157</v>
      </c>
      <c r="B49" s="20" t="s">
        <v>18</v>
      </c>
      <c r="C49" s="20" t="s">
        <v>19</v>
      </c>
      <c r="D49" s="20" t="s">
        <v>54</v>
      </c>
      <c r="E49" s="20" t="s">
        <v>388</v>
      </c>
      <c r="F49" s="21">
        <v>46309.662361111114</v>
      </c>
      <c r="G49" s="20" t="s">
        <v>22</v>
      </c>
      <c r="H49" s="20" t="s">
        <v>4650</v>
      </c>
      <c r="I49" s="20">
        <v>380</v>
      </c>
      <c r="J49" s="20" t="s">
        <v>23</v>
      </c>
      <c r="K49" s="20" t="s">
        <v>24</v>
      </c>
      <c r="L49" s="20">
        <v>859</v>
      </c>
      <c r="M49" s="20" t="s">
        <v>25</v>
      </c>
      <c r="N49" s="21">
        <v>46309.706030092595</v>
      </c>
      <c r="O49" s="20">
        <v>380</v>
      </c>
      <c r="P49" s="20" t="s">
        <v>26</v>
      </c>
      <c r="Q49" s="20">
        <v>190</v>
      </c>
      <c r="R49" s="3" t="str">
        <f>IF(OR(G49="12R",G49="12L"),_xlfn.XLOOKUP(C49,DB!$A$2:$A$255,DB!$B$2:$B$255,""),IF(OR(G49="30L",G49="30R"),_xlfn.XLOOKUP(C49,DB!$A$2:$A$255,DB!$C$2:$C$255,""),""))</f>
        <v>UDGUV</v>
      </c>
      <c r="S49" s="3">
        <f t="shared" si="0"/>
        <v>15</v>
      </c>
      <c r="T49" s="3" t="str">
        <f>_xlfn.XLOOKUP(C49,DB!$A$2:$A$255,DB!$D$2:$D$255,"")</f>
        <v>Sector 2</v>
      </c>
    </row>
    <row r="50" spans="1:20" x14ac:dyDescent="0.2">
      <c r="A50" s="20" t="s">
        <v>393</v>
      </c>
      <c r="B50" s="20" t="s">
        <v>18</v>
      </c>
      <c r="C50" s="20" t="s">
        <v>28</v>
      </c>
      <c r="D50" s="20" t="s">
        <v>29</v>
      </c>
      <c r="E50" s="20" t="s">
        <v>2699</v>
      </c>
      <c r="F50" s="21">
        <v>46309.663518518515</v>
      </c>
      <c r="G50" s="20" t="s">
        <v>22</v>
      </c>
      <c r="H50" s="20" t="s">
        <v>4651</v>
      </c>
      <c r="I50" s="20">
        <v>370</v>
      </c>
      <c r="J50" s="20" t="s">
        <v>23</v>
      </c>
      <c r="K50" s="20" t="s">
        <v>24</v>
      </c>
      <c r="L50" s="20">
        <v>360</v>
      </c>
      <c r="M50" s="20" t="s">
        <v>31</v>
      </c>
      <c r="N50" s="21">
        <v>46309.684953703705</v>
      </c>
      <c r="O50" s="20">
        <v>370</v>
      </c>
      <c r="P50" s="20" t="s">
        <v>26</v>
      </c>
      <c r="Q50" s="20">
        <v>40</v>
      </c>
      <c r="R50" s="3" t="str">
        <f>IF(OR(G50="12R",G50="12L"),_xlfn.XLOOKUP(C50,DB!$A$2:$A$255,DB!$B$2:$B$255,""),IF(OR(G50="30L",G50="30R"),_xlfn.XLOOKUP(C50,DB!$A$2:$A$255,DB!$C$2:$C$255,""),""))</f>
        <v>OMSUK</v>
      </c>
      <c r="S50" s="3">
        <f t="shared" si="0"/>
        <v>15</v>
      </c>
      <c r="T50" s="3" t="str">
        <f>_xlfn.XLOOKUP(C50,DB!$A$2:$A$255,DB!$D$2:$D$255,"")</f>
        <v>Sector 3</v>
      </c>
    </row>
    <row r="51" spans="1:20" x14ac:dyDescent="0.2">
      <c r="A51" s="20" t="s">
        <v>395</v>
      </c>
      <c r="B51" s="20" t="s">
        <v>18</v>
      </c>
      <c r="C51" s="20" t="s">
        <v>28</v>
      </c>
      <c r="D51" s="20" t="s">
        <v>29</v>
      </c>
      <c r="E51" s="20" t="s">
        <v>823</v>
      </c>
      <c r="F51" s="21">
        <v>46309.665578703702</v>
      </c>
      <c r="G51" s="20" t="s">
        <v>22</v>
      </c>
      <c r="H51" s="20" t="s">
        <v>4652</v>
      </c>
      <c r="I51" s="20">
        <v>350</v>
      </c>
      <c r="J51" s="20" t="s">
        <v>23</v>
      </c>
      <c r="K51" s="20" t="s">
        <v>24</v>
      </c>
      <c r="L51" s="20">
        <v>382</v>
      </c>
      <c r="M51" s="20" t="s">
        <v>31</v>
      </c>
      <c r="N51" s="21">
        <v>46309.688449074078</v>
      </c>
      <c r="O51" s="20">
        <v>350</v>
      </c>
      <c r="P51" s="20" t="s">
        <v>26</v>
      </c>
      <c r="Q51" s="20">
        <v>40</v>
      </c>
      <c r="R51" s="3" t="str">
        <f>IF(OR(G51="12R",G51="12L"),_xlfn.XLOOKUP(C51,DB!$A$2:$A$255,DB!$B$2:$B$255,""),IF(OR(G51="30L",G51="30R"),_xlfn.XLOOKUP(C51,DB!$A$2:$A$255,DB!$C$2:$C$255,""),""))</f>
        <v>OMSUK</v>
      </c>
      <c r="S51" s="3">
        <f t="shared" si="0"/>
        <v>15</v>
      </c>
      <c r="T51" s="3" t="str">
        <f>_xlfn.XLOOKUP(C51,DB!$A$2:$A$255,DB!$D$2:$D$255,"")</f>
        <v>Sector 3</v>
      </c>
    </row>
    <row r="52" spans="1:20" x14ac:dyDescent="0.2">
      <c r="A52" s="20" t="s">
        <v>160</v>
      </c>
      <c r="B52" s="20" t="s">
        <v>18</v>
      </c>
      <c r="C52" s="20" t="s">
        <v>43</v>
      </c>
      <c r="D52" s="20" t="s">
        <v>20</v>
      </c>
      <c r="E52" s="20" t="s">
        <v>474</v>
      </c>
      <c r="F52" s="21">
        <v>46309.666990740741</v>
      </c>
      <c r="G52" s="20" t="s">
        <v>22</v>
      </c>
      <c r="H52" s="20" t="s">
        <v>4653</v>
      </c>
      <c r="I52" s="20">
        <v>360</v>
      </c>
      <c r="J52" s="20" t="s">
        <v>23</v>
      </c>
      <c r="K52" s="20" t="s">
        <v>24</v>
      </c>
      <c r="L52" s="20">
        <v>854</v>
      </c>
      <c r="M52" s="20" t="s">
        <v>46</v>
      </c>
      <c r="N52" s="21">
        <v>46309.70921296296</v>
      </c>
      <c r="O52" s="20">
        <v>360</v>
      </c>
      <c r="P52" s="20" t="s">
        <v>26</v>
      </c>
      <c r="Q52" s="20">
        <v>190</v>
      </c>
      <c r="R52" s="3" t="str">
        <f>IF(OR(G52="12R",G52="12L"),_xlfn.XLOOKUP(C52,DB!$A$2:$A$255,DB!$B$2:$B$255,""),IF(OR(G52="30L",G52="30R"),_xlfn.XLOOKUP(C52,DB!$A$2:$A$255,DB!$C$2:$C$255,""),""))</f>
        <v>UDGUV</v>
      </c>
      <c r="S52" s="3">
        <f t="shared" si="0"/>
        <v>16</v>
      </c>
      <c r="T52" s="3" t="str">
        <f>_xlfn.XLOOKUP(C52,DB!$A$2:$A$255,DB!$D$2:$D$255,"")</f>
        <v>Sector 2</v>
      </c>
    </row>
    <row r="53" spans="1:20" x14ac:dyDescent="0.2">
      <c r="A53" s="20" t="s">
        <v>223</v>
      </c>
      <c r="B53" s="20" t="s">
        <v>18</v>
      </c>
      <c r="C53" s="20" t="s">
        <v>224</v>
      </c>
      <c r="D53" s="20" t="s">
        <v>129</v>
      </c>
      <c r="E53" s="20" t="s">
        <v>4654</v>
      </c>
      <c r="F53" s="21">
        <v>46309.66814814815</v>
      </c>
      <c r="G53" s="20" t="s">
        <v>22</v>
      </c>
      <c r="H53" s="20" t="s">
        <v>4655</v>
      </c>
      <c r="I53" s="20">
        <v>380</v>
      </c>
      <c r="J53" s="20" t="s">
        <v>23</v>
      </c>
      <c r="K53" s="20" t="s">
        <v>24</v>
      </c>
      <c r="L53" s="20">
        <v>509</v>
      </c>
      <c r="M53" s="20" t="s">
        <v>130</v>
      </c>
      <c r="N53" s="21">
        <v>46309.69462962963</v>
      </c>
      <c r="O53" s="20">
        <v>380</v>
      </c>
      <c r="P53" s="20" t="s">
        <v>26</v>
      </c>
      <c r="Q53" s="20">
        <v>40</v>
      </c>
      <c r="R53" s="3" t="str">
        <f>IF(OR(G53="12R",G53="12L"),_xlfn.XLOOKUP(C53,DB!$A$2:$A$255,DB!$B$2:$B$255,""),IF(OR(G53="30L",G53="30R"),_xlfn.XLOOKUP(C53,DB!$A$2:$A$255,DB!$C$2:$C$255,""),""))</f>
        <v>ENEBA</v>
      </c>
      <c r="S53" s="3">
        <f t="shared" si="0"/>
        <v>16</v>
      </c>
      <c r="T53" s="3" t="str">
        <f>_xlfn.XLOOKUP(C53,DB!$A$2:$A$255,DB!$D$2:$D$255,"")</f>
        <v>Sector 3</v>
      </c>
    </row>
    <row r="54" spans="1:20" x14ac:dyDescent="0.2">
      <c r="A54" s="20" t="s">
        <v>154</v>
      </c>
      <c r="B54" s="20" t="s">
        <v>18</v>
      </c>
      <c r="C54" s="20" t="s">
        <v>43</v>
      </c>
      <c r="D54" s="20" t="s">
        <v>61</v>
      </c>
      <c r="E54" s="20" t="s">
        <v>2843</v>
      </c>
      <c r="F54" s="21">
        <v>46309.675023148149</v>
      </c>
      <c r="G54" s="20" t="s">
        <v>22</v>
      </c>
      <c r="H54" s="20" t="s">
        <v>4656</v>
      </c>
      <c r="I54" s="20">
        <v>360</v>
      </c>
      <c r="J54" s="20" t="s">
        <v>23</v>
      </c>
      <c r="K54" s="20" t="s">
        <v>24</v>
      </c>
      <c r="L54" s="20">
        <v>870</v>
      </c>
      <c r="M54" s="20" t="s">
        <v>46</v>
      </c>
      <c r="N54" s="21">
        <v>46309.718368055554</v>
      </c>
      <c r="O54" s="20">
        <v>360</v>
      </c>
      <c r="P54" s="20" t="s">
        <v>26</v>
      </c>
      <c r="Q54" s="20">
        <v>190</v>
      </c>
      <c r="R54" s="3" t="str">
        <f>IF(OR(G54="12R",G54="12L"),_xlfn.XLOOKUP(C54,DB!$A$2:$A$255,DB!$B$2:$B$255,""),IF(OR(G54="30L",G54="30R"),_xlfn.XLOOKUP(C54,DB!$A$2:$A$255,DB!$C$2:$C$255,""),""))</f>
        <v>UDGUV</v>
      </c>
      <c r="S54" s="3">
        <f t="shared" si="0"/>
        <v>16</v>
      </c>
      <c r="T54" s="3" t="str">
        <f>_xlfn.XLOOKUP(C54,DB!$A$2:$A$255,DB!$D$2:$D$255,"")</f>
        <v>Sector 2</v>
      </c>
    </row>
    <row r="55" spans="1:20" x14ac:dyDescent="0.2">
      <c r="A55" s="20" t="s">
        <v>2251</v>
      </c>
      <c r="B55" s="20" t="s">
        <v>18</v>
      </c>
      <c r="C55" s="20" t="s">
        <v>128</v>
      </c>
      <c r="D55" s="20" t="s">
        <v>129</v>
      </c>
      <c r="E55" s="20" t="s">
        <v>2867</v>
      </c>
      <c r="F55" s="21">
        <v>46309.676342592589</v>
      </c>
      <c r="G55" s="20" t="s">
        <v>22</v>
      </c>
      <c r="H55" s="20" t="s">
        <v>4657</v>
      </c>
      <c r="I55" s="20">
        <v>380</v>
      </c>
      <c r="J55" s="20" t="s">
        <v>23</v>
      </c>
      <c r="K55" s="20" t="s">
        <v>24</v>
      </c>
      <c r="L55" s="20">
        <v>516</v>
      </c>
      <c r="M55" s="20" t="s">
        <v>130</v>
      </c>
      <c r="N55" s="21">
        <v>46309.70380787037</v>
      </c>
      <c r="O55" s="20">
        <v>380</v>
      </c>
      <c r="P55" s="20" t="s">
        <v>26</v>
      </c>
      <c r="Q55" s="20">
        <v>40</v>
      </c>
      <c r="R55" s="3" t="str">
        <f>IF(OR(G55="12R",G55="12L"),_xlfn.XLOOKUP(C55,DB!$A$2:$A$255,DB!$B$2:$B$255,""),IF(OR(G55="30L",G55="30R"),_xlfn.XLOOKUP(C55,DB!$A$2:$A$255,DB!$C$2:$C$255,""),""))</f>
        <v>ENEBA</v>
      </c>
      <c r="S55" s="3">
        <f t="shared" si="0"/>
        <v>16</v>
      </c>
      <c r="T55" s="3" t="str">
        <f>_xlfn.XLOOKUP(C55,DB!$A$2:$A$255,DB!$D$2:$D$255,"")</f>
        <v>Sector 3</v>
      </c>
    </row>
    <row r="56" spans="1:20" x14ac:dyDescent="0.2">
      <c r="A56" s="20" t="s">
        <v>396</v>
      </c>
      <c r="B56" s="20" t="s">
        <v>18</v>
      </c>
      <c r="C56" s="20" t="s">
        <v>101</v>
      </c>
      <c r="D56" s="20" t="s">
        <v>54</v>
      </c>
      <c r="E56" s="20" t="s">
        <v>109</v>
      </c>
      <c r="F56" s="21">
        <v>46309.679212962961</v>
      </c>
      <c r="G56" s="20" t="s">
        <v>22</v>
      </c>
      <c r="H56" s="20" t="s">
        <v>4658</v>
      </c>
      <c r="I56" s="20">
        <v>380</v>
      </c>
      <c r="J56" s="20" t="s">
        <v>23</v>
      </c>
      <c r="K56" s="20" t="s">
        <v>152</v>
      </c>
      <c r="L56" s="20">
        <v>872</v>
      </c>
      <c r="M56" s="20" t="s">
        <v>46</v>
      </c>
      <c r="N56" s="21">
        <v>46309.722881944443</v>
      </c>
      <c r="O56" s="20">
        <v>380</v>
      </c>
      <c r="P56" s="20" t="s">
        <v>26</v>
      </c>
      <c r="Q56" s="20">
        <v>190</v>
      </c>
      <c r="R56" s="3" t="str">
        <f>IF(OR(G56="12R",G56="12L"),_xlfn.XLOOKUP(C56,DB!$A$2:$A$255,DB!$B$2:$B$255,""),IF(OR(G56="30L",G56="30R"),_xlfn.XLOOKUP(C56,DB!$A$2:$A$255,DB!$C$2:$C$255,""),""))</f>
        <v>UDGUV</v>
      </c>
      <c r="S56" s="3">
        <f t="shared" si="0"/>
        <v>16</v>
      </c>
      <c r="T56" s="3" t="str">
        <f>_xlfn.XLOOKUP(C56,DB!$A$2:$A$255,DB!$D$2:$D$255,"")</f>
        <v>Sector 2</v>
      </c>
    </row>
    <row r="57" spans="1:20" x14ac:dyDescent="0.2">
      <c r="A57" s="20" t="s">
        <v>4659</v>
      </c>
      <c r="B57" s="20" t="s">
        <v>18</v>
      </c>
      <c r="C57" s="20" t="s">
        <v>1442</v>
      </c>
      <c r="D57" s="20" t="s">
        <v>213</v>
      </c>
      <c r="E57" s="20" t="s">
        <v>4660</v>
      </c>
      <c r="F57" s="21">
        <v>46309.679884259262</v>
      </c>
      <c r="G57" s="20" t="s">
        <v>22</v>
      </c>
      <c r="H57" s="20" t="s">
        <v>4661</v>
      </c>
      <c r="I57" s="20">
        <v>450</v>
      </c>
      <c r="J57" s="20" t="s">
        <v>23</v>
      </c>
      <c r="K57" s="20" t="s">
        <v>51</v>
      </c>
      <c r="L57" s="20">
        <v>346</v>
      </c>
      <c r="M57" s="20" t="s">
        <v>31</v>
      </c>
      <c r="N57" s="21">
        <v>46309.704432870371</v>
      </c>
      <c r="O57" s="20">
        <v>450</v>
      </c>
      <c r="P57" s="20" t="s">
        <v>26</v>
      </c>
      <c r="Q57" s="20">
        <v>40</v>
      </c>
      <c r="R57" s="3" t="str">
        <f>IF(OR(G57="12R",G57="12L"),_xlfn.XLOOKUP(C57,DB!$A$2:$A$255,DB!$B$2:$B$255,""),IF(OR(G57="30L",G57="30R"),_xlfn.XLOOKUP(C57,DB!$A$2:$A$255,DB!$C$2:$C$255,""),""))</f>
        <v/>
      </c>
      <c r="S57" s="3">
        <f t="shared" si="0"/>
        <v>16</v>
      </c>
      <c r="T57" s="3" t="str">
        <f>_xlfn.XLOOKUP(C57,DB!$A$2:$A$255,DB!$D$2:$D$255,"")</f>
        <v/>
      </c>
    </row>
    <row r="58" spans="1:20" x14ac:dyDescent="0.2">
      <c r="A58" s="20" t="s">
        <v>177</v>
      </c>
      <c r="B58" s="20" t="s">
        <v>18</v>
      </c>
      <c r="C58" s="20" t="s">
        <v>178</v>
      </c>
      <c r="D58" s="20" t="s">
        <v>44</v>
      </c>
      <c r="E58" s="20" t="s">
        <v>1257</v>
      </c>
      <c r="F58" s="21">
        <v>46309.683796296296</v>
      </c>
      <c r="G58" s="20" t="s">
        <v>22</v>
      </c>
      <c r="H58" s="20" t="s">
        <v>4662</v>
      </c>
      <c r="I58" s="20">
        <v>330</v>
      </c>
      <c r="J58" s="20" t="s">
        <v>23</v>
      </c>
      <c r="K58" s="20" t="s">
        <v>24</v>
      </c>
      <c r="L58" s="20">
        <v>347</v>
      </c>
      <c r="M58" s="20" t="s">
        <v>31</v>
      </c>
      <c r="N58" s="21">
        <v>46309.703368055554</v>
      </c>
      <c r="O58" s="20">
        <v>330</v>
      </c>
      <c r="P58" s="20" t="s">
        <v>26</v>
      </c>
      <c r="Q58" s="20">
        <v>40</v>
      </c>
      <c r="R58" s="3" t="str">
        <f>IF(OR(G58="12R",G58="12L"),_xlfn.XLOOKUP(C58,DB!$A$2:$A$255,DB!$B$2:$B$255,""),IF(OR(G58="30L",G58="30R"),_xlfn.XLOOKUP(C58,DB!$A$2:$A$255,DB!$C$2:$C$255,""),""))</f>
        <v>OMSUK</v>
      </c>
      <c r="S58" s="3">
        <f t="shared" si="0"/>
        <v>16</v>
      </c>
      <c r="T58" s="3" t="str">
        <f>_xlfn.XLOOKUP(C58,DB!$A$2:$A$255,DB!$D$2:$D$255,"")</f>
        <v>Sector 3</v>
      </c>
    </row>
    <row r="59" spans="1:20" x14ac:dyDescent="0.2">
      <c r="A59" s="20" t="s">
        <v>175</v>
      </c>
      <c r="B59" s="20" t="s">
        <v>18</v>
      </c>
      <c r="C59" s="20" t="s">
        <v>28</v>
      </c>
      <c r="D59" s="20" t="s">
        <v>61</v>
      </c>
      <c r="E59" s="20" t="s">
        <v>195</v>
      </c>
      <c r="F59" s="21">
        <v>46309.68613425926</v>
      </c>
      <c r="G59" s="20" t="s">
        <v>22</v>
      </c>
      <c r="H59" s="20" t="s">
        <v>4663</v>
      </c>
      <c r="I59" s="20">
        <v>350</v>
      </c>
      <c r="J59" s="20" t="s">
        <v>23</v>
      </c>
      <c r="K59" s="20" t="s">
        <v>24</v>
      </c>
      <c r="L59" s="20">
        <v>349</v>
      </c>
      <c r="M59" s="20" t="s">
        <v>31</v>
      </c>
      <c r="N59" s="21">
        <v>46309.707002314812</v>
      </c>
      <c r="O59" s="20">
        <v>350</v>
      </c>
      <c r="P59" s="20" t="s">
        <v>26</v>
      </c>
      <c r="Q59" s="20">
        <v>40</v>
      </c>
      <c r="R59" s="3" t="str">
        <f>IF(OR(G59="12R",G59="12L"),_xlfn.XLOOKUP(C59,DB!$A$2:$A$255,DB!$B$2:$B$255,""),IF(OR(G59="30L",G59="30R"),_xlfn.XLOOKUP(C59,DB!$A$2:$A$255,DB!$C$2:$C$255,""),""))</f>
        <v>OMSUK</v>
      </c>
      <c r="S59" s="3">
        <f t="shared" si="0"/>
        <v>16</v>
      </c>
      <c r="T59" s="3" t="str">
        <f>_xlfn.XLOOKUP(C59,DB!$A$2:$A$255,DB!$D$2:$D$255,"")</f>
        <v>Sector 3</v>
      </c>
    </row>
    <row r="60" spans="1:20" x14ac:dyDescent="0.2">
      <c r="A60" s="20" t="s">
        <v>168</v>
      </c>
      <c r="B60" s="20" t="s">
        <v>18</v>
      </c>
      <c r="C60" s="20" t="s">
        <v>115</v>
      </c>
      <c r="D60" s="20" t="s">
        <v>129</v>
      </c>
      <c r="E60" s="20" t="s">
        <v>2262</v>
      </c>
      <c r="F60" s="21">
        <v>46309.6878125</v>
      </c>
      <c r="G60" s="20" t="s">
        <v>22</v>
      </c>
      <c r="H60" s="20" t="s">
        <v>4664</v>
      </c>
      <c r="I60" s="20">
        <v>350</v>
      </c>
      <c r="J60" s="20" t="s">
        <v>23</v>
      </c>
      <c r="K60" s="20" t="s">
        <v>24</v>
      </c>
      <c r="L60" s="20">
        <v>149</v>
      </c>
      <c r="M60" s="20" t="s">
        <v>117</v>
      </c>
      <c r="N60" s="21">
        <v>46309.698020833333</v>
      </c>
      <c r="O60" s="20">
        <v>290</v>
      </c>
      <c r="P60" s="20" t="s">
        <v>26</v>
      </c>
      <c r="Q60" s="20">
        <v>190</v>
      </c>
      <c r="R60" s="3" t="str">
        <f>IF(OR(G60="12R",G60="12L"),_xlfn.XLOOKUP(C60,DB!$A$2:$A$255,DB!$B$2:$B$255,""),IF(OR(G60="30L",G60="30R"),_xlfn.XLOOKUP(C60,DB!$A$2:$A$255,DB!$C$2:$C$255,""),""))</f>
        <v>TAKUX</v>
      </c>
      <c r="S60" s="3">
        <f t="shared" si="0"/>
        <v>16</v>
      </c>
      <c r="T60" s="3" t="str">
        <f>_xlfn.XLOOKUP(C60,DB!$A$2:$A$255,DB!$D$2:$D$255,"")</f>
        <v>Sector 7</v>
      </c>
    </row>
    <row r="61" spans="1:20" x14ac:dyDescent="0.2">
      <c r="A61" s="20" t="s">
        <v>155</v>
      </c>
      <c r="B61" s="20" t="s">
        <v>18</v>
      </c>
      <c r="C61" s="20" t="s">
        <v>33</v>
      </c>
      <c r="D61" s="20" t="s">
        <v>20</v>
      </c>
      <c r="E61" s="20" t="s">
        <v>955</v>
      </c>
      <c r="F61" s="21">
        <v>46309.690960648149</v>
      </c>
      <c r="G61" s="20" t="s">
        <v>22</v>
      </c>
      <c r="H61" s="20" t="s">
        <v>4665</v>
      </c>
      <c r="I61" s="20">
        <v>360</v>
      </c>
      <c r="J61" s="20" t="s">
        <v>23</v>
      </c>
      <c r="K61" s="20" t="s">
        <v>24</v>
      </c>
      <c r="L61" s="20">
        <v>860</v>
      </c>
      <c r="M61" s="20" t="s">
        <v>36</v>
      </c>
      <c r="N61" s="21">
        <v>46309.734016203707</v>
      </c>
      <c r="O61" s="20">
        <v>360</v>
      </c>
      <c r="P61" s="20" t="s">
        <v>26</v>
      </c>
      <c r="Q61" s="20">
        <v>190</v>
      </c>
      <c r="R61" s="3" t="str">
        <f>IF(OR(G61="12R",G61="12L"),_xlfn.XLOOKUP(C61,DB!$A$2:$A$255,DB!$B$2:$B$255,""),IF(OR(G61="30L",G61="30R"),_xlfn.XLOOKUP(C61,DB!$A$2:$A$255,DB!$C$2:$C$255,""),""))</f>
        <v>UDGUV</v>
      </c>
      <c r="S61" s="3">
        <f t="shared" si="0"/>
        <v>16</v>
      </c>
      <c r="T61" s="3" t="str">
        <f>_xlfn.XLOOKUP(C61,DB!$A$2:$A$255,DB!$D$2:$D$255,"")</f>
        <v>Sector 2</v>
      </c>
    </row>
    <row r="62" spans="1:20" x14ac:dyDescent="0.2">
      <c r="A62" s="20" t="s">
        <v>4666</v>
      </c>
      <c r="B62" s="20" t="s">
        <v>18</v>
      </c>
      <c r="C62" s="20" t="s">
        <v>4667</v>
      </c>
      <c r="D62" s="20" t="s">
        <v>699</v>
      </c>
      <c r="E62" s="20"/>
      <c r="F62" s="21">
        <v>46309.692442129628</v>
      </c>
      <c r="G62" s="20" t="s">
        <v>22</v>
      </c>
      <c r="H62" s="20" t="s">
        <v>4668</v>
      </c>
      <c r="I62" s="20">
        <v>400</v>
      </c>
      <c r="J62" s="20" t="s">
        <v>23</v>
      </c>
      <c r="K62" s="20" t="s">
        <v>51</v>
      </c>
      <c r="L62" s="20">
        <v>432</v>
      </c>
      <c r="M62" s="20" t="s">
        <v>204</v>
      </c>
      <c r="N62" s="21">
        <v>46309.721597222226</v>
      </c>
      <c r="O62" s="20">
        <v>400</v>
      </c>
      <c r="P62" s="20" t="s">
        <v>137</v>
      </c>
      <c r="Q62" s="20">
        <v>40</v>
      </c>
      <c r="R62" s="3" t="str">
        <f>IF(OR(G62="12R",G62="12L"),_xlfn.XLOOKUP(C62,DB!$A$2:$A$255,DB!$B$2:$B$255,""),IF(OR(G62="30L",G62="30R"),_xlfn.XLOOKUP(C62,DB!$A$2:$A$255,DB!$C$2:$C$255,""),""))</f>
        <v>ENEBA</v>
      </c>
      <c r="S62" s="3">
        <f t="shared" si="0"/>
        <v>16</v>
      </c>
      <c r="T62" s="3" t="str">
        <f>_xlfn.XLOOKUP(C62,DB!$A$2:$A$255,DB!$D$2:$D$255,"")</f>
        <v>Sector 3</v>
      </c>
    </row>
    <row r="63" spans="1:20" x14ac:dyDescent="0.2">
      <c r="A63" s="20" t="s">
        <v>404</v>
      </c>
      <c r="B63" s="20" t="s">
        <v>18</v>
      </c>
      <c r="C63" s="20" t="s">
        <v>33</v>
      </c>
      <c r="D63" s="20" t="s">
        <v>20</v>
      </c>
      <c r="E63" s="20" t="s">
        <v>562</v>
      </c>
      <c r="F63" s="21">
        <v>46309.694212962961</v>
      </c>
      <c r="G63" s="20" t="s">
        <v>22</v>
      </c>
      <c r="H63" s="20" t="s">
        <v>4669</v>
      </c>
      <c r="I63" s="20">
        <v>360</v>
      </c>
      <c r="J63" s="20" t="s">
        <v>23</v>
      </c>
      <c r="K63" s="20" t="s">
        <v>152</v>
      </c>
      <c r="L63" s="20">
        <v>884</v>
      </c>
      <c r="M63" s="20" t="s">
        <v>36</v>
      </c>
      <c r="N63" s="21">
        <v>46309.738668981481</v>
      </c>
      <c r="O63" s="20">
        <v>360</v>
      </c>
      <c r="P63" s="20" t="s">
        <v>26</v>
      </c>
      <c r="Q63" s="20">
        <v>190</v>
      </c>
      <c r="R63" s="3" t="str">
        <f>IF(OR(G63="12R",G63="12L"),_xlfn.XLOOKUP(C63,DB!$A$2:$A$255,DB!$B$2:$B$255,""),IF(OR(G63="30L",G63="30R"),_xlfn.XLOOKUP(C63,DB!$A$2:$A$255,DB!$C$2:$C$255,""),""))</f>
        <v>UDGUV</v>
      </c>
      <c r="S63" s="3">
        <f t="shared" si="0"/>
        <v>16</v>
      </c>
      <c r="T63" s="3" t="str">
        <f>_xlfn.XLOOKUP(C63,DB!$A$2:$A$255,DB!$D$2:$D$255,"")</f>
        <v>Sector 2</v>
      </c>
    </row>
    <row r="64" spans="1:20" x14ac:dyDescent="0.2">
      <c r="A64" s="20" t="s">
        <v>2992</v>
      </c>
      <c r="B64" s="20" t="s">
        <v>18</v>
      </c>
      <c r="C64" s="20" t="s">
        <v>493</v>
      </c>
      <c r="D64" s="20" t="s">
        <v>61</v>
      </c>
      <c r="E64" s="20" t="s">
        <v>4670</v>
      </c>
      <c r="F64" s="21">
        <v>46309.695370370369</v>
      </c>
      <c r="G64" s="20" t="s">
        <v>22</v>
      </c>
      <c r="H64" s="20" t="s">
        <v>4671</v>
      </c>
      <c r="I64" s="20">
        <v>380</v>
      </c>
      <c r="J64" s="20" t="s">
        <v>23</v>
      </c>
      <c r="K64" s="20" t="s">
        <v>24</v>
      </c>
      <c r="L64" s="20">
        <v>426</v>
      </c>
      <c r="M64" s="20" t="s">
        <v>204</v>
      </c>
      <c r="N64" s="21">
        <v>46309.719247685185</v>
      </c>
      <c r="O64" s="20">
        <v>380</v>
      </c>
      <c r="P64" s="20" t="s">
        <v>26</v>
      </c>
      <c r="Q64" s="20">
        <v>40</v>
      </c>
      <c r="R64" s="3" t="str">
        <f>IF(OR(G64="12R",G64="12L"),_xlfn.XLOOKUP(C64,DB!$A$2:$A$255,DB!$B$2:$B$255,""),IF(OR(G64="30L",G64="30R"),_xlfn.XLOOKUP(C64,DB!$A$2:$A$255,DB!$C$2:$C$255,""),""))</f>
        <v>ENEBA</v>
      </c>
      <c r="S64" s="3">
        <f t="shared" si="0"/>
        <v>16</v>
      </c>
      <c r="T64" s="3" t="str">
        <f>_xlfn.XLOOKUP(C64,DB!$A$2:$A$255,DB!$D$2:$D$255,"")</f>
        <v>Sector 3</v>
      </c>
    </row>
    <row r="65" spans="1:20" x14ac:dyDescent="0.2">
      <c r="A65" s="20" t="s">
        <v>171</v>
      </c>
      <c r="B65" s="20" t="s">
        <v>18</v>
      </c>
      <c r="C65" s="20" t="s">
        <v>172</v>
      </c>
      <c r="D65" s="20" t="s">
        <v>54</v>
      </c>
      <c r="E65" s="20" t="s">
        <v>672</v>
      </c>
      <c r="F65" s="21">
        <v>46309.696574074071</v>
      </c>
      <c r="G65" s="20" t="s">
        <v>22</v>
      </c>
      <c r="H65" s="20" t="s">
        <v>4672</v>
      </c>
      <c r="I65" s="20">
        <v>380</v>
      </c>
      <c r="J65" s="20" t="s">
        <v>23</v>
      </c>
      <c r="K65" s="20" t="s">
        <v>24</v>
      </c>
      <c r="L65" s="20">
        <v>331</v>
      </c>
      <c r="M65" s="20" t="s">
        <v>174</v>
      </c>
      <c r="N65" s="21">
        <v>46309.715763888889</v>
      </c>
      <c r="O65" s="20">
        <v>380</v>
      </c>
      <c r="P65" s="20" t="s">
        <v>26</v>
      </c>
      <c r="Q65" s="20">
        <v>190</v>
      </c>
      <c r="R65" s="3" t="str">
        <f>IF(OR(G65="12R",G65="12L"),_xlfn.XLOOKUP(C65,DB!$A$2:$A$255,DB!$B$2:$B$255,""),IF(OR(G65="30L",G65="30R"),_xlfn.XLOOKUP(C65,DB!$A$2:$A$255,DB!$C$2:$C$255,""),""))</f>
        <v>CZM</v>
      </c>
      <c r="S65" s="3">
        <f t="shared" si="0"/>
        <v>16</v>
      </c>
      <c r="T65" s="3" t="str">
        <f>_xlfn.XLOOKUP(C65,DB!$A$2:$A$255,DB!$D$2:$D$255,"")</f>
        <v>Sector 7</v>
      </c>
    </row>
    <row r="66" spans="1:20" x14ac:dyDescent="0.2">
      <c r="A66" s="20" t="s">
        <v>2986</v>
      </c>
      <c r="B66" s="20" t="s">
        <v>18</v>
      </c>
      <c r="C66" s="20" t="s">
        <v>203</v>
      </c>
      <c r="D66" s="20" t="s">
        <v>61</v>
      </c>
      <c r="E66" s="20" t="s">
        <v>4473</v>
      </c>
      <c r="F66" s="21">
        <v>46309.697847222225</v>
      </c>
      <c r="G66" s="20" t="s">
        <v>22</v>
      </c>
      <c r="H66" s="20" t="s">
        <v>4673</v>
      </c>
      <c r="I66" s="20">
        <v>380</v>
      </c>
      <c r="J66" s="20" t="s">
        <v>23</v>
      </c>
      <c r="K66" s="20" t="s">
        <v>24</v>
      </c>
      <c r="L66" s="20">
        <v>368</v>
      </c>
      <c r="M66" s="20" t="s">
        <v>269</v>
      </c>
      <c r="N66" s="21">
        <v>46309.718842592592</v>
      </c>
      <c r="O66" s="20">
        <v>360</v>
      </c>
      <c r="P66" s="20" t="s">
        <v>26</v>
      </c>
      <c r="Q66" s="20">
        <v>40</v>
      </c>
      <c r="R66" s="3" t="str">
        <f>IF(OR(G66="12R",G66="12L"),_xlfn.XLOOKUP(C66,DB!$A$2:$A$255,DB!$B$2:$B$255,""),IF(OR(G66="30L",G66="30R"),_xlfn.XLOOKUP(C66,DB!$A$2:$A$255,DB!$C$2:$C$255,""),""))</f>
        <v>ENEBA</v>
      </c>
      <c r="S66" s="3">
        <f t="shared" si="0"/>
        <v>16</v>
      </c>
      <c r="T66" s="3" t="str">
        <f>_xlfn.XLOOKUP(C66,DB!$A$2:$A$255,DB!$D$2:$D$255,"")</f>
        <v>Sector 3</v>
      </c>
    </row>
    <row r="67" spans="1:20" x14ac:dyDescent="0.2">
      <c r="A67" s="20" t="s">
        <v>196</v>
      </c>
      <c r="B67" s="20" t="s">
        <v>18</v>
      </c>
      <c r="C67" s="20" t="s">
        <v>43</v>
      </c>
      <c r="D67" s="20" t="s">
        <v>44</v>
      </c>
      <c r="E67" s="20" t="s">
        <v>288</v>
      </c>
      <c r="F67" s="21">
        <v>46309.698831018519</v>
      </c>
      <c r="G67" s="20" t="s">
        <v>22</v>
      </c>
      <c r="H67" s="20" t="s">
        <v>4674</v>
      </c>
      <c r="I67" s="20">
        <v>340</v>
      </c>
      <c r="J67" s="20" t="s">
        <v>23</v>
      </c>
      <c r="K67" s="20" t="s">
        <v>24</v>
      </c>
      <c r="L67" s="20">
        <v>860</v>
      </c>
      <c r="M67" s="20" t="s">
        <v>46</v>
      </c>
      <c r="N67" s="21">
        <v>46309.742581018516</v>
      </c>
      <c r="O67" s="20">
        <v>360</v>
      </c>
      <c r="P67" s="20" t="s">
        <v>26</v>
      </c>
      <c r="Q67" s="20">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20" t="s">
        <v>164</v>
      </c>
      <c r="B68" s="20" t="s">
        <v>18</v>
      </c>
      <c r="C68" s="20" t="s">
        <v>165</v>
      </c>
      <c r="D68" s="20" t="s">
        <v>34</v>
      </c>
      <c r="E68" s="20" t="s">
        <v>159</v>
      </c>
      <c r="F68" s="21">
        <v>46309.701354166667</v>
      </c>
      <c r="G68" s="20" t="s">
        <v>22</v>
      </c>
      <c r="H68" s="20" t="s">
        <v>4675</v>
      </c>
      <c r="I68" s="20">
        <v>360</v>
      </c>
      <c r="J68" s="20" t="s">
        <v>23</v>
      </c>
      <c r="K68" s="20" t="s">
        <v>24</v>
      </c>
      <c r="L68" s="20">
        <v>866</v>
      </c>
      <c r="M68" s="20" t="s">
        <v>36</v>
      </c>
      <c r="N68" s="21">
        <v>46309.745416666665</v>
      </c>
      <c r="O68" s="20">
        <v>360</v>
      </c>
      <c r="P68" s="20" t="s">
        <v>26</v>
      </c>
      <c r="Q68" s="20">
        <v>190</v>
      </c>
      <c r="R68" s="3" t="str">
        <f>IF(OR(G68="12R",G68="12L"),_xlfn.XLOOKUP(C68,DB!$A$2:$A$255,DB!$B$2:$B$255,""),IF(OR(G68="30L",G68="30R"),_xlfn.XLOOKUP(C68,DB!$A$2:$A$255,DB!$C$2:$C$255,""),""))</f>
        <v>UDGUV</v>
      </c>
      <c r="S68" s="3">
        <f t="shared" si="1"/>
        <v>16</v>
      </c>
      <c r="T68" s="3" t="str">
        <f>_xlfn.XLOOKUP(C68,DB!$A$2:$A$255,DB!$D$2:$D$255,"")</f>
        <v>Sector 2</v>
      </c>
    </row>
    <row r="69" spans="1:20" x14ac:dyDescent="0.2">
      <c r="A69" s="20" t="s">
        <v>415</v>
      </c>
      <c r="B69" s="20" t="s">
        <v>18</v>
      </c>
      <c r="C69" s="20" t="s">
        <v>166</v>
      </c>
      <c r="D69" s="20" t="s">
        <v>416</v>
      </c>
      <c r="E69" s="20"/>
      <c r="F69" s="21">
        <v>46309.702951388892</v>
      </c>
      <c r="G69" s="20" t="s">
        <v>22</v>
      </c>
      <c r="H69" s="20" t="s">
        <v>167</v>
      </c>
      <c r="I69" s="20">
        <v>15</v>
      </c>
      <c r="J69" s="20" t="s">
        <v>139</v>
      </c>
      <c r="K69" s="20" t="s">
        <v>51</v>
      </c>
      <c r="L69" s="20">
        <v>58</v>
      </c>
      <c r="M69" s="20" t="s">
        <v>166</v>
      </c>
      <c r="N69" s="21">
        <v>46309.72111111111</v>
      </c>
      <c r="O69" s="20">
        <v>0</v>
      </c>
      <c r="P69" s="20" t="s">
        <v>137</v>
      </c>
      <c r="Q69" s="20">
        <v>15</v>
      </c>
      <c r="R69" s="3" t="str">
        <f>IF(OR(G69="12R",G69="12L"),_xlfn.XLOOKUP(C69,DB!$A$2:$A$255,DB!$B$2:$B$255,""),IF(OR(G69="30L",G69="30R"),_xlfn.XLOOKUP(C69,DB!$A$2:$A$255,DB!$C$2:$C$255,""),""))</f>
        <v>CZM</v>
      </c>
      <c r="S69" s="3">
        <f t="shared" si="1"/>
        <v>16</v>
      </c>
      <c r="T69" s="3" t="str">
        <f>_xlfn.XLOOKUP(C69,DB!$A$2:$A$255,DB!$D$2:$D$255,"")</f>
        <v>Sector 7</v>
      </c>
    </row>
    <row r="70" spans="1:20" x14ac:dyDescent="0.2">
      <c r="A70" s="20" t="s">
        <v>187</v>
      </c>
      <c r="B70" s="20" t="s">
        <v>18</v>
      </c>
      <c r="C70" s="20" t="s">
        <v>18</v>
      </c>
      <c r="D70" s="20" t="s">
        <v>188</v>
      </c>
      <c r="E70" s="20"/>
      <c r="F70" s="21">
        <v>46309.704861111109</v>
      </c>
      <c r="G70" s="20" t="s">
        <v>22</v>
      </c>
      <c r="H70" s="20" t="s">
        <v>138</v>
      </c>
      <c r="I70" s="20">
        <v>15</v>
      </c>
      <c r="J70" s="20" t="s">
        <v>139</v>
      </c>
      <c r="K70" s="20" t="s">
        <v>51</v>
      </c>
      <c r="L70" s="20">
        <v>122</v>
      </c>
      <c r="M70" s="20" t="s">
        <v>18</v>
      </c>
      <c r="N70" s="21">
        <v>46309.765625</v>
      </c>
      <c r="O70" s="20">
        <v>0</v>
      </c>
      <c r="P70" s="20" t="s">
        <v>137</v>
      </c>
      <c r="Q70" s="20">
        <v>15</v>
      </c>
      <c r="R70" s="3" t="str">
        <f>IF(OR(G70="12R",G70="12L"),_xlfn.XLOOKUP(C70,DB!$A$2:$A$255,DB!$B$2:$B$255,""),IF(OR(G70="30L",G70="30R"),_xlfn.XLOOKUP(C70,DB!$A$2:$A$255,DB!$C$2:$C$255,""),""))</f>
        <v/>
      </c>
      <c r="S70" s="3">
        <f t="shared" si="1"/>
        <v>16</v>
      </c>
      <c r="T70" s="3" t="str">
        <f>_xlfn.XLOOKUP(C70,DB!$A$2:$A$255,DB!$D$2:$D$255,"")</f>
        <v/>
      </c>
    </row>
    <row r="71" spans="1:20" x14ac:dyDescent="0.2">
      <c r="A71" s="20" t="s">
        <v>191</v>
      </c>
      <c r="B71" s="20" t="s">
        <v>18</v>
      </c>
      <c r="C71" s="20" t="s">
        <v>115</v>
      </c>
      <c r="D71" s="20" t="s">
        <v>129</v>
      </c>
      <c r="E71" s="20" t="s">
        <v>4676</v>
      </c>
      <c r="F71" s="21">
        <v>46309.706562500003</v>
      </c>
      <c r="G71" s="20" t="s">
        <v>22</v>
      </c>
      <c r="H71" s="20" t="s">
        <v>4677</v>
      </c>
      <c r="I71" s="20">
        <v>350</v>
      </c>
      <c r="J71" s="20" t="s">
        <v>23</v>
      </c>
      <c r="K71" s="20" t="s">
        <v>24</v>
      </c>
      <c r="L71" s="20">
        <v>150</v>
      </c>
      <c r="M71" s="20" t="s">
        <v>117</v>
      </c>
      <c r="N71" s="21">
        <v>46309.716412037036</v>
      </c>
      <c r="O71" s="20">
        <v>261</v>
      </c>
      <c r="P71" s="20" t="s">
        <v>26</v>
      </c>
      <c r="Q71" s="20">
        <v>190</v>
      </c>
      <c r="R71" s="3" t="str">
        <f>IF(OR(G71="12R",G71="12L"),_xlfn.XLOOKUP(C71,DB!$A$2:$A$255,DB!$B$2:$B$255,""),IF(OR(G71="30L",G71="30R"),_xlfn.XLOOKUP(C71,DB!$A$2:$A$255,DB!$C$2:$C$255,""),""))</f>
        <v>TAKUX</v>
      </c>
      <c r="S71" s="3">
        <f t="shared" si="1"/>
        <v>16</v>
      </c>
      <c r="T71" s="3" t="str">
        <f>_xlfn.XLOOKUP(C71,DB!$A$2:$A$255,DB!$D$2:$D$255,"")</f>
        <v>Sector 7</v>
      </c>
    </row>
    <row r="72" spans="1:20" x14ac:dyDescent="0.2">
      <c r="A72" s="20" t="s">
        <v>194</v>
      </c>
      <c r="B72" s="20" t="s">
        <v>18</v>
      </c>
      <c r="C72" s="20" t="s">
        <v>144</v>
      </c>
      <c r="D72" s="20" t="s">
        <v>61</v>
      </c>
      <c r="E72" s="20" t="s">
        <v>932</v>
      </c>
      <c r="F72" s="21">
        <v>46309.71025462963</v>
      </c>
      <c r="G72" s="20" t="s">
        <v>22</v>
      </c>
      <c r="H72" s="20" t="s">
        <v>4678</v>
      </c>
      <c r="I72" s="20">
        <v>330</v>
      </c>
      <c r="J72" s="20" t="s">
        <v>23</v>
      </c>
      <c r="K72" s="20" t="s">
        <v>24</v>
      </c>
      <c r="L72" s="20">
        <v>371</v>
      </c>
      <c r="M72" s="20" t="s">
        <v>31</v>
      </c>
      <c r="N72" s="21">
        <v>46309.731909722221</v>
      </c>
      <c r="O72" s="20">
        <v>330</v>
      </c>
      <c r="P72" s="20" t="s">
        <v>26</v>
      </c>
      <c r="Q72" s="20">
        <v>40</v>
      </c>
      <c r="R72" s="3" t="str">
        <f>IF(OR(G72="12R",G72="12L"),_xlfn.XLOOKUP(C72,DB!$A$2:$A$255,DB!$B$2:$B$255,""),IF(OR(G72="30L",G72="30R"),_xlfn.XLOOKUP(C72,DB!$A$2:$A$255,DB!$C$2:$C$255,""),""))</f>
        <v>OMSUK</v>
      </c>
      <c r="S72" s="3">
        <f t="shared" si="1"/>
        <v>17</v>
      </c>
      <c r="T72" s="3" t="str">
        <f>_xlfn.XLOOKUP(C72,DB!$A$2:$A$255,DB!$D$2:$D$255,"")</f>
        <v>Sector 3</v>
      </c>
    </row>
    <row r="73" spans="1:20" x14ac:dyDescent="0.2">
      <c r="A73" s="20" t="s">
        <v>201</v>
      </c>
      <c r="B73" s="20" t="s">
        <v>18</v>
      </c>
      <c r="C73" s="20" t="s">
        <v>128</v>
      </c>
      <c r="D73" s="20" t="s">
        <v>20</v>
      </c>
      <c r="E73" s="20" t="s">
        <v>4233</v>
      </c>
      <c r="F73" s="21">
        <v>46309.713217592594</v>
      </c>
      <c r="G73" s="20" t="s">
        <v>22</v>
      </c>
      <c r="H73" s="20" t="s">
        <v>4679</v>
      </c>
      <c r="I73" s="20">
        <v>360</v>
      </c>
      <c r="J73" s="20" t="s">
        <v>23</v>
      </c>
      <c r="K73" s="20" t="s">
        <v>24</v>
      </c>
      <c r="L73" s="20">
        <v>524</v>
      </c>
      <c r="M73" s="20" t="s">
        <v>130</v>
      </c>
      <c r="N73" s="21">
        <v>46309.741782407407</v>
      </c>
      <c r="O73" s="20">
        <v>360</v>
      </c>
      <c r="P73" s="20" t="s">
        <v>26</v>
      </c>
      <c r="Q73" s="20">
        <v>40</v>
      </c>
      <c r="R73" s="3" t="str">
        <f>IF(OR(G73="12R",G73="12L"),_xlfn.XLOOKUP(C73,DB!$A$2:$A$255,DB!$B$2:$B$255,""),IF(OR(G73="30L",G73="30R"),_xlfn.XLOOKUP(C73,DB!$A$2:$A$255,DB!$C$2:$C$255,""),""))</f>
        <v>ENEBA</v>
      </c>
      <c r="S73" s="3">
        <f t="shared" si="1"/>
        <v>17</v>
      </c>
      <c r="T73" s="3" t="str">
        <f>_xlfn.XLOOKUP(C73,DB!$A$2:$A$255,DB!$D$2:$D$255,"")</f>
        <v>Sector 3</v>
      </c>
    </row>
    <row r="74" spans="1:20" x14ac:dyDescent="0.2">
      <c r="A74" s="20" t="s">
        <v>192</v>
      </c>
      <c r="B74" s="20" t="s">
        <v>18</v>
      </c>
      <c r="C74" s="20" t="s">
        <v>193</v>
      </c>
      <c r="D74" s="20" t="s">
        <v>54</v>
      </c>
      <c r="E74" s="20" t="s">
        <v>428</v>
      </c>
      <c r="F74" s="21">
        <v>46309.714861111112</v>
      </c>
      <c r="G74" s="20" t="s">
        <v>22</v>
      </c>
      <c r="H74" s="20" t="s">
        <v>4680</v>
      </c>
      <c r="I74" s="20">
        <v>380</v>
      </c>
      <c r="J74" s="20" t="s">
        <v>23</v>
      </c>
      <c r="K74" s="20" t="s">
        <v>24</v>
      </c>
      <c r="L74" s="20">
        <v>828</v>
      </c>
      <c r="M74" s="20" t="s">
        <v>193</v>
      </c>
      <c r="N74" s="21">
        <v>46309.760393518518</v>
      </c>
      <c r="O74" s="20">
        <v>15</v>
      </c>
      <c r="P74" s="20" t="s">
        <v>26</v>
      </c>
      <c r="Q74" s="20">
        <v>190</v>
      </c>
      <c r="R74" s="3" t="str">
        <f>IF(OR(G74="12R",G74="12L"),_xlfn.XLOOKUP(C74,DB!$A$2:$A$255,DB!$B$2:$B$255,""),IF(OR(G74="30L",G74="30R"),_xlfn.XLOOKUP(C74,DB!$A$2:$A$255,DB!$C$2:$C$255,""),""))</f>
        <v>UDGUV</v>
      </c>
      <c r="S74" s="3">
        <f t="shared" si="1"/>
        <v>17</v>
      </c>
      <c r="T74" s="3" t="str">
        <f>_xlfn.XLOOKUP(C74,DB!$A$2:$A$255,DB!$D$2:$D$255,"")</f>
        <v>Sector 2</v>
      </c>
    </row>
    <row r="75" spans="1:20" x14ac:dyDescent="0.2">
      <c r="A75" s="20" t="s">
        <v>410</v>
      </c>
      <c r="B75" s="20" t="s">
        <v>18</v>
      </c>
      <c r="C75" s="20" t="s">
        <v>63</v>
      </c>
      <c r="D75" s="20" t="s">
        <v>54</v>
      </c>
      <c r="E75" s="20" t="s">
        <v>1102</v>
      </c>
      <c r="F75" s="21">
        <v>46309.716446759259</v>
      </c>
      <c r="G75" s="20" t="s">
        <v>22</v>
      </c>
      <c r="H75" s="20" t="s">
        <v>4681</v>
      </c>
      <c r="I75" s="20">
        <v>380</v>
      </c>
      <c r="J75" s="20" t="s">
        <v>23</v>
      </c>
      <c r="K75" s="20" t="s">
        <v>24</v>
      </c>
      <c r="L75" s="20">
        <v>864</v>
      </c>
      <c r="M75" s="20" t="s">
        <v>181</v>
      </c>
      <c r="N75" s="21">
        <v>46309.760636574072</v>
      </c>
      <c r="O75" s="20">
        <v>380</v>
      </c>
      <c r="P75" s="20" t="s">
        <v>26</v>
      </c>
      <c r="Q75" s="20">
        <v>190</v>
      </c>
      <c r="R75" s="3" t="str">
        <f>IF(OR(G75="12R",G75="12L"),_xlfn.XLOOKUP(C75,DB!$A$2:$A$255,DB!$B$2:$B$255,""),IF(OR(G75="30L",G75="30R"),_xlfn.XLOOKUP(C75,DB!$A$2:$A$255,DB!$C$2:$C$255,""),""))</f>
        <v>UDGUV</v>
      </c>
      <c r="S75" s="3">
        <f t="shared" si="1"/>
        <v>17</v>
      </c>
      <c r="T75" s="3" t="str">
        <f>_xlfn.XLOOKUP(C75,DB!$A$2:$A$255,DB!$D$2:$D$255,"")</f>
        <v>Sector 2</v>
      </c>
    </row>
    <row r="76" spans="1:20" x14ac:dyDescent="0.2">
      <c r="A76" s="20" t="s">
        <v>3029</v>
      </c>
      <c r="B76" s="20" t="s">
        <v>18</v>
      </c>
      <c r="C76" s="20" t="s">
        <v>205</v>
      </c>
      <c r="D76" s="20" t="s">
        <v>34</v>
      </c>
      <c r="E76" s="20" t="s">
        <v>4682</v>
      </c>
      <c r="F76" s="21">
        <v>46309.717407407406</v>
      </c>
      <c r="G76" s="20" t="s">
        <v>22</v>
      </c>
      <c r="H76" s="20" t="s">
        <v>4683</v>
      </c>
      <c r="I76" s="20">
        <v>350</v>
      </c>
      <c r="J76" s="20" t="s">
        <v>23</v>
      </c>
      <c r="K76" s="20" t="s">
        <v>24</v>
      </c>
      <c r="L76" s="20">
        <v>360</v>
      </c>
      <c r="M76" s="20" t="s">
        <v>31</v>
      </c>
      <c r="N76" s="21">
        <v>46309.737372685187</v>
      </c>
      <c r="O76" s="20">
        <v>350</v>
      </c>
      <c r="P76" s="20" t="s">
        <v>26</v>
      </c>
      <c r="Q76" s="20">
        <v>40</v>
      </c>
      <c r="R76" s="3" t="str">
        <f>IF(OR(G76="12R",G76="12L"),_xlfn.XLOOKUP(C76,DB!$A$2:$A$255,DB!$B$2:$B$255,""),IF(OR(G76="30L",G76="30R"),_xlfn.XLOOKUP(C76,DB!$A$2:$A$255,DB!$C$2:$C$255,""),""))</f>
        <v>NUDAL</v>
      </c>
      <c r="S76" s="3">
        <f t="shared" si="1"/>
        <v>17</v>
      </c>
      <c r="T76" s="3" t="str">
        <f>_xlfn.XLOOKUP(C76,DB!$A$2:$A$255,DB!$D$2:$D$255,"")</f>
        <v>Sector 3</v>
      </c>
    </row>
    <row r="77" spans="1:20" x14ac:dyDescent="0.2">
      <c r="A77" s="20" t="s">
        <v>3916</v>
      </c>
      <c r="B77" s="20" t="s">
        <v>18</v>
      </c>
      <c r="C77" s="20" t="s">
        <v>423</v>
      </c>
      <c r="D77" s="20" t="s">
        <v>129</v>
      </c>
      <c r="E77" s="20" t="s">
        <v>4684</v>
      </c>
      <c r="F77" s="21">
        <v>46309.718738425923</v>
      </c>
      <c r="G77" s="20" t="s">
        <v>22</v>
      </c>
      <c r="H77" s="20" t="s">
        <v>4685</v>
      </c>
      <c r="I77" s="20">
        <v>400</v>
      </c>
      <c r="J77" s="20" t="s">
        <v>23</v>
      </c>
      <c r="K77" s="20" t="s">
        <v>24</v>
      </c>
      <c r="L77" s="20">
        <v>446</v>
      </c>
      <c r="M77" s="20" t="s">
        <v>204</v>
      </c>
      <c r="N77" s="21">
        <v>46309.742743055554</v>
      </c>
      <c r="O77" s="20">
        <v>400</v>
      </c>
      <c r="P77" s="20" t="s">
        <v>26</v>
      </c>
      <c r="Q77" s="20">
        <v>40</v>
      </c>
      <c r="R77" s="3" t="str">
        <f>IF(OR(G77="12R",G77="12L"),_xlfn.XLOOKUP(C77,DB!$A$2:$A$255,DB!$B$2:$B$255,""),IF(OR(G77="30L",G77="30R"),_xlfn.XLOOKUP(C77,DB!$A$2:$A$255,DB!$C$2:$C$255,""),""))</f>
        <v>ENEBA</v>
      </c>
      <c r="S77" s="3">
        <f t="shared" si="1"/>
        <v>17</v>
      </c>
      <c r="T77" s="3" t="str">
        <f>_xlfn.XLOOKUP(C77,DB!$A$2:$A$255,DB!$D$2:$D$255,"")</f>
        <v>Sector 3</v>
      </c>
    </row>
    <row r="78" spans="1:20" x14ac:dyDescent="0.2">
      <c r="A78" s="20" t="s">
        <v>289</v>
      </c>
      <c r="B78" s="20" t="s">
        <v>18</v>
      </c>
      <c r="C78" s="20" t="s">
        <v>97</v>
      </c>
      <c r="D78" s="20" t="s">
        <v>54</v>
      </c>
      <c r="E78" s="20" t="s">
        <v>112</v>
      </c>
      <c r="F78" s="21">
        <v>46309.719895833332</v>
      </c>
      <c r="G78" s="20" t="s">
        <v>22</v>
      </c>
      <c r="H78" s="20" t="s">
        <v>4686</v>
      </c>
      <c r="I78" s="20">
        <v>380</v>
      </c>
      <c r="J78" s="20" t="s">
        <v>23</v>
      </c>
      <c r="K78" s="20" t="s">
        <v>24</v>
      </c>
      <c r="L78" s="20">
        <v>880</v>
      </c>
      <c r="M78" s="20" t="s">
        <v>4687</v>
      </c>
      <c r="N78" s="21">
        <v>46309.764733796299</v>
      </c>
      <c r="O78" s="20">
        <v>278</v>
      </c>
      <c r="P78" s="20" t="s">
        <v>26</v>
      </c>
      <c r="Q78" s="20">
        <v>190</v>
      </c>
      <c r="R78" s="3" t="str">
        <f>IF(OR(G78="12R",G78="12L"),_xlfn.XLOOKUP(C78,DB!$A$2:$A$255,DB!$B$2:$B$255,""),IF(OR(G78="30L",G78="30R"),_xlfn.XLOOKUP(C78,DB!$A$2:$A$255,DB!$C$2:$C$255,""),""))</f>
        <v>UDGUV</v>
      </c>
      <c r="S78" s="3">
        <f t="shared" si="1"/>
        <v>17</v>
      </c>
      <c r="T78" s="3" t="str">
        <f>_xlfn.XLOOKUP(C78,DB!$A$2:$A$255,DB!$D$2:$D$255,"")</f>
        <v>Sector 2</v>
      </c>
    </row>
    <row r="79" spans="1:20" x14ac:dyDescent="0.2">
      <c r="A79" s="20" t="s">
        <v>202</v>
      </c>
      <c r="B79" s="20" t="s">
        <v>18</v>
      </c>
      <c r="C79" s="20" t="s">
        <v>203</v>
      </c>
      <c r="D79" s="20" t="s">
        <v>123</v>
      </c>
      <c r="E79" s="20" t="s">
        <v>925</v>
      </c>
      <c r="F79" s="21">
        <v>46309.720891203702</v>
      </c>
      <c r="G79" s="20" t="s">
        <v>22</v>
      </c>
      <c r="H79" s="20" t="s">
        <v>4688</v>
      </c>
      <c r="I79" s="20">
        <v>320</v>
      </c>
      <c r="J79" s="20" t="s">
        <v>23</v>
      </c>
      <c r="K79" s="20" t="s">
        <v>24</v>
      </c>
      <c r="L79" s="20">
        <v>433</v>
      </c>
      <c r="M79" s="20" t="s">
        <v>204</v>
      </c>
      <c r="N79" s="21">
        <v>46309.744849537034</v>
      </c>
      <c r="O79" s="20">
        <v>320</v>
      </c>
      <c r="P79" s="20" t="s">
        <v>26</v>
      </c>
      <c r="Q79" s="20">
        <v>40</v>
      </c>
      <c r="R79" s="3" t="str">
        <f>IF(OR(G79="12R",G79="12L"),_xlfn.XLOOKUP(C79,DB!$A$2:$A$255,DB!$B$2:$B$255,""),IF(OR(G79="30L",G79="30R"),_xlfn.XLOOKUP(C79,DB!$A$2:$A$255,DB!$C$2:$C$255,""),""))</f>
        <v>ENEBA</v>
      </c>
      <c r="S79" s="3">
        <f t="shared" si="1"/>
        <v>17</v>
      </c>
      <c r="T79" s="3" t="str">
        <f>_xlfn.XLOOKUP(C79,DB!$A$2:$A$255,DB!$D$2:$D$255,"")</f>
        <v>Sector 3</v>
      </c>
    </row>
    <row r="80" spans="1:20" x14ac:dyDescent="0.2">
      <c r="A80" s="20" t="s">
        <v>4689</v>
      </c>
      <c r="B80" s="20" t="s">
        <v>18</v>
      </c>
      <c r="C80" s="20" t="s">
        <v>212</v>
      </c>
      <c r="D80" s="20" t="s">
        <v>578</v>
      </c>
      <c r="E80" s="20" t="s">
        <v>845</v>
      </c>
      <c r="F80" s="21">
        <v>46309.722800925927</v>
      </c>
      <c r="G80" s="20" t="s">
        <v>22</v>
      </c>
      <c r="H80" s="20" t="s">
        <v>4690</v>
      </c>
      <c r="I80" s="20">
        <v>430</v>
      </c>
      <c r="J80" s="20" t="s">
        <v>23</v>
      </c>
      <c r="K80" s="20" t="s">
        <v>152</v>
      </c>
      <c r="L80" s="20">
        <v>858</v>
      </c>
      <c r="M80" s="20" t="s">
        <v>36</v>
      </c>
      <c r="N80" s="21">
        <v>46309.766736111109</v>
      </c>
      <c r="O80" s="20">
        <v>430</v>
      </c>
      <c r="P80" s="20" t="s">
        <v>26</v>
      </c>
      <c r="Q80" s="20">
        <v>30</v>
      </c>
      <c r="R80" s="3" t="str">
        <f>IF(OR(G80="12R",G80="12L"),_xlfn.XLOOKUP(C80,DB!$A$2:$A$255,DB!$B$2:$B$255,""),IF(OR(G80="30L",G80="30R"),_xlfn.XLOOKUP(C80,DB!$A$2:$A$255,DB!$C$2:$C$255,""),""))</f>
        <v>UDGUV</v>
      </c>
      <c r="S80" s="3">
        <f t="shared" si="1"/>
        <v>17</v>
      </c>
      <c r="T80" s="3" t="str">
        <f>_xlfn.XLOOKUP(C80,DB!$A$2:$A$255,DB!$D$2:$D$255,"")</f>
        <v>Sector 2</v>
      </c>
    </row>
    <row r="81" spans="1:20" x14ac:dyDescent="0.2">
      <c r="A81" s="20" t="s">
        <v>4691</v>
      </c>
      <c r="B81" s="20" t="s">
        <v>18</v>
      </c>
      <c r="C81" s="20" t="s">
        <v>4692</v>
      </c>
      <c r="D81" s="20" t="s">
        <v>4693</v>
      </c>
      <c r="E81" s="20"/>
      <c r="F81" s="21">
        <v>46309.723877314813</v>
      </c>
      <c r="G81" s="20" t="s">
        <v>22</v>
      </c>
      <c r="H81" s="20" t="s">
        <v>4694</v>
      </c>
      <c r="I81" s="20">
        <v>430</v>
      </c>
      <c r="J81" s="20" t="s">
        <v>23</v>
      </c>
      <c r="K81" s="20" t="s">
        <v>51</v>
      </c>
      <c r="L81" s="20">
        <v>446</v>
      </c>
      <c r="M81" s="20" t="s">
        <v>204</v>
      </c>
      <c r="N81" s="21">
        <v>46309.74690972222</v>
      </c>
      <c r="O81" s="20">
        <v>430</v>
      </c>
      <c r="P81" s="20" t="s">
        <v>26</v>
      </c>
      <c r="Q81" s="20">
        <v>40</v>
      </c>
      <c r="R81" s="3" t="str">
        <f>IF(OR(G81="12R",G81="12L"),_xlfn.XLOOKUP(C81,DB!$A$2:$A$255,DB!$B$2:$B$255,""),IF(OR(G81="30L",G81="30R"),_xlfn.XLOOKUP(C81,DB!$A$2:$A$255,DB!$C$2:$C$255,""),""))</f>
        <v>ENEBA</v>
      </c>
      <c r="S81" s="3">
        <f t="shared" si="1"/>
        <v>17</v>
      </c>
      <c r="T81" s="3" t="str">
        <f>_xlfn.XLOOKUP(C81,DB!$A$2:$A$255,DB!$D$2:$D$255,"")</f>
        <v>Sector 3</v>
      </c>
    </row>
    <row r="82" spans="1:20" x14ac:dyDescent="0.2">
      <c r="A82" s="20" t="s">
        <v>198</v>
      </c>
      <c r="B82" s="20" t="s">
        <v>18</v>
      </c>
      <c r="C82" s="20" t="s">
        <v>199</v>
      </c>
      <c r="D82" s="20" t="s">
        <v>61</v>
      </c>
      <c r="E82" s="20" t="s">
        <v>1933</v>
      </c>
      <c r="F82" s="21">
        <v>46309.726678240739</v>
      </c>
      <c r="G82" s="20" t="s">
        <v>22</v>
      </c>
      <c r="H82" s="20" t="s">
        <v>4695</v>
      </c>
      <c r="I82" s="20">
        <v>350</v>
      </c>
      <c r="J82" s="20" t="s">
        <v>23</v>
      </c>
      <c r="K82" s="20" t="s">
        <v>24</v>
      </c>
      <c r="L82" s="20">
        <v>358</v>
      </c>
      <c r="M82" s="20" t="s">
        <v>31</v>
      </c>
      <c r="N82" s="21">
        <v>46309.747986111113</v>
      </c>
      <c r="O82" s="20">
        <v>350</v>
      </c>
      <c r="P82" s="20" t="s">
        <v>26</v>
      </c>
      <c r="Q82" s="20">
        <v>40</v>
      </c>
      <c r="R82" s="3" t="str">
        <f>IF(OR(G82="12R",G82="12L"),_xlfn.XLOOKUP(C82,DB!$A$2:$A$255,DB!$B$2:$B$255,""),IF(OR(G82="30L",G82="30R"),_xlfn.XLOOKUP(C82,DB!$A$2:$A$255,DB!$C$2:$C$255,""),""))</f>
        <v>OMSUK</v>
      </c>
      <c r="S82" s="3">
        <f t="shared" si="1"/>
        <v>17</v>
      </c>
      <c r="T82" s="3" t="str">
        <f>_xlfn.XLOOKUP(C82,DB!$A$2:$A$255,DB!$D$2:$D$255,"")</f>
        <v>Sector 3</v>
      </c>
    </row>
    <row r="83" spans="1:20" x14ac:dyDescent="0.2">
      <c r="A83" s="20" t="s">
        <v>229</v>
      </c>
      <c r="B83" s="20" t="s">
        <v>18</v>
      </c>
      <c r="C83" s="20" t="s">
        <v>230</v>
      </c>
      <c r="D83" s="20" t="s">
        <v>61</v>
      </c>
      <c r="E83" s="20" t="s">
        <v>1245</v>
      </c>
      <c r="F83" s="21">
        <v>46309.73269675926</v>
      </c>
      <c r="G83" s="20" t="s">
        <v>22</v>
      </c>
      <c r="H83" s="20" t="s">
        <v>4696</v>
      </c>
      <c r="I83" s="20">
        <v>350</v>
      </c>
      <c r="J83" s="20" t="s">
        <v>23</v>
      </c>
      <c r="K83" s="20" t="s">
        <v>24</v>
      </c>
      <c r="L83" s="20">
        <v>376</v>
      </c>
      <c r="M83" s="20" t="s">
        <v>1692</v>
      </c>
      <c r="N83" s="21">
        <v>46309.753668981481</v>
      </c>
      <c r="O83" s="20">
        <v>330</v>
      </c>
      <c r="P83" s="20" t="s">
        <v>26</v>
      </c>
      <c r="Q83" s="20">
        <v>40</v>
      </c>
      <c r="R83" s="3" t="str">
        <f>IF(OR(G83="12R",G83="12L"),_xlfn.XLOOKUP(C83,DB!$A$2:$A$255,DB!$B$2:$B$255,""),IF(OR(G83="30L",G83="30R"),_xlfn.XLOOKUP(C83,DB!$A$2:$A$255,DB!$C$2:$C$255,""),""))</f>
        <v>OMSUK</v>
      </c>
      <c r="S83" s="3">
        <f t="shared" si="1"/>
        <v>17</v>
      </c>
      <c r="T83" s="3" t="str">
        <f>_xlfn.XLOOKUP(C83,DB!$A$2:$A$255,DB!$D$2:$D$255,"")</f>
        <v>Sector 3</v>
      </c>
    </row>
    <row r="84" spans="1:20" x14ac:dyDescent="0.2">
      <c r="A84" s="20" t="s">
        <v>262</v>
      </c>
      <c r="B84" s="20" t="s">
        <v>18</v>
      </c>
      <c r="C84" s="20" t="s">
        <v>134</v>
      </c>
      <c r="D84" s="20" t="s">
        <v>61</v>
      </c>
      <c r="E84" s="20" t="s">
        <v>1833</v>
      </c>
      <c r="F84" s="21">
        <v>46309.734814814816</v>
      </c>
      <c r="G84" s="20" t="s">
        <v>22</v>
      </c>
      <c r="H84" s="20" t="s">
        <v>4697</v>
      </c>
      <c r="I84" s="20">
        <v>350</v>
      </c>
      <c r="J84" s="20" t="s">
        <v>23</v>
      </c>
      <c r="K84" s="20" t="s">
        <v>24</v>
      </c>
      <c r="L84" s="20">
        <v>394</v>
      </c>
      <c r="M84" s="20" t="s">
        <v>679</v>
      </c>
      <c r="N84" s="21">
        <v>46309.756574074076</v>
      </c>
      <c r="O84" s="20">
        <v>350</v>
      </c>
      <c r="P84" s="20" t="s">
        <v>26</v>
      </c>
      <c r="Q84" s="20">
        <v>40</v>
      </c>
      <c r="R84" s="3" t="str">
        <f>IF(OR(G84="12R",G84="12L"),_xlfn.XLOOKUP(C84,DB!$A$2:$A$255,DB!$B$2:$B$255,""),IF(OR(G84="30L",G84="30R"),_xlfn.XLOOKUP(C84,DB!$A$2:$A$255,DB!$C$2:$C$255,""),""))</f>
        <v>ENEBA</v>
      </c>
      <c r="S84" s="3">
        <f t="shared" si="1"/>
        <v>17</v>
      </c>
      <c r="T84" s="3" t="str">
        <f>_xlfn.XLOOKUP(C84,DB!$A$2:$A$255,DB!$D$2:$D$255,"")</f>
        <v>Sector 3</v>
      </c>
    </row>
    <row r="85" spans="1:20" x14ac:dyDescent="0.2">
      <c r="A85" s="20" t="s">
        <v>207</v>
      </c>
      <c r="B85" s="20" t="s">
        <v>18</v>
      </c>
      <c r="C85" s="20" t="s">
        <v>208</v>
      </c>
      <c r="D85" s="20" t="s">
        <v>61</v>
      </c>
      <c r="E85" s="20" t="s">
        <v>1858</v>
      </c>
      <c r="F85" s="21">
        <v>46309.737557870372</v>
      </c>
      <c r="G85" s="20" t="s">
        <v>22</v>
      </c>
      <c r="H85" s="20" t="s">
        <v>4698</v>
      </c>
      <c r="I85" s="20">
        <v>310</v>
      </c>
      <c r="J85" s="20" t="s">
        <v>23</v>
      </c>
      <c r="K85" s="20" t="s">
        <v>24</v>
      </c>
      <c r="L85" s="20">
        <v>400</v>
      </c>
      <c r="M85" s="20" t="s">
        <v>31</v>
      </c>
      <c r="N85" s="21">
        <v>46309.76059027778</v>
      </c>
      <c r="O85" s="20">
        <v>310</v>
      </c>
      <c r="P85" s="20" t="s">
        <v>26</v>
      </c>
      <c r="Q85" s="20">
        <v>40</v>
      </c>
      <c r="R85" s="3" t="str">
        <f>IF(OR(G85="12R",G85="12L"),_xlfn.XLOOKUP(C85,DB!$A$2:$A$255,DB!$B$2:$B$255,""),IF(OR(G85="30L",G85="30R"),_xlfn.XLOOKUP(C85,DB!$A$2:$A$255,DB!$C$2:$C$255,""),""))</f>
        <v>ENEBA</v>
      </c>
      <c r="S85" s="3">
        <f t="shared" si="1"/>
        <v>17</v>
      </c>
      <c r="T85" s="3" t="str">
        <f>_xlfn.XLOOKUP(C85,DB!$A$2:$A$255,DB!$D$2:$D$255,"")</f>
        <v>Sector 3</v>
      </c>
    </row>
    <row r="86" spans="1:20" x14ac:dyDescent="0.2">
      <c r="A86" s="20" t="s">
        <v>218</v>
      </c>
      <c r="B86" s="20" t="s">
        <v>18</v>
      </c>
      <c r="C86" s="20" t="s">
        <v>219</v>
      </c>
      <c r="D86" s="20" t="s">
        <v>54</v>
      </c>
      <c r="E86" s="20" t="s">
        <v>4699</v>
      </c>
      <c r="F86" s="21">
        <v>46309.739606481482</v>
      </c>
      <c r="G86" s="20" t="s">
        <v>22</v>
      </c>
      <c r="H86" s="20" t="s">
        <v>4700</v>
      </c>
      <c r="I86" s="20">
        <v>370</v>
      </c>
      <c r="J86" s="20" t="s">
        <v>23</v>
      </c>
      <c r="K86" s="20" t="s">
        <v>24</v>
      </c>
      <c r="L86" s="20">
        <v>149</v>
      </c>
      <c r="M86" s="20" t="s">
        <v>117</v>
      </c>
      <c r="N86" s="21">
        <v>46309.7496875</v>
      </c>
      <c r="O86" s="20">
        <v>285</v>
      </c>
      <c r="P86" s="20" t="s">
        <v>26</v>
      </c>
      <c r="Q86" s="20">
        <v>190</v>
      </c>
      <c r="R86" s="3" t="str">
        <f>IF(OR(G86="12R",G86="12L"),_xlfn.XLOOKUP(C86,DB!$A$2:$A$255,DB!$B$2:$B$255,""),IF(OR(G86="30L",G86="30R"),_xlfn.XLOOKUP(C86,DB!$A$2:$A$255,DB!$C$2:$C$255,""),""))</f>
        <v>TAKUX</v>
      </c>
      <c r="S86" s="3">
        <f t="shared" si="1"/>
        <v>17</v>
      </c>
      <c r="T86" s="3" t="str">
        <f>_xlfn.XLOOKUP(C86,DB!$A$2:$A$255,DB!$D$2:$D$255,"")</f>
        <v>Sector 7</v>
      </c>
    </row>
    <row r="87" spans="1:20" x14ac:dyDescent="0.2">
      <c r="A87" s="20" t="s">
        <v>305</v>
      </c>
      <c r="B87" s="20" t="s">
        <v>18</v>
      </c>
      <c r="C87" s="20" t="s">
        <v>148</v>
      </c>
      <c r="D87" s="20" t="s">
        <v>61</v>
      </c>
      <c r="E87" s="20" t="s">
        <v>825</v>
      </c>
      <c r="F87" s="21">
        <v>46309.745370370372</v>
      </c>
      <c r="G87" s="20" t="s">
        <v>22</v>
      </c>
      <c r="H87" s="20" t="s">
        <v>4701</v>
      </c>
      <c r="I87" s="20">
        <v>350</v>
      </c>
      <c r="J87" s="20" t="s">
        <v>23</v>
      </c>
      <c r="K87" s="20" t="s">
        <v>24</v>
      </c>
      <c r="L87" s="20">
        <v>250</v>
      </c>
      <c r="M87" s="20" t="s">
        <v>4702</v>
      </c>
      <c r="N87" s="21">
        <v>46309.760150462964</v>
      </c>
      <c r="O87" s="20">
        <v>306</v>
      </c>
      <c r="P87" s="20" t="s">
        <v>26</v>
      </c>
      <c r="Q87" s="20">
        <v>40</v>
      </c>
      <c r="R87" s="3" t="str">
        <f>IF(OR(G87="12R",G87="12L"),_xlfn.XLOOKUP(C87,DB!$A$2:$A$255,DB!$B$2:$B$255,""),IF(OR(G87="30L",G87="30R"),_xlfn.XLOOKUP(C87,DB!$A$2:$A$255,DB!$C$2:$C$255,""),""))</f>
        <v>NUDAL</v>
      </c>
      <c r="S87" s="3">
        <f t="shared" si="1"/>
        <v>17</v>
      </c>
      <c r="T87" s="3" t="str">
        <f>_xlfn.XLOOKUP(C87,DB!$A$2:$A$255,DB!$D$2:$D$255,"")</f>
        <v>Sector 3</v>
      </c>
    </row>
    <row r="88" spans="1:20" x14ac:dyDescent="0.2">
      <c r="A88" s="20" t="s">
        <v>228</v>
      </c>
      <c r="B88" s="20" t="s">
        <v>18</v>
      </c>
      <c r="C88" s="20" t="s">
        <v>19</v>
      </c>
      <c r="D88" s="20" t="s">
        <v>54</v>
      </c>
      <c r="E88" s="20" t="s">
        <v>4530</v>
      </c>
      <c r="F88" s="21">
        <v>46309.746782407405</v>
      </c>
      <c r="G88" s="20" t="s">
        <v>22</v>
      </c>
      <c r="H88" s="20" t="s">
        <v>4703</v>
      </c>
      <c r="I88" s="20">
        <v>380</v>
      </c>
      <c r="J88" s="20" t="s">
        <v>23</v>
      </c>
      <c r="K88" s="20" t="s">
        <v>24</v>
      </c>
      <c r="L88" s="20">
        <v>859</v>
      </c>
      <c r="M88" s="20" t="s">
        <v>25</v>
      </c>
      <c r="N88" s="21">
        <v>46309.790601851855</v>
      </c>
      <c r="O88" s="20">
        <v>380</v>
      </c>
      <c r="P88" s="20" t="s">
        <v>26</v>
      </c>
      <c r="Q88" s="20">
        <v>190</v>
      </c>
      <c r="R88" s="3" t="str">
        <f>IF(OR(G88="12R",G88="12L"),_xlfn.XLOOKUP(C88,DB!$A$2:$A$255,DB!$B$2:$B$255,""),IF(OR(G88="30L",G88="30R"),_xlfn.XLOOKUP(C88,DB!$A$2:$A$255,DB!$C$2:$C$255,""),""))</f>
        <v>UDGUV</v>
      </c>
      <c r="S88" s="3">
        <f t="shared" si="1"/>
        <v>17</v>
      </c>
      <c r="T88" s="3" t="str">
        <f>_xlfn.XLOOKUP(C88,DB!$A$2:$A$255,DB!$D$2:$D$255,"")</f>
        <v>Sector 2</v>
      </c>
    </row>
    <row r="89" spans="1:20" x14ac:dyDescent="0.2">
      <c r="A89" s="20" t="s">
        <v>226</v>
      </c>
      <c r="B89" s="20" t="s">
        <v>18</v>
      </c>
      <c r="C89" s="20" t="s">
        <v>227</v>
      </c>
      <c r="D89" s="20" t="s">
        <v>54</v>
      </c>
      <c r="E89" s="20" t="s">
        <v>3162</v>
      </c>
      <c r="F89" s="21">
        <v>46309.752523148149</v>
      </c>
      <c r="G89" s="20" t="s">
        <v>22</v>
      </c>
      <c r="H89" s="20" t="s">
        <v>4704</v>
      </c>
      <c r="I89" s="20">
        <v>370</v>
      </c>
      <c r="J89" s="20" t="s">
        <v>23</v>
      </c>
      <c r="K89" s="20" t="s">
        <v>24</v>
      </c>
      <c r="L89" s="20">
        <v>147</v>
      </c>
      <c r="M89" s="20" t="s">
        <v>869</v>
      </c>
      <c r="N89" s="21">
        <v>46309.762256944443</v>
      </c>
      <c r="O89" s="20">
        <v>288</v>
      </c>
      <c r="P89" s="20" t="s">
        <v>26</v>
      </c>
      <c r="Q89" s="20">
        <v>190</v>
      </c>
      <c r="R89" s="3" t="str">
        <f>IF(OR(G89="12R",G89="12L"),_xlfn.XLOOKUP(C89,DB!$A$2:$A$255,DB!$B$2:$B$255,""),IF(OR(G89="30L",G89="30R"),_xlfn.XLOOKUP(C89,DB!$A$2:$A$255,DB!$C$2:$C$255,""),""))</f>
        <v>TAKUX</v>
      </c>
      <c r="S89" s="3">
        <f t="shared" si="1"/>
        <v>18</v>
      </c>
      <c r="T89" s="3" t="str">
        <f>_xlfn.XLOOKUP(C89,DB!$A$2:$A$255,DB!$D$2:$D$255,"")</f>
        <v>Sector 7</v>
      </c>
    </row>
    <row r="90" spans="1:20" x14ac:dyDescent="0.2">
      <c r="A90" s="20" t="s">
        <v>217</v>
      </c>
      <c r="B90" s="20" t="s">
        <v>18</v>
      </c>
      <c r="C90" s="20" t="s">
        <v>33</v>
      </c>
      <c r="D90" s="20" t="s">
        <v>20</v>
      </c>
      <c r="E90" s="20" t="s">
        <v>406</v>
      </c>
      <c r="F90" s="21">
        <v>46309.753761574073</v>
      </c>
      <c r="G90" s="20" t="s">
        <v>22</v>
      </c>
      <c r="H90" s="20" t="s">
        <v>4705</v>
      </c>
      <c r="I90" s="20">
        <v>360</v>
      </c>
      <c r="J90" s="20" t="s">
        <v>23</v>
      </c>
      <c r="K90" s="20" t="s">
        <v>24</v>
      </c>
      <c r="L90" s="20">
        <v>876</v>
      </c>
      <c r="M90" s="20" t="s">
        <v>36</v>
      </c>
      <c r="N90" s="21">
        <v>46309.797685185185</v>
      </c>
      <c r="O90" s="20">
        <v>340</v>
      </c>
      <c r="P90" s="20" t="s">
        <v>26</v>
      </c>
      <c r="Q90" s="20">
        <v>190</v>
      </c>
      <c r="R90" s="3" t="str">
        <f>IF(OR(G90="12R",G90="12L"),_xlfn.XLOOKUP(C90,DB!$A$2:$A$255,DB!$B$2:$B$255,""),IF(OR(G90="30L",G90="30R"),_xlfn.XLOOKUP(C90,DB!$A$2:$A$255,DB!$C$2:$C$255,""),""))</f>
        <v>UDGUV</v>
      </c>
      <c r="S90" s="3">
        <f t="shared" si="1"/>
        <v>18</v>
      </c>
      <c r="T90" s="3" t="str">
        <f>_xlfn.XLOOKUP(C90,DB!$A$2:$A$255,DB!$D$2:$D$255,"")</f>
        <v>Sector 2</v>
      </c>
    </row>
    <row r="91" spans="1:20" x14ac:dyDescent="0.2">
      <c r="A91" s="20" t="s">
        <v>232</v>
      </c>
      <c r="B91" s="20" t="s">
        <v>18</v>
      </c>
      <c r="C91" s="20" t="s">
        <v>170</v>
      </c>
      <c r="D91" s="20" t="s">
        <v>20</v>
      </c>
      <c r="E91" s="20" t="s">
        <v>4706</v>
      </c>
      <c r="F91" s="21">
        <v>46309.754884259259</v>
      </c>
      <c r="G91" s="20" t="s">
        <v>22</v>
      </c>
      <c r="H91" s="20" t="s">
        <v>4707</v>
      </c>
      <c r="I91" s="20">
        <v>350</v>
      </c>
      <c r="J91" s="20" t="s">
        <v>23</v>
      </c>
      <c r="K91" s="20" t="s">
        <v>24</v>
      </c>
      <c r="L91" s="20">
        <v>382</v>
      </c>
      <c r="M91" s="20" t="s">
        <v>31</v>
      </c>
      <c r="N91" s="21">
        <v>46309.776250000003</v>
      </c>
      <c r="O91" s="20">
        <v>350</v>
      </c>
      <c r="P91" s="20" t="s">
        <v>26</v>
      </c>
      <c r="Q91" s="20">
        <v>40</v>
      </c>
      <c r="R91" s="3" t="str">
        <f>IF(OR(G91="12R",G91="12L"),_xlfn.XLOOKUP(C91,DB!$A$2:$A$255,DB!$B$2:$B$255,""),IF(OR(G91="30L",G91="30R"),_xlfn.XLOOKUP(C91,DB!$A$2:$A$255,DB!$C$2:$C$255,""),""))</f>
        <v>OMSUK</v>
      </c>
      <c r="S91" s="3">
        <f t="shared" si="1"/>
        <v>18</v>
      </c>
      <c r="T91" s="3" t="str">
        <f>_xlfn.XLOOKUP(C91,DB!$A$2:$A$255,DB!$D$2:$D$255,"")</f>
        <v>Sector 3</v>
      </c>
    </row>
    <row r="92" spans="1:20" x14ac:dyDescent="0.2">
      <c r="A92" s="20" t="s">
        <v>665</v>
      </c>
      <c r="B92" s="20" t="s">
        <v>18</v>
      </c>
      <c r="C92" s="20" t="s">
        <v>666</v>
      </c>
      <c r="D92" s="20" t="s">
        <v>29</v>
      </c>
      <c r="E92" s="20" t="s">
        <v>1403</v>
      </c>
      <c r="F92" s="21">
        <v>46309.757870370369</v>
      </c>
      <c r="G92" s="20" t="s">
        <v>22</v>
      </c>
      <c r="H92" s="20" t="s">
        <v>4708</v>
      </c>
      <c r="I92" s="20">
        <v>360</v>
      </c>
      <c r="J92" s="20" t="s">
        <v>23</v>
      </c>
      <c r="K92" s="20" t="s">
        <v>24</v>
      </c>
      <c r="L92" s="20">
        <v>457</v>
      </c>
      <c r="M92" s="20" t="s">
        <v>204</v>
      </c>
      <c r="N92" s="21">
        <v>46309.782743055555</v>
      </c>
      <c r="O92" s="20">
        <v>360</v>
      </c>
      <c r="P92" s="20" t="s">
        <v>26</v>
      </c>
      <c r="Q92" s="20">
        <v>40</v>
      </c>
      <c r="R92" s="3" t="str">
        <f>IF(OR(G92="12R",G92="12L"),_xlfn.XLOOKUP(C92,DB!$A$2:$A$255,DB!$B$2:$B$255,""),IF(OR(G92="30L",G92="30R"),_xlfn.XLOOKUP(C92,DB!$A$2:$A$255,DB!$C$2:$C$255,""),""))</f>
        <v>OMSUK</v>
      </c>
      <c r="S92" s="3">
        <f t="shared" si="1"/>
        <v>18</v>
      </c>
      <c r="T92" s="3" t="str">
        <f>_xlfn.XLOOKUP(C92,DB!$A$2:$A$255,DB!$D$2:$D$255,"")</f>
        <v>Sector 3</v>
      </c>
    </row>
    <row r="93" spans="1:20" x14ac:dyDescent="0.2">
      <c r="A93" s="20" t="s">
        <v>4709</v>
      </c>
      <c r="B93" s="20" t="s">
        <v>18</v>
      </c>
      <c r="C93" s="20" t="s">
        <v>212</v>
      </c>
      <c r="D93" s="20" t="s">
        <v>542</v>
      </c>
      <c r="E93" s="20" t="s">
        <v>4710</v>
      </c>
      <c r="F93" s="21">
        <v>46309.759074074071</v>
      </c>
      <c r="G93" s="20" t="s">
        <v>22</v>
      </c>
      <c r="H93" s="20" t="s">
        <v>4711</v>
      </c>
      <c r="I93" s="20">
        <v>430</v>
      </c>
      <c r="J93" s="20" t="s">
        <v>23</v>
      </c>
      <c r="K93" s="20" t="s">
        <v>51</v>
      </c>
      <c r="L93" s="20">
        <v>870</v>
      </c>
      <c r="M93" s="20" t="s">
        <v>36</v>
      </c>
      <c r="N93" s="21">
        <v>46309.806354166663</v>
      </c>
      <c r="O93" s="20">
        <v>430</v>
      </c>
      <c r="P93" s="20" t="s">
        <v>26</v>
      </c>
      <c r="Q93" s="20">
        <v>30</v>
      </c>
      <c r="R93" s="3" t="str">
        <f>IF(OR(G93="12R",G93="12L"),_xlfn.XLOOKUP(C93,DB!$A$2:$A$255,DB!$B$2:$B$255,""),IF(OR(G93="30L",G93="30R"),_xlfn.XLOOKUP(C93,DB!$A$2:$A$255,DB!$C$2:$C$255,""),""))</f>
        <v>UDGUV</v>
      </c>
      <c r="S93" s="3">
        <f t="shared" si="1"/>
        <v>18</v>
      </c>
      <c r="T93" s="3" t="str">
        <f>_xlfn.XLOOKUP(C93,DB!$A$2:$A$255,DB!$D$2:$D$255,"")</f>
        <v>Sector 2</v>
      </c>
    </row>
    <row r="94" spans="1:20" x14ac:dyDescent="0.2">
      <c r="A94" s="20" t="s">
        <v>236</v>
      </c>
      <c r="B94" s="20" t="s">
        <v>18</v>
      </c>
      <c r="C94" s="20" t="s">
        <v>43</v>
      </c>
      <c r="D94" s="20" t="s">
        <v>44</v>
      </c>
      <c r="E94" s="20" t="s">
        <v>104</v>
      </c>
      <c r="F94" s="21">
        <v>46309.760509259257</v>
      </c>
      <c r="G94" s="20" t="s">
        <v>22</v>
      </c>
      <c r="H94" s="20" t="s">
        <v>4712</v>
      </c>
      <c r="I94" s="20">
        <v>360</v>
      </c>
      <c r="J94" s="20" t="s">
        <v>23</v>
      </c>
      <c r="K94" s="20" t="s">
        <v>24</v>
      </c>
      <c r="L94" s="20">
        <v>870</v>
      </c>
      <c r="M94" s="20" t="s">
        <v>46</v>
      </c>
      <c r="N94" s="21">
        <v>46309.804930555554</v>
      </c>
      <c r="O94" s="20">
        <v>360</v>
      </c>
      <c r="P94" s="20" t="s">
        <v>26</v>
      </c>
      <c r="Q94" s="20">
        <v>190</v>
      </c>
      <c r="R94" s="3" t="str">
        <f>IF(OR(G94="12R",G94="12L"),_xlfn.XLOOKUP(C94,DB!$A$2:$A$255,DB!$B$2:$B$255,""),IF(OR(G94="30L",G94="30R"),_xlfn.XLOOKUP(C94,DB!$A$2:$A$255,DB!$C$2:$C$255,""),""))</f>
        <v>UDGUV</v>
      </c>
      <c r="S94" s="3">
        <f t="shared" si="1"/>
        <v>18</v>
      </c>
      <c r="T94" s="3" t="str">
        <f>_xlfn.XLOOKUP(C94,DB!$A$2:$A$255,DB!$D$2:$D$255,"")</f>
        <v>Sector 2</v>
      </c>
    </row>
    <row r="95" spans="1:20" x14ac:dyDescent="0.2">
      <c r="A95" s="20" t="s">
        <v>233</v>
      </c>
      <c r="B95" s="20" t="s">
        <v>18</v>
      </c>
      <c r="C95" s="20" t="s">
        <v>234</v>
      </c>
      <c r="D95" s="20" t="s">
        <v>44</v>
      </c>
      <c r="E95" s="20" t="s">
        <v>4713</v>
      </c>
      <c r="F95" s="21">
        <v>46309.761863425927</v>
      </c>
      <c r="G95" s="20" t="s">
        <v>22</v>
      </c>
      <c r="H95" s="20" t="s">
        <v>4714</v>
      </c>
      <c r="I95" s="20">
        <v>320</v>
      </c>
      <c r="J95" s="20" t="s">
        <v>23</v>
      </c>
      <c r="K95" s="20" t="s">
        <v>24</v>
      </c>
      <c r="L95" s="20">
        <v>874</v>
      </c>
      <c r="M95" s="20" t="s">
        <v>36</v>
      </c>
      <c r="N95" s="21">
        <v>46309.805219907408</v>
      </c>
      <c r="O95" s="20">
        <v>320</v>
      </c>
      <c r="P95" s="20" t="s">
        <v>26</v>
      </c>
      <c r="Q95" s="20">
        <v>190</v>
      </c>
      <c r="R95" s="3" t="str">
        <f>IF(OR(G95="12R",G95="12L"),_xlfn.XLOOKUP(C95,DB!$A$2:$A$255,DB!$B$2:$B$255,""),IF(OR(G95="30L",G95="30R"),_xlfn.XLOOKUP(C95,DB!$A$2:$A$255,DB!$C$2:$C$255,""),""))</f>
        <v>UDGUV</v>
      </c>
      <c r="S95" s="3">
        <f t="shared" si="1"/>
        <v>18</v>
      </c>
      <c r="T95" s="3" t="str">
        <f>_xlfn.XLOOKUP(C95,DB!$A$2:$A$255,DB!$D$2:$D$255,"")</f>
        <v>Sector 2</v>
      </c>
    </row>
    <row r="96" spans="1:20" x14ac:dyDescent="0.2">
      <c r="A96" s="20" t="s">
        <v>264</v>
      </c>
      <c r="B96" s="20" t="s">
        <v>18</v>
      </c>
      <c r="C96" s="20" t="s">
        <v>224</v>
      </c>
      <c r="D96" s="20" t="s">
        <v>29</v>
      </c>
      <c r="E96" s="20" t="s">
        <v>4715</v>
      </c>
      <c r="F96" s="21">
        <v>46309.762962962966</v>
      </c>
      <c r="G96" s="20" t="s">
        <v>22</v>
      </c>
      <c r="H96" s="20" t="s">
        <v>4716</v>
      </c>
      <c r="I96" s="20">
        <v>360</v>
      </c>
      <c r="J96" s="20" t="s">
        <v>23</v>
      </c>
      <c r="K96" s="20" t="s">
        <v>24</v>
      </c>
      <c r="L96" s="20">
        <v>557</v>
      </c>
      <c r="M96" s="20" t="s">
        <v>130</v>
      </c>
      <c r="N96" s="21">
        <v>46309.791516203702</v>
      </c>
      <c r="O96" s="20">
        <v>360</v>
      </c>
      <c r="P96" s="20" t="s">
        <v>26</v>
      </c>
      <c r="Q96" s="20">
        <v>40</v>
      </c>
      <c r="R96" s="3" t="str">
        <f>IF(OR(G96="12R",G96="12L"),_xlfn.XLOOKUP(C96,DB!$A$2:$A$255,DB!$B$2:$B$255,""),IF(OR(G96="30L",G96="30R"),_xlfn.XLOOKUP(C96,DB!$A$2:$A$255,DB!$C$2:$C$255,""),""))</f>
        <v>ENEBA</v>
      </c>
      <c r="S96" s="3">
        <f t="shared" si="1"/>
        <v>18</v>
      </c>
      <c r="T96" s="3" t="str">
        <f>_xlfn.XLOOKUP(C96,DB!$A$2:$A$255,DB!$D$2:$D$255,"")</f>
        <v>Sector 3</v>
      </c>
    </row>
    <row r="97" spans="1:20" x14ac:dyDescent="0.2">
      <c r="A97" s="20" t="s">
        <v>231</v>
      </c>
      <c r="B97" s="20" t="s">
        <v>18</v>
      </c>
      <c r="C97" s="20" t="s">
        <v>33</v>
      </c>
      <c r="D97" s="20" t="s">
        <v>20</v>
      </c>
      <c r="E97" s="20" t="s">
        <v>534</v>
      </c>
      <c r="F97" s="21">
        <v>46309.766469907408</v>
      </c>
      <c r="G97" s="20" t="s">
        <v>22</v>
      </c>
      <c r="H97" s="20" t="s">
        <v>4717</v>
      </c>
      <c r="I97" s="20">
        <v>360</v>
      </c>
      <c r="J97" s="20" t="s">
        <v>23</v>
      </c>
      <c r="K97" s="20" t="s">
        <v>24</v>
      </c>
      <c r="L97" s="20">
        <v>884</v>
      </c>
      <c r="M97" s="20" t="s">
        <v>36</v>
      </c>
      <c r="N97" s="21">
        <v>46309.811041666668</v>
      </c>
      <c r="O97" s="20">
        <v>360</v>
      </c>
      <c r="P97" s="20" t="s">
        <v>26</v>
      </c>
      <c r="Q97" s="20">
        <v>190</v>
      </c>
      <c r="R97" s="3" t="str">
        <f>IF(OR(G97="12R",G97="12L"),_xlfn.XLOOKUP(C97,DB!$A$2:$A$255,DB!$B$2:$B$255,""),IF(OR(G97="30L",G97="30R"),_xlfn.XLOOKUP(C97,DB!$A$2:$A$255,DB!$C$2:$C$255,""),""))</f>
        <v>UDGUV</v>
      </c>
      <c r="S97" s="3">
        <f t="shared" si="1"/>
        <v>18</v>
      </c>
      <c r="T97" s="3" t="str">
        <f>_xlfn.XLOOKUP(C97,DB!$A$2:$A$255,DB!$D$2:$D$255,"")</f>
        <v>Sector 2</v>
      </c>
    </row>
    <row r="98" spans="1:20" x14ac:dyDescent="0.2">
      <c r="A98" s="20" t="s">
        <v>242</v>
      </c>
      <c r="B98" s="20" t="s">
        <v>18</v>
      </c>
      <c r="C98" s="20" t="s">
        <v>203</v>
      </c>
      <c r="D98" s="20" t="s">
        <v>61</v>
      </c>
      <c r="E98" s="20" t="s">
        <v>4718</v>
      </c>
      <c r="F98" s="21">
        <v>46309.768993055557</v>
      </c>
      <c r="G98" s="20" t="s">
        <v>22</v>
      </c>
      <c r="H98" s="20" t="s">
        <v>4719</v>
      </c>
      <c r="I98" s="20">
        <v>360</v>
      </c>
      <c r="J98" s="20" t="s">
        <v>23</v>
      </c>
      <c r="K98" s="20" t="s">
        <v>24</v>
      </c>
      <c r="L98" s="20">
        <v>422</v>
      </c>
      <c r="M98" s="20" t="s">
        <v>204</v>
      </c>
      <c r="N98" s="21">
        <v>46309.79142361111</v>
      </c>
      <c r="O98" s="20">
        <v>340</v>
      </c>
      <c r="P98" s="20" t="s">
        <v>26</v>
      </c>
      <c r="Q98" s="20">
        <v>40</v>
      </c>
      <c r="R98" s="3" t="str">
        <f>IF(OR(G98="12R",G98="12L"),_xlfn.XLOOKUP(C98,DB!$A$2:$A$255,DB!$B$2:$B$255,""),IF(OR(G98="30L",G98="30R"),_xlfn.XLOOKUP(C98,DB!$A$2:$A$255,DB!$C$2:$C$255,""),""))</f>
        <v>ENEBA</v>
      </c>
      <c r="S98" s="3">
        <f t="shared" si="1"/>
        <v>18</v>
      </c>
      <c r="T98" s="3" t="str">
        <f>_xlfn.XLOOKUP(C98,DB!$A$2:$A$255,DB!$D$2:$D$255,"")</f>
        <v>Sector 3</v>
      </c>
    </row>
    <row r="99" spans="1:20" x14ac:dyDescent="0.2">
      <c r="A99" s="20" t="s">
        <v>253</v>
      </c>
      <c r="B99" s="20" t="s">
        <v>18</v>
      </c>
      <c r="C99" s="20" t="s">
        <v>122</v>
      </c>
      <c r="D99" s="20" t="s">
        <v>123</v>
      </c>
      <c r="E99" s="20" t="s">
        <v>3632</v>
      </c>
      <c r="F99" s="21">
        <v>46309.770902777775</v>
      </c>
      <c r="G99" s="20" t="s">
        <v>22</v>
      </c>
      <c r="H99" s="20" t="s">
        <v>4720</v>
      </c>
      <c r="I99" s="20">
        <v>340</v>
      </c>
      <c r="J99" s="20" t="s">
        <v>23</v>
      </c>
      <c r="K99" s="20" t="s">
        <v>24</v>
      </c>
      <c r="L99" s="20">
        <v>553</v>
      </c>
      <c r="M99" s="20" t="s">
        <v>130</v>
      </c>
      <c r="N99" s="21">
        <v>46309.799803240741</v>
      </c>
      <c r="O99" s="20">
        <v>340</v>
      </c>
      <c r="P99" s="20" t="s">
        <v>26</v>
      </c>
      <c r="Q99" s="20">
        <v>40</v>
      </c>
      <c r="R99" s="3" t="str">
        <f>IF(OR(G99="12R",G99="12L"),_xlfn.XLOOKUP(C99,DB!$A$2:$A$255,DB!$B$2:$B$255,""),IF(OR(G99="30L",G99="30R"),_xlfn.XLOOKUP(C99,DB!$A$2:$A$255,DB!$C$2:$C$255,""),""))</f>
        <v>ENEBA</v>
      </c>
      <c r="S99" s="3">
        <f t="shared" si="1"/>
        <v>18</v>
      </c>
      <c r="T99" s="3" t="str">
        <f>_xlfn.XLOOKUP(C99,DB!$A$2:$A$255,DB!$D$2:$D$255,"")</f>
        <v>Sector 3</v>
      </c>
    </row>
    <row r="100" spans="1:20" x14ac:dyDescent="0.2">
      <c r="A100" s="20" t="s">
        <v>243</v>
      </c>
      <c r="B100" s="20" t="s">
        <v>18</v>
      </c>
      <c r="C100" s="20" t="s">
        <v>144</v>
      </c>
      <c r="D100" s="20" t="s">
        <v>61</v>
      </c>
      <c r="E100" s="20" t="s">
        <v>3357</v>
      </c>
      <c r="F100" s="21">
        <v>46309.772847222222</v>
      </c>
      <c r="G100" s="20" t="s">
        <v>22</v>
      </c>
      <c r="H100" s="20" t="s">
        <v>4721</v>
      </c>
      <c r="I100" s="20">
        <v>330</v>
      </c>
      <c r="J100" s="20" t="s">
        <v>23</v>
      </c>
      <c r="K100" s="20" t="s">
        <v>24</v>
      </c>
      <c r="L100" s="20">
        <v>361</v>
      </c>
      <c r="M100" s="20" t="s">
        <v>31</v>
      </c>
      <c r="N100" s="21">
        <v>46309.793715277781</v>
      </c>
      <c r="O100" s="20">
        <v>330</v>
      </c>
      <c r="P100" s="20" t="s">
        <v>26</v>
      </c>
      <c r="Q100" s="2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244</v>
      </c>
      <c r="B101" s="20" t="s">
        <v>18</v>
      </c>
      <c r="C101" s="20" t="s">
        <v>28</v>
      </c>
      <c r="D101" s="20" t="s">
        <v>29</v>
      </c>
      <c r="E101" s="20" t="s">
        <v>774</v>
      </c>
      <c r="F101" s="21">
        <v>46309.776724537034</v>
      </c>
      <c r="G101" s="20" t="s">
        <v>22</v>
      </c>
      <c r="H101" s="20" t="s">
        <v>4722</v>
      </c>
      <c r="I101" s="20">
        <v>380</v>
      </c>
      <c r="J101" s="20" t="s">
        <v>23</v>
      </c>
      <c r="K101" s="20" t="s">
        <v>24</v>
      </c>
      <c r="L101" s="20">
        <v>370</v>
      </c>
      <c r="M101" s="20" t="s">
        <v>269</v>
      </c>
      <c r="N101" s="21">
        <v>46309.798611111109</v>
      </c>
      <c r="O101" s="20">
        <v>360</v>
      </c>
      <c r="P101" s="20" t="s">
        <v>26</v>
      </c>
      <c r="Q101" s="20">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20" t="s">
        <v>240</v>
      </c>
      <c r="B102" s="20" t="s">
        <v>18</v>
      </c>
      <c r="C102" s="20" t="s">
        <v>28</v>
      </c>
      <c r="D102" s="20" t="s">
        <v>241</v>
      </c>
      <c r="E102" s="20" t="s">
        <v>4723</v>
      </c>
      <c r="F102" s="21">
        <v>46309.778391203705</v>
      </c>
      <c r="G102" s="20" t="s">
        <v>22</v>
      </c>
      <c r="H102" s="20" t="s">
        <v>4724</v>
      </c>
      <c r="I102" s="20">
        <v>370</v>
      </c>
      <c r="J102" s="20" t="s">
        <v>23</v>
      </c>
      <c r="K102" s="20" t="s">
        <v>24</v>
      </c>
      <c r="L102" s="20">
        <v>372</v>
      </c>
      <c r="M102" s="20" t="s">
        <v>31</v>
      </c>
      <c r="N102" s="21">
        <v>46309.799756944441</v>
      </c>
      <c r="O102" s="20">
        <v>350</v>
      </c>
      <c r="P102" s="20" t="s">
        <v>26</v>
      </c>
      <c r="Q102" s="20">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419</v>
      </c>
      <c r="B103" s="20" t="s">
        <v>18</v>
      </c>
      <c r="C103" s="20" t="s">
        <v>101</v>
      </c>
      <c r="D103" s="20" t="s">
        <v>34</v>
      </c>
      <c r="E103" s="20" t="s">
        <v>399</v>
      </c>
      <c r="F103" s="21">
        <v>46309.781631944446</v>
      </c>
      <c r="G103" s="20" t="s">
        <v>22</v>
      </c>
      <c r="H103" s="20" t="s">
        <v>4725</v>
      </c>
      <c r="I103" s="20">
        <v>360</v>
      </c>
      <c r="J103" s="20" t="s">
        <v>23</v>
      </c>
      <c r="K103" s="20" t="s">
        <v>152</v>
      </c>
      <c r="L103" s="20">
        <v>874</v>
      </c>
      <c r="M103" s="20" t="s">
        <v>894</v>
      </c>
      <c r="N103" s="21">
        <v>46309.826215277775</v>
      </c>
      <c r="O103" s="20">
        <v>360</v>
      </c>
      <c r="P103" s="20" t="s">
        <v>26</v>
      </c>
      <c r="Q103" s="20">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251</v>
      </c>
      <c r="B104" s="20" t="s">
        <v>18</v>
      </c>
      <c r="C104" s="20" t="s">
        <v>63</v>
      </c>
      <c r="D104" s="20" t="s">
        <v>34</v>
      </c>
      <c r="E104" s="20" t="s">
        <v>4726</v>
      </c>
      <c r="F104" s="21">
        <v>46309.78534722222</v>
      </c>
      <c r="G104" s="20" t="s">
        <v>22</v>
      </c>
      <c r="H104" s="20" t="s">
        <v>4727</v>
      </c>
      <c r="I104" s="20">
        <v>360</v>
      </c>
      <c r="J104" s="20" t="s">
        <v>23</v>
      </c>
      <c r="K104" s="20" t="s">
        <v>24</v>
      </c>
      <c r="L104" s="20">
        <v>875</v>
      </c>
      <c r="M104" s="20" t="s">
        <v>181</v>
      </c>
      <c r="N104" s="21">
        <v>46309.830069444448</v>
      </c>
      <c r="O104" s="20">
        <v>360</v>
      </c>
      <c r="P104" s="20" t="s">
        <v>26</v>
      </c>
      <c r="Q104" s="20">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492</v>
      </c>
      <c r="B105" s="20" t="s">
        <v>18</v>
      </c>
      <c r="C105" s="20" t="s">
        <v>493</v>
      </c>
      <c r="D105" s="20" t="s">
        <v>29</v>
      </c>
      <c r="E105" s="20" t="s">
        <v>4728</v>
      </c>
      <c r="F105" s="21">
        <v>46309.790439814817</v>
      </c>
      <c r="G105" s="20" t="s">
        <v>22</v>
      </c>
      <c r="H105" s="20" t="s">
        <v>4729</v>
      </c>
      <c r="I105" s="20">
        <v>360</v>
      </c>
      <c r="J105" s="20" t="s">
        <v>23</v>
      </c>
      <c r="K105" s="20" t="s">
        <v>24</v>
      </c>
      <c r="L105" s="20">
        <v>437</v>
      </c>
      <c r="M105" s="20" t="s">
        <v>204</v>
      </c>
      <c r="N105" s="21">
        <v>46309.814166666663</v>
      </c>
      <c r="O105" s="20">
        <v>360</v>
      </c>
      <c r="P105" s="20" t="s">
        <v>26</v>
      </c>
      <c r="Q105" s="20">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20" t="s">
        <v>257</v>
      </c>
      <c r="B106" s="20" t="s">
        <v>18</v>
      </c>
      <c r="C106" s="20" t="s">
        <v>122</v>
      </c>
      <c r="D106" s="20" t="s">
        <v>123</v>
      </c>
      <c r="E106" s="20" t="s">
        <v>4730</v>
      </c>
      <c r="F106" s="21">
        <v>46309.796909722223</v>
      </c>
      <c r="G106" s="20" t="s">
        <v>22</v>
      </c>
      <c r="H106" s="20" t="s">
        <v>4731</v>
      </c>
      <c r="I106" s="20">
        <v>340</v>
      </c>
      <c r="J106" s="20" t="s">
        <v>23</v>
      </c>
      <c r="K106" s="20" t="s">
        <v>24</v>
      </c>
      <c r="L106" s="20">
        <v>547</v>
      </c>
      <c r="M106" s="20" t="s">
        <v>130</v>
      </c>
      <c r="N106" s="21">
        <v>46309.824201388888</v>
      </c>
      <c r="O106" s="20">
        <v>340</v>
      </c>
      <c r="P106" s="20" t="s">
        <v>26</v>
      </c>
      <c r="Q106" s="20">
        <v>40</v>
      </c>
      <c r="R106" s="3" t="str">
        <f>IF(OR(G106="12R",G106="12L"),_xlfn.XLOOKUP(C106,DB!$A$2:$A$255,DB!$B$2:$B$255,""),IF(OR(G106="30L",G106="30R"),_xlfn.XLOOKUP(C106,DB!$A$2:$A$255,DB!$C$2:$C$255,""),""))</f>
        <v>ENEBA</v>
      </c>
      <c r="S106" s="3">
        <f t="shared" si="1"/>
        <v>19</v>
      </c>
      <c r="T106" s="3" t="str">
        <f>_xlfn.XLOOKUP(C106,DB!$A$2:$A$255,DB!$D$2:$D$255,"")</f>
        <v>Sector 3</v>
      </c>
    </row>
    <row r="107" spans="1:20" x14ac:dyDescent="0.2">
      <c r="A107" s="20" t="s">
        <v>4732</v>
      </c>
      <c r="B107" s="20" t="s">
        <v>18</v>
      </c>
      <c r="C107" s="20" t="s">
        <v>221</v>
      </c>
      <c r="D107" s="20" t="s">
        <v>542</v>
      </c>
      <c r="E107" s="20" t="s">
        <v>4733</v>
      </c>
      <c r="F107" s="21">
        <v>46309.797685185185</v>
      </c>
      <c r="G107" s="20" t="s">
        <v>22</v>
      </c>
      <c r="H107" s="20" t="s">
        <v>4734</v>
      </c>
      <c r="I107" s="20">
        <v>430</v>
      </c>
      <c r="J107" s="20" t="s">
        <v>23</v>
      </c>
      <c r="K107" s="20" t="s">
        <v>152</v>
      </c>
      <c r="L107" s="20">
        <v>864</v>
      </c>
      <c r="M107" s="20" t="s">
        <v>46</v>
      </c>
      <c r="N107" s="21">
        <v>46309.844340277778</v>
      </c>
      <c r="O107" s="20">
        <v>430</v>
      </c>
      <c r="P107" s="20" t="s">
        <v>26</v>
      </c>
      <c r="Q107" s="20">
        <v>30</v>
      </c>
      <c r="R107" s="3" t="str">
        <f>IF(OR(G107="12R",G107="12L"),_xlfn.XLOOKUP(C107,DB!$A$2:$A$255,DB!$B$2:$B$255,""),IF(OR(G107="30L",G107="30R"),_xlfn.XLOOKUP(C107,DB!$A$2:$A$255,DB!$C$2:$C$255,""),""))</f>
        <v>UDGUV</v>
      </c>
      <c r="S107" s="3">
        <f t="shared" si="1"/>
        <v>19</v>
      </c>
      <c r="T107" s="3" t="str">
        <f>_xlfn.XLOOKUP(C107,DB!$A$2:$A$255,DB!$D$2:$D$255,"")</f>
        <v>Sector 2</v>
      </c>
    </row>
    <row r="108" spans="1:20" x14ac:dyDescent="0.2">
      <c r="A108" s="20" t="s">
        <v>245</v>
      </c>
      <c r="B108" s="20" t="s">
        <v>18</v>
      </c>
      <c r="C108" s="20" t="s">
        <v>246</v>
      </c>
      <c r="D108" s="20" t="s">
        <v>247</v>
      </c>
      <c r="E108" s="20" t="s">
        <v>658</v>
      </c>
      <c r="F108" s="21">
        <v>46309.799212962964</v>
      </c>
      <c r="G108" s="20" t="s">
        <v>22</v>
      </c>
      <c r="H108" s="20" t="s">
        <v>4735</v>
      </c>
      <c r="I108" s="20">
        <v>100</v>
      </c>
      <c r="J108" s="20" t="s">
        <v>23</v>
      </c>
      <c r="K108" s="20" t="s">
        <v>24</v>
      </c>
      <c r="L108" s="20">
        <v>363</v>
      </c>
      <c r="M108" s="20" t="s">
        <v>246</v>
      </c>
      <c r="N108" s="21">
        <v>46309.863761574074</v>
      </c>
      <c r="O108" s="20">
        <v>0</v>
      </c>
      <c r="P108" s="20" t="s">
        <v>137</v>
      </c>
      <c r="Q108" s="20">
        <v>40</v>
      </c>
      <c r="R108" s="3" t="str">
        <f>IF(OR(G108="12R",G108="12L"),_xlfn.XLOOKUP(C108,DB!$A$2:$A$255,DB!$B$2:$B$255,""),IF(OR(G108="30L",G108="30R"),_xlfn.XLOOKUP(C108,DB!$A$2:$A$255,DB!$C$2:$C$255,""),""))</f>
        <v>CZM</v>
      </c>
      <c r="S108" s="3">
        <f t="shared" si="1"/>
        <v>19</v>
      </c>
      <c r="T108" s="3" t="str">
        <f>_xlfn.XLOOKUP(C108,DB!$A$2:$A$255,DB!$D$2:$D$255,"")</f>
        <v>Sector 7</v>
      </c>
    </row>
    <row r="109" spans="1:20" x14ac:dyDescent="0.2">
      <c r="A109" s="20" t="s">
        <v>3096</v>
      </c>
      <c r="B109" s="20" t="s">
        <v>18</v>
      </c>
      <c r="C109" s="20" t="s">
        <v>205</v>
      </c>
      <c r="D109" s="20" t="s">
        <v>34</v>
      </c>
      <c r="E109" s="20" t="s">
        <v>4736</v>
      </c>
      <c r="F109" s="21">
        <v>46309.800451388888</v>
      </c>
      <c r="G109" s="20" t="s">
        <v>22</v>
      </c>
      <c r="H109" s="20" t="s">
        <v>4737</v>
      </c>
      <c r="I109" s="20">
        <v>370</v>
      </c>
      <c r="J109" s="20" t="s">
        <v>23</v>
      </c>
      <c r="K109" s="20" t="s">
        <v>24</v>
      </c>
      <c r="L109" s="20">
        <v>131</v>
      </c>
      <c r="M109" s="20" t="s">
        <v>40</v>
      </c>
      <c r="N109" s="21">
        <v>46309.809537037036</v>
      </c>
      <c r="O109" s="20">
        <v>279</v>
      </c>
      <c r="P109" s="20" t="s">
        <v>26</v>
      </c>
      <c r="Q109" s="20">
        <v>190</v>
      </c>
      <c r="R109" s="3" t="str">
        <f>IF(OR(G109="12R",G109="12L"),_xlfn.XLOOKUP(C109,DB!$A$2:$A$255,DB!$B$2:$B$255,""),IF(OR(G109="30L",G109="30R"),_xlfn.XLOOKUP(C109,DB!$A$2:$A$255,DB!$C$2:$C$255,""),""))</f>
        <v>NUDAL</v>
      </c>
      <c r="S109" s="3">
        <f t="shared" si="1"/>
        <v>19</v>
      </c>
      <c r="T109" s="3" t="str">
        <f>_xlfn.XLOOKUP(C109,DB!$A$2:$A$255,DB!$D$2:$D$255,"")</f>
        <v>Sector 3</v>
      </c>
    </row>
    <row r="110" spans="1:20" x14ac:dyDescent="0.2">
      <c r="A110" s="20" t="s">
        <v>307</v>
      </c>
      <c r="B110" s="20" t="s">
        <v>18</v>
      </c>
      <c r="C110" s="20" t="s">
        <v>172</v>
      </c>
      <c r="D110" s="20" t="s">
        <v>54</v>
      </c>
      <c r="E110" s="20" t="s">
        <v>891</v>
      </c>
      <c r="F110" s="21">
        <v>46309.801574074074</v>
      </c>
      <c r="G110" s="20" t="s">
        <v>22</v>
      </c>
      <c r="H110" s="20" t="s">
        <v>4738</v>
      </c>
      <c r="I110" s="20">
        <v>360</v>
      </c>
      <c r="J110" s="20" t="s">
        <v>23</v>
      </c>
      <c r="K110" s="20" t="s">
        <v>24</v>
      </c>
      <c r="L110" s="20">
        <v>329</v>
      </c>
      <c r="M110" s="20" t="s">
        <v>4739</v>
      </c>
      <c r="N110" s="21">
        <v>46309.819849537038</v>
      </c>
      <c r="O110" s="20">
        <v>360</v>
      </c>
      <c r="P110" s="20" t="s">
        <v>26</v>
      </c>
      <c r="Q110" s="20">
        <v>190</v>
      </c>
      <c r="R110" s="3" t="str">
        <f>IF(OR(G110="12R",G110="12L"),_xlfn.XLOOKUP(C110,DB!$A$2:$A$255,DB!$B$2:$B$255,""),IF(OR(G110="30L",G110="30R"),_xlfn.XLOOKUP(C110,DB!$A$2:$A$255,DB!$C$2:$C$255,""),""))</f>
        <v>CZM</v>
      </c>
      <c r="S110" s="3">
        <f t="shared" si="1"/>
        <v>19</v>
      </c>
      <c r="T110" s="3" t="str">
        <f>_xlfn.XLOOKUP(C110,DB!$A$2:$A$255,DB!$D$2:$D$255,"")</f>
        <v>Sector 7</v>
      </c>
    </row>
    <row r="111" spans="1:20" x14ac:dyDescent="0.2">
      <c r="A111" s="20" t="s">
        <v>4740</v>
      </c>
      <c r="B111" s="20" t="s">
        <v>18</v>
      </c>
      <c r="C111" s="20" t="s">
        <v>423</v>
      </c>
      <c r="D111" s="20" t="s">
        <v>129</v>
      </c>
      <c r="E111" s="20" t="s">
        <v>4741</v>
      </c>
      <c r="F111" s="21">
        <v>46309.802708333336</v>
      </c>
      <c r="G111" s="20" t="s">
        <v>22</v>
      </c>
      <c r="H111" s="20" t="s">
        <v>4742</v>
      </c>
      <c r="I111" s="20">
        <v>380</v>
      </c>
      <c r="J111" s="20" t="s">
        <v>23</v>
      </c>
      <c r="K111" s="20" t="s">
        <v>24</v>
      </c>
      <c r="L111" s="20">
        <v>446</v>
      </c>
      <c r="M111" s="20" t="s">
        <v>204</v>
      </c>
      <c r="N111" s="21">
        <v>46309.82571759259</v>
      </c>
      <c r="O111" s="20">
        <v>400</v>
      </c>
      <c r="P111" s="20" t="s">
        <v>26</v>
      </c>
      <c r="Q111" s="20">
        <v>40</v>
      </c>
      <c r="R111" s="3" t="str">
        <f>IF(OR(G111="12R",G111="12L"),_xlfn.XLOOKUP(C111,DB!$A$2:$A$255,DB!$B$2:$B$255,""),IF(OR(G111="30L",G111="30R"),_xlfn.XLOOKUP(C111,DB!$A$2:$A$255,DB!$C$2:$C$255,""),""))</f>
        <v>ENEBA</v>
      </c>
      <c r="S111" s="3">
        <f t="shared" si="1"/>
        <v>19</v>
      </c>
      <c r="T111" s="3" t="str">
        <f>_xlfn.XLOOKUP(C111,DB!$A$2:$A$255,DB!$D$2:$D$255,"")</f>
        <v>Sector 3</v>
      </c>
    </row>
    <row r="112" spans="1:20" x14ac:dyDescent="0.2">
      <c r="A112" s="20" t="s">
        <v>258</v>
      </c>
      <c r="B112" s="20" t="s">
        <v>18</v>
      </c>
      <c r="C112" s="20" t="s">
        <v>128</v>
      </c>
      <c r="D112" s="20" t="s">
        <v>61</v>
      </c>
      <c r="E112" s="20" t="s">
        <v>4743</v>
      </c>
      <c r="F112" s="21">
        <v>46309.803819444445</v>
      </c>
      <c r="G112" s="20" t="s">
        <v>22</v>
      </c>
      <c r="H112" s="20" t="s">
        <v>4744</v>
      </c>
      <c r="I112" s="20">
        <v>360</v>
      </c>
      <c r="J112" s="20" t="s">
        <v>23</v>
      </c>
      <c r="K112" s="20" t="s">
        <v>24</v>
      </c>
      <c r="L112" s="20">
        <v>549</v>
      </c>
      <c r="M112" s="20" t="s">
        <v>130</v>
      </c>
      <c r="N112" s="21">
        <v>46309.832638888889</v>
      </c>
      <c r="O112" s="20">
        <v>360</v>
      </c>
      <c r="P112" s="20" t="s">
        <v>26</v>
      </c>
      <c r="Q112" s="20">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s="20" t="s">
        <v>263</v>
      </c>
      <c r="B113" s="20" t="s">
        <v>18</v>
      </c>
      <c r="C113" s="20" t="s">
        <v>115</v>
      </c>
      <c r="D113" s="20" t="s">
        <v>129</v>
      </c>
      <c r="E113" s="20" t="s">
        <v>1190</v>
      </c>
      <c r="F113" s="21">
        <v>46309.805092592593</v>
      </c>
      <c r="G113" s="20" t="s">
        <v>22</v>
      </c>
      <c r="H113" s="20" t="s">
        <v>567</v>
      </c>
      <c r="I113" s="20">
        <v>350</v>
      </c>
      <c r="J113" s="20" t="s">
        <v>23</v>
      </c>
      <c r="K113" s="20" t="s">
        <v>24</v>
      </c>
      <c r="L113" s="20">
        <v>153</v>
      </c>
      <c r="M113" s="20" t="s">
        <v>117</v>
      </c>
      <c r="N113" s="21">
        <v>46309.815787037034</v>
      </c>
      <c r="O113" s="20">
        <v>290</v>
      </c>
      <c r="P113" s="20" t="s">
        <v>26</v>
      </c>
      <c r="Q113" s="20">
        <v>190</v>
      </c>
      <c r="R113" s="3" t="str">
        <f>IF(OR(G113="12R",G113="12L"),_xlfn.XLOOKUP(C113,DB!$A$2:$A$255,DB!$B$2:$B$255,""),IF(OR(G113="30L",G113="30R"),_xlfn.XLOOKUP(C113,DB!$A$2:$A$255,DB!$C$2:$C$255,""),""))</f>
        <v>TAKUX</v>
      </c>
      <c r="S113" s="3">
        <f t="shared" si="1"/>
        <v>19</v>
      </c>
      <c r="T113" s="3" t="str">
        <f>_xlfn.XLOOKUP(C113,DB!$A$2:$A$255,DB!$D$2:$D$255,"")</f>
        <v>Sector 7</v>
      </c>
    </row>
    <row r="114" spans="1:20" x14ac:dyDescent="0.2">
      <c r="A114" s="20" t="s">
        <v>422</v>
      </c>
      <c r="B114" s="20" t="s">
        <v>18</v>
      </c>
      <c r="C114" s="20" t="s">
        <v>423</v>
      </c>
      <c r="D114" s="20" t="s">
        <v>61</v>
      </c>
      <c r="E114" s="20" t="s">
        <v>3609</v>
      </c>
      <c r="F114" s="21">
        <v>46309.806030092594</v>
      </c>
      <c r="G114" s="20" t="s">
        <v>22</v>
      </c>
      <c r="H114" s="20" t="s">
        <v>4745</v>
      </c>
      <c r="I114" s="20">
        <v>340</v>
      </c>
      <c r="J114" s="20" t="s">
        <v>23</v>
      </c>
      <c r="K114" s="20" t="s">
        <v>24</v>
      </c>
      <c r="L114" s="20">
        <v>383</v>
      </c>
      <c r="M114" s="20" t="s">
        <v>269</v>
      </c>
      <c r="N114" s="21">
        <v>46309.828113425923</v>
      </c>
      <c r="O114" s="20">
        <v>340</v>
      </c>
      <c r="P114" s="20" t="s">
        <v>26</v>
      </c>
      <c r="Q114" s="20">
        <v>40</v>
      </c>
      <c r="R114" s="3" t="str">
        <f>IF(OR(G114="12R",G114="12L"),_xlfn.XLOOKUP(C114,DB!$A$2:$A$255,DB!$B$2:$B$255,""),IF(OR(G114="30L",G114="30R"),_xlfn.XLOOKUP(C114,DB!$A$2:$A$255,DB!$C$2:$C$255,""),""))</f>
        <v>ENEBA</v>
      </c>
      <c r="S114" s="3">
        <f t="shared" si="1"/>
        <v>19</v>
      </c>
      <c r="T114" s="3" t="str">
        <f>_xlfn.XLOOKUP(C114,DB!$A$2:$A$255,DB!$D$2:$D$255,"")</f>
        <v>Sector 3</v>
      </c>
    </row>
    <row r="115" spans="1:20" x14ac:dyDescent="0.2">
      <c r="A115" s="20" t="s">
        <v>424</v>
      </c>
      <c r="B115" s="20" t="s">
        <v>18</v>
      </c>
      <c r="C115" s="20" t="s">
        <v>260</v>
      </c>
      <c r="D115" s="20" t="s">
        <v>261</v>
      </c>
      <c r="E115" s="20" t="s">
        <v>3674</v>
      </c>
      <c r="F115" s="21">
        <v>46309.80746527778</v>
      </c>
      <c r="G115" s="20" t="s">
        <v>22</v>
      </c>
      <c r="H115" s="20" t="s">
        <v>4746</v>
      </c>
      <c r="I115" s="20">
        <v>330</v>
      </c>
      <c r="J115" s="20" t="s">
        <v>23</v>
      </c>
      <c r="K115" s="20" t="s">
        <v>24</v>
      </c>
      <c r="L115" s="20">
        <v>133</v>
      </c>
      <c r="M115" s="20" t="s">
        <v>40</v>
      </c>
      <c r="N115" s="21">
        <v>46309.817048611112</v>
      </c>
      <c r="O115" s="20">
        <v>219</v>
      </c>
      <c r="P115" s="20" t="s">
        <v>41</v>
      </c>
      <c r="Q115" s="20">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s="20" t="s">
        <v>265</v>
      </c>
      <c r="B116" s="20" t="s">
        <v>18</v>
      </c>
      <c r="C116" s="20" t="s">
        <v>148</v>
      </c>
      <c r="D116" s="20" t="s">
        <v>29</v>
      </c>
      <c r="E116" s="20" t="s">
        <v>4747</v>
      </c>
      <c r="F116" s="21">
        <v>46309.809166666666</v>
      </c>
      <c r="G116" s="20" t="s">
        <v>22</v>
      </c>
      <c r="H116" s="20" t="s">
        <v>4748</v>
      </c>
      <c r="I116" s="20">
        <v>310</v>
      </c>
      <c r="J116" s="20" t="s">
        <v>23</v>
      </c>
      <c r="K116" s="20" t="s">
        <v>24</v>
      </c>
      <c r="L116" s="20">
        <v>133</v>
      </c>
      <c r="M116" s="20" t="s">
        <v>40</v>
      </c>
      <c r="N116" s="21">
        <v>46309.818761574075</v>
      </c>
      <c r="O116" s="20">
        <v>249</v>
      </c>
      <c r="P116" s="20" t="s">
        <v>26</v>
      </c>
      <c r="Q116" s="20">
        <v>190</v>
      </c>
      <c r="R116" s="3" t="str">
        <f>IF(OR(G116="12R",G116="12L"),_xlfn.XLOOKUP(C116,DB!$A$2:$A$255,DB!$B$2:$B$255,""),IF(OR(G116="30L",G116="30R"),_xlfn.XLOOKUP(C116,DB!$A$2:$A$255,DB!$C$2:$C$255,""),""))</f>
        <v>NUDAL</v>
      </c>
      <c r="S116" s="3">
        <f t="shared" si="1"/>
        <v>19</v>
      </c>
      <c r="T116" s="3" t="str">
        <f>_xlfn.XLOOKUP(C116,DB!$A$2:$A$255,DB!$D$2:$D$255,"")</f>
        <v>Sector 3</v>
      </c>
    </row>
    <row r="117" spans="1:20" x14ac:dyDescent="0.2">
      <c r="A117" s="20" t="s">
        <v>187</v>
      </c>
      <c r="B117" s="20" t="s">
        <v>18</v>
      </c>
      <c r="C117" s="20" t="s">
        <v>18</v>
      </c>
      <c r="D117" s="20" t="s">
        <v>188</v>
      </c>
      <c r="E117" s="20"/>
      <c r="F117" s="21">
        <v>46309.810914351852</v>
      </c>
      <c r="G117" s="20" t="s">
        <v>22</v>
      </c>
      <c r="H117" s="20" t="s">
        <v>4749</v>
      </c>
      <c r="I117" s="20">
        <v>15</v>
      </c>
      <c r="J117" s="20" t="s">
        <v>139</v>
      </c>
      <c r="K117" s="20" t="s">
        <v>51</v>
      </c>
      <c r="L117" s="20">
        <v>128</v>
      </c>
      <c r="M117" s="20" t="s">
        <v>18</v>
      </c>
      <c r="N117" s="21">
        <v>46309.841527777775</v>
      </c>
      <c r="O117" s="20">
        <v>0</v>
      </c>
      <c r="P117" s="20" t="s">
        <v>137</v>
      </c>
      <c r="Q117" s="20">
        <v>15</v>
      </c>
      <c r="R117" s="3" t="str">
        <f>IF(OR(G117="12R",G117="12L"),_xlfn.XLOOKUP(C117,DB!$A$2:$A$255,DB!$B$2:$B$255,""),IF(OR(G117="30L",G117="30R"),_xlfn.XLOOKUP(C117,DB!$A$2:$A$255,DB!$C$2:$C$255,""),""))</f>
        <v/>
      </c>
      <c r="S117" s="3">
        <f t="shared" si="1"/>
        <v>19</v>
      </c>
      <c r="T117" s="3" t="str">
        <f>_xlfn.XLOOKUP(C117,DB!$A$2:$A$255,DB!$D$2:$D$255,"")</f>
        <v/>
      </c>
    </row>
    <row r="118" spans="1:20" x14ac:dyDescent="0.2">
      <c r="A118" s="20" t="s">
        <v>280</v>
      </c>
      <c r="B118" s="20" t="s">
        <v>18</v>
      </c>
      <c r="C118" s="20" t="s">
        <v>170</v>
      </c>
      <c r="D118" s="20" t="s">
        <v>34</v>
      </c>
      <c r="E118" s="20" t="s">
        <v>2106</v>
      </c>
      <c r="F118" s="21">
        <v>46309.812152777777</v>
      </c>
      <c r="G118" s="20" t="s">
        <v>22</v>
      </c>
      <c r="H118" s="20" t="s">
        <v>4750</v>
      </c>
      <c r="I118" s="20">
        <v>330</v>
      </c>
      <c r="J118" s="20" t="s">
        <v>23</v>
      </c>
      <c r="K118" s="20" t="s">
        <v>24</v>
      </c>
      <c r="L118" s="20">
        <v>359</v>
      </c>
      <c r="M118" s="20" t="s">
        <v>31</v>
      </c>
      <c r="N118" s="21">
        <v>46309.831597222219</v>
      </c>
      <c r="O118" s="20">
        <v>310</v>
      </c>
      <c r="P118" s="20" t="s">
        <v>26</v>
      </c>
      <c r="Q118" s="20">
        <v>40</v>
      </c>
      <c r="R118" s="3" t="str">
        <f>IF(OR(G118="12R",G118="12L"),_xlfn.XLOOKUP(C118,DB!$A$2:$A$255,DB!$B$2:$B$255,""),IF(OR(G118="30L",G118="30R"),_xlfn.XLOOKUP(C118,DB!$A$2:$A$255,DB!$C$2:$C$255,""),""))</f>
        <v>OMSUK</v>
      </c>
      <c r="S118" s="3">
        <f t="shared" si="1"/>
        <v>19</v>
      </c>
      <c r="T118" s="3" t="str">
        <f>_xlfn.XLOOKUP(C118,DB!$A$2:$A$255,DB!$D$2:$D$255,"")</f>
        <v>Sector 3</v>
      </c>
    </row>
    <row r="119" spans="1:20" x14ac:dyDescent="0.2">
      <c r="A119" s="20" t="s">
        <v>220</v>
      </c>
      <c r="B119" s="20" t="s">
        <v>18</v>
      </c>
      <c r="C119" s="20" t="s">
        <v>221</v>
      </c>
      <c r="D119" s="20" t="s">
        <v>61</v>
      </c>
      <c r="E119" s="20" t="s">
        <v>590</v>
      </c>
      <c r="F119" s="21">
        <v>46309.813807870371</v>
      </c>
      <c r="G119" s="20" t="s">
        <v>22</v>
      </c>
      <c r="H119" s="20" t="s">
        <v>4751</v>
      </c>
      <c r="I119" s="20">
        <v>360</v>
      </c>
      <c r="J119" s="20" t="s">
        <v>23</v>
      </c>
      <c r="K119" s="20" t="s">
        <v>24</v>
      </c>
      <c r="L119" s="20">
        <v>868</v>
      </c>
      <c r="M119" s="20" t="s">
        <v>667</v>
      </c>
      <c r="N119" s="21">
        <v>46309.857986111114</v>
      </c>
      <c r="O119" s="20">
        <v>360</v>
      </c>
      <c r="P119" s="20" t="s">
        <v>26</v>
      </c>
      <c r="Q119" s="20">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20" t="s">
        <v>285</v>
      </c>
      <c r="B120" s="20" t="s">
        <v>18</v>
      </c>
      <c r="C120" s="20" t="s">
        <v>199</v>
      </c>
      <c r="D120" s="20" t="s">
        <v>61</v>
      </c>
      <c r="E120" s="20" t="s">
        <v>4752</v>
      </c>
      <c r="F120" s="21">
        <v>46309.815208333333</v>
      </c>
      <c r="G120" s="20" t="s">
        <v>22</v>
      </c>
      <c r="H120" s="20" t="s">
        <v>4753</v>
      </c>
      <c r="I120" s="20">
        <v>350</v>
      </c>
      <c r="J120" s="20" t="s">
        <v>23</v>
      </c>
      <c r="K120" s="20" t="s">
        <v>24</v>
      </c>
      <c r="L120" s="20">
        <v>359</v>
      </c>
      <c r="M120" s="20" t="s">
        <v>31</v>
      </c>
      <c r="N120" s="21">
        <v>46309.835289351853</v>
      </c>
      <c r="O120" s="20">
        <v>350</v>
      </c>
      <c r="P120" s="20" t="s">
        <v>26</v>
      </c>
      <c r="Q120" s="20">
        <v>40</v>
      </c>
      <c r="R120" s="3" t="str">
        <f>IF(OR(G120="12R",G120="12L"),_xlfn.XLOOKUP(C120,DB!$A$2:$A$255,DB!$B$2:$B$255,""),IF(OR(G120="30L",G120="30R"),_xlfn.XLOOKUP(C120,DB!$A$2:$A$255,DB!$C$2:$C$255,""),""))</f>
        <v>OMSUK</v>
      </c>
      <c r="S120" s="3">
        <f t="shared" si="1"/>
        <v>19</v>
      </c>
      <c r="T120" s="3" t="str">
        <f>_xlfn.XLOOKUP(C120,DB!$A$2:$A$255,DB!$D$2:$D$255,"")</f>
        <v>Sector 3</v>
      </c>
    </row>
    <row r="121" spans="1:20" x14ac:dyDescent="0.2">
      <c r="A121" s="20" t="s">
        <v>255</v>
      </c>
      <c r="B121" s="20" t="s">
        <v>18</v>
      </c>
      <c r="C121" s="20" t="s">
        <v>256</v>
      </c>
      <c r="D121" s="20" t="s">
        <v>34</v>
      </c>
      <c r="E121" s="20" t="s">
        <v>830</v>
      </c>
      <c r="F121" s="21">
        <v>46309.817673611113</v>
      </c>
      <c r="G121" s="20" t="s">
        <v>22</v>
      </c>
      <c r="H121" s="20" t="s">
        <v>4754</v>
      </c>
      <c r="I121" s="20">
        <v>360</v>
      </c>
      <c r="J121" s="20" t="s">
        <v>23</v>
      </c>
      <c r="K121" s="20" t="s">
        <v>24</v>
      </c>
      <c r="L121" s="20">
        <v>884</v>
      </c>
      <c r="M121" s="20" t="s">
        <v>36</v>
      </c>
      <c r="N121" s="21">
        <v>46309.862280092595</v>
      </c>
      <c r="O121" s="20">
        <v>360</v>
      </c>
      <c r="P121" s="20" t="s">
        <v>26</v>
      </c>
      <c r="Q121" s="20">
        <v>40</v>
      </c>
      <c r="R121" s="3" t="str">
        <f>IF(OR(G121="12R",G121="12L"),_xlfn.XLOOKUP(C121,DB!$A$2:$A$255,DB!$B$2:$B$255,""),IF(OR(G121="30L",G121="30R"),_xlfn.XLOOKUP(C121,DB!$A$2:$A$255,DB!$C$2:$C$255,""),""))</f>
        <v>UDGUV</v>
      </c>
      <c r="S121" s="3">
        <f t="shared" si="1"/>
        <v>19</v>
      </c>
      <c r="T121" s="3" t="str">
        <f>_xlfn.XLOOKUP(C121,DB!$A$2:$A$255,DB!$D$2:$D$255,"")</f>
        <v>Sector 2</v>
      </c>
    </row>
    <row r="122" spans="1:20" x14ac:dyDescent="0.2">
      <c r="A122" s="20" t="s">
        <v>669</v>
      </c>
      <c r="B122" s="20" t="s">
        <v>18</v>
      </c>
      <c r="C122" s="20" t="s">
        <v>317</v>
      </c>
      <c r="D122" s="20" t="s">
        <v>20</v>
      </c>
      <c r="E122" s="20" t="s">
        <v>4755</v>
      </c>
      <c r="F122" s="21">
        <v>46309.818518518521</v>
      </c>
      <c r="G122" s="20" t="s">
        <v>22</v>
      </c>
      <c r="H122" s="20" t="s">
        <v>4756</v>
      </c>
      <c r="I122" s="20">
        <v>340</v>
      </c>
      <c r="J122" s="20" t="s">
        <v>23</v>
      </c>
      <c r="K122" s="20" t="s">
        <v>24</v>
      </c>
      <c r="L122" s="20">
        <v>577</v>
      </c>
      <c r="M122" s="20" t="s">
        <v>130</v>
      </c>
      <c r="N122" s="21">
        <v>46309.848460648151</v>
      </c>
      <c r="O122" s="20">
        <v>340</v>
      </c>
      <c r="P122" s="20" t="s">
        <v>26</v>
      </c>
      <c r="Q122" s="20">
        <v>40</v>
      </c>
      <c r="R122" s="3" t="str">
        <f>IF(OR(G122="12R",G122="12L"),_xlfn.XLOOKUP(C122,DB!$A$2:$A$255,DB!$B$2:$B$255,""),IF(OR(G122="30L",G122="30R"),_xlfn.XLOOKUP(C122,DB!$A$2:$A$255,DB!$C$2:$C$255,""),""))</f>
        <v>UDGUV</v>
      </c>
      <c r="S122" s="3">
        <f t="shared" si="1"/>
        <v>19</v>
      </c>
      <c r="T122" s="3" t="str">
        <f>_xlfn.XLOOKUP(C122,DB!$A$2:$A$255,DB!$D$2:$D$255,"")</f>
        <v>Sector 2</v>
      </c>
    </row>
    <row r="123" spans="1:20" x14ac:dyDescent="0.2">
      <c r="A123" s="20" t="s">
        <v>275</v>
      </c>
      <c r="B123" s="20" t="s">
        <v>18</v>
      </c>
      <c r="C123" s="20" t="s">
        <v>276</v>
      </c>
      <c r="D123" s="20" t="s">
        <v>44</v>
      </c>
      <c r="E123" s="20" t="s">
        <v>4757</v>
      </c>
      <c r="F123" s="21">
        <v>46309.820416666669</v>
      </c>
      <c r="G123" s="20" t="s">
        <v>22</v>
      </c>
      <c r="H123" s="20" t="s">
        <v>4758</v>
      </c>
      <c r="I123" s="20">
        <v>340</v>
      </c>
      <c r="J123" s="20" t="s">
        <v>23</v>
      </c>
      <c r="K123" s="20" t="s">
        <v>24</v>
      </c>
      <c r="L123" s="20">
        <v>886</v>
      </c>
      <c r="M123" s="20" t="s">
        <v>36</v>
      </c>
      <c r="N123" s="21">
        <v>46309.865358796298</v>
      </c>
      <c r="O123" s="20">
        <v>340</v>
      </c>
      <c r="P123" s="20" t="s">
        <v>26</v>
      </c>
      <c r="Q123" s="20">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237</v>
      </c>
      <c r="B124" s="20" t="s">
        <v>18</v>
      </c>
      <c r="C124" s="20" t="s">
        <v>238</v>
      </c>
      <c r="D124" s="20" t="s">
        <v>129</v>
      </c>
      <c r="E124" s="20" t="s">
        <v>3371</v>
      </c>
      <c r="F124" s="21">
        <v>46309.821539351855</v>
      </c>
      <c r="G124" s="20" t="s">
        <v>22</v>
      </c>
      <c r="H124" s="20" t="s">
        <v>4759</v>
      </c>
      <c r="I124" s="20">
        <v>350</v>
      </c>
      <c r="J124" s="20" t="s">
        <v>23</v>
      </c>
      <c r="K124" s="20" t="s">
        <v>24</v>
      </c>
      <c r="L124" s="20">
        <v>359</v>
      </c>
      <c r="M124" s="20" t="s">
        <v>31</v>
      </c>
      <c r="N124" s="21">
        <v>46309.840902777774</v>
      </c>
      <c r="O124" s="20">
        <v>330</v>
      </c>
      <c r="P124" s="20" t="s">
        <v>26</v>
      </c>
      <c r="Q124" s="20">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s="20" t="s">
        <v>278</v>
      </c>
      <c r="B125" s="20" t="s">
        <v>18</v>
      </c>
      <c r="C125" s="20" t="s">
        <v>33</v>
      </c>
      <c r="D125" s="20" t="s">
        <v>34</v>
      </c>
      <c r="E125" s="20" t="s">
        <v>4403</v>
      </c>
      <c r="F125" s="21">
        <v>46309.822962962964</v>
      </c>
      <c r="G125" s="20" t="s">
        <v>22</v>
      </c>
      <c r="H125" s="20" t="s">
        <v>4760</v>
      </c>
      <c r="I125" s="20">
        <v>360</v>
      </c>
      <c r="J125" s="20" t="s">
        <v>23</v>
      </c>
      <c r="K125" s="20" t="s">
        <v>24</v>
      </c>
      <c r="L125" s="20">
        <v>846</v>
      </c>
      <c r="M125" s="20" t="s">
        <v>36</v>
      </c>
      <c r="N125" s="21">
        <v>46309.867048611108</v>
      </c>
      <c r="O125" s="20">
        <v>360</v>
      </c>
      <c r="P125" s="20" t="s">
        <v>26</v>
      </c>
      <c r="Q125" s="20">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494</v>
      </c>
      <c r="B126" s="20" t="s">
        <v>18</v>
      </c>
      <c r="C126" s="20" t="s">
        <v>282</v>
      </c>
      <c r="D126" s="20" t="s">
        <v>129</v>
      </c>
      <c r="E126" s="20" t="s">
        <v>3598</v>
      </c>
      <c r="F126" s="21">
        <v>46309.82476851852</v>
      </c>
      <c r="G126" s="20" t="s">
        <v>22</v>
      </c>
      <c r="H126" s="20" t="s">
        <v>4761</v>
      </c>
      <c r="I126" s="20">
        <v>350</v>
      </c>
      <c r="J126" s="20" t="s">
        <v>23</v>
      </c>
      <c r="K126" s="20" t="s">
        <v>24</v>
      </c>
      <c r="L126" s="20">
        <v>133</v>
      </c>
      <c r="M126" s="20" t="s">
        <v>40</v>
      </c>
      <c r="N126" s="21">
        <v>46309.833819444444</v>
      </c>
      <c r="O126" s="20">
        <v>248</v>
      </c>
      <c r="P126" s="20" t="s">
        <v>26</v>
      </c>
      <c r="Q126" s="20">
        <v>190</v>
      </c>
      <c r="R126" s="3" t="str">
        <f>IF(OR(G126="12R",G126="12L"),_xlfn.XLOOKUP(C126,DB!$A$2:$A$255,DB!$B$2:$B$255,""),IF(OR(G126="30L",G126="30R"),_xlfn.XLOOKUP(C126,DB!$A$2:$A$255,DB!$C$2:$C$255,""),""))</f>
        <v>OMSUK</v>
      </c>
      <c r="S126" s="3">
        <f t="shared" si="1"/>
        <v>19</v>
      </c>
      <c r="T126" s="3" t="str">
        <f>_xlfn.XLOOKUP(C126,DB!$A$2:$A$255,DB!$D$2:$D$255,"")</f>
        <v>Sector 3</v>
      </c>
    </row>
    <row r="127" spans="1:20" x14ac:dyDescent="0.2">
      <c r="A127" s="20" t="s">
        <v>270</v>
      </c>
      <c r="B127" s="20" t="s">
        <v>18</v>
      </c>
      <c r="C127" s="20" t="s">
        <v>134</v>
      </c>
      <c r="D127" s="20" t="s">
        <v>61</v>
      </c>
      <c r="E127" s="20" t="s">
        <v>4762</v>
      </c>
      <c r="F127" s="21">
        <v>46309.825914351852</v>
      </c>
      <c r="G127" s="20" t="s">
        <v>22</v>
      </c>
      <c r="H127" s="20" t="s">
        <v>4763</v>
      </c>
      <c r="I127" s="20">
        <v>350</v>
      </c>
      <c r="J127" s="20" t="s">
        <v>23</v>
      </c>
      <c r="K127" s="20" t="s">
        <v>24</v>
      </c>
      <c r="L127" s="20">
        <v>345</v>
      </c>
      <c r="M127" s="20" t="s">
        <v>31</v>
      </c>
      <c r="N127" s="21">
        <v>46309.846377314818</v>
      </c>
      <c r="O127" s="20">
        <v>350</v>
      </c>
      <c r="P127" s="20" t="s">
        <v>26</v>
      </c>
      <c r="Q127" s="20">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s="20" t="s">
        <v>287</v>
      </c>
      <c r="B128" s="20" t="s">
        <v>18</v>
      </c>
      <c r="C128" s="20" t="s">
        <v>43</v>
      </c>
      <c r="D128" s="20" t="s">
        <v>44</v>
      </c>
      <c r="E128" s="20" t="s">
        <v>197</v>
      </c>
      <c r="F128" s="21">
        <v>46309.827141203707</v>
      </c>
      <c r="G128" s="20" t="s">
        <v>22</v>
      </c>
      <c r="H128" s="20" t="s">
        <v>4764</v>
      </c>
      <c r="I128" s="20">
        <v>360</v>
      </c>
      <c r="J128" s="20" t="s">
        <v>23</v>
      </c>
      <c r="K128" s="20" t="s">
        <v>24</v>
      </c>
      <c r="L128" s="20">
        <v>869</v>
      </c>
      <c r="M128" s="20" t="s">
        <v>2488</v>
      </c>
      <c r="N128" s="21">
        <v>46309.871782407405</v>
      </c>
      <c r="O128" s="20">
        <v>360</v>
      </c>
      <c r="P128" s="20" t="s">
        <v>26</v>
      </c>
      <c r="Q128" s="20">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291</v>
      </c>
      <c r="B129" s="20" t="s">
        <v>18</v>
      </c>
      <c r="C129" s="20" t="s">
        <v>122</v>
      </c>
      <c r="D129" s="20" t="s">
        <v>44</v>
      </c>
      <c r="E129" s="20" t="s">
        <v>4765</v>
      </c>
      <c r="F129" s="21">
        <v>46309.828483796293</v>
      </c>
      <c r="G129" s="20" t="s">
        <v>22</v>
      </c>
      <c r="H129" s="20" t="s">
        <v>4766</v>
      </c>
      <c r="I129" s="20">
        <v>340</v>
      </c>
      <c r="J129" s="20" t="s">
        <v>23</v>
      </c>
      <c r="K129" s="20" t="s">
        <v>24</v>
      </c>
      <c r="L129" s="20">
        <v>540</v>
      </c>
      <c r="M129" s="20" t="s">
        <v>130</v>
      </c>
      <c r="N129" s="21">
        <v>46309.857060185182</v>
      </c>
      <c r="O129" s="20">
        <v>340</v>
      </c>
      <c r="P129" s="20" t="s">
        <v>26</v>
      </c>
      <c r="Q129" s="20">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20" t="s">
        <v>856</v>
      </c>
      <c r="B130" s="20" t="s">
        <v>18</v>
      </c>
      <c r="C130" s="20" t="s">
        <v>203</v>
      </c>
      <c r="D130" s="20" t="s">
        <v>129</v>
      </c>
      <c r="E130" s="20" t="s">
        <v>2913</v>
      </c>
      <c r="F130" s="21">
        <v>46309.83021990741</v>
      </c>
      <c r="G130" s="20" t="s">
        <v>22</v>
      </c>
      <c r="H130" s="20" t="s">
        <v>4767</v>
      </c>
      <c r="I130" s="20">
        <v>360</v>
      </c>
      <c r="J130" s="20" t="s">
        <v>23</v>
      </c>
      <c r="K130" s="20" t="s">
        <v>24</v>
      </c>
      <c r="L130" s="20">
        <v>434</v>
      </c>
      <c r="M130" s="20" t="s">
        <v>204</v>
      </c>
      <c r="N130" s="21">
        <v>46309.853807870371</v>
      </c>
      <c r="O130" s="20">
        <v>360</v>
      </c>
      <c r="P130" s="20" t="s">
        <v>26</v>
      </c>
      <c r="Q130" s="20">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272</v>
      </c>
      <c r="B131" s="20" t="s">
        <v>18</v>
      </c>
      <c r="C131" s="20" t="s">
        <v>273</v>
      </c>
      <c r="D131" s="20" t="s">
        <v>20</v>
      </c>
      <c r="E131" s="20" t="s">
        <v>2942</v>
      </c>
      <c r="F131" s="21">
        <v>46309.833449074074</v>
      </c>
      <c r="G131" s="20" t="s">
        <v>22</v>
      </c>
      <c r="H131" s="20" t="s">
        <v>4768</v>
      </c>
      <c r="I131" s="20">
        <v>340</v>
      </c>
      <c r="J131" s="20" t="s">
        <v>23</v>
      </c>
      <c r="K131" s="20" t="s">
        <v>24</v>
      </c>
      <c r="L131" s="20">
        <v>878</v>
      </c>
      <c r="M131" s="20" t="s">
        <v>36</v>
      </c>
      <c r="N131" s="21">
        <v>46309.878761574073</v>
      </c>
      <c r="O131" s="20">
        <v>340</v>
      </c>
      <c r="P131" s="20" t="s">
        <v>26</v>
      </c>
      <c r="Q131" s="20">
        <v>190</v>
      </c>
      <c r="R131" s="3" t="str">
        <f>IF(OR(G131="12R",G131="12L"),_xlfn.XLOOKUP(C131,DB!$A$2:$A$255,DB!$B$2:$B$255,""),IF(OR(G131="30L",G131="30R"),_xlfn.XLOOKUP(C131,DB!$A$2:$A$255,DB!$C$2:$C$255,""),""))</f>
        <v>UDGUV</v>
      </c>
      <c r="S131" s="3">
        <f t="shared" ref="S131:S194" si="2">HOUR(F131)</f>
        <v>20</v>
      </c>
      <c r="T131" s="3" t="str">
        <f>_xlfn.XLOOKUP(C131,DB!$A$2:$A$255,DB!$D$2:$D$255,"")</f>
        <v>Sector 2</v>
      </c>
    </row>
    <row r="132" spans="1:20" x14ac:dyDescent="0.2">
      <c r="A132" s="20" t="s">
        <v>283</v>
      </c>
      <c r="B132" s="20" t="s">
        <v>18</v>
      </c>
      <c r="C132" s="20" t="s">
        <v>284</v>
      </c>
      <c r="D132" s="20" t="s">
        <v>34</v>
      </c>
      <c r="E132" s="20" t="s">
        <v>2818</v>
      </c>
      <c r="F132" s="21">
        <v>46309.834768518522</v>
      </c>
      <c r="G132" s="20" t="s">
        <v>22</v>
      </c>
      <c r="H132" s="20" t="s">
        <v>4769</v>
      </c>
      <c r="I132" s="20">
        <v>380</v>
      </c>
      <c r="J132" s="20" t="s">
        <v>23</v>
      </c>
      <c r="K132" s="20" t="s">
        <v>24</v>
      </c>
      <c r="L132" s="20">
        <v>887</v>
      </c>
      <c r="M132" s="20" t="s">
        <v>181</v>
      </c>
      <c r="N132" s="21">
        <v>46309.879780092589</v>
      </c>
      <c r="O132" s="20">
        <v>380</v>
      </c>
      <c r="P132" s="20" t="s">
        <v>26</v>
      </c>
      <c r="Q132" s="20">
        <v>190</v>
      </c>
      <c r="R132" s="3" t="str">
        <f>IF(OR(G132="12R",G132="12L"),_xlfn.XLOOKUP(C132,DB!$A$2:$A$255,DB!$B$2:$B$255,""),IF(OR(G132="30L",G132="30R"),_xlfn.XLOOKUP(C132,DB!$A$2:$A$255,DB!$C$2:$C$255,""),""))</f>
        <v>UDGUV</v>
      </c>
      <c r="S132" s="3">
        <f t="shared" si="2"/>
        <v>20</v>
      </c>
      <c r="T132" s="3" t="str">
        <f>_xlfn.XLOOKUP(C132,DB!$A$2:$A$255,DB!$D$2:$D$255,"")</f>
        <v>Sector 2</v>
      </c>
    </row>
    <row r="133" spans="1:20" x14ac:dyDescent="0.2">
      <c r="A133" s="20" t="s">
        <v>297</v>
      </c>
      <c r="B133" s="20" t="s">
        <v>18</v>
      </c>
      <c r="C133" s="20" t="s">
        <v>33</v>
      </c>
      <c r="D133" s="20" t="s">
        <v>54</v>
      </c>
      <c r="E133" s="20" t="s">
        <v>394</v>
      </c>
      <c r="F133" s="21">
        <v>46309.836215277777</v>
      </c>
      <c r="G133" s="20" t="s">
        <v>22</v>
      </c>
      <c r="H133" s="20" t="s">
        <v>4770</v>
      </c>
      <c r="I133" s="20">
        <v>380</v>
      </c>
      <c r="J133" s="20" t="s">
        <v>23</v>
      </c>
      <c r="K133" s="20" t="s">
        <v>24</v>
      </c>
      <c r="L133" s="20">
        <v>895</v>
      </c>
      <c r="M133" s="20" t="s">
        <v>36</v>
      </c>
      <c r="N133" s="21">
        <v>46309.881620370368</v>
      </c>
      <c r="O133" s="20">
        <v>380</v>
      </c>
      <c r="P133" s="20" t="s">
        <v>26</v>
      </c>
      <c r="Q133" s="20">
        <v>190</v>
      </c>
      <c r="R133" s="3" t="str">
        <f>IF(OR(G133="12R",G133="12L"),_xlfn.XLOOKUP(C133,DB!$A$2:$A$255,DB!$B$2:$B$255,""),IF(OR(G133="30L",G133="30R"),_xlfn.XLOOKUP(C133,DB!$A$2:$A$255,DB!$C$2:$C$255,""),""))</f>
        <v>UDGUV</v>
      </c>
      <c r="S133" s="3">
        <f t="shared" si="2"/>
        <v>20</v>
      </c>
      <c r="T133" s="3" t="str">
        <f>_xlfn.XLOOKUP(C133,DB!$A$2:$A$255,DB!$D$2:$D$255,"")</f>
        <v>Sector 2</v>
      </c>
    </row>
    <row r="134" spans="1:20" x14ac:dyDescent="0.2">
      <c r="A134" s="20" t="s">
        <v>299</v>
      </c>
      <c r="B134" s="20" t="s">
        <v>18</v>
      </c>
      <c r="C134" s="20" t="s">
        <v>284</v>
      </c>
      <c r="D134" s="20" t="s">
        <v>34</v>
      </c>
      <c r="E134" s="20" t="s">
        <v>335</v>
      </c>
      <c r="F134" s="21">
        <v>46309.83898148148</v>
      </c>
      <c r="G134" s="20" t="s">
        <v>22</v>
      </c>
      <c r="H134" s="20" t="s">
        <v>4771</v>
      </c>
      <c r="I134" s="20">
        <v>380</v>
      </c>
      <c r="J134" s="20" t="s">
        <v>23</v>
      </c>
      <c r="K134" s="20" t="s">
        <v>24</v>
      </c>
      <c r="L134" s="20">
        <v>876</v>
      </c>
      <c r="M134" s="20" t="s">
        <v>181</v>
      </c>
      <c r="N134" s="21">
        <v>46309.884398148148</v>
      </c>
      <c r="O134" s="20">
        <v>380</v>
      </c>
      <c r="P134" s="20" t="s">
        <v>26</v>
      </c>
      <c r="Q134" s="20">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s="20" t="s">
        <v>858</v>
      </c>
      <c r="B135" s="20" t="s">
        <v>18</v>
      </c>
      <c r="C135" s="20" t="s">
        <v>128</v>
      </c>
      <c r="D135" s="20" t="s">
        <v>129</v>
      </c>
      <c r="E135" s="20" t="s">
        <v>4054</v>
      </c>
      <c r="F135" s="21">
        <v>46309.843958333331</v>
      </c>
      <c r="G135" s="20" t="s">
        <v>22</v>
      </c>
      <c r="H135" s="20" t="s">
        <v>4772</v>
      </c>
      <c r="I135" s="20">
        <v>360</v>
      </c>
      <c r="J135" s="20" t="s">
        <v>23</v>
      </c>
      <c r="K135" s="20" t="s">
        <v>24</v>
      </c>
      <c r="L135" s="20">
        <v>557</v>
      </c>
      <c r="M135" s="20" t="s">
        <v>130</v>
      </c>
      <c r="N135" s="21">
        <v>46309.872928240744</v>
      </c>
      <c r="O135" s="20">
        <v>360</v>
      </c>
      <c r="P135" s="20" t="s">
        <v>26</v>
      </c>
      <c r="Q135" s="20">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20" t="s">
        <v>292</v>
      </c>
      <c r="B136" s="20" t="s">
        <v>18</v>
      </c>
      <c r="C136" s="20" t="s">
        <v>43</v>
      </c>
      <c r="D136" s="20" t="s">
        <v>61</v>
      </c>
      <c r="E136" s="20" t="s">
        <v>98</v>
      </c>
      <c r="F136" s="21">
        <v>46309.844895833332</v>
      </c>
      <c r="G136" s="20" t="s">
        <v>22</v>
      </c>
      <c r="H136" s="20" t="s">
        <v>4773</v>
      </c>
      <c r="I136" s="20">
        <v>340</v>
      </c>
      <c r="J136" s="20" t="s">
        <v>23</v>
      </c>
      <c r="K136" s="20" t="s">
        <v>24</v>
      </c>
      <c r="L136" s="20">
        <v>872</v>
      </c>
      <c r="M136" s="20" t="s">
        <v>894</v>
      </c>
      <c r="N136" s="21">
        <v>46309.889340277776</v>
      </c>
      <c r="O136" s="20">
        <v>340</v>
      </c>
      <c r="P136" s="20" t="s">
        <v>26</v>
      </c>
      <c r="Q136" s="20">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20" t="s">
        <v>301</v>
      </c>
      <c r="B137" s="20" t="s">
        <v>18</v>
      </c>
      <c r="C137" s="20" t="s">
        <v>50</v>
      </c>
      <c r="D137" s="20" t="s">
        <v>54</v>
      </c>
      <c r="E137" s="20" t="s">
        <v>3876</v>
      </c>
      <c r="F137" s="21">
        <v>46309.846597222226</v>
      </c>
      <c r="G137" s="20" t="s">
        <v>22</v>
      </c>
      <c r="H137" s="20" t="s">
        <v>4774</v>
      </c>
      <c r="I137" s="20">
        <v>360</v>
      </c>
      <c r="J137" s="20" t="s">
        <v>23</v>
      </c>
      <c r="K137" s="20" t="s">
        <v>24</v>
      </c>
      <c r="L137" s="20">
        <v>878</v>
      </c>
      <c r="M137" s="20" t="s">
        <v>4775</v>
      </c>
      <c r="N137" s="21">
        <v>46309.89298611111</v>
      </c>
      <c r="O137" s="20">
        <v>360</v>
      </c>
      <c r="P137" s="20" t="s">
        <v>26</v>
      </c>
      <c r="Q137" s="20">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s="20" t="s">
        <v>294</v>
      </c>
      <c r="B138" s="20" t="s">
        <v>18</v>
      </c>
      <c r="C138" s="20" t="s">
        <v>101</v>
      </c>
      <c r="D138" s="20" t="s">
        <v>20</v>
      </c>
      <c r="E138" s="20" t="s">
        <v>4776</v>
      </c>
      <c r="F138" s="21">
        <v>46309.848032407404</v>
      </c>
      <c r="G138" s="20" t="s">
        <v>22</v>
      </c>
      <c r="H138" s="20" t="s">
        <v>4777</v>
      </c>
      <c r="I138" s="20">
        <v>360</v>
      </c>
      <c r="J138" s="20" t="s">
        <v>23</v>
      </c>
      <c r="K138" s="20" t="s">
        <v>24</v>
      </c>
      <c r="L138" s="20">
        <v>886</v>
      </c>
      <c r="M138" s="20" t="s">
        <v>376</v>
      </c>
      <c r="N138" s="21">
        <v>46309.894988425927</v>
      </c>
      <c r="O138" s="20">
        <v>360</v>
      </c>
      <c r="P138" s="20" t="s">
        <v>26</v>
      </c>
      <c r="Q138" s="20">
        <v>190</v>
      </c>
      <c r="R138" s="3" t="str">
        <f>IF(OR(G138="12R",G138="12L"),_xlfn.XLOOKUP(C138,DB!$A$2:$A$255,DB!$B$2:$B$255,""),IF(OR(G138="30L",G138="30R"),_xlfn.XLOOKUP(C138,DB!$A$2:$A$255,DB!$C$2:$C$255,""),""))</f>
        <v>UDGUV</v>
      </c>
      <c r="S138" s="3">
        <f t="shared" si="2"/>
        <v>20</v>
      </c>
      <c r="T138" s="3" t="str">
        <f>_xlfn.XLOOKUP(C138,DB!$A$2:$A$255,DB!$D$2:$D$255,"")</f>
        <v>Sector 2</v>
      </c>
    </row>
    <row r="139" spans="1:20" x14ac:dyDescent="0.2">
      <c r="A139" s="20" t="s">
        <v>4778</v>
      </c>
      <c r="B139" s="20" t="s">
        <v>18</v>
      </c>
      <c r="C139" s="20" t="s">
        <v>224</v>
      </c>
      <c r="D139" s="20" t="s">
        <v>2463</v>
      </c>
      <c r="E139" s="20"/>
      <c r="F139" s="21">
        <v>46309.848877314813</v>
      </c>
      <c r="G139" s="20" t="s">
        <v>22</v>
      </c>
      <c r="H139" s="20" t="s">
        <v>4779</v>
      </c>
      <c r="I139" s="20">
        <v>430</v>
      </c>
      <c r="J139" s="20" t="s">
        <v>23</v>
      </c>
      <c r="K139" s="20" t="s">
        <v>51</v>
      </c>
      <c r="L139" s="20">
        <v>538</v>
      </c>
      <c r="M139" s="20" t="s">
        <v>130</v>
      </c>
      <c r="N139" s="21">
        <v>46309.874236111114</v>
      </c>
      <c r="O139" s="20">
        <v>470</v>
      </c>
      <c r="P139" s="20" t="s">
        <v>26</v>
      </c>
      <c r="Q139" s="20">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20" t="s">
        <v>281</v>
      </c>
      <c r="B140" s="20" t="s">
        <v>18</v>
      </c>
      <c r="C140" s="20" t="s">
        <v>282</v>
      </c>
      <c r="D140" s="20" t="s">
        <v>34</v>
      </c>
      <c r="E140" s="20" t="s">
        <v>4525</v>
      </c>
      <c r="F140" s="21">
        <v>46309.851956018516</v>
      </c>
      <c r="G140" s="20" t="s">
        <v>22</v>
      </c>
      <c r="H140" s="20" t="s">
        <v>4780</v>
      </c>
      <c r="I140" s="20">
        <v>390</v>
      </c>
      <c r="J140" s="20" t="s">
        <v>23</v>
      </c>
      <c r="K140" s="20" t="s">
        <v>24</v>
      </c>
      <c r="L140" s="20">
        <v>359</v>
      </c>
      <c r="M140" s="20" t="s">
        <v>31</v>
      </c>
      <c r="N140" s="21">
        <v>46309.872013888889</v>
      </c>
      <c r="O140" s="20">
        <v>390</v>
      </c>
      <c r="P140" s="20" t="s">
        <v>26</v>
      </c>
      <c r="Q140" s="20">
        <v>40</v>
      </c>
      <c r="R140" s="3" t="str">
        <f>IF(OR(G140="12R",G140="12L"),_xlfn.XLOOKUP(C140,DB!$A$2:$A$255,DB!$B$2:$B$255,""),IF(OR(G140="30L",G140="30R"),_xlfn.XLOOKUP(C140,DB!$A$2:$A$255,DB!$C$2:$C$255,""),""))</f>
        <v>OMSUK</v>
      </c>
      <c r="S140" s="3">
        <f t="shared" si="2"/>
        <v>20</v>
      </c>
      <c r="T140" s="3" t="str">
        <f>_xlfn.XLOOKUP(C140,DB!$A$2:$A$255,DB!$D$2:$D$255,"")</f>
        <v>Sector 3</v>
      </c>
    </row>
    <row r="141" spans="1:20" x14ac:dyDescent="0.2">
      <c r="A141" s="20" t="s">
        <v>525</v>
      </c>
      <c r="B141" s="20" t="s">
        <v>18</v>
      </c>
      <c r="C141" s="20" t="s">
        <v>317</v>
      </c>
      <c r="D141" s="20" t="s">
        <v>29</v>
      </c>
      <c r="E141" s="20" t="s">
        <v>4781</v>
      </c>
      <c r="F141" s="21">
        <v>46309.853819444441</v>
      </c>
      <c r="G141" s="20" t="s">
        <v>22</v>
      </c>
      <c r="H141" s="20" t="s">
        <v>4782</v>
      </c>
      <c r="I141" s="20">
        <v>360</v>
      </c>
      <c r="J141" s="20" t="s">
        <v>23</v>
      </c>
      <c r="K141" s="20" t="s">
        <v>24</v>
      </c>
      <c r="L141" s="20">
        <v>437</v>
      </c>
      <c r="M141" s="20" t="s">
        <v>204</v>
      </c>
      <c r="N141" s="21">
        <v>46309.877581018518</v>
      </c>
      <c r="O141" s="20">
        <v>360</v>
      </c>
      <c r="P141" s="20" t="s">
        <v>26</v>
      </c>
      <c r="Q141" s="20">
        <v>40</v>
      </c>
      <c r="R141" s="3" t="str">
        <f>IF(OR(G141="12R",G141="12L"),_xlfn.XLOOKUP(C141,DB!$A$2:$A$255,DB!$B$2:$B$255,""),IF(OR(G141="30L",G141="30R"),_xlfn.XLOOKUP(C141,DB!$A$2:$A$255,DB!$C$2:$C$255,""),""))</f>
        <v>UDGUV</v>
      </c>
      <c r="S141" s="3">
        <f t="shared" si="2"/>
        <v>20</v>
      </c>
      <c r="T141" s="3" t="str">
        <f>_xlfn.XLOOKUP(C141,DB!$A$2:$A$255,DB!$D$2:$D$255,"")</f>
        <v>Sector 2</v>
      </c>
    </row>
    <row r="142" spans="1:20" x14ac:dyDescent="0.2">
      <c r="A142" s="20" t="s">
        <v>304</v>
      </c>
      <c r="B142" s="20" t="s">
        <v>18</v>
      </c>
      <c r="C142" s="20" t="s">
        <v>134</v>
      </c>
      <c r="D142" s="20" t="s">
        <v>123</v>
      </c>
      <c r="E142" s="20" t="s">
        <v>4783</v>
      </c>
      <c r="F142" s="21">
        <v>46309.855532407404</v>
      </c>
      <c r="G142" s="20" t="s">
        <v>22</v>
      </c>
      <c r="H142" s="20" t="s">
        <v>4784</v>
      </c>
      <c r="I142" s="20">
        <v>350</v>
      </c>
      <c r="J142" s="20" t="s">
        <v>23</v>
      </c>
      <c r="K142" s="20" t="s">
        <v>24</v>
      </c>
      <c r="L142" s="20">
        <v>359</v>
      </c>
      <c r="M142" s="20" t="s">
        <v>31</v>
      </c>
      <c r="N142" s="21">
        <v>46309.875092592592</v>
      </c>
      <c r="O142" s="20">
        <v>350</v>
      </c>
      <c r="P142" s="20" t="s">
        <v>26</v>
      </c>
      <c r="Q142" s="20">
        <v>40</v>
      </c>
      <c r="R142" s="3" t="str">
        <f>IF(OR(G142="12R",G142="12L"),_xlfn.XLOOKUP(C142,DB!$A$2:$A$255,DB!$B$2:$B$255,""),IF(OR(G142="30L",G142="30R"),_xlfn.XLOOKUP(C142,DB!$A$2:$A$255,DB!$C$2:$C$255,""),""))</f>
        <v>ENEBA</v>
      </c>
      <c r="S142" s="3">
        <f t="shared" si="2"/>
        <v>20</v>
      </c>
      <c r="T142" s="3" t="str">
        <f>_xlfn.XLOOKUP(C142,DB!$A$2:$A$255,DB!$D$2:$D$255,"")</f>
        <v>Sector 3</v>
      </c>
    </row>
    <row r="143" spans="1:20" x14ac:dyDescent="0.2">
      <c r="A143" s="20" t="s">
        <v>303</v>
      </c>
      <c r="B143" s="20" t="s">
        <v>18</v>
      </c>
      <c r="C143" s="20" t="s">
        <v>43</v>
      </c>
      <c r="D143" s="20" t="s">
        <v>61</v>
      </c>
      <c r="E143" s="20" t="s">
        <v>468</v>
      </c>
      <c r="F143" s="21">
        <v>46309.856840277775</v>
      </c>
      <c r="G143" s="20" t="s">
        <v>22</v>
      </c>
      <c r="H143" s="20" t="s">
        <v>4785</v>
      </c>
      <c r="I143" s="20">
        <v>340</v>
      </c>
      <c r="J143" s="20" t="s">
        <v>23</v>
      </c>
      <c r="K143" s="20" t="s">
        <v>24</v>
      </c>
      <c r="L143" s="20">
        <v>870</v>
      </c>
      <c r="M143" s="20" t="s">
        <v>46</v>
      </c>
      <c r="N143" s="21">
        <v>46309.901666666665</v>
      </c>
      <c r="O143" s="20">
        <v>340</v>
      </c>
      <c r="P143" s="20" t="s">
        <v>26</v>
      </c>
      <c r="Q143" s="20">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20" t="s">
        <v>516</v>
      </c>
      <c r="B144" s="20" t="s">
        <v>18</v>
      </c>
      <c r="C144" s="20" t="s">
        <v>199</v>
      </c>
      <c r="D144" s="20" t="s">
        <v>61</v>
      </c>
      <c r="E144" s="20" t="s">
        <v>4786</v>
      </c>
      <c r="F144" s="21">
        <v>46309.858611111114</v>
      </c>
      <c r="G144" s="20" t="s">
        <v>22</v>
      </c>
      <c r="H144" s="20" t="s">
        <v>4787</v>
      </c>
      <c r="I144" s="20">
        <v>350</v>
      </c>
      <c r="J144" s="20" t="s">
        <v>23</v>
      </c>
      <c r="K144" s="20" t="s">
        <v>24</v>
      </c>
      <c r="L144" s="20">
        <v>359</v>
      </c>
      <c r="M144" s="20" t="s">
        <v>31</v>
      </c>
      <c r="N144" s="21">
        <v>46309.87840277778</v>
      </c>
      <c r="O144" s="20">
        <v>330</v>
      </c>
      <c r="P144" s="20" t="s">
        <v>26</v>
      </c>
      <c r="Q144" s="20">
        <v>40</v>
      </c>
      <c r="R144" s="3" t="str">
        <f>IF(OR(G144="12R",G144="12L"),_xlfn.XLOOKUP(C144,DB!$A$2:$A$255,DB!$B$2:$B$255,""),IF(OR(G144="30L",G144="30R"),_xlfn.XLOOKUP(C144,DB!$A$2:$A$255,DB!$C$2:$C$255,""),""))</f>
        <v>OMSUK</v>
      </c>
      <c r="S144" s="3">
        <f t="shared" si="2"/>
        <v>20</v>
      </c>
      <c r="T144" s="3" t="str">
        <f>_xlfn.XLOOKUP(C144,DB!$A$2:$A$255,DB!$D$2:$D$255,"")</f>
        <v>Sector 3</v>
      </c>
    </row>
    <row r="145" spans="1:20" x14ac:dyDescent="0.2">
      <c r="A145" s="20" t="s">
        <v>415</v>
      </c>
      <c r="B145" s="20" t="s">
        <v>18</v>
      </c>
      <c r="C145" s="20" t="s">
        <v>18</v>
      </c>
      <c r="D145" s="20" t="s">
        <v>416</v>
      </c>
      <c r="E145" s="20"/>
      <c r="F145" s="21">
        <v>46309.863518518519</v>
      </c>
      <c r="G145" s="20" t="s">
        <v>22</v>
      </c>
      <c r="H145" s="20" t="s">
        <v>4788</v>
      </c>
      <c r="I145" s="20">
        <v>15</v>
      </c>
      <c r="J145" s="20" t="s">
        <v>139</v>
      </c>
      <c r="K145" s="20" t="s">
        <v>51</v>
      </c>
      <c r="L145" s="20">
        <v>135</v>
      </c>
      <c r="M145" s="20" t="s">
        <v>18</v>
      </c>
      <c r="N145" s="21">
        <v>46309.907858796294</v>
      </c>
      <c r="O145" s="20">
        <v>0</v>
      </c>
      <c r="P145" s="20" t="s">
        <v>137</v>
      </c>
      <c r="Q145" s="20">
        <v>15</v>
      </c>
      <c r="R145" s="3" t="str">
        <f>IF(OR(G145="12R",G145="12L"),_xlfn.XLOOKUP(C145,DB!$A$2:$A$255,DB!$B$2:$B$255,""),IF(OR(G145="30L",G145="30R"),_xlfn.XLOOKUP(C145,DB!$A$2:$A$255,DB!$C$2:$C$255,""),""))</f>
        <v/>
      </c>
      <c r="S145" s="3">
        <f t="shared" si="2"/>
        <v>20</v>
      </c>
      <c r="T145" s="3" t="str">
        <f>_xlfn.XLOOKUP(C145,DB!$A$2:$A$255,DB!$D$2:$D$255,"")</f>
        <v/>
      </c>
    </row>
    <row r="146" spans="1:20" x14ac:dyDescent="0.2">
      <c r="A146" s="20" t="s">
        <v>316</v>
      </c>
      <c r="B146" s="20" t="s">
        <v>18</v>
      </c>
      <c r="C146" s="20" t="s">
        <v>317</v>
      </c>
      <c r="D146" s="20" t="s">
        <v>44</v>
      </c>
      <c r="E146" s="20" t="s">
        <v>611</v>
      </c>
      <c r="F146" s="21">
        <v>46309.870069444441</v>
      </c>
      <c r="G146" s="20" t="s">
        <v>22</v>
      </c>
      <c r="H146" s="20" t="s">
        <v>4789</v>
      </c>
      <c r="I146" s="20">
        <v>320</v>
      </c>
      <c r="J146" s="20" t="s">
        <v>23</v>
      </c>
      <c r="K146" s="20" t="s">
        <v>24</v>
      </c>
      <c r="L146" s="20">
        <v>540</v>
      </c>
      <c r="M146" s="20" t="s">
        <v>130</v>
      </c>
      <c r="N146" s="21">
        <v>46309.898564814815</v>
      </c>
      <c r="O146" s="20">
        <v>320</v>
      </c>
      <c r="P146" s="20" t="s">
        <v>26</v>
      </c>
      <c r="Q146" s="20">
        <v>40</v>
      </c>
      <c r="R146" s="3" t="str">
        <f>IF(OR(G146="12R",G146="12L"),_xlfn.XLOOKUP(C146,DB!$A$2:$A$255,DB!$B$2:$B$255,""),IF(OR(G146="30L",G146="30R"),_xlfn.XLOOKUP(C146,DB!$A$2:$A$255,DB!$C$2:$C$255,""),""))</f>
        <v>UDGUV</v>
      </c>
      <c r="S146" s="3">
        <f t="shared" si="2"/>
        <v>20</v>
      </c>
      <c r="T146" s="3" t="str">
        <f>_xlfn.XLOOKUP(C146,DB!$A$2:$A$255,DB!$D$2:$D$255,"")</f>
        <v>Sector 2</v>
      </c>
    </row>
    <row r="147" spans="1:20" x14ac:dyDescent="0.2">
      <c r="A147" s="20" t="s">
        <v>436</v>
      </c>
      <c r="B147" s="20" t="s">
        <v>18</v>
      </c>
      <c r="C147" s="20" t="s">
        <v>437</v>
      </c>
      <c r="D147" s="20" t="s">
        <v>54</v>
      </c>
      <c r="E147" s="20" t="s">
        <v>438</v>
      </c>
      <c r="F147" s="21">
        <v>46309.871111111112</v>
      </c>
      <c r="G147" s="20" t="s">
        <v>22</v>
      </c>
      <c r="H147" s="20" t="s">
        <v>4790</v>
      </c>
      <c r="I147" s="20">
        <v>380</v>
      </c>
      <c r="J147" s="20" t="s">
        <v>23</v>
      </c>
      <c r="K147" s="20" t="s">
        <v>24</v>
      </c>
      <c r="L147" s="20">
        <v>882</v>
      </c>
      <c r="M147" s="20" t="s">
        <v>1234</v>
      </c>
      <c r="N147" s="21">
        <v>46309.915590277778</v>
      </c>
      <c r="O147" s="20">
        <v>380</v>
      </c>
      <c r="P147" s="20" t="s">
        <v>26</v>
      </c>
      <c r="Q147" s="20">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20" t="s">
        <v>313</v>
      </c>
      <c r="B148" s="20" t="s">
        <v>18</v>
      </c>
      <c r="C148" s="20" t="s">
        <v>314</v>
      </c>
      <c r="D148" s="20" t="s">
        <v>34</v>
      </c>
      <c r="E148" s="20" t="s">
        <v>4554</v>
      </c>
      <c r="F148" s="21">
        <v>46309.879629629628</v>
      </c>
      <c r="G148" s="20" t="s">
        <v>22</v>
      </c>
      <c r="H148" s="20" t="s">
        <v>4791</v>
      </c>
      <c r="I148" s="20">
        <v>350</v>
      </c>
      <c r="J148" s="20" t="s">
        <v>23</v>
      </c>
      <c r="K148" s="20" t="s">
        <v>24</v>
      </c>
      <c r="L148" s="20">
        <v>218</v>
      </c>
      <c r="M148" s="20" t="s">
        <v>56</v>
      </c>
      <c r="N148" s="21">
        <v>46309.893888888888</v>
      </c>
      <c r="O148" s="20">
        <v>299</v>
      </c>
      <c r="P148" s="20" t="s">
        <v>26</v>
      </c>
      <c r="Q148" s="20">
        <v>190</v>
      </c>
      <c r="R148" s="3" t="str">
        <f>IF(OR(G148="12R",G148="12L"),_xlfn.XLOOKUP(C148,DB!$A$2:$A$255,DB!$B$2:$B$255,""),IF(OR(G148="30L",G148="30R"),_xlfn.XLOOKUP(C148,DB!$A$2:$A$255,DB!$C$2:$C$255,""),""))</f>
        <v>CZM</v>
      </c>
      <c r="S148" s="3">
        <f t="shared" si="2"/>
        <v>21</v>
      </c>
      <c r="T148" s="3" t="str">
        <f>_xlfn.XLOOKUP(C148,DB!$A$2:$A$255,DB!$D$2:$D$255,"")</f>
        <v>Sector 7</v>
      </c>
    </row>
    <row r="149" spans="1:20" x14ac:dyDescent="0.2">
      <c r="A149" s="20" t="s">
        <v>526</v>
      </c>
      <c r="B149" s="20" t="s">
        <v>18</v>
      </c>
      <c r="C149" s="20" t="s">
        <v>203</v>
      </c>
      <c r="D149" s="20" t="s">
        <v>44</v>
      </c>
      <c r="E149" s="20" t="s">
        <v>1167</v>
      </c>
      <c r="F149" s="21">
        <v>46309.884745370371</v>
      </c>
      <c r="G149" s="20" t="s">
        <v>22</v>
      </c>
      <c r="H149" s="20" t="s">
        <v>4792</v>
      </c>
      <c r="I149" s="20">
        <v>340</v>
      </c>
      <c r="J149" s="20" t="s">
        <v>23</v>
      </c>
      <c r="K149" s="20" t="s">
        <v>24</v>
      </c>
      <c r="L149" s="20">
        <v>379</v>
      </c>
      <c r="M149" s="20" t="s">
        <v>269</v>
      </c>
      <c r="N149" s="21">
        <v>46309.906134259261</v>
      </c>
      <c r="O149" s="20">
        <v>340</v>
      </c>
      <c r="P149" s="20" t="s">
        <v>26</v>
      </c>
      <c r="Q149" s="20">
        <v>40</v>
      </c>
      <c r="R149" s="3" t="str">
        <f>IF(OR(G149="12R",G149="12L"),_xlfn.XLOOKUP(C149,DB!$A$2:$A$255,DB!$B$2:$B$255,""),IF(OR(G149="30L",G149="30R"),_xlfn.XLOOKUP(C149,DB!$A$2:$A$255,DB!$C$2:$C$255,""),""))</f>
        <v>ENEBA</v>
      </c>
      <c r="S149" s="3">
        <f t="shared" si="2"/>
        <v>21</v>
      </c>
      <c r="T149" s="3" t="str">
        <f>_xlfn.XLOOKUP(C149,DB!$A$2:$A$255,DB!$D$2:$D$255,"")</f>
        <v>Sector 3</v>
      </c>
    </row>
    <row r="150" spans="1:20" x14ac:dyDescent="0.2">
      <c r="A150" s="20" t="s">
        <v>248</v>
      </c>
      <c r="B150" s="20" t="s">
        <v>18</v>
      </c>
      <c r="C150" s="20" t="s">
        <v>249</v>
      </c>
      <c r="D150" s="20" t="s">
        <v>116</v>
      </c>
      <c r="E150" s="20" t="s">
        <v>726</v>
      </c>
      <c r="F150" s="21">
        <v>46309.887743055559</v>
      </c>
      <c r="G150" s="20" t="s">
        <v>22</v>
      </c>
      <c r="H150" s="20" t="s">
        <v>4793</v>
      </c>
      <c r="I150" s="20">
        <v>400</v>
      </c>
      <c r="J150" s="20" t="s">
        <v>23</v>
      </c>
      <c r="K150" s="20" t="s">
        <v>24</v>
      </c>
      <c r="L150" s="20">
        <v>527</v>
      </c>
      <c r="M150" s="20" t="s">
        <v>130</v>
      </c>
      <c r="N150" s="21">
        <v>46309.914293981485</v>
      </c>
      <c r="O150" s="20">
        <v>380</v>
      </c>
      <c r="P150" s="20" t="s">
        <v>26</v>
      </c>
      <c r="Q150" s="20">
        <v>40</v>
      </c>
      <c r="R150" s="3" t="str">
        <f>IF(OR(G150="12R",G150="12L"),_xlfn.XLOOKUP(C150,DB!$A$2:$A$255,DB!$B$2:$B$255,""),IF(OR(G150="30L",G150="30R"),_xlfn.XLOOKUP(C150,DB!$A$2:$A$255,DB!$C$2:$C$255,""),""))</f>
        <v>UDGUV</v>
      </c>
      <c r="S150" s="3">
        <f t="shared" si="2"/>
        <v>21</v>
      </c>
      <c r="T150" s="3" t="str">
        <f>_xlfn.XLOOKUP(C150,DB!$A$2:$A$255,DB!$D$2:$D$255,"")</f>
        <v>Sector 2</v>
      </c>
    </row>
    <row r="151" spans="1:20" x14ac:dyDescent="0.2">
      <c r="A151" s="20" t="s">
        <v>326</v>
      </c>
      <c r="B151" s="20" t="s">
        <v>18</v>
      </c>
      <c r="C151" s="20" t="s">
        <v>33</v>
      </c>
      <c r="D151" s="20" t="s">
        <v>54</v>
      </c>
      <c r="E151" s="20" t="s">
        <v>298</v>
      </c>
      <c r="F151" s="21">
        <v>46309.888819444444</v>
      </c>
      <c r="G151" s="20" t="s">
        <v>22</v>
      </c>
      <c r="H151" s="20" t="s">
        <v>4794</v>
      </c>
      <c r="I151" s="20">
        <v>380</v>
      </c>
      <c r="J151" s="20" t="s">
        <v>23</v>
      </c>
      <c r="K151" s="20" t="s">
        <v>24</v>
      </c>
      <c r="L151" s="20">
        <v>882</v>
      </c>
      <c r="M151" s="20" t="s">
        <v>36</v>
      </c>
      <c r="N151" s="21">
        <v>46309.934953703705</v>
      </c>
      <c r="O151" s="20">
        <v>380</v>
      </c>
      <c r="P151" s="20" t="s">
        <v>26</v>
      </c>
      <c r="Q151" s="20">
        <v>190</v>
      </c>
      <c r="R151" s="3" t="str">
        <f>IF(OR(G151="12R",G151="12L"),_xlfn.XLOOKUP(C151,DB!$A$2:$A$255,DB!$B$2:$B$255,""),IF(OR(G151="30L",G151="30R"),_xlfn.XLOOKUP(C151,DB!$A$2:$A$255,DB!$C$2:$C$255,""),""))</f>
        <v>UDGUV</v>
      </c>
      <c r="S151" s="3">
        <f t="shared" si="2"/>
        <v>21</v>
      </c>
      <c r="T151" s="3" t="str">
        <f>_xlfn.XLOOKUP(C151,DB!$A$2:$A$255,DB!$D$2:$D$255,"")</f>
        <v>Sector 2</v>
      </c>
    </row>
    <row r="152" spans="1:20" x14ac:dyDescent="0.2">
      <c r="A152" s="20" t="s">
        <v>324</v>
      </c>
      <c r="B152" s="20" t="s">
        <v>18</v>
      </c>
      <c r="C152" s="20" t="s">
        <v>325</v>
      </c>
      <c r="D152" s="20" t="s">
        <v>123</v>
      </c>
      <c r="E152" s="20" t="s">
        <v>4795</v>
      </c>
      <c r="F152" s="21">
        <v>46309.891064814816</v>
      </c>
      <c r="G152" s="20" t="s">
        <v>22</v>
      </c>
      <c r="H152" s="20" t="s">
        <v>4796</v>
      </c>
      <c r="I152" s="20">
        <v>340</v>
      </c>
      <c r="J152" s="20" t="s">
        <v>23</v>
      </c>
      <c r="K152" s="20" t="s">
        <v>24</v>
      </c>
      <c r="L152" s="20">
        <v>525</v>
      </c>
      <c r="M152" s="20" t="s">
        <v>130</v>
      </c>
      <c r="N152" s="21">
        <v>46309.918287037035</v>
      </c>
      <c r="O152" s="20">
        <v>340</v>
      </c>
      <c r="P152" s="20" t="s">
        <v>26</v>
      </c>
      <c r="Q152" s="20">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s="20" t="s">
        <v>340</v>
      </c>
      <c r="B153" s="20" t="s">
        <v>18</v>
      </c>
      <c r="C153" s="20" t="s">
        <v>101</v>
      </c>
      <c r="D153" s="20" t="s">
        <v>20</v>
      </c>
      <c r="E153" s="20" t="s">
        <v>458</v>
      </c>
      <c r="F153" s="21">
        <v>46309.892256944448</v>
      </c>
      <c r="G153" s="20" t="s">
        <v>22</v>
      </c>
      <c r="H153" s="20" t="s">
        <v>4797</v>
      </c>
      <c r="I153" s="20">
        <v>360</v>
      </c>
      <c r="J153" s="20" t="s">
        <v>23</v>
      </c>
      <c r="K153" s="20" t="s">
        <v>152</v>
      </c>
      <c r="L153" s="20">
        <v>872</v>
      </c>
      <c r="M153" s="20" t="s">
        <v>377</v>
      </c>
      <c r="N153" s="21">
        <v>46309.936678240738</v>
      </c>
      <c r="O153" s="20">
        <v>360</v>
      </c>
      <c r="P153" s="20" t="s">
        <v>26</v>
      </c>
      <c r="Q153" s="20">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s="20" t="s">
        <v>2878</v>
      </c>
      <c r="B154" s="20" t="s">
        <v>18</v>
      </c>
      <c r="C154" s="20" t="s">
        <v>440</v>
      </c>
      <c r="D154" s="20" t="s">
        <v>366</v>
      </c>
      <c r="E154" s="20" t="s">
        <v>441</v>
      </c>
      <c r="F154" s="21">
        <v>46309.893495370372</v>
      </c>
      <c r="G154" s="20" t="s">
        <v>22</v>
      </c>
      <c r="H154" s="20" t="s">
        <v>4798</v>
      </c>
      <c r="I154" s="20">
        <v>390</v>
      </c>
      <c r="J154" s="20" t="s">
        <v>23</v>
      </c>
      <c r="K154" s="20" t="s">
        <v>24</v>
      </c>
      <c r="L154" s="20">
        <v>352</v>
      </c>
      <c r="M154" s="20" t="s">
        <v>31</v>
      </c>
      <c r="N154" s="21">
        <v>46309.913425925923</v>
      </c>
      <c r="O154" s="20">
        <v>390</v>
      </c>
      <c r="P154" s="20" t="s">
        <v>41</v>
      </c>
      <c r="Q154" s="20">
        <v>40</v>
      </c>
      <c r="R154" s="3" t="str">
        <f>IF(OR(G154="12R",G154="12L"),_xlfn.XLOOKUP(C154,DB!$A$2:$A$255,DB!$B$2:$B$255,""),IF(OR(G154="30L",G154="30R"),_xlfn.XLOOKUP(C154,DB!$A$2:$A$255,DB!$C$2:$C$255,""),""))</f>
        <v>NUDAL</v>
      </c>
      <c r="S154" s="3">
        <f t="shared" si="2"/>
        <v>21</v>
      </c>
      <c r="T154" s="3" t="str">
        <f>_xlfn.XLOOKUP(C154,DB!$A$2:$A$255,DB!$D$2:$D$255,"")</f>
        <v>Sector 3</v>
      </c>
    </row>
    <row r="155" spans="1:20" x14ac:dyDescent="0.2">
      <c r="A155" s="20" t="s">
        <v>527</v>
      </c>
      <c r="B155" s="20" t="s">
        <v>18</v>
      </c>
      <c r="C155" s="20" t="s">
        <v>528</v>
      </c>
      <c r="D155" s="20" t="s">
        <v>61</v>
      </c>
      <c r="E155" s="20" t="s">
        <v>3596</v>
      </c>
      <c r="F155" s="21">
        <v>46309.895509259259</v>
      </c>
      <c r="G155" s="20" t="s">
        <v>22</v>
      </c>
      <c r="H155" s="20" t="s">
        <v>4799</v>
      </c>
      <c r="I155" s="20">
        <v>340</v>
      </c>
      <c r="J155" s="20" t="s">
        <v>23</v>
      </c>
      <c r="K155" s="20" t="s">
        <v>24</v>
      </c>
      <c r="L155" s="20">
        <v>771</v>
      </c>
      <c r="M155" s="20" t="s">
        <v>225</v>
      </c>
      <c r="N155" s="21">
        <v>46309.933449074073</v>
      </c>
      <c r="O155" s="20">
        <v>340</v>
      </c>
      <c r="P155" s="20" t="s">
        <v>26</v>
      </c>
      <c r="Q155" s="20">
        <v>40</v>
      </c>
      <c r="R155" s="3" t="str">
        <f>IF(OR(G155="12R",G155="12L"),_xlfn.XLOOKUP(C155,DB!$A$2:$A$255,DB!$B$2:$B$255,""),IF(OR(G155="30L",G155="30R"),_xlfn.XLOOKUP(C155,DB!$A$2:$A$255,DB!$C$2:$C$255,""),""))</f>
        <v>ENEBA</v>
      </c>
      <c r="S155" s="3">
        <f t="shared" si="2"/>
        <v>21</v>
      </c>
      <c r="T155" s="3" t="str">
        <f>_xlfn.XLOOKUP(C155,DB!$A$2:$A$255,DB!$D$2:$D$255,"")</f>
        <v>Sector 3</v>
      </c>
    </row>
    <row r="156" spans="1:20" x14ac:dyDescent="0.2">
      <c r="A156" s="20" t="s">
        <v>339</v>
      </c>
      <c r="B156" s="20" t="s">
        <v>18</v>
      </c>
      <c r="C156" s="20" t="s">
        <v>193</v>
      </c>
      <c r="D156" s="20" t="s">
        <v>54</v>
      </c>
      <c r="E156" s="20" t="s">
        <v>3126</v>
      </c>
      <c r="F156" s="21">
        <v>46309.89634259259</v>
      </c>
      <c r="G156" s="20" t="s">
        <v>22</v>
      </c>
      <c r="H156" s="20" t="s">
        <v>4800</v>
      </c>
      <c r="I156" s="20">
        <v>380</v>
      </c>
      <c r="J156" s="20" t="s">
        <v>23</v>
      </c>
      <c r="K156" s="20" t="s">
        <v>24</v>
      </c>
      <c r="L156" s="20">
        <v>846</v>
      </c>
      <c r="M156" s="20" t="s">
        <v>193</v>
      </c>
      <c r="N156" s="21">
        <v>46309.943784722222</v>
      </c>
      <c r="O156" s="20">
        <v>15</v>
      </c>
      <c r="P156" s="20" t="s">
        <v>26</v>
      </c>
      <c r="Q156" s="20">
        <v>190</v>
      </c>
      <c r="R156" s="3" t="str">
        <f>IF(OR(G156="12R",G156="12L"),_xlfn.XLOOKUP(C156,DB!$A$2:$A$255,DB!$B$2:$B$255,""),IF(OR(G156="30L",G156="30R"),_xlfn.XLOOKUP(C156,DB!$A$2:$A$255,DB!$C$2:$C$255,""),""))</f>
        <v>UDGUV</v>
      </c>
      <c r="S156" s="3">
        <f t="shared" si="2"/>
        <v>21</v>
      </c>
      <c r="T156" s="3" t="str">
        <f>_xlfn.XLOOKUP(C156,DB!$A$2:$A$255,DB!$D$2:$D$255,"")</f>
        <v>Sector 2</v>
      </c>
    </row>
    <row r="157" spans="1:20" x14ac:dyDescent="0.2">
      <c r="A157" s="20" t="s">
        <v>318</v>
      </c>
      <c r="B157" s="20" t="s">
        <v>18</v>
      </c>
      <c r="C157" s="20" t="s">
        <v>136</v>
      </c>
      <c r="D157" s="20" t="s">
        <v>44</v>
      </c>
      <c r="E157" s="20" t="s">
        <v>398</v>
      </c>
      <c r="F157" s="21">
        <v>46309.89739583333</v>
      </c>
      <c r="G157" s="20" t="s">
        <v>22</v>
      </c>
      <c r="H157" s="20" t="s">
        <v>4801</v>
      </c>
      <c r="I157" s="20">
        <v>310</v>
      </c>
      <c r="J157" s="20" t="s">
        <v>23</v>
      </c>
      <c r="K157" s="20" t="s">
        <v>24</v>
      </c>
      <c r="L157" s="20">
        <v>360</v>
      </c>
      <c r="M157" s="20" t="s">
        <v>31</v>
      </c>
      <c r="N157" s="21">
        <v>46309.917488425926</v>
      </c>
      <c r="O157" s="20">
        <v>310</v>
      </c>
      <c r="P157" s="20" t="s">
        <v>26</v>
      </c>
      <c r="Q157" s="20">
        <v>40</v>
      </c>
      <c r="R157" s="3" t="str">
        <f>IF(OR(G157="12R",G157="12L"),_xlfn.XLOOKUP(C157,DB!$A$2:$A$255,DB!$B$2:$B$255,""),IF(OR(G157="30L",G157="30R"),_xlfn.XLOOKUP(C157,DB!$A$2:$A$255,DB!$C$2:$C$255,""),""))</f>
        <v>OMSUK</v>
      </c>
      <c r="S157" s="3">
        <f t="shared" si="2"/>
        <v>21</v>
      </c>
      <c r="T157" s="3" t="str">
        <f>_xlfn.XLOOKUP(C157,DB!$A$2:$A$255,DB!$D$2:$D$255,"")</f>
        <v>Sector 3</v>
      </c>
    </row>
    <row r="158" spans="1:20" x14ac:dyDescent="0.2">
      <c r="A158" s="20" t="s">
        <v>334</v>
      </c>
      <c r="B158" s="20" t="s">
        <v>18</v>
      </c>
      <c r="C158" s="20" t="s">
        <v>19</v>
      </c>
      <c r="D158" s="20" t="s">
        <v>34</v>
      </c>
      <c r="E158" s="20" t="s">
        <v>1098</v>
      </c>
      <c r="F158" s="21">
        <v>46309.898599537039</v>
      </c>
      <c r="G158" s="20" t="s">
        <v>22</v>
      </c>
      <c r="H158" s="20" t="s">
        <v>4802</v>
      </c>
      <c r="I158" s="20">
        <v>360</v>
      </c>
      <c r="J158" s="20" t="s">
        <v>23</v>
      </c>
      <c r="K158" s="20" t="s">
        <v>24</v>
      </c>
      <c r="L158" s="20">
        <v>872</v>
      </c>
      <c r="M158" s="20" t="s">
        <v>25</v>
      </c>
      <c r="N158" s="21">
        <v>46309.9453587963</v>
      </c>
      <c r="O158" s="20">
        <v>360</v>
      </c>
      <c r="P158" s="20" t="s">
        <v>26</v>
      </c>
      <c r="Q158" s="20">
        <v>190</v>
      </c>
      <c r="R158" s="3" t="str">
        <f>IF(OR(G158="12R",G158="12L"),_xlfn.XLOOKUP(C158,DB!$A$2:$A$255,DB!$B$2:$B$255,""),IF(OR(G158="30L",G158="30R"),_xlfn.XLOOKUP(C158,DB!$A$2:$A$255,DB!$C$2:$C$255,""),""))</f>
        <v>UDGUV</v>
      </c>
      <c r="S158" s="3">
        <f t="shared" si="2"/>
        <v>21</v>
      </c>
      <c r="T158" s="3" t="str">
        <f>_xlfn.XLOOKUP(C158,DB!$A$2:$A$255,DB!$D$2:$D$255,"")</f>
        <v>Sector 2</v>
      </c>
    </row>
    <row r="159" spans="1:20" x14ac:dyDescent="0.2">
      <c r="A159" s="20" t="s">
        <v>190</v>
      </c>
      <c r="B159" s="20" t="s">
        <v>18</v>
      </c>
      <c r="C159" s="20" t="s">
        <v>19</v>
      </c>
      <c r="D159" s="20" t="s">
        <v>61</v>
      </c>
      <c r="E159" s="20" t="s">
        <v>771</v>
      </c>
      <c r="F159" s="21">
        <v>46309.899976851855</v>
      </c>
      <c r="G159" s="20" t="s">
        <v>22</v>
      </c>
      <c r="H159" s="20" t="s">
        <v>4803</v>
      </c>
      <c r="I159" s="20">
        <v>340</v>
      </c>
      <c r="J159" s="20" t="s">
        <v>23</v>
      </c>
      <c r="K159" s="20" t="s">
        <v>24</v>
      </c>
      <c r="L159" s="20">
        <v>867</v>
      </c>
      <c r="M159" s="20" t="s">
        <v>181</v>
      </c>
      <c r="N159" s="21">
        <v>46309.944618055553</v>
      </c>
      <c r="O159" s="20">
        <v>340</v>
      </c>
      <c r="P159" s="20" t="s">
        <v>26</v>
      </c>
      <c r="Q159" s="20">
        <v>190</v>
      </c>
      <c r="R159" s="3" t="str">
        <f>IF(OR(G159="12R",G159="12L"),_xlfn.XLOOKUP(C159,DB!$A$2:$A$255,DB!$B$2:$B$255,""),IF(OR(G159="30L",G159="30R"),_xlfn.XLOOKUP(C159,DB!$A$2:$A$255,DB!$C$2:$C$255,""),""))</f>
        <v>UDGUV</v>
      </c>
      <c r="S159" s="3">
        <f t="shared" si="2"/>
        <v>21</v>
      </c>
      <c r="T159" s="3" t="str">
        <f>_xlfn.XLOOKUP(C159,DB!$A$2:$A$255,DB!$D$2:$D$255,"")</f>
        <v>Sector 2</v>
      </c>
    </row>
    <row r="160" spans="1:20" x14ac:dyDescent="0.2">
      <c r="A160" s="20" t="s">
        <v>214</v>
      </c>
      <c r="B160" s="20" t="s">
        <v>18</v>
      </c>
      <c r="C160" s="20" t="s">
        <v>215</v>
      </c>
      <c r="D160" s="20" t="s">
        <v>29</v>
      </c>
      <c r="E160" s="20" t="s">
        <v>537</v>
      </c>
      <c r="F160" s="21">
        <v>46309.901354166665</v>
      </c>
      <c r="G160" s="20" t="s">
        <v>22</v>
      </c>
      <c r="H160" s="20" t="s">
        <v>4804</v>
      </c>
      <c r="I160" s="20">
        <v>380</v>
      </c>
      <c r="J160" s="20" t="s">
        <v>23</v>
      </c>
      <c r="K160" s="20" t="s">
        <v>24</v>
      </c>
      <c r="L160" s="20">
        <v>439</v>
      </c>
      <c r="M160" s="20" t="s">
        <v>204</v>
      </c>
      <c r="N160" s="21">
        <v>46309.92460648148</v>
      </c>
      <c r="O160" s="20">
        <v>340</v>
      </c>
      <c r="P160" s="20" t="s">
        <v>26</v>
      </c>
      <c r="Q160" s="20">
        <v>40</v>
      </c>
      <c r="R160" s="3" t="str">
        <f>IF(OR(G160="12R",G160="12L"),_xlfn.XLOOKUP(C160,DB!$A$2:$A$255,DB!$B$2:$B$255,""),IF(OR(G160="30L",G160="30R"),_xlfn.XLOOKUP(C160,DB!$A$2:$A$255,DB!$C$2:$C$255,""),""))</f>
        <v>OMSUK</v>
      </c>
      <c r="S160" s="3">
        <f t="shared" si="2"/>
        <v>21</v>
      </c>
      <c r="T160" s="3" t="str">
        <f>_xlfn.XLOOKUP(C160,DB!$A$2:$A$255,DB!$D$2:$D$255,"")</f>
        <v>Sector 3</v>
      </c>
    </row>
    <row r="161" spans="1:20" x14ac:dyDescent="0.2">
      <c r="A161" s="20" t="s">
        <v>336</v>
      </c>
      <c r="B161" s="20" t="s">
        <v>18</v>
      </c>
      <c r="C161" s="20" t="s">
        <v>115</v>
      </c>
      <c r="D161" s="20" t="s">
        <v>129</v>
      </c>
      <c r="E161" s="20" t="s">
        <v>4211</v>
      </c>
      <c r="F161" s="21">
        <v>46309.909583333334</v>
      </c>
      <c r="G161" s="20" t="s">
        <v>22</v>
      </c>
      <c r="H161" s="20" t="s">
        <v>4805</v>
      </c>
      <c r="I161" s="20">
        <v>350</v>
      </c>
      <c r="J161" s="20" t="s">
        <v>23</v>
      </c>
      <c r="K161" s="20" t="s">
        <v>24</v>
      </c>
      <c r="L161" s="20">
        <v>149</v>
      </c>
      <c r="M161" s="20" t="s">
        <v>117</v>
      </c>
      <c r="N161" s="21">
        <v>46309.919745370367</v>
      </c>
      <c r="O161" s="20">
        <v>290</v>
      </c>
      <c r="P161" s="20" t="s">
        <v>26</v>
      </c>
      <c r="Q161" s="20">
        <v>190</v>
      </c>
      <c r="R161" s="3" t="str">
        <f>IF(OR(G161="12R",G161="12L"),_xlfn.XLOOKUP(C161,DB!$A$2:$A$255,DB!$B$2:$B$255,""),IF(OR(G161="30L",G161="30R"),_xlfn.XLOOKUP(C161,DB!$A$2:$A$255,DB!$C$2:$C$255,""),""))</f>
        <v>TAKUX</v>
      </c>
      <c r="S161" s="3">
        <f t="shared" si="2"/>
        <v>21</v>
      </c>
      <c r="T161" s="3" t="str">
        <f>_xlfn.XLOOKUP(C161,DB!$A$2:$A$255,DB!$D$2:$D$255,"")</f>
        <v>Sector 7</v>
      </c>
    </row>
    <row r="162" spans="1:20" x14ac:dyDescent="0.2">
      <c r="A162" s="20" t="s">
        <v>2886</v>
      </c>
      <c r="B162" s="20" t="s">
        <v>18</v>
      </c>
      <c r="C162" s="20" t="s">
        <v>444</v>
      </c>
      <c r="D162" s="20" t="s">
        <v>261</v>
      </c>
      <c r="E162" s="20" t="s">
        <v>312</v>
      </c>
      <c r="F162" s="21">
        <v>46309.911041666666</v>
      </c>
      <c r="G162" s="20" t="s">
        <v>22</v>
      </c>
      <c r="H162" s="20" t="s">
        <v>4806</v>
      </c>
      <c r="I162" s="20">
        <v>370</v>
      </c>
      <c r="J162" s="20" t="s">
        <v>23</v>
      </c>
      <c r="K162" s="20" t="s">
        <v>24</v>
      </c>
      <c r="L162" s="20">
        <v>142</v>
      </c>
      <c r="M162" s="20" t="s">
        <v>40</v>
      </c>
      <c r="N162" s="21">
        <v>46309.920081018521</v>
      </c>
      <c r="O162" s="20">
        <v>241</v>
      </c>
      <c r="P162" s="20" t="s">
        <v>41</v>
      </c>
      <c r="Q162" s="20">
        <v>190</v>
      </c>
      <c r="R162" s="3" t="str">
        <f>IF(OR(G162="12R",G162="12L"),_xlfn.XLOOKUP(C162,DB!$A$2:$A$255,DB!$B$2:$B$255,""),IF(OR(G162="30L",G162="30R"),_xlfn.XLOOKUP(C162,DB!$A$2:$A$255,DB!$C$2:$C$255,""),""))</f>
        <v>NUDAL</v>
      </c>
      <c r="S162" s="3">
        <f t="shared" si="2"/>
        <v>21</v>
      </c>
      <c r="T162" s="3" t="str">
        <f>_xlfn.XLOOKUP(C162,DB!$A$2:$A$255,DB!$D$2:$D$255,"")</f>
        <v>Sector 3</v>
      </c>
    </row>
    <row r="163" spans="1:20" x14ac:dyDescent="0.2">
      <c r="A163" s="20" t="s">
        <v>315</v>
      </c>
      <c r="B163" s="20" t="s">
        <v>18</v>
      </c>
      <c r="C163" s="20" t="s">
        <v>224</v>
      </c>
      <c r="D163" s="20" t="s">
        <v>116</v>
      </c>
      <c r="E163" s="20" t="s">
        <v>250</v>
      </c>
      <c r="F163" s="21">
        <v>46309.913194444445</v>
      </c>
      <c r="G163" s="20" t="s">
        <v>22</v>
      </c>
      <c r="H163" s="20" t="s">
        <v>4807</v>
      </c>
      <c r="I163" s="20">
        <v>400</v>
      </c>
      <c r="J163" s="20" t="s">
        <v>23</v>
      </c>
      <c r="K163" s="20" t="s">
        <v>24</v>
      </c>
      <c r="L163" s="20">
        <v>517</v>
      </c>
      <c r="M163" s="20" t="s">
        <v>130</v>
      </c>
      <c r="N163" s="21">
        <v>46309.940011574072</v>
      </c>
      <c r="O163" s="20">
        <v>400</v>
      </c>
      <c r="P163" s="20" t="s">
        <v>26</v>
      </c>
      <c r="Q163" s="20">
        <v>40</v>
      </c>
      <c r="R163" s="3" t="str">
        <f>IF(OR(G163="12R",G163="12L"),_xlfn.XLOOKUP(C163,DB!$A$2:$A$255,DB!$B$2:$B$255,""),IF(OR(G163="30L",G163="30R"),_xlfn.XLOOKUP(C163,DB!$A$2:$A$255,DB!$C$2:$C$255,""),""))</f>
        <v>ENEBA</v>
      </c>
      <c r="S163" s="3">
        <f t="shared" si="2"/>
        <v>21</v>
      </c>
      <c r="T163" s="3" t="str">
        <f>_xlfn.XLOOKUP(C163,DB!$A$2:$A$255,DB!$D$2:$D$255,"")</f>
        <v>Sector 3</v>
      </c>
    </row>
    <row r="164" spans="1:20" x14ac:dyDescent="0.2">
      <c r="A164" s="20" t="s">
        <v>333</v>
      </c>
      <c r="B164" s="20" t="s">
        <v>18</v>
      </c>
      <c r="C164" s="20" t="s">
        <v>148</v>
      </c>
      <c r="D164" s="20" t="s">
        <v>129</v>
      </c>
      <c r="E164" s="20" t="s">
        <v>4184</v>
      </c>
      <c r="F164" s="21">
        <v>46309.914768518516</v>
      </c>
      <c r="G164" s="20" t="s">
        <v>22</v>
      </c>
      <c r="H164" s="20" t="s">
        <v>4808</v>
      </c>
      <c r="I164" s="20">
        <v>350</v>
      </c>
      <c r="J164" s="20" t="s">
        <v>23</v>
      </c>
      <c r="K164" s="20" t="s">
        <v>24</v>
      </c>
      <c r="L164" s="20">
        <v>134</v>
      </c>
      <c r="M164" s="20" t="s">
        <v>40</v>
      </c>
      <c r="N164" s="21">
        <v>46309.923171296294</v>
      </c>
      <c r="O164" s="20">
        <v>266</v>
      </c>
      <c r="P164" s="20" t="s">
        <v>26</v>
      </c>
      <c r="Q164" s="20">
        <v>190</v>
      </c>
      <c r="R164" s="3" t="str">
        <f>IF(OR(G164="12R",G164="12L"),_xlfn.XLOOKUP(C164,DB!$A$2:$A$255,DB!$B$2:$B$255,""),IF(OR(G164="30L",G164="30R"),_xlfn.XLOOKUP(C164,DB!$A$2:$A$255,DB!$C$2:$C$255,""),""))</f>
        <v>NUDAL</v>
      </c>
      <c r="S164" s="3">
        <f t="shared" si="2"/>
        <v>21</v>
      </c>
      <c r="T164" s="3" t="str">
        <f>_xlfn.XLOOKUP(C164,DB!$A$2:$A$255,DB!$D$2:$D$255,"")</f>
        <v>Sector 3</v>
      </c>
    </row>
    <row r="165" spans="1:20" x14ac:dyDescent="0.2">
      <c r="A165" s="20" t="s">
        <v>338</v>
      </c>
      <c r="B165" s="20" t="s">
        <v>18</v>
      </c>
      <c r="C165" s="20" t="s">
        <v>75</v>
      </c>
      <c r="D165" s="20" t="s">
        <v>54</v>
      </c>
      <c r="E165" s="20" t="s">
        <v>428</v>
      </c>
      <c r="F165" s="21">
        <v>46309.916122685187</v>
      </c>
      <c r="G165" s="20" t="s">
        <v>22</v>
      </c>
      <c r="H165" s="20" t="s">
        <v>4809</v>
      </c>
      <c r="I165" s="20">
        <v>380</v>
      </c>
      <c r="J165" s="20" t="s">
        <v>23</v>
      </c>
      <c r="K165" s="20" t="s">
        <v>24</v>
      </c>
      <c r="L165" s="20">
        <v>721</v>
      </c>
      <c r="M165" s="20" t="s">
        <v>75</v>
      </c>
      <c r="N165" s="21">
        <v>46309.962407407409</v>
      </c>
      <c r="O165" s="20">
        <v>0</v>
      </c>
      <c r="P165" s="20" t="s">
        <v>26</v>
      </c>
      <c r="Q165" s="20">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20" t="s">
        <v>1948</v>
      </c>
      <c r="B166" s="20" t="s">
        <v>18</v>
      </c>
      <c r="C166" s="20" t="s">
        <v>945</v>
      </c>
      <c r="D166" s="20" t="s">
        <v>331</v>
      </c>
      <c r="E166" s="20" t="s">
        <v>4810</v>
      </c>
      <c r="F166" s="21">
        <v>46309.917673611111</v>
      </c>
      <c r="G166" s="20" t="s">
        <v>22</v>
      </c>
      <c r="H166" s="20" t="s">
        <v>4811</v>
      </c>
      <c r="I166" s="20">
        <v>340</v>
      </c>
      <c r="J166" s="20" t="s">
        <v>23</v>
      </c>
      <c r="K166" s="20" t="s">
        <v>24</v>
      </c>
      <c r="L166" s="20">
        <v>447</v>
      </c>
      <c r="M166" s="20" t="s">
        <v>204</v>
      </c>
      <c r="N166" s="21">
        <v>46309.943078703705</v>
      </c>
      <c r="O166" s="20">
        <v>340</v>
      </c>
      <c r="P166" s="20" t="s">
        <v>26</v>
      </c>
      <c r="Q166" s="20">
        <v>40</v>
      </c>
      <c r="R166" s="3" t="str">
        <f>IF(OR(G166="12R",G166="12L"),_xlfn.XLOOKUP(C166,DB!$A$2:$A$255,DB!$B$2:$B$255,""),IF(OR(G166="30L",G166="30R"),_xlfn.XLOOKUP(C166,DB!$A$2:$A$255,DB!$C$2:$C$255,""),""))</f>
        <v>ENEBA</v>
      </c>
      <c r="S166" s="3">
        <f t="shared" si="2"/>
        <v>22</v>
      </c>
      <c r="T166" s="3" t="str">
        <f>_xlfn.XLOOKUP(C166,DB!$A$2:$A$255,DB!$D$2:$D$255,"")</f>
        <v>Sector 3</v>
      </c>
    </row>
    <row r="167" spans="1:20" x14ac:dyDescent="0.2">
      <c r="A167" s="20" t="s">
        <v>337</v>
      </c>
      <c r="B167" s="20" t="s">
        <v>18</v>
      </c>
      <c r="C167" s="20" t="s">
        <v>219</v>
      </c>
      <c r="D167" s="20" t="s">
        <v>34</v>
      </c>
      <c r="E167" s="20" t="s">
        <v>4459</v>
      </c>
      <c r="F167" s="21">
        <v>46309.91946759259</v>
      </c>
      <c r="G167" s="20" t="s">
        <v>22</v>
      </c>
      <c r="H167" s="20" t="s">
        <v>4812</v>
      </c>
      <c r="I167" s="20">
        <v>370</v>
      </c>
      <c r="J167" s="20" t="s">
        <v>23</v>
      </c>
      <c r="K167" s="20" t="s">
        <v>24</v>
      </c>
      <c r="L167" s="20">
        <v>153</v>
      </c>
      <c r="M167" s="20" t="s">
        <v>117</v>
      </c>
      <c r="N167" s="21">
        <v>46309.93005787037</v>
      </c>
      <c r="O167" s="20">
        <v>259</v>
      </c>
      <c r="P167" s="20" t="s">
        <v>26</v>
      </c>
      <c r="Q167" s="20">
        <v>190</v>
      </c>
      <c r="R167" s="3" t="str">
        <f>IF(OR(G167="12R",G167="12L"),_xlfn.XLOOKUP(C167,DB!$A$2:$A$255,DB!$B$2:$B$255,""),IF(OR(G167="30L",G167="30R"),_xlfn.XLOOKUP(C167,DB!$A$2:$A$255,DB!$C$2:$C$255,""),""))</f>
        <v>TAKUX</v>
      </c>
      <c r="S167" s="3">
        <f t="shared" si="2"/>
        <v>22</v>
      </c>
      <c r="T167" s="3" t="str">
        <f>_xlfn.XLOOKUP(C167,DB!$A$2:$A$255,DB!$D$2:$D$255,"")</f>
        <v>Sector 7</v>
      </c>
    </row>
    <row r="168" spans="1:20" x14ac:dyDescent="0.2">
      <c r="A168" s="20" t="s">
        <v>4813</v>
      </c>
      <c r="B168" s="20" t="s">
        <v>18</v>
      </c>
      <c r="C168" s="20" t="s">
        <v>66</v>
      </c>
      <c r="D168" s="20" t="s">
        <v>4814</v>
      </c>
      <c r="E168" s="20"/>
      <c r="F168" s="21">
        <v>46309.921215277776</v>
      </c>
      <c r="G168" s="20" t="s">
        <v>22</v>
      </c>
      <c r="H168" s="20" t="s">
        <v>4815</v>
      </c>
      <c r="I168" s="20">
        <v>160</v>
      </c>
      <c r="J168" s="20" t="s">
        <v>23</v>
      </c>
      <c r="K168" s="20" t="s">
        <v>51</v>
      </c>
      <c r="L168" s="20">
        <v>358</v>
      </c>
      <c r="M168" s="20" t="s">
        <v>66</v>
      </c>
      <c r="N168" s="21">
        <v>46309.952314814815</v>
      </c>
      <c r="O168" s="20">
        <v>0</v>
      </c>
      <c r="P168" s="20" t="s">
        <v>137</v>
      </c>
      <c r="Q168" s="20">
        <v>30</v>
      </c>
      <c r="R168" s="3" t="str">
        <f>IF(OR(G168="12R",G168="12L"),_xlfn.XLOOKUP(C168,DB!$A$2:$A$255,DB!$B$2:$B$255,""),IF(OR(G168="30L",G168="30R"),_xlfn.XLOOKUP(C168,DB!$A$2:$A$255,DB!$C$2:$C$255,""),""))</f>
        <v>UDGUV</v>
      </c>
      <c r="S168" s="3">
        <f t="shared" si="2"/>
        <v>22</v>
      </c>
      <c r="T168" s="3" t="str">
        <f>_xlfn.XLOOKUP(C168,DB!$A$2:$A$255,DB!$D$2:$D$255,"")</f>
        <v>Sector 2</v>
      </c>
    </row>
    <row r="169" spans="1:20" x14ac:dyDescent="0.2">
      <c r="A169" s="20" t="s">
        <v>4346</v>
      </c>
      <c r="B169" s="20" t="s">
        <v>18</v>
      </c>
      <c r="C169" s="20" t="s">
        <v>328</v>
      </c>
      <c r="D169" s="20" t="s">
        <v>29</v>
      </c>
      <c r="E169" s="20" t="s">
        <v>4816</v>
      </c>
      <c r="F169" s="21">
        <v>46309.931215277778</v>
      </c>
      <c r="G169" s="20" t="s">
        <v>22</v>
      </c>
      <c r="H169" s="20" t="s">
        <v>4817</v>
      </c>
      <c r="I169" s="20">
        <v>360</v>
      </c>
      <c r="J169" s="20" t="s">
        <v>23</v>
      </c>
      <c r="K169" s="20" t="s">
        <v>24</v>
      </c>
      <c r="L169" s="20">
        <v>433</v>
      </c>
      <c r="M169" s="20" t="s">
        <v>204</v>
      </c>
      <c r="N169" s="21">
        <v>46309.956064814818</v>
      </c>
      <c r="O169" s="20">
        <v>360</v>
      </c>
      <c r="P169" s="20" t="s">
        <v>26</v>
      </c>
      <c r="Q169" s="20">
        <v>40</v>
      </c>
      <c r="R169" s="3" t="str">
        <f>IF(OR(G169="12R",G169="12L"),_xlfn.XLOOKUP(C169,DB!$A$2:$A$255,DB!$B$2:$B$255,""),IF(OR(G169="30L",G169="30R"),_xlfn.XLOOKUP(C169,DB!$A$2:$A$255,DB!$C$2:$C$255,""),""))</f>
        <v>OMSUK</v>
      </c>
      <c r="S169" s="3">
        <f t="shared" si="2"/>
        <v>22</v>
      </c>
      <c r="T169" s="3" t="str">
        <f>_xlfn.XLOOKUP(C169,DB!$A$2:$A$255,DB!$D$2:$D$255,"")</f>
        <v>Sector 3</v>
      </c>
    </row>
    <row r="170" spans="1:20" x14ac:dyDescent="0.2">
      <c r="A170" s="20" t="s">
        <v>442</v>
      </c>
      <c r="B170" s="20" t="s">
        <v>18</v>
      </c>
      <c r="C170" s="20" t="s">
        <v>210</v>
      </c>
      <c r="D170" s="20" t="s">
        <v>29</v>
      </c>
      <c r="E170" s="20" t="s">
        <v>211</v>
      </c>
      <c r="F170" s="21">
        <v>46309.933263888888</v>
      </c>
      <c r="G170" s="20" t="s">
        <v>22</v>
      </c>
      <c r="H170" s="20" t="s">
        <v>4818</v>
      </c>
      <c r="I170" s="20">
        <v>370</v>
      </c>
      <c r="J170" s="20" t="s">
        <v>23</v>
      </c>
      <c r="K170" s="20" t="s">
        <v>24</v>
      </c>
      <c r="L170" s="20">
        <v>153</v>
      </c>
      <c r="M170" s="20" t="s">
        <v>117</v>
      </c>
      <c r="N170" s="21">
        <v>46309.944479166668</v>
      </c>
      <c r="O170" s="20">
        <v>250</v>
      </c>
      <c r="P170" s="20" t="s">
        <v>26</v>
      </c>
      <c r="Q170" s="20">
        <v>190</v>
      </c>
      <c r="R170" s="3" t="str">
        <f>IF(OR(G170="12R",G170="12L"),_xlfn.XLOOKUP(C170,DB!$A$2:$A$255,DB!$B$2:$B$255,""),IF(OR(G170="30L",G170="30R"),_xlfn.XLOOKUP(C170,DB!$A$2:$A$255,DB!$C$2:$C$255,""),""))</f>
        <v>TAKUX</v>
      </c>
      <c r="S170" s="3">
        <f t="shared" si="2"/>
        <v>22</v>
      </c>
      <c r="T170" s="3" t="str">
        <f>_xlfn.XLOOKUP(C170,DB!$A$2:$A$255,DB!$D$2:$D$255,"")</f>
        <v>Sector 7</v>
      </c>
    </row>
    <row r="171" spans="1:20" x14ac:dyDescent="0.2">
      <c r="A171" s="20" t="s">
        <v>448</v>
      </c>
      <c r="B171" s="20" t="s">
        <v>18</v>
      </c>
      <c r="C171" s="20" t="s">
        <v>273</v>
      </c>
      <c r="D171" s="20" t="s">
        <v>54</v>
      </c>
      <c r="E171" s="20" t="s">
        <v>962</v>
      </c>
      <c r="F171" s="21">
        <v>46309.94259259259</v>
      </c>
      <c r="G171" s="20" t="s">
        <v>22</v>
      </c>
      <c r="H171" s="20" t="s">
        <v>4819</v>
      </c>
      <c r="I171" s="20">
        <v>370</v>
      </c>
      <c r="J171" s="20" t="s">
        <v>23</v>
      </c>
      <c r="K171" s="20" t="s">
        <v>24</v>
      </c>
      <c r="L171" s="20">
        <v>868</v>
      </c>
      <c r="M171" s="20" t="s">
        <v>36</v>
      </c>
      <c r="N171" s="21">
        <v>46309.986678240741</v>
      </c>
      <c r="O171" s="20">
        <v>370</v>
      </c>
      <c r="P171" s="20" t="s">
        <v>26</v>
      </c>
      <c r="Q171" s="20">
        <v>190</v>
      </c>
      <c r="R171" s="3" t="str">
        <f>IF(OR(G171="12R",G171="12L"),_xlfn.XLOOKUP(C171,DB!$A$2:$A$255,DB!$B$2:$B$255,""),IF(OR(G171="30L",G171="30R"),_xlfn.XLOOKUP(C171,DB!$A$2:$A$255,DB!$C$2:$C$255,""),""))</f>
        <v>UDGUV</v>
      </c>
      <c r="S171" s="3">
        <f t="shared" si="2"/>
        <v>22</v>
      </c>
      <c r="T171" s="3" t="str">
        <f>_xlfn.XLOOKUP(C171,DB!$A$2:$A$255,DB!$D$2:$D$255,"")</f>
        <v>Sector 2</v>
      </c>
    </row>
    <row r="172" spans="1:20" x14ac:dyDescent="0.2">
      <c r="A172" s="20" t="s">
        <v>415</v>
      </c>
      <c r="B172" s="20" t="s">
        <v>18</v>
      </c>
      <c r="C172" s="20" t="s">
        <v>18</v>
      </c>
      <c r="D172" s="20" t="s">
        <v>416</v>
      </c>
      <c r="E172" s="20"/>
      <c r="F172" s="21">
        <v>46309.944699074076</v>
      </c>
      <c r="G172" s="20" t="s">
        <v>22</v>
      </c>
      <c r="H172" s="20" t="s">
        <v>138</v>
      </c>
      <c r="I172" s="20">
        <v>15</v>
      </c>
      <c r="J172" s="20" t="s">
        <v>139</v>
      </c>
      <c r="K172" s="20" t="s">
        <v>51</v>
      </c>
      <c r="L172" s="20">
        <v>131</v>
      </c>
      <c r="M172" s="20" t="s">
        <v>18</v>
      </c>
      <c r="N172" s="21">
        <v>46309.971770833334</v>
      </c>
      <c r="O172" s="20">
        <v>0</v>
      </c>
      <c r="P172" s="20" t="s">
        <v>137</v>
      </c>
      <c r="Q172" s="20">
        <v>15</v>
      </c>
      <c r="R172" s="3" t="str">
        <f>IF(OR(G172="12R",G172="12L"),_xlfn.XLOOKUP(C172,DB!$A$2:$A$255,DB!$B$2:$B$255,""),IF(OR(G172="30L",G172="30R"),_xlfn.XLOOKUP(C172,DB!$A$2:$A$255,DB!$C$2:$C$255,""),""))</f>
        <v/>
      </c>
      <c r="S172" s="3">
        <f t="shared" si="2"/>
        <v>22</v>
      </c>
      <c r="T172" s="3" t="str">
        <f>_xlfn.XLOOKUP(C172,DB!$A$2:$A$255,DB!$D$2:$D$255,"")</f>
        <v/>
      </c>
    </row>
    <row r="173" spans="1:20" x14ac:dyDescent="0.2">
      <c r="A173" s="20" t="s">
        <v>343</v>
      </c>
      <c r="B173" s="20" t="s">
        <v>18</v>
      </c>
      <c r="C173" s="20" t="s">
        <v>122</v>
      </c>
      <c r="D173" s="20" t="s">
        <v>44</v>
      </c>
      <c r="E173" s="20" t="s">
        <v>4820</v>
      </c>
      <c r="F173" s="21">
        <v>46309.946018518516</v>
      </c>
      <c r="G173" s="20" t="s">
        <v>22</v>
      </c>
      <c r="H173" s="20" t="s">
        <v>4821</v>
      </c>
      <c r="I173" s="20">
        <v>360</v>
      </c>
      <c r="J173" s="20" t="s">
        <v>23</v>
      </c>
      <c r="K173" s="20" t="s">
        <v>24</v>
      </c>
      <c r="L173" s="20">
        <v>529</v>
      </c>
      <c r="M173" s="20" t="s">
        <v>130</v>
      </c>
      <c r="N173" s="21">
        <v>46309.974074074074</v>
      </c>
      <c r="O173" s="20">
        <v>360</v>
      </c>
      <c r="P173" s="20" t="s">
        <v>26</v>
      </c>
      <c r="Q173" s="20">
        <v>40</v>
      </c>
      <c r="R173" s="3" t="str">
        <f>IF(OR(G173="12R",G173="12L"),_xlfn.XLOOKUP(C173,DB!$A$2:$A$255,DB!$B$2:$B$255,""),IF(OR(G173="30L",G173="30R"),_xlfn.XLOOKUP(C173,DB!$A$2:$A$255,DB!$C$2:$C$255,""),""))</f>
        <v>ENEBA</v>
      </c>
      <c r="S173" s="3">
        <f t="shared" si="2"/>
        <v>22</v>
      </c>
      <c r="T173" s="3" t="str">
        <f>_xlfn.XLOOKUP(C173,DB!$A$2:$A$255,DB!$D$2:$D$255,"")</f>
        <v>Sector 3</v>
      </c>
    </row>
    <row r="174" spans="1:20" x14ac:dyDescent="0.2">
      <c r="A174" s="20" t="s">
        <v>344</v>
      </c>
      <c r="B174" s="20" t="s">
        <v>18</v>
      </c>
      <c r="C174" s="20" t="s">
        <v>345</v>
      </c>
      <c r="D174" s="20" t="s">
        <v>54</v>
      </c>
      <c r="E174" s="20" t="s">
        <v>672</v>
      </c>
      <c r="F174" s="21">
        <v>46309.950266203705</v>
      </c>
      <c r="G174" s="20" t="s">
        <v>22</v>
      </c>
      <c r="H174" s="20" t="s">
        <v>4822</v>
      </c>
      <c r="I174" s="20">
        <v>340</v>
      </c>
      <c r="J174" s="20" t="s">
        <v>23</v>
      </c>
      <c r="K174" s="20" t="s">
        <v>24</v>
      </c>
      <c r="L174" s="20">
        <v>865</v>
      </c>
      <c r="M174" s="20" t="s">
        <v>4259</v>
      </c>
      <c r="N174" s="21">
        <v>46309.995833333334</v>
      </c>
      <c r="O174" s="20">
        <v>340</v>
      </c>
      <c r="P174" s="20" t="s">
        <v>26</v>
      </c>
      <c r="Q174" s="20">
        <v>190</v>
      </c>
      <c r="R174" s="3" t="str">
        <f>IF(OR(G174="12R",G174="12L"),_xlfn.XLOOKUP(C174,DB!$A$2:$A$255,DB!$B$2:$B$255,""),IF(OR(G174="30L",G174="30R"),_xlfn.XLOOKUP(C174,DB!$A$2:$A$255,DB!$C$2:$C$255,""),""))</f>
        <v>UDGUV</v>
      </c>
      <c r="S174" s="3">
        <f t="shared" si="2"/>
        <v>22</v>
      </c>
      <c r="T174" s="3" t="str">
        <f>_xlfn.XLOOKUP(C174,DB!$A$2:$A$255,DB!$D$2:$D$255,"")</f>
        <v>Sector 2</v>
      </c>
    </row>
    <row r="175" spans="1:20" x14ac:dyDescent="0.2">
      <c r="A175" s="20" t="s">
        <v>349</v>
      </c>
      <c r="B175" s="20" t="s">
        <v>18</v>
      </c>
      <c r="C175" s="20" t="s">
        <v>221</v>
      </c>
      <c r="D175" s="20" t="s">
        <v>54</v>
      </c>
      <c r="E175" s="20" t="s">
        <v>300</v>
      </c>
      <c r="F175" s="21">
        <v>46309.951782407406</v>
      </c>
      <c r="G175" s="20" t="s">
        <v>22</v>
      </c>
      <c r="H175" s="20" t="s">
        <v>4823</v>
      </c>
      <c r="I175" s="20">
        <v>380</v>
      </c>
      <c r="J175" s="20" t="s">
        <v>23</v>
      </c>
      <c r="K175" s="20" t="s">
        <v>24</v>
      </c>
      <c r="L175" s="20">
        <v>861</v>
      </c>
      <c r="M175" s="20" t="s">
        <v>46</v>
      </c>
      <c r="N175" s="21">
        <v>46309.997199074074</v>
      </c>
      <c r="O175" s="20">
        <v>360</v>
      </c>
      <c r="P175" s="20" t="s">
        <v>26</v>
      </c>
      <c r="Q175" s="20">
        <v>190</v>
      </c>
      <c r="R175" s="3" t="str">
        <f>IF(OR(G175="12R",G175="12L"),_xlfn.XLOOKUP(C175,DB!$A$2:$A$255,DB!$B$2:$B$255,""),IF(OR(G175="30L",G175="30R"),_xlfn.XLOOKUP(C175,DB!$A$2:$A$255,DB!$C$2:$C$255,""),""))</f>
        <v>UDGUV</v>
      </c>
      <c r="S175" s="3">
        <f t="shared" si="2"/>
        <v>22</v>
      </c>
      <c r="T175" s="3" t="str">
        <f>_xlfn.XLOOKUP(C175,DB!$A$2:$A$255,DB!$D$2:$D$255,"")</f>
        <v>Sector 2</v>
      </c>
    </row>
    <row r="176" spans="1:20" x14ac:dyDescent="0.2">
      <c r="A176" s="20" t="s">
        <v>451</v>
      </c>
      <c r="B176" s="20" t="s">
        <v>18</v>
      </c>
      <c r="C176" s="20" t="s">
        <v>87</v>
      </c>
      <c r="D176" s="20" t="s">
        <v>88</v>
      </c>
      <c r="E176" s="20" t="s">
        <v>3833</v>
      </c>
      <c r="F176" s="21">
        <v>46309.952951388892</v>
      </c>
      <c r="G176" s="20" t="s">
        <v>22</v>
      </c>
      <c r="H176" s="20" t="s">
        <v>4824</v>
      </c>
      <c r="I176" s="20">
        <v>370</v>
      </c>
      <c r="J176" s="20" t="s">
        <v>23</v>
      </c>
      <c r="K176" s="20" t="s">
        <v>24</v>
      </c>
      <c r="L176" s="20">
        <v>353</v>
      </c>
      <c r="M176" s="20" t="s">
        <v>31</v>
      </c>
      <c r="N176" s="21">
        <v>46309.974166666667</v>
      </c>
      <c r="O176" s="20">
        <v>297</v>
      </c>
      <c r="P176" s="20" t="s">
        <v>41</v>
      </c>
      <c r="Q176" s="20">
        <v>40</v>
      </c>
      <c r="R176" s="3" t="str">
        <f>IF(OR(G176="12R",G176="12L"),_xlfn.XLOOKUP(C176,DB!$A$2:$A$255,DB!$B$2:$B$255,""),IF(OR(G176="30L",G176="30R"),_xlfn.XLOOKUP(C176,DB!$A$2:$A$255,DB!$C$2:$C$255,""),""))</f>
        <v>NUDAL</v>
      </c>
      <c r="S176" s="3">
        <f t="shared" si="2"/>
        <v>22</v>
      </c>
      <c r="T176" s="3" t="str">
        <f>_xlfn.XLOOKUP(C176,DB!$A$2:$A$255,DB!$D$2:$D$255,"")</f>
        <v>Sector 3</v>
      </c>
    </row>
    <row r="177" spans="1:20" x14ac:dyDescent="0.2">
      <c r="A177" s="20" t="s">
        <v>431</v>
      </c>
      <c r="B177" s="20" t="s">
        <v>18</v>
      </c>
      <c r="C177" s="20" t="s">
        <v>432</v>
      </c>
      <c r="D177" s="20" t="s">
        <v>433</v>
      </c>
      <c r="E177" s="20" t="s">
        <v>569</v>
      </c>
      <c r="F177" s="21">
        <v>46309.961053240739</v>
      </c>
      <c r="G177" s="20" t="s">
        <v>22</v>
      </c>
      <c r="H177" s="20" t="s">
        <v>4825</v>
      </c>
      <c r="I177" s="20">
        <v>370</v>
      </c>
      <c r="J177" s="20" t="s">
        <v>23</v>
      </c>
      <c r="K177" s="20" t="s">
        <v>24</v>
      </c>
      <c r="L177" s="20">
        <v>149</v>
      </c>
      <c r="M177" s="20" t="s">
        <v>117</v>
      </c>
      <c r="N177" s="21">
        <v>46309.970891203702</v>
      </c>
      <c r="O177" s="20">
        <v>270</v>
      </c>
      <c r="P177" s="20" t="s">
        <v>41</v>
      </c>
      <c r="Q177" s="20">
        <v>190</v>
      </c>
      <c r="R177" s="3" t="str">
        <f>IF(OR(G177="12R",G177="12L"),_xlfn.XLOOKUP(C177,DB!$A$2:$A$255,DB!$B$2:$B$255,""),IF(OR(G177="30L",G177="30R"),_xlfn.XLOOKUP(C177,DB!$A$2:$A$255,DB!$C$2:$C$255,""),""))</f>
        <v>CZM</v>
      </c>
      <c r="S177" s="3">
        <f t="shared" si="2"/>
        <v>23</v>
      </c>
      <c r="T177" s="3" t="str">
        <f>_xlfn.XLOOKUP(C177,DB!$A$2:$A$255,DB!$D$2:$D$255,"")</f>
        <v>Sector 7</v>
      </c>
    </row>
    <row r="178" spans="1:20" x14ac:dyDescent="0.2">
      <c r="A178" s="20" t="s">
        <v>359</v>
      </c>
      <c r="B178" s="20" t="s">
        <v>18</v>
      </c>
      <c r="C178" s="20" t="s">
        <v>219</v>
      </c>
      <c r="D178" s="20" t="s">
        <v>54</v>
      </c>
      <c r="E178" s="20" t="s">
        <v>1244</v>
      </c>
      <c r="F178" s="21">
        <v>46309.986828703702</v>
      </c>
      <c r="G178" s="20" t="s">
        <v>22</v>
      </c>
      <c r="H178" s="20" t="s">
        <v>4826</v>
      </c>
      <c r="I178" s="20">
        <v>370</v>
      </c>
      <c r="J178" s="20" t="s">
        <v>23</v>
      </c>
      <c r="K178" s="20" t="s">
        <v>24</v>
      </c>
      <c r="L178" s="20">
        <v>149</v>
      </c>
      <c r="M178" s="20" t="s">
        <v>117</v>
      </c>
      <c r="N178" s="21">
        <v>46309.996192129627</v>
      </c>
      <c r="O178" s="20">
        <v>273</v>
      </c>
      <c r="P178" s="20" t="s">
        <v>26</v>
      </c>
      <c r="Q178" s="20">
        <v>190</v>
      </c>
      <c r="R178" s="3" t="str">
        <f>IF(OR(G178="12R",G178="12L"),_xlfn.XLOOKUP(C178,DB!$A$2:$A$255,DB!$B$2:$B$255,""),IF(OR(G178="30L",G178="30R"),_xlfn.XLOOKUP(C178,DB!$A$2:$A$255,DB!$C$2:$C$255,""),""))</f>
        <v>TAKUX</v>
      </c>
      <c r="S178" s="3">
        <f t="shared" si="2"/>
        <v>23</v>
      </c>
      <c r="T178" s="3" t="str">
        <f>_xlfn.XLOOKUP(C178,DB!$A$2:$A$255,DB!$D$2:$D$255,"")</f>
        <v>Sector 7</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IF(OR(G179="12R",G179="12L"),_xlfn.XLOOKUP(C179,DB!$A$2:$A$255,DB!$B$2:$B$255,""),IF(OR(G179="30L",G179="30R"),_xlfn.XLOOKUP(C179,DB!$A$2:$A$255,DB!$C$2:$C$255,""),""))</f>
        <v/>
      </c>
      <c r="S179" s="3">
        <f t="shared" si="2"/>
        <v>0</v>
      </c>
      <c r="T179" s="3" t="str">
        <f>_xlfn.XLOOKUP(C179,DB!$A$2:$A$255,DB!$D$2:$D$255,"")</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IF(OR(G180="12R",G180="12L"),_xlfn.XLOOKUP(C180,DB!$A$2:$A$255,DB!$B$2:$B$255,""),IF(OR(G180="30L",G180="30R"),_xlfn.XLOOKUP(C180,DB!$A$2:$A$255,DB!$C$2:$C$255,""),""))</f>
        <v/>
      </c>
      <c r="S180" s="3">
        <f t="shared" si="2"/>
        <v>0</v>
      </c>
      <c r="T180" s="3" t="str">
        <f>_xlfn.XLOOKUP(C180,DB!$A$2:$A$255,DB!$D$2:$D$255,"")</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IF(OR(G181="12R",G181="12L"),_xlfn.XLOOKUP(C181,DB!$A$2:$A$255,DB!$B$2:$B$255,""),IF(OR(G181="30L",G181="30R"),_xlfn.XLOOKUP(C181,DB!$A$2:$A$255,DB!$C$2:$C$255,""),""))</f>
        <v/>
      </c>
      <c r="S181" s="3">
        <f t="shared" si="2"/>
        <v>0</v>
      </c>
      <c r="T181" s="3" t="str">
        <f>_xlfn.XLOOKUP(C181,DB!$A$2:$A$255,DB!$D$2:$D$255,"")</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IF(OR(G182="12R",G182="12L"),_xlfn.XLOOKUP(C182,DB!$A$2:$A$255,DB!$B$2:$B$255,""),IF(OR(G182="30L",G182="30R"),_xlfn.XLOOKUP(C182,DB!$A$2:$A$255,DB!$C$2:$C$255,""),""))</f>
        <v/>
      </c>
      <c r="S182" s="3">
        <f t="shared" si="2"/>
        <v>0</v>
      </c>
      <c r="T182" s="3" t="str">
        <f>_xlfn.XLOOKUP(C182,DB!$A$2:$A$255,DB!$D$2:$D$255,"")</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14,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1</v>
      </c>
      <c r="F228" s="8">
        <f t="shared" si="4"/>
        <v>2</v>
      </c>
      <c r="G228" s="8">
        <f t="shared" si="4"/>
        <v>0</v>
      </c>
      <c r="H228" s="8">
        <f t="shared" si="4"/>
        <v>7</v>
      </c>
      <c r="I228" s="9">
        <f t="shared" si="5"/>
        <v>10</v>
      </c>
    </row>
    <row r="229" spans="1:9" x14ac:dyDescent="0.2">
      <c r="A229" s="7">
        <v>16</v>
      </c>
      <c r="B229" s="8">
        <f t="shared" si="4"/>
        <v>2</v>
      </c>
      <c r="C229" s="8">
        <f t="shared" si="4"/>
        <v>5</v>
      </c>
      <c r="D229" s="8">
        <f t="shared" si="4"/>
        <v>0</v>
      </c>
      <c r="E229" s="8">
        <f t="shared" si="4"/>
        <v>0</v>
      </c>
      <c r="F229" s="8">
        <f t="shared" si="4"/>
        <v>2</v>
      </c>
      <c r="G229" s="8">
        <f t="shared" si="4"/>
        <v>2</v>
      </c>
      <c r="H229" s="8">
        <f t="shared" si="4"/>
        <v>7</v>
      </c>
      <c r="I229" s="9">
        <f t="shared" si="5"/>
        <v>18</v>
      </c>
    </row>
    <row r="230" spans="1:9" x14ac:dyDescent="0.2">
      <c r="A230" s="7">
        <v>17</v>
      </c>
      <c r="B230" s="8">
        <f t="shared" si="4"/>
        <v>0</v>
      </c>
      <c r="C230" s="8">
        <f t="shared" si="4"/>
        <v>6</v>
      </c>
      <c r="D230" s="8">
        <f t="shared" si="4"/>
        <v>0</v>
      </c>
      <c r="E230" s="8">
        <f t="shared" si="4"/>
        <v>2</v>
      </c>
      <c r="F230" s="8">
        <f t="shared" si="4"/>
        <v>3</v>
      </c>
      <c r="G230" s="8">
        <f t="shared" si="4"/>
        <v>1</v>
      </c>
      <c r="H230" s="8">
        <f t="shared" si="4"/>
        <v>5</v>
      </c>
      <c r="I230" s="9">
        <f t="shared" si="5"/>
        <v>17</v>
      </c>
    </row>
    <row r="231" spans="1:9" x14ac:dyDescent="0.2">
      <c r="A231" s="7">
        <v>18</v>
      </c>
      <c r="B231" s="8">
        <f t="shared" si="4"/>
        <v>0</v>
      </c>
      <c r="C231" s="8">
        <f t="shared" si="4"/>
        <v>4</v>
      </c>
      <c r="D231" s="8">
        <f t="shared" si="4"/>
        <v>0</v>
      </c>
      <c r="E231" s="8">
        <f t="shared" si="4"/>
        <v>0</v>
      </c>
      <c r="F231" s="8">
        <f t="shared" si="4"/>
        <v>5</v>
      </c>
      <c r="G231" s="8">
        <f t="shared" si="4"/>
        <v>1</v>
      </c>
      <c r="H231" s="8">
        <f t="shared" si="4"/>
        <v>7</v>
      </c>
      <c r="I231" s="9">
        <f t="shared" si="5"/>
        <v>17</v>
      </c>
    </row>
    <row r="232" spans="1:9" x14ac:dyDescent="0.2">
      <c r="A232" s="7">
        <v>19</v>
      </c>
      <c r="B232" s="8">
        <f t="shared" si="4"/>
        <v>2</v>
      </c>
      <c r="C232" s="8">
        <f t="shared" si="4"/>
        <v>7</v>
      </c>
      <c r="D232" s="8">
        <f t="shared" si="4"/>
        <v>0</v>
      </c>
      <c r="E232" s="8">
        <f t="shared" si="4"/>
        <v>3</v>
      </c>
      <c r="F232" s="8">
        <f t="shared" si="4"/>
        <v>4</v>
      </c>
      <c r="G232" s="8">
        <f t="shared" si="4"/>
        <v>1</v>
      </c>
      <c r="H232" s="8">
        <f t="shared" si="4"/>
        <v>7</v>
      </c>
      <c r="I232" s="9">
        <f t="shared" si="5"/>
        <v>24</v>
      </c>
    </row>
    <row r="233" spans="1:9" x14ac:dyDescent="0.2">
      <c r="A233" s="7">
        <v>20</v>
      </c>
      <c r="B233" s="8">
        <f t="shared" si="4"/>
        <v>0</v>
      </c>
      <c r="C233" s="8">
        <f t="shared" si="4"/>
        <v>3</v>
      </c>
      <c r="D233" s="8">
        <f t="shared" si="4"/>
        <v>0</v>
      </c>
      <c r="E233" s="8">
        <f t="shared" si="4"/>
        <v>0</v>
      </c>
      <c r="F233" s="8">
        <f t="shared" si="4"/>
        <v>2</v>
      </c>
      <c r="G233" s="8">
        <f t="shared" si="4"/>
        <v>0</v>
      </c>
      <c r="H233" s="8">
        <f t="shared" si="4"/>
        <v>11</v>
      </c>
      <c r="I233" s="9">
        <f t="shared" si="5"/>
        <v>16</v>
      </c>
    </row>
    <row r="234" spans="1:9" x14ac:dyDescent="0.2">
      <c r="A234" s="7">
        <v>21</v>
      </c>
      <c r="B234" s="8">
        <f t="shared" si="4"/>
        <v>1</v>
      </c>
      <c r="C234" s="8">
        <f t="shared" si="4"/>
        <v>3</v>
      </c>
      <c r="D234" s="8">
        <f t="shared" si="4"/>
        <v>0</v>
      </c>
      <c r="E234" s="8">
        <f t="shared" si="4"/>
        <v>3</v>
      </c>
      <c r="F234" s="8">
        <f t="shared" si="4"/>
        <v>3</v>
      </c>
      <c r="G234" s="8">
        <f t="shared" si="4"/>
        <v>1</v>
      </c>
      <c r="H234" s="8">
        <f t="shared" si="4"/>
        <v>7</v>
      </c>
      <c r="I234" s="9">
        <f t="shared" si="5"/>
        <v>18</v>
      </c>
    </row>
    <row r="235" spans="1:9" x14ac:dyDescent="0.2">
      <c r="A235" s="10">
        <v>22</v>
      </c>
      <c r="B235" s="11">
        <f t="shared" si="4"/>
        <v>0</v>
      </c>
      <c r="C235" s="11">
        <f t="shared" si="4"/>
        <v>2</v>
      </c>
      <c r="D235" s="11">
        <f t="shared" si="4"/>
        <v>0</v>
      </c>
      <c r="E235" s="11">
        <f t="shared" si="4"/>
        <v>1</v>
      </c>
      <c r="F235" s="11">
        <f t="shared" si="4"/>
        <v>1</v>
      </c>
      <c r="G235" s="11">
        <f t="shared" si="4"/>
        <v>2</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14,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14,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1</v>
      </c>
      <c r="E264" s="9">
        <f t="shared" ref="E264:E273" si="7">SUM(B264:D264)</f>
        <v>4</v>
      </c>
    </row>
    <row r="265" spans="1:9" x14ac:dyDescent="0.2">
      <c r="A265" s="7">
        <v>15</v>
      </c>
      <c r="B265" s="8">
        <f t="shared" si="6"/>
        <v>7</v>
      </c>
      <c r="C265" s="8">
        <f t="shared" si="6"/>
        <v>3</v>
      </c>
      <c r="D265" s="8">
        <f t="shared" si="6"/>
        <v>0</v>
      </c>
      <c r="E265" s="9">
        <f t="shared" si="7"/>
        <v>10</v>
      </c>
    </row>
    <row r="266" spans="1:9" x14ac:dyDescent="0.2">
      <c r="A266" s="7">
        <v>16</v>
      </c>
      <c r="B266" s="8">
        <f t="shared" si="6"/>
        <v>7</v>
      </c>
      <c r="C266" s="8">
        <f t="shared" si="6"/>
        <v>7</v>
      </c>
      <c r="D266" s="8">
        <f t="shared" si="6"/>
        <v>4</v>
      </c>
      <c r="E266" s="9">
        <f t="shared" si="7"/>
        <v>18</v>
      </c>
    </row>
    <row r="267" spans="1:9" x14ac:dyDescent="0.2">
      <c r="A267" s="7">
        <v>17</v>
      </c>
      <c r="B267" s="8">
        <f t="shared" si="6"/>
        <v>5</v>
      </c>
      <c r="C267" s="8">
        <f t="shared" si="6"/>
        <v>11</v>
      </c>
      <c r="D267" s="8">
        <f t="shared" si="6"/>
        <v>1</v>
      </c>
      <c r="E267" s="9">
        <f t="shared" si="7"/>
        <v>17</v>
      </c>
    </row>
    <row r="268" spans="1:9" x14ac:dyDescent="0.2">
      <c r="A268" s="7">
        <v>18</v>
      </c>
      <c r="B268" s="8">
        <f t="shared" si="6"/>
        <v>7</v>
      </c>
      <c r="C268" s="8">
        <f t="shared" si="6"/>
        <v>9</v>
      </c>
      <c r="D268" s="8">
        <f t="shared" si="6"/>
        <v>1</v>
      </c>
      <c r="E268" s="9">
        <f t="shared" si="7"/>
        <v>17</v>
      </c>
    </row>
    <row r="269" spans="1:9" x14ac:dyDescent="0.2">
      <c r="A269" s="7">
        <v>19</v>
      </c>
      <c r="B269" s="8">
        <f t="shared" si="6"/>
        <v>7</v>
      </c>
      <c r="C269" s="8">
        <f t="shared" si="6"/>
        <v>14</v>
      </c>
      <c r="D269" s="8">
        <f t="shared" si="6"/>
        <v>3</v>
      </c>
      <c r="E269" s="9">
        <f t="shared" si="7"/>
        <v>24</v>
      </c>
    </row>
    <row r="270" spans="1:9" x14ac:dyDescent="0.2">
      <c r="A270" s="7">
        <v>20</v>
      </c>
      <c r="B270" s="8">
        <f t="shared" si="6"/>
        <v>11</v>
      </c>
      <c r="C270" s="8">
        <f t="shared" si="6"/>
        <v>5</v>
      </c>
      <c r="D270" s="8">
        <f t="shared" si="6"/>
        <v>0</v>
      </c>
      <c r="E270" s="9">
        <f t="shared" si="7"/>
        <v>16</v>
      </c>
    </row>
    <row r="271" spans="1:9" x14ac:dyDescent="0.2">
      <c r="A271" s="7">
        <v>21</v>
      </c>
      <c r="B271" s="8">
        <f t="shared" si="6"/>
        <v>7</v>
      </c>
      <c r="C271" s="8">
        <f t="shared" si="6"/>
        <v>9</v>
      </c>
      <c r="D271" s="8">
        <f t="shared" si="6"/>
        <v>2</v>
      </c>
      <c r="E271" s="9">
        <f t="shared" si="7"/>
        <v>18</v>
      </c>
    </row>
    <row r="272" spans="1:9" x14ac:dyDescent="0.2">
      <c r="A272" s="7">
        <v>22</v>
      </c>
      <c r="B272" s="8">
        <f t="shared" si="6"/>
        <v>4</v>
      </c>
      <c r="C272" s="8">
        <f t="shared" si="6"/>
        <v>4</v>
      </c>
      <c r="D272" s="8">
        <f t="shared" si="6"/>
        <v>2</v>
      </c>
      <c r="E272" s="9">
        <f t="shared" si="7"/>
        <v>10</v>
      </c>
    </row>
    <row r="273" spans="1:9" x14ac:dyDescent="0.2">
      <c r="A273" s="10">
        <v>23</v>
      </c>
      <c r="B273" s="11">
        <f t="shared" si="6"/>
        <v>0</v>
      </c>
      <c r="C273" s="11">
        <f t="shared" si="6"/>
        <v>0</v>
      </c>
      <c r="D273" s="11">
        <f t="shared" si="6"/>
        <v>2</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14,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A514AB-BBDB-684D-8F7C-8276F852E970}">
  <dimension ref="A1:T275"/>
  <sheetViews>
    <sheetView showGridLines="0" topLeftCell="A225" zoomScale="110" zoomScaleNormal="110" workbookViewId="0">
      <selection activeCell="H2" sqref="H2:H19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54</v>
      </c>
      <c r="E2" s="20" t="s">
        <v>680</v>
      </c>
      <c r="F2" s="21">
        <v>46310.011446759258</v>
      </c>
      <c r="G2" s="20" t="s">
        <v>22</v>
      </c>
      <c r="H2" s="20" t="s">
        <v>4827</v>
      </c>
      <c r="I2" s="22">
        <v>380</v>
      </c>
      <c r="J2" s="20" t="s">
        <v>23</v>
      </c>
      <c r="K2" s="20" t="s">
        <v>24</v>
      </c>
      <c r="L2" s="22">
        <v>863</v>
      </c>
      <c r="M2" s="20" t="s">
        <v>4131</v>
      </c>
      <c r="N2" s="21">
        <v>46310.056805555556</v>
      </c>
      <c r="O2" s="22">
        <v>380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4828</v>
      </c>
      <c r="B3" s="20" t="s">
        <v>18</v>
      </c>
      <c r="C3" s="20" t="s">
        <v>50</v>
      </c>
      <c r="D3" s="20" t="s">
        <v>542</v>
      </c>
      <c r="E3" s="20" t="s">
        <v>4829</v>
      </c>
      <c r="F3" s="21">
        <v>46310.017083333332</v>
      </c>
      <c r="G3" s="20" t="s">
        <v>22</v>
      </c>
      <c r="H3" s="20" t="s">
        <v>4830</v>
      </c>
      <c r="I3" s="22">
        <v>430</v>
      </c>
      <c r="J3" s="20" t="s">
        <v>23</v>
      </c>
      <c r="K3" s="20" t="s">
        <v>152</v>
      </c>
      <c r="L3" s="22">
        <v>858</v>
      </c>
      <c r="M3" s="20" t="s">
        <v>46</v>
      </c>
      <c r="N3" s="21">
        <v>46310.064560185187</v>
      </c>
      <c r="O3" s="22">
        <v>430</v>
      </c>
      <c r="P3" s="20" t="s">
        <v>26</v>
      </c>
      <c r="Q3" s="22">
        <v>30</v>
      </c>
      <c r="R3" s="3" t="str">
        <f>IF(OR(G3="12R",G3="12L"),_xlfn.XLOOKUP(C3,DB!$A$2:$A$255,DB!$B$2:$B$255,""),IF(OR(G3="30L",G3="30R"),_xlfn.XLOOKUP(C3,DB!$A$2:$A$255,DB!$C$2:$C$255,""),""))</f>
        <v>UDGUV</v>
      </c>
      <c r="S3" s="3">
        <f t="shared" ref="S3:S66" si="0">HOUR(F3)</f>
        <v>0</v>
      </c>
      <c r="T3" s="3" t="str">
        <f>_xlfn.XLOOKUP(C3,DB!$A$2:$A$255,DB!$D$2:$D$255,"")</f>
        <v>Sector 2</v>
      </c>
    </row>
    <row r="4" spans="1:20" x14ac:dyDescent="0.2">
      <c r="A4" s="20" t="s">
        <v>32</v>
      </c>
      <c r="B4" s="20" t="s">
        <v>18</v>
      </c>
      <c r="C4" s="20" t="s">
        <v>33</v>
      </c>
      <c r="D4" s="20" t="s">
        <v>34</v>
      </c>
      <c r="E4" s="20" t="s">
        <v>870</v>
      </c>
      <c r="F4" s="21">
        <v>46310.028124999997</v>
      </c>
      <c r="G4" s="20" t="s">
        <v>22</v>
      </c>
      <c r="H4" s="20" t="s">
        <v>4831</v>
      </c>
      <c r="I4" s="22">
        <v>360</v>
      </c>
      <c r="J4" s="20" t="s">
        <v>23</v>
      </c>
      <c r="K4" s="20" t="s">
        <v>24</v>
      </c>
      <c r="L4" s="22">
        <v>873</v>
      </c>
      <c r="M4" s="20" t="s">
        <v>36</v>
      </c>
      <c r="N4" s="21">
        <v>46310.07298611111</v>
      </c>
      <c r="O4" s="22">
        <v>360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47</v>
      </c>
      <c r="B5" s="20" t="s">
        <v>18</v>
      </c>
      <c r="C5" s="20" t="s">
        <v>48</v>
      </c>
      <c r="D5" s="20" t="s">
        <v>49</v>
      </c>
      <c r="E5" s="20" t="s">
        <v>3483</v>
      </c>
      <c r="F5" s="21">
        <v>46310.038090277776</v>
      </c>
      <c r="G5" s="20" t="s">
        <v>22</v>
      </c>
      <c r="H5" s="20" t="s">
        <v>4832</v>
      </c>
      <c r="I5" s="22">
        <v>350</v>
      </c>
      <c r="J5" s="20" t="s">
        <v>23</v>
      </c>
      <c r="K5" s="20" t="s">
        <v>24</v>
      </c>
      <c r="L5" s="22">
        <v>136</v>
      </c>
      <c r="M5" s="20" t="s">
        <v>40</v>
      </c>
      <c r="N5" s="21">
        <v>46310.048136574071</v>
      </c>
      <c r="O5" s="22">
        <v>240</v>
      </c>
      <c r="P5" s="20" t="s">
        <v>41</v>
      </c>
      <c r="Q5" s="22">
        <v>190</v>
      </c>
      <c r="R5" s="3" t="str">
        <f>IF(OR(G5="12R",G5="12L"),_xlfn.XLOOKUP(C5,DB!$A$2:$A$255,DB!$B$2:$B$255,""),IF(OR(G5="30L",G5="30R"),_xlfn.XLOOKUP(C5,DB!$A$2:$A$255,DB!$C$2:$C$255,""),""))</f>
        <v>NUDAL</v>
      </c>
      <c r="S5" s="3">
        <f t="shared" si="0"/>
        <v>0</v>
      </c>
      <c r="T5" s="3" t="str">
        <f>_xlfn.XLOOKUP(C5,DB!$A$2:$A$255,DB!$D$2:$D$255,"")</f>
        <v>Sector 3</v>
      </c>
    </row>
    <row r="6" spans="1:20" x14ac:dyDescent="0.2">
      <c r="A6" s="20" t="s">
        <v>57</v>
      </c>
      <c r="B6" s="20" t="s">
        <v>18</v>
      </c>
      <c r="C6" s="20" t="s">
        <v>43</v>
      </c>
      <c r="D6" s="20" t="s">
        <v>20</v>
      </c>
      <c r="E6" s="20" t="s">
        <v>534</v>
      </c>
      <c r="F6" s="21">
        <v>46310.046076388884</v>
      </c>
      <c r="G6" s="20" t="s">
        <v>22</v>
      </c>
      <c r="H6" s="20" t="s">
        <v>73</v>
      </c>
      <c r="I6" s="22">
        <v>360</v>
      </c>
      <c r="J6" s="20" t="s">
        <v>23</v>
      </c>
      <c r="K6" s="20" t="s">
        <v>24</v>
      </c>
      <c r="L6" s="22">
        <v>859</v>
      </c>
      <c r="M6" s="20" t="s">
        <v>46</v>
      </c>
      <c r="N6" s="21">
        <v>46310.091331018513</v>
      </c>
      <c r="O6" s="22">
        <v>360</v>
      </c>
      <c r="P6" s="20" t="s">
        <v>26</v>
      </c>
      <c r="Q6" s="22">
        <v>190</v>
      </c>
      <c r="R6" s="3" t="str">
        <f>IF(OR(G6="12R",G6="12L"),_xlfn.XLOOKUP(C6,DB!$A$2:$A$255,DB!$B$2:$B$255,""),IF(OR(G6="30L",G6="30R"),_xlfn.XLOOKUP(C6,DB!$A$2:$A$255,DB!$C$2:$C$255,""),""))</f>
        <v>UDGUV</v>
      </c>
      <c r="S6" s="3">
        <f t="shared" si="0"/>
        <v>1</v>
      </c>
      <c r="T6" s="3" t="str">
        <f>_xlfn.XLOOKUP(C6,DB!$A$2:$A$255,DB!$D$2:$D$255,"")</f>
        <v>Sector 2</v>
      </c>
    </row>
    <row r="7" spans="1:20" x14ac:dyDescent="0.2">
      <c r="A7" s="20" t="s">
        <v>62</v>
      </c>
      <c r="B7" s="20" t="s">
        <v>18</v>
      </c>
      <c r="C7" s="20" t="s">
        <v>63</v>
      </c>
      <c r="D7" s="20" t="s">
        <v>64</v>
      </c>
      <c r="E7" s="20" t="s">
        <v>372</v>
      </c>
      <c r="F7" s="21">
        <v>46310.053078703699</v>
      </c>
      <c r="G7" s="20" t="s">
        <v>22</v>
      </c>
      <c r="H7" s="20" t="s">
        <v>4833</v>
      </c>
      <c r="I7" s="22">
        <v>360</v>
      </c>
      <c r="J7" s="20" t="s">
        <v>23</v>
      </c>
      <c r="K7" s="20" t="s">
        <v>24</v>
      </c>
      <c r="L7" s="22">
        <v>867</v>
      </c>
      <c r="M7" s="20" t="s">
        <v>181</v>
      </c>
      <c r="N7" s="21">
        <v>46310.098900462966</v>
      </c>
      <c r="O7" s="22">
        <v>340</v>
      </c>
      <c r="P7" s="20" t="s">
        <v>26</v>
      </c>
      <c r="Q7" s="22">
        <v>190</v>
      </c>
      <c r="R7" s="3" t="str">
        <f>IF(OR(G7="12R",G7="12L"),_xlfn.XLOOKUP(C7,DB!$A$2:$A$255,DB!$B$2:$B$255,""),IF(OR(G7="30L",G7="30R"),_xlfn.XLOOKUP(C7,DB!$A$2:$A$255,DB!$C$2:$C$255,""),""))</f>
        <v>UDGUV</v>
      </c>
      <c r="S7" s="3">
        <f t="shared" si="0"/>
        <v>1</v>
      </c>
      <c r="T7" s="3" t="str">
        <f>_xlfn.XLOOKUP(C7,DB!$A$2:$A$255,DB!$D$2:$D$255,"")</f>
        <v>Sector 2</v>
      </c>
    </row>
    <row r="8" spans="1:20" x14ac:dyDescent="0.2">
      <c r="A8" s="20" t="s">
        <v>3536</v>
      </c>
      <c r="B8" s="20" t="s">
        <v>18</v>
      </c>
      <c r="C8" s="20" t="s">
        <v>1022</v>
      </c>
      <c r="D8" s="20" t="s">
        <v>132</v>
      </c>
      <c r="E8" s="20"/>
      <c r="F8" s="21">
        <v>46310.07032407407</v>
      </c>
      <c r="G8" s="20" t="s">
        <v>22</v>
      </c>
      <c r="H8" s="20" t="s">
        <v>4834</v>
      </c>
      <c r="I8" s="22">
        <v>380</v>
      </c>
      <c r="J8" s="20" t="s">
        <v>23</v>
      </c>
      <c r="K8" s="20" t="s">
        <v>51</v>
      </c>
      <c r="L8" s="22">
        <v>874</v>
      </c>
      <c r="M8" s="20" t="s">
        <v>36</v>
      </c>
      <c r="N8" s="21">
        <v>46310.120810185181</v>
      </c>
      <c r="O8" s="22">
        <v>380</v>
      </c>
      <c r="P8" s="20" t="s">
        <v>26</v>
      </c>
      <c r="Q8" s="22">
        <v>30</v>
      </c>
      <c r="R8" s="3" t="str">
        <f>IF(OR(G8="12R",G8="12L"),_xlfn.XLOOKUP(C8,DB!$A$2:$A$255,DB!$B$2:$B$255,""),IF(OR(G8="30L",G8="30R"),_xlfn.XLOOKUP(C8,DB!$A$2:$A$255,DB!$C$2:$C$255,""),""))</f>
        <v>UDGUV</v>
      </c>
      <c r="S8" s="3">
        <f t="shared" si="0"/>
        <v>1</v>
      </c>
      <c r="T8" s="3" t="str">
        <f>_xlfn.XLOOKUP(C8,DB!$A$2:$A$255,DB!$D$2:$D$255,"")</f>
        <v>Sector 2</v>
      </c>
    </row>
    <row r="9" spans="1:20" x14ac:dyDescent="0.2">
      <c r="A9" s="20" t="s">
        <v>65</v>
      </c>
      <c r="B9" s="20" t="s">
        <v>18</v>
      </c>
      <c r="C9" s="20" t="s">
        <v>66</v>
      </c>
      <c r="D9" s="20" t="s">
        <v>64</v>
      </c>
      <c r="E9" s="20" t="s">
        <v>67</v>
      </c>
      <c r="F9" s="21">
        <v>46310.083703703705</v>
      </c>
      <c r="G9" s="20" t="s">
        <v>22</v>
      </c>
      <c r="H9" s="20" t="s">
        <v>4835</v>
      </c>
      <c r="I9" s="22">
        <v>220</v>
      </c>
      <c r="J9" s="20" t="s">
        <v>23</v>
      </c>
      <c r="K9" s="20" t="s">
        <v>24</v>
      </c>
      <c r="L9" s="22">
        <v>353</v>
      </c>
      <c r="M9" s="20" t="s">
        <v>66</v>
      </c>
      <c r="N9" s="21">
        <v>46310.108229166668</v>
      </c>
      <c r="O9" s="22">
        <v>0</v>
      </c>
      <c r="P9" s="20" t="s">
        <v>26</v>
      </c>
      <c r="Q9" s="22">
        <v>190</v>
      </c>
      <c r="R9" s="3" t="str">
        <f>IF(OR(G9="12R",G9="12L"),_xlfn.XLOOKUP(C9,DB!$A$2:$A$255,DB!$B$2:$B$255,""),IF(OR(G9="30L",G9="30R"),_xlfn.XLOOKUP(C9,DB!$A$2:$A$255,DB!$C$2:$C$255,""),""))</f>
        <v>UDGUV</v>
      </c>
      <c r="S9" s="3">
        <f t="shared" si="0"/>
        <v>2</v>
      </c>
      <c r="T9" s="3" t="str">
        <f>_xlfn.XLOOKUP(C9,DB!$A$2:$A$255,DB!$D$2:$D$255,"")</f>
        <v>Sector 2</v>
      </c>
    </row>
    <row r="10" spans="1:20" x14ac:dyDescent="0.2">
      <c r="A10" s="20" t="s">
        <v>60</v>
      </c>
      <c r="B10" s="20" t="s">
        <v>18</v>
      </c>
      <c r="C10" s="20" t="s">
        <v>28</v>
      </c>
      <c r="D10" s="20" t="s">
        <v>61</v>
      </c>
      <c r="E10" s="20" t="s">
        <v>4836</v>
      </c>
      <c r="F10" s="21">
        <v>46310.096273148149</v>
      </c>
      <c r="G10" s="20" t="s">
        <v>22</v>
      </c>
      <c r="H10" s="20" t="s">
        <v>4837</v>
      </c>
      <c r="I10" s="22">
        <v>360</v>
      </c>
      <c r="J10" s="20" t="s">
        <v>23</v>
      </c>
      <c r="K10" s="20" t="s">
        <v>24</v>
      </c>
      <c r="L10" s="22">
        <v>439</v>
      </c>
      <c r="M10" s="20" t="s">
        <v>204</v>
      </c>
      <c r="N10" s="21">
        <v>46310.119456018518</v>
      </c>
      <c r="O10" s="22">
        <v>360</v>
      </c>
      <c r="P10" s="20" t="s">
        <v>26</v>
      </c>
      <c r="Q10" s="22">
        <v>40</v>
      </c>
      <c r="R10" s="3" t="str">
        <f>IF(OR(G10="12R",G10="12L"),_xlfn.XLOOKUP(C10,DB!$A$2:$A$255,DB!$B$2:$B$255,""),IF(OR(G10="30L",G10="30R"),_xlfn.XLOOKUP(C10,DB!$A$2:$A$255,DB!$C$2:$C$255,""),""))</f>
        <v>OMSUK</v>
      </c>
      <c r="S10" s="3">
        <f t="shared" si="0"/>
        <v>2</v>
      </c>
      <c r="T10" s="3" t="str">
        <f>_xlfn.XLOOKUP(C10,DB!$A$2:$A$255,DB!$D$2:$D$255,"")</f>
        <v>Sector 3</v>
      </c>
    </row>
    <row r="11" spans="1:20" x14ac:dyDescent="0.2">
      <c r="A11" s="20" t="s">
        <v>375</v>
      </c>
      <c r="B11" s="20" t="s">
        <v>18</v>
      </c>
      <c r="C11" s="20" t="s">
        <v>219</v>
      </c>
      <c r="D11" s="20" t="s">
        <v>54</v>
      </c>
      <c r="E11" s="20" t="s">
        <v>428</v>
      </c>
      <c r="F11" s="21">
        <v>46310.112997685181</v>
      </c>
      <c r="G11" s="20" t="s">
        <v>22</v>
      </c>
      <c r="H11" s="20" t="s">
        <v>4838</v>
      </c>
      <c r="I11" s="22">
        <v>370</v>
      </c>
      <c r="J11" s="20" t="s">
        <v>23</v>
      </c>
      <c r="K11" s="20" t="s">
        <v>24</v>
      </c>
      <c r="L11" s="22">
        <v>150</v>
      </c>
      <c r="M11" s="20" t="s">
        <v>117</v>
      </c>
      <c r="N11" s="21">
        <v>46310.12336805556</v>
      </c>
      <c r="O11" s="22">
        <v>293</v>
      </c>
      <c r="P11" s="20" t="s">
        <v>26</v>
      </c>
      <c r="Q11" s="22">
        <v>190</v>
      </c>
      <c r="R11" s="3" t="str">
        <f>IF(OR(G11="12R",G11="12L"),_xlfn.XLOOKUP(C11,DB!$A$2:$A$255,DB!$B$2:$B$255,""),IF(OR(G11="30L",G11="30R"),_xlfn.XLOOKUP(C11,DB!$A$2:$A$255,DB!$C$2:$C$255,""),""))</f>
        <v>TAKUX</v>
      </c>
      <c r="S11" s="3">
        <f t="shared" si="0"/>
        <v>2</v>
      </c>
      <c r="T11" s="3" t="str">
        <f>_xlfn.XLOOKUP(C11,DB!$A$2:$A$255,DB!$D$2:$D$255,"")</f>
        <v>Sector 7</v>
      </c>
    </row>
    <row r="12" spans="1:20" x14ac:dyDescent="0.2">
      <c r="A12" s="20" t="s">
        <v>92</v>
      </c>
      <c r="B12" s="20" t="s">
        <v>18</v>
      </c>
      <c r="C12" s="20" t="s">
        <v>33</v>
      </c>
      <c r="D12" s="20" t="s">
        <v>61</v>
      </c>
      <c r="E12" s="20" t="s">
        <v>418</v>
      </c>
      <c r="F12" s="21">
        <v>46310.114305555559</v>
      </c>
      <c r="G12" s="20" t="s">
        <v>22</v>
      </c>
      <c r="H12" s="20" t="s">
        <v>4839</v>
      </c>
      <c r="I12" s="22">
        <v>360</v>
      </c>
      <c r="J12" s="20" t="s">
        <v>23</v>
      </c>
      <c r="K12" s="20" t="s">
        <v>24</v>
      </c>
      <c r="L12" s="22">
        <v>862</v>
      </c>
      <c r="M12" s="20" t="s">
        <v>36</v>
      </c>
      <c r="N12" s="21">
        <v>46310.158657407403</v>
      </c>
      <c r="O12" s="22">
        <v>360</v>
      </c>
      <c r="P12" s="20" t="s">
        <v>26</v>
      </c>
      <c r="Q12" s="22">
        <v>190</v>
      </c>
      <c r="R12" s="3" t="str">
        <f>IF(OR(G12="12R",G12="12L"),_xlfn.XLOOKUP(C12,DB!$A$2:$A$255,DB!$B$2:$B$255,""),IF(OR(G12="30L",G12="30R"),_xlfn.XLOOKUP(C12,DB!$A$2:$A$255,DB!$C$2:$C$255,""),""))</f>
        <v>UDGUV</v>
      </c>
      <c r="S12" s="3">
        <f t="shared" si="0"/>
        <v>2</v>
      </c>
      <c r="T12" s="3" t="str">
        <f>_xlfn.XLOOKUP(C12,DB!$A$2:$A$255,DB!$D$2:$D$255,"")</f>
        <v>Sector 2</v>
      </c>
    </row>
    <row r="13" spans="1:20" x14ac:dyDescent="0.2">
      <c r="A13" s="20" t="s">
        <v>71</v>
      </c>
      <c r="B13" s="20" t="s">
        <v>18</v>
      </c>
      <c r="C13" s="20" t="s">
        <v>43</v>
      </c>
      <c r="D13" s="20" t="s">
        <v>54</v>
      </c>
      <c r="E13" s="20" t="s">
        <v>3542</v>
      </c>
      <c r="F13" s="21">
        <v>46310.11891203704</v>
      </c>
      <c r="G13" s="20" t="s">
        <v>22</v>
      </c>
      <c r="H13" s="20" t="s">
        <v>4840</v>
      </c>
      <c r="I13" s="22">
        <v>380</v>
      </c>
      <c r="J13" s="20" t="s">
        <v>23</v>
      </c>
      <c r="K13" s="20" t="s">
        <v>24</v>
      </c>
      <c r="L13" s="22">
        <v>860</v>
      </c>
      <c r="M13" s="20" t="s">
        <v>461</v>
      </c>
      <c r="N13" s="21">
        <v>46310.1643287037</v>
      </c>
      <c r="O13" s="22">
        <v>380</v>
      </c>
      <c r="P13" s="20" t="s">
        <v>26</v>
      </c>
      <c r="Q13" s="22">
        <v>190</v>
      </c>
      <c r="R13" s="3" t="str">
        <f>IF(OR(G13="12R",G13="12L"),_xlfn.XLOOKUP(C13,DB!$A$2:$A$255,DB!$B$2:$B$255,""),IF(OR(G13="30L",G13="30R"),_xlfn.XLOOKUP(C13,DB!$A$2:$A$255,DB!$C$2:$C$255,""),""))</f>
        <v>UDGUV</v>
      </c>
      <c r="S13" s="3">
        <f t="shared" si="0"/>
        <v>2</v>
      </c>
      <c r="T13" s="3" t="str">
        <f>_xlfn.XLOOKUP(C13,DB!$A$2:$A$255,DB!$D$2:$D$255,"")</f>
        <v>Sector 2</v>
      </c>
    </row>
    <row r="14" spans="1:20" x14ac:dyDescent="0.2">
      <c r="A14" s="20" t="s">
        <v>74</v>
      </c>
      <c r="B14" s="20" t="s">
        <v>18</v>
      </c>
      <c r="C14" s="20" t="s">
        <v>75</v>
      </c>
      <c r="D14" s="20" t="s">
        <v>64</v>
      </c>
      <c r="E14" s="20" t="s">
        <v>2437</v>
      </c>
      <c r="F14" s="21">
        <v>46310.12027777778</v>
      </c>
      <c r="G14" s="20" t="s">
        <v>22</v>
      </c>
      <c r="H14" s="20" t="s">
        <v>4841</v>
      </c>
      <c r="I14" s="22">
        <v>320</v>
      </c>
      <c r="J14" s="20" t="s">
        <v>23</v>
      </c>
      <c r="K14" s="20" t="s">
        <v>24</v>
      </c>
      <c r="L14" s="22">
        <v>723</v>
      </c>
      <c r="M14" s="20" t="s">
        <v>75</v>
      </c>
      <c r="N14" s="21">
        <v>46310.161203703705</v>
      </c>
      <c r="O14" s="22">
        <v>0</v>
      </c>
      <c r="P14" s="20" t="s">
        <v>26</v>
      </c>
      <c r="Q14" s="22">
        <v>190</v>
      </c>
      <c r="R14" s="3" t="str">
        <f>IF(OR(G14="12R",G14="12L"),_xlfn.XLOOKUP(C14,DB!$A$2:$A$255,DB!$B$2:$B$255,""),IF(OR(G14="30L",G14="30R"),_xlfn.XLOOKUP(C14,DB!$A$2:$A$255,DB!$C$2:$C$255,""),""))</f>
        <v>UDGUV</v>
      </c>
      <c r="S14" s="3">
        <f t="shared" si="0"/>
        <v>2</v>
      </c>
      <c r="T14" s="3" t="str">
        <f>_xlfn.XLOOKUP(C14,DB!$A$2:$A$255,DB!$D$2:$D$255,"")</f>
        <v>Sector 2</v>
      </c>
    </row>
    <row r="15" spans="1:20" x14ac:dyDescent="0.2">
      <c r="A15" s="20" t="s">
        <v>42</v>
      </c>
      <c r="B15" s="20" t="s">
        <v>18</v>
      </c>
      <c r="C15" s="20" t="s">
        <v>43</v>
      </c>
      <c r="D15" s="20" t="s">
        <v>44</v>
      </c>
      <c r="E15" s="20" t="s">
        <v>288</v>
      </c>
      <c r="F15" s="21">
        <v>46310.12190972222</v>
      </c>
      <c r="G15" s="20" t="s">
        <v>22</v>
      </c>
      <c r="H15" s="20" t="s">
        <v>4842</v>
      </c>
      <c r="I15" s="22">
        <v>360</v>
      </c>
      <c r="J15" s="20" t="s">
        <v>23</v>
      </c>
      <c r="K15" s="20" t="s">
        <v>24</v>
      </c>
      <c r="L15" s="22">
        <v>859</v>
      </c>
      <c r="M15" s="20" t="s">
        <v>46</v>
      </c>
      <c r="N15" s="21">
        <v>46310.169131944444</v>
      </c>
      <c r="O15" s="22">
        <v>360</v>
      </c>
      <c r="P15" s="20" t="s">
        <v>26</v>
      </c>
      <c r="Q15" s="22">
        <v>190</v>
      </c>
      <c r="R15" s="3" t="str">
        <f>IF(OR(G15="12R",G15="12L"),_xlfn.XLOOKUP(C15,DB!$A$2:$A$255,DB!$B$2:$B$255,""),IF(OR(G15="30L",G15="30R"),_xlfn.XLOOKUP(C15,DB!$A$2:$A$255,DB!$C$2:$C$255,""),""))</f>
        <v>UDGUV</v>
      </c>
      <c r="S15" s="3">
        <f t="shared" si="0"/>
        <v>2</v>
      </c>
      <c r="T15" s="3" t="str">
        <f>_xlfn.XLOOKUP(C15,DB!$A$2:$A$255,DB!$D$2:$D$255,"")</f>
        <v>Sector 2</v>
      </c>
    </row>
    <row r="16" spans="1:20" x14ac:dyDescent="0.2">
      <c r="A16" s="20" t="s">
        <v>83</v>
      </c>
      <c r="B16" s="20" t="s">
        <v>18</v>
      </c>
      <c r="C16" s="20" t="s">
        <v>50</v>
      </c>
      <c r="D16" s="20" t="s">
        <v>54</v>
      </c>
      <c r="E16" s="20" t="s">
        <v>109</v>
      </c>
      <c r="F16" s="21">
        <v>46310.140300925923</v>
      </c>
      <c r="G16" s="20" t="s">
        <v>696</v>
      </c>
      <c r="H16" s="20" t="s">
        <v>4843</v>
      </c>
      <c r="I16" s="22">
        <v>380</v>
      </c>
      <c r="J16" s="20" t="s">
        <v>23</v>
      </c>
      <c r="K16" s="20" t="s">
        <v>24</v>
      </c>
      <c r="L16" s="22">
        <v>864</v>
      </c>
      <c r="M16" s="20" t="s">
        <v>4844</v>
      </c>
      <c r="N16" s="21">
        <v>46310.186226851853</v>
      </c>
      <c r="O16" s="22">
        <v>380</v>
      </c>
      <c r="P16" s="20" t="s">
        <v>26</v>
      </c>
      <c r="Q16" s="22">
        <v>190</v>
      </c>
      <c r="R16" s="3" t="str">
        <f>IF(OR(G16="12R",G16="12L"),_xlfn.XLOOKUP(C16,DB!$A$2:$A$255,DB!$B$2:$B$255,""),IF(OR(G16="30L",G16="30R"),_xlfn.XLOOKUP(C16,DB!$A$2:$A$255,DB!$C$2:$C$255,""),""))</f>
        <v>UDGUV</v>
      </c>
      <c r="S16" s="3">
        <f t="shared" si="0"/>
        <v>3</v>
      </c>
      <c r="T16" s="3" t="str">
        <f>_xlfn.XLOOKUP(C16,DB!$A$2:$A$255,DB!$D$2:$D$255,"")</f>
        <v>Sector 2</v>
      </c>
    </row>
    <row r="17" spans="1:20" x14ac:dyDescent="0.2">
      <c r="A17" s="20" t="s">
        <v>80</v>
      </c>
      <c r="B17" s="20" t="s">
        <v>18</v>
      </c>
      <c r="C17" s="20" t="s">
        <v>43</v>
      </c>
      <c r="D17" s="20" t="s">
        <v>61</v>
      </c>
      <c r="E17" s="20" t="s">
        <v>468</v>
      </c>
      <c r="F17" s="21">
        <v>46310.141585648147</v>
      </c>
      <c r="G17" s="20" t="s">
        <v>696</v>
      </c>
      <c r="H17" s="20" t="s">
        <v>4845</v>
      </c>
      <c r="I17" s="22">
        <v>360</v>
      </c>
      <c r="J17" s="20" t="s">
        <v>23</v>
      </c>
      <c r="K17" s="20" t="s">
        <v>24</v>
      </c>
      <c r="L17" s="22">
        <v>859</v>
      </c>
      <c r="M17" s="20" t="s">
        <v>46</v>
      </c>
      <c r="N17" s="21">
        <v>46310.186944444446</v>
      </c>
      <c r="O17" s="22">
        <v>360</v>
      </c>
      <c r="P17" s="20" t="s">
        <v>26</v>
      </c>
      <c r="Q17" s="22">
        <v>190</v>
      </c>
      <c r="R17" s="3" t="str">
        <f>IF(OR(G17="12R",G17="12L"),_xlfn.XLOOKUP(C17,DB!$A$2:$A$255,DB!$B$2:$B$255,""),IF(OR(G17="30L",G17="30R"),_xlfn.XLOOKUP(C17,DB!$A$2:$A$255,DB!$C$2:$C$255,""),""))</f>
        <v>UDGUV</v>
      </c>
      <c r="S17" s="3">
        <f t="shared" si="0"/>
        <v>3</v>
      </c>
      <c r="T17" s="3" t="str">
        <f>_xlfn.XLOOKUP(C17,DB!$A$2:$A$255,DB!$D$2:$D$255,"")</f>
        <v>Sector 2</v>
      </c>
    </row>
    <row r="18" spans="1:20" x14ac:dyDescent="0.2">
      <c r="A18" s="20" t="s">
        <v>89</v>
      </c>
      <c r="B18" s="20" t="s">
        <v>18</v>
      </c>
      <c r="C18" s="20" t="s">
        <v>43</v>
      </c>
      <c r="D18" s="20" t="s">
        <v>61</v>
      </c>
      <c r="E18" s="20" t="s">
        <v>605</v>
      </c>
      <c r="F18" s="21">
        <v>46310.187905092593</v>
      </c>
      <c r="G18" s="20" t="s">
        <v>696</v>
      </c>
      <c r="H18" s="20" t="s">
        <v>4846</v>
      </c>
      <c r="I18" s="22">
        <v>360</v>
      </c>
      <c r="J18" s="20" t="s">
        <v>23</v>
      </c>
      <c r="K18" s="20" t="s">
        <v>24</v>
      </c>
      <c r="L18" s="22">
        <v>855</v>
      </c>
      <c r="M18" s="20" t="s">
        <v>46</v>
      </c>
      <c r="N18" s="21">
        <v>46310.233842592592</v>
      </c>
      <c r="O18" s="22">
        <v>360</v>
      </c>
      <c r="P18" s="20" t="s">
        <v>26</v>
      </c>
      <c r="Q18" s="22">
        <v>190</v>
      </c>
      <c r="R18" s="3" t="str">
        <f>IF(OR(G18="12R",G18="12L"),_xlfn.XLOOKUP(C18,DB!$A$2:$A$255,DB!$B$2:$B$255,""),IF(OR(G18="30L",G18="30R"),_xlfn.XLOOKUP(C18,DB!$A$2:$A$255,DB!$C$2:$C$255,""),""))</f>
        <v>UDGUV</v>
      </c>
      <c r="S18" s="3">
        <f t="shared" si="0"/>
        <v>4</v>
      </c>
      <c r="T18" s="3" t="str">
        <f>_xlfn.XLOOKUP(C18,DB!$A$2:$A$255,DB!$D$2:$D$255,"")</f>
        <v>Sector 2</v>
      </c>
    </row>
    <row r="19" spans="1:20" x14ac:dyDescent="0.2">
      <c r="A19" s="20" t="s">
        <v>4847</v>
      </c>
      <c r="B19" s="20" t="s">
        <v>18</v>
      </c>
      <c r="C19" s="20" t="s">
        <v>63</v>
      </c>
      <c r="D19" s="20" t="s">
        <v>786</v>
      </c>
      <c r="E19" s="20"/>
      <c r="F19" s="21">
        <v>46310.194756944446</v>
      </c>
      <c r="G19" s="20" t="s">
        <v>696</v>
      </c>
      <c r="H19" s="20" t="s">
        <v>4848</v>
      </c>
      <c r="I19" s="22">
        <v>430</v>
      </c>
      <c r="J19" s="20" t="s">
        <v>23</v>
      </c>
      <c r="K19" s="20" t="s">
        <v>51</v>
      </c>
      <c r="L19" s="22">
        <v>858</v>
      </c>
      <c r="M19" s="20" t="s">
        <v>4259</v>
      </c>
      <c r="N19" s="21">
        <v>46310.243460648147</v>
      </c>
      <c r="O19" s="22">
        <v>430</v>
      </c>
      <c r="P19" s="20" t="s">
        <v>26</v>
      </c>
      <c r="Q19" s="22">
        <v>30</v>
      </c>
      <c r="R19" s="3" t="str">
        <f>IF(OR(G19="12R",G19="12L"),_xlfn.XLOOKUP(C19,DB!$A$2:$A$255,DB!$B$2:$B$255,""),IF(OR(G19="30L",G19="30R"),_xlfn.XLOOKUP(C19,DB!$A$2:$A$255,DB!$C$2:$C$255,""),""))</f>
        <v>UDGUV</v>
      </c>
      <c r="S19" s="3">
        <f t="shared" si="0"/>
        <v>4</v>
      </c>
      <c r="T19" s="3" t="str">
        <f>_xlfn.XLOOKUP(C19,DB!$A$2:$A$255,DB!$D$2:$D$255,"")</f>
        <v>Sector 2</v>
      </c>
    </row>
    <row r="20" spans="1:20" x14ac:dyDescent="0.2">
      <c r="A20" s="20" t="s">
        <v>77</v>
      </c>
      <c r="B20" s="20" t="s">
        <v>18</v>
      </c>
      <c r="C20" s="20" t="s">
        <v>19</v>
      </c>
      <c r="D20" s="20" t="s">
        <v>61</v>
      </c>
      <c r="E20" s="20" t="s">
        <v>771</v>
      </c>
      <c r="F20" s="21">
        <v>46310.222129629634</v>
      </c>
      <c r="G20" s="20" t="s">
        <v>696</v>
      </c>
      <c r="H20" s="20" t="s">
        <v>4849</v>
      </c>
      <c r="I20" s="22">
        <v>340</v>
      </c>
      <c r="J20" s="20" t="s">
        <v>23</v>
      </c>
      <c r="K20" s="20" t="s">
        <v>24</v>
      </c>
      <c r="L20" s="22">
        <v>863</v>
      </c>
      <c r="M20" s="20" t="s">
        <v>836</v>
      </c>
      <c r="N20" s="21">
        <v>46310.26725694444</v>
      </c>
      <c r="O20" s="22">
        <v>340</v>
      </c>
      <c r="P20" s="20" t="s">
        <v>26</v>
      </c>
      <c r="Q20" s="22">
        <v>190</v>
      </c>
      <c r="R20" s="3" t="str">
        <f>IF(OR(G20="12R",G20="12L"),_xlfn.XLOOKUP(C20,DB!$A$2:$A$255,DB!$B$2:$B$255,""),IF(OR(G20="30L",G20="30R"),_xlfn.XLOOKUP(C20,DB!$A$2:$A$255,DB!$C$2:$C$255,""),""))</f>
        <v>UDGUV</v>
      </c>
      <c r="S20" s="3">
        <f t="shared" si="0"/>
        <v>5</v>
      </c>
      <c r="T20" s="3" t="str">
        <f>_xlfn.XLOOKUP(C20,DB!$A$2:$A$255,DB!$D$2:$D$255,"")</f>
        <v>Sector 2</v>
      </c>
    </row>
    <row r="21" spans="1:20" x14ac:dyDescent="0.2">
      <c r="A21" s="20" t="s">
        <v>4850</v>
      </c>
      <c r="B21" s="20" t="s">
        <v>18</v>
      </c>
      <c r="C21" s="20" t="s">
        <v>108</v>
      </c>
      <c r="D21" s="20" t="s">
        <v>4851</v>
      </c>
      <c r="E21" s="20"/>
      <c r="F21" s="21">
        <v>46310.411875000005</v>
      </c>
      <c r="G21" s="20" t="s">
        <v>696</v>
      </c>
      <c r="H21" s="20" t="s">
        <v>4852</v>
      </c>
      <c r="I21" s="22">
        <v>250</v>
      </c>
      <c r="J21" s="20" t="s">
        <v>23</v>
      </c>
      <c r="K21" s="20" t="s">
        <v>51</v>
      </c>
      <c r="L21" s="22">
        <v>133</v>
      </c>
      <c r="M21" s="20" t="s">
        <v>40</v>
      </c>
      <c r="N21" s="21">
        <v>46310.421331018515</v>
      </c>
      <c r="O21" s="22">
        <v>250</v>
      </c>
      <c r="P21" s="20" t="s">
        <v>26</v>
      </c>
      <c r="Q21" s="22">
        <v>30</v>
      </c>
      <c r="R21" s="3" t="str">
        <f>IF(OR(G21="12R",G21="12L"),_xlfn.XLOOKUP(C21,DB!$A$2:$A$255,DB!$B$2:$B$255,""),IF(OR(G21="30L",G21="30R"),_xlfn.XLOOKUP(C21,DB!$A$2:$A$255,DB!$C$2:$C$255,""),""))</f>
        <v>NUDAL</v>
      </c>
      <c r="S21" s="3">
        <f t="shared" si="0"/>
        <v>9</v>
      </c>
      <c r="T21" s="3" t="str">
        <f>_xlfn.XLOOKUP(C21,DB!$A$2:$A$255,DB!$D$2:$D$255,"")</f>
        <v>Sector 3</v>
      </c>
    </row>
    <row r="22" spans="1:20" x14ac:dyDescent="0.2">
      <c r="A22" s="20" t="s">
        <v>94</v>
      </c>
      <c r="B22" s="20" t="s">
        <v>18</v>
      </c>
      <c r="C22" s="20" t="s">
        <v>43</v>
      </c>
      <c r="D22" s="20" t="s">
        <v>61</v>
      </c>
      <c r="E22" s="20" t="s">
        <v>724</v>
      </c>
      <c r="F22" s="21">
        <v>46310.441863425927</v>
      </c>
      <c r="G22" s="20" t="s">
        <v>696</v>
      </c>
      <c r="H22" s="20" t="s">
        <v>4853</v>
      </c>
      <c r="I22" s="22">
        <v>360</v>
      </c>
      <c r="J22" s="20" t="s">
        <v>23</v>
      </c>
      <c r="K22" s="20" t="s">
        <v>24</v>
      </c>
      <c r="L22" s="22">
        <v>859</v>
      </c>
      <c r="M22" s="20" t="s">
        <v>46</v>
      </c>
      <c r="N22" s="21">
        <v>46310.488298611112</v>
      </c>
      <c r="O22" s="22">
        <v>360</v>
      </c>
      <c r="P22" s="20" t="s">
        <v>26</v>
      </c>
      <c r="Q22" s="22">
        <v>190</v>
      </c>
      <c r="R22" s="3" t="str">
        <f>IF(OR(G22="12R",G22="12L"),_xlfn.XLOOKUP(C22,DB!$A$2:$A$255,DB!$B$2:$B$255,""),IF(OR(G22="30L",G22="30R"),_xlfn.XLOOKUP(C22,DB!$A$2:$A$255,DB!$C$2:$C$255,""),""))</f>
        <v>UDGUV</v>
      </c>
      <c r="S22" s="3">
        <f t="shared" si="0"/>
        <v>10</v>
      </c>
      <c r="T22" s="3" t="str">
        <f>_xlfn.XLOOKUP(C22,DB!$A$2:$A$255,DB!$D$2:$D$255,"")</f>
        <v>Sector 2</v>
      </c>
    </row>
    <row r="23" spans="1:20" x14ac:dyDescent="0.2">
      <c r="A23" s="20" t="s">
        <v>106</v>
      </c>
      <c r="B23" s="20" t="s">
        <v>18</v>
      </c>
      <c r="C23" s="20" t="s">
        <v>43</v>
      </c>
      <c r="D23" s="20" t="s">
        <v>61</v>
      </c>
      <c r="E23" s="20" t="s">
        <v>98</v>
      </c>
      <c r="F23" s="21">
        <v>46310.457418981481</v>
      </c>
      <c r="G23" s="20" t="s">
        <v>696</v>
      </c>
      <c r="H23" s="20" t="s">
        <v>4854</v>
      </c>
      <c r="I23" s="22">
        <v>340</v>
      </c>
      <c r="J23" s="20" t="s">
        <v>23</v>
      </c>
      <c r="K23" s="20" t="s">
        <v>24</v>
      </c>
      <c r="L23" s="22">
        <v>857</v>
      </c>
      <c r="M23" s="20" t="s">
        <v>46</v>
      </c>
      <c r="N23" s="21">
        <v>46310.503368055557</v>
      </c>
      <c r="O23" s="22">
        <v>340</v>
      </c>
      <c r="P23" s="20" t="s">
        <v>26</v>
      </c>
      <c r="Q23" s="22">
        <v>190</v>
      </c>
      <c r="R23" s="3" t="str">
        <f>IF(OR(G23="12R",G23="12L"),_xlfn.XLOOKUP(C23,DB!$A$2:$A$255,DB!$B$2:$B$255,""),IF(OR(G23="30L",G23="30R"),_xlfn.XLOOKUP(C23,DB!$A$2:$A$255,DB!$C$2:$C$255,""),""))</f>
        <v>UDGUV</v>
      </c>
      <c r="S23" s="3">
        <f t="shared" si="0"/>
        <v>10</v>
      </c>
      <c r="T23" s="3" t="str">
        <f>_xlfn.XLOOKUP(C23,DB!$A$2:$A$255,DB!$D$2:$D$255,"")</f>
        <v>Sector 2</v>
      </c>
    </row>
    <row r="24" spans="1:20" x14ac:dyDescent="0.2">
      <c r="A24" s="20" t="s">
        <v>96</v>
      </c>
      <c r="B24" s="20" t="s">
        <v>18</v>
      </c>
      <c r="C24" s="20" t="s">
        <v>97</v>
      </c>
      <c r="D24" s="20" t="s">
        <v>34</v>
      </c>
      <c r="E24" s="20" t="s">
        <v>399</v>
      </c>
      <c r="F24" s="21">
        <v>46310.461273148147</v>
      </c>
      <c r="G24" s="20" t="s">
        <v>696</v>
      </c>
      <c r="H24" s="20" t="s">
        <v>4855</v>
      </c>
      <c r="I24" s="22">
        <v>380</v>
      </c>
      <c r="J24" s="20" t="s">
        <v>23</v>
      </c>
      <c r="K24" s="20" t="s">
        <v>24</v>
      </c>
      <c r="L24" s="22">
        <v>877</v>
      </c>
      <c r="M24" s="20" t="s">
        <v>99</v>
      </c>
      <c r="N24" s="21">
        <v>46310.509560185186</v>
      </c>
      <c r="O24" s="22">
        <v>203</v>
      </c>
      <c r="P24" s="20" t="s">
        <v>26</v>
      </c>
      <c r="Q24" s="22">
        <v>190</v>
      </c>
      <c r="R24" s="3" t="str">
        <f>IF(OR(G24="12R",G24="12L"),_xlfn.XLOOKUP(C24,DB!$A$2:$A$255,DB!$B$2:$B$255,""),IF(OR(G24="30L",G24="30R"),_xlfn.XLOOKUP(C24,DB!$A$2:$A$255,DB!$C$2:$C$255,""),""))</f>
        <v>UDGUV</v>
      </c>
      <c r="S24" s="3">
        <f t="shared" si="0"/>
        <v>11</v>
      </c>
      <c r="T24" s="3" t="str">
        <f>_xlfn.XLOOKUP(C24,DB!$A$2:$A$255,DB!$D$2:$D$255,"")</f>
        <v>Sector 2</v>
      </c>
    </row>
    <row r="25" spans="1:20" x14ac:dyDescent="0.2">
      <c r="A25" s="20" t="s">
        <v>103</v>
      </c>
      <c r="B25" s="20" t="s">
        <v>18</v>
      </c>
      <c r="C25" s="20" t="s">
        <v>43</v>
      </c>
      <c r="D25" s="20" t="s">
        <v>44</v>
      </c>
      <c r="E25" s="20" t="s">
        <v>197</v>
      </c>
      <c r="F25" s="21">
        <v>46310.468148148153</v>
      </c>
      <c r="G25" s="20" t="s">
        <v>696</v>
      </c>
      <c r="H25" s="20" t="s">
        <v>4856</v>
      </c>
      <c r="I25" s="22">
        <v>340</v>
      </c>
      <c r="J25" s="20" t="s">
        <v>23</v>
      </c>
      <c r="K25" s="20" t="s">
        <v>24</v>
      </c>
      <c r="L25" s="22">
        <v>863</v>
      </c>
      <c r="M25" s="20" t="s">
        <v>46</v>
      </c>
      <c r="N25" s="21">
        <v>46310.513483796298</v>
      </c>
      <c r="O25" s="22">
        <v>340</v>
      </c>
      <c r="P25" s="20" t="s">
        <v>26</v>
      </c>
      <c r="Q25" s="22">
        <v>190</v>
      </c>
      <c r="R25" s="3" t="str">
        <f>IF(OR(G25="12R",G25="12L"),_xlfn.XLOOKUP(C25,DB!$A$2:$A$255,DB!$B$2:$B$255,""),IF(OR(G25="30L",G25="30R"),_xlfn.XLOOKUP(C25,DB!$A$2:$A$255,DB!$C$2:$C$255,""),""))</f>
        <v>UDGUV</v>
      </c>
      <c r="S25" s="3">
        <f t="shared" si="0"/>
        <v>11</v>
      </c>
      <c r="T25" s="3" t="str">
        <f>_xlfn.XLOOKUP(C25,DB!$A$2:$A$255,DB!$D$2:$D$255,"")</f>
        <v>Sector 2</v>
      </c>
    </row>
    <row r="26" spans="1:20" x14ac:dyDescent="0.2">
      <c r="A26" s="20" t="s">
        <v>100</v>
      </c>
      <c r="B26" s="20" t="s">
        <v>18</v>
      </c>
      <c r="C26" s="20" t="s">
        <v>101</v>
      </c>
      <c r="D26" s="20" t="s">
        <v>20</v>
      </c>
      <c r="E26" s="20" t="s">
        <v>562</v>
      </c>
      <c r="F26" s="21">
        <v>46310.472442129627</v>
      </c>
      <c r="G26" s="20" t="s">
        <v>696</v>
      </c>
      <c r="H26" s="20" t="s">
        <v>4857</v>
      </c>
      <c r="I26" s="22">
        <v>360</v>
      </c>
      <c r="J26" s="20" t="s">
        <v>23</v>
      </c>
      <c r="K26" s="20" t="s">
        <v>24</v>
      </c>
      <c r="L26" s="22">
        <v>864</v>
      </c>
      <c r="M26" s="20" t="s">
        <v>46</v>
      </c>
      <c r="N26" s="21">
        <v>46310.518495370372</v>
      </c>
      <c r="O26" s="22">
        <v>360</v>
      </c>
      <c r="P26" s="20" t="s">
        <v>26</v>
      </c>
      <c r="Q26" s="22">
        <v>190</v>
      </c>
      <c r="R26" s="3" t="str">
        <f>IF(OR(G26="12R",G26="12L"),_xlfn.XLOOKUP(C26,DB!$A$2:$A$255,DB!$B$2:$B$255,""),IF(OR(G26="30L",G26="30R"),_xlfn.XLOOKUP(C26,DB!$A$2:$A$255,DB!$C$2:$C$255,""),""))</f>
        <v>UDGUV</v>
      </c>
      <c r="S26" s="3">
        <f t="shared" si="0"/>
        <v>11</v>
      </c>
      <c r="T26" s="3" t="str">
        <f>_xlfn.XLOOKUP(C26,DB!$A$2:$A$255,DB!$D$2:$D$255,"")</f>
        <v>Sector 2</v>
      </c>
    </row>
    <row r="27" spans="1:20" x14ac:dyDescent="0.2">
      <c r="A27" s="20" t="s">
        <v>131</v>
      </c>
      <c r="B27" s="20" t="s">
        <v>18</v>
      </c>
      <c r="C27" s="20" t="s">
        <v>50</v>
      </c>
      <c r="D27" s="20" t="s">
        <v>132</v>
      </c>
      <c r="E27" s="20"/>
      <c r="F27" s="21">
        <v>46310.476215277777</v>
      </c>
      <c r="G27" s="20" t="s">
        <v>696</v>
      </c>
      <c r="H27" s="20" t="s">
        <v>4858</v>
      </c>
      <c r="I27" s="22">
        <v>360</v>
      </c>
      <c r="J27" s="20" t="s">
        <v>23</v>
      </c>
      <c r="K27" s="20" t="s">
        <v>51</v>
      </c>
      <c r="L27" s="22">
        <v>859</v>
      </c>
      <c r="M27" s="20" t="s">
        <v>46</v>
      </c>
      <c r="N27" s="21">
        <v>46310.525636574079</v>
      </c>
      <c r="O27" s="22">
        <v>360</v>
      </c>
      <c r="P27" s="20" t="s">
        <v>26</v>
      </c>
      <c r="Q27" s="22">
        <v>30</v>
      </c>
      <c r="R27" s="3" t="str">
        <f>IF(OR(G27="12R",G27="12L"),_xlfn.XLOOKUP(C27,DB!$A$2:$A$255,DB!$B$2:$B$255,""),IF(OR(G27="30L",G27="30R"),_xlfn.XLOOKUP(C27,DB!$A$2:$A$255,DB!$C$2:$C$255,""),""))</f>
        <v>UDGUV</v>
      </c>
      <c r="S27" s="3">
        <f t="shared" si="0"/>
        <v>11</v>
      </c>
      <c r="T27" s="3" t="str">
        <f>_xlfn.XLOOKUP(C27,DB!$A$2:$A$255,DB!$D$2:$D$255,"")</f>
        <v>Sector 2</v>
      </c>
    </row>
    <row r="28" spans="1:20" x14ac:dyDescent="0.2">
      <c r="A28" s="20" t="s">
        <v>111</v>
      </c>
      <c r="B28" s="20" t="s">
        <v>18</v>
      </c>
      <c r="C28" s="20" t="s">
        <v>33</v>
      </c>
      <c r="D28" s="20" t="s">
        <v>61</v>
      </c>
      <c r="E28" s="20" t="s">
        <v>590</v>
      </c>
      <c r="F28" s="21">
        <v>46310.485416666663</v>
      </c>
      <c r="G28" s="20" t="s">
        <v>696</v>
      </c>
      <c r="H28" s="20" t="s">
        <v>4859</v>
      </c>
      <c r="I28" s="22">
        <v>360</v>
      </c>
      <c r="J28" s="20" t="s">
        <v>23</v>
      </c>
      <c r="K28" s="20" t="s">
        <v>24</v>
      </c>
      <c r="L28" s="22">
        <v>873</v>
      </c>
      <c r="M28" s="20" t="s">
        <v>4860</v>
      </c>
      <c r="N28" s="21">
        <v>46310.530347222222</v>
      </c>
      <c r="O28" s="22">
        <v>360</v>
      </c>
      <c r="P28" s="20" t="s">
        <v>26</v>
      </c>
      <c r="Q28" s="22">
        <v>190</v>
      </c>
      <c r="R28" s="3" t="str">
        <f>IF(OR(G28="12R",G28="12L"),_xlfn.XLOOKUP(C28,DB!$A$2:$A$255,DB!$B$2:$B$255,""),IF(OR(G28="30L",G28="30R"),_xlfn.XLOOKUP(C28,DB!$A$2:$A$255,DB!$C$2:$C$255,""),""))</f>
        <v>UDGUV</v>
      </c>
      <c r="S28" s="3">
        <f t="shared" si="0"/>
        <v>11</v>
      </c>
      <c r="T28" s="3" t="str">
        <f>_xlfn.XLOOKUP(C28,DB!$A$2:$A$255,DB!$D$2:$D$255,"")</f>
        <v>Sector 2</v>
      </c>
    </row>
    <row r="29" spans="1:20" x14ac:dyDescent="0.2">
      <c r="A29" s="20" t="s">
        <v>107</v>
      </c>
      <c r="B29" s="20" t="s">
        <v>18</v>
      </c>
      <c r="C29" s="20" t="s">
        <v>108</v>
      </c>
      <c r="D29" s="20" t="s">
        <v>54</v>
      </c>
      <c r="E29" s="20" t="s">
        <v>428</v>
      </c>
      <c r="F29" s="21">
        <v>46310.500428240739</v>
      </c>
      <c r="G29" s="20" t="s">
        <v>696</v>
      </c>
      <c r="H29" s="20" t="s">
        <v>4861</v>
      </c>
      <c r="I29" s="22">
        <v>290</v>
      </c>
      <c r="J29" s="20" t="s">
        <v>23</v>
      </c>
      <c r="K29" s="20" t="s">
        <v>24</v>
      </c>
      <c r="L29" s="22">
        <v>133</v>
      </c>
      <c r="M29" s="20" t="s">
        <v>40</v>
      </c>
      <c r="N29" s="21">
        <v>46310.50980324074</v>
      </c>
      <c r="O29" s="22">
        <v>273</v>
      </c>
      <c r="P29" s="20" t="s">
        <v>26</v>
      </c>
      <c r="Q29" s="22">
        <v>190</v>
      </c>
      <c r="R29" s="3" t="str">
        <f>IF(OR(G29="12R",G29="12L"),_xlfn.XLOOKUP(C29,DB!$A$2:$A$255,DB!$B$2:$B$255,""),IF(OR(G29="30L",G29="30R"),_xlfn.XLOOKUP(C29,DB!$A$2:$A$255,DB!$C$2:$C$255,""),""))</f>
        <v>NUDAL</v>
      </c>
      <c r="S29" s="3">
        <f t="shared" si="0"/>
        <v>12</v>
      </c>
      <c r="T29" s="3" t="str">
        <f>_xlfn.XLOOKUP(C29,DB!$A$2:$A$255,DB!$D$2:$D$255,"")</f>
        <v>Sector 3</v>
      </c>
    </row>
    <row r="30" spans="1:20" x14ac:dyDescent="0.2">
      <c r="A30" s="20" t="s">
        <v>506</v>
      </c>
      <c r="B30" s="20" t="s">
        <v>18</v>
      </c>
      <c r="C30" s="20" t="s">
        <v>489</v>
      </c>
      <c r="D30" s="20" t="s">
        <v>507</v>
      </c>
      <c r="E30" s="20"/>
      <c r="F30" s="21">
        <v>46310.510358796295</v>
      </c>
      <c r="G30" s="20" t="s">
        <v>696</v>
      </c>
      <c r="H30" s="20" t="s">
        <v>167</v>
      </c>
      <c r="I30" s="22">
        <v>65</v>
      </c>
      <c r="J30" s="20" t="s">
        <v>139</v>
      </c>
      <c r="K30" s="20" t="s">
        <v>51</v>
      </c>
      <c r="L30" s="22">
        <v>319</v>
      </c>
      <c r="M30" s="20" t="s">
        <v>489</v>
      </c>
      <c r="N30" s="21">
        <v>46310.559351851851</v>
      </c>
      <c r="O30" s="22">
        <v>0</v>
      </c>
      <c r="P30" s="20" t="s">
        <v>137</v>
      </c>
      <c r="Q30" s="22">
        <v>15</v>
      </c>
      <c r="R30" s="3" t="str">
        <f>IF(OR(G30="12R",G30="12L"),_xlfn.XLOOKUP(C30,DB!$A$2:$A$255,DB!$B$2:$B$255,""),IF(OR(G30="30L",G30="30R"),_xlfn.XLOOKUP(C30,DB!$A$2:$A$255,DB!$C$2:$C$255,""),""))</f>
        <v>CZM</v>
      </c>
      <c r="S30" s="3">
        <f t="shared" si="0"/>
        <v>12</v>
      </c>
      <c r="T30" s="3" t="str">
        <f>_xlfn.XLOOKUP(C30,DB!$A$2:$A$255,DB!$D$2:$D$255,"")</f>
        <v>Sector 7</v>
      </c>
    </row>
    <row r="31" spans="1:20" x14ac:dyDescent="0.2">
      <c r="A31" s="20" t="s">
        <v>114</v>
      </c>
      <c r="B31" s="20" t="s">
        <v>18</v>
      </c>
      <c r="C31" s="20" t="s">
        <v>115</v>
      </c>
      <c r="D31" s="20" t="s">
        <v>129</v>
      </c>
      <c r="E31" s="20" t="s">
        <v>3810</v>
      </c>
      <c r="F31" s="21">
        <v>46310.513773148152</v>
      </c>
      <c r="G31" s="20" t="s">
        <v>696</v>
      </c>
      <c r="H31" s="20" t="s">
        <v>4862</v>
      </c>
      <c r="I31" s="22">
        <v>350</v>
      </c>
      <c r="J31" s="20" t="s">
        <v>23</v>
      </c>
      <c r="K31" s="20" t="s">
        <v>24</v>
      </c>
      <c r="L31" s="22">
        <v>157</v>
      </c>
      <c r="M31" s="20" t="s">
        <v>117</v>
      </c>
      <c r="N31" s="21">
        <v>46310.524629629625</v>
      </c>
      <c r="O31" s="22">
        <v>229</v>
      </c>
      <c r="P31" s="20" t="s">
        <v>26</v>
      </c>
      <c r="Q31" s="22">
        <v>190</v>
      </c>
      <c r="R31" s="3" t="str">
        <f>IF(OR(G31="12R",G31="12L"),_xlfn.XLOOKUP(C31,DB!$A$2:$A$255,DB!$B$2:$B$255,""),IF(OR(G31="30L",G31="30R"),_xlfn.XLOOKUP(C31,DB!$A$2:$A$255,DB!$C$2:$C$255,""),""))</f>
        <v>TAKUX</v>
      </c>
      <c r="S31" s="3">
        <f t="shared" si="0"/>
        <v>12</v>
      </c>
      <c r="T31" s="3" t="str">
        <f>_xlfn.XLOOKUP(C31,DB!$A$2:$A$255,DB!$D$2:$D$255,"")</f>
        <v>Sector 7</v>
      </c>
    </row>
    <row r="32" spans="1:20" x14ac:dyDescent="0.2">
      <c r="A32" s="20" t="s">
        <v>127</v>
      </c>
      <c r="B32" s="20" t="s">
        <v>18</v>
      </c>
      <c r="C32" s="20" t="s">
        <v>128</v>
      </c>
      <c r="D32" s="20" t="s">
        <v>129</v>
      </c>
      <c r="E32" s="20" t="s">
        <v>3095</v>
      </c>
      <c r="F32" s="21">
        <v>46310.515601851846</v>
      </c>
      <c r="G32" s="20" t="s">
        <v>696</v>
      </c>
      <c r="H32" s="20" t="s">
        <v>4863</v>
      </c>
      <c r="I32" s="22">
        <v>400</v>
      </c>
      <c r="J32" s="20" t="s">
        <v>23</v>
      </c>
      <c r="K32" s="20" t="s">
        <v>24</v>
      </c>
      <c r="L32" s="22">
        <v>545</v>
      </c>
      <c r="M32" s="20" t="s">
        <v>130</v>
      </c>
      <c r="N32" s="21">
        <v>46310.543993055559</v>
      </c>
      <c r="O32" s="22">
        <v>400</v>
      </c>
      <c r="P32" s="20" t="s">
        <v>26</v>
      </c>
      <c r="Q32" s="22">
        <v>40</v>
      </c>
      <c r="R32" s="3" t="str">
        <f>IF(OR(G32="12R",G32="12L"),_xlfn.XLOOKUP(C32,DB!$A$2:$A$255,DB!$B$2:$B$255,""),IF(OR(G32="30L",G32="30R"),_xlfn.XLOOKUP(C32,DB!$A$2:$A$255,DB!$C$2:$C$255,""),""))</f>
        <v>ENEBA</v>
      </c>
      <c r="S32" s="3">
        <f t="shared" si="0"/>
        <v>12</v>
      </c>
      <c r="T32" s="3" t="str">
        <f>_xlfn.XLOOKUP(C32,DB!$A$2:$A$255,DB!$D$2:$D$255,"")</f>
        <v>Sector 3</v>
      </c>
    </row>
    <row r="33" spans="1:20" x14ac:dyDescent="0.2">
      <c r="A33" s="20" t="s">
        <v>113</v>
      </c>
      <c r="B33" s="20" t="s">
        <v>18</v>
      </c>
      <c r="C33" s="20" t="s">
        <v>43</v>
      </c>
      <c r="D33" s="20" t="s">
        <v>29</v>
      </c>
      <c r="E33" s="20" t="s">
        <v>4864</v>
      </c>
      <c r="F33" s="21">
        <v>46310.526736111111</v>
      </c>
      <c r="G33" s="20" t="s">
        <v>696</v>
      </c>
      <c r="H33" s="20" t="s">
        <v>4865</v>
      </c>
      <c r="I33" s="22">
        <v>380</v>
      </c>
      <c r="J33" s="20" t="s">
        <v>23</v>
      </c>
      <c r="K33" s="20" t="s">
        <v>24</v>
      </c>
      <c r="L33" s="22">
        <v>861</v>
      </c>
      <c r="M33" s="20" t="s">
        <v>46</v>
      </c>
      <c r="N33" s="21">
        <v>46310.572870370372</v>
      </c>
      <c r="O33" s="22">
        <v>380</v>
      </c>
      <c r="P33" s="20" t="s">
        <v>26</v>
      </c>
      <c r="Q33" s="22">
        <v>190</v>
      </c>
      <c r="R33" s="3" t="str">
        <f>IF(OR(G33="12R",G33="12L"),_xlfn.XLOOKUP(C33,DB!$A$2:$A$255,DB!$B$2:$B$255,""),IF(OR(G33="30L",G33="30R"),_xlfn.XLOOKUP(C33,DB!$A$2:$A$255,DB!$C$2:$C$255,""),""))</f>
        <v>UDGUV</v>
      </c>
      <c r="S33" s="3">
        <f t="shared" si="0"/>
        <v>12</v>
      </c>
      <c r="T33" s="3" t="str">
        <f>_xlfn.XLOOKUP(C33,DB!$A$2:$A$255,DB!$D$2:$D$255,"")</f>
        <v>Sector 2</v>
      </c>
    </row>
    <row r="34" spans="1:20" x14ac:dyDescent="0.2">
      <c r="A34" s="20" t="s">
        <v>125</v>
      </c>
      <c r="B34" s="20" t="s">
        <v>18</v>
      </c>
      <c r="C34" s="20" t="s">
        <v>43</v>
      </c>
      <c r="D34" s="20" t="s">
        <v>44</v>
      </c>
      <c r="E34" s="20" t="s">
        <v>623</v>
      </c>
      <c r="F34" s="21">
        <v>46310.548622685186</v>
      </c>
      <c r="G34" s="20" t="s">
        <v>22</v>
      </c>
      <c r="H34" s="20" t="s">
        <v>4866</v>
      </c>
      <c r="I34" s="22">
        <v>360</v>
      </c>
      <c r="J34" s="20" t="s">
        <v>23</v>
      </c>
      <c r="K34" s="20" t="s">
        <v>24</v>
      </c>
      <c r="L34" s="22">
        <v>864</v>
      </c>
      <c r="M34" s="20" t="s">
        <v>4867</v>
      </c>
      <c r="N34" s="21">
        <v>46310.595810185187</v>
      </c>
      <c r="O34" s="22">
        <v>360</v>
      </c>
      <c r="P34" s="20" t="s">
        <v>26</v>
      </c>
      <c r="Q34" s="22">
        <v>190</v>
      </c>
      <c r="R34" s="3" t="str">
        <f>IF(OR(G34="12R",G34="12L"),_xlfn.XLOOKUP(C34,DB!$A$2:$A$255,DB!$B$2:$B$255,""),IF(OR(G34="30L",G34="30R"),_xlfn.XLOOKUP(C34,DB!$A$2:$A$255,DB!$C$2:$C$255,""),""))</f>
        <v>UDGUV</v>
      </c>
      <c r="S34" s="3">
        <f t="shared" si="0"/>
        <v>13</v>
      </c>
      <c r="T34" s="3" t="str">
        <f>_xlfn.XLOOKUP(C34,DB!$A$2:$A$255,DB!$D$2:$D$255,"")</f>
        <v>Sector 2</v>
      </c>
    </row>
    <row r="35" spans="1:20" x14ac:dyDescent="0.2">
      <c r="A35" s="20" t="s">
        <v>121</v>
      </c>
      <c r="B35" s="20" t="s">
        <v>18</v>
      </c>
      <c r="C35" s="20" t="s">
        <v>122</v>
      </c>
      <c r="D35" s="20" t="s">
        <v>123</v>
      </c>
      <c r="E35" s="20" t="s">
        <v>4868</v>
      </c>
      <c r="F35" s="21">
        <v>46310.551134259258</v>
      </c>
      <c r="G35" s="20" t="s">
        <v>22</v>
      </c>
      <c r="H35" s="20" t="s">
        <v>4869</v>
      </c>
      <c r="I35" s="22">
        <v>360</v>
      </c>
      <c r="J35" s="20" t="s">
        <v>23</v>
      </c>
      <c r="K35" s="20" t="s">
        <v>24</v>
      </c>
      <c r="L35" s="22">
        <v>432</v>
      </c>
      <c r="M35" s="20" t="s">
        <v>204</v>
      </c>
      <c r="N35" s="21">
        <v>46310.573726851857</v>
      </c>
      <c r="O35" s="22">
        <v>340</v>
      </c>
      <c r="P35" s="20" t="s">
        <v>26</v>
      </c>
      <c r="Q35" s="22">
        <v>40</v>
      </c>
      <c r="R35" s="3" t="str">
        <f>IF(OR(G35="12R",G35="12L"),_xlfn.XLOOKUP(C35,DB!$A$2:$A$255,DB!$B$2:$B$255,""),IF(OR(G35="30L",G35="30R"),_xlfn.XLOOKUP(C35,DB!$A$2:$A$255,DB!$C$2:$C$255,""),""))</f>
        <v>ENEBA</v>
      </c>
      <c r="S35" s="3">
        <f t="shared" si="0"/>
        <v>13</v>
      </c>
      <c r="T35" s="3" t="str">
        <f>_xlfn.XLOOKUP(C35,DB!$A$2:$A$255,DB!$D$2:$D$255,"")</f>
        <v>Sector 3</v>
      </c>
    </row>
    <row r="36" spans="1:20" x14ac:dyDescent="0.2">
      <c r="A36" s="20" t="s">
        <v>133</v>
      </c>
      <c r="B36" s="20" t="s">
        <v>18</v>
      </c>
      <c r="C36" s="20" t="s">
        <v>134</v>
      </c>
      <c r="D36" s="20" t="s">
        <v>129</v>
      </c>
      <c r="E36" s="20" t="s">
        <v>4870</v>
      </c>
      <c r="F36" s="21">
        <v>46310.553402777776</v>
      </c>
      <c r="G36" s="20" t="s">
        <v>22</v>
      </c>
      <c r="H36" s="20" t="s">
        <v>4871</v>
      </c>
      <c r="I36" s="22">
        <v>370</v>
      </c>
      <c r="J36" s="20" t="s">
        <v>23</v>
      </c>
      <c r="K36" s="20" t="s">
        <v>24</v>
      </c>
      <c r="L36" s="22">
        <v>361</v>
      </c>
      <c r="M36" s="20" t="s">
        <v>31</v>
      </c>
      <c r="N36" s="21">
        <v>46310.573113425926</v>
      </c>
      <c r="O36" s="22">
        <v>370</v>
      </c>
      <c r="P36" s="20" t="s">
        <v>26</v>
      </c>
      <c r="Q36" s="22">
        <v>40</v>
      </c>
      <c r="R36" s="3" t="str">
        <f>IF(OR(G36="12R",G36="12L"),_xlfn.XLOOKUP(C36,DB!$A$2:$A$255,DB!$B$2:$B$255,""),IF(OR(G36="30L",G36="30R"),_xlfn.XLOOKUP(C36,DB!$A$2:$A$255,DB!$C$2:$C$255,""),""))</f>
        <v>ENEBA</v>
      </c>
      <c r="S36" s="3">
        <f t="shared" si="0"/>
        <v>13</v>
      </c>
      <c r="T36" s="3" t="str">
        <f>_xlfn.XLOOKUP(C36,DB!$A$2:$A$255,DB!$D$2:$D$255,"")</f>
        <v>Sector 3</v>
      </c>
    </row>
    <row r="37" spans="1:20" x14ac:dyDescent="0.2">
      <c r="A37" s="20" t="s">
        <v>4872</v>
      </c>
      <c r="B37" s="20" t="s">
        <v>18</v>
      </c>
      <c r="C37" s="20" t="s">
        <v>4873</v>
      </c>
      <c r="D37" s="20" t="s">
        <v>4874</v>
      </c>
      <c r="E37" s="20" t="s">
        <v>4875</v>
      </c>
      <c r="F37" s="21">
        <v>46310.576921296291</v>
      </c>
      <c r="G37" s="20" t="s">
        <v>22</v>
      </c>
      <c r="H37" s="20" t="s">
        <v>4876</v>
      </c>
      <c r="I37" s="22">
        <v>430</v>
      </c>
      <c r="J37" s="20" t="s">
        <v>23</v>
      </c>
      <c r="K37" s="20" t="s">
        <v>51</v>
      </c>
      <c r="L37" s="22">
        <v>388</v>
      </c>
      <c r="M37" s="20" t="s">
        <v>269</v>
      </c>
      <c r="N37" s="21">
        <v>46310.596921296295</v>
      </c>
      <c r="O37" s="22">
        <v>430</v>
      </c>
      <c r="P37" s="20" t="s">
        <v>26</v>
      </c>
      <c r="Q37" s="22">
        <v>40</v>
      </c>
      <c r="R37" s="3" t="str">
        <f>IF(OR(G37="12R",G37="12L"),_xlfn.XLOOKUP(C37,DB!$A$2:$A$255,DB!$B$2:$B$255,""),IF(OR(G37="30L",G37="30R"),_xlfn.XLOOKUP(C37,DB!$A$2:$A$255,DB!$C$2:$C$255,""),""))</f>
        <v>ENEBA</v>
      </c>
      <c r="S37" s="3">
        <f t="shared" si="0"/>
        <v>13</v>
      </c>
      <c r="T37" s="3" t="str">
        <f>_xlfn.XLOOKUP(C37,DB!$A$2:$A$255,DB!$D$2:$D$255,"")</f>
        <v>Sector 3</v>
      </c>
    </row>
    <row r="38" spans="1:20" x14ac:dyDescent="0.2">
      <c r="A38" s="20" t="s">
        <v>135</v>
      </c>
      <c r="B38" s="20" t="s">
        <v>18</v>
      </c>
      <c r="C38" s="20" t="s">
        <v>136</v>
      </c>
      <c r="D38" s="20" t="s">
        <v>44</v>
      </c>
      <c r="E38" s="20" t="s">
        <v>4877</v>
      </c>
      <c r="F38" s="21">
        <v>46310.578229166669</v>
      </c>
      <c r="G38" s="20" t="s">
        <v>22</v>
      </c>
      <c r="H38" s="20" t="s">
        <v>4878</v>
      </c>
      <c r="I38" s="22">
        <v>370</v>
      </c>
      <c r="J38" s="20" t="s">
        <v>23</v>
      </c>
      <c r="K38" s="20" t="s">
        <v>24</v>
      </c>
      <c r="L38" s="22">
        <v>366</v>
      </c>
      <c r="M38" s="20" t="s">
        <v>31</v>
      </c>
      <c r="N38" s="21">
        <v>46310.598715277782</v>
      </c>
      <c r="O38" s="22">
        <v>370</v>
      </c>
      <c r="P38" s="20" t="s">
        <v>26</v>
      </c>
      <c r="Q38" s="22">
        <v>40</v>
      </c>
      <c r="R38" s="3" t="str">
        <f>IF(OR(G38="12R",G38="12L"),_xlfn.XLOOKUP(C38,DB!$A$2:$A$255,DB!$B$2:$B$255,""),IF(OR(G38="30L",G38="30R"),_xlfn.XLOOKUP(C38,DB!$A$2:$A$255,DB!$C$2:$C$255,""),""))</f>
        <v>OMSUK</v>
      </c>
      <c r="S38" s="3">
        <f t="shared" si="0"/>
        <v>13</v>
      </c>
      <c r="T38" s="3" t="str">
        <f>_xlfn.XLOOKUP(C38,DB!$A$2:$A$255,DB!$D$2:$D$255,"")</f>
        <v>Sector 3</v>
      </c>
    </row>
    <row r="39" spans="1:20" x14ac:dyDescent="0.2">
      <c r="A39" s="20" t="s">
        <v>187</v>
      </c>
      <c r="B39" s="20" t="s">
        <v>18</v>
      </c>
      <c r="C39" s="20" t="s">
        <v>166</v>
      </c>
      <c r="D39" s="20" t="s">
        <v>188</v>
      </c>
      <c r="E39" s="20"/>
      <c r="F39" s="21">
        <v>46310.597673611112</v>
      </c>
      <c r="G39" s="20" t="s">
        <v>22</v>
      </c>
      <c r="H39" s="20" t="s">
        <v>167</v>
      </c>
      <c r="I39" s="22">
        <v>15</v>
      </c>
      <c r="J39" s="20" t="s">
        <v>139</v>
      </c>
      <c r="K39" s="20" t="s">
        <v>51</v>
      </c>
      <c r="L39" s="22">
        <v>58</v>
      </c>
      <c r="M39" s="20" t="s">
        <v>166</v>
      </c>
      <c r="N39" s="21">
        <v>46310.630300925928</v>
      </c>
      <c r="O39" s="22">
        <v>0</v>
      </c>
      <c r="P39" s="20" t="s">
        <v>137</v>
      </c>
      <c r="Q39" s="22">
        <v>15</v>
      </c>
      <c r="R39" s="3" t="str">
        <f>IF(OR(G39="12R",G39="12L"),_xlfn.XLOOKUP(C39,DB!$A$2:$A$255,DB!$B$2:$B$255,""),IF(OR(G39="30L",G39="30R"),_xlfn.XLOOKUP(C39,DB!$A$2:$A$255,DB!$C$2:$C$255,""),""))</f>
        <v>CZM</v>
      </c>
      <c r="S39" s="3">
        <f t="shared" si="0"/>
        <v>14</v>
      </c>
      <c r="T39" s="3" t="str">
        <f>_xlfn.XLOOKUP(C39,DB!$A$2:$A$255,DB!$D$2:$D$255,"")</f>
        <v>Sector 7</v>
      </c>
    </row>
    <row r="40" spans="1:20" x14ac:dyDescent="0.2">
      <c r="A40" s="20" t="s">
        <v>140</v>
      </c>
      <c r="B40" s="20" t="s">
        <v>18</v>
      </c>
      <c r="C40" s="20" t="s">
        <v>43</v>
      </c>
      <c r="D40" s="20" t="s">
        <v>44</v>
      </c>
      <c r="E40" s="20" t="s">
        <v>807</v>
      </c>
      <c r="F40" s="21">
        <v>46310.6012037037</v>
      </c>
      <c r="G40" s="20" t="s">
        <v>22</v>
      </c>
      <c r="H40" s="20" t="s">
        <v>4879</v>
      </c>
      <c r="I40" s="22">
        <v>360</v>
      </c>
      <c r="J40" s="20" t="s">
        <v>23</v>
      </c>
      <c r="K40" s="20" t="s">
        <v>24</v>
      </c>
      <c r="L40" s="22">
        <v>861</v>
      </c>
      <c r="M40" s="20" t="s">
        <v>456</v>
      </c>
      <c r="N40" s="21">
        <v>46310.648275462961</v>
      </c>
      <c r="O40" s="22">
        <v>360</v>
      </c>
      <c r="P40" s="20" t="s">
        <v>26</v>
      </c>
      <c r="Q40" s="22">
        <v>190</v>
      </c>
      <c r="R40" s="3" t="str">
        <f>IF(OR(G40="12R",G40="12L"),_xlfn.XLOOKUP(C40,DB!$A$2:$A$255,DB!$B$2:$B$255,""),IF(OR(G40="30L",G40="30R"),_xlfn.XLOOKUP(C40,DB!$A$2:$A$255,DB!$C$2:$C$255,""),""))</f>
        <v>UDGUV</v>
      </c>
      <c r="S40" s="3">
        <f t="shared" si="0"/>
        <v>14</v>
      </c>
      <c r="T40" s="3" t="str">
        <f>_xlfn.XLOOKUP(C40,DB!$A$2:$A$255,DB!$D$2:$D$255,"")</f>
        <v>Sector 2</v>
      </c>
    </row>
    <row r="41" spans="1:20" x14ac:dyDescent="0.2">
      <c r="A41" s="20" t="s">
        <v>415</v>
      </c>
      <c r="B41" s="20" t="s">
        <v>18</v>
      </c>
      <c r="C41" s="20" t="s">
        <v>18</v>
      </c>
      <c r="D41" s="20" t="s">
        <v>416</v>
      </c>
      <c r="E41" s="20"/>
      <c r="F41" s="21">
        <v>46310.603796296295</v>
      </c>
      <c r="G41" s="20" t="s">
        <v>22</v>
      </c>
      <c r="H41" s="20" t="s">
        <v>4880</v>
      </c>
      <c r="I41" s="22">
        <v>15</v>
      </c>
      <c r="J41" s="20" t="s">
        <v>139</v>
      </c>
      <c r="K41" s="20" t="s">
        <v>51</v>
      </c>
      <c r="L41" s="22">
        <v>71</v>
      </c>
      <c r="M41" s="20" t="s">
        <v>18</v>
      </c>
      <c r="N41" s="21">
        <v>46310.626701388886</v>
      </c>
      <c r="O41" s="22">
        <v>0</v>
      </c>
      <c r="P41" s="20" t="s">
        <v>137</v>
      </c>
      <c r="Q41" s="22">
        <v>15</v>
      </c>
      <c r="R41" s="3" t="str">
        <f>IF(OR(G41="12R",G41="12L"),_xlfn.XLOOKUP(C41,DB!$A$2:$A$255,DB!$B$2:$B$255,""),IF(OR(G41="30L",G41="30R"),_xlfn.XLOOKUP(C41,DB!$A$2:$A$255,DB!$C$2:$C$255,""),""))</f>
        <v/>
      </c>
      <c r="S41" s="3">
        <f t="shared" si="0"/>
        <v>14</v>
      </c>
      <c r="T41" s="3" t="str">
        <f>_xlfn.XLOOKUP(C41,DB!$A$2:$A$255,DB!$D$2:$D$255,"")</f>
        <v/>
      </c>
    </row>
    <row r="42" spans="1:20" x14ac:dyDescent="0.2">
      <c r="A42" s="20" t="s">
        <v>147</v>
      </c>
      <c r="B42" s="20" t="s">
        <v>18</v>
      </c>
      <c r="C42" s="20" t="s">
        <v>148</v>
      </c>
      <c r="D42" s="20" t="s">
        <v>64</v>
      </c>
      <c r="E42" s="20" t="s">
        <v>67</v>
      </c>
      <c r="F42" s="21">
        <v>46310.628113425926</v>
      </c>
      <c r="G42" s="20" t="s">
        <v>22</v>
      </c>
      <c r="H42" s="20" t="s">
        <v>149</v>
      </c>
      <c r="I42" s="22">
        <v>330</v>
      </c>
      <c r="J42" s="20" t="s">
        <v>23</v>
      </c>
      <c r="K42" s="20" t="s">
        <v>24</v>
      </c>
      <c r="L42" s="22">
        <v>136</v>
      </c>
      <c r="M42" s="20" t="s">
        <v>40</v>
      </c>
      <c r="N42" s="21">
        <v>46310.636701388888</v>
      </c>
      <c r="O42" s="22">
        <v>319</v>
      </c>
      <c r="P42" s="20" t="s">
        <v>26</v>
      </c>
      <c r="Q42" s="22">
        <v>190</v>
      </c>
      <c r="R42" s="3" t="str">
        <f>IF(OR(G42="12R",G42="12L"),_xlfn.XLOOKUP(C42,DB!$A$2:$A$255,DB!$B$2:$B$255,""),IF(OR(G42="30L",G42="30R"),_xlfn.XLOOKUP(C42,DB!$A$2:$A$255,DB!$C$2:$C$255,""),""))</f>
        <v>NUDAL</v>
      </c>
      <c r="S42" s="3">
        <f t="shared" si="0"/>
        <v>15</v>
      </c>
      <c r="T42" s="3" t="str">
        <f>_xlfn.XLOOKUP(C42,DB!$A$2:$A$255,DB!$D$2:$D$255,"")</f>
        <v>Sector 3</v>
      </c>
    </row>
    <row r="43" spans="1:20" x14ac:dyDescent="0.2">
      <c r="A43" s="20" t="s">
        <v>2973</v>
      </c>
      <c r="B43" s="20" t="s">
        <v>18</v>
      </c>
      <c r="C43" s="20" t="s">
        <v>128</v>
      </c>
      <c r="D43" s="20" t="s">
        <v>20</v>
      </c>
      <c r="E43" s="20" t="s">
        <v>3087</v>
      </c>
      <c r="F43" s="21">
        <v>46310.630046296297</v>
      </c>
      <c r="G43" s="20" t="s">
        <v>22</v>
      </c>
      <c r="H43" s="20" t="s">
        <v>4881</v>
      </c>
      <c r="I43" s="22">
        <v>380</v>
      </c>
      <c r="J43" s="20" t="s">
        <v>23</v>
      </c>
      <c r="K43" s="20" t="s">
        <v>24</v>
      </c>
      <c r="L43" s="22">
        <v>489</v>
      </c>
      <c r="M43" s="20" t="s">
        <v>4882</v>
      </c>
      <c r="N43" s="21">
        <v>46310.656168981484</v>
      </c>
      <c r="O43" s="22">
        <v>380</v>
      </c>
      <c r="P43" s="20" t="s">
        <v>26</v>
      </c>
      <c r="Q43" s="22">
        <v>40</v>
      </c>
      <c r="R43" s="3" t="str">
        <f>IF(OR(G43="12R",G43="12L"),_xlfn.XLOOKUP(C43,DB!$A$2:$A$255,DB!$B$2:$B$255,""),IF(OR(G43="30L",G43="30R"),_xlfn.XLOOKUP(C43,DB!$A$2:$A$255,DB!$C$2:$C$255,""),""))</f>
        <v>ENEBA</v>
      </c>
      <c r="S43" s="3">
        <f t="shared" si="0"/>
        <v>15</v>
      </c>
      <c r="T43" s="3" t="str">
        <f>_xlfn.XLOOKUP(C43,DB!$A$2:$A$255,DB!$D$2:$D$255,"")</f>
        <v>Sector 3</v>
      </c>
    </row>
    <row r="44" spans="1:20" x14ac:dyDescent="0.2">
      <c r="A44" s="20" t="s">
        <v>154</v>
      </c>
      <c r="B44" s="20" t="s">
        <v>18</v>
      </c>
      <c r="C44" s="20" t="s">
        <v>43</v>
      </c>
      <c r="D44" s="20" t="s">
        <v>54</v>
      </c>
      <c r="E44" s="20" t="s">
        <v>109</v>
      </c>
      <c r="F44" s="21">
        <v>46310.643773148149</v>
      </c>
      <c r="G44" s="20" t="s">
        <v>22</v>
      </c>
      <c r="H44" s="20" t="s">
        <v>4883</v>
      </c>
      <c r="I44" s="22">
        <v>380</v>
      </c>
      <c r="J44" s="20" t="s">
        <v>23</v>
      </c>
      <c r="K44" s="20" t="s">
        <v>24</v>
      </c>
      <c r="L44" s="22">
        <v>869</v>
      </c>
      <c r="M44" s="20" t="s">
        <v>2714</v>
      </c>
      <c r="N44" s="21">
        <v>46310.691192129627</v>
      </c>
      <c r="O44" s="22">
        <v>380</v>
      </c>
      <c r="P44" s="20" t="s">
        <v>26</v>
      </c>
      <c r="Q44" s="22">
        <v>190</v>
      </c>
      <c r="R44" s="3" t="str">
        <f>IF(OR(G44="12R",G44="12L"),_xlfn.XLOOKUP(C44,DB!$A$2:$A$255,DB!$B$2:$B$255,""),IF(OR(G44="30L",G44="30R"),_xlfn.XLOOKUP(C44,DB!$A$2:$A$255,DB!$C$2:$C$255,""),""))</f>
        <v>UDGUV</v>
      </c>
      <c r="S44" s="3">
        <f t="shared" si="0"/>
        <v>15</v>
      </c>
      <c r="T44" s="3" t="str">
        <f>_xlfn.XLOOKUP(C44,DB!$A$2:$A$255,DB!$D$2:$D$255,"")</f>
        <v>Sector 2</v>
      </c>
    </row>
    <row r="45" spans="1:20" x14ac:dyDescent="0.2">
      <c r="A45" s="20" t="s">
        <v>150</v>
      </c>
      <c r="B45" s="20" t="s">
        <v>18</v>
      </c>
      <c r="C45" s="20" t="s">
        <v>50</v>
      </c>
      <c r="D45" s="20" t="s">
        <v>54</v>
      </c>
      <c r="E45" s="20" t="s">
        <v>3542</v>
      </c>
      <c r="F45" s="21">
        <v>46310.645601851851</v>
      </c>
      <c r="G45" s="20" t="s">
        <v>22</v>
      </c>
      <c r="H45" s="20" t="s">
        <v>4884</v>
      </c>
      <c r="I45" s="22">
        <v>360</v>
      </c>
      <c r="J45" s="20" t="s">
        <v>23</v>
      </c>
      <c r="K45" s="20" t="s">
        <v>152</v>
      </c>
      <c r="L45" s="22">
        <v>867</v>
      </c>
      <c r="M45" s="20" t="s">
        <v>740</v>
      </c>
      <c r="N45" s="21">
        <v>46310.692337962959</v>
      </c>
      <c r="O45" s="22">
        <v>360</v>
      </c>
      <c r="P45" s="20" t="s">
        <v>26</v>
      </c>
      <c r="Q45" s="22">
        <v>190</v>
      </c>
      <c r="R45" s="3" t="str">
        <f>IF(OR(G45="12R",G45="12L"),_xlfn.XLOOKUP(C45,DB!$A$2:$A$255,DB!$B$2:$B$255,""),IF(OR(G45="30L",G45="30R"),_xlfn.XLOOKUP(C45,DB!$A$2:$A$255,DB!$C$2:$C$255,""),""))</f>
        <v>UDGUV</v>
      </c>
      <c r="S45" s="3">
        <f t="shared" si="0"/>
        <v>15</v>
      </c>
      <c r="T45" s="3" t="str">
        <f>_xlfn.XLOOKUP(C45,DB!$A$2:$A$255,DB!$D$2:$D$255,"")</f>
        <v>Sector 2</v>
      </c>
    </row>
    <row r="46" spans="1:20" x14ac:dyDescent="0.2">
      <c r="A46" s="20" t="s">
        <v>146</v>
      </c>
      <c r="B46" s="20" t="s">
        <v>18</v>
      </c>
      <c r="C46" s="20" t="s">
        <v>33</v>
      </c>
      <c r="D46" s="20" t="s">
        <v>54</v>
      </c>
      <c r="E46" s="20" t="s">
        <v>844</v>
      </c>
      <c r="F46" s="21">
        <v>46310.648784722223</v>
      </c>
      <c r="G46" s="20" t="s">
        <v>22</v>
      </c>
      <c r="H46" s="20" t="s">
        <v>4885</v>
      </c>
      <c r="I46" s="22">
        <v>380</v>
      </c>
      <c r="J46" s="20" t="s">
        <v>23</v>
      </c>
      <c r="K46" s="20" t="s">
        <v>24</v>
      </c>
      <c r="L46" s="22">
        <v>873</v>
      </c>
      <c r="M46" s="20" t="s">
        <v>36</v>
      </c>
      <c r="N46" s="21">
        <v>46310.694861111115</v>
      </c>
      <c r="O46" s="22">
        <v>380</v>
      </c>
      <c r="P46" s="20" t="s">
        <v>26</v>
      </c>
      <c r="Q46" s="22">
        <v>190</v>
      </c>
      <c r="R46" s="3" t="str">
        <f>IF(OR(G46="12R",G46="12L"),_xlfn.XLOOKUP(C46,DB!$A$2:$A$255,DB!$B$2:$B$255,""),IF(OR(G46="30L",G46="30R"),_xlfn.XLOOKUP(C46,DB!$A$2:$A$255,DB!$C$2:$C$255,""),""))</f>
        <v>UDGUV</v>
      </c>
      <c r="S46" s="3">
        <f t="shared" si="0"/>
        <v>15</v>
      </c>
      <c r="T46" s="3" t="str">
        <f>_xlfn.XLOOKUP(C46,DB!$A$2:$A$255,DB!$D$2:$D$255,"")</f>
        <v>Sector 2</v>
      </c>
    </row>
    <row r="47" spans="1:20" x14ac:dyDescent="0.2">
      <c r="A47" s="20" t="s">
        <v>158</v>
      </c>
      <c r="B47" s="20" t="s">
        <v>18</v>
      </c>
      <c r="C47" s="20" t="s">
        <v>101</v>
      </c>
      <c r="D47" s="20" t="s">
        <v>61</v>
      </c>
      <c r="E47" s="20" t="s">
        <v>156</v>
      </c>
      <c r="F47" s="21">
        <v>46310.653402777782</v>
      </c>
      <c r="G47" s="20" t="s">
        <v>22</v>
      </c>
      <c r="H47" s="20" t="s">
        <v>4886</v>
      </c>
      <c r="I47" s="22">
        <v>340</v>
      </c>
      <c r="J47" s="20" t="s">
        <v>23</v>
      </c>
      <c r="K47" s="20" t="s">
        <v>24</v>
      </c>
      <c r="L47" s="22">
        <v>863</v>
      </c>
      <c r="M47" s="20" t="s">
        <v>2872</v>
      </c>
      <c r="N47" s="21">
        <v>46310.700694444444</v>
      </c>
      <c r="O47" s="22">
        <v>340</v>
      </c>
      <c r="P47" s="20" t="s">
        <v>26</v>
      </c>
      <c r="Q47" s="22">
        <v>190</v>
      </c>
      <c r="R47" s="3" t="str">
        <f>IF(OR(G47="12R",G47="12L"),_xlfn.XLOOKUP(C47,DB!$A$2:$A$255,DB!$B$2:$B$255,""),IF(OR(G47="30L",G47="30R"),_xlfn.XLOOKUP(C47,DB!$A$2:$A$255,DB!$C$2:$C$255,""),""))</f>
        <v>UDGUV</v>
      </c>
      <c r="S47" s="3">
        <f t="shared" si="0"/>
        <v>15</v>
      </c>
      <c r="T47" s="3" t="str">
        <f>_xlfn.XLOOKUP(C47,DB!$A$2:$A$255,DB!$D$2:$D$255,"")</f>
        <v>Sector 2</v>
      </c>
    </row>
    <row r="48" spans="1:20" x14ac:dyDescent="0.2">
      <c r="A48" s="20" t="s">
        <v>192</v>
      </c>
      <c r="B48" s="20" t="s">
        <v>18</v>
      </c>
      <c r="C48" s="20" t="s">
        <v>193</v>
      </c>
      <c r="D48" s="20" t="s">
        <v>54</v>
      </c>
      <c r="E48" s="20" t="s">
        <v>112</v>
      </c>
      <c r="F48" s="21">
        <v>46310.655208333337</v>
      </c>
      <c r="G48" s="20" t="s">
        <v>22</v>
      </c>
      <c r="H48" s="20" t="s">
        <v>4887</v>
      </c>
      <c r="I48" s="22">
        <v>380</v>
      </c>
      <c r="J48" s="20" t="s">
        <v>23</v>
      </c>
      <c r="K48" s="20" t="s">
        <v>24</v>
      </c>
      <c r="L48" s="22">
        <v>833</v>
      </c>
      <c r="M48" s="20" t="s">
        <v>193</v>
      </c>
      <c r="N48" s="21">
        <v>46310.707476851851</v>
      </c>
      <c r="O48" s="22">
        <v>15</v>
      </c>
      <c r="P48" s="20" t="s">
        <v>26</v>
      </c>
      <c r="Q48" s="22">
        <v>190</v>
      </c>
      <c r="R48" s="3" t="str">
        <f>IF(OR(G48="12R",G48="12L"),_xlfn.XLOOKUP(C48,DB!$A$2:$A$255,DB!$B$2:$B$255,""),IF(OR(G48="30L",G48="30R"),_xlfn.XLOOKUP(C48,DB!$A$2:$A$255,DB!$C$2:$C$255,""),""))</f>
        <v>UDGUV</v>
      </c>
      <c r="S48" s="3">
        <f t="shared" si="0"/>
        <v>15</v>
      </c>
      <c r="T48" s="3" t="str">
        <f>_xlfn.XLOOKUP(C48,DB!$A$2:$A$255,DB!$D$2:$D$255,"")</f>
        <v>Sector 2</v>
      </c>
    </row>
    <row r="49" spans="1:20" x14ac:dyDescent="0.2">
      <c r="A49" s="20" t="s">
        <v>2986</v>
      </c>
      <c r="B49" s="20" t="s">
        <v>18</v>
      </c>
      <c r="C49" s="20" t="s">
        <v>203</v>
      </c>
      <c r="D49" s="20" t="s">
        <v>61</v>
      </c>
      <c r="E49" s="20" t="s">
        <v>4670</v>
      </c>
      <c r="F49" s="21">
        <v>46310.657337962963</v>
      </c>
      <c r="G49" s="20" t="s">
        <v>22</v>
      </c>
      <c r="H49" s="20" t="s">
        <v>4888</v>
      </c>
      <c r="I49" s="22">
        <v>380</v>
      </c>
      <c r="J49" s="20" t="s">
        <v>23</v>
      </c>
      <c r="K49" s="20" t="s">
        <v>24</v>
      </c>
      <c r="L49" s="22">
        <v>437</v>
      </c>
      <c r="M49" s="20" t="s">
        <v>204</v>
      </c>
      <c r="N49" s="21">
        <v>46310.681423611109</v>
      </c>
      <c r="O49" s="22">
        <v>380</v>
      </c>
      <c r="P49" s="20" t="s">
        <v>26</v>
      </c>
      <c r="Q49" s="22">
        <v>40</v>
      </c>
      <c r="R49" s="3" t="str">
        <f>IF(OR(G49="12R",G49="12L"),_xlfn.XLOOKUP(C49,DB!$A$2:$A$255,DB!$B$2:$B$255,""),IF(OR(G49="30L",G49="30R"),_xlfn.XLOOKUP(C49,DB!$A$2:$A$255,DB!$C$2:$C$255,""),""))</f>
        <v>ENEBA</v>
      </c>
      <c r="S49" s="3">
        <f t="shared" si="0"/>
        <v>15</v>
      </c>
      <c r="T49" s="3" t="str">
        <f>_xlfn.XLOOKUP(C49,DB!$A$2:$A$255,DB!$D$2:$D$255,"")</f>
        <v>Sector 3</v>
      </c>
    </row>
    <row r="50" spans="1:20" x14ac:dyDescent="0.2">
      <c r="A50" s="20" t="s">
        <v>163</v>
      </c>
      <c r="B50" s="20" t="s">
        <v>18</v>
      </c>
      <c r="C50" s="20" t="s">
        <v>101</v>
      </c>
      <c r="D50" s="20" t="s">
        <v>129</v>
      </c>
      <c r="E50" s="20" t="s">
        <v>4889</v>
      </c>
      <c r="F50" s="21">
        <v>46310.659780092596</v>
      </c>
      <c r="G50" s="20" t="s">
        <v>22</v>
      </c>
      <c r="H50" s="20" t="s">
        <v>4890</v>
      </c>
      <c r="I50" s="22">
        <v>380</v>
      </c>
      <c r="J50" s="20" t="s">
        <v>23</v>
      </c>
      <c r="K50" s="20" t="s">
        <v>24</v>
      </c>
      <c r="L50" s="22">
        <v>865</v>
      </c>
      <c r="M50" s="20" t="s">
        <v>1138</v>
      </c>
      <c r="N50" s="21">
        <v>46310.706956018519</v>
      </c>
      <c r="O50" s="22">
        <v>380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466</v>
      </c>
      <c r="B51" s="20" t="s">
        <v>18</v>
      </c>
      <c r="C51" s="20" t="s">
        <v>50</v>
      </c>
      <c r="D51" s="20" t="s">
        <v>54</v>
      </c>
      <c r="E51" s="20" t="s">
        <v>3876</v>
      </c>
      <c r="F51" s="21">
        <v>46310.661354166667</v>
      </c>
      <c r="G51" s="20" t="s">
        <v>22</v>
      </c>
      <c r="H51" s="20" t="s">
        <v>4891</v>
      </c>
      <c r="I51" s="22">
        <v>380</v>
      </c>
      <c r="J51" s="20" t="s">
        <v>23</v>
      </c>
      <c r="K51" s="20" t="s">
        <v>24</v>
      </c>
      <c r="L51" s="22">
        <v>862</v>
      </c>
      <c r="M51" s="20" t="s">
        <v>1138</v>
      </c>
      <c r="N51" s="21">
        <v>46310.708587962959</v>
      </c>
      <c r="O51" s="22">
        <v>380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155</v>
      </c>
      <c r="B52" s="20" t="s">
        <v>18</v>
      </c>
      <c r="C52" s="20" t="s">
        <v>33</v>
      </c>
      <c r="D52" s="20" t="s">
        <v>34</v>
      </c>
      <c r="E52" s="20" t="s">
        <v>710</v>
      </c>
      <c r="F52" s="21">
        <v>46310.662893518514</v>
      </c>
      <c r="G52" s="20" t="s">
        <v>22</v>
      </c>
      <c r="H52" s="20" t="s">
        <v>4892</v>
      </c>
      <c r="I52" s="22">
        <v>360</v>
      </c>
      <c r="J52" s="20" t="s">
        <v>23</v>
      </c>
      <c r="K52" s="20" t="s">
        <v>24</v>
      </c>
      <c r="L52" s="22">
        <v>868</v>
      </c>
      <c r="M52" s="20" t="s">
        <v>36</v>
      </c>
      <c r="N52" s="21">
        <v>46310.708993055552</v>
      </c>
      <c r="O52" s="22">
        <v>370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415</v>
      </c>
      <c r="B53" s="20" t="s">
        <v>18</v>
      </c>
      <c r="C53" s="20" t="s">
        <v>166</v>
      </c>
      <c r="D53" s="20" t="s">
        <v>416</v>
      </c>
      <c r="E53" s="20"/>
      <c r="F53" s="21">
        <v>46310.66715277778</v>
      </c>
      <c r="G53" s="20" t="s">
        <v>22</v>
      </c>
      <c r="H53" s="20" t="s">
        <v>167</v>
      </c>
      <c r="I53" s="22">
        <v>15</v>
      </c>
      <c r="J53" s="20" t="s">
        <v>139</v>
      </c>
      <c r="K53" s="20" t="s">
        <v>51</v>
      </c>
      <c r="L53" s="22">
        <v>58</v>
      </c>
      <c r="M53" s="20" t="s">
        <v>166</v>
      </c>
      <c r="N53" s="21">
        <v>46310.708425925928</v>
      </c>
      <c r="O53" s="22">
        <v>0</v>
      </c>
      <c r="P53" s="20" t="s">
        <v>137</v>
      </c>
      <c r="Q53" s="22">
        <v>15</v>
      </c>
      <c r="R53" s="3" t="str">
        <f>IF(OR(G53="12R",G53="12L"),_xlfn.XLOOKUP(C53,DB!$A$2:$A$255,DB!$B$2:$B$255,""),IF(OR(G53="30L",G53="30R"),_xlfn.XLOOKUP(C53,DB!$A$2:$A$255,DB!$C$2:$C$255,""),""))</f>
        <v>CZM</v>
      </c>
      <c r="S53" s="3">
        <f t="shared" si="0"/>
        <v>16</v>
      </c>
      <c r="T53" s="3" t="str">
        <f>_xlfn.XLOOKUP(C53,DB!$A$2:$A$255,DB!$D$2:$D$255,"")</f>
        <v>Sector 7</v>
      </c>
    </row>
    <row r="54" spans="1:20" x14ac:dyDescent="0.2">
      <c r="A54" s="20" t="s">
        <v>157</v>
      </c>
      <c r="B54" s="20" t="s">
        <v>18</v>
      </c>
      <c r="C54" s="20" t="s">
        <v>19</v>
      </c>
      <c r="D54" s="20" t="s">
        <v>54</v>
      </c>
      <c r="E54" s="20" t="s">
        <v>720</v>
      </c>
      <c r="F54" s="21">
        <v>46310.669259259259</v>
      </c>
      <c r="G54" s="20" t="s">
        <v>22</v>
      </c>
      <c r="H54" s="20" t="s">
        <v>4893</v>
      </c>
      <c r="I54" s="22">
        <v>380</v>
      </c>
      <c r="J54" s="20" t="s">
        <v>23</v>
      </c>
      <c r="K54" s="20" t="s">
        <v>24</v>
      </c>
      <c r="L54" s="22">
        <v>862</v>
      </c>
      <c r="M54" s="20" t="s">
        <v>4066</v>
      </c>
      <c r="N54" s="21">
        <v>46310.716990740737</v>
      </c>
      <c r="O54" s="22">
        <v>380</v>
      </c>
      <c r="P54" s="20" t="s">
        <v>26</v>
      </c>
      <c r="Q54" s="22">
        <v>190</v>
      </c>
      <c r="R54" s="3" t="str">
        <f>IF(OR(G54="12R",G54="12L"),_xlfn.XLOOKUP(C54,DB!$A$2:$A$255,DB!$B$2:$B$255,""),IF(OR(G54="30L",G54="30R"),_xlfn.XLOOKUP(C54,DB!$A$2:$A$255,DB!$C$2:$C$255,""),""))</f>
        <v>UDGUV</v>
      </c>
      <c r="S54" s="3">
        <f t="shared" si="0"/>
        <v>16</v>
      </c>
      <c r="T54" s="3" t="str">
        <f>_xlfn.XLOOKUP(C54,DB!$A$2:$A$255,DB!$D$2:$D$255,"")</f>
        <v>Sector 2</v>
      </c>
    </row>
    <row r="55" spans="1:20" x14ac:dyDescent="0.2">
      <c r="A55" s="20" t="s">
        <v>395</v>
      </c>
      <c r="B55" s="20" t="s">
        <v>18</v>
      </c>
      <c r="C55" s="20" t="s">
        <v>28</v>
      </c>
      <c r="D55" s="20" t="s">
        <v>29</v>
      </c>
      <c r="E55" s="20" t="s">
        <v>1143</v>
      </c>
      <c r="F55" s="21">
        <v>46310.670266203699</v>
      </c>
      <c r="G55" s="20" t="s">
        <v>22</v>
      </c>
      <c r="H55" s="20" t="s">
        <v>4894</v>
      </c>
      <c r="I55" s="22">
        <v>350</v>
      </c>
      <c r="J55" s="20" t="s">
        <v>23</v>
      </c>
      <c r="K55" s="20" t="s">
        <v>24</v>
      </c>
      <c r="L55" s="22">
        <v>359</v>
      </c>
      <c r="M55" s="20" t="s">
        <v>31</v>
      </c>
      <c r="N55" s="21">
        <v>46310.690648148149</v>
      </c>
      <c r="O55" s="22">
        <v>350</v>
      </c>
      <c r="P55" s="20" t="s">
        <v>26</v>
      </c>
      <c r="Q55" s="22">
        <v>40</v>
      </c>
      <c r="R55" s="3" t="str">
        <f>IF(OR(G55="12R",G55="12L"),_xlfn.XLOOKUP(C55,DB!$A$2:$A$255,DB!$B$2:$B$255,""),IF(OR(G55="30L",G55="30R"),_xlfn.XLOOKUP(C55,DB!$A$2:$A$255,DB!$C$2:$C$255,""),""))</f>
        <v>OMSUK</v>
      </c>
      <c r="S55" s="3">
        <f t="shared" si="0"/>
        <v>16</v>
      </c>
      <c r="T55" s="3" t="str">
        <f>_xlfn.XLOOKUP(C55,DB!$A$2:$A$255,DB!$D$2:$D$255,"")</f>
        <v>Sector 3</v>
      </c>
    </row>
    <row r="56" spans="1:20" x14ac:dyDescent="0.2">
      <c r="A56" s="20" t="s">
        <v>2251</v>
      </c>
      <c r="B56" s="20" t="s">
        <v>18</v>
      </c>
      <c r="C56" s="20" t="s">
        <v>128</v>
      </c>
      <c r="D56" s="20" t="s">
        <v>129</v>
      </c>
      <c r="E56" s="20" t="s">
        <v>4895</v>
      </c>
      <c r="F56" s="21">
        <v>46310.671620370369</v>
      </c>
      <c r="G56" s="20" t="s">
        <v>22</v>
      </c>
      <c r="H56" s="20" t="s">
        <v>4896</v>
      </c>
      <c r="I56" s="22">
        <v>360</v>
      </c>
      <c r="J56" s="20" t="s">
        <v>23</v>
      </c>
      <c r="K56" s="20" t="s">
        <v>24</v>
      </c>
      <c r="L56" s="22">
        <v>490</v>
      </c>
      <c r="M56" s="20" t="s">
        <v>4897</v>
      </c>
      <c r="N56" s="21">
        <v>46310.698078703703</v>
      </c>
      <c r="O56" s="22">
        <v>360</v>
      </c>
      <c r="P56" s="20" t="s">
        <v>26</v>
      </c>
      <c r="Q56" s="22">
        <v>40</v>
      </c>
      <c r="R56" s="3" t="str">
        <f>IF(OR(G56="12R",G56="12L"),_xlfn.XLOOKUP(C56,DB!$A$2:$A$255,DB!$B$2:$B$255,""),IF(OR(G56="30L",G56="30R"),_xlfn.XLOOKUP(C56,DB!$A$2:$A$255,DB!$C$2:$C$255,""),""))</f>
        <v>ENEBA</v>
      </c>
      <c r="S56" s="3">
        <f t="shared" si="0"/>
        <v>16</v>
      </c>
      <c r="T56" s="3" t="str">
        <f>_xlfn.XLOOKUP(C56,DB!$A$2:$A$255,DB!$D$2:$D$255,"")</f>
        <v>Sector 3</v>
      </c>
    </row>
    <row r="57" spans="1:20" x14ac:dyDescent="0.2">
      <c r="A57" s="20" t="s">
        <v>223</v>
      </c>
      <c r="B57" s="20" t="s">
        <v>18</v>
      </c>
      <c r="C57" s="20" t="s">
        <v>224</v>
      </c>
      <c r="D57" s="20" t="s">
        <v>29</v>
      </c>
      <c r="E57" s="20" t="s">
        <v>4898</v>
      </c>
      <c r="F57" s="21">
        <v>46310.675659722227</v>
      </c>
      <c r="G57" s="20" t="s">
        <v>22</v>
      </c>
      <c r="H57" s="20" t="s">
        <v>4899</v>
      </c>
      <c r="I57" s="22">
        <v>360</v>
      </c>
      <c r="J57" s="20" t="s">
        <v>23</v>
      </c>
      <c r="K57" s="20" t="s">
        <v>24</v>
      </c>
      <c r="L57" s="22">
        <v>528</v>
      </c>
      <c r="M57" s="20" t="s">
        <v>4897</v>
      </c>
      <c r="N57" s="21">
        <v>46310.703784722224</v>
      </c>
      <c r="O57" s="22">
        <v>340</v>
      </c>
      <c r="P57" s="20" t="s">
        <v>26</v>
      </c>
      <c r="Q57" s="22">
        <v>40</v>
      </c>
      <c r="R57" s="3" t="str">
        <f>IF(OR(G57="12R",G57="12L"),_xlfn.XLOOKUP(C57,DB!$A$2:$A$255,DB!$B$2:$B$255,""),IF(OR(G57="30L",G57="30R"),_xlfn.XLOOKUP(C57,DB!$A$2:$A$255,DB!$C$2:$C$255,""),""))</f>
        <v>ENEBA</v>
      </c>
      <c r="S57" s="3">
        <f t="shared" si="0"/>
        <v>16</v>
      </c>
      <c r="T57" s="3" t="str">
        <f>_xlfn.XLOOKUP(C57,DB!$A$2:$A$255,DB!$D$2:$D$255,"")</f>
        <v>Sector 3</v>
      </c>
    </row>
    <row r="58" spans="1:20" x14ac:dyDescent="0.2">
      <c r="A58" s="20" t="s">
        <v>471</v>
      </c>
      <c r="B58" s="20" t="s">
        <v>18</v>
      </c>
      <c r="C58" s="20" t="s">
        <v>208</v>
      </c>
      <c r="D58" s="20" t="s">
        <v>61</v>
      </c>
      <c r="E58" s="20" t="s">
        <v>4900</v>
      </c>
      <c r="F58" s="21">
        <v>46310.676875000005</v>
      </c>
      <c r="G58" s="20" t="s">
        <v>22</v>
      </c>
      <c r="H58" s="20" t="s">
        <v>4901</v>
      </c>
      <c r="I58" s="22">
        <v>350</v>
      </c>
      <c r="J58" s="20" t="s">
        <v>23</v>
      </c>
      <c r="K58" s="20" t="s">
        <v>24</v>
      </c>
      <c r="L58" s="22">
        <v>329</v>
      </c>
      <c r="M58" s="20" t="s">
        <v>31</v>
      </c>
      <c r="N58" s="21">
        <v>46310.697465277779</v>
      </c>
      <c r="O58" s="22">
        <v>330</v>
      </c>
      <c r="P58" s="20" t="s">
        <v>26</v>
      </c>
      <c r="Q58" s="22">
        <v>40</v>
      </c>
      <c r="R58" s="3" t="str">
        <f>IF(OR(G58="12R",G58="12L"),_xlfn.XLOOKUP(C58,DB!$A$2:$A$255,DB!$B$2:$B$255,""),IF(OR(G58="30L",G58="30R"),_xlfn.XLOOKUP(C58,DB!$A$2:$A$255,DB!$C$2:$C$255,""),""))</f>
        <v>ENEBA</v>
      </c>
      <c r="S58" s="3">
        <f t="shared" si="0"/>
        <v>16</v>
      </c>
      <c r="T58" s="3" t="str">
        <f>_xlfn.XLOOKUP(C58,DB!$A$2:$A$255,DB!$D$2:$D$255,"")</f>
        <v>Sector 3</v>
      </c>
    </row>
    <row r="59" spans="1:20" x14ac:dyDescent="0.2">
      <c r="A59" s="20" t="s">
        <v>2992</v>
      </c>
      <c r="B59" s="20" t="s">
        <v>18</v>
      </c>
      <c r="C59" s="20" t="s">
        <v>493</v>
      </c>
      <c r="D59" s="20" t="s">
        <v>20</v>
      </c>
      <c r="E59" s="20" t="s">
        <v>3410</v>
      </c>
      <c r="F59" s="21">
        <v>46310.678171296298</v>
      </c>
      <c r="G59" s="20" t="s">
        <v>22</v>
      </c>
      <c r="H59" s="20" t="s">
        <v>4902</v>
      </c>
      <c r="I59" s="22">
        <v>340</v>
      </c>
      <c r="J59" s="20" t="s">
        <v>23</v>
      </c>
      <c r="K59" s="20" t="s">
        <v>24</v>
      </c>
      <c r="L59" s="22">
        <v>438</v>
      </c>
      <c r="M59" s="20" t="s">
        <v>204</v>
      </c>
      <c r="N59" s="21">
        <v>46310.7028125</v>
      </c>
      <c r="O59" s="22">
        <v>340</v>
      </c>
      <c r="P59" s="20" t="s">
        <v>26</v>
      </c>
      <c r="Q59" s="22">
        <v>40</v>
      </c>
      <c r="R59" s="3" t="str">
        <f>IF(OR(G59="12R",G59="12L"),_xlfn.XLOOKUP(C59,DB!$A$2:$A$255,DB!$B$2:$B$255,""),IF(OR(G59="30L",G59="30R"),_xlfn.XLOOKUP(C59,DB!$A$2:$A$255,DB!$C$2:$C$255,""),""))</f>
        <v>ENEBA</v>
      </c>
      <c r="S59" s="3">
        <f t="shared" si="0"/>
        <v>16</v>
      </c>
      <c r="T59" s="3" t="str">
        <f>_xlfn.XLOOKUP(C59,DB!$A$2:$A$255,DB!$D$2:$D$255,"")</f>
        <v>Sector 3</v>
      </c>
    </row>
    <row r="60" spans="1:20" x14ac:dyDescent="0.2">
      <c r="A60" s="20" t="s">
        <v>396</v>
      </c>
      <c r="B60" s="20" t="s">
        <v>18</v>
      </c>
      <c r="C60" s="20" t="s">
        <v>101</v>
      </c>
      <c r="D60" s="20" t="s">
        <v>20</v>
      </c>
      <c r="E60" s="20" t="s">
        <v>458</v>
      </c>
      <c r="F60" s="21">
        <v>46310.679664351846</v>
      </c>
      <c r="G60" s="20" t="s">
        <v>22</v>
      </c>
      <c r="H60" s="20" t="s">
        <v>4903</v>
      </c>
      <c r="I60" s="22">
        <v>360</v>
      </c>
      <c r="J60" s="20" t="s">
        <v>23</v>
      </c>
      <c r="K60" s="20" t="s">
        <v>152</v>
      </c>
      <c r="L60" s="22">
        <v>865</v>
      </c>
      <c r="M60" s="20" t="s">
        <v>2657</v>
      </c>
      <c r="N60" s="21">
        <v>46310.72791666667</v>
      </c>
      <c r="O60" s="22">
        <v>360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168</v>
      </c>
      <c r="B61" s="20" t="s">
        <v>18</v>
      </c>
      <c r="C61" s="20" t="s">
        <v>115</v>
      </c>
      <c r="D61" s="20" t="s">
        <v>29</v>
      </c>
      <c r="E61" s="20" t="s">
        <v>4904</v>
      </c>
      <c r="F61" s="21">
        <v>46310.680775462963</v>
      </c>
      <c r="G61" s="20" t="s">
        <v>22</v>
      </c>
      <c r="H61" s="20" t="s">
        <v>4905</v>
      </c>
      <c r="I61" s="22">
        <v>370</v>
      </c>
      <c r="J61" s="20" t="s">
        <v>23</v>
      </c>
      <c r="K61" s="20" t="s">
        <v>24</v>
      </c>
      <c r="L61" s="22">
        <v>150</v>
      </c>
      <c r="M61" s="20" t="s">
        <v>4906</v>
      </c>
      <c r="N61" s="21">
        <v>46310.691388888888</v>
      </c>
      <c r="O61" s="22">
        <v>292</v>
      </c>
      <c r="P61" s="20" t="s">
        <v>26</v>
      </c>
      <c r="Q61" s="22">
        <v>190</v>
      </c>
      <c r="R61" s="3" t="str">
        <f>IF(OR(G61="12R",G61="12L"),_xlfn.XLOOKUP(C61,DB!$A$2:$A$255,DB!$B$2:$B$255,""),IF(OR(G61="30L",G61="30R"),_xlfn.XLOOKUP(C61,DB!$A$2:$A$255,DB!$C$2:$C$255,""),""))</f>
        <v>TAKUX</v>
      </c>
      <c r="S61" s="3">
        <f t="shared" si="0"/>
        <v>16</v>
      </c>
      <c r="T61" s="3" t="str">
        <f>_xlfn.XLOOKUP(C61,DB!$A$2:$A$255,DB!$D$2:$D$255,"")</f>
        <v>Sector 7</v>
      </c>
    </row>
    <row r="62" spans="1:20" x14ac:dyDescent="0.2">
      <c r="A62" s="20" t="s">
        <v>177</v>
      </c>
      <c r="B62" s="20" t="s">
        <v>18</v>
      </c>
      <c r="C62" s="20" t="s">
        <v>178</v>
      </c>
      <c r="D62" s="20" t="s">
        <v>44</v>
      </c>
      <c r="E62" s="20" t="s">
        <v>1711</v>
      </c>
      <c r="F62" s="21">
        <v>46310.682199074072</v>
      </c>
      <c r="G62" s="20" t="s">
        <v>22</v>
      </c>
      <c r="H62" s="20" t="s">
        <v>4907</v>
      </c>
      <c r="I62" s="22">
        <v>320</v>
      </c>
      <c r="J62" s="20" t="s">
        <v>23</v>
      </c>
      <c r="K62" s="20" t="s">
        <v>24</v>
      </c>
      <c r="L62" s="22">
        <v>371</v>
      </c>
      <c r="M62" s="20" t="s">
        <v>269</v>
      </c>
      <c r="N62" s="21">
        <v>46310.702280092592</v>
      </c>
      <c r="O62" s="22">
        <v>320</v>
      </c>
      <c r="P62" s="20" t="s">
        <v>26</v>
      </c>
      <c r="Q62" s="22">
        <v>40</v>
      </c>
      <c r="R62" s="3" t="str">
        <f>IF(OR(G62="12R",G62="12L"),_xlfn.XLOOKUP(C62,DB!$A$2:$A$255,DB!$B$2:$B$255,""),IF(OR(G62="30L",G62="30R"),_xlfn.XLOOKUP(C62,DB!$A$2:$A$255,DB!$C$2:$C$255,""),""))</f>
        <v>OMSUK</v>
      </c>
      <c r="S62" s="3">
        <f t="shared" si="0"/>
        <v>16</v>
      </c>
      <c r="T62" s="3" t="str">
        <f>_xlfn.XLOOKUP(C62,DB!$A$2:$A$255,DB!$D$2:$D$255,"")</f>
        <v>Sector 3</v>
      </c>
    </row>
    <row r="63" spans="1:20" x14ac:dyDescent="0.2">
      <c r="A63" s="20" t="s">
        <v>160</v>
      </c>
      <c r="B63" s="20" t="s">
        <v>18</v>
      </c>
      <c r="C63" s="20" t="s">
        <v>43</v>
      </c>
      <c r="D63" s="20" t="s">
        <v>34</v>
      </c>
      <c r="E63" s="20" t="s">
        <v>615</v>
      </c>
      <c r="F63" s="21">
        <v>46310.683101851857</v>
      </c>
      <c r="G63" s="20" t="s">
        <v>22</v>
      </c>
      <c r="H63" s="20" t="s">
        <v>4908</v>
      </c>
      <c r="I63" s="22">
        <v>360</v>
      </c>
      <c r="J63" s="20" t="s">
        <v>23</v>
      </c>
      <c r="K63" s="20" t="s">
        <v>24</v>
      </c>
      <c r="L63" s="22">
        <v>862</v>
      </c>
      <c r="M63" s="20" t="s">
        <v>46</v>
      </c>
      <c r="N63" s="21">
        <v>46310.731666666667</v>
      </c>
      <c r="O63" s="22">
        <v>360</v>
      </c>
      <c r="P63" s="20" t="s">
        <v>26</v>
      </c>
      <c r="Q63" s="22">
        <v>190</v>
      </c>
      <c r="R63" s="3" t="str">
        <f>IF(OR(G63="12R",G63="12L"),_xlfn.XLOOKUP(C63,DB!$A$2:$A$255,DB!$B$2:$B$255,""),IF(OR(G63="30L",G63="30R"),_xlfn.XLOOKUP(C63,DB!$A$2:$A$255,DB!$C$2:$C$255,""),""))</f>
        <v>UDGUV</v>
      </c>
      <c r="S63" s="3">
        <f t="shared" si="0"/>
        <v>16</v>
      </c>
      <c r="T63" s="3" t="str">
        <f>_xlfn.XLOOKUP(C63,DB!$A$2:$A$255,DB!$D$2:$D$255,"")</f>
        <v>Sector 2</v>
      </c>
    </row>
    <row r="64" spans="1:20" x14ac:dyDescent="0.2">
      <c r="A64" s="20" t="s">
        <v>171</v>
      </c>
      <c r="B64" s="20" t="s">
        <v>18</v>
      </c>
      <c r="C64" s="20" t="s">
        <v>172</v>
      </c>
      <c r="D64" s="20" t="s">
        <v>54</v>
      </c>
      <c r="E64" s="20" t="s">
        <v>485</v>
      </c>
      <c r="F64" s="21">
        <v>46310.683981481481</v>
      </c>
      <c r="G64" s="20" t="s">
        <v>22</v>
      </c>
      <c r="H64" s="20" t="s">
        <v>4909</v>
      </c>
      <c r="I64" s="22">
        <v>380</v>
      </c>
      <c r="J64" s="20" t="s">
        <v>23</v>
      </c>
      <c r="K64" s="20" t="s">
        <v>24</v>
      </c>
      <c r="L64" s="22">
        <v>334</v>
      </c>
      <c r="M64" s="20" t="s">
        <v>174</v>
      </c>
      <c r="N64" s="21">
        <v>46310.704039351855</v>
      </c>
      <c r="O64" s="22">
        <v>380</v>
      </c>
      <c r="P64" s="20" t="s">
        <v>26</v>
      </c>
      <c r="Q64" s="22">
        <v>190</v>
      </c>
      <c r="R64" s="3" t="str">
        <f>IF(OR(G64="12R",G64="12L"),_xlfn.XLOOKUP(C64,DB!$A$2:$A$255,DB!$B$2:$B$255,""),IF(OR(G64="30L",G64="30R"),_xlfn.XLOOKUP(C64,DB!$A$2:$A$255,DB!$C$2:$C$255,""),""))</f>
        <v>CZM</v>
      </c>
      <c r="S64" s="3">
        <f t="shared" si="0"/>
        <v>16</v>
      </c>
      <c r="T64" s="3" t="str">
        <f>_xlfn.XLOOKUP(C64,DB!$A$2:$A$255,DB!$D$2:$D$255,"")</f>
        <v>Sector 7</v>
      </c>
    </row>
    <row r="65" spans="1:20" x14ac:dyDescent="0.2">
      <c r="A65" s="20" t="s">
        <v>164</v>
      </c>
      <c r="B65" s="20" t="s">
        <v>18</v>
      </c>
      <c r="C65" s="20" t="s">
        <v>165</v>
      </c>
      <c r="D65" s="20" t="s">
        <v>34</v>
      </c>
      <c r="E65" s="20" t="s">
        <v>159</v>
      </c>
      <c r="F65" s="21">
        <v>46310.687337962961</v>
      </c>
      <c r="G65" s="20" t="s">
        <v>22</v>
      </c>
      <c r="H65" s="20" t="s">
        <v>4910</v>
      </c>
      <c r="I65" s="22">
        <v>360</v>
      </c>
      <c r="J65" s="20" t="s">
        <v>23</v>
      </c>
      <c r="K65" s="20" t="s">
        <v>24</v>
      </c>
      <c r="L65" s="22">
        <v>868</v>
      </c>
      <c r="M65" s="20" t="s">
        <v>36</v>
      </c>
      <c r="N65" s="21">
        <v>46310.731516203705</v>
      </c>
      <c r="O65" s="22">
        <v>360</v>
      </c>
      <c r="P65" s="20" t="s">
        <v>26</v>
      </c>
      <c r="Q65" s="22">
        <v>190</v>
      </c>
      <c r="R65" s="3" t="str">
        <f>IF(OR(G65="12R",G65="12L"),_xlfn.XLOOKUP(C65,DB!$A$2:$A$255,DB!$B$2:$B$255,""),IF(OR(G65="30L",G65="30R"),_xlfn.XLOOKUP(C65,DB!$A$2:$A$255,DB!$C$2:$C$255,""),""))</f>
        <v>UDGUV</v>
      </c>
      <c r="S65" s="3">
        <f t="shared" si="0"/>
        <v>16</v>
      </c>
      <c r="T65" s="3" t="str">
        <f>_xlfn.XLOOKUP(C65,DB!$A$2:$A$255,DB!$D$2:$D$255,"")</f>
        <v>Sector 2</v>
      </c>
    </row>
    <row r="66" spans="1:20" x14ac:dyDescent="0.2">
      <c r="A66" s="20" t="s">
        <v>401</v>
      </c>
      <c r="B66" s="20" t="s">
        <v>18</v>
      </c>
      <c r="C66" s="20" t="s">
        <v>402</v>
      </c>
      <c r="D66" s="20" t="s">
        <v>403</v>
      </c>
      <c r="E66" s="20"/>
      <c r="F66" s="21">
        <v>46310.689618055556</v>
      </c>
      <c r="G66" s="20" t="s">
        <v>22</v>
      </c>
      <c r="H66" s="20" t="s">
        <v>167</v>
      </c>
      <c r="I66" s="22">
        <v>15</v>
      </c>
      <c r="J66" s="20" t="s">
        <v>139</v>
      </c>
      <c r="K66" s="20" t="s">
        <v>51</v>
      </c>
      <c r="L66" s="22">
        <v>69</v>
      </c>
      <c r="M66" s="20" t="s">
        <v>402</v>
      </c>
      <c r="N66" s="21">
        <v>46310.701331018514</v>
      </c>
      <c r="O66" s="22">
        <v>0</v>
      </c>
      <c r="P66" s="20" t="s">
        <v>137</v>
      </c>
      <c r="Q66" s="22">
        <v>15</v>
      </c>
      <c r="R66" s="3" t="str">
        <f>IF(OR(G66="12R",G66="12L"),_xlfn.XLOOKUP(C66,DB!$A$2:$A$255,DB!$B$2:$B$255,""),IF(OR(G66="30L",G66="30R"),_xlfn.XLOOKUP(C66,DB!$A$2:$A$255,DB!$C$2:$C$255,""),""))</f>
        <v/>
      </c>
      <c r="S66" s="3">
        <f t="shared" si="0"/>
        <v>16</v>
      </c>
      <c r="T66" s="3" t="str">
        <f>_xlfn.XLOOKUP(C66,DB!$A$2:$A$255,DB!$D$2:$D$255,"")</f>
        <v/>
      </c>
    </row>
    <row r="67" spans="1:20" x14ac:dyDescent="0.2">
      <c r="A67" s="20" t="s">
        <v>175</v>
      </c>
      <c r="B67" s="20" t="s">
        <v>18</v>
      </c>
      <c r="C67" s="20" t="s">
        <v>28</v>
      </c>
      <c r="D67" s="20" t="s">
        <v>61</v>
      </c>
      <c r="E67" s="20" t="s">
        <v>2721</v>
      </c>
      <c r="F67" s="21">
        <v>46310.690983796296</v>
      </c>
      <c r="G67" s="20" t="s">
        <v>22</v>
      </c>
      <c r="H67" s="20" t="s">
        <v>4911</v>
      </c>
      <c r="I67" s="22">
        <v>360</v>
      </c>
      <c r="J67" s="20" t="s">
        <v>23</v>
      </c>
      <c r="K67" s="20" t="s">
        <v>24</v>
      </c>
      <c r="L67" s="22">
        <v>398</v>
      </c>
      <c r="M67" s="20" t="s">
        <v>269</v>
      </c>
      <c r="N67" s="21">
        <v>46310.713124999995</v>
      </c>
      <c r="O67" s="22">
        <v>360</v>
      </c>
      <c r="P67" s="20" t="s">
        <v>26</v>
      </c>
      <c r="Q67" s="22">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s="20" t="s">
        <v>584</v>
      </c>
      <c r="B68" s="20" t="s">
        <v>18</v>
      </c>
      <c r="C68" s="20" t="s">
        <v>19</v>
      </c>
      <c r="D68" s="20" t="s">
        <v>61</v>
      </c>
      <c r="E68" s="20" t="s">
        <v>716</v>
      </c>
      <c r="F68" s="21">
        <v>46310.693356481483</v>
      </c>
      <c r="G68" s="20" t="s">
        <v>22</v>
      </c>
      <c r="H68" s="20" t="s">
        <v>4912</v>
      </c>
      <c r="I68" s="22">
        <v>360</v>
      </c>
      <c r="J68" s="20" t="s">
        <v>23</v>
      </c>
      <c r="K68" s="20" t="s">
        <v>152</v>
      </c>
      <c r="L68" s="22">
        <v>867</v>
      </c>
      <c r="M68" s="20" t="s">
        <v>181</v>
      </c>
      <c r="N68" s="21">
        <v>46310.74018518519</v>
      </c>
      <c r="O68" s="22">
        <v>360</v>
      </c>
      <c r="P68" s="20" t="s">
        <v>26</v>
      </c>
      <c r="Q68" s="22">
        <v>190</v>
      </c>
      <c r="R68" s="3" t="str">
        <f>IF(OR(G68="12R",G68="12L"),_xlfn.XLOOKUP(C68,DB!$A$2:$A$255,DB!$B$2:$B$255,""),IF(OR(G68="30L",G68="30R"),_xlfn.XLOOKUP(C68,DB!$A$2:$A$255,DB!$C$2:$C$255,""),""))</f>
        <v>UDGUV</v>
      </c>
      <c r="S68" s="3">
        <f t="shared" si="1"/>
        <v>16</v>
      </c>
      <c r="T68" s="3" t="str">
        <f>_xlfn.XLOOKUP(C68,DB!$A$2:$A$255,DB!$D$2:$D$255,"")</f>
        <v>Sector 2</v>
      </c>
    </row>
    <row r="69" spans="1:20" x14ac:dyDescent="0.2">
      <c r="A69" s="20" t="s">
        <v>189</v>
      </c>
      <c r="B69" s="20" t="s">
        <v>18</v>
      </c>
      <c r="C69" s="20" t="s">
        <v>53</v>
      </c>
      <c r="D69" s="20" t="s">
        <v>54</v>
      </c>
      <c r="E69" s="20" t="s">
        <v>832</v>
      </c>
      <c r="F69" s="21">
        <v>46310.695173611108</v>
      </c>
      <c r="G69" s="20" t="s">
        <v>22</v>
      </c>
      <c r="H69" s="20" t="s">
        <v>4913</v>
      </c>
      <c r="I69" s="22">
        <v>360</v>
      </c>
      <c r="J69" s="20" t="s">
        <v>23</v>
      </c>
      <c r="K69" s="20" t="s">
        <v>24</v>
      </c>
      <c r="L69" s="22">
        <v>216</v>
      </c>
      <c r="M69" s="20" t="s">
        <v>56</v>
      </c>
      <c r="N69" s="21">
        <v>46310.708900462967</v>
      </c>
      <c r="O69" s="22">
        <v>340</v>
      </c>
      <c r="P69" s="20" t="s">
        <v>26</v>
      </c>
      <c r="Q69" s="22">
        <v>190</v>
      </c>
      <c r="R69" s="3" t="str">
        <f>IF(OR(G69="12R",G69="12L"),_xlfn.XLOOKUP(C69,DB!$A$2:$A$255,DB!$B$2:$B$255,""),IF(OR(G69="30L",G69="30R"),_xlfn.XLOOKUP(C69,DB!$A$2:$A$255,DB!$C$2:$C$255,""),""))</f>
        <v>CZM</v>
      </c>
      <c r="S69" s="3">
        <f t="shared" si="1"/>
        <v>16</v>
      </c>
      <c r="T69" s="3" t="str">
        <f>_xlfn.XLOOKUP(C69,DB!$A$2:$A$255,DB!$D$2:$D$255,"")</f>
        <v>Sector 7</v>
      </c>
    </row>
    <row r="70" spans="1:20" x14ac:dyDescent="0.2">
      <c r="A70" s="20" t="s">
        <v>196</v>
      </c>
      <c r="B70" s="20" t="s">
        <v>18</v>
      </c>
      <c r="C70" s="20" t="s">
        <v>43</v>
      </c>
      <c r="D70" s="20" t="s">
        <v>44</v>
      </c>
      <c r="E70" s="20" t="s">
        <v>4604</v>
      </c>
      <c r="F70" s="21">
        <v>46310.696724537032</v>
      </c>
      <c r="G70" s="20" t="s">
        <v>22</v>
      </c>
      <c r="H70" s="20" t="s">
        <v>4914</v>
      </c>
      <c r="I70" s="22">
        <v>360</v>
      </c>
      <c r="J70" s="20" t="s">
        <v>23</v>
      </c>
      <c r="K70" s="20" t="s">
        <v>24</v>
      </c>
      <c r="L70" s="22">
        <v>860</v>
      </c>
      <c r="M70" s="20" t="s">
        <v>46</v>
      </c>
      <c r="N70" s="21">
        <v>46310.743460648147</v>
      </c>
      <c r="O70" s="22">
        <v>360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475</v>
      </c>
      <c r="B71" s="20" t="s">
        <v>18</v>
      </c>
      <c r="C71" s="20" t="s">
        <v>249</v>
      </c>
      <c r="D71" s="20" t="s">
        <v>129</v>
      </c>
      <c r="E71" s="20" t="s">
        <v>3124</v>
      </c>
      <c r="F71" s="21">
        <v>46310.697523148148</v>
      </c>
      <c r="G71" s="20" t="s">
        <v>22</v>
      </c>
      <c r="H71" s="20" t="s">
        <v>4915</v>
      </c>
      <c r="I71" s="22">
        <v>360</v>
      </c>
      <c r="J71" s="20" t="s">
        <v>23</v>
      </c>
      <c r="K71" s="20" t="s">
        <v>24</v>
      </c>
      <c r="L71" s="22">
        <v>508</v>
      </c>
      <c r="M71" s="20" t="s">
        <v>4916</v>
      </c>
      <c r="N71" s="21">
        <v>46310.724583333329</v>
      </c>
      <c r="O71" s="22">
        <v>380</v>
      </c>
      <c r="P71" s="20" t="s">
        <v>26</v>
      </c>
      <c r="Q71" s="22">
        <v>40</v>
      </c>
      <c r="R71" s="3" t="str">
        <f>IF(OR(G71="12R",G71="12L"),_xlfn.XLOOKUP(C71,DB!$A$2:$A$255,DB!$B$2:$B$255,""),IF(OR(G71="30L",G71="30R"),_xlfn.XLOOKUP(C71,DB!$A$2:$A$255,DB!$C$2:$C$255,""),""))</f>
        <v>UDGUV</v>
      </c>
      <c r="S71" s="3">
        <f t="shared" si="1"/>
        <v>16</v>
      </c>
      <c r="T71" s="3" t="str">
        <f>_xlfn.XLOOKUP(C71,DB!$A$2:$A$255,DB!$D$2:$D$255,"")</f>
        <v>Sector 2</v>
      </c>
    </row>
    <row r="72" spans="1:20" x14ac:dyDescent="0.2">
      <c r="A72" s="20" t="s">
        <v>194</v>
      </c>
      <c r="B72" s="20" t="s">
        <v>18</v>
      </c>
      <c r="C72" s="20" t="s">
        <v>144</v>
      </c>
      <c r="D72" s="20" t="s">
        <v>61</v>
      </c>
      <c r="E72" s="20" t="s">
        <v>843</v>
      </c>
      <c r="F72" s="21">
        <v>46310.698842592596</v>
      </c>
      <c r="G72" s="20" t="s">
        <v>22</v>
      </c>
      <c r="H72" s="20" t="s">
        <v>4917</v>
      </c>
      <c r="I72" s="22">
        <v>350</v>
      </c>
      <c r="J72" s="20" t="s">
        <v>23</v>
      </c>
      <c r="K72" s="20" t="s">
        <v>24</v>
      </c>
      <c r="L72" s="22">
        <v>351</v>
      </c>
      <c r="M72" s="20" t="s">
        <v>31</v>
      </c>
      <c r="N72" s="21">
        <v>46310.719328703708</v>
      </c>
      <c r="O72" s="22">
        <v>310</v>
      </c>
      <c r="P72" s="20" t="s">
        <v>26</v>
      </c>
      <c r="Q72" s="22">
        <v>40</v>
      </c>
      <c r="R72" s="3" t="str">
        <f>IF(OR(G72="12R",G72="12L"),_xlfn.XLOOKUP(C72,DB!$A$2:$A$255,DB!$B$2:$B$255,""),IF(OR(G72="30L",G72="30R"),_xlfn.XLOOKUP(C72,DB!$A$2:$A$255,DB!$C$2:$C$255,""),""))</f>
        <v>OMSUK</v>
      </c>
      <c r="S72" s="3">
        <f t="shared" si="1"/>
        <v>16</v>
      </c>
      <c r="T72" s="3" t="str">
        <f>_xlfn.XLOOKUP(C72,DB!$A$2:$A$255,DB!$D$2:$D$255,"")</f>
        <v>Sector 3</v>
      </c>
    </row>
    <row r="73" spans="1:20" x14ac:dyDescent="0.2">
      <c r="A73" s="20" t="s">
        <v>248</v>
      </c>
      <c r="B73" s="20" t="s">
        <v>18</v>
      </c>
      <c r="C73" s="20" t="s">
        <v>249</v>
      </c>
      <c r="D73" s="20" t="s">
        <v>116</v>
      </c>
      <c r="E73" s="20" t="s">
        <v>250</v>
      </c>
      <c r="F73" s="21">
        <v>46310.700266203705</v>
      </c>
      <c r="G73" s="20" t="s">
        <v>22</v>
      </c>
      <c r="H73" s="20" t="s">
        <v>4918</v>
      </c>
      <c r="I73" s="22">
        <v>400</v>
      </c>
      <c r="J73" s="20" t="s">
        <v>23</v>
      </c>
      <c r="K73" s="20" t="s">
        <v>24</v>
      </c>
      <c r="L73" s="22">
        <v>525</v>
      </c>
      <c r="M73" s="20" t="s">
        <v>130</v>
      </c>
      <c r="N73" s="21">
        <v>46310.728275462963</v>
      </c>
      <c r="O73" s="22">
        <v>400</v>
      </c>
      <c r="P73" s="20" t="s">
        <v>26</v>
      </c>
      <c r="Q73" s="22">
        <v>40</v>
      </c>
      <c r="R73" s="3" t="str">
        <f>IF(OR(G73="12R",G73="12L"),_xlfn.XLOOKUP(C73,DB!$A$2:$A$255,DB!$B$2:$B$255,""),IF(OR(G73="30L",G73="30R"),_xlfn.XLOOKUP(C73,DB!$A$2:$A$255,DB!$C$2:$C$255,""),""))</f>
        <v>UDGUV</v>
      </c>
      <c r="S73" s="3">
        <f t="shared" si="1"/>
        <v>16</v>
      </c>
      <c r="T73" s="3" t="str">
        <f>_xlfn.XLOOKUP(C73,DB!$A$2:$A$255,DB!$D$2:$D$255,"")</f>
        <v>Sector 2</v>
      </c>
    </row>
    <row r="74" spans="1:20" x14ac:dyDescent="0.2">
      <c r="A74" s="20" t="s">
        <v>583</v>
      </c>
      <c r="B74" s="20" t="s">
        <v>18</v>
      </c>
      <c r="C74" s="20" t="s">
        <v>115</v>
      </c>
      <c r="D74" s="20" t="s">
        <v>129</v>
      </c>
      <c r="E74" s="20" t="s">
        <v>2272</v>
      </c>
      <c r="F74" s="21">
        <v>46310.702002314814</v>
      </c>
      <c r="G74" s="20" t="s">
        <v>22</v>
      </c>
      <c r="H74" s="20" t="s">
        <v>4919</v>
      </c>
      <c r="I74" s="22">
        <v>350</v>
      </c>
      <c r="J74" s="20" t="s">
        <v>23</v>
      </c>
      <c r="K74" s="20" t="s">
        <v>24</v>
      </c>
      <c r="L74" s="22">
        <v>149</v>
      </c>
      <c r="M74" s="20" t="s">
        <v>4920</v>
      </c>
      <c r="N74" s="21">
        <v>46310.712384259255</v>
      </c>
      <c r="O74" s="22">
        <v>290</v>
      </c>
      <c r="P74" s="20" t="s">
        <v>26</v>
      </c>
      <c r="Q74" s="22">
        <v>190</v>
      </c>
      <c r="R74" s="3" t="str">
        <f>IF(OR(G74="12R",G74="12L"),_xlfn.XLOOKUP(C74,DB!$A$2:$A$255,DB!$B$2:$B$255,""),IF(OR(G74="30L",G74="30R"),_xlfn.XLOOKUP(C74,DB!$A$2:$A$255,DB!$C$2:$C$255,""),""))</f>
        <v>TAKUX</v>
      </c>
      <c r="S74" s="3">
        <f t="shared" si="1"/>
        <v>16</v>
      </c>
      <c r="T74" s="3" t="str">
        <f>_xlfn.XLOOKUP(C74,DB!$A$2:$A$255,DB!$D$2:$D$255,"")</f>
        <v>Sector 7</v>
      </c>
    </row>
    <row r="75" spans="1:20" x14ac:dyDescent="0.2">
      <c r="A75" s="20" t="s">
        <v>191</v>
      </c>
      <c r="B75" s="20" t="s">
        <v>18</v>
      </c>
      <c r="C75" s="20" t="s">
        <v>115</v>
      </c>
      <c r="D75" s="20" t="s">
        <v>29</v>
      </c>
      <c r="E75" s="20" t="s">
        <v>4921</v>
      </c>
      <c r="F75" s="21">
        <v>46310.709502314814</v>
      </c>
      <c r="G75" s="20" t="s">
        <v>22</v>
      </c>
      <c r="H75" s="20" t="s">
        <v>4922</v>
      </c>
      <c r="I75" s="22">
        <v>370</v>
      </c>
      <c r="J75" s="20" t="s">
        <v>23</v>
      </c>
      <c r="K75" s="20" t="s">
        <v>24</v>
      </c>
      <c r="L75" s="22">
        <v>153</v>
      </c>
      <c r="M75" s="20" t="s">
        <v>117</v>
      </c>
      <c r="N75" s="21">
        <v>46310.720937499995</v>
      </c>
      <c r="O75" s="22">
        <v>290</v>
      </c>
      <c r="P75" s="20" t="s">
        <v>26</v>
      </c>
      <c r="Q75" s="22">
        <v>190</v>
      </c>
      <c r="R75" s="3" t="str">
        <f>IF(OR(G75="12R",G75="12L"),_xlfn.XLOOKUP(C75,DB!$A$2:$A$255,DB!$B$2:$B$255,""),IF(OR(G75="30L",G75="30R"),_xlfn.XLOOKUP(C75,DB!$A$2:$A$255,DB!$C$2:$C$255,""),""))</f>
        <v>TAKUX</v>
      </c>
      <c r="S75" s="3">
        <f t="shared" si="1"/>
        <v>17</v>
      </c>
      <c r="T75" s="3" t="str">
        <f>_xlfn.XLOOKUP(C75,DB!$A$2:$A$255,DB!$D$2:$D$255,"")</f>
        <v>Sector 7</v>
      </c>
    </row>
    <row r="76" spans="1:20" x14ac:dyDescent="0.2">
      <c r="A76" s="20" t="s">
        <v>201</v>
      </c>
      <c r="B76" s="20" t="s">
        <v>18</v>
      </c>
      <c r="C76" s="20" t="s">
        <v>128</v>
      </c>
      <c r="D76" s="20" t="s">
        <v>61</v>
      </c>
      <c r="E76" s="20" t="s">
        <v>4923</v>
      </c>
      <c r="F76" s="21">
        <v>46310.715254629627</v>
      </c>
      <c r="G76" s="20" t="s">
        <v>22</v>
      </c>
      <c r="H76" s="20" t="s">
        <v>4924</v>
      </c>
      <c r="I76" s="22">
        <v>340</v>
      </c>
      <c r="J76" s="20" t="s">
        <v>23</v>
      </c>
      <c r="K76" s="20" t="s">
        <v>24</v>
      </c>
      <c r="L76" s="22">
        <v>488</v>
      </c>
      <c r="M76" s="20" t="s">
        <v>2711</v>
      </c>
      <c r="N76" s="21">
        <v>46310.742002314815</v>
      </c>
      <c r="O76" s="22">
        <v>320</v>
      </c>
      <c r="P76" s="20" t="s">
        <v>26</v>
      </c>
      <c r="Q76" s="22">
        <v>40</v>
      </c>
      <c r="R76" s="3" t="str">
        <f>IF(OR(G76="12R",G76="12L"),_xlfn.XLOOKUP(C76,DB!$A$2:$A$255,DB!$B$2:$B$255,""),IF(OR(G76="30L",G76="30R"),_xlfn.XLOOKUP(C76,DB!$A$2:$A$255,DB!$C$2:$C$255,""),""))</f>
        <v>ENEBA</v>
      </c>
      <c r="S76" s="3">
        <f t="shared" si="1"/>
        <v>17</v>
      </c>
      <c r="T76" s="3" t="str">
        <f>_xlfn.XLOOKUP(C76,DB!$A$2:$A$255,DB!$D$2:$D$255,"")</f>
        <v>Sector 3</v>
      </c>
    </row>
    <row r="77" spans="1:20" x14ac:dyDescent="0.2">
      <c r="A77" s="20" t="s">
        <v>3029</v>
      </c>
      <c r="B77" s="20" t="s">
        <v>18</v>
      </c>
      <c r="C77" s="20" t="s">
        <v>205</v>
      </c>
      <c r="D77" s="20" t="s">
        <v>34</v>
      </c>
      <c r="E77" s="20" t="s">
        <v>4925</v>
      </c>
      <c r="F77" s="21">
        <v>46310.718240740738</v>
      </c>
      <c r="G77" s="20" t="s">
        <v>22</v>
      </c>
      <c r="H77" s="20" t="s">
        <v>4926</v>
      </c>
      <c r="I77" s="22">
        <v>330</v>
      </c>
      <c r="J77" s="20" t="s">
        <v>23</v>
      </c>
      <c r="K77" s="20" t="s">
        <v>24</v>
      </c>
      <c r="L77" s="22">
        <v>133</v>
      </c>
      <c r="M77" s="20" t="s">
        <v>40</v>
      </c>
      <c r="N77" s="21">
        <v>46310.726643518516</v>
      </c>
      <c r="O77" s="22">
        <v>253</v>
      </c>
      <c r="P77" s="20" t="s">
        <v>26</v>
      </c>
      <c r="Q77" s="22">
        <v>190</v>
      </c>
      <c r="R77" s="3" t="str">
        <f>IF(OR(G77="12R",G77="12L"),_xlfn.XLOOKUP(C77,DB!$A$2:$A$255,DB!$B$2:$B$255,""),IF(OR(G77="30L",G77="30R"),_xlfn.XLOOKUP(C77,DB!$A$2:$A$255,DB!$C$2:$C$255,""),""))</f>
        <v>NUDAL</v>
      </c>
      <c r="S77" s="3">
        <f t="shared" si="1"/>
        <v>17</v>
      </c>
      <c r="T77" s="3" t="str">
        <f>_xlfn.XLOOKUP(C77,DB!$A$2:$A$255,DB!$D$2:$D$255,"")</f>
        <v>Sector 3</v>
      </c>
    </row>
    <row r="78" spans="1:20" x14ac:dyDescent="0.2">
      <c r="A78" s="20" t="s">
        <v>393</v>
      </c>
      <c r="B78" s="20" t="s">
        <v>18</v>
      </c>
      <c r="C78" s="20" t="s">
        <v>28</v>
      </c>
      <c r="D78" s="20" t="s">
        <v>29</v>
      </c>
      <c r="E78" s="20" t="s">
        <v>3455</v>
      </c>
      <c r="F78" s="21">
        <v>46310.724502314813</v>
      </c>
      <c r="G78" s="20" t="s">
        <v>22</v>
      </c>
      <c r="H78" s="20" t="s">
        <v>4927</v>
      </c>
      <c r="I78" s="22">
        <v>380</v>
      </c>
      <c r="J78" s="20" t="s">
        <v>23</v>
      </c>
      <c r="K78" s="20" t="s">
        <v>24</v>
      </c>
      <c r="L78" s="22">
        <v>376</v>
      </c>
      <c r="M78" s="20" t="s">
        <v>269</v>
      </c>
      <c r="N78" s="21">
        <v>46310.746076388888</v>
      </c>
      <c r="O78" s="22">
        <v>380</v>
      </c>
      <c r="P78" s="20" t="s">
        <v>26</v>
      </c>
      <c r="Q78" s="22">
        <v>40</v>
      </c>
      <c r="R78" s="3" t="str">
        <f>IF(OR(G78="12R",G78="12L"),_xlfn.XLOOKUP(C78,DB!$A$2:$A$255,DB!$B$2:$B$255,""),IF(OR(G78="30L",G78="30R"),_xlfn.XLOOKUP(C78,DB!$A$2:$A$255,DB!$C$2:$C$255,""),""))</f>
        <v>OMSUK</v>
      </c>
      <c r="S78" s="3">
        <f t="shared" si="1"/>
        <v>17</v>
      </c>
      <c r="T78" s="3" t="str">
        <f>_xlfn.XLOOKUP(C78,DB!$A$2:$A$255,DB!$D$2:$D$255,"")</f>
        <v>Sector 3</v>
      </c>
    </row>
    <row r="79" spans="1:20" x14ac:dyDescent="0.2">
      <c r="A79" s="20" t="s">
        <v>479</v>
      </c>
      <c r="B79" s="20" t="s">
        <v>18</v>
      </c>
      <c r="C79" s="20" t="s">
        <v>480</v>
      </c>
      <c r="D79" s="20" t="s">
        <v>54</v>
      </c>
      <c r="E79" s="20" t="s">
        <v>428</v>
      </c>
      <c r="F79" s="21">
        <v>46310.727037037039</v>
      </c>
      <c r="G79" s="20" t="s">
        <v>22</v>
      </c>
      <c r="H79" s="20" t="s">
        <v>4928</v>
      </c>
      <c r="I79" s="22">
        <v>380</v>
      </c>
      <c r="J79" s="20" t="s">
        <v>23</v>
      </c>
      <c r="K79" s="20" t="s">
        <v>24</v>
      </c>
      <c r="L79" s="22">
        <v>887</v>
      </c>
      <c r="M79" s="20" t="s">
        <v>36</v>
      </c>
      <c r="N79" s="21">
        <v>46310.773159722223</v>
      </c>
      <c r="O79" s="22">
        <v>380</v>
      </c>
      <c r="P79" s="20" t="s">
        <v>26</v>
      </c>
      <c r="Q79" s="22">
        <v>190</v>
      </c>
      <c r="R79" s="3" t="str">
        <f>IF(OR(G79="12R",G79="12L"),_xlfn.XLOOKUP(C79,DB!$A$2:$A$255,DB!$B$2:$B$255,""),IF(OR(G79="30L",G79="30R"),_xlfn.XLOOKUP(C79,DB!$A$2:$A$255,DB!$C$2:$C$255,""),""))</f>
        <v>UDGUV</v>
      </c>
      <c r="S79" s="3">
        <f t="shared" si="1"/>
        <v>17</v>
      </c>
      <c r="T79" s="3" t="str">
        <f>_xlfn.XLOOKUP(C79,DB!$A$2:$A$255,DB!$D$2:$D$255,"")</f>
        <v>Sector 2</v>
      </c>
    </row>
    <row r="80" spans="1:20" x14ac:dyDescent="0.2">
      <c r="A80" s="20" t="s">
        <v>198</v>
      </c>
      <c r="B80" s="20" t="s">
        <v>18</v>
      </c>
      <c r="C80" s="20" t="s">
        <v>199</v>
      </c>
      <c r="D80" s="20" t="s">
        <v>61</v>
      </c>
      <c r="E80" s="20" t="s">
        <v>4466</v>
      </c>
      <c r="F80" s="21">
        <v>46310.729398148149</v>
      </c>
      <c r="G80" s="20" t="s">
        <v>22</v>
      </c>
      <c r="H80" s="20" t="s">
        <v>4929</v>
      </c>
      <c r="I80" s="22">
        <v>350</v>
      </c>
      <c r="J80" s="20" t="s">
        <v>23</v>
      </c>
      <c r="K80" s="20" t="s">
        <v>24</v>
      </c>
      <c r="L80" s="22">
        <v>350</v>
      </c>
      <c r="M80" s="20" t="s">
        <v>31</v>
      </c>
      <c r="N80" s="21">
        <v>46310.749560185184</v>
      </c>
      <c r="O80" s="22">
        <v>350</v>
      </c>
      <c r="P80" s="20" t="s">
        <v>26</v>
      </c>
      <c r="Q80" s="22">
        <v>40</v>
      </c>
      <c r="R80" s="3" t="str">
        <f>IF(OR(G80="12R",G80="12L"),_xlfn.XLOOKUP(C80,DB!$A$2:$A$255,DB!$B$2:$B$255,""),IF(OR(G80="30L",G80="30R"),_xlfn.XLOOKUP(C80,DB!$A$2:$A$255,DB!$C$2:$C$255,""),""))</f>
        <v>OMSUK</v>
      </c>
      <c r="S80" s="3">
        <f t="shared" si="1"/>
        <v>17</v>
      </c>
      <c r="T80" s="3" t="str">
        <f>_xlfn.XLOOKUP(C80,DB!$A$2:$A$255,DB!$D$2:$D$255,"")</f>
        <v>Sector 3</v>
      </c>
    </row>
    <row r="81" spans="1:20" x14ac:dyDescent="0.2">
      <c r="A81" s="20" t="s">
        <v>207</v>
      </c>
      <c r="B81" s="20" t="s">
        <v>18</v>
      </c>
      <c r="C81" s="20" t="s">
        <v>208</v>
      </c>
      <c r="D81" s="20" t="s">
        <v>129</v>
      </c>
      <c r="E81" s="20" t="s">
        <v>4930</v>
      </c>
      <c r="F81" s="21">
        <v>46310.734490740739</v>
      </c>
      <c r="G81" s="20" t="s">
        <v>22</v>
      </c>
      <c r="H81" s="20" t="s">
        <v>4931</v>
      </c>
      <c r="I81" s="22">
        <v>330</v>
      </c>
      <c r="J81" s="20" t="s">
        <v>23</v>
      </c>
      <c r="K81" s="20" t="s">
        <v>24</v>
      </c>
      <c r="L81" s="22">
        <v>361</v>
      </c>
      <c r="M81" s="20" t="s">
        <v>31</v>
      </c>
      <c r="N81" s="21">
        <v>46310.754895833335</v>
      </c>
      <c r="O81" s="22">
        <v>370</v>
      </c>
      <c r="P81" s="20" t="s">
        <v>26</v>
      </c>
      <c r="Q81" s="22">
        <v>40</v>
      </c>
      <c r="R81" s="3" t="str">
        <f>IF(OR(G81="12R",G81="12L"),_xlfn.XLOOKUP(C81,DB!$A$2:$A$255,DB!$B$2:$B$255,""),IF(OR(G81="30L",G81="30R"),_xlfn.XLOOKUP(C81,DB!$A$2:$A$255,DB!$C$2:$C$255,""),""))</f>
        <v>ENEBA</v>
      </c>
      <c r="S81" s="3">
        <f t="shared" si="1"/>
        <v>17</v>
      </c>
      <c r="T81" s="3" t="str">
        <f>_xlfn.XLOOKUP(C81,DB!$A$2:$A$255,DB!$D$2:$D$255,"")</f>
        <v>Sector 3</v>
      </c>
    </row>
    <row r="82" spans="1:20" x14ac:dyDescent="0.2">
      <c r="A82" s="20" t="s">
        <v>229</v>
      </c>
      <c r="B82" s="20" t="s">
        <v>18</v>
      </c>
      <c r="C82" s="20" t="s">
        <v>230</v>
      </c>
      <c r="D82" s="20" t="s">
        <v>61</v>
      </c>
      <c r="E82" s="20" t="s">
        <v>4932</v>
      </c>
      <c r="F82" s="21">
        <v>46310.736701388887</v>
      </c>
      <c r="G82" s="20" t="s">
        <v>22</v>
      </c>
      <c r="H82" s="20" t="s">
        <v>4933</v>
      </c>
      <c r="I82" s="22">
        <v>340</v>
      </c>
      <c r="J82" s="20" t="s">
        <v>23</v>
      </c>
      <c r="K82" s="20" t="s">
        <v>24</v>
      </c>
      <c r="L82" s="22">
        <v>402</v>
      </c>
      <c r="M82" s="20" t="s">
        <v>269</v>
      </c>
      <c r="N82" s="21">
        <v>46310.759259259255</v>
      </c>
      <c r="O82" s="22">
        <v>340</v>
      </c>
      <c r="P82" s="20" t="s">
        <v>26</v>
      </c>
      <c r="Q82" s="22">
        <v>40</v>
      </c>
      <c r="R82" s="3" t="str">
        <f>IF(OR(G82="12R",G82="12L"),_xlfn.XLOOKUP(C82,DB!$A$2:$A$255,DB!$B$2:$B$255,""),IF(OR(G82="30L",G82="30R"),_xlfn.XLOOKUP(C82,DB!$A$2:$A$255,DB!$C$2:$C$255,""),""))</f>
        <v>OMSUK</v>
      </c>
      <c r="S82" s="3">
        <f t="shared" si="1"/>
        <v>17</v>
      </c>
      <c r="T82" s="3" t="str">
        <f>_xlfn.XLOOKUP(C82,DB!$A$2:$A$255,DB!$D$2:$D$255,"")</f>
        <v>Sector 3</v>
      </c>
    </row>
    <row r="83" spans="1:20" x14ac:dyDescent="0.2">
      <c r="A83" s="20" t="s">
        <v>4934</v>
      </c>
      <c r="B83" s="20" t="s">
        <v>18</v>
      </c>
      <c r="C83" s="20" t="s">
        <v>938</v>
      </c>
      <c r="D83" s="20" t="s">
        <v>4693</v>
      </c>
      <c r="E83" s="20" t="s">
        <v>4934</v>
      </c>
      <c r="F83" s="21">
        <v>46310.738541666666</v>
      </c>
      <c r="G83" s="20" t="s">
        <v>22</v>
      </c>
      <c r="H83" s="20" t="s">
        <v>4935</v>
      </c>
      <c r="I83" s="22">
        <v>410</v>
      </c>
      <c r="J83" s="20" t="s">
        <v>23</v>
      </c>
      <c r="K83" s="20" t="s">
        <v>51</v>
      </c>
      <c r="L83" s="22">
        <v>861</v>
      </c>
      <c r="M83" s="20" t="s">
        <v>4936</v>
      </c>
      <c r="N83" s="21">
        <v>46310.781215277777</v>
      </c>
      <c r="O83" s="22">
        <v>410</v>
      </c>
      <c r="P83" s="20" t="s">
        <v>26</v>
      </c>
      <c r="Q83" s="22">
        <v>30</v>
      </c>
      <c r="R83" s="3" t="str">
        <f>IF(OR(G83="12R",G83="12L"),_xlfn.XLOOKUP(C83,DB!$A$2:$A$255,DB!$B$2:$B$255,""),IF(OR(G83="30L",G83="30R"),_xlfn.XLOOKUP(C83,DB!$A$2:$A$255,DB!$C$2:$C$255,""),""))</f>
        <v>OMSUK</v>
      </c>
      <c r="S83" s="3">
        <f t="shared" si="1"/>
        <v>17</v>
      </c>
      <c r="T83" s="3" t="str">
        <f>_xlfn.XLOOKUP(C83,DB!$A$2:$A$255,DB!$D$2:$D$255,"")</f>
        <v>Sector 3</v>
      </c>
    </row>
    <row r="84" spans="1:20" x14ac:dyDescent="0.2">
      <c r="A84" s="20" t="s">
        <v>218</v>
      </c>
      <c r="B84" s="20" t="s">
        <v>18</v>
      </c>
      <c r="C84" s="20" t="s">
        <v>219</v>
      </c>
      <c r="D84" s="20" t="s">
        <v>54</v>
      </c>
      <c r="E84" s="20" t="s">
        <v>3162</v>
      </c>
      <c r="F84" s="21">
        <v>46310.739629629628</v>
      </c>
      <c r="G84" s="20" t="s">
        <v>22</v>
      </c>
      <c r="H84" s="20" t="s">
        <v>4937</v>
      </c>
      <c r="I84" s="22">
        <v>350</v>
      </c>
      <c r="J84" s="20" t="s">
        <v>23</v>
      </c>
      <c r="K84" s="20" t="s">
        <v>24</v>
      </c>
      <c r="L84" s="22">
        <v>150</v>
      </c>
      <c r="M84" s="20" t="s">
        <v>117</v>
      </c>
      <c r="N84" s="21">
        <v>46310.750254629631</v>
      </c>
      <c r="O84" s="22">
        <v>290</v>
      </c>
      <c r="P84" s="20" t="s">
        <v>26</v>
      </c>
      <c r="Q84" s="22">
        <v>190</v>
      </c>
      <c r="R84" s="3" t="str">
        <f>IF(OR(G84="12R",G84="12L"),_xlfn.XLOOKUP(C84,DB!$A$2:$A$255,DB!$B$2:$B$255,""),IF(OR(G84="30L",G84="30R"),_xlfn.XLOOKUP(C84,DB!$A$2:$A$255,DB!$C$2:$C$255,""),""))</f>
        <v>TAKUX</v>
      </c>
      <c r="S84" s="3">
        <f t="shared" si="1"/>
        <v>17</v>
      </c>
      <c r="T84" s="3" t="str">
        <f>_xlfn.XLOOKUP(C84,DB!$A$2:$A$255,DB!$D$2:$D$255,"")</f>
        <v>Sector 7</v>
      </c>
    </row>
    <row r="85" spans="1:20" x14ac:dyDescent="0.2">
      <c r="A85" s="20" t="s">
        <v>412</v>
      </c>
      <c r="B85" s="20" t="s">
        <v>18</v>
      </c>
      <c r="C85" s="20" t="s">
        <v>144</v>
      </c>
      <c r="D85" s="20" t="s">
        <v>29</v>
      </c>
      <c r="E85" s="20" t="s">
        <v>4248</v>
      </c>
      <c r="F85" s="21">
        <v>46310.743958333333</v>
      </c>
      <c r="G85" s="20" t="s">
        <v>22</v>
      </c>
      <c r="H85" s="20" t="s">
        <v>4938</v>
      </c>
      <c r="I85" s="22">
        <v>360</v>
      </c>
      <c r="J85" s="20" t="s">
        <v>23</v>
      </c>
      <c r="K85" s="20" t="s">
        <v>24</v>
      </c>
      <c r="L85" s="22">
        <v>412</v>
      </c>
      <c r="M85" s="20" t="s">
        <v>4939</v>
      </c>
      <c r="N85" s="21">
        <v>46310.766759259262</v>
      </c>
      <c r="O85" s="22">
        <v>360</v>
      </c>
      <c r="P85" s="20" t="s">
        <v>26</v>
      </c>
      <c r="Q85" s="22">
        <v>40</v>
      </c>
      <c r="R85" s="3" t="str">
        <f>IF(OR(G85="12R",G85="12L"),_xlfn.XLOOKUP(C85,DB!$A$2:$A$255,DB!$B$2:$B$255,""),IF(OR(G85="30L",G85="30R"),_xlfn.XLOOKUP(C85,DB!$A$2:$A$255,DB!$C$2:$C$255,""),""))</f>
        <v>OMSUK</v>
      </c>
      <c r="S85" s="3">
        <f t="shared" si="1"/>
        <v>17</v>
      </c>
      <c r="T85" s="3" t="str">
        <f>_xlfn.XLOOKUP(C85,DB!$A$2:$A$255,DB!$D$2:$D$255,"")</f>
        <v>Sector 3</v>
      </c>
    </row>
    <row r="86" spans="1:20" x14ac:dyDescent="0.2">
      <c r="A86" s="20" t="s">
        <v>226</v>
      </c>
      <c r="B86" s="20" t="s">
        <v>18</v>
      </c>
      <c r="C86" s="20" t="s">
        <v>227</v>
      </c>
      <c r="D86" s="20" t="s">
        <v>54</v>
      </c>
      <c r="E86" s="20" t="s">
        <v>2181</v>
      </c>
      <c r="F86" s="21">
        <v>46310.744826388887</v>
      </c>
      <c r="G86" s="20" t="s">
        <v>22</v>
      </c>
      <c r="H86" s="20" t="s">
        <v>4940</v>
      </c>
      <c r="I86" s="22">
        <v>390</v>
      </c>
      <c r="J86" s="20" t="s">
        <v>23</v>
      </c>
      <c r="K86" s="20" t="s">
        <v>24</v>
      </c>
      <c r="L86" s="22">
        <v>189</v>
      </c>
      <c r="M86" s="20" t="s">
        <v>4941</v>
      </c>
      <c r="N86" s="21">
        <v>46310.757662037038</v>
      </c>
      <c r="O86" s="22">
        <v>299</v>
      </c>
      <c r="P86" s="20" t="s">
        <v>26</v>
      </c>
      <c r="Q86" s="22">
        <v>190</v>
      </c>
      <c r="R86" s="3" t="str">
        <f>IF(OR(G86="12R",G86="12L"),_xlfn.XLOOKUP(C86,DB!$A$2:$A$255,DB!$B$2:$B$255,""),IF(OR(G86="30L",G86="30R"),_xlfn.XLOOKUP(C86,DB!$A$2:$A$255,DB!$C$2:$C$255,""),""))</f>
        <v>TAKUX</v>
      </c>
      <c r="S86" s="3">
        <f t="shared" si="1"/>
        <v>17</v>
      </c>
      <c r="T86" s="3" t="str">
        <f>_xlfn.XLOOKUP(C86,DB!$A$2:$A$255,DB!$D$2:$D$255,"")</f>
        <v>Sector 7</v>
      </c>
    </row>
    <row r="87" spans="1:20" x14ac:dyDescent="0.2">
      <c r="A87" s="20" t="s">
        <v>262</v>
      </c>
      <c r="B87" s="20" t="s">
        <v>18</v>
      </c>
      <c r="C87" s="20" t="s">
        <v>134</v>
      </c>
      <c r="D87" s="20" t="s">
        <v>61</v>
      </c>
      <c r="E87" s="20" t="s">
        <v>846</v>
      </c>
      <c r="F87" s="21">
        <v>46310.747881944444</v>
      </c>
      <c r="G87" s="20" t="s">
        <v>22</v>
      </c>
      <c r="H87" s="20" t="s">
        <v>4942</v>
      </c>
      <c r="I87" s="22">
        <v>350</v>
      </c>
      <c r="J87" s="20" t="s">
        <v>23</v>
      </c>
      <c r="K87" s="20" t="s">
        <v>24</v>
      </c>
      <c r="L87" s="22">
        <v>360</v>
      </c>
      <c r="M87" s="20" t="s">
        <v>31</v>
      </c>
      <c r="N87" s="21">
        <v>46310.768460648149</v>
      </c>
      <c r="O87" s="22">
        <v>350</v>
      </c>
      <c r="P87" s="20" t="s">
        <v>26</v>
      </c>
      <c r="Q87" s="22">
        <v>40</v>
      </c>
      <c r="R87" s="3" t="str">
        <f>IF(OR(G87="12R",G87="12L"),_xlfn.XLOOKUP(C87,DB!$A$2:$A$255,DB!$B$2:$B$255,""),IF(OR(G87="30L",G87="30R"),_xlfn.XLOOKUP(C87,DB!$A$2:$A$255,DB!$C$2:$C$255,""),""))</f>
        <v>ENEBA</v>
      </c>
      <c r="S87" s="3">
        <f t="shared" si="1"/>
        <v>17</v>
      </c>
      <c r="T87" s="3" t="str">
        <f>_xlfn.XLOOKUP(C87,DB!$A$2:$A$255,DB!$D$2:$D$255,"")</f>
        <v>Sector 3</v>
      </c>
    </row>
    <row r="88" spans="1:20" x14ac:dyDescent="0.2">
      <c r="A88" s="20" t="s">
        <v>209</v>
      </c>
      <c r="B88" s="20" t="s">
        <v>18</v>
      </c>
      <c r="C88" s="20" t="s">
        <v>210</v>
      </c>
      <c r="D88" s="20" t="s">
        <v>29</v>
      </c>
      <c r="E88" s="20" t="s">
        <v>4943</v>
      </c>
      <c r="F88" s="21">
        <v>46310.749374999999</v>
      </c>
      <c r="G88" s="20" t="s">
        <v>22</v>
      </c>
      <c r="H88" s="20" t="s">
        <v>4944</v>
      </c>
      <c r="I88" s="22">
        <v>370</v>
      </c>
      <c r="J88" s="20" t="s">
        <v>23</v>
      </c>
      <c r="K88" s="20" t="s">
        <v>24</v>
      </c>
      <c r="L88" s="22">
        <v>155</v>
      </c>
      <c r="M88" s="20" t="s">
        <v>117</v>
      </c>
      <c r="N88" s="21">
        <v>46310.761030092588</v>
      </c>
      <c r="O88" s="22">
        <v>273</v>
      </c>
      <c r="P88" s="20" t="s">
        <v>26</v>
      </c>
      <c r="Q88" s="22">
        <v>190</v>
      </c>
      <c r="R88" s="3" t="str">
        <f>IF(OR(G88="12R",G88="12L"),_xlfn.XLOOKUP(C88,DB!$A$2:$A$255,DB!$B$2:$B$255,""),IF(OR(G88="30L",G88="30R"),_xlfn.XLOOKUP(C88,DB!$A$2:$A$255,DB!$C$2:$C$255,""),""))</f>
        <v>TAKUX</v>
      </c>
      <c r="S88" s="3">
        <f t="shared" si="1"/>
        <v>17</v>
      </c>
      <c r="T88" s="3" t="str">
        <f>_xlfn.XLOOKUP(C88,DB!$A$2:$A$255,DB!$D$2:$D$255,"")</f>
        <v>Sector 7</v>
      </c>
    </row>
    <row r="89" spans="1:20" x14ac:dyDescent="0.2">
      <c r="A89" s="20" t="s">
        <v>404</v>
      </c>
      <c r="B89" s="20" t="s">
        <v>18</v>
      </c>
      <c r="C89" s="20" t="s">
        <v>33</v>
      </c>
      <c r="D89" s="20" t="s">
        <v>20</v>
      </c>
      <c r="E89" s="20" t="s">
        <v>562</v>
      </c>
      <c r="F89" s="21">
        <v>46310.750486111108</v>
      </c>
      <c r="G89" s="20" t="s">
        <v>22</v>
      </c>
      <c r="H89" s="20" t="s">
        <v>4945</v>
      </c>
      <c r="I89" s="22">
        <v>360</v>
      </c>
      <c r="J89" s="20" t="s">
        <v>23</v>
      </c>
      <c r="K89" s="20" t="s">
        <v>152</v>
      </c>
      <c r="L89" s="22">
        <v>876</v>
      </c>
      <c r="M89" s="20" t="s">
        <v>36</v>
      </c>
      <c r="N89" s="21">
        <v>46310.796655092592</v>
      </c>
      <c r="O89" s="22">
        <v>350</v>
      </c>
      <c r="P89" s="20" t="s">
        <v>26</v>
      </c>
      <c r="Q89" s="22">
        <v>190</v>
      </c>
      <c r="R89" s="3" t="str">
        <f>IF(OR(G89="12R",G89="12L"),_xlfn.XLOOKUP(C89,DB!$A$2:$A$255,DB!$B$2:$B$255,""),IF(OR(G89="30L",G89="30R"),_xlfn.XLOOKUP(C89,DB!$A$2:$A$255,DB!$C$2:$C$255,""),""))</f>
        <v>UDGUV</v>
      </c>
      <c r="S89" s="3">
        <f t="shared" si="1"/>
        <v>18</v>
      </c>
      <c r="T89" s="3" t="str">
        <f>_xlfn.XLOOKUP(C89,DB!$A$2:$A$255,DB!$D$2:$D$255,"")</f>
        <v>Sector 2</v>
      </c>
    </row>
    <row r="90" spans="1:20" x14ac:dyDescent="0.2">
      <c r="A90" s="20" t="s">
        <v>202</v>
      </c>
      <c r="B90" s="20" t="s">
        <v>18</v>
      </c>
      <c r="C90" s="20" t="s">
        <v>203</v>
      </c>
      <c r="D90" s="20" t="s">
        <v>123</v>
      </c>
      <c r="E90" s="20" t="s">
        <v>4946</v>
      </c>
      <c r="F90" s="21">
        <v>46310.751157407409</v>
      </c>
      <c r="G90" s="20" t="s">
        <v>22</v>
      </c>
      <c r="H90" s="20" t="s">
        <v>4947</v>
      </c>
      <c r="I90" s="22">
        <v>270</v>
      </c>
      <c r="J90" s="20" t="s">
        <v>23</v>
      </c>
      <c r="K90" s="20" t="s">
        <v>24</v>
      </c>
      <c r="L90" s="22">
        <v>354</v>
      </c>
      <c r="M90" s="20" t="s">
        <v>31</v>
      </c>
      <c r="N90" s="21">
        <v>46310.770729166667</v>
      </c>
      <c r="O90" s="22">
        <v>330</v>
      </c>
      <c r="P90" s="20" t="s">
        <v>26</v>
      </c>
      <c r="Q90" s="22">
        <v>40</v>
      </c>
      <c r="R90" s="3" t="str">
        <f>IF(OR(G90="12R",G90="12L"),_xlfn.XLOOKUP(C90,DB!$A$2:$A$255,DB!$B$2:$B$255,""),IF(OR(G90="30L",G90="30R"),_xlfn.XLOOKUP(C90,DB!$A$2:$A$255,DB!$C$2:$C$255,""),""))</f>
        <v>ENEBA</v>
      </c>
      <c r="S90" s="3">
        <f t="shared" si="1"/>
        <v>18</v>
      </c>
      <c r="T90" s="3" t="str">
        <f>_xlfn.XLOOKUP(C90,DB!$A$2:$A$255,DB!$D$2:$D$255,"")</f>
        <v>Sector 3</v>
      </c>
    </row>
    <row r="91" spans="1:20" x14ac:dyDescent="0.2">
      <c r="A91" s="20" t="s">
        <v>217</v>
      </c>
      <c r="B91" s="20" t="s">
        <v>18</v>
      </c>
      <c r="C91" s="20" t="s">
        <v>33</v>
      </c>
      <c r="D91" s="20" t="s">
        <v>61</v>
      </c>
      <c r="E91" s="20" t="s">
        <v>418</v>
      </c>
      <c r="F91" s="21">
        <v>46310.752118055556</v>
      </c>
      <c r="G91" s="20" t="s">
        <v>22</v>
      </c>
      <c r="H91" s="20" t="s">
        <v>4948</v>
      </c>
      <c r="I91" s="22">
        <v>340</v>
      </c>
      <c r="J91" s="20" t="s">
        <v>23</v>
      </c>
      <c r="K91" s="20" t="s">
        <v>24</v>
      </c>
      <c r="L91" s="22">
        <v>874</v>
      </c>
      <c r="M91" s="20" t="s">
        <v>36</v>
      </c>
      <c r="N91" s="21">
        <v>46310.799027777779</v>
      </c>
      <c r="O91" s="22">
        <v>340</v>
      </c>
      <c r="P91" s="20" t="s">
        <v>26</v>
      </c>
      <c r="Q91" s="22">
        <v>190</v>
      </c>
      <c r="R91" s="3" t="str">
        <f>IF(OR(G91="12R",G91="12L"),_xlfn.XLOOKUP(C91,DB!$A$2:$A$255,DB!$B$2:$B$255,""),IF(OR(G91="30L",G91="30R"),_xlfn.XLOOKUP(C91,DB!$A$2:$A$255,DB!$C$2:$C$255,""),""))</f>
        <v>UDGUV</v>
      </c>
      <c r="S91" s="3">
        <f t="shared" si="1"/>
        <v>18</v>
      </c>
      <c r="T91" s="3" t="str">
        <f>_xlfn.XLOOKUP(C91,DB!$A$2:$A$255,DB!$D$2:$D$255,"")</f>
        <v>Sector 2</v>
      </c>
    </row>
    <row r="92" spans="1:20" x14ac:dyDescent="0.2">
      <c r="A92" s="20" t="s">
        <v>389</v>
      </c>
      <c r="B92" s="20" t="s">
        <v>18</v>
      </c>
      <c r="C92" s="20" t="s">
        <v>390</v>
      </c>
      <c r="D92" s="20" t="s">
        <v>34</v>
      </c>
      <c r="E92" s="20" t="s">
        <v>4949</v>
      </c>
      <c r="F92" s="21">
        <v>46310.752627314811</v>
      </c>
      <c r="G92" s="20" t="s">
        <v>22</v>
      </c>
      <c r="H92" s="20" t="s">
        <v>4950</v>
      </c>
      <c r="I92" s="22">
        <v>370</v>
      </c>
      <c r="J92" s="20" t="s">
        <v>23</v>
      </c>
      <c r="K92" s="20" t="s">
        <v>24</v>
      </c>
      <c r="L92" s="22">
        <v>136</v>
      </c>
      <c r="M92" s="20" t="s">
        <v>40</v>
      </c>
      <c r="N92" s="21">
        <v>46310.762256944443</v>
      </c>
      <c r="O92" s="22">
        <v>254</v>
      </c>
      <c r="P92" s="20" t="s">
        <v>26</v>
      </c>
      <c r="Q92" s="22">
        <v>190</v>
      </c>
      <c r="R92" s="3" t="str">
        <f>IF(OR(G92="12R",G92="12L"),_xlfn.XLOOKUP(C92,DB!$A$2:$A$255,DB!$B$2:$B$255,""),IF(OR(G92="30L",G92="30R"),_xlfn.XLOOKUP(C92,DB!$A$2:$A$255,DB!$C$2:$C$255,""),""))</f>
        <v>OMSUK</v>
      </c>
      <c r="S92" s="3">
        <f t="shared" si="1"/>
        <v>18</v>
      </c>
      <c r="T92" s="3" t="str">
        <f>_xlfn.XLOOKUP(C92,DB!$A$2:$A$255,DB!$D$2:$D$255,"")</f>
        <v>Sector 3</v>
      </c>
    </row>
    <row r="93" spans="1:20" x14ac:dyDescent="0.2">
      <c r="A93" s="20" t="s">
        <v>483</v>
      </c>
      <c r="B93" s="20" t="s">
        <v>18</v>
      </c>
      <c r="C93" s="20" t="s">
        <v>484</v>
      </c>
      <c r="D93" s="20" t="s">
        <v>54</v>
      </c>
      <c r="E93" s="20" t="s">
        <v>890</v>
      </c>
      <c r="F93" s="21">
        <v>46310.75371527778</v>
      </c>
      <c r="G93" s="20" t="s">
        <v>22</v>
      </c>
      <c r="H93" s="20" t="s">
        <v>4951</v>
      </c>
      <c r="I93" s="22">
        <v>380</v>
      </c>
      <c r="J93" s="20" t="s">
        <v>23</v>
      </c>
      <c r="K93" s="20" t="s">
        <v>24</v>
      </c>
      <c r="L93" s="22">
        <v>999</v>
      </c>
      <c r="M93" s="20" t="s">
        <v>486</v>
      </c>
      <c r="N93" s="21">
        <v>46310.811886574069</v>
      </c>
      <c r="O93" s="22">
        <v>229</v>
      </c>
      <c r="P93" s="20" t="s">
        <v>26</v>
      </c>
      <c r="Q93" s="22">
        <v>190</v>
      </c>
      <c r="R93" s="3" t="str">
        <f>IF(OR(G93="12R",G93="12L"),_xlfn.XLOOKUP(C93,DB!$A$2:$A$255,DB!$B$2:$B$255,""),IF(OR(G93="30L",G93="30R"),_xlfn.XLOOKUP(C93,DB!$A$2:$A$255,DB!$C$2:$C$255,""),""))</f>
        <v>UDGUV</v>
      </c>
      <c r="S93" s="3">
        <f t="shared" si="1"/>
        <v>18</v>
      </c>
      <c r="T93" s="3" t="str">
        <f>_xlfn.XLOOKUP(C93,DB!$A$2:$A$255,DB!$D$2:$D$255,"")</f>
        <v>Sector 2</v>
      </c>
    </row>
    <row r="94" spans="1:20" x14ac:dyDescent="0.2">
      <c r="A94" s="20" t="s">
        <v>305</v>
      </c>
      <c r="B94" s="20" t="s">
        <v>18</v>
      </c>
      <c r="C94" s="20" t="s">
        <v>148</v>
      </c>
      <c r="D94" s="20" t="s">
        <v>61</v>
      </c>
      <c r="E94" s="20" t="s">
        <v>4952</v>
      </c>
      <c r="F94" s="21">
        <v>46310.754398148143</v>
      </c>
      <c r="G94" s="20" t="s">
        <v>22</v>
      </c>
      <c r="H94" s="20" t="s">
        <v>4953</v>
      </c>
      <c r="I94" s="22">
        <v>330</v>
      </c>
      <c r="J94" s="20" t="s">
        <v>23</v>
      </c>
      <c r="K94" s="20" t="s">
        <v>24</v>
      </c>
      <c r="L94" s="22">
        <v>135</v>
      </c>
      <c r="M94" s="20" t="s">
        <v>447</v>
      </c>
      <c r="N94" s="21">
        <v>46310.763842592598</v>
      </c>
      <c r="O94" s="22">
        <v>220</v>
      </c>
      <c r="P94" s="20" t="s">
        <v>26</v>
      </c>
      <c r="Q94" s="22">
        <v>190</v>
      </c>
      <c r="R94" s="3" t="str">
        <f>IF(OR(G94="12R",G94="12L"),_xlfn.XLOOKUP(C94,DB!$A$2:$A$255,DB!$B$2:$B$255,""),IF(OR(G94="30L",G94="30R"),_xlfn.XLOOKUP(C94,DB!$A$2:$A$255,DB!$C$2:$C$255,""),""))</f>
        <v>NUDAL</v>
      </c>
      <c r="S94" s="3">
        <f t="shared" si="1"/>
        <v>18</v>
      </c>
      <c r="T94" s="3" t="str">
        <f>_xlfn.XLOOKUP(C94,DB!$A$2:$A$255,DB!$D$2:$D$255,"")</f>
        <v>Sector 3</v>
      </c>
    </row>
    <row r="95" spans="1:20" x14ac:dyDescent="0.2">
      <c r="A95" s="20" t="s">
        <v>228</v>
      </c>
      <c r="B95" s="20" t="s">
        <v>18</v>
      </c>
      <c r="C95" s="20" t="s">
        <v>19</v>
      </c>
      <c r="D95" s="20" t="s">
        <v>54</v>
      </c>
      <c r="E95" s="20" t="s">
        <v>449</v>
      </c>
      <c r="F95" s="21">
        <v>46310.755324074074</v>
      </c>
      <c r="G95" s="20" t="s">
        <v>22</v>
      </c>
      <c r="H95" s="20" t="s">
        <v>4954</v>
      </c>
      <c r="I95" s="22">
        <v>380</v>
      </c>
      <c r="J95" s="20" t="s">
        <v>23</v>
      </c>
      <c r="K95" s="20" t="s">
        <v>24</v>
      </c>
      <c r="L95" s="22">
        <v>874</v>
      </c>
      <c r="M95" s="20" t="s">
        <v>848</v>
      </c>
      <c r="N95" s="21">
        <v>46310.803784722222</v>
      </c>
      <c r="O95" s="22">
        <v>380</v>
      </c>
      <c r="P95" s="20" t="s">
        <v>26</v>
      </c>
      <c r="Q95" s="22">
        <v>190</v>
      </c>
      <c r="R95" s="3" t="str">
        <f>IF(OR(G95="12R",G95="12L"),_xlfn.XLOOKUP(C95,DB!$A$2:$A$255,DB!$B$2:$B$255,""),IF(OR(G95="30L",G95="30R"),_xlfn.XLOOKUP(C95,DB!$A$2:$A$255,DB!$C$2:$C$255,""),""))</f>
        <v>UDGUV</v>
      </c>
      <c r="S95" s="3">
        <f t="shared" si="1"/>
        <v>18</v>
      </c>
      <c r="T95" s="3" t="str">
        <f>_xlfn.XLOOKUP(C95,DB!$A$2:$A$255,DB!$D$2:$D$255,"")</f>
        <v>Sector 2</v>
      </c>
    </row>
    <row r="96" spans="1:20" x14ac:dyDescent="0.2">
      <c r="A96" s="20" t="s">
        <v>242</v>
      </c>
      <c r="B96" s="20" t="s">
        <v>18</v>
      </c>
      <c r="C96" s="20" t="s">
        <v>203</v>
      </c>
      <c r="D96" s="20" t="s">
        <v>61</v>
      </c>
      <c r="E96" s="20" t="s">
        <v>1246</v>
      </c>
      <c r="F96" s="21">
        <v>46310.756030092598</v>
      </c>
      <c r="G96" s="20" t="s">
        <v>22</v>
      </c>
      <c r="H96" s="20" t="s">
        <v>4955</v>
      </c>
      <c r="I96" s="22">
        <v>360</v>
      </c>
      <c r="J96" s="20" t="s">
        <v>23</v>
      </c>
      <c r="K96" s="20" t="s">
        <v>24</v>
      </c>
      <c r="L96" s="22">
        <v>411</v>
      </c>
      <c r="M96" s="20" t="s">
        <v>4956</v>
      </c>
      <c r="N96" s="21">
        <v>46310.77853009259</v>
      </c>
      <c r="O96" s="22">
        <v>340</v>
      </c>
      <c r="P96" s="20" t="s">
        <v>26</v>
      </c>
      <c r="Q96" s="22">
        <v>40</v>
      </c>
      <c r="R96" s="3" t="str">
        <f>IF(OR(G96="12R",G96="12L"),_xlfn.XLOOKUP(C96,DB!$A$2:$A$255,DB!$B$2:$B$255,""),IF(OR(G96="30L",G96="30R"),_xlfn.XLOOKUP(C96,DB!$A$2:$A$255,DB!$C$2:$C$255,""),""))</f>
        <v>ENEBA</v>
      </c>
      <c r="S96" s="3">
        <f t="shared" si="1"/>
        <v>18</v>
      </c>
      <c r="T96" s="3" t="str">
        <f>_xlfn.XLOOKUP(C96,DB!$A$2:$A$255,DB!$D$2:$D$255,"")</f>
        <v>Sector 3</v>
      </c>
    </row>
    <row r="97" spans="1:20" x14ac:dyDescent="0.2">
      <c r="A97" s="20" t="s">
        <v>233</v>
      </c>
      <c r="B97" s="20" t="s">
        <v>18</v>
      </c>
      <c r="C97" s="20" t="s">
        <v>234</v>
      </c>
      <c r="D97" s="20" t="s">
        <v>44</v>
      </c>
      <c r="E97" s="20" t="s">
        <v>398</v>
      </c>
      <c r="F97" s="21">
        <v>46310.756620370375</v>
      </c>
      <c r="G97" s="20" t="s">
        <v>22</v>
      </c>
      <c r="H97" s="20" t="s">
        <v>4957</v>
      </c>
      <c r="I97" s="22">
        <v>320</v>
      </c>
      <c r="J97" s="20" t="s">
        <v>23</v>
      </c>
      <c r="K97" s="20" t="s">
        <v>24</v>
      </c>
      <c r="L97" s="22">
        <v>879</v>
      </c>
      <c r="M97" s="20" t="s">
        <v>36</v>
      </c>
      <c r="N97" s="21">
        <v>46310.802858796298</v>
      </c>
      <c r="O97" s="22">
        <v>320</v>
      </c>
      <c r="P97" s="20" t="s">
        <v>26</v>
      </c>
      <c r="Q97" s="22">
        <v>190</v>
      </c>
      <c r="R97" s="3" t="str">
        <f>IF(OR(G97="12R",G97="12L"),_xlfn.XLOOKUP(C97,DB!$A$2:$A$255,DB!$B$2:$B$255,""),IF(OR(G97="30L",G97="30R"),_xlfn.XLOOKUP(C97,DB!$A$2:$A$255,DB!$C$2:$C$255,""),""))</f>
        <v>UDGUV</v>
      </c>
      <c r="S97" s="3">
        <f t="shared" si="1"/>
        <v>18</v>
      </c>
      <c r="T97" s="3" t="str">
        <f>_xlfn.XLOOKUP(C97,DB!$A$2:$A$255,DB!$D$2:$D$255,"")</f>
        <v>Sector 2</v>
      </c>
    </row>
    <row r="98" spans="1:20" x14ac:dyDescent="0.2">
      <c r="A98" s="20" t="s">
        <v>237</v>
      </c>
      <c r="B98" s="20" t="s">
        <v>18</v>
      </c>
      <c r="C98" s="20" t="s">
        <v>238</v>
      </c>
      <c r="D98" s="20" t="s">
        <v>116</v>
      </c>
      <c r="E98" s="20" t="s">
        <v>4958</v>
      </c>
      <c r="F98" s="21">
        <v>46310.759085648147</v>
      </c>
      <c r="G98" s="20" t="s">
        <v>22</v>
      </c>
      <c r="H98" s="20" t="s">
        <v>4959</v>
      </c>
      <c r="I98" s="22">
        <v>390</v>
      </c>
      <c r="J98" s="20" t="s">
        <v>23</v>
      </c>
      <c r="K98" s="20" t="s">
        <v>24</v>
      </c>
      <c r="L98" s="22">
        <v>137</v>
      </c>
      <c r="M98" s="20" t="s">
        <v>655</v>
      </c>
      <c r="N98" s="21">
        <v>46310.767824074079</v>
      </c>
      <c r="O98" s="22">
        <v>286</v>
      </c>
      <c r="P98" s="20" t="s">
        <v>26</v>
      </c>
      <c r="Q98" s="22">
        <v>190</v>
      </c>
      <c r="R98" s="3" t="str">
        <f>IF(OR(G98="12R",G98="12L"),_xlfn.XLOOKUP(C98,DB!$A$2:$A$255,DB!$B$2:$B$255,""),IF(OR(G98="30L",G98="30R"),_xlfn.XLOOKUP(C98,DB!$A$2:$A$255,DB!$C$2:$C$255,""),""))</f>
        <v>OMSUK</v>
      </c>
      <c r="S98" s="3">
        <f t="shared" si="1"/>
        <v>18</v>
      </c>
      <c r="T98" s="3" t="str">
        <f>_xlfn.XLOOKUP(C98,DB!$A$2:$A$255,DB!$D$2:$D$255,"")</f>
        <v>Sector 3</v>
      </c>
    </row>
    <row r="99" spans="1:20" x14ac:dyDescent="0.2">
      <c r="A99" s="20" t="s">
        <v>665</v>
      </c>
      <c r="B99" s="20" t="s">
        <v>18</v>
      </c>
      <c r="C99" s="20" t="s">
        <v>666</v>
      </c>
      <c r="D99" s="20" t="s">
        <v>29</v>
      </c>
      <c r="E99" s="20" t="s">
        <v>3733</v>
      </c>
      <c r="F99" s="21">
        <v>46310.760277777779</v>
      </c>
      <c r="G99" s="20" t="s">
        <v>22</v>
      </c>
      <c r="H99" s="20" t="s">
        <v>4960</v>
      </c>
      <c r="I99" s="22">
        <v>360</v>
      </c>
      <c r="J99" s="20" t="s">
        <v>23</v>
      </c>
      <c r="K99" s="20" t="s">
        <v>24</v>
      </c>
      <c r="L99" s="22">
        <v>421</v>
      </c>
      <c r="M99" s="20" t="s">
        <v>1701</v>
      </c>
      <c r="N99" s="21">
        <v>46310.783275462964</v>
      </c>
      <c r="O99" s="22">
        <v>360</v>
      </c>
      <c r="P99" s="20" t="s">
        <v>26</v>
      </c>
      <c r="Q99" s="22">
        <v>40</v>
      </c>
      <c r="R99" s="3" t="str">
        <f>IF(OR(G99="12R",G99="12L"),_xlfn.XLOOKUP(C99,DB!$A$2:$A$255,DB!$B$2:$B$255,""),IF(OR(G99="30L",G99="30R"),_xlfn.XLOOKUP(C99,DB!$A$2:$A$255,DB!$C$2:$C$255,""),""))</f>
        <v>OMSUK</v>
      </c>
      <c r="S99" s="3">
        <f t="shared" si="1"/>
        <v>18</v>
      </c>
      <c r="T99" s="3" t="str">
        <f>_xlfn.XLOOKUP(C99,DB!$A$2:$A$255,DB!$D$2:$D$255,"")</f>
        <v>Sector 3</v>
      </c>
    </row>
    <row r="100" spans="1:20" x14ac:dyDescent="0.2">
      <c r="A100" s="20" t="s">
        <v>232</v>
      </c>
      <c r="B100" s="20" t="s">
        <v>18</v>
      </c>
      <c r="C100" s="20" t="s">
        <v>170</v>
      </c>
      <c r="D100" s="20" t="s">
        <v>20</v>
      </c>
      <c r="E100" s="20" t="s">
        <v>4961</v>
      </c>
      <c r="F100" s="21">
        <v>46310.761608796296</v>
      </c>
      <c r="G100" s="20" t="s">
        <v>22</v>
      </c>
      <c r="H100" s="20" t="s">
        <v>4962</v>
      </c>
      <c r="I100" s="22">
        <v>350</v>
      </c>
      <c r="J100" s="20" t="s">
        <v>23</v>
      </c>
      <c r="K100" s="20" t="s">
        <v>24</v>
      </c>
      <c r="L100" s="22">
        <v>375</v>
      </c>
      <c r="M100" s="20" t="s">
        <v>31</v>
      </c>
      <c r="N100" s="21">
        <v>46310.781967592593</v>
      </c>
      <c r="O100" s="22">
        <v>350</v>
      </c>
      <c r="P100" s="20" t="s">
        <v>26</v>
      </c>
      <c r="Q100" s="22">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s="20" t="s">
        <v>3627</v>
      </c>
      <c r="B101" s="20" t="s">
        <v>18</v>
      </c>
      <c r="C101" s="20" t="s">
        <v>423</v>
      </c>
      <c r="D101" s="20" t="s">
        <v>129</v>
      </c>
      <c r="E101" s="20" t="s">
        <v>3628</v>
      </c>
      <c r="F101" s="21">
        <v>46310.76289351852</v>
      </c>
      <c r="G101" s="20" t="s">
        <v>22</v>
      </c>
      <c r="H101" s="20" t="s">
        <v>4963</v>
      </c>
      <c r="I101" s="22">
        <v>400</v>
      </c>
      <c r="J101" s="20" t="s">
        <v>23</v>
      </c>
      <c r="K101" s="20" t="s">
        <v>24</v>
      </c>
      <c r="L101" s="22">
        <v>436</v>
      </c>
      <c r="M101" s="20" t="s">
        <v>4964</v>
      </c>
      <c r="N101" s="21">
        <v>46310.786099537036</v>
      </c>
      <c r="O101" s="22">
        <v>400</v>
      </c>
      <c r="P101" s="20" t="s">
        <v>26</v>
      </c>
      <c r="Q101" s="22">
        <v>40</v>
      </c>
      <c r="R101" s="3" t="str">
        <f>IF(OR(G101="12R",G101="12L"),_xlfn.XLOOKUP(C101,DB!$A$2:$A$255,DB!$B$2:$B$255,""),IF(OR(G101="30L",G101="30R"),_xlfn.XLOOKUP(C101,DB!$A$2:$A$255,DB!$C$2:$C$255,""),""))</f>
        <v>ENEBA</v>
      </c>
      <c r="S101" s="3">
        <f t="shared" si="1"/>
        <v>18</v>
      </c>
      <c r="T101" s="3" t="str">
        <f>_xlfn.XLOOKUP(C101,DB!$A$2:$A$255,DB!$D$2:$D$255,"")</f>
        <v>Sector 3</v>
      </c>
    </row>
    <row r="102" spans="1:20" x14ac:dyDescent="0.2">
      <c r="A102" s="20" t="s">
        <v>214</v>
      </c>
      <c r="B102" s="20" t="s">
        <v>18</v>
      </c>
      <c r="C102" s="20" t="s">
        <v>215</v>
      </c>
      <c r="D102" s="20" t="s">
        <v>116</v>
      </c>
      <c r="E102" s="20" t="s">
        <v>3200</v>
      </c>
      <c r="F102" s="21">
        <v>46310.764386574076</v>
      </c>
      <c r="G102" s="20" t="s">
        <v>22</v>
      </c>
      <c r="H102" s="20" t="s">
        <v>4965</v>
      </c>
      <c r="I102" s="22">
        <v>380</v>
      </c>
      <c r="J102" s="20" t="s">
        <v>23</v>
      </c>
      <c r="K102" s="20" t="s">
        <v>24</v>
      </c>
      <c r="L102" s="22">
        <v>438</v>
      </c>
      <c r="M102" s="20" t="s">
        <v>4966</v>
      </c>
      <c r="N102" s="21">
        <v>46310.788090277776</v>
      </c>
      <c r="O102" s="22">
        <v>380</v>
      </c>
      <c r="P102" s="20" t="s">
        <v>26</v>
      </c>
      <c r="Q102" s="22">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253</v>
      </c>
      <c r="B103" s="20" t="s">
        <v>18</v>
      </c>
      <c r="C103" s="20" t="s">
        <v>122</v>
      </c>
      <c r="D103" s="20" t="s">
        <v>123</v>
      </c>
      <c r="E103" s="20" t="s">
        <v>2677</v>
      </c>
      <c r="F103" s="21">
        <v>46310.767824074079</v>
      </c>
      <c r="G103" s="20" t="s">
        <v>22</v>
      </c>
      <c r="H103" s="20" t="s">
        <v>4967</v>
      </c>
      <c r="I103" s="22">
        <v>340</v>
      </c>
      <c r="J103" s="20" t="s">
        <v>23</v>
      </c>
      <c r="K103" s="20" t="s">
        <v>24</v>
      </c>
      <c r="L103" s="22">
        <v>545</v>
      </c>
      <c r="M103" s="20" t="s">
        <v>130</v>
      </c>
      <c r="N103" s="21">
        <v>46310.795069444444</v>
      </c>
      <c r="O103" s="22">
        <v>340</v>
      </c>
      <c r="P103" s="20" t="s">
        <v>26</v>
      </c>
      <c r="Q103" s="22">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20" t="s">
        <v>187</v>
      </c>
      <c r="B104" s="20" t="s">
        <v>18</v>
      </c>
      <c r="C104" s="20" t="s">
        <v>18</v>
      </c>
      <c r="D104" s="20" t="s">
        <v>188</v>
      </c>
      <c r="E104" s="20"/>
      <c r="F104" s="21">
        <v>46310.769918981481</v>
      </c>
      <c r="G104" s="20" t="s">
        <v>22</v>
      </c>
      <c r="H104" s="20" t="s">
        <v>138</v>
      </c>
      <c r="I104" s="22">
        <v>15</v>
      </c>
      <c r="J104" s="20" t="s">
        <v>139</v>
      </c>
      <c r="K104" s="20" t="s">
        <v>51</v>
      </c>
      <c r="L104" s="22">
        <v>144</v>
      </c>
      <c r="M104" s="20" t="s">
        <v>18</v>
      </c>
      <c r="N104" s="21">
        <v>46310.783460648148</v>
      </c>
      <c r="O104" s="22">
        <v>0</v>
      </c>
      <c r="P104" s="20" t="s">
        <v>137</v>
      </c>
      <c r="Q104" s="22">
        <v>15</v>
      </c>
      <c r="R104" s="3" t="str">
        <f>IF(OR(G104="12R",G104="12L"),_xlfn.XLOOKUP(C104,DB!$A$2:$A$255,DB!$B$2:$B$255,""),IF(OR(G104="30L",G104="30R"),_xlfn.XLOOKUP(C104,DB!$A$2:$A$255,DB!$C$2:$C$255,""),""))</f>
        <v/>
      </c>
      <c r="S104" s="3">
        <f t="shared" si="1"/>
        <v>18</v>
      </c>
      <c r="T104" s="3" t="str">
        <f>_xlfn.XLOOKUP(C104,DB!$A$2:$A$255,DB!$D$2:$D$255,"")</f>
        <v/>
      </c>
    </row>
    <row r="105" spans="1:20" x14ac:dyDescent="0.2">
      <c r="A105" s="20" t="s">
        <v>243</v>
      </c>
      <c r="B105" s="20" t="s">
        <v>18</v>
      </c>
      <c r="C105" s="20" t="s">
        <v>144</v>
      </c>
      <c r="D105" s="20" t="s">
        <v>61</v>
      </c>
      <c r="E105" s="20" t="s">
        <v>374</v>
      </c>
      <c r="F105" s="21">
        <v>46310.771111111113</v>
      </c>
      <c r="G105" s="20" t="s">
        <v>22</v>
      </c>
      <c r="H105" s="20" t="s">
        <v>4968</v>
      </c>
      <c r="I105" s="22">
        <v>330</v>
      </c>
      <c r="J105" s="20" t="s">
        <v>23</v>
      </c>
      <c r="K105" s="20" t="s">
        <v>24</v>
      </c>
      <c r="L105" s="22">
        <v>358</v>
      </c>
      <c r="M105" s="20" t="s">
        <v>31</v>
      </c>
      <c r="N105" s="21">
        <v>46310.791087962964</v>
      </c>
      <c r="O105" s="22">
        <v>289</v>
      </c>
      <c r="P105" s="20" t="s">
        <v>26</v>
      </c>
      <c r="Q105" s="22">
        <v>40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244</v>
      </c>
      <c r="B106" s="20" t="s">
        <v>18</v>
      </c>
      <c r="C106" s="20" t="s">
        <v>28</v>
      </c>
      <c r="D106" s="20" t="s">
        <v>29</v>
      </c>
      <c r="E106" s="20" t="s">
        <v>496</v>
      </c>
      <c r="F106" s="21">
        <v>46310.774907407409</v>
      </c>
      <c r="G106" s="20" t="s">
        <v>22</v>
      </c>
      <c r="H106" s="20" t="s">
        <v>4969</v>
      </c>
      <c r="I106" s="22">
        <v>380</v>
      </c>
      <c r="J106" s="20" t="s">
        <v>23</v>
      </c>
      <c r="K106" s="20" t="s">
        <v>24</v>
      </c>
      <c r="L106" s="22">
        <v>376</v>
      </c>
      <c r="M106" s="20" t="s">
        <v>269</v>
      </c>
      <c r="N106" s="21">
        <v>46310.796307870369</v>
      </c>
      <c r="O106" s="22">
        <v>340</v>
      </c>
      <c r="P106" s="20" t="s">
        <v>26</v>
      </c>
      <c r="Q106" s="22">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220</v>
      </c>
      <c r="B107" s="20" t="s">
        <v>18</v>
      </c>
      <c r="C107" s="20" t="s">
        <v>221</v>
      </c>
      <c r="D107" s="20" t="s">
        <v>61</v>
      </c>
      <c r="E107" s="20" t="s">
        <v>590</v>
      </c>
      <c r="F107" s="21">
        <v>46310.77925925926</v>
      </c>
      <c r="G107" s="20" t="s">
        <v>22</v>
      </c>
      <c r="H107" s="20" t="s">
        <v>4970</v>
      </c>
      <c r="I107" s="22">
        <v>360</v>
      </c>
      <c r="J107" s="20" t="s">
        <v>23</v>
      </c>
      <c r="K107" s="20" t="s">
        <v>24</v>
      </c>
      <c r="L107" s="22">
        <v>867</v>
      </c>
      <c r="M107" s="20" t="s">
        <v>4844</v>
      </c>
      <c r="N107" s="21">
        <v>46310.82707175926</v>
      </c>
      <c r="O107" s="22">
        <v>360</v>
      </c>
      <c r="P107" s="20" t="s">
        <v>26</v>
      </c>
      <c r="Q107" s="22">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498</v>
      </c>
      <c r="B108" s="20" t="s">
        <v>18</v>
      </c>
      <c r="C108" s="20" t="s">
        <v>101</v>
      </c>
      <c r="D108" s="20" t="s">
        <v>34</v>
      </c>
      <c r="E108" s="20" t="s">
        <v>399</v>
      </c>
      <c r="F108" s="21">
        <v>46310.782094907408</v>
      </c>
      <c r="G108" s="20" t="s">
        <v>22</v>
      </c>
      <c r="H108" s="20" t="s">
        <v>4971</v>
      </c>
      <c r="I108" s="22">
        <v>380</v>
      </c>
      <c r="J108" s="20" t="s">
        <v>23</v>
      </c>
      <c r="K108" s="20" t="s">
        <v>152</v>
      </c>
      <c r="L108" s="22">
        <v>875</v>
      </c>
      <c r="M108" s="20" t="s">
        <v>703</v>
      </c>
      <c r="N108" s="21">
        <v>46310.830462962964</v>
      </c>
      <c r="O108" s="22">
        <v>380</v>
      </c>
      <c r="P108" s="20" t="s">
        <v>26</v>
      </c>
      <c r="Q108" s="22">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s="20" t="s">
        <v>251</v>
      </c>
      <c r="B109" s="20" t="s">
        <v>18</v>
      </c>
      <c r="C109" s="20" t="s">
        <v>63</v>
      </c>
      <c r="D109" s="20" t="s">
        <v>34</v>
      </c>
      <c r="E109" s="20" t="s">
        <v>391</v>
      </c>
      <c r="F109" s="21">
        <v>46310.784861111111</v>
      </c>
      <c r="G109" s="20" t="s">
        <v>22</v>
      </c>
      <c r="H109" s="20" t="s">
        <v>4972</v>
      </c>
      <c r="I109" s="22">
        <v>380</v>
      </c>
      <c r="J109" s="20" t="s">
        <v>23</v>
      </c>
      <c r="K109" s="20" t="s">
        <v>24</v>
      </c>
      <c r="L109" s="22">
        <v>867</v>
      </c>
      <c r="M109" s="20" t="s">
        <v>181</v>
      </c>
      <c r="N109" s="21">
        <v>46310.831875000003</v>
      </c>
      <c r="O109" s="22">
        <v>380</v>
      </c>
      <c r="P109" s="20" t="s">
        <v>26</v>
      </c>
      <c r="Q109" s="22">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20" t="s">
        <v>257</v>
      </c>
      <c r="B110" s="20" t="s">
        <v>18</v>
      </c>
      <c r="C110" s="20" t="s">
        <v>122</v>
      </c>
      <c r="D110" s="20" t="s">
        <v>123</v>
      </c>
      <c r="E110" s="20" t="s">
        <v>855</v>
      </c>
      <c r="F110" s="21">
        <v>46310.785462962958</v>
      </c>
      <c r="G110" s="20" t="s">
        <v>22</v>
      </c>
      <c r="H110" s="20" t="s">
        <v>4973</v>
      </c>
      <c r="I110" s="22">
        <v>340</v>
      </c>
      <c r="J110" s="20" t="s">
        <v>23</v>
      </c>
      <c r="K110" s="20" t="s">
        <v>24</v>
      </c>
      <c r="L110" s="22">
        <v>518</v>
      </c>
      <c r="M110" s="20" t="s">
        <v>1156</v>
      </c>
      <c r="N110" s="21">
        <v>46310.812060185184</v>
      </c>
      <c r="O110" s="22">
        <v>340</v>
      </c>
      <c r="P110" s="20" t="s">
        <v>26</v>
      </c>
      <c r="Q110" s="22">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20" t="s">
        <v>494</v>
      </c>
      <c r="B111" s="20" t="s">
        <v>18</v>
      </c>
      <c r="C111" s="20" t="s">
        <v>282</v>
      </c>
      <c r="D111" s="20" t="s">
        <v>29</v>
      </c>
      <c r="E111" s="20" t="s">
        <v>671</v>
      </c>
      <c r="F111" s="21">
        <v>46310.78707175926</v>
      </c>
      <c r="G111" s="20" t="s">
        <v>22</v>
      </c>
      <c r="H111" s="20" t="s">
        <v>4974</v>
      </c>
      <c r="I111" s="22">
        <v>350</v>
      </c>
      <c r="J111" s="20" t="s">
        <v>23</v>
      </c>
      <c r="K111" s="20" t="s">
        <v>24</v>
      </c>
      <c r="L111" s="22">
        <v>389</v>
      </c>
      <c r="M111" s="20" t="s">
        <v>31</v>
      </c>
      <c r="N111" s="21">
        <v>46310.808379629627</v>
      </c>
      <c r="O111" s="22">
        <v>350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245</v>
      </c>
      <c r="B112" s="20" t="s">
        <v>18</v>
      </c>
      <c r="C112" s="20" t="s">
        <v>246</v>
      </c>
      <c r="D112" s="20" t="s">
        <v>247</v>
      </c>
      <c r="E112" s="20" t="s">
        <v>658</v>
      </c>
      <c r="F112" s="21">
        <v>46310.789166666669</v>
      </c>
      <c r="G112" s="20" t="s">
        <v>22</v>
      </c>
      <c r="H112" s="20" t="s">
        <v>4975</v>
      </c>
      <c r="I112" s="22">
        <v>100</v>
      </c>
      <c r="J112" s="20" t="s">
        <v>23</v>
      </c>
      <c r="K112" s="20" t="s">
        <v>24</v>
      </c>
      <c r="L112" s="22">
        <v>351</v>
      </c>
      <c r="M112" s="20" t="s">
        <v>246</v>
      </c>
      <c r="N112" s="21">
        <v>46310.847870370373</v>
      </c>
      <c r="O112" s="22">
        <v>0</v>
      </c>
      <c r="P112" s="20" t="s">
        <v>137</v>
      </c>
      <c r="Q112" s="22">
        <v>40</v>
      </c>
      <c r="R112" s="3" t="str">
        <f>IF(OR(G112="12R",G112="12L"),_xlfn.XLOOKUP(C112,DB!$A$2:$A$255,DB!$B$2:$B$255,""),IF(OR(G112="30L",G112="30R"),_xlfn.XLOOKUP(C112,DB!$A$2:$A$255,DB!$C$2:$C$255,""),""))</f>
        <v>CZM</v>
      </c>
      <c r="S112" s="3">
        <f t="shared" si="1"/>
        <v>18</v>
      </c>
      <c r="T112" s="3" t="str">
        <f>_xlfn.XLOOKUP(C112,DB!$A$2:$A$255,DB!$D$2:$D$255,"")</f>
        <v>Sector 7</v>
      </c>
    </row>
    <row r="113" spans="1:20" x14ac:dyDescent="0.2">
      <c r="A113" s="20" t="s">
        <v>263</v>
      </c>
      <c r="B113" s="20" t="s">
        <v>18</v>
      </c>
      <c r="C113" s="20" t="s">
        <v>115</v>
      </c>
      <c r="D113" s="20" t="s">
        <v>129</v>
      </c>
      <c r="E113" s="20" t="s">
        <v>975</v>
      </c>
      <c r="F113" s="21">
        <v>46310.79074074074</v>
      </c>
      <c r="G113" s="20" t="s">
        <v>22</v>
      </c>
      <c r="H113" s="20" t="s">
        <v>4976</v>
      </c>
      <c r="I113" s="22">
        <v>350</v>
      </c>
      <c r="J113" s="20" t="s">
        <v>23</v>
      </c>
      <c r="K113" s="20" t="s">
        <v>24</v>
      </c>
      <c r="L113" s="22">
        <v>154</v>
      </c>
      <c r="M113" s="20" t="s">
        <v>869</v>
      </c>
      <c r="N113" s="21">
        <v>46310.800937499997</v>
      </c>
      <c r="O113" s="22">
        <v>290</v>
      </c>
      <c r="P113" s="20" t="s">
        <v>26</v>
      </c>
      <c r="Q113" s="22">
        <v>190</v>
      </c>
      <c r="R113" s="3" t="str">
        <f>IF(OR(G113="12R",G113="12L"),_xlfn.XLOOKUP(C113,DB!$A$2:$A$255,DB!$B$2:$B$255,""),IF(OR(G113="30L",G113="30R"),_xlfn.XLOOKUP(C113,DB!$A$2:$A$255,DB!$C$2:$C$255,""),""))</f>
        <v>TAKUX</v>
      </c>
      <c r="S113" s="3">
        <f t="shared" si="1"/>
        <v>18</v>
      </c>
      <c r="T113" s="3" t="str">
        <f>_xlfn.XLOOKUP(C113,DB!$A$2:$A$255,DB!$D$2:$D$255,"")</f>
        <v>Sector 7</v>
      </c>
    </row>
    <row r="114" spans="1:20" x14ac:dyDescent="0.2">
      <c r="A114" s="20" t="s">
        <v>258</v>
      </c>
      <c r="B114" s="20" t="s">
        <v>18</v>
      </c>
      <c r="C114" s="20" t="s">
        <v>128</v>
      </c>
      <c r="D114" s="20" t="s">
        <v>61</v>
      </c>
      <c r="E114" s="20" t="s">
        <v>2782</v>
      </c>
      <c r="F114" s="21">
        <v>46310.792118055557</v>
      </c>
      <c r="G114" s="20" t="s">
        <v>22</v>
      </c>
      <c r="H114" s="20" t="s">
        <v>4977</v>
      </c>
      <c r="I114" s="22">
        <v>340</v>
      </c>
      <c r="J114" s="20" t="s">
        <v>23</v>
      </c>
      <c r="K114" s="20" t="s">
        <v>24</v>
      </c>
      <c r="L114" s="22">
        <v>512</v>
      </c>
      <c r="M114" s="20" t="s">
        <v>4897</v>
      </c>
      <c r="N114" s="21">
        <v>46310.819108796291</v>
      </c>
      <c r="O114" s="22">
        <v>340</v>
      </c>
      <c r="P114" s="20" t="s">
        <v>26</v>
      </c>
      <c r="Q114" s="22">
        <v>40</v>
      </c>
      <c r="R114" s="3" t="str">
        <f>IF(OR(G114="12R",G114="12L"),_xlfn.XLOOKUP(C114,DB!$A$2:$A$255,DB!$B$2:$B$255,""),IF(OR(G114="30L",G114="30R"),_xlfn.XLOOKUP(C114,DB!$A$2:$A$255,DB!$C$2:$C$255,""),""))</f>
        <v>ENEBA</v>
      </c>
      <c r="S114" s="3">
        <f t="shared" si="1"/>
        <v>19</v>
      </c>
      <c r="T114" s="3" t="str">
        <f>_xlfn.XLOOKUP(C114,DB!$A$2:$A$255,DB!$D$2:$D$255,"")</f>
        <v>Sector 3</v>
      </c>
    </row>
    <row r="115" spans="1:20" x14ac:dyDescent="0.2">
      <c r="A115" s="20" t="s">
        <v>231</v>
      </c>
      <c r="B115" s="20" t="s">
        <v>18</v>
      </c>
      <c r="C115" s="20" t="s">
        <v>33</v>
      </c>
      <c r="D115" s="20" t="s">
        <v>61</v>
      </c>
      <c r="E115" s="20" t="s">
        <v>4978</v>
      </c>
      <c r="F115" s="21">
        <v>46310.793796296297</v>
      </c>
      <c r="G115" s="20" t="s">
        <v>22</v>
      </c>
      <c r="H115" s="20" t="s">
        <v>4979</v>
      </c>
      <c r="I115" s="22">
        <v>340</v>
      </c>
      <c r="J115" s="20" t="s">
        <v>23</v>
      </c>
      <c r="K115" s="20" t="s">
        <v>24</v>
      </c>
      <c r="L115" s="22">
        <v>901</v>
      </c>
      <c r="M115" s="20" t="s">
        <v>36</v>
      </c>
      <c r="N115" s="21">
        <v>46310.842256944445</v>
      </c>
      <c r="O115" s="22">
        <v>340</v>
      </c>
      <c r="P115" s="20" t="s">
        <v>26</v>
      </c>
      <c r="Q115" s="22">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s="20" t="s">
        <v>509</v>
      </c>
      <c r="B116" s="20" t="s">
        <v>18</v>
      </c>
      <c r="C116" s="20" t="s">
        <v>134</v>
      </c>
      <c r="D116" s="20" t="s">
        <v>20</v>
      </c>
      <c r="E116" s="20" t="s">
        <v>2974</v>
      </c>
      <c r="F116" s="21">
        <v>46310.794895833329</v>
      </c>
      <c r="G116" s="20" t="s">
        <v>22</v>
      </c>
      <c r="H116" s="20" t="s">
        <v>4980</v>
      </c>
      <c r="I116" s="22">
        <v>350</v>
      </c>
      <c r="J116" s="20" t="s">
        <v>23</v>
      </c>
      <c r="K116" s="20" t="s">
        <v>24</v>
      </c>
      <c r="L116" s="22">
        <v>373</v>
      </c>
      <c r="M116" s="20" t="s">
        <v>31</v>
      </c>
      <c r="N116" s="21">
        <v>46310.815486111111</v>
      </c>
      <c r="O116" s="22">
        <v>330</v>
      </c>
      <c r="P116" s="20" t="s">
        <v>26</v>
      </c>
      <c r="Q116" s="22">
        <v>40</v>
      </c>
      <c r="R116" s="3" t="str">
        <f>IF(OR(G116="12R",G116="12L"),_xlfn.XLOOKUP(C116,DB!$A$2:$A$255,DB!$B$2:$B$255,""),IF(OR(G116="30L",G116="30R"),_xlfn.XLOOKUP(C116,DB!$A$2:$A$255,DB!$C$2:$C$255,""),""))</f>
        <v>ENEBA</v>
      </c>
      <c r="S116" s="3">
        <f t="shared" si="1"/>
        <v>19</v>
      </c>
      <c r="T116" s="3" t="str">
        <f>_xlfn.XLOOKUP(C116,DB!$A$2:$A$255,DB!$D$2:$D$255,"")</f>
        <v>Sector 3</v>
      </c>
    </row>
    <row r="117" spans="1:20" x14ac:dyDescent="0.2">
      <c r="A117" s="20" t="s">
        <v>415</v>
      </c>
      <c r="B117" s="20" t="s">
        <v>18</v>
      </c>
      <c r="C117" s="20" t="s">
        <v>18</v>
      </c>
      <c r="D117" s="20" t="s">
        <v>416</v>
      </c>
      <c r="E117" s="20"/>
      <c r="F117" s="21">
        <v>46310.796527777777</v>
      </c>
      <c r="G117" s="20" t="s">
        <v>22</v>
      </c>
      <c r="H117" s="20" t="s">
        <v>4981</v>
      </c>
      <c r="I117" s="22">
        <v>15</v>
      </c>
      <c r="J117" s="20" t="s">
        <v>139</v>
      </c>
      <c r="K117" s="20" t="s">
        <v>51</v>
      </c>
      <c r="L117" s="22">
        <v>90</v>
      </c>
      <c r="M117" s="20" t="s">
        <v>18</v>
      </c>
      <c r="N117" s="21">
        <v>46310.810381944444</v>
      </c>
      <c r="O117" s="22">
        <v>0</v>
      </c>
      <c r="P117" s="20" t="s">
        <v>137</v>
      </c>
      <c r="Q117" s="22">
        <v>15</v>
      </c>
      <c r="R117" s="3" t="str">
        <f>IF(OR(G117="12R",G117="12L"),_xlfn.XLOOKUP(C117,DB!$A$2:$A$255,DB!$B$2:$B$255,""),IF(OR(G117="30L",G117="30R"),_xlfn.XLOOKUP(C117,DB!$A$2:$A$255,DB!$C$2:$C$255,""),""))</f>
        <v/>
      </c>
      <c r="S117" s="3">
        <f t="shared" si="1"/>
        <v>19</v>
      </c>
      <c r="T117" s="3" t="str">
        <f>_xlfn.XLOOKUP(C117,DB!$A$2:$A$255,DB!$D$2:$D$255,"")</f>
        <v/>
      </c>
    </row>
    <row r="118" spans="1:20" x14ac:dyDescent="0.2">
      <c r="A118" s="20" t="s">
        <v>265</v>
      </c>
      <c r="B118" s="20" t="s">
        <v>18</v>
      </c>
      <c r="C118" s="20" t="s">
        <v>148</v>
      </c>
      <c r="D118" s="20" t="s">
        <v>129</v>
      </c>
      <c r="E118" s="20" t="s">
        <v>4982</v>
      </c>
      <c r="F118" s="21">
        <v>46310.803472222222</v>
      </c>
      <c r="G118" s="20" t="s">
        <v>22</v>
      </c>
      <c r="H118" s="20" t="s">
        <v>4983</v>
      </c>
      <c r="I118" s="22">
        <v>330</v>
      </c>
      <c r="J118" s="20" t="s">
        <v>23</v>
      </c>
      <c r="K118" s="20" t="s">
        <v>24</v>
      </c>
      <c r="L118" s="22">
        <v>140</v>
      </c>
      <c r="M118" s="20" t="s">
        <v>266</v>
      </c>
      <c r="N118" s="21">
        <v>46310.8127662037</v>
      </c>
      <c r="O118" s="22">
        <v>254</v>
      </c>
      <c r="P118" s="20" t="s">
        <v>26</v>
      </c>
      <c r="Q118" s="22">
        <v>190</v>
      </c>
      <c r="R118" s="3" t="str">
        <f>IF(OR(G118="12R",G118="12L"),_xlfn.XLOOKUP(C118,DB!$A$2:$A$255,DB!$B$2:$B$255,""),IF(OR(G118="30L",G118="30R"),_xlfn.XLOOKUP(C118,DB!$A$2:$A$255,DB!$C$2:$C$255,""),""))</f>
        <v>NUDAL</v>
      </c>
      <c r="S118" s="3">
        <f t="shared" si="1"/>
        <v>19</v>
      </c>
      <c r="T118" s="3" t="str">
        <f>_xlfn.XLOOKUP(C118,DB!$A$2:$A$255,DB!$D$2:$D$255,"")</f>
        <v>Sector 3</v>
      </c>
    </row>
    <row r="119" spans="1:20" x14ac:dyDescent="0.2">
      <c r="A119" s="20" t="s">
        <v>264</v>
      </c>
      <c r="B119" s="20" t="s">
        <v>18</v>
      </c>
      <c r="C119" s="20" t="s">
        <v>224</v>
      </c>
      <c r="D119" s="20" t="s">
        <v>29</v>
      </c>
      <c r="E119" s="20" t="s">
        <v>1321</v>
      </c>
      <c r="F119" s="21">
        <v>46310.806076388893</v>
      </c>
      <c r="G119" s="20" t="s">
        <v>22</v>
      </c>
      <c r="H119" s="20" t="s">
        <v>4984</v>
      </c>
      <c r="I119" s="22">
        <v>360</v>
      </c>
      <c r="J119" s="20" t="s">
        <v>23</v>
      </c>
      <c r="K119" s="20" t="s">
        <v>24</v>
      </c>
      <c r="L119" s="22">
        <v>553</v>
      </c>
      <c r="M119" s="20" t="s">
        <v>130</v>
      </c>
      <c r="N119" s="21">
        <v>46310.834999999999</v>
      </c>
      <c r="O119" s="22">
        <v>360</v>
      </c>
      <c r="P119" s="20" t="s">
        <v>26</v>
      </c>
      <c r="Q119" s="22">
        <v>40</v>
      </c>
      <c r="R119" s="3" t="str">
        <f>IF(OR(G119="12R",G119="12L"),_xlfn.XLOOKUP(C119,DB!$A$2:$A$255,DB!$B$2:$B$255,""),IF(OR(G119="30L",G119="30R"),_xlfn.XLOOKUP(C119,DB!$A$2:$A$255,DB!$C$2:$C$255,""),""))</f>
        <v>ENEBA</v>
      </c>
      <c r="S119" s="3">
        <f t="shared" si="1"/>
        <v>19</v>
      </c>
      <c r="T119" s="3" t="str">
        <f>_xlfn.XLOOKUP(C119,DB!$A$2:$A$255,DB!$D$2:$D$255,"")</f>
        <v>Sector 3</v>
      </c>
    </row>
    <row r="120" spans="1:20" x14ac:dyDescent="0.2">
      <c r="A120" s="20" t="s">
        <v>255</v>
      </c>
      <c r="B120" s="20" t="s">
        <v>18</v>
      </c>
      <c r="C120" s="20" t="s">
        <v>256</v>
      </c>
      <c r="D120" s="20" t="s">
        <v>61</v>
      </c>
      <c r="E120" s="20" t="s">
        <v>120</v>
      </c>
      <c r="F120" s="21">
        <v>46310.807476851856</v>
      </c>
      <c r="G120" s="20" t="s">
        <v>22</v>
      </c>
      <c r="H120" s="20" t="s">
        <v>4985</v>
      </c>
      <c r="I120" s="22">
        <v>340</v>
      </c>
      <c r="J120" s="20" t="s">
        <v>23</v>
      </c>
      <c r="K120" s="20" t="s">
        <v>24</v>
      </c>
      <c r="L120" s="22">
        <v>860</v>
      </c>
      <c r="M120" s="20" t="s">
        <v>36</v>
      </c>
      <c r="N120" s="21">
        <v>46310.853425925925</v>
      </c>
      <c r="O120" s="22">
        <v>340</v>
      </c>
      <c r="P120" s="20" t="s">
        <v>26</v>
      </c>
      <c r="Q120" s="22">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s="20" t="s">
        <v>4986</v>
      </c>
      <c r="B121" s="20" t="s">
        <v>18</v>
      </c>
      <c r="C121" s="20" t="s">
        <v>386</v>
      </c>
      <c r="D121" s="20" t="s">
        <v>382</v>
      </c>
      <c r="E121" s="20"/>
      <c r="F121" s="21">
        <v>46310.811793981484</v>
      </c>
      <c r="G121" s="20" t="s">
        <v>22</v>
      </c>
      <c r="H121" s="20" t="s">
        <v>4987</v>
      </c>
      <c r="I121" s="22">
        <v>370</v>
      </c>
      <c r="J121" s="20" t="s">
        <v>23</v>
      </c>
      <c r="K121" s="20" t="s">
        <v>504</v>
      </c>
      <c r="L121" s="22">
        <v>139</v>
      </c>
      <c r="M121" s="20" t="s">
        <v>627</v>
      </c>
      <c r="N121" s="21">
        <v>46310.822222222225</v>
      </c>
      <c r="O121" s="22">
        <v>309</v>
      </c>
      <c r="P121" s="20" t="s">
        <v>26</v>
      </c>
      <c r="Q121" s="22">
        <v>30</v>
      </c>
      <c r="R121" s="3" t="str">
        <f>IF(OR(G121="12R",G121="12L"),_xlfn.XLOOKUP(C121,DB!$A$2:$A$255,DB!$B$2:$B$255,""),IF(OR(G121="30L",G121="30R"),_xlfn.XLOOKUP(C121,DB!$A$2:$A$255,DB!$C$2:$C$255,""),""))</f>
        <v>NUDAL</v>
      </c>
      <c r="S121" s="3">
        <f t="shared" si="1"/>
        <v>19</v>
      </c>
      <c r="T121" s="3" t="str">
        <f>_xlfn.XLOOKUP(C121,DB!$A$2:$A$255,DB!$D$2:$D$255,"")</f>
        <v>Sector 3</v>
      </c>
    </row>
    <row r="122" spans="1:20" x14ac:dyDescent="0.2">
      <c r="A122" s="20" t="s">
        <v>280</v>
      </c>
      <c r="B122" s="20" t="s">
        <v>18</v>
      </c>
      <c r="C122" s="20" t="s">
        <v>170</v>
      </c>
      <c r="D122" s="20" t="s">
        <v>34</v>
      </c>
      <c r="E122" s="20" t="s">
        <v>4988</v>
      </c>
      <c r="F122" s="21">
        <v>46310.814120370371</v>
      </c>
      <c r="G122" s="20" t="s">
        <v>22</v>
      </c>
      <c r="H122" s="20" t="s">
        <v>4989</v>
      </c>
      <c r="I122" s="22">
        <v>330</v>
      </c>
      <c r="J122" s="20" t="s">
        <v>23</v>
      </c>
      <c r="K122" s="20" t="s">
        <v>24</v>
      </c>
      <c r="L122" s="22">
        <v>135</v>
      </c>
      <c r="M122" s="20" t="s">
        <v>40</v>
      </c>
      <c r="N122" s="21">
        <v>46310.824178240742</v>
      </c>
      <c r="O122" s="22">
        <v>227</v>
      </c>
      <c r="P122" s="20" t="s">
        <v>26</v>
      </c>
      <c r="Q122" s="22">
        <v>190</v>
      </c>
      <c r="R122" s="3" t="str">
        <f>IF(OR(G122="12R",G122="12L"),_xlfn.XLOOKUP(C122,DB!$A$2:$A$255,DB!$B$2:$B$255,""),IF(OR(G122="30L",G122="30R"),_xlfn.XLOOKUP(C122,DB!$A$2:$A$255,DB!$C$2:$C$255,""),""))</f>
        <v>OMSUK</v>
      </c>
      <c r="S122" s="3">
        <f t="shared" si="1"/>
        <v>19</v>
      </c>
      <c r="T122" s="3" t="str">
        <f>_xlfn.XLOOKUP(C122,DB!$A$2:$A$255,DB!$D$2:$D$255,"")</f>
        <v>Sector 3</v>
      </c>
    </row>
    <row r="123" spans="1:20" x14ac:dyDescent="0.2">
      <c r="A123" s="20" t="s">
        <v>278</v>
      </c>
      <c r="B123" s="20" t="s">
        <v>18</v>
      </c>
      <c r="C123" s="20" t="s">
        <v>33</v>
      </c>
      <c r="D123" s="20" t="s">
        <v>34</v>
      </c>
      <c r="E123" s="20" t="s">
        <v>4403</v>
      </c>
      <c r="F123" s="21">
        <v>46310.815775462965</v>
      </c>
      <c r="G123" s="20" t="s">
        <v>22</v>
      </c>
      <c r="H123" s="20" t="s">
        <v>4990</v>
      </c>
      <c r="I123" s="22">
        <v>360</v>
      </c>
      <c r="J123" s="20" t="s">
        <v>23</v>
      </c>
      <c r="K123" s="20" t="s">
        <v>24</v>
      </c>
      <c r="L123" s="22">
        <v>872</v>
      </c>
      <c r="M123" s="20" t="s">
        <v>36</v>
      </c>
      <c r="N123" s="21">
        <v>46310.862557870365</v>
      </c>
      <c r="O123" s="22">
        <v>360</v>
      </c>
      <c r="P123" s="20" t="s">
        <v>26</v>
      </c>
      <c r="Q123" s="22">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s="20" t="s">
        <v>270</v>
      </c>
      <c r="B124" s="20" t="s">
        <v>18</v>
      </c>
      <c r="C124" s="20" t="s">
        <v>134</v>
      </c>
      <c r="D124" s="20" t="s">
        <v>61</v>
      </c>
      <c r="E124" s="20" t="s">
        <v>4991</v>
      </c>
      <c r="F124" s="21">
        <v>46310.817291666666</v>
      </c>
      <c r="G124" s="20" t="s">
        <v>22</v>
      </c>
      <c r="H124" s="20" t="s">
        <v>4992</v>
      </c>
      <c r="I124" s="22">
        <v>350</v>
      </c>
      <c r="J124" s="20" t="s">
        <v>23</v>
      </c>
      <c r="K124" s="20" t="s">
        <v>24</v>
      </c>
      <c r="L124" s="22">
        <v>380</v>
      </c>
      <c r="M124" s="20" t="s">
        <v>31</v>
      </c>
      <c r="N124" s="21">
        <v>46310.838368055556</v>
      </c>
      <c r="O124" s="22">
        <v>350</v>
      </c>
      <c r="P124" s="20" t="s">
        <v>26</v>
      </c>
      <c r="Q124" s="22">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s="20" t="s">
        <v>3096</v>
      </c>
      <c r="B125" s="20" t="s">
        <v>18</v>
      </c>
      <c r="C125" s="20" t="s">
        <v>205</v>
      </c>
      <c r="D125" s="20" t="s">
        <v>34</v>
      </c>
      <c r="E125" s="20" t="s">
        <v>2383</v>
      </c>
      <c r="F125" s="21">
        <v>46310.819166666668</v>
      </c>
      <c r="G125" s="20" t="s">
        <v>22</v>
      </c>
      <c r="H125" s="20" t="s">
        <v>4993</v>
      </c>
      <c r="I125" s="22">
        <v>350</v>
      </c>
      <c r="J125" s="20" t="s">
        <v>23</v>
      </c>
      <c r="K125" s="20" t="s">
        <v>24</v>
      </c>
      <c r="L125" s="22">
        <v>140</v>
      </c>
      <c r="M125" s="20" t="s">
        <v>4994</v>
      </c>
      <c r="N125" s="21">
        <v>46310.82913194444</v>
      </c>
      <c r="O125" s="22">
        <v>286</v>
      </c>
      <c r="P125" s="20" t="s">
        <v>26</v>
      </c>
      <c r="Q125" s="22">
        <v>190</v>
      </c>
      <c r="R125" s="3" t="str">
        <f>IF(OR(G125="12R",G125="12L"),_xlfn.XLOOKUP(C125,DB!$A$2:$A$255,DB!$B$2:$B$255,""),IF(OR(G125="30L",G125="30R"),_xlfn.XLOOKUP(C125,DB!$A$2:$A$255,DB!$C$2:$C$255,""),""))</f>
        <v>NUDAL</v>
      </c>
      <c r="S125" s="3">
        <f t="shared" si="1"/>
        <v>19</v>
      </c>
      <c r="T125" s="3" t="str">
        <f>_xlfn.XLOOKUP(C125,DB!$A$2:$A$255,DB!$D$2:$D$255,"")</f>
        <v>Sector 3</v>
      </c>
    </row>
    <row r="126" spans="1:20" x14ac:dyDescent="0.2">
      <c r="A126" s="20" t="s">
        <v>275</v>
      </c>
      <c r="B126" s="20" t="s">
        <v>18</v>
      </c>
      <c r="C126" s="20" t="s">
        <v>276</v>
      </c>
      <c r="D126" s="20" t="s">
        <v>123</v>
      </c>
      <c r="E126" s="20" t="s">
        <v>4995</v>
      </c>
      <c r="F126" s="21">
        <v>46310.820706018523</v>
      </c>
      <c r="G126" s="20" t="s">
        <v>22</v>
      </c>
      <c r="H126" s="20" t="s">
        <v>4996</v>
      </c>
      <c r="I126" s="22">
        <v>300</v>
      </c>
      <c r="J126" s="20" t="s">
        <v>23</v>
      </c>
      <c r="K126" s="20" t="s">
        <v>24</v>
      </c>
      <c r="L126" s="22">
        <v>898</v>
      </c>
      <c r="M126" s="20" t="s">
        <v>36</v>
      </c>
      <c r="N126" s="21">
        <v>46310.868472222224</v>
      </c>
      <c r="O126" s="22">
        <v>300</v>
      </c>
      <c r="P126" s="20" t="s">
        <v>26</v>
      </c>
      <c r="Q126" s="22">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20" t="s">
        <v>669</v>
      </c>
      <c r="B127" s="20" t="s">
        <v>18</v>
      </c>
      <c r="C127" s="20" t="s">
        <v>317</v>
      </c>
      <c r="D127" s="20" t="s">
        <v>20</v>
      </c>
      <c r="E127" s="20" t="s">
        <v>4997</v>
      </c>
      <c r="F127" s="21">
        <v>46310.822106481486</v>
      </c>
      <c r="G127" s="20" t="s">
        <v>22</v>
      </c>
      <c r="H127" s="20" t="s">
        <v>4998</v>
      </c>
      <c r="I127" s="22">
        <v>320</v>
      </c>
      <c r="J127" s="20" t="s">
        <v>23</v>
      </c>
      <c r="K127" s="20" t="s">
        <v>24</v>
      </c>
      <c r="L127" s="22">
        <v>441</v>
      </c>
      <c r="M127" s="20" t="s">
        <v>204</v>
      </c>
      <c r="N127" s="21">
        <v>46310.84575231481</v>
      </c>
      <c r="O127" s="22">
        <v>320</v>
      </c>
      <c r="P127" s="20" t="s">
        <v>26</v>
      </c>
      <c r="Q127" s="22">
        <v>40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4999</v>
      </c>
      <c r="B128" s="20" t="s">
        <v>18</v>
      </c>
      <c r="C128" s="20" t="s">
        <v>50</v>
      </c>
      <c r="D128" s="20" t="s">
        <v>500</v>
      </c>
      <c r="E128" s="20"/>
      <c r="F128" s="21">
        <v>46310.825243055559</v>
      </c>
      <c r="G128" s="20" t="s">
        <v>22</v>
      </c>
      <c r="H128" s="20" t="s">
        <v>5000</v>
      </c>
      <c r="I128" s="22">
        <v>430</v>
      </c>
      <c r="J128" s="20" t="s">
        <v>23</v>
      </c>
      <c r="K128" s="20" t="s">
        <v>51</v>
      </c>
      <c r="L128" s="22">
        <v>862</v>
      </c>
      <c r="M128" s="20" t="s">
        <v>46</v>
      </c>
      <c r="N128" s="21">
        <v>46310.870925925927</v>
      </c>
      <c r="O128" s="22">
        <v>430</v>
      </c>
      <c r="P128" s="20" t="s">
        <v>26</v>
      </c>
      <c r="Q128" s="22">
        <v>30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501</v>
      </c>
      <c r="B129" s="20" t="s">
        <v>18</v>
      </c>
      <c r="C129" s="20" t="s">
        <v>502</v>
      </c>
      <c r="D129" s="20" t="s">
        <v>29</v>
      </c>
      <c r="E129" s="20" t="s">
        <v>1155</v>
      </c>
      <c r="F129" s="21">
        <v>46310.826932870375</v>
      </c>
      <c r="G129" s="20" t="s">
        <v>22</v>
      </c>
      <c r="H129" s="20" t="s">
        <v>5001</v>
      </c>
      <c r="I129" s="22">
        <v>360</v>
      </c>
      <c r="J129" s="20" t="s">
        <v>23</v>
      </c>
      <c r="K129" s="20" t="s">
        <v>24</v>
      </c>
      <c r="L129" s="22">
        <v>457</v>
      </c>
      <c r="M129" s="20" t="s">
        <v>204</v>
      </c>
      <c r="N129" s="21">
        <v>46310.851817129631</v>
      </c>
      <c r="O129" s="22">
        <v>360</v>
      </c>
      <c r="P129" s="20" t="s">
        <v>26</v>
      </c>
      <c r="Q129" s="22">
        <v>40</v>
      </c>
      <c r="R129" s="3" t="str">
        <f>IF(OR(G129="12R",G129="12L"),_xlfn.XLOOKUP(C129,DB!$A$2:$A$255,DB!$B$2:$B$255,""),IF(OR(G129="30L",G129="30R"),_xlfn.XLOOKUP(C129,DB!$A$2:$A$255,DB!$C$2:$C$255,""),""))</f>
        <v>OMSUK</v>
      </c>
      <c r="S129" s="3">
        <f t="shared" si="1"/>
        <v>19</v>
      </c>
      <c r="T129" s="3" t="str">
        <f>_xlfn.XLOOKUP(C129,DB!$A$2:$A$255,DB!$D$2:$D$255,"")</f>
        <v>Sector 3</v>
      </c>
    </row>
    <row r="130" spans="1:20" x14ac:dyDescent="0.2">
      <c r="A130" s="20" t="s">
        <v>272</v>
      </c>
      <c r="B130" s="20" t="s">
        <v>18</v>
      </c>
      <c r="C130" s="20" t="s">
        <v>273</v>
      </c>
      <c r="D130" s="20" t="s">
        <v>20</v>
      </c>
      <c r="E130" s="20" t="s">
        <v>3838</v>
      </c>
      <c r="F130" s="21">
        <v>46310.828993055555</v>
      </c>
      <c r="G130" s="20" t="s">
        <v>22</v>
      </c>
      <c r="H130" s="20" t="s">
        <v>5002</v>
      </c>
      <c r="I130" s="22">
        <v>340</v>
      </c>
      <c r="J130" s="20" t="s">
        <v>23</v>
      </c>
      <c r="K130" s="20" t="s">
        <v>24</v>
      </c>
      <c r="L130" s="22">
        <v>888</v>
      </c>
      <c r="M130" s="20" t="s">
        <v>36</v>
      </c>
      <c r="N130" s="21">
        <v>46310.876782407402</v>
      </c>
      <c r="O130" s="22">
        <v>340</v>
      </c>
      <c r="P130" s="20" t="s">
        <v>26</v>
      </c>
      <c r="Q130" s="22">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492</v>
      </c>
      <c r="B131" s="20" t="s">
        <v>18</v>
      </c>
      <c r="C131" s="20" t="s">
        <v>493</v>
      </c>
      <c r="D131" s="20" t="s">
        <v>116</v>
      </c>
      <c r="E131" s="20" t="s">
        <v>216</v>
      </c>
      <c r="F131" s="21">
        <v>46310.830613425926</v>
      </c>
      <c r="G131" s="20" t="s">
        <v>22</v>
      </c>
      <c r="H131" s="20" t="s">
        <v>5003</v>
      </c>
      <c r="I131" s="22">
        <v>380</v>
      </c>
      <c r="J131" s="20" t="s">
        <v>23</v>
      </c>
      <c r="K131" s="20" t="s">
        <v>24</v>
      </c>
      <c r="L131" s="22">
        <v>446</v>
      </c>
      <c r="M131" s="20" t="s">
        <v>204</v>
      </c>
      <c r="N131" s="21">
        <v>46310.854027777779</v>
      </c>
      <c r="O131" s="22">
        <v>340</v>
      </c>
      <c r="P131" s="20" t="s">
        <v>26</v>
      </c>
      <c r="Q131" s="22">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20" t="s">
        <v>503</v>
      </c>
      <c r="B132" s="20" t="s">
        <v>18</v>
      </c>
      <c r="C132" s="20" t="s">
        <v>260</v>
      </c>
      <c r="D132" s="20" t="s">
        <v>261</v>
      </c>
      <c r="E132" s="20" t="s">
        <v>5004</v>
      </c>
      <c r="F132" s="21">
        <v>46310.832280092596</v>
      </c>
      <c r="G132" s="20" t="s">
        <v>22</v>
      </c>
      <c r="H132" s="20" t="s">
        <v>5005</v>
      </c>
      <c r="I132" s="22">
        <v>350</v>
      </c>
      <c r="J132" s="20" t="s">
        <v>23</v>
      </c>
      <c r="K132" s="20" t="s">
        <v>24</v>
      </c>
      <c r="L132" s="22">
        <v>136</v>
      </c>
      <c r="M132" s="20" t="s">
        <v>40</v>
      </c>
      <c r="N132" s="21">
        <v>46310.841516203705</v>
      </c>
      <c r="O132" s="22">
        <v>231</v>
      </c>
      <c r="P132" s="20" t="s">
        <v>41</v>
      </c>
      <c r="Q132" s="22">
        <v>190</v>
      </c>
      <c r="R132" s="3" t="str">
        <f>IF(OR(G132="12R",G132="12L"),_xlfn.XLOOKUP(C132,DB!$A$2:$A$255,DB!$B$2:$B$255,""),IF(OR(G132="30L",G132="30R"),_xlfn.XLOOKUP(C132,DB!$A$2:$A$255,DB!$C$2:$C$255,""),""))</f>
        <v>NUDAL</v>
      </c>
      <c r="S132" s="3">
        <f t="shared" si="2"/>
        <v>19</v>
      </c>
      <c r="T132" s="3" t="str">
        <f>_xlfn.XLOOKUP(C132,DB!$A$2:$A$255,DB!$D$2:$D$255,"")</f>
        <v>Sector 3</v>
      </c>
    </row>
    <row r="133" spans="1:20" x14ac:dyDescent="0.2">
      <c r="A133" s="20" t="s">
        <v>285</v>
      </c>
      <c r="B133" s="20" t="s">
        <v>18</v>
      </c>
      <c r="C133" s="20" t="s">
        <v>199</v>
      </c>
      <c r="D133" s="20" t="s">
        <v>61</v>
      </c>
      <c r="E133" s="20" t="s">
        <v>3364</v>
      </c>
      <c r="F133" s="21">
        <v>46310.833819444444</v>
      </c>
      <c r="G133" s="20" t="s">
        <v>22</v>
      </c>
      <c r="H133" s="20" t="s">
        <v>5006</v>
      </c>
      <c r="I133" s="22">
        <v>350</v>
      </c>
      <c r="J133" s="20" t="s">
        <v>23</v>
      </c>
      <c r="K133" s="20" t="s">
        <v>24</v>
      </c>
      <c r="L133" s="22">
        <v>360</v>
      </c>
      <c r="M133" s="20" t="s">
        <v>31</v>
      </c>
      <c r="N133" s="21">
        <v>46310.854004629626</v>
      </c>
      <c r="O133" s="22">
        <v>350</v>
      </c>
      <c r="P133" s="20" t="s">
        <v>26</v>
      </c>
      <c r="Q133" s="22">
        <v>40</v>
      </c>
      <c r="R133" s="3" t="str">
        <f>IF(OR(G133="12R",G133="12L"),_xlfn.XLOOKUP(C133,DB!$A$2:$A$255,DB!$B$2:$B$255,""),IF(OR(G133="30L",G133="30R"),_xlfn.XLOOKUP(C133,DB!$A$2:$A$255,DB!$C$2:$C$255,""),""))</f>
        <v>OMSUK</v>
      </c>
      <c r="S133" s="3">
        <f t="shared" si="2"/>
        <v>20</v>
      </c>
      <c r="T133" s="3" t="str">
        <f>_xlfn.XLOOKUP(C133,DB!$A$2:$A$255,DB!$D$2:$D$255,"")</f>
        <v>Sector 3</v>
      </c>
    </row>
    <row r="134" spans="1:20" x14ac:dyDescent="0.2">
      <c r="A134" s="20" t="s">
        <v>1402</v>
      </c>
      <c r="B134" s="20" t="s">
        <v>18</v>
      </c>
      <c r="C134" s="20" t="s">
        <v>660</v>
      </c>
      <c r="D134" s="20" t="s">
        <v>29</v>
      </c>
      <c r="E134" s="20" t="s">
        <v>2617</v>
      </c>
      <c r="F134" s="21">
        <v>46310.835104166668</v>
      </c>
      <c r="G134" s="20" t="s">
        <v>22</v>
      </c>
      <c r="H134" s="20" t="s">
        <v>5007</v>
      </c>
      <c r="I134" s="22">
        <v>360</v>
      </c>
      <c r="J134" s="20" t="s">
        <v>23</v>
      </c>
      <c r="K134" s="20" t="s">
        <v>24</v>
      </c>
      <c r="L134" s="22">
        <v>422</v>
      </c>
      <c r="M134" s="20" t="s">
        <v>204</v>
      </c>
      <c r="N134" s="21">
        <v>46310.858136574076</v>
      </c>
      <c r="O134" s="22">
        <v>320</v>
      </c>
      <c r="P134" s="20" t="s">
        <v>26</v>
      </c>
      <c r="Q134" s="22">
        <v>40</v>
      </c>
      <c r="R134" s="3" t="str">
        <f>IF(OR(G134="12R",G134="12L"),_xlfn.XLOOKUP(C134,DB!$A$2:$A$255,DB!$B$2:$B$255,""),IF(OR(G134="30L",G134="30R"),_xlfn.XLOOKUP(C134,DB!$A$2:$A$255,DB!$C$2:$C$255,""),""))</f>
        <v>ENEBA</v>
      </c>
      <c r="S134" s="3">
        <f t="shared" si="2"/>
        <v>20</v>
      </c>
      <c r="T134" s="3" t="str">
        <f>_xlfn.XLOOKUP(C134,DB!$A$2:$A$255,DB!$D$2:$D$255,"")</f>
        <v>Sector 3</v>
      </c>
    </row>
    <row r="135" spans="1:20" x14ac:dyDescent="0.2">
      <c r="A135" s="20" t="s">
        <v>291</v>
      </c>
      <c r="B135" s="20" t="s">
        <v>18</v>
      </c>
      <c r="C135" s="20" t="s">
        <v>122</v>
      </c>
      <c r="D135" s="20" t="s">
        <v>44</v>
      </c>
      <c r="E135" s="20" t="s">
        <v>3119</v>
      </c>
      <c r="F135" s="21">
        <v>46310.836493055554</v>
      </c>
      <c r="G135" s="20" t="s">
        <v>22</v>
      </c>
      <c r="H135" s="20" t="s">
        <v>5008</v>
      </c>
      <c r="I135" s="22">
        <v>320</v>
      </c>
      <c r="J135" s="20" t="s">
        <v>23</v>
      </c>
      <c r="K135" s="20" t="s">
        <v>24</v>
      </c>
      <c r="L135" s="22">
        <v>545</v>
      </c>
      <c r="M135" s="20" t="s">
        <v>130</v>
      </c>
      <c r="N135" s="21">
        <v>46310.86414351852</v>
      </c>
      <c r="O135" s="22">
        <v>340</v>
      </c>
      <c r="P135" s="20" t="s">
        <v>26</v>
      </c>
      <c r="Q135" s="22">
        <v>40</v>
      </c>
      <c r="R135" s="3" t="str">
        <f>IF(OR(G135="12R",G135="12L"),_xlfn.XLOOKUP(C135,DB!$A$2:$A$255,DB!$B$2:$B$255,""),IF(OR(G135="30L",G135="30R"),_xlfn.XLOOKUP(C135,DB!$A$2:$A$255,DB!$C$2:$C$255,""),""))</f>
        <v>ENEBA</v>
      </c>
      <c r="S135" s="3">
        <f t="shared" si="2"/>
        <v>20</v>
      </c>
      <c r="T135" s="3" t="str">
        <f>_xlfn.XLOOKUP(C135,DB!$A$2:$A$255,DB!$D$2:$D$255,"")</f>
        <v>Sector 3</v>
      </c>
    </row>
    <row r="136" spans="1:20" x14ac:dyDescent="0.2">
      <c r="A136" s="20" t="s">
        <v>287</v>
      </c>
      <c r="B136" s="20" t="s">
        <v>18</v>
      </c>
      <c r="C136" s="20" t="s">
        <v>43</v>
      </c>
      <c r="D136" s="20" t="s">
        <v>44</v>
      </c>
      <c r="E136" s="20" t="s">
        <v>355</v>
      </c>
      <c r="F136" s="21">
        <v>46310.837453703702</v>
      </c>
      <c r="G136" s="20" t="s">
        <v>22</v>
      </c>
      <c r="H136" s="20" t="s">
        <v>5009</v>
      </c>
      <c r="I136" s="22">
        <v>360</v>
      </c>
      <c r="J136" s="20" t="s">
        <v>23</v>
      </c>
      <c r="K136" s="20" t="s">
        <v>24</v>
      </c>
      <c r="L136" s="22">
        <v>881</v>
      </c>
      <c r="M136" s="20" t="s">
        <v>46</v>
      </c>
      <c r="N136" s="21">
        <v>46310.886435185181</v>
      </c>
      <c r="O136" s="22">
        <v>340</v>
      </c>
      <c r="P136" s="20" t="s">
        <v>26</v>
      </c>
      <c r="Q136" s="22">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s="20" t="s">
        <v>329</v>
      </c>
      <c r="B137" s="20" t="s">
        <v>18</v>
      </c>
      <c r="C137" s="20" t="s">
        <v>330</v>
      </c>
      <c r="D137" s="20" t="s">
        <v>34</v>
      </c>
      <c r="E137" s="20" t="s">
        <v>4230</v>
      </c>
      <c r="F137" s="21">
        <v>46310.840486111112</v>
      </c>
      <c r="G137" s="20" t="s">
        <v>22</v>
      </c>
      <c r="H137" s="20" t="s">
        <v>5010</v>
      </c>
      <c r="I137" s="22">
        <v>330</v>
      </c>
      <c r="J137" s="20" t="s">
        <v>23</v>
      </c>
      <c r="K137" s="20" t="s">
        <v>24</v>
      </c>
      <c r="L137" s="22">
        <v>149</v>
      </c>
      <c r="M137" s="20" t="s">
        <v>40</v>
      </c>
      <c r="N137" s="21">
        <v>46310.85119212963</v>
      </c>
      <c r="O137" s="22">
        <v>254</v>
      </c>
      <c r="P137" s="20" t="s">
        <v>26</v>
      </c>
      <c r="Q137" s="22">
        <v>190</v>
      </c>
      <c r="R137" s="3" t="str">
        <f>IF(OR(G137="12R",G137="12L"),_xlfn.XLOOKUP(C137,DB!$A$2:$A$255,DB!$B$2:$B$255,""),IF(OR(G137="30L",G137="30R"),_xlfn.XLOOKUP(C137,DB!$A$2:$A$255,DB!$C$2:$C$255,""),""))</f>
        <v>OMSUK</v>
      </c>
      <c r="S137" s="3">
        <f t="shared" si="2"/>
        <v>20</v>
      </c>
      <c r="T137" s="3" t="str">
        <f>_xlfn.XLOOKUP(C137,DB!$A$2:$A$255,DB!$D$2:$D$255,"")</f>
        <v>Sector 3</v>
      </c>
    </row>
    <row r="138" spans="1:20" x14ac:dyDescent="0.2">
      <c r="A138" s="20" t="s">
        <v>5011</v>
      </c>
      <c r="B138" s="20" t="s">
        <v>18</v>
      </c>
      <c r="C138" s="20" t="s">
        <v>66</v>
      </c>
      <c r="D138" s="20" t="s">
        <v>129</v>
      </c>
      <c r="E138" s="20"/>
      <c r="F138" s="21">
        <v>46310.841504629629</v>
      </c>
      <c r="G138" s="20" t="s">
        <v>22</v>
      </c>
      <c r="H138" s="20" t="s">
        <v>5012</v>
      </c>
      <c r="I138" s="22">
        <v>240</v>
      </c>
      <c r="J138" s="20" t="s">
        <v>23</v>
      </c>
      <c r="K138" s="20" t="s">
        <v>26</v>
      </c>
      <c r="L138" s="22">
        <v>367</v>
      </c>
      <c r="M138" s="20" t="s">
        <v>66</v>
      </c>
      <c r="N138" s="21">
        <v>46310.866782407407</v>
      </c>
      <c r="O138" s="22">
        <v>0</v>
      </c>
      <c r="P138" s="20" t="s">
        <v>26</v>
      </c>
      <c r="Q138" s="22">
        <v>30</v>
      </c>
      <c r="R138" s="3" t="str">
        <f>IF(OR(G138="12R",G138="12L"),_xlfn.XLOOKUP(C138,DB!$A$2:$A$255,DB!$B$2:$B$255,""),IF(OR(G138="30L",G138="30R"),_xlfn.XLOOKUP(C138,DB!$A$2:$A$255,DB!$C$2:$C$255,""),""))</f>
        <v>UDGUV</v>
      </c>
      <c r="S138" s="3">
        <f t="shared" si="2"/>
        <v>20</v>
      </c>
      <c r="T138" s="3" t="str">
        <f>_xlfn.XLOOKUP(C138,DB!$A$2:$A$255,DB!$D$2:$D$255,"")</f>
        <v>Sector 2</v>
      </c>
    </row>
    <row r="139" spans="1:20" x14ac:dyDescent="0.2">
      <c r="A139" s="20" t="s">
        <v>856</v>
      </c>
      <c r="B139" s="20" t="s">
        <v>18</v>
      </c>
      <c r="C139" s="20" t="s">
        <v>203</v>
      </c>
      <c r="D139" s="20" t="s">
        <v>129</v>
      </c>
      <c r="E139" s="20" t="s">
        <v>5013</v>
      </c>
      <c r="F139" s="21">
        <v>46310.842280092591</v>
      </c>
      <c r="G139" s="20" t="s">
        <v>22</v>
      </c>
      <c r="H139" s="20" t="s">
        <v>5014</v>
      </c>
      <c r="I139" s="22">
        <v>360</v>
      </c>
      <c r="J139" s="20" t="s">
        <v>23</v>
      </c>
      <c r="K139" s="20" t="s">
        <v>24</v>
      </c>
      <c r="L139" s="22">
        <v>437</v>
      </c>
      <c r="M139" s="20" t="s">
        <v>204</v>
      </c>
      <c r="N139" s="21">
        <v>46310.865277777775</v>
      </c>
      <c r="O139" s="22">
        <v>360</v>
      </c>
      <c r="P139" s="20" t="s">
        <v>26</v>
      </c>
      <c r="Q139" s="22">
        <v>40</v>
      </c>
      <c r="R139" s="3" t="str">
        <f>IF(OR(G139="12R",G139="12L"),_xlfn.XLOOKUP(C139,DB!$A$2:$A$255,DB!$B$2:$B$255,""),IF(OR(G139="30L",G139="30R"),_xlfn.XLOOKUP(C139,DB!$A$2:$A$255,DB!$C$2:$C$255,""),""))</f>
        <v>ENEBA</v>
      </c>
      <c r="S139" s="3">
        <f t="shared" si="2"/>
        <v>20</v>
      </c>
      <c r="T139" s="3" t="str">
        <f>_xlfn.XLOOKUP(C139,DB!$A$2:$A$255,DB!$D$2:$D$255,"")</f>
        <v>Sector 3</v>
      </c>
    </row>
    <row r="140" spans="1:20" x14ac:dyDescent="0.2">
      <c r="A140" s="20" t="s">
        <v>131</v>
      </c>
      <c r="B140" s="20" t="s">
        <v>18</v>
      </c>
      <c r="C140" s="20" t="s">
        <v>115</v>
      </c>
      <c r="D140" s="20" t="s">
        <v>132</v>
      </c>
      <c r="E140" s="20"/>
      <c r="F140" s="21">
        <v>46310.843506944446</v>
      </c>
      <c r="G140" s="20" t="s">
        <v>22</v>
      </c>
      <c r="H140" s="20" t="s">
        <v>5015</v>
      </c>
      <c r="I140" s="22">
        <v>350</v>
      </c>
      <c r="J140" s="20" t="s">
        <v>23</v>
      </c>
      <c r="K140" s="20" t="s">
        <v>51</v>
      </c>
      <c r="L140" s="22">
        <v>158</v>
      </c>
      <c r="M140" s="20" t="s">
        <v>5016</v>
      </c>
      <c r="N140" s="21">
        <v>46310.855613425927</v>
      </c>
      <c r="O140" s="22">
        <v>290</v>
      </c>
      <c r="P140" s="20" t="s">
        <v>26</v>
      </c>
      <c r="Q140" s="22">
        <v>30</v>
      </c>
      <c r="R140" s="3" t="str">
        <f>IF(OR(G140="12R",G140="12L"),_xlfn.XLOOKUP(C140,DB!$A$2:$A$255,DB!$B$2:$B$255,""),IF(OR(G140="30L",G140="30R"),_xlfn.XLOOKUP(C140,DB!$A$2:$A$255,DB!$C$2:$C$255,""),""))</f>
        <v>TAKUX</v>
      </c>
      <c r="S140" s="3">
        <f t="shared" si="2"/>
        <v>20</v>
      </c>
      <c r="T140" s="3" t="str">
        <f>_xlfn.XLOOKUP(C140,DB!$A$2:$A$255,DB!$D$2:$D$255,"")</f>
        <v>Sector 7</v>
      </c>
    </row>
    <row r="141" spans="1:20" x14ac:dyDescent="0.2">
      <c r="A141" s="20" t="s">
        <v>858</v>
      </c>
      <c r="B141" s="20" t="s">
        <v>18</v>
      </c>
      <c r="C141" s="20" t="s">
        <v>128</v>
      </c>
      <c r="D141" s="20" t="s">
        <v>129</v>
      </c>
      <c r="E141" s="20" t="s">
        <v>5017</v>
      </c>
      <c r="F141" s="21">
        <v>46310.844722222224</v>
      </c>
      <c r="G141" s="20" t="s">
        <v>22</v>
      </c>
      <c r="H141" s="20" t="s">
        <v>5018</v>
      </c>
      <c r="I141" s="22">
        <v>360</v>
      </c>
      <c r="J141" s="20" t="s">
        <v>23</v>
      </c>
      <c r="K141" s="20" t="s">
        <v>24</v>
      </c>
      <c r="L141" s="22">
        <v>575</v>
      </c>
      <c r="M141" s="20" t="s">
        <v>130</v>
      </c>
      <c r="N141" s="21">
        <v>46310.875648148147</v>
      </c>
      <c r="O141" s="22">
        <v>360</v>
      </c>
      <c r="P141" s="20" t="s">
        <v>26</v>
      </c>
      <c r="Q141" s="22">
        <v>40</v>
      </c>
      <c r="R141" s="3" t="str">
        <f>IF(OR(G141="12R",G141="12L"),_xlfn.XLOOKUP(C141,DB!$A$2:$A$255,DB!$B$2:$B$255,""),IF(OR(G141="30L",G141="30R"),_xlfn.XLOOKUP(C141,DB!$A$2:$A$255,DB!$C$2:$C$255,""),""))</f>
        <v>ENEBA</v>
      </c>
      <c r="S141" s="3">
        <f t="shared" si="2"/>
        <v>20</v>
      </c>
      <c r="T141" s="3" t="str">
        <f>_xlfn.XLOOKUP(C141,DB!$A$2:$A$255,DB!$D$2:$D$255,"")</f>
        <v>Sector 3</v>
      </c>
    </row>
    <row r="142" spans="1:20" x14ac:dyDescent="0.2">
      <c r="A142" s="20" t="s">
        <v>299</v>
      </c>
      <c r="B142" s="20" t="s">
        <v>18</v>
      </c>
      <c r="C142" s="20" t="s">
        <v>284</v>
      </c>
      <c r="D142" s="20" t="s">
        <v>34</v>
      </c>
      <c r="E142" s="20" t="s">
        <v>335</v>
      </c>
      <c r="F142" s="21">
        <v>46310.845543981486</v>
      </c>
      <c r="G142" s="20" t="s">
        <v>22</v>
      </c>
      <c r="H142" s="20" t="s">
        <v>5019</v>
      </c>
      <c r="I142" s="22">
        <v>360</v>
      </c>
      <c r="J142" s="20" t="s">
        <v>23</v>
      </c>
      <c r="K142" s="20" t="s">
        <v>24</v>
      </c>
      <c r="L142" s="22">
        <v>882</v>
      </c>
      <c r="M142" s="20" t="s">
        <v>181</v>
      </c>
      <c r="N142" s="21">
        <v>46310.895046296297</v>
      </c>
      <c r="O142" s="22">
        <v>360</v>
      </c>
      <c r="P142" s="20" t="s">
        <v>26</v>
      </c>
      <c r="Q142" s="22">
        <v>190</v>
      </c>
      <c r="R142" s="3" t="str">
        <f>IF(OR(G142="12R",G142="12L"),_xlfn.XLOOKUP(C142,DB!$A$2:$A$255,DB!$B$2:$B$255,""),IF(OR(G142="30L",G142="30R"),_xlfn.XLOOKUP(C142,DB!$A$2:$A$255,DB!$C$2:$C$255,""),""))</f>
        <v>UDGUV</v>
      </c>
      <c r="S142" s="3">
        <f t="shared" si="2"/>
        <v>20</v>
      </c>
      <c r="T142" s="3" t="str">
        <f>_xlfn.XLOOKUP(C142,DB!$A$2:$A$255,DB!$D$2:$D$255,"")</f>
        <v>Sector 2</v>
      </c>
    </row>
    <row r="143" spans="1:20" x14ac:dyDescent="0.2">
      <c r="A143" s="20" t="s">
        <v>294</v>
      </c>
      <c r="B143" s="20" t="s">
        <v>18</v>
      </c>
      <c r="C143" s="20" t="s">
        <v>101</v>
      </c>
      <c r="D143" s="20" t="s">
        <v>54</v>
      </c>
      <c r="E143" s="20" t="s">
        <v>574</v>
      </c>
      <c r="F143" s="21">
        <v>46310.847094907411</v>
      </c>
      <c r="G143" s="20" t="s">
        <v>22</v>
      </c>
      <c r="H143" s="20" t="s">
        <v>5020</v>
      </c>
      <c r="I143" s="22">
        <v>380</v>
      </c>
      <c r="J143" s="20" t="s">
        <v>23</v>
      </c>
      <c r="K143" s="20" t="s">
        <v>24</v>
      </c>
      <c r="L143" s="22">
        <v>870</v>
      </c>
      <c r="M143" s="20" t="s">
        <v>46</v>
      </c>
      <c r="N143" s="21">
        <v>46310.896226851852</v>
      </c>
      <c r="O143" s="22">
        <v>360</v>
      </c>
      <c r="P143" s="20" t="s">
        <v>26</v>
      </c>
      <c r="Q143" s="22">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s="20" t="s">
        <v>292</v>
      </c>
      <c r="B144" s="20" t="s">
        <v>18</v>
      </c>
      <c r="C144" s="20" t="s">
        <v>43</v>
      </c>
      <c r="D144" s="20" t="s">
        <v>20</v>
      </c>
      <c r="E144" s="20" t="s">
        <v>534</v>
      </c>
      <c r="F144" s="21">
        <v>46310.848703703705</v>
      </c>
      <c r="G144" s="20" t="s">
        <v>22</v>
      </c>
      <c r="H144" s="20" t="s">
        <v>5021</v>
      </c>
      <c r="I144" s="22">
        <v>340</v>
      </c>
      <c r="J144" s="20" t="s">
        <v>23</v>
      </c>
      <c r="K144" s="20" t="s">
        <v>24</v>
      </c>
      <c r="L144" s="22">
        <v>864</v>
      </c>
      <c r="M144" s="20" t="s">
        <v>602</v>
      </c>
      <c r="N144" s="21">
        <v>46310.897418981476</v>
      </c>
      <c r="O144" s="22">
        <v>340</v>
      </c>
      <c r="P144" s="20" t="s">
        <v>26</v>
      </c>
      <c r="Q144" s="22">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s="20" t="s">
        <v>301</v>
      </c>
      <c r="B145" s="20" t="s">
        <v>18</v>
      </c>
      <c r="C145" s="20" t="s">
        <v>50</v>
      </c>
      <c r="D145" s="20" t="s">
        <v>54</v>
      </c>
      <c r="E145" s="20" t="s">
        <v>2701</v>
      </c>
      <c r="F145" s="21">
        <v>46310.850740740745</v>
      </c>
      <c r="G145" s="20" t="s">
        <v>22</v>
      </c>
      <c r="H145" s="20" t="s">
        <v>5022</v>
      </c>
      <c r="I145" s="22">
        <v>360</v>
      </c>
      <c r="J145" s="20" t="s">
        <v>23</v>
      </c>
      <c r="K145" s="20" t="s">
        <v>24</v>
      </c>
      <c r="L145" s="22">
        <v>889</v>
      </c>
      <c r="M145" s="20" t="s">
        <v>46</v>
      </c>
      <c r="N145" s="21">
        <v>46310.900821759264</v>
      </c>
      <c r="O145" s="22">
        <v>360</v>
      </c>
      <c r="P145" s="20" t="s">
        <v>26</v>
      </c>
      <c r="Q145" s="22">
        <v>190</v>
      </c>
      <c r="R145" s="3" t="str">
        <f>IF(OR(G145="12R",G145="12L"),_xlfn.XLOOKUP(C145,DB!$A$2:$A$255,DB!$B$2:$B$255,""),IF(OR(G145="30L",G145="30R"),_xlfn.XLOOKUP(C145,DB!$A$2:$A$255,DB!$C$2:$C$255,""),""))</f>
        <v>UDGUV</v>
      </c>
      <c r="S145" s="3">
        <f t="shared" si="2"/>
        <v>20</v>
      </c>
      <c r="T145" s="3" t="str">
        <f>_xlfn.XLOOKUP(C145,DB!$A$2:$A$255,DB!$D$2:$D$255,"")</f>
        <v>Sector 2</v>
      </c>
    </row>
    <row r="146" spans="1:20" x14ac:dyDescent="0.2">
      <c r="A146" s="20" t="s">
        <v>236</v>
      </c>
      <c r="B146" s="20" t="s">
        <v>18</v>
      </c>
      <c r="C146" s="20" t="s">
        <v>43</v>
      </c>
      <c r="D146" s="20" t="s">
        <v>366</v>
      </c>
      <c r="E146" s="20" t="s">
        <v>5023</v>
      </c>
      <c r="F146" s="21">
        <v>46310.853495370371</v>
      </c>
      <c r="G146" s="20" t="s">
        <v>22</v>
      </c>
      <c r="H146" s="20" t="s">
        <v>5024</v>
      </c>
      <c r="I146" s="22">
        <v>400</v>
      </c>
      <c r="J146" s="20" t="s">
        <v>23</v>
      </c>
      <c r="K146" s="20" t="s">
        <v>24</v>
      </c>
      <c r="L146" s="22">
        <v>870</v>
      </c>
      <c r="M146" s="20" t="s">
        <v>46</v>
      </c>
      <c r="N146" s="21">
        <v>46310.899502314816</v>
      </c>
      <c r="O146" s="22">
        <v>400</v>
      </c>
      <c r="P146" s="20" t="s">
        <v>41</v>
      </c>
      <c r="Q146" s="22">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s="20" t="s">
        <v>303</v>
      </c>
      <c r="B147" s="20" t="s">
        <v>18</v>
      </c>
      <c r="C147" s="20" t="s">
        <v>43</v>
      </c>
      <c r="D147" s="20" t="s">
        <v>20</v>
      </c>
      <c r="E147" s="20" t="s">
        <v>1258</v>
      </c>
      <c r="F147" s="21">
        <v>46310.856990740736</v>
      </c>
      <c r="G147" s="20" t="s">
        <v>22</v>
      </c>
      <c r="H147" s="20" t="s">
        <v>5025</v>
      </c>
      <c r="I147" s="22">
        <v>340</v>
      </c>
      <c r="J147" s="20" t="s">
        <v>23</v>
      </c>
      <c r="K147" s="20" t="s">
        <v>24</v>
      </c>
      <c r="L147" s="22">
        <v>877</v>
      </c>
      <c r="M147" s="20" t="s">
        <v>46</v>
      </c>
      <c r="N147" s="21">
        <v>46310.905347222222</v>
      </c>
      <c r="O147" s="22">
        <v>340</v>
      </c>
      <c r="P147" s="20" t="s">
        <v>26</v>
      </c>
      <c r="Q147" s="22">
        <v>190</v>
      </c>
      <c r="R147" s="3" t="str">
        <f>IF(OR(G147="12R",G147="12L"),_xlfn.XLOOKUP(C147,DB!$A$2:$A$255,DB!$B$2:$B$255,""),IF(OR(G147="30L",G147="30R"),_xlfn.XLOOKUP(C147,DB!$A$2:$A$255,DB!$C$2:$C$255,""),""))</f>
        <v>UDGUV</v>
      </c>
      <c r="S147" s="3">
        <f t="shared" si="2"/>
        <v>20</v>
      </c>
      <c r="T147" s="3" t="str">
        <f>_xlfn.XLOOKUP(C147,DB!$A$2:$A$255,DB!$D$2:$D$255,"")</f>
        <v>Sector 2</v>
      </c>
    </row>
    <row r="148" spans="1:20" x14ac:dyDescent="0.2">
      <c r="A148" s="20" t="s">
        <v>281</v>
      </c>
      <c r="B148" s="20" t="s">
        <v>18</v>
      </c>
      <c r="C148" s="20" t="s">
        <v>282</v>
      </c>
      <c r="D148" s="20" t="s">
        <v>34</v>
      </c>
      <c r="E148" s="20" t="s">
        <v>5026</v>
      </c>
      <c r="F148" s="21">
        <v>46310.859375</v>
      </c>
      <c r="G148" s="20" t="s">
        <v>22</v>
      </c>
      <c r="H148" s="20" t="s">
        <v>5027</v>
      </c>
      <c r="I148" s="22">
        <v>350</v>
      </c>
      <c r="J148" s="20" t="s">
        <v>23</v>
      </c>
      <c r="K148" s="20" t="s">
        <v>24</v>
      </c>
      <c r="L148" s="22">
        <v>131</v>
      </c>
      <c r="M148" s="20" t="s">
        <v>411</v>
      </c>
      <c r="N148" s="21">
        <v>46310.868680555555</v>
      </c>
      <c r="O148" s="22">
        <v>272</v>
      </c>
      <c r="P148" s="20" t="s">
        <v>26</v>
      </c>
      <c r="Q148" s="22">
        <v>190</v>
      </c>
      <c r="R148" s="3" t="str">
        <f>IF(OR(G148="12R",G148="12L"),_xlfn.XLOOKUP(C148,DB!$A$2:$A$255,DB!$B$2:$B$255,""),IF(OR(G148="30L",G148="30R"),_xlfn.XLOOKUP(C148,DB!$A$2:$A$255,DB!$C$2:$C$255,""),""))</f>
        <v>OMSUK</v>
      </c>
      <c r="S148" s="3">
        <f t="shared" si="2"/>
        <v>20</v>
      </c>
      <c r="T148" s="3" t="str">
        <f>_xlfn.XLOOKUP(C148,DB!$A$2:$A$255,DB!$D$2:$D$255,"")</f>
        <v>Sector 3</v>
      </c>
    </row>
    <row r="149" spans="1:20" x14ac:dyDescent="0.2">
      <c r="A149" s="20" t="s">
        <v>510</v>
      </c>
      <c r="B149" s="20" t="s">
        <v>18</v>
      </c>
      <c r="C149" s="20" t="s">
        <v>238</v>
      </c>
      <c r="D149" s="20" t="s">
        <v>29</v>
      </c>
      <c r="E149" s="20" t="s">
        <v>1893</v>
      </c>
      <c r="F149" s="21">
        <v>46310.860775462963</v>
      </c>
      <c r="G149" s="20" t="s">
        <v>22</v>
      </c>
      <c r="H149" s="20" t="s">
        <v>5028</v>
      </c>
      <c r="I149" s="22">
        <v>370</v>
      </c>
      <c r="J149" s="20" t="s">
        <v>23</v>
      </c>
      <c r="K149" s="20" t="s">
        <v>24</v>
      </c>
      <c r="L149" s="22">
        <v>142</v>
      </c>
      <c r="M149" s="20" t="s">
        <v>3173</v>
      </c>
      <c r="N149" s="21">
        <v>46310.870879629627</v>
      </c>
      <c r="O149" s="22">
        <v>281</v>
      </c>
      <c r="P149" s="20" t="s">
        <v>26</v>
      </c>
      <c r="Q149" s="22">
        <v>190</v>
      </c>
      <c r="R149" s="3" t="str">
        <f>IF(OR(G149="12R",G149="12L"),_xlfn.XLOOKUP(C149,DB!$A$2:$A$255,DB!$B$2:$B$255,""),IF(OR(G149="30L",G149="30R"),_xlfn.XLOOKUP(C149,DB!$A$2:$A$255,DB!$C$2:$C$255,""),""))</f>
        <v>OMSUK</v>
      </c>
      <c r="S149" s="3">
        <f t="shared" si="2"/>
        <v>20</v>
      </c>
      <c r="T149" s="3" t="str">
        <f>_xlfn.XLOOKUP(C149,DB!$A$2:$A$255,DB!$D$2:$D$255,"")</f>
        <v>Sector 3</v>
      </c>
    </row>
    <row r="150" spans="1:20" x14ac:dyDescent="0.2">
      <c r="A150" s="20" t="s">
        <v>304</v>
      </c>
      <c r="B150" s="20" t="s">
        <v>18</v>
      </c>
      <c r="C150" s="20" t="s">
        <v>134</v>
      </c>
      <c r="D150" s="20" t="s">
        <v>123</v>
      </c>
      <c r="E150" s="20" t="s">
        <v>5029</v>
      </c>
      <c r="F150" s="21">
        <v>46310.86209490741</v>
      </c>
      <c r="G150" s="20" t="s">
        <v>22</v>
      </c>
      <c r="H150" s="20" t="s">
        <v>5030</v>
      </c>
      <c r="I150" s="22">
        <v>350</v>
      </c>
      <c r="J150" s="20" t="s">
        <v>23</v>
      </c>
      <c r="K150" s="20" t="s">
        <v>24</v>
      </c>
      <c r="L150" s="22">
        <v>365</v>
      </c>
      <c r="M150" s="20" t="s">
        <v>31</v>
      </c>
      <c r="N150" s="21">
        <v>46310.881412037037</v>
      </c>
      <c r="O150" s="22">
        <v>350</v>
      </c>
      <c r="P150" s="20" t="s">
        <v>26</v>
      </c>
      <c r="Q150" s="22">
        <v>40</v>
      </c>
      <c r="R150" s="3" t="str">
        <f>IF(OR(G150="12R",G150="12L"),_xlfn.XLOOKUP(C150,DB!$A$2:$A$255,DB!$B$2:$B$255,""),IF(OR(G150="30L",G150="30R"),_xlfn.XLOOKUP(C150,DB!$A$2:$A$255,DB!$C$2:$C$255,""),""))</f>
        <v>ENEBA</v>
      </c>
      <c r="S150" s="3">
        <f t="shared" si="2"/>
        <v>20</v>
      </c>
      <c r="T150" s="3" t="str">
        <f>_xlfn.XLOOKUP(C150,DB!$A$2:$A$255,DB!$D$2:$D$255,"")</f>
        <v>Sector 3</v>
      </c>
    </row>
    <row r="151" spans="1:20" x14ac:dyDescent="0.2">
      <c r="A151" s="20" t="s">
        <v>5031</v>
      </c>
      <c r="B151" s="20" t="s">
        <v>18</v>
      </c>
      <c r="C151" s="20" t="s">
        <v>66</v>
      </c>
      <c r="D151" s="20" t="s">
        <v>500</v>
      </c>
      <c r="E151" s="20"/>
      <c r="F151" s="21">
        <v>46310.863877314812</v>
      </c>
      <c r="G151" s="20" t="s">
        <v>22</v>
      </c>
      <c r="H151" s="20" t="s">
        <v>5032</v>
      </c>
      <c r="I151" s="22">
        <v>300</v>
      </c>
      <c r="J151" s="20" t="s">
        <v>23</v>
      </c>
      <c r="K151" s="20" t="s">
        <v>51</v>
      </c>
      <c r="L151" s="22">
        <v>447</v>
      </c>
      <c r="M151" s="20" t="s">
        <v>66</v>
      </c>
      <c r="N151" s="21">
        <v>46310.894930555558</v>
      </c>
      <c r="O151" s="22">
        <v>0</v>
      </c>
      <c r="P151" s="20" t="s">
        <v>26</v>
      </c>
      <c r="Q151" s="22">
        <v>30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516</v>
      </c>
      <c r="B152" s="20" t="s">
        <v>18</v>
      </c>
      <c r="C152" s="20" t="s">
        <v>199</v>
      </c>
      <c r="D152" s="20" t="s">
        <v>61</v>
      </c>
      <c r="E152" s="20" t="s">
        <v>3058</v>
      </c>
      <c r="F152" s="21">
        <v>46310.86518518519</v>
      </c>
      <c r="G152" s="20" t="s">
        <v>22</v>
      </c>
      <c r="H152" s="20" t="s">
        <v>5033</v>
      </c>
      <c r="I152" s="22">
        <v>350</v>
      </c>
      <c r="J152" s="20" t="s">
        <v>23</v>
      </c>
      <c r="K152" s="20" t="s">
        <v>24</v>
      </c>
      <c r="L152" s="22">
        <v>351</v>
      </c>
      <c r="M152" s="20" t="s">
        <v>31</v>
      </c>
      <c r="N152" s="21">
        <v>46310.885057870371</v>
      </c>
      <c r="O152" s="22">
        <v>330</v>
      </c>
      <c r="P152" s="20" t="s">
        <v>26</v>
      </c>
      <c r="Q152" s="22">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s="20" t="s">
        <v>526</v>
      </c>
      <c r="B153" s="20" t="s">
        <v>18</v>
      </c>
      <c r="C153" s="20" t="s">
        <v>203</v>
      </c>
      <c r="D153" s="20" t="s">
        <v>44</v>
      </c>
      <c r="E153" s="20" t="s">
        <v>849</v>
      </c>
      <c r="F153" s="21">
        <v>46310.867129629631</v>
      </c>
      <c r="G153" s="20" t="s">
        <v>22</v>
      </c>
      <c r="H153" s="20" t="s">
        <v>5034</v>
      </c>
      <c r="I153" s="22">
        <v>320</v>
      </c>
      <c r="J153" s="20" t="s">
        <v>23</v>
      </c>
      <c r="K153" s="20" t="s">
        <v>24</v>
      </c>
      <c r="L153" s="22">
        <v>382</v>
      </c>
      <c r="M153" s="20" t="s">
        <v>5035</v>
      </c>
      <c r="N153" s="21">
        <v>46310.888645833329</v>
      </c>
      <c r="O153" s="22">
        <v>320</v>
      </c>
      <c r="P153" s="20" t="s">
        <v>26</v>
      </c>
      <c r="Q153" s="22">
        <v>40</v>
      </c>
      <c r="R153" s="3" t="str">
        <f>IF(OR(G153="12R",G153="12L"),_xlfn.XLOOKUP(C153,DB!$A$2:$A$255,DB!$B$2:$B$255,""),IF(OR(G153="30L",G153="30R"),_xlfn.XLOOKUP(C153,DB!$A$2:$A$255,DB!$C$2:$C$255,""),""))</f>
        <v>ENEBA</v>
      </c>
      <c r="S153" s="3">
        <f t="shared" si="2"/>
        <v>20</v>
      </c>
      <c r="T153" s="3" t="str">
        <f>_xlfn.XLOOKUP(C153,DB!$A$2:$A$255,DB!$D$2:$D$255,"")</f>
        <v>Sector 3</v>
      </c>
    </row>
    <row r="154" spans="1:20" x14ac:dyDescent="0.2">
      <c r="A154" s="20" t="s">
        <v>518</v>
      </c>
      <c r="B154" s="20" t="s">
        <v>18</v>
      </c>
      <c r="C154" s="20" t="s">
        <v>43</v>
      </c>
      <c r="D154" s="20" t="s">
        <v>44</v>
      </c>
      <c r="E154" s="20" t="s">
        <v>882</v>
      </c>
      <c r="F154" s="21">
        <v>46310.869513888887</v>
      </c>
      <c r="G154" s="20" t="s">
        <v>22</v>
      </c>
      <c r="H154" s="20" t="s">
        <v>5036</v>
      </c>
      <c r="I154" s="22">
        <v>340</v>
      </c>
      <c r="J154" s="20" t="s">
        <v>23</v>
      </c>
      <c r="K154" s="20" t="s">
        <v>24</v>
      </c>
      <c r="L154" s="22">
        <v>874</v>
      </c>
      <c r="M154" s="20" t="s">
        <v>46</v>
      </c>
      <c r="N154" s="21">
        <v>46310.918310185181</v>
      </c>
      <c r="O154" s="22">
        <v>340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521</v>
      </c>
      <c r="B155" s="20" t="s">
        <v>18</v>
      </c>
      <c r="C155" s="20" t="s">
        <v>19</v>
      </c>
      <c r="D155" s="20" t="s">
        <v>34</v>
      </c>
      <c r="E155" s="20" t="s">
        <v>3720</v>
      </c>
      <c r="F155" s="21">
        <v>46310.871817129635</v>
      </c>
      <c r="G155" s="20" t="s">
        <v>22</v>
      </c>
      <c r="H155" s="20" t="s">
        <v>5037</v>
      </c>
      <c r="I155" s="22">
        <v>360</v>
      </c>
      <c r="J155" s="20" t="s">
        <v>23</v>
      </c>
      <c r="K155" s="20" t="s">
        <v>24</v>
      </c>
      <c r="L155" s="22">
        <v>890</v>
      </c>
      <c r="M155" s="20" t="s">
        <v>181</v>
      </c>
      <c r="N155" s="21">
        <v>46310.921666666662</v>
      </c>
      <c r="O155" s="22">
        <v>360</v>
      </c>
      <c r="P155" s="20" t="s">
        <v>26</v>
      </c>
      <c r="Q155" s="22">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313</v>
      </c>
      <c r="B156" s="20" t="s">
        <v>18</v>
      </c>
      <c r="C156" s="20" t="s">
        <v>314</v>
      </c>
      <c r="D156" s="20" t="s">
        <v>34</v>
      </c>
      <c r="E156" s="20" t="s">
        <v>5038</v>
      </c>
      <c r="F156" s="21">
        <v>46310.879560185189</v>
      </c>
      <c r="G156" s="20" t="s">
        <v>22</v>
      </c>
      <c r="H156" s="20" t="s">
        <v>5039</v>
      </c>
      <c r="I156" s="22">
        <v>330</v>
      </c>
      <c r="J156" s="20" t="s">
        <v>23</v>
      </c>
      <c r="K156" s="20" t="s">
        <v>24</v>
      </c>
      <c r="L156" s="22">
        <v>210</v>
      </c>
      <c r="M156" s="20" t="s">
        <v>5040</v>
      </c>
      <c r="N156" s="21">
        <v>46310.892962962964</v>
      </c>
      <c r="O156" s="22">
        <v>275</v>
      </c>
      <c r="P156" s="20" t="s">
        <v>26</v>
      </c>
      <c r="Q156" s="22">
        <v>190</v>
      </c>
      <c r="R156" s="3" t="str">
        <f>IF(OR(G156="12R",G156="12L"),_xlfn.XLOOKUP(C156,DB!$A$2:$A$255,DB!$B$2:$B$255,""),IF(OR(G156="30L",G156="30R"),_xlfn.XLOOKUP(C156,DB!$A$2:$A$255,DB!$C$2:$C$255,""),""))</f>
        <v>CZM</v>
      </c>
      <c r="S156" s="3">
        <f t="shared" si="2"/>
        <v>21</v>
      </c>
      <c r="T156" s="3" t="str">
        <f>_xlfn.XLOOKUP(C156,DB!$A$2:$A$255,DB!$D$2:$D$255,"")</f>
        <v>Sector 7</v>
      </c>
    </row>
    <row r="157" spans="1:20" x14ac:dyDescent="0.2">
      <c r="A157" s="20" t="s">
        <v>883</v>
      </c>
      <c r="B157" s="20" t="s">
        <v>18</v>
      </c>
      <c r="C157" s="20" t="s">
        <v>170</v>
      </c>
      <c r="D157" s="20" t="s">
        <v>61</v>
      </c>
      <c r="E157" s="20" t="s">
        <v>661</v>
      </c>
      <c r="F157" s="21">
        <v>46310.882002314815</v>
      </c>
      <c r="G157" s="20" t="s">
        <v>22</v>
      </c>
      <c r="H157" s="20" t="s">
        <v>5041</v>
      </c>
      <c r="I157" s="22">
        <v>350</v>
      </c>
      <c r="J157" s="20" t="s">
        <v>23</v>
      </c>
      <c r="K157" s="20" t="s">
        <v>24</v>
      </c>
      <c r="L157" s="22">
        <v>135</v>
      </c>
      <c r="M157" s="20" t="s">
        <v>40</v>
      </c>
      <c r="N157" s="21">
        <v>46310.891701388886</v>
      </c>
      <c r="O157" s="22">
        <v>223</v>
      </c>
      <c r="P157" s="20" t="s">
        <v>26</v>
      </c>
      <c r="Q157" s="22">
        <v>190</v>
      </c>
      <c r="R157" s="3" t="str">
        <f>IF(OR(G157="12R",G157="12L"),_xlfn.XLOOKUP(C157,DB!$A$2:$A$255,DB!$B$2:$B$255,""),IF(OR(G157="30L",G157="30R"),_xlfn.XLOOKUP(C157,DB!$A$2:$A$255,DB!$C$2:$C$255,""),""))</f>
        <v>OMSUK</v>
      </c>
      <c r="S157" s="3">
        <f t="shared" si="2"/>
        <v>21</v>
      </c>
      <c r="T157" s="3" t="str">
        <f>_xlfn.XLOOKUP(C157,DB!$A$2:$A$255,DB!$D$2:$D$255,"")</f>
        <v>Sector 3</v>
      </c>
    </row>
    <row r="158" spans="1:20" x14ac:dyDescent="0.2">
      <c r="A158" s="20" t="s">
        <v>533</v>
      </c>
      <c r="B158" s="20" t="s">
        <v>18</v>
      </c>
      <c r="C158" s="20" t="s">
        <v>322</v>
      </c>
      <c r="D158" s="20" t="s">
        <v>261</v>
      </c>
      <c r="E158" s="20" t="s">
        <v>549</v>
      </c>
      <c r="F158" s="21">
        <v>46310.88449074074</v>
      </c>
      <c r="G158" s="20" t="s">
        <v>22</v>
      </c>
      <c r="H158" s="20" t="s">
        <v>5042</v>
      </c>
      <c r="I158" s="22">
        <v>370</v>
      </c>
      <c r="J158" s="20" t="s">
        <v>23</v>
      </c>
      <c r="K158" s="20" t="s">
        <v>24</v>
      </c>
      <c r="L158" s="22">
        <v>360</v>
      </c>
      <c r="M158" s="20" t="s">
        <v>31</v>
      </c>
      <c r="N158" s="21">
        <v>46310.903495370367</v>
      </c>
      <c r="O158" s="22">
        <v>370</v>
      </c>
      <c r="P158" s="20" t="s">
        <v>41</v>
      </c>
      <c r="Q158" s="22">
        <v>40</v>
      </c>
      <c r="R158" s="3" t="str">
        <f>IF(OR(G158="12R",G158="12L"),_xlfn.XLOOKUP(C158,DB!$A$2:$A$255,DB!$B$2:$B$255,""),IF(OR(G158="30L",G158="30R"),_xlfn.XLOOKUP(C158,DB!$A$2:$A$255,DB!$C$2:$C$255,""),""))</f>
        <v>NUDAL</v>
      </c>
      <c r="S158" s="3">
        <f t="shared" si="2"/>
        <v>21</v>
      </c>
      <c r="T158" s="3" t="str">
        <f>_xlfn.XLOOKUP(C158,DB!$A$2:$A$255,DB!$D$2:$D$255,"")</f>
        <v>Sector 3</v>
      </c>
    </row>
    <row r="159" spans="1:20" x14ac:dyDescent="0.2">
      <c r="A159" s="20" t="s">
        <v>320</v>
      </c>
      <c r="B159" s="20" t="s">
        <v>18</v>
      </c>
      <c r="C159" s="20" t="s">
        <v>128</v>
      </c>
      <c r="D159" s="20" t="s">
        <v>129</v>
      </c>
      <c r="E159" s="20" t="s">
        <v>5043</v>
      </c>
      <c r="F159" s="21">
        <v>46310.886793981481</v>
      </c>
      <c r="G159" s="20" t="s">
        <v>22</v>
      </c>
      <c r="H159" s="20" t="s">
        <v>5044</v>
      </c>
      <c r="I159" s="22">
        <v>360</v>
      </c>
      <c r="J159" s="20" t="s">
        <v>23</v>
      </c>
      <c r="K159" s="20" t="s">
        <v>24</v>
      </c>
      <c r="L159" s="22">
        <v>508</v>
      </c>
      <c r="M159" s="20" t="s">
        <v>5045</v>
      </c>
      <c r="N159" s="21">
        <v>46310.913530092592</v>
      </c>
      <c r="O159" s="22">
        <v>360</v>
      </c>
      <c r="P159" s="20" t="s">
        <v>26</v>
      </c>
      <c r="Q159" s="22">
        <v>40</v>
      </c>
      <c r="R159" s="3" t="str">
        <f>IF(OR(G159="12R",G159="12L"),_xlfn.XLOOKUP(C159,DB!$A$2:$A$255,DB!$B$2:$B$255,""),IF(OR(G159="30L",G159="30R"),_xlfn.XLOOKUP(C159,DB!$A$2:$A$255,DB!$C$2:$C$255,""),""))</f>
        <v>ENEBA</v>
      </c>
      <c r="S159" s="3">
        <f t="shared" si="2"/>
        <v>21</v>
      </c>
      <c r="T159" s="3" t="str">
        <f>_xlfn.XLOOKUP(C159,DB!$A$2:$A$255,DB!$D$2:$D$255,"")</f>
        <v>Sector 3</v>
      </c>
    </row>
    <row r="160" spans="1:20" x14ac:dyDescent="0.2">
      <c r="A160" s="20" t="s">
        <v>327</v>
      </c>
      <c r="B160" s="20" t="s">
        <v>18</v>
      </c>
      <c r="C160" s="20" t="s">
        <v>328</v>
      </c>
      <c r="D160" s="20" t="s">
        <v>29</v>
      </c>
      <c r="E160" s="20" t="s">
        <v>30</v>
      </c>
      <c r="F160" s="21">
        <v>46310.888275462959</v>
      </c>
      <c r="G160" s="20" t="s">
        <v>22</v>
      </c>
      <c r="H160" s="20" t="s">
        <v>5046</v>
      </c>
      <c r="I160" s="22">
        <v>360</v>
      </c>
      <c r="J160" s="20" t="s">
        <v>23</v>
      </c>
      <c r="K160" s="20" t="s">
        <v>24</v>
      </c>
      <c r="L160" s="22">
        <v>438</v>
      </c>
      <c r="M160" s="20" t="s">
        <v>204</v>
      </c>
      <c r="N160" s="21">
        <v>46310.91243055556</v>
      </c>
      <c r="O160" s="22">
        <v>360</v>
      </c>
      <c r="P160" s="20" t="s">
        <v>26</v>
      </c>
      <c r="Q160" s="22">
        <v>40</v>
      </c>
      <c r="R160" s="3" t="str">
        <f>IF(OR(G160="12R",G160="12L"),_xlfn.XLOOKUP(C160,DB!$A$2:$A$255,DB!$B$2:$B$255,""),IF(OR(G160="30L",G160="30R"),_xlfn.XLOOKUP(C160,DB!$A$2:$A$255,DB!$C$2:$C$255,""),""))</f>
        <v>OMSUK</v>
      </c>
      <c r="S160" s="3">
        <f t="shared" si="2"/>
        <v>21</v>
      </c>
      <c r="T160" s="3" t="str">
        <f>_xlfn.XLOOKUP(C160,DB!$A$2:$A$255,DB!$D$2:$D$255,"")</f>
        <v>Sector 3</v>
      </c>
    </row>
    <row r="161" spans="1:20" x14ac:dyDescent="0.2">
      <c r="A161" s="20" t="s">
        <v>339</v>
      </c>
      <c r="B161" s="20" t="s">
        <v>18</v>
      </c>
      <c r="C161" s="20" t="s">
        <v>193</v>
      </c>
      <c r="D161" s="20" t="s">
        <v>54</v>
      </c>
      <c r="E161" s="20" t="s">
        <v>680</v>
      </c>
      <c r="F161" s="21">
        <v>46310.889374999999</v>
      </c>
      <c r="G161" s="20" t="s">
        <v>22</v>
      </c>
      <c r="H161" s="20" t="s">
        <v>5047</v>
      </c>
      <c r="I161" s="22">
        <v>380</v>
      </c>
      <c r="J161" s="20" t="s">
        <v>23</v>
      </c>
      <c r="K161" s="20" t="s">
        <v>24</v>
      </c>
      <c r="L161" s="22">
        <v>839</v>
      </c>
      <c r="M161" s="20" t="s">
        <v>193</v>
      </c>
      <c r="N161" s="21">
        <v>46310.938483796301</v>
      </c>
      <c r="O161" s="22">
        <v>15</v>
      </c>
      <c r="P161" s="20" t="s">
        <v>26</v>
      </c>
      <c r="Q161" s="22">
        <v>190</v>
      </c>
      <c r="R161" s="3" t="str">
        <f>IF(OR(G161="12R",G161="12L"),_xlfn.XLOOKUP(C161,DB!$A$2:$A$255,DB!$B$2:$B$255,""),IF(OR(G161="30L",G161="30R"),_xlfn.XLOOKUP(C161,DB!$A$2:$A$255,DB!$C$2:$C$255,""),""))</f>
        <v>UDGUV</v>
      </c>
      <c r="S161" s="3">
        <f t="shared" si="2"/>
        <v>21</v>
      </c>
      <c r="T161" s="3" t="str">
        <f>_xlfn.XLOOKUP(C161,DB!$A$2:$A$255,DB!$D$2:$D$255,"")</f>
        <v>Sector 2</v>
      </c>
    </row>
    <row r="162" spans="1:20" x14ac:dyDescent="0.2">
      <c r="A162" s="20" t="s">
        <v>548</v>
      </c>
      <c r="B162" s="20" t="s">
        <v>18</v>
      </c>
      <c r="C162" s="20" t="s">
        <v>48</v>
      </c>
      <c r="D162" s="20" t="s">
        <v>261</v>
      </c>
      <c r="E162" s="20" t="s">
        <v>445</v>
      </c>
      <c r="F162" s="21">
        <v>46310.890902777777</v>
      </c>
      <c r="G162" s="20" t="s">
        <v>22</v>
      </c>
      <c r="H162" s="20" t="s">
        <v>5048</v>
      </c>
      <c r="I162" s="22">
        <v>390</v>
      </c>
      <c r="J162" s="20" t="s">
        <v>23</v>
      </c>
      <c r="K162" s="20" t="s">
        <v>24</v>
      </c>
      <c r="L162" s="22">
        <v>133</v>
      </c>
      <c r="M162" s="20" t="s">
        <v>40</v>
      </c>
      <c r="N162" s="21">
        <v>46310.90016203704</v>
      </c>
      <c r="O162" s="22">
        <v>237</v>
      </c>
      <c r="P162" s="20" t="s">
        <v>41</v>
      </c>
      <c r="Q162" s="22">
        <v>190</v>
      </c>
      <c r="R162" s="3" t="str">
        <f>IF(OR(G162="12R",G162="12L"),_xlfn.XLOOKUP(C162,DB!$A$2:$A$255,DB!$B$2:$B$255,""),IF(OR(G162="30L",G162="30R"),_xlfn.XLOOKUP(C162,DB!$A$2:$A$255,DB!$C$2:$C$255,""),""))</f>
        <v>NUDAL</v>
      </c>
      <c r="S162" s="3">
        <f t="shared" si="2"/>
        <v>21</v>
      </c>
      <c r="T162" s="3" t="str">
        <f>_xlfn.XLOOKUP(C162,DB!$A$2:$A$255,DB!$D$2:$D$255,"")</f>
        <v>Sector 3</v>
      </c>
    </row>
    <row r="163" spans="1:20" x14ac:dyDescent="0.2">
      <c r="A163" s="20" t="s">
        <v>527</v>
      </c>
      <c r="B163" s="20" t="s">
        <v>18</v>
      </c>
      <c r="C163" s="20" t="s">
        <v>528</v>
      </c>
      <c r="D163" s="20" t="s">
        <v>20</v>
      </c>
      <c r="E163" s="20" t="s">
        <v>5049</v>
      </c>
      <c r="F163" s="21">
        <v>46310.892199074078</v>
      </c>
      <c r="G163" s="20" t="s">
        <v>22</v>
      </c>
      <c r="H163" s="20" t="s">
        <v>5050</v>
      </c>
      <c r="I163" s="22">
        <v>360</v>
      </c>
      <c r="J163" s="20" t="s">
        <v>23</v>
      </c>
      <c r="K163" s="20" t="s">
        <v>24</v>
      </c>
      <c r="L163" s="22">
        <v>516</v>
      </c>
      <c r="M163" s="20" t="s">
        <v>5051</v>
      </c>
      <c r="N163" s="21">
        <v>46310.917766203704</v>
      </c>
      <c r="O163" s="22">
        <v>340</v>
      </c>
      <c r="P163" s="20" t="s">
        <v>26</v>
      </c>
      <c r="Q163" s="22">
        <v>40</v>
      </c>
      <c r="R163" s="3" t="str">
        <f>IF(OR(G163="12R",G163="12L"),_xlfn.XLOOKUP(C163,DB!$A$2:$A$255,DB!$B$2:$B$255,""),IF(OR(G163="30L",G163="30R"),_xlfn.XLOOKUP(C163,DB!$A$2:$A$255,DB!$C$2:$C$255,""),""))</f>
        <v>ENEBA</v>
      </c>
      <c r="S163" s="3">
        <f t="shared" si="2"/>
        <v>21</v>
      </c>
      <c r="T163" s="3" t="str">
        <f>_xlfn.XLOOKUP(C163,DB!$A$2:$A$255,DB!$D$2:$D$255,"")</f>
        <v>Sector 3</v>
      </c>
    </row>
    <row r="164" spans="1:20" x14ac:dyDescent="0.2">
      <c r="A164" s="20" t="s">
        <v>530</v>
      </c>
      <c r="B164" s="20" t="s">
        <v>18</v>
      </c>
      <c r="C164" s="20" t="s">
        <v>178</v>
      </c>
      <c r="D164" s="20" t="s">
        <v>44</v>
      </c>
      <c r="E164" s="20" t="s">
        <v>5052</v>
      </c>
      <c r="F164" s="21">
        <v>46310.893437499995</v>
      </c>
      <c r="G164" s="20" t="s">
        <v>22</v>
      </c>
      <c r="H164" s="20" t="s">
        <v>5053</v>
      </c>
      <c r="I164" s="22">
        <v>310</v>
      </c>
      <c r="J164" s="20" t="s">
        <v>23</v>
      </c>
      <c r="K164" s="20" t="s">
        <v>24</v>
      </c>
      <c r="L164" s="22">
        <v>131</v>
      </c>
      <c r="M164" s="20" t="s">
        <v>40</v>
      </c>
      <c r="N164" s="21">
        <v>46310.902499999997</v>
      </c>
      <c r="O164" s="22">
        <v>226</v>
      </c>
      <c r="P164" s="20" t="s">
        <v>26</v>
      </c>
      <c r="Q164" s="22">
        <v>190</v>
      </c>
      <c r="R164" s="3" t="str">
        <f>IF(OR(G164="12R",G164="12L"),_xlfn.XLOOKUP(C164,DB!$A$2:$A$255,DB!$B$2:$B$255,""),IF(OR(G164="30L",G164="30R"),_xlfn.XLOOKUP(C164,DB!$A$2:$A$255,DB!$C$2:$C$255,""),""))</f>
        <v>OMSUK</v>
      </c>
      <c r="S164" s="3">
        <f t="shared" si="2"/>
        <v>21</v>
      </c>
      <c r="T164" s="3" t="str">
        <f>_xlfn.XLOOKUP(C164,DB!$A$2:$A$255,DB!$D$2:$D$255,"")</f>
        <v>Sector 3</v>
      </c>
    </row>
    <row r="165" spans="1:20" x14ac:dyDescent="0.2">
      <c r="A165" s="20" t="s">
        <v>338</v>
      </c>
      <c r="B165" s="20" t="s">
        <v>18</v>
      </c>
      <c r="C165" s="20" t="s">
        <v>75</v>
      </c>
      <c r="D165" s="20" t="s">
        <v>54</v>
      </c>
      <c r="E165" s="20" t="s">
        <v>112</v>
      </c>
      <c r="F165" s="21">
        <v>46310.89472222222</v>
      </c>
      <c r="G165" s="20" t="s">
        <v>22</v>
      </c>
      <c r="H165" s="20" t="s">
        <v>5054</v>
      </c>
      <c r="I165" s="22">
        <v>380</v>
      </c>
      <c r="J165" s="20" t="s">
        <v>23</v>
      </c>
      <c r="K165" s="20" t="s">
        <v>24</v>
      </c>
      <c r="L165" s="22">
        <v>745</v>
      </c>
      <c r="M165" s="20" t="s">
        <v>75</v>
      </c>
      <c r="N165" s="21">
        <v>46310.942141203705</v>
      </c>
      <c r="O165" s="22">
        <v>0</v>
      </c>
      <c r="P165" s="20" t="s">
        <v>26</v>
      </c>
      <c r="Q165" s="22">
        <v>190</v>
      </c>
      <c r="R165" s="3" t="str">
        <f>IF(OR(G165="12R",G165="12L"),_xlfn.XLOOKUP(C165,DB!$A$2:$A$255,DB!$B$2:$B$255,""),IF(OR(G165="30L",G165="30R"),_xlfn.XLOOKUP(C165,DB!$A$2:$A$255,DB!$C$2:$C$255,""),""))</f>
        <v>UDGUV</v>
      </c>
      <c r="S165" s="3">
        <f t="shared" si="2"/>
        <v>21</v>
      </c>
      <c r="T165" s="3" t="str">
        <f>_xlfn.XLOOKUP(C165,DB!$A$2:$A$255,DB!$D$2:$D$255,"")</f>
        <v>Sector 2</v>
      </c>
    </row>
    <row r="166" spans="1:20" x14ac:dyDescent="0.2">
      <c r="A166" s="20" t="s">
        <v>525</v>
      </c>
      <c r="B166" s="20" t="s">
        <v>18</v>
      </c>
      <c r="C166" s="20" t="s">
        <v>317</v>
      </c>
      <c r="D166" s="20" t="s">
        <v>29</v>
      </c>
      <c r="E166" s="20" t="s">
        <v>4069</v>
      </c>
      <c r="F166" s="21">
        <v>46310.896111111113</v>
      </c>
      <c r="G166" s="20" t="s">
        <v>22</v>
      </c>
      <c r="H166" s="20" t="s">
        <v>5055</v>
      </c>
      <c r="I166" s="22">
        <v>360</v>
      </c>
      <c r="J166" s="20" t="s">
        <v>23</v>
      </c>
      <c r="K166" s="20" t="s">
        <v>24</v>
      </c>
      <c r="L166" s="22">
        <v>439</v>
      </c>
      <c r="M166" s="20" t="s">
        <v>204</v>
      </c>
      <c r="N166" s="21">
        <v>46310.919490740736</v>
      </c>
      <c r="O166" s="22">
        <v>340</v>
      </c>
      <c r="P166" s="20" t="s">
        <v>26</v>
      </c>
      <c r="Q166" s="22">
        <v>40</v>
      </c>
      <c r="R166" s="3" t="str">
        <f>IF(OR(G166="12R",G166="12L"),_xlfn.XLOOKUP(C166,DB!$A$2:$A$255,DB!$B$2:$B$255,""),IF(OR(G166="30L",G166="30R"),_xlfn.XLOOKUP(C166,DB!$A$2:$A$255,DB!$C$2:$C$255,""),""))</f>
        <v>UDGUV</v>
      </c>
      <c r="S166" s="3">
        <f t="shared" si="2"/>
        <v>21</v>
      </c>
      <c r="T166" s="3" t="str">
        <f>_xlfn.XLOOKUP(C166,DB!$A$2:$A$255,DB!$D$2:$D$255,"")</f>
        <v>Sector 2</v>
      </c>
    </row>
    <row r="167" spans="1:20" x14ac:dyDescent="0.2">
      <c r="A167" s="20" t="s">
        <v>333</v>
      </c>
      <c r="B167" s="20" t="s">
        <v>18</v>
      </c>
      <c r="C167" s="20" t="s">
        <v>148</v>
      </c>
      <c r="D167" s="20" t="s">
        <v>129</v>
      </c>
      <c r="E167" s="20" t="s">
        <v>5056</v>
      </c>
      <c r="F167" s="21">
        <v>46310.898842592593</v>
      </c>
      <c r="G167" s="20" t="s">
        <v>22</v>
      </c>
      <c r="H167" s="20" t="s">
        <v>5057</v>
      </c>
      <c r="I167" s="22">
        <v>370</v>
      </c>
      <c r="J167" s="20" t="s">
        <v>23</v>
      </c>
      <c r="K167" s="20" t="s">
        <v>24</v>
      </c>
      <c r="L167" s="22">
        <v>133</v>
      </c>
      <c r="M167" s="20" t="s">
        <v>447</v>
      </c>
      <c r="N167" s="21">
        <v>46310.908090277779</v>
      </c>
      <c r="O167" s="22">
        <v>271</v>
      </c>
      <c r="P167" s="20" t="s">
        <v>26</v>
      </c>
      <c r="Q167" s="22">
        <v>190</v>
      </c>
      <c r="R167" s="3" t="str">
        <f>IF(OR(G167="12R",G167="12L"),_xlfn.XLOOKUP(C167,DB!$A$2:$A$255,DB!$B$2:$B$255,""),IF(OR(G167="30L",G167="30R"),_xlfn.XLOOKUP(C167,DB!$A$2:$A$255,DB!$C$2:$C$255,""),""))</f>
        <v>NUDAL</v>
      </c>
      <c r="S167" s="3">
        <f t="shared" si="2"/>
        <v>21</v>
      </c>
      <c r="T167" s="3" t="str">
        <f>_xlfn.XLOOKUP(C167,DB!$A$2:$A$255,DB!$D$2:$D$255,"")</f>
        <v>Sector 3</v>
      </c>
    </row>
    <row r="168" spans="1:20" x14ac:dyDescent="0.2">
      <c r="A168" s="20" t="s">
        <v>334</v>
      </c>
      <c r="B168" s="20" t="s">
        <v>18</v>
      </c>
      <c r="C168" s="20" t="s">
        <v>19</v>
      </c>
      <c r="D168" s="20" t="s">
        <v>54</v>
      </c>
      <c r="E168" s="20" t="s">
        <v>704</v>
      </c>
      <c r="F168" s="21">
        <v>46310.900219907402</v>
      </c>
      <c r="G168" s="20" t="s">
        <v>22</v>
      </c>
      <c r="H168" s="20" t="s">
        <v>5058</v>
      </c>
      <c r="I168" s="22">
        <v>380</v>
      </c>
      <c r="J168" s="20" t="s">
        <v>23</v>
      </c>
      <c r="K168" s="20" t="s">
        <v>24</v>
      </c>
      <c r="L168" s="22">
        <v>859</v>
      </c>
      <c r="M168" s="20" t="s">
        <v>25</v>
      </c>
      <c r="N168" s="21">
        <v>46310.949421296296</v>
      </c>
      <c r="O168" s="22">
        <v>380</v>
      </c>
      <c r="P168" s="20" t="s">
        <v>26</v>
      </c>
      <c r="Q168" s="22">
        <v>190</v>
      </c>
      <c r="R168" s="3" t="str">
        <f>IF(OR(G168="12R",G168="12L"),_xlfn.XLOOKUP(C168,DB!$A$2:$A$255,DB!$B$2:$B$255,""),IF(OR(G168="30L",G168="30R"),_xlfn.XLOOKUP(C168,DB!$A$2:$A$255,DB!$C$2:$C$255,""),""))</f>
        <v>UDGUV</v>
      </c>
      <c r="S168" s="3">
        <f t="shared" si="2"/>
        <v>21</v>
      </c>
      <c r="T168" s="3" t="str">
        <f>_xlfn.XLOOKUP(C168,DB!$A$2:$A$255,DB!$D$2:$D$255,"")</f>
        <v>Sector 2</v>
      </c>
    </row>
    <row r="169" spans="1:20" x14ac:dyDescent="0.2">
      <c r="A169" s="20" t="s">
        <v>318</v>
      </c>
      <c r="B169" s="20" t="s">
        <v>18</v>
      </c>
      <c r="C169" s="20" t="s">
        <v>136</v>
      </c>
      <c r="D169" s="20" t="s">
        <v>44</v>
      </c>
      <c r="E169" s="20" t="s">
        <v>524</v>
      </c>
      <c r="F169" s="21">
        <v>46310.90116898148</v>
      </c>
      <c r="G169" s="20" t="s">
        <v>22</v>
      </c>
      <c r="H169" s="20" t="s">
        <v>5059</v>
      </c>
      <c r="I169" s="22">
        <v>350</v>
      </c>
      <c r="J169" s="20" t="s">
        <v>23</v>
      </c>
      <c r="K169" s="20" t="s">
        <v>24</v>
      </c>
      <c r="L169" s="22">
        <v>136</v>
      </c>
      <c r="M169" s="20" t="s">
        <v>3173</v>
      </c>
      <c r="N169" s="21">
        <v>46310.910682870366</v>
      </c>
      <c r="O169" s="22">
        <v>236</v>
      </c>
      <c r="P169" s="20" t="s">
        <v>26</v>
      </c>
      <c r="Q169" s="22">
        <v>190</v>
      </c>
      <c r="R169" s="3" t="str">
        <f>IF(OR(G169="12R",G169="12L"),_xlfn.XLOOKUP(C169,DB!$A$2:$A$255,DB!$B$2:$B$255,""),IF(OR(G169="30L",G169="30R"),_xlfn.XLOOKUP(C169,DB!$A$2:$A$255,DB!$C$2:$C$255,""),""))</f>
        <v>OMSUK</v>
      </c>
      <c r="S169" s="3">
        <f t="shared" si="2"/>
        <v>21</v>
      </c>
      <c r="T169" s="3" t="str">
        <f>_xlfn.XLOOKUP(C169,DB!$A$2:$A$255,DB!$D$2:$D$255,"")</f>
        <v>Sector 3</v>
      </c>
    </row>
    <row r="170" spans="1:20" x14ac:dyDescent="0.2">
      <c r="A170" s="20" t="s">
        <v>340</v>
      </c>
      <c r="B170" s="20" t="s">
        <v>18</v>
      </c>
      <c r="C170" s="20" t="s">
        <v>101</v>
      </c>
      <c r="D170" s="20" t="s">
        <v>20</v>
      </c>
      <c r="E170" s="20" t="s">
        <v>1168</v>
      </c>
      <c r="F170" s="21">
        <v>46310.902581018519</v>
      </c>
      <c r="G170" s="20" t="s">
        <v>22</v>
      </c>
      <c r="H170" s="20" t="s">
        <v>5060</v>
      </c>
      <c r="I170" s="22">
        <v>340</v>
      </c>
      <c r="J170" s="20" t="s">
        <v>23</v>
      </c>
      <c r="K170" s="20" t="s">
        <v>152</v>
      </c>
      <c r="L170" s="22">
        <v>865</v>
      </c>
      <c r="M170" s="20" t="s">
        <v>46</v>
      </c>
      <c r="N170" s="21">
        <v>46310.950578703705</v>
      </c>
      <c r="O170" s="22">
        <v>340</v>
      </c>
      <c r="P170" s="20" t="s">
        <v>26</v>
      </c>
      <c r="Q170" s="22">
        <v>190</v>
      </c>
      <c r="R170" s="3" t="str">
        <f>IF(OR(G170="12R",G170="12L"),_xlfn.XLOOKUP(C170,DB!$A$2:$A$255,DB!$B$2:$B$255,""),IF(OR(G170="30L",G170="30R"),_xlfn.XLOOKUP(C170,DB!$A$2:$A$255,DB!$C$2:$C$255,""),""))</f>
        <v>UDGUV</v>
      </c>
      <c r="S170" s="3">
        <f t="shared" si="2"/>
        <v>21</v>
      </c>
      <c r="T170" s="3" t="str">
        <f>_xlfn.XLOOKUP(C170,DB!$A$2:$A$255,DB!$D$2:$D$255,"")</f>
        <v>Sector 2</v>
      </c>
    </row>
    <row r="171" spans="1:20" x14ac:dyDescent="0.2">
      <c r="A171" s="20" t="s">
        <v>326</v>
      </c>
      <c r="B171" s="20" t="s">
        <v>18</v>
      </c>
      <c r="C171" s="20" t="s">
        <v>33</v>
      </c>
      <c r="D171" s="20" t="s">
        <v>54</v>
      </c>
      <c r="E171" s="20" t="s">
        <v>298</v>
      </c>
      <c r="F171" s="21">
        <v>46310.905810185184</v>
      </c>
      <c r="G171" s="20" t="s">
        <v>22</v>
      </c>
      <c r="H171" s="20" t="s">
        <v>5061</v>
      </c>
      <c r="I171" s="22">
        <v>380</v>
      </c>
      <c r="J171" s="20" t="s">
        <v>23</v>
      </c>
      <c r="K171" s="20" t="s">
        <v>24</v>
      </c>
      <c r="L171" s="22">
        <v>859</v>
      </c>
      <c r="M171" s="20" t="s">
        <v>4538</v>
      </c>
      <c r="N171" s="21">
        <v>46310.950972222221</v>
      </c>
      <c r="O171" s="22">
        <v>360</v>
      </c>
      <c r="P171" s="20" t="s">
        <v>26</v>
      </c>
      <c r="Q171" s="22">
        <v>190</v>
      </c>
      <c r="R171" s="3" t="str">
        <f>IF(OR(G171="12R",G171="12L"),_xlfn.XLOOKUP(C171,DB!$A$2:$A$255,DB!$B$2:$B$255,""),IF(OR(G171="30L",G171="30R"),_xlfn.XLOOKUP(C171,DB!$A$2:$A$255,DB!$C$2:$C$255,""),""))</f>
        <v>UDGUV</v>
      </c>
      <c r="S171" s="3">
        <f t="shared" si="2"/>
        <v>21</v>
      </c>
      <c r="T171" s="3" t="str">
        <f>_xlfn.XLOOKUP(C171,DB!$A$2:$A$255,DB!$D$2:$D$255,"")</f>
        <v>Sector 2</v>
      </c>
    </row>
    <row r="172" spans="1:20" x14ac:dyDescent="0.2">
      <c r="A172" s="20" t="s">
        <v>5062</v>
      </c>
      <c r="B172" s="20" t="s">
        <v>18</v>
      </c>
      <c r="C172" s="20" t="s">
        <v>381</v>
      </c>
      <c r="D172" s="20" t="s">
        <v>542</v>
      </c>
      <c r="E172" s="20" t="s">
        <v>4829</v>
      </c>
      <c r="F172" s="21">
        <v>46310.909201388888</v>
      </c>
      <c r="G172" s="20" t="s">
        <v>22</v>
      </c>
      <c r="H172" s="20" t="s">
        <v>5063</v>
      </c>
      <c r="I172" s="22">
        <v>410</v>
      </c>
      <c r="J172" s="20" t="s">
        <v>23</v>
      </c>
      <c r="K172" s="20" t="s">
        <v>152</v>
      </c>
      <c r="L172" s="22">
        <v>219</v>
      </c>
      <c r="M172" s="20" t="s">
        <v>383</v>
      </c>
      <c r="N172" s="21">
        <v>46310.923125000001</v>
      </c>
      <c r="O172" s="22">
        <v>387</v>
      </c>
      <c r="P172" s="20" t="s">
        <v>26</v>
      </c>
      <c r="Q172" s="22">
        <v>40</v>
      </c>
      <c r="R172" s="3" t="str">
        <f>IF(OR(G172="12R",G172="12L"),_xlfn.XLOOKUP(C172,DB!$A$2:$A$255,DB!$B$2:$B$255,""),IF(OR(G172="30L",G172="30R"),_xlfn.XLOOKUP(C172,DB!$A$2:$A$255,DB!$C$2:$C$255,""),""))</f>
        <v>OMSUK</v>
      </c>
      <c r="S172" s="3">
        <f t="shared" si="2"/>
        <v>21</v>
      </c>
      <c r="T172" s="3" t="str">
        <f>_xlfn.XLOOKUP(C172,DB!$A$2:$A$255,DB!$D$2:$D$255,"")</f>
        <v>Sector 3</v>
      </c>
    </row>
    <row r="173" spans="1:20" x14ac:dyDescent="0.2">
      <c r="A173" s="20" t="s">
        <v>1130</v>
      </c>
      <c r="B173" s="20" t="s">
        <v>18</v>
      </c>
      <c r="C173" s="20" t="s">
        <v>308</v>
      </c>
      <c r="D173" s="20" t="s">
        <v>34</v>
      </c>
      <c r="E173" s="20" t="s">
        <v>514</v>
      </c>
      <c r="F173" s="21">
        <v>46310.910960648151</v>
      </c>
      <c r="G173" s="20" t="s">
        <v>22</v>
      </c>
      <c r="H173" s="20" t="s">
        <v>5064</v>
      </c>
      <c r="I173" s="22">
        <v>320</v>
      </c>
      <c r="J173" s="20" t="s">
        <v>23</v>
      </c>
      <c r="K173" s="20" t="s">
        <v>24</v>
      </c>
      <c r="L173" s="22">
        <v>331</v>
      </c>
      <c r="M173" s="20" t="s">
        <v>4552</v>
      </c>
      <c r="N173" s="21">
        <v>46310.931064814809</v>
      </c>
      <c r="O173" s="22">
        <v>320</v>
      </c>
      <c r="P173" s="20" t="s">
        <v>26</v>
      </c>
      <c r="Q173" s="22">
        <v>190</v>
      </c>
      <c r="R173" s="3" t="str">
        <f>IF(OR(G173="12R",G173="12L"),_xlfn.XLOOKUP(C173,DB!$A$2:$A$255,DB!$B$2:$B$255,""),IF(OR(G173="30L",G173="30R"),_xlfn.XLOOKUP(C173,DB!$A$2:$A$255,DB!$C$2:$C$255,""),""))</f>
        <v>CZM</v>
      </c>
      <c r="S173" s="3">
        <f t="shared" si="2"/>
        <v>21</v>
      </c>
      <c r="T173" s="3" t="str">
        <f>_xlfn.XLOOKUP(C173,DB!$A$2:$A$255,DB!$D$2:$D$255,"")</f>
        <v>Sector 7</v>
      </c>
    </row>
    <row r="174" spans="1:20" x14ac:dyDescent="0.2">
      <c r="A174" s="20" t="s">
        <v>324</v>
      </c>
      <c r="B174" s="20" t="s">
        <v>18</v>
      </c>
      <c r="C174" s="20" t="s">
        <v>325</v>
      </c>
      <c r="D174" s="20" t="s">
        <v>123</v>
      </c>
      <c r="E174" s="20" t="s">
        <v>5065</v>
      </c>
      <c r="F174" s="21">
        <v>46310.912650462968</v>
      </c>
      <c r="G174" s="20" t="s">
        <v>22</v>
      </c>
      <c r="H174" s="20" t="s">
        <v>5066</v>
      </c>
      <c r="I174" s="22">
        <v>340</v>
      </c>
      <c r="J174" s="20" t="s">
        <v>23</v>
      </c>
      <c r="K174" s="20" t="s">
        <v>24</v>
      </c>
      <c r="L174" s="22">
        <v>901</v>
      </c>
      <c r="M174" s="20" t="s">
        <v>36</v>
      </c>
      <c r="N174" s="21">
        <v>46310.961111111115</v>
      </c>
      <c r="O174" s="22">
        <v>340</v>
      </c>
      <c r="P174" s="20" t="s">
        <v>26</v>
      </c>
      <c r="Q174" s="22">
        <v>190</v>
      </c>
      <c r="R174" s="3" t="str">
        <f>IF(OR(G174="12R",G174="12L"),_xlfn.XLOOKUP(C174,DB!$A$2:$A$255,DB!$B$2:$B$255,""),IF(OR(G174="30L",G174="30R"),_xlfn.XLOOKUP(C174,DB!$A$2:$A$255,DB!$C$2:$C$255,""),""))</f>
        <v>OMSUK</v>
      </c>
      <c r="S174" s="3">
        <f t="shared" si="2"/>
        <v>21</v>
      </c>
      <c r="T174" s="3" t="str">
        <f>_xlfn.XLOOKUP(C174,DB!$A$2:$A$255,DB!$D$2:$D$255,"")</f>
        <v>Sector 3</v>
      </c>
    </row>
    <row r="175" spans="1:20" x14ac:dyDescent="0.2">
      <c r="A175" s="20" t="s">
        <v>422</v>
      </c>
      <c r="B175" s="20" t="s">
        <v>18</v>
      </c>
      <c r="C175" s="20" t="s">
        <v>423</v>
      </c>
      <c r="D175" s="20" t="s">
        <v>61</v>
      </c>
      <c r="E175" s="20" t="s">
        <v>3959</v>
      </c>
      <c r="F175" s="21">
        <v>46310.913715277777</v>
      </c>
      <c r="G175" s="20" t="s">
        <v>22</v>
      </c>
      <c r="H175" s="20" t="s">
        <v>5067</v>
      </c>
      <c r="I175" s="22">
        <v>340</v>
      </c>
      <c r="J175" s="20" t="s">
        <v>23</v>
      </c>
      <c r="K175" s="20" t="s">
        <v>24</v>
      </c>
      <c r="L175" s="22">
        <v>490</v>
      </c>
      <c r="M175" s="20" t="s">
        <v>5068</v>
      </c>
      <c r="N175" s="21">
        <v>46310.940289351856</v>
      </c>
      <c r="O175" s="22">
        <v>340</v>
      </c>
      <c r="P175" s="20" t="s">
        <v>26</v>
      </c>
      <c r="Q175" s="22">
        <v>40</v>
      </c>
      <c r="R175" s="3" t="str">
        <f>IF(OR(G175="12R",G175="12L"),_xlfn.XLOOKUP(C175,DB!$A$2:$A$255,DB!$B$2:$B$255,""),IF(OR(G175="30L",G175="30R"),_xlfn.XLOOKUP(C175,DB!$A$2:$A$255,DB!$C$2:$C$255,""),""))</f>
        <v>ENEBA</v>
      </c>
      <c r="S175" s="3">
        <f t="shared" si="2"/>
        <v>21</v>
      </c>
      <c r="T175" s="3" t="str">
        <f>_xlfn.XLOOKUP(C175,DB!$A$2:$A$255,DB!$D$2:$D$255,"")</f>
        <v>Sector 3</v>
      </c>
    </row>
    <row r="176" spans="1:20" x14ac:dyDescent="0.2">
      <c r="A176" s="20" t="s">
        <v>336</v>
      </c>
      <c r="B176" s="20" t="s">
        <v>18</v>
      </c>
      <c r="C176" s="20" t="s">
        <v>115</v>
      </c>
      <c r="D176" s="20" t="s">
        <v>29</v>
      </c>
      <c r="E176" s="20" t="s">
        <v>1145</v>
      </c>
      <c r="F176" s="21">
        <v>46310.917511574073</v>
      </c>
      <c r="G176" s="20" t="s">
        <v>22</v>
      </c>
      <c r="H176" s="20" t="s">
        <v>5069</v>
      </c>
      <c r="I176" s="22">
        <v>350</v>
      </c>
      <c r="J176" s="20" t="s">
        <v>23</v>
      </c>
      <c r="K176" s="20" t="s">
        <v>24</v>
      </c>
      <c r="L176" s="22">
        <v>152</v>
      </c>
      <c r="M176" s="20" t="s">
        <v>117</v>
      </c>
      <c r="N176" s="21">
        <v>46310.928287037037</v>
      </c>
      <c r="O176" s="22">
        <v>275</v>
      </c>
      <c r="P176" s="20" t="s">
        <v>26</v>
      </c>
      <c r="Q176" s="22">
        <v>190</v>
      </c>
      <c r="R176" s="3" t="str">
        <f>IF(OR(G176="12R",G176="12L"),_xlfn.XLOOKUP(C176,DB!$A$2:$A$255,DB!$B$2:$B$255,""),IF(OR(G176="30L",G176="30R"),_xlfn.XLOOKUP(C176,DB!$A$2:$A$255,DB!$C$2:$C$255,""),""))</f>
        <v>TAKUX</v>
      </c>
      <c r="S176" s="3">
        <f t="shared" si="2"/>
        <v>22</v>
      </c>
      <c r="T176" s="3" t="str">
        <f>_xlfn.XLOOKUP(C176,DB!$A$2:$A$255,DB!$D$2:$D$255,"")</f>
        <v>Sector 7</v>
      </c>
    </row>
    <row r="177" spans="1:20" x14ac:dyDescent="0.2">
      <c r="A177" s="20" t="s">
        <v>1481</v>
      </c>
      <c r="B177" s="20" t="s">
        <v>18</v>
      </c>
      <c r="C177" s="20" t="s">
        <v>854</v>
      </c>
      <c r="D177" s="20" t="s">
        <v>29</v>
      </c>
      <c r="E177" s="20" t="s">
        <v>5070</v>
      </c>
      <c r="F177" s="21">
        <v>46310.925613425927</v>
      </c>
      <c r="G177" s="20" t="s">
        <v>22</v>
      </c>
      <c r="H177" s="20" t="s">
        <v>5071</v>
      </c>
      <c r="I177" s="22">
        <v>340</v>
      </c>
      <c r="J177" s="20" t="s">
        <v>23</v>
      </c>
      <c r="K177" s="20" t="s">
        <v>24</v>
      </c>
      <c r="L177" s="22">
        <v>914</v>
      </c>
      <c r="M177" s="20" t="s">
        <v>36</v>
      </c>
      <c r="N177" s="21">
        <v>46310.975358796291</v>
      </c>
      <c r="O177" s="22">
        <v>340</v>
      </c>
      <c r="P177" s="20" t="s">
        <v>26</v>
      </c>
      <c r="Q177" s="22">
        <v>190</v>
      </c>
      <c r="R177" s="3" t="str">
        <f>IF(OR(G177="12R",G177="12L"),_xlfn.XLOOKUP(C177,DB!$A$2:$A$255,DB!$B$2:$B$255,""),IF(OR(G177="30L",G177="30R"),_xlfn.XLOOKUP(C177,DB!$A$2:$A$255,DB!$C$2:$C$255,""),""))</f>
        <v>UDGUV</v>
      </c>
      <c r="S177" s="3">
        <f t="shared" si="2"/>
        <v>22</v>
      </c>
      <c r="T177" s="3" t="str">
        <f>_xlfn.XLOOKUP(C177,DB!$A$2:$A$255,DB!$D$2:$D$255,"")</f>
        <v>Sector 2</v>
      </c>
    </row>
    <row r="178" spans="1:20" x14ac:dyDescent="0.2">
      <c r="A178" s="20" t="s">
        <v>4346</v>
      </c>
      <c r="B178" s="20" t="s">
        <v>18</v>
      </c>
      <c r="C178" s="20" t="s">
        <v>328</v>
      </c>
      <c r="D178" s="20" t="s">
        <v>29</v>
      </c>
      <c r="E178" s="20" t="s">
        <v>5072</v>
      </c>
      <c r="F178" s="21">
        <v>46310.92967592593</v>
      </c>
      <c r="G178" s="20" t="s">
        <v>22</v>
      </c>
      <c r="H178" s="20" t="s">
        <v>5073</v>
      </c>
      <c r="I178" s="22">
        <v>360</v>
      </c>
      <c r="J178" s="20" t="s">
        <v>23</v>
      </c>
      <c r="K178" s="20" t="s">
        <v>24</v>
      </c>
      <c r="L178" s="22">
        <v>383</v>
      </c>
      <c r="M178" s="20" t="s">
        <v>269</v>
      </c>
      <c r="N178" s="21">
        <v>46310.950925925921</v>
      </c>
      <c r="O178" s="22">
        <v>360</v>
      </c>
      <c r="P178" s="20" t="s">
        <v>26</v>
      </c>
      <c r="Q178" s="22">
        <v>40</v>
      </c>
      <c r="R178" s="3" t="str">
        <f>IF(OR(G178="12R",G178="12L"),_xlfn.XLOOKUP(C178,DB!$A$2:$A$255,DB!$B$2:$B$255,""),IF(OR(G178="30L",G178="30R"),_xlfn.XLOOKUP(C178,DB!$A$2:$A$255,DB!$C$2:$C$255,""),""))</f>
        <v>OMSUK</v>
      </c>
      <c r="S178" s="3">
        <f t="shared" si="2"/>
        <v>22</v>
      </c>
      <c r="T178" s="3" t="str">
        <f>_xlfn.XLOOKUP(C178,DB!$A$2:$A$255,DB!$D$2:$D$255,"")</f>
        <v>Sector 3</v>
      </c>
    </row>
    <row r="179" spans="1:20" x14ac:dyDescent="0.2">
      <c r="A179" s="20" t="s">
        <v>343</v>
      </c>
      <c r="B179" s="20" t="s">
        <v>18</v>
      </c>
      <c r="C179" s="20" t="s">
        <v>122</v>
      </c>
      <c r="D179" s="20" t="s">
        <v>44</v>
      </c>
      <c r="E179" s="20" t="s">
        <v>1131</v>
      </c>
      <c r="F179" s="21">
        <v>46310.935277777782</v>
      </c>
      <c r="G179" s="20" t="s">
        <v>22</v>
      </c>
      <c r="H179" s="20" t="s">
        <v>5074</v>
      </c>
      <c r="I179" s="22">
        <v>320</v>
      </c>
      <c r="J179" s="20" t="s">
        <v>23</v>
      </c>
      <c r="K179" s="20" t="s">
        <v>24</v>
      </c>
      <c r="L179" s="22">
        <v>539</v>
      </c>
      <c r="M179" s="20" t="s">
        <v>130</v>
      </c>
      <c r="N179" s="21">
        <v>46310.962604166663</v>
      </c>
      <c r="O179" s="22">
        <v>320</v>
      </c>
      <c r="P179" s="20" t="s">
        <v>26</v>
      </c>
      <c r="Q179" s="22">
        <v>40</v>
      </c>
      <c r="R179" s="3" t="str">
        <f>IF(OR(G179="12R",G179="12L"),_xlfn.XLOOKUP(C179,DB!$A$2:$A$255,DB!$B$2:$B$255,""),IF(OR(G179="30L",G179="30R"),_xlfn.XLOOKUP(C179,DB!$A$2:$A$255,DB!$C$2:$C$255,""),""))</f>
        <v>ENEBA</v>
      </c>
      <c r="S179" s="3">
        <f t="shared" si="2"/>
        <v>22</v>
      </c>
      <c r="T179" s="3" t="str">
        <f>_xlfn.XLOOKUP(C179,DB!$A$2:$A$255,DB!$D$2:$D$255,"")</f>
        <v>Sector 3</v>
      </c>
    </row>
    <row r="180" spans="1:20" x14ac:dyDescent="0.2">
      <c r="A180" s="20" t="s">
        <v>316</v>
      </c>
      <c r="B180" s="20" t="s">
        <v>18</v>
      </c>
      <c r="C180" s="20" t="s">
        <v>317</v>
      </c>
      <c r="D180" s="20" t="s">
        <v>44</v>
      </c>
      <c r="E180" s="20" t="s">
        <v>4023</v>
      </c>
      <c r="F180" s="21">
        <v>46310.936944444446</v>
      </c>
      <c r="G180" s="20" t="s">
        <v>22</v>
      </c>
      <c r="H180" s="20" t="s">
        <v>5075</v>
      </c>
      <c r="I180" s="22">
        <v>340</v>
      </c>
      <c r="J180" s="20" t="s">
        <v>23</v>
      </c>
      <c r="K180" s="20" t="s">
        <v>24</v>
      </c>
      <c r="L180" s="22">
        <v>433</v>
      </c>
      <c r="M180" s="20" t="s">
        <v>204</v>
      </c>
      <c r="N180" s="21">
        <v>46310.960277777776</v>
      </c>
      <c r="O180" s="22">
        <v>340</v>
      </c>
      <c r="P180" s="20" t="s">
        <v>26</v>
      </c>
      <c r="Q180" s="22">
        <v>40</v>
      </c>
      <c r="R180" s="3" t="str">
        <f>IF(OR(G180="12R",G180="12L"),_xlfn.XLOOKUP(C180,DB!$A$2:$A$255,DB!$B$2:$B$255,""),IF(OR(G180="30L",G180="30R"),_xlfn.XLOOKUP(C180,DB!$A$2:$A$255,DB!$C$2:$C$255,""),""))</f>
        <v>UDGUV</v>
      </c>
      <c r="S180" s="3">
        <f t="shared" si="2"/>
        <v>22</v>
      </c>
      <c r="T180" s="3" t="str">
        <f>_xlfn.XLOOKUP(C180,DB!$A$2:$A$255,DB!$D$2:$D$255,"")</f>
        <v>Sector 2</v>
      </c>
    </row>
    <row r="181" spans="1:20" x14ac:dyDescent="0.2">
      <c r="A181" s="20" t="s">
        <v>538</v>
      </c>
      <c r="B181" s="20" t="s">
        <v>18</v>
      </c>
      <c r="C181" s="20" t="s">
        <v>539</v>
      </c>
      <c r="D181" s="20" t="s">
        <v>29</v>
      </c>
      <c r="E181" s="20" t="s">
        <v>1270</v>
      </c>
      <c r="F181" s="21">
        <v>46310.93818287037</v>
      </c>
      <c r="G181" s="20" t="s">
        <v>22</v>
      </c>
      <c r="H181" s="20" t="s">
        <v>5076</v>
      </c>
      <c r="I181" s="22">
        <v>360</v>
      </c>
      <c r="J181" s="20" t="s">
        <v>23</v>
      </c>
      <c r="K181" s="20" t="s">
        <v>24</v>
      </c>
      <c r="L181" s="22">
        <v>434</v>
      </c>
      <c r="M181" s="20" t="s">
        <v>204</v>
      </c>
      <c r="N181" s="21">
        <v>46310.962141203709</v>
      </c>
      <c r="O181" s="22">
        <v>360</v>
      </c>
      <c r="P181" s="20" t="s">
        <v>26</v>
      </c>
      <c r="Q181" s="22">
        <v>40</v>
      </c>
      <c r="R181" s="3" t="str">
        <f>IF(OR(G181="12R",G181="12L"),_xlfn.XLOOKUP(C181,DB!$A$2:$A$255,DB!$B$2:$B$255,""),IF(OR(G181="30L",G181="30R"),_xlfn.XLOOKUP(C181,DB!$A$2:$A$255,DB!$C$2:$C$255,""),""))</f>
        <v>OMSUK</v>
      </c>
      <c r="S181" s="3">
        <f t="shared" si="2"/>
        <v>22</v>
      </c>
      <c r="T181" s="3" t="str">
        <f>_xlfn.XLOOKUP(C181,DB!$A$2:$A$255,DB!$D$2:$D$255,"")</f>
        <v>Sector 3</v>
      </c>
    </row>
    <row r="182" spans="1:20" x14ac:dyDescent="0.2">
      <c r="A182" s="20" t="s">
        <v>354</v>
      </c>
      <c r="B182" s="20" t="s">
        <v>18</v>
      </c>
      <c r="C182" s="20" t="s">
        <v>43</v>
      </c>
      <c r="D182" s="20" t="s">
        <v>44</v>
      </c>
      <c r="E182" s="20" t="s">
        <v>3215</v>
      </c>
      <c r="F182" s="21">
        <v>46310.948483796295</v>
      </c>
      <c r="G182" s="20" t="s">
        <v>22</v>
      </c>
      <c r="H182" s="20" t="s">
        <v>5077</v>
      </c>
      <c r="I182" s="22">
        <v>360</v>
      </c>
      <c r="J182" s="20" t="s">
        <v>23</v>
      </c>
      <c r="K182" s="20" t="s">
        <v>24</v>
      </c>
      <c r="L182" s="22">
        <v>870</v>
      </c>
      <c r="M182" s="20" t="s">
        <v>46</v>
      </c>
      <c r="N182" s="21">
        <v>46310.997187500005</v>
      </c>
      <c r="O182" s="22">
        <v>360</v>
      </c>
      <c r="P182" s="20" t="s">
        <v>26</v>
      </c>
      <c r="Q182" s="22">
        <v>190</v>
      </c>
      <c r="R182" s="3" t="str">
        <f>IF(OR(G182="12R",G182="12L"),_xlfn.XLOOKUP(C182,DB!$A$2:$A$255,DB!$B$2:$B$255,""),IF(OR(G182="30L",G182="30R"),_xlfn.XLOOKUP(C182,DB!$A$2:$A$255,DB!$C$2:$C$255,""),""))</f>
        <v>UDGUV</v>
      </c>
      <c r="S182" s="3">
        <f t="shared" si="2"/>
        <v>22</v>
      </c>
      <c r="T182" s="3" t="str">
        <f>_xlfn.XLOOKUP(C182,DB!$A$2:$A$255,DB!$D$2:$D$255,"")</f>
        <v>Sector 2</v>
      </c>
    </row>
    <row r="183" spans="1:20" x14ac:dyDescent="0.2">
      <c r="A183" s="20" t="s">
        <v>344</v>
      </c>
      <c r="B183" s="20" t="s">
        <v>18</v>
      </c>
      <c r="C183" s="20" t="s">
        <v>345</v>
      </c>
      <c r="D183" s="20" t="s">
        <v>54</v>
      </c>
      <c r="E183" s="20" t="s">
        <v>485</v>
      </c>
      <c r="F183" s="21">
        <v>46310.950196759259</v>
      </c>
      <c r="G183" s="20" t="s">
        <v>22</v>
      </c>
      <c r="H183" s="20" t="s">
        <v>5078</v>
      </c>
      <c r="I183" s="22">
        <v>380</v>
      </c>
      <c r="J183" s="20" t="s">
        <v>23</v>
      </c>
      <c r="K183" s="20" t="s">
        <v>24</v>
      </c>
      <c r="L183" s="22">
        <v>887</v>
      </c>
      <c r="M183" s="20" t="s">
        <v>5079</v>
      </c>
      <c r="N183" s="21">
        <v>46311.001180555555</v>
      </c>
      <c r="O183" s="22">
        <v>380</v>
      </c>
      <c r="P183" s="20" t="s">
        <v>26</v>
      </c>
      <c r="Q183" s="22">
        <v>190</v>
      </c>
      <c r="R183" s="3" t="str">
        <f>IF(OR(G183="12R",G183="12L"),_xlfn.XLOOKUP(C183,DB!$A$2:$A$255,DB!$B$2:$B$255,""),IF(OR(G183="30L",G183="30R"),_xlfn.XLOOKUP(C183,DB!$A$2:$A$255,DB!$C$2:$C$255,""),""))</f>
        <v>UDGUV</v>
      </c>
      <c r="S183" s="3">
        <f t="shared" si="2"/>
        <v>22</v>
      </c>
      <c r="T183" s="3" t="str">
        <f>_xlfn.XLOOKUP(C183,DB!$A$2:$A$255,DB!$D$2:$D$255,"")</f>
        <v>Sector 2</v>
      </c>
    </row>
    <row r="184" spans="1:20" x14ac:dyDescent="0.2">
      <c r="A184" s="20" t="s">
        <v>349</v>
      </c>
      <c r="B184" s="20" t="s">
        <v>18</v>
      </c>
      <c r="C184" s="20" t="s">
        <v>221</v>
      </c>
      <c r="D184" s="20" t="s">
        <v>54</v>
      </c>
      <c r="E184" s="20" t="s">
        <v>962</v>
      </c>
      <c r="F184" s="21">
        <v>46310.954652777778</v>
      </c>
      <c r="G184" s="20" t="s">
        <v>22</v>
      </c>
      <c r="H184" s="20" t="s">
        <v>5080</v>
      </c>
      <c r="I184" s="22">
        <v>380</v>
      </c>
      <c r="J184" s="20" t="s">
        <v>23</v>
      </c>
      <c r="K184" s="20" t="s">
        <v>24</v>
      </c>
      <c r="L184" s="22">
        <v>901</v>
      </c>
      <c r="M184" s="20" t="s">
        <v>2812</v>
      </c>
      <c r="N184" s="21">
        <v>46311.006782407407</v>
      </c>
      <c r="O184" s="22">
        <v>380</v>
      </c>
      <c r="P184" s="20" t="s">
        <v>26</v>
      </c>
      <c r="Q184" s="22">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20" t="s">
        <v>555</v>
      </c>
      <c r="B185" s="20" t="s">
        <v>18</v>
      </c>
      <c r="C185" s="20" t="s">
        <v>539</v>
      </c>
      <c r="D185" s="20" t="s">
        <v>29</v>
      </c>
      <c r="E185" s="20" t="s">
        <v>5081</v>
      </c>
      <c r="F185" s="21">
        <v>46310.958761574075</v>
      </c>
      <c r="G185" s="20" t="s">
        <v>22</v>
      </c>
      <c r="H185" s="20" t="s">
        <v>5082</v>
      </c>
      <c r="I185" s="22">
        <v>340</v>
      </c>
      <c r="J185" s="20" t="s">
        <v>23</v>
      </c>
      <c r="K185" s="20" t="s">
        <v>24</v>
      </c>
      <c r="L185" s="22">
        <v>444</v>
      </c>
      <c r="M185" s="20" t="s">
        <v>204</v>
      </c>
      <c r="N185" s="21">
        <v>46310.983078703706</v>
      </c>
      <c r="O185" s="22">
        <v>340</v>
      </c>
      <c r="P185" s="20" t="s">
        <v>26</v>
      </c>
      <c r="Q185" s="22">
        <v>40</v>
      </c>
      <c r="R185" s="3" t="str">
        <f>IF(OR(G185="12R",G185="12L"),_xlfn.XLOOKUP(C185,DB!$A$2:$A$255,DB!$B$2:$B$255,""),IF(OR(G185="30L",G185="30R"),_xlfn.XLOOKUP(C185,DB!$A$2:$A$255,DB!$C$2:$C$255,""),""))</f>
        <v>OMSUK</v>
      </c>
      <c r="S185" s="3">
        <f t="shared" si="2"/>
        <v>23</v>
      </c>
      <c r="T185" s="3" t="str">
        <f>_xlfn.XLOOKUP(C185,DB!$A$2:$A$255,DB!$D$2:$D$255,"")</f>
        <v>Sector 3</v>
      </c>
    </row>
    <row r="186" spans="1:20" x14ac:dyDescent="0.2">
      <c r="A186" s="20" t="s">
        <v>5083</v>
      </c>
      <c r="B186" s="20" t="s">
        <v>18</v>
      </c>
      <c r="C186" s="20" t="s">
        <v>50</v>
      </c>
      <c r="D186" s="20" t="s">
        <v>132</v>
      </c>
      <c r="E186" s="20"/>
      <c r="F186" s="21">
        <v>46310.961736111116</v>
      </c>
      <c r="G186" s="20" t="s">
        <v>22</v>
      </c>
      <c r="H186" s="20" t="s">
        <v>5084</v>
      </c>
      <c r="I186" s="22">
        <v>360</v>
      </c>
      <c r="J186" s="20" t="s">
        <v>23</v>
      </c>
      <c r="K186" s="20" t="s">
        <v>51</v>
      </c>
      <c r="L186" s="22">
        <v>870</v>
      </c>
      <c r="M186" s="20" t="s">
        <v>4131</v>
      </c>
      <c r="N186" s="21">
        <v>46311.014097222222</v>
      </c>
      <c r="O186" s="22">
        <v>360</v>
      </c>
      <c r="P186" s="20" t="s">
        <v>26</v>
      </c>
      <c r="Q186" s="22">
        <v>30</v>
      </c>
      <c r="R186" s="3" t="str">
        <f>IF(OR(G186="12R",G186="12L"),_xlfn.XLOOKUP(C186,DB!$A$2:$A$255,DB!$B$2:$B$255,""),IF(OR(G186="30L",G186="30R"),_xlfn.XLOOKUP(C186,DB!$A$2:$A$255,DB!$C$2:$C$255,""),""))</f>
        <v>UDGUV</v>
      </c>
      <c r="S186" s="3">
        <f t="shared" si="2"/>
        <v>23</v>
      </c>
      <c r="T186" s="3" t="str">
        <f>_xlfn.XLOOKUP(C186,DB!$A$2:$A$255,DB!$D$2:$D$255,"")</f>
        <v>Sector 2</v>
      </c>
    </row>
    <row r="187" spans="1:20" x14ac:dyDescent="0.2">
      <c r="A187" s="20" t="s">
        <v>346</v>
      </c>
      <c r="B187" s="20" t="s">
        <v>18</v>
      </c>
      <c r="C187" s="20" t="s">
        <v>347</v>
      </c>
      <c r="D187" s="20" t="s">
        <v>54</v>
      </c>
      <c r="E187" s="20" t="s">
        <v>832</v>
      </c>
      <c r="F187" s="21">
        <v>46310.965868055559</v>
      </c>
      <c r="G187" s="20" t="s">
        <v>22</v>
      </c>
      <c r="H187" s="20" t="s">
        <v>5085</v>
      </c>
      <c r="I187" s="22">
        <v>380</v>
      </c>
      <c r="J187" s="20" t="s">
        <v>23</v>
      </c>
      <c r="K187" s="20" t="s">
        <v>24</v>
      </c>
      <c r="L187" s="22">
        <v>868</v>
      </c>
      <c r="M187" s="20" t="s">
        <v>4867</v>
      </c>
      <c r="N187" s="21">
        <v>46311.015578703707</v>
      </c>
      <c r="O187" s="22">
        <v>380</v>
      </c>
      <c r="P187" s="20" t="s">
        <v>26</v>
      </c>
      <c r="Q187" s="22">
        <v>190</v>
      </c>
      <c r="R187" s="3" t="str">
        <f>IF(OR(G187="12R",G187="12L"),_xlfn.XLOOKUP(C187,DB!$A$2:$A$255,DB!$B$2:$B$255,""),IF(OR(G187="30L",G187="30R"),_xlfn.XLOOKUP(C187,DB!$A$2:$A$255,DB!$C$2:$C$255,""),""))</f>
        <v>UDGUV</v>
      </c>
      <c r="S187" s="3">
        <f t="shared" si="2"/>
        <v>23</v>
      </c>
      <c r="T187" s="3" t="str">
        <f>_xlfn.XLOOKUP(C187,DB!$A$2:$A$255,DB!$D$2:$D$255,"")</f>
        <v>Sector 2</v>
      </c>
    </row>
    <row r="188" spans="1:20" x14ac:dyDescent="0.2">
      <c r="A188" s="20" t="s">
        <v>358</v>
      </c>
      <c r="B188" s="20" t="s">
        <v>18</v>
      </c>
      <c r="C188" s="20" t="s">
        <v>276</v>
      </c>
      <c r="D188" s="20" t="s">
        <v>129</v>
      </c>
      <c r="E188" s="20" t="s">
        <v>1777</v>
      </c>
      <c r="F188" s="21">
        <v>46310.968668981484</v>
      </c>
      <c r="G188" s="20" t="s">
        <v>22</v>
      </c>
      <c r="H188" s="20" t="s">
        <v>5086</v>
      </c>
      <c r="I188" s="22">
        <v>360</v>
      </c>
      <c r="J188" s="20" t="s">
        <v>23</v>
      </c>
      <c r="K188" s="20" t="s">
        <v>24</v>
      </c>
      <c r="L188" s="22">
        <v>929</v>
      </c>
      <c r="M188" s="20" t="s">
        <v>36</v>
      </c>
      <c r="N188" s="21">
        <v>46311.018483796295</v>
      </c>
      <c r="O188" s="22">
        <v>360</v>
      </c>
      <c r="P188" s="20" t="s">
        <v>26</v>
      </c>
      <c r="Q188" s="22">
        <v>190</v>
      </c>
      <c r="R188" s="3" t="str">
        <f>IF(OR(G188="12R",G188="12L"),_xlfn.XLOOKUP(C188,DB!$A$2:$A$255,DB!$B$2:$B$255,""),IF(OR(G188="30L",G188="30R"),_xlfn.XLOOKUP(C188,DB!$A$2:$A$255,DB!$C$2:$C$255,""),""))</f>
        <v>UDGUV</v>
      </c>
      <c r="S188" s="3">
        <f t="shared" si="2"/>
        <v>23</v>
      </c>
      <c r="T188" s="3" t="str">
        <f>_xlfn.XLOOKUP(C188,DB!$A$2:$A$255,DB!$D$2:$D$255,"")</f>
        <v>Sector 2</v>
      </c>
    </row>
    <row r="189" spans="1:20" x14ac:dyDescent="0.2">
      <c r="A189" s="20" t="s">
        <v>359</v>
      </c>
      <c r="B189" s="20" t="s">
        <v>18</v>
      </c>
      <c r="C189" s="20" t="s">
        <v>219</v>
      </c>
      <c r="D189" s="20" t="s">
        <v>54</v>
      </c>
      <c r="E189" s="20" t="s">
        <v>2288</v>
      </c>
      <c r="F189" s="21">
        <v>46310.977743055555</v>
      </c>
      <c r="G189" s="20" t="s">
        <v>22</v>
      </c>
      <c r="H189" s="20" t="s">
        <v>5087</v>
      </c>
      <c r="I189" s="22">
        <v>370</v>
      </c>
      <c r="J189" s="20" t="s">
        <v>23</v>
      </c>
      <c r="K189" s="20" t="s">
        <v>24</v>
      </c>
      <c r="L189" s="22">
        <v>148</v>
      </c>
      <c r="M189" s="20" t="s">
        <v>5088</v>
      </c>
      <c r="N189" s="21">
        <v>46310.987650462965</v>
      </c>
      <c r="O189" s="22">
        <v>277</v>
      </c>
      <c r="P189" s="20" t="s">
        <v>26</v>
      </c>
      <c r="Q189" s="22">
        <v>190</v>
      </c>
      <c r="R189" s="3" t="str">
        <f>IF(OR(G189="12R",G189="12L"),_xlfn.XLOOKUP(C189,DB!$A$2:$A$255,DB!$B$2:$B$255,""),IF(OR(G189="30L",G189="30R"),_xlfn.XLOOKUP(C189,DB!$A$2:$A$255,DB!$C$2:$C$255,""),""))</f>
        <v>TAKUX</v>
      </c>
      <c r="S189" s="3">
        <f t="shared" si="2"/>
        <v>23</v>
      </c>
      <c r="T189" s="3" t="str">
        <f>_xlfn.XLOOKUP(C189,DB!$A$2:$A$255,DB!$D$2:$D$255,"")</f>
        <v>Sector 7</v>
      </c>
    </row>
    <row r="190" spans="1:20" x14ac:dyDescent="0.2">
      <c r="A190" s="20" t="s">
        <v>360</v>
      </c>
      <c r="B190" s="20" t="s">
        <v>18</v>
      </c>
      <c r="C190" s="20" t="s">
        <v>43</v>
      </c>
      <c r="D190" s="20" t="s">
        <v>129</v>
      </c>
      <c r="E190" s="20" t="s">
        <v>3545</v>
      </c>
      <c r="F190" s="21">
        <v>46310.985844907409</v>
      </c>
      <c r="G190" s="20" t="s">
        <v>22</v>
      </c>
      <c r="H190" s="20" t="s">
        <v>5089</v>
      </c>
      <c r="I190" s="22">
        <v>360</v>
      </c>
      <c r="J190" s="20" t="s">
        <v>23</v>
      </c>
      <c r="K190" s="20" t="s">
        <v>24</v>
      </c>
      <c r="L190" s="22">
        <v>861</v>
      </c>
      <c r="M190" s="20" t="s">
        <v>602</v>
      </c>
      <c r="N190" s="21">
        <v>46311.033414351856</v>
      </c>
      <c r="O190" s="22">
        <v>360</v>
      </c>
      <c r="P190" s="20" t="s">
        <v>26</v>
      </c>
      <c r="Q190" s="22">
        <v>190</v>
      </c>
      <c r="R190" s="3" t="str">
        <f>IF(OR(G190="12R",G190="12L"),_xlfn.XLOOKUP(C190,DB!$A$2:$A$255,DB!$B$2:$B$255,""),IF(OR(G190="30L",G190="30R"),_xlfn.XLOOKUP(C190,DB!$A$2:$A$255,DB!$C$2:$C$255,""),""))</f>
        <v>UDGUV</v>
      </c>
      <c r="S190" s="3">
        <f t="shared" si="2"/>
        <v>23</v>
      </c>
      <c r="T190" s="3" t="str">
        <f>_xlfn.XLOOKUP(C190,DB!$A$2:$A$255,DB!$D$2:$D$255,"")</f>
        <v>Sector 2</v>
      </c>
    </row>
    <row r="191" spans="1:20" x14ac:dyDescent="0.2">
      <c r="A191" s="20" t="s">
        <v>729</v>
      </c>
      <c r="B191" s="20" t="s">
        <v>18</v>
      </c>
      <c r="C191" s="20" t="s">
        <v>50</v>
      </c>
      <c r="D191" s="20" t="s">
        <v>730</v>
      </c>
      <c r="E191" s="20"/>
      <c r="F191" s="21">
        <v>46310.98841435185</v>
      </c>
      <c r="G191" s="20" t="s">
        <v>696</v>
      </c>
      <c r="H191" s="20" t="s">
        <v>5090</v>
      </c>
      <c r="I191" s="22">
        <v>430</v>
      </c>
      <c r="J191" s="20" t="s">
        <v>23</v>
      </c>
      <c r="K191" s="20" t="s">
        <v>51</v>
      </c>
      <c r="L191" s="22">
        <v>874</v>
      </c>
      <c r="M191" s="20" t="s">
        <v>705</v>
      </c>
      <c r="N191" s="21">
        <v>46311.036736111113</v>
      </c>
      <c r="O191" s="22">
        <v>380</v>
      </c>
      <c r="P191" s="20" t="s">
        <v>26</v>
      </c>
      <c r="Q191" s="22">
        <v>30</v>
      </c>
      <c r="R191" s="3" t="str">
        <f>IF(OR(G191="12R",G191="12L"),_xlfn.XLOOKUP(C191,DB!$A$2:$A$255,DB!$B$2:$B$255,""),IF(OR(G191="30L",G191="30R"),_xlfn.XLOOKUP(C191,DB!$A$2:$A$255,DB!$C$2:$C$255,""),""))</f>
        <v>UDGUV</v>
      </c>
      <c r="S191" s="3">
        <f t="shared" si="2"/>
        <v>23</v>
      </c>
      <c r="T191" s="3" t="str">
        <f>_xlfn.XLOOKUP(C191,DB!$A$2:$A$255,DB!$D$2:$D$255,"")</f>
        <v>Sector 2</v>
      </c>
    </row>
    <row r="192" spans="1:20" x14ac:dyDescent="0.2">
      <c r="A192" s="20" t="s">
        <v>356</v>
      </c>
      <c r="B192" s="20" t="s">
        <v>18</v>
      </c>
      <c r="C192" s="20" t="s">
        <v>63</v>
      </c>
      <c r="D192" s="20" t="s">
        <v>54</v>
      </c>
      <c r="E192" s="20" t="s">
        <v>1102</v>
      </c>
      <c r="F192" s="21">
        <v>46310.999062499999</v>
      </c>
      <c r="G192" s="20" t="s">
        <v>696</v>
      </c>
      <c r="H192" s="20" t="s">
        <v>5091</v>
      </c>
      <c r="I192" s="22">
        <v>380</v>
      </c>
      <c r="J192" s="20" t="s">
        <v>23</v>
      </c>
      <c r="K192" s="20" t="s">
        <v>24</v>
      </c>
      <c r="L192" s="22">
        <v>867</v>
      </c>
      <c r="M192" s="20" t="s">
        <v>5092</v>
      </c>
      <c r="N192" s="21">
        <v>46311.048055555555</v>
      </c>
      <c r="O192" s="22">
        <v>380</v>
      </c>
      <c r="P192" s="20" t="s">
        <v>26</v>
      </c>
      <c r="Q192" s="22">
        <v>190</v>
      </c>
      <c r="R192" s="3" t="str">
        <f>IF(OR(G192="12R",G192="12L"),_xlfn.XLOOKUP(C192,DB!$A$2:$A$255,DB!$B$2:$B$255,""),IF(OR(G192="30L",G192="30R"),_xlfn.XLOOKUP(C192,DB!$A$2:$A$255,DB!$C$2:$C$255,""),""))</f>
        <v>UDGUV</v>
      </c>
      <c r="S192" s="3">
        <f t="shared" si="2"/>
        <v>23</v>
      </c>
      <c r="T192" s="3" t="str">
        <f>_xlfn.XLOOKUP(C192,DB!$A$2:$A$255,DB!$D$2:$D$255,"")</f>
        <v>Sector 2</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15,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0</v>
      </c>
      <c r="G227" s="8">
        <f t="shared" si="4"/>
        <v>0</v>
      </c>
      <c r="H227" s="8">
        <f t="shared" si="4"/>
        <v>1</v>
      </c>
      <c r="I227" s="9">
        <f t="shared" ref="I227:I235" si="5">SUM(B227:H227)</f>
        <v>2</v>
      </c>
    </row>
    <row r="228" spans="1:9" x14ac:dyDescent="0.2">
      <c r="A228" s="7">
        <v>15</v>
      </c>
      <c r="B228" s="8">
        <f t="shared" si="4"/>
        <v>0</v>
      </c>
      <c r="C228" s="8">
        <f t="shared" si="4"/>
        <v>2</v>
      </c>
      <c r="D228" s="8">
        <f t="shared" si="4"/>
        <v>0</v>
      </c>
      <c r="E228" s="8">
        <f t="shared" si="4"/>
        <v>1</v>
      </c>
      <c r="F228" s="8">
        <f t="shared" si="4"/>
        <v>0</v>
      </c>
      <c r="G228" s="8">
        <f t="shared" si="4"/>
        <v>0</v>
      </c>
      <c r="H228" s="8">
        <f t="shared" si="4"/>
        <v>8</v>
      </c>
      <c r="I228" s="9">
        <f t="shared" si="5"/>
        <v>11</v>
      </c>
    </row>
    <row r="229" spans="1:9" x14ac:dyDescent="0.2">
      <c r="A229" s="7">
        <v>16</v>
      </c>
      <c r="B229" s="8">
        <f t="shared" si="4"/>
        <v>3</v>
      </c>
      <c r="C229" s="8">
        <f t="shared" si="4"/>
        <v>4</v>
      </c>
      <c r="D229" s="8">
        <f t="shared" si="4"/>
        <v>0</v>
      </c>
      <c r="E229" s="8">
        <f t="shared" si="4"/>
        <v>0</v>
      </c>
      <c r="F229" s="8">
        <f t="shared" si="4"/>
        <v>4</v>
      </c>
      <c r="G229" s="8">
        <f t="shared" si="4"/>
        <v>2</v>
      </c>
      <c r="H229" s="8">
        <f t="shared" si="4"/>
        <v>8</v>
      </c>
      <c r="I229" s="9">
        <f t="shared" si="5"/>
        <v>21</v>
      </c>
    </row>
    <row r="230" spans="1:9" x14ac:dyDescent="0.2">
      <c r="A230" s="7">
        <v>17</v>
      </c>
      <c r="B230" s="8">
        <f t="shared" si="4"/>
        <v>0</v>
      </c>
      <c r="C230" s="8">
        <f t="shared" si="4"/>
        <v>3</v>
      </c>
      <c r="D230" s="8">
        <f t="shared" si="4"/>
        <v>0</v>
      </c>
      <c r="E230" s="8">
        <f t="shared" si="4"/>
        <v>1</v>
      </c>
      <c r="F230" s="8">
        <f t="shared" si="4"/>
        <v>5</v>
      </c>
      <c r="G230" s="8">
        <f t="shared" si="4"/>
        <v>4</v>
      </c>
      <c r="H230" s="8">
        <f t="shared" si="4"/>
        <v>1</v>
      </c>
      <c r="I230" s="9">
        <f t="shared" si="5"/>
        <v>14</v>
      </c>
    </row>
    <row r="231" spans="1:9" x14ac:dyDescent="0.2">
      <c r="A231" s="7">
        <v>18</v>
      </c>
      <c r="B231" s="8">
        <f t="shared" si="4"/>
        <v>1</v>
      </c>
      <c r="C231" s="8">
        <f t="shared" si="4"/>
        <v>5</v>
      </c>
      <c r="D231" s="8">
        <f t="shared" si="4"/>
        <v>0</v>
      </c>
      <c r="E231" s="8">
        <f t="shared" si="4"/>
        <v>1</v>
      </c>
      <c r="F231" s="8">
        <f t="shared" si="4"/>
        <v>8</v>
      </c>
      <c r="G231" s="8">
        <f t="shared" si="4"/>
        <v>1</v>
      </c>
      <c r="H231" s="8">
        <f t="shared" si="4"/>
        <v>8</v>
      </c>
      <c r="I231" s="9">
        <f t="shared" si="5"/>
        <v>24</v>
      </c>
    </row>
    <row r="232" spans="1:9" x14ac:dyDescent="0.2">
      <c r="A232" s="7">
        <v>19</v>
      </c>
      <c r="B232" s="8">
        <f t="shared" si="4"/>
        <v>0</v>
      </c>
      <c r="C232" s="8">
        <f t="shared" si="4"/>
        <v>5</v>
      </c>
      <c r="D232" s="8">
        <f t="shared" si="4"/>
        <v>0</v>
      </c>
      <c r="E232" s="8">
        <f t="shared" si="4"/>
        <v>4</v>
      </c>
      <c r="F232" s="8">
        <f t="shared" si="4"/>
        <v>2</v>
      </c>
      <c r="G232" s="8">
        <f t="shared" si="4"/>
        <v>0</v>
      </c>
      <c r="H232" s="8">
        <f t="shared" si="4"/>
        <v>7</v>
      </c>
      <c r="I232" s="9">
        <f t="shared" si="5"/>
        <v>18</v>
      </c>
    </row>
    <row r="233" spans="1:9" x14ac:dyDescent="0.2">
      <c r="A233" s="7">
        <v>20</v>
      </c>
      <c r="B233" s="8">
        <f t="shared" si="4"/>
        <v>0</v>
      </c>
      <c r="C233" s="8">
        <f t="shared" si="4"/>
        <v>6</v>
      </c>
      <c r="D233" s="8">
        <f t="shared" si="4"/>
        <v>0</v>
      </c>
      <c r="E233" s="8">
        <f t="shared" si="4"/>
        <v>0</v>
      </c>
      <c r="F233" s="8">
        <f t="shared" si="4"/>
        <v>5</v>
      </c>
      <c r="G233" s="8">
        <f t="shared" si="4"/>
        <v>1</v>
      </c>
      <c r="H233" s="8">
        <f t="shared" si="4"/>
        <v>11</v>
      </c>
      <c r="I233" s="9">
        <f t="shared" si="5"/>
        <v>23</v>
      </c>
    </row>
    <row r="234" spans="1:9" x14ac:dyDescent="0.2">
      <c r="A234" s="7">
        <v>21</v>
      </c>
      <c r="B234" s="8">
        <f t="shared" si="4"/>
        <v>2</v>
      </c>
      <c r="C234" s="8">
        <f t="shared" si="4"/>
        <v>3</v>
      </c>
      <c r="D234" s="8">
        <f t="shared" si="4"/>
        <v>0</v>
      </c>
      <c r="E234" s="8">
        <f t="shared" si="4"/>
        <v>3</v>
      </c>
      <c r="F234" s="8">
        <f t="shared" si="4"/>
        <v>6</v>
      </c>
      <c r="G234" s="8">
        <f t="shared" si="4"/>
        <v>0</v>
      </c>
      <c r="H234" s="8">
        <f t="shared" si="4"/>
        <v>6</v>
      </c>
      <c r="I234" s="9">
        <f t="shared" si="5"/>
        <v>20</v>
      </c>
    </row>
    <row r="235" spans="1:9" x14ac:dyDescent="0.2">
      <c r="A235" s="10">
        <v>22</v>
      </c>
      <c r="B235" s="11">
        <f t="shared" si="4"/>
        <v>0</v>
      </c>
      <c r="C235" s="11">
        <f t="shared" si="4"/>
        <v>1</v>
      </c>
      <c r="D235" s="11">
        <f t="shared" si="4"/>
        <v>0</v>
      </c>
      <c r="E235" s="11">
        <f t="shared" si="4"/>
        <v>0</v>
      </c>
      <c r="F235" s="11">
        <f t="shared" si="4"/>
        <v>2</v>
      </c>
      <c r="G235" s="11">
        <f t="shared" si="4"/>
        <v>1</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15,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15,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1</v>
      </c>
      <c r="E264" s="9">
        <f t="shared" ref="E264:E273" si="7">SUM(B264:D264)</f>
        <v>2</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5</v>
      </c>
      <c r="E266" s="9">
        <f t="shared" si="7"/>
        <v>21</v>
      </c>
    </row>
    <row r="267" spans="1:9" x14ac:dyDescent="0.2">
      <c r="A267" s="7">
        <v>17</v>
      </c>
      <c r="B267" s="8">
        <f t="shared" si="6"/>
        <v>1</v>
      </c>
      <c r="C267" s="8">
        <f t="shared" si="6"/>
        <v>9</v>
      </c>
      <c r="D267" s="8">
        <f t="shared" si="6"/>
        <v>4</v>
      </c>
      <c r="E267" s="9">
        <f t="shared" si="7"/>
        <v>14</v>
      </c>
    </row>
    <row r="268" spans="1:9" x14ac:dyDescent="0.2">
      <c r="A268" s="7">
        <v>18</v>
      </c>
      <c r="B268" s="8">
        <f t="shared" si="6"/>
        <v>8</v>
      </c>
      <c r="C268" s="8">
        <f t="shared" si="6"/>
        <v>14</v>
      </c>
      <c r="D268" s="8">
        <f t="shared" si="6"/>
        <v>2</v>
      </c>
      <c r="E268" s="9">
        <f t="shared" si="7"/>
        <v>24</v>
      </c>
    </row>
    <row r="269" spans="1:9" x14ac:dyDescent="0.2">
      <c r="A269" s="7">
        <v>19</v>
      </c>
      <c r="B269" s="8">
        <f t="shared" si="6"/>
        <v>7</v>
      </c>
      <c r="C269" s="8">
        <f t="shared" si="6"/>
        <v>11</v>
      </c>
      <c r="D269" s="8">
        <f t="shared" si="6"/>
        <v>0</v>
      </c>
      <c r="E269" s="9">
        <f t="shared" si="7"/>
        <v>18</v>
      </c>
    </row>
    <row r="270" spans="1:9" x14ac:dyDescent="0.2">
      <c r="A270" s="7">
        <v>20</v>
      </c>
      <c r="B270" s="8">
        <f t="shared" si="6"/>
        <v>11</v>
      </c>
      <c r="C270" s="8">
        <f t="shared" si="6"/>
        <v>11</v>
      </c>
      <c r="D270" s="8">
        <f t="shared" si="6"/>
        <v>1</v>
      </c>
      <c r="E270" s="9">
        <f t="shared" si="7"/>
        <v>23</v>
      </c>
    </row>
    <row r="271" spans="1:9" x14ac:dyDescent="0.2">
      <c r="A271" s="7">
        <v>21</v>
      </c>
      <c r="B271" s="8">
        <f t="shared" si="6"/>
        <v>6</v>
      </c>
      <c r="C271" s="8">
        <f t="shared" si="6"/>
        <v>12</v>
      </c>
      <c r="D271" s="8">
        <f t="shared" si="6"/>
        <v>2</v>
      </c>
      <c r="E271" s="9">
        <f t="shared" si="7"/>
        <v>20</v>
      </c>
    </row>
    <row r="272" spans="1:9" x14ac:dyDescent="0.2">
      <c r="A272" s="7">
        <v>22</v>
      </c>
      <c r="B272" s="8">
        <f t="shared" si="6"/>
        <v>5</v>
      </c>
      <c r="C272" s="8">
        <f t="shared" si="6"/>
        <v>3</v>
      </c>
      <c r="D272" s="8">
        <f t="shared" si="6"/>
        <v>1</v>
      </c>
      <c r="E272" s="9">
        <f t="shared" si="7"/>
        <v>9</v>
      </c>
    </row>
    <row r="273" spans="1:9" x14ac:dyDescent="0.2">
      <c r="A273" s="10">
        <v>23</v>
      </c>
      <c r="B273" s="11">
        <f t="shared" si="6"/>
        <v>6</v>
      </c>
      <c r="C273" s="11">
        <f t="shared" si="6"/>
        <v>1</v>
      </c>
      <c r="D273" s="11">
        <f t="shared" si="6"/>
        <v>1</v>
      </c>
      <c r="E273" s="12">
        <f t="shared" si="7"/>
        <v>8</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15,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A8770-A0AA-8C44-9DE5-2573183BC946}">
  <dimension ref="A1:T275"/>
  <sheetViews>
    <sheetView showGridLines="0" topLeftCell="A222" zoomScale="110" zoomScaleNormal="110" workbookViewId="0">
      <selection activeCell="H2" sqref="H2:H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439</v>
      </c>
      <c r="F2" s="21">
        <v>46311.002893518518</v>
      </c>
      <c r="G2" s="20" t="s">
        <v>696</v>
      </c>
      <c r="H2" s="20" t="s">
        <v>5093</v>
      </c>
      <c r="I2" s="22">
        <v>330</v>
      </c>
      <c r="J2" s="20" t="s">
        <v>23</v>
      </c>
      <c r="K2" s="20" t="s">
        <v>24</v>
      </c>
      <c r="L2" s="22">
        <v>258</v>
      </c>
      <c r="M2" s="20" t="s">
        <v>5094</v>
      </c>
      <c r="N2" s="21">
        <v>46311.018946759257</v>
      </c>
      <c r="O2" s="22">
        <v>330</v>
      </c>
      <c r="P2" s="20" t="s">
        <v>26</v>
      </c>
      <c r="Q2" s="22">
        <v>190</v>
      </c>
      <c r="R2" s="3" t="str">
        <f>IF(OR(G2="12R",G2="12L"),_xlfn.XLOOKUP(C2,DB!$A$2:$A$255,DB!$B$2:$B$255,""),IF(OR(G2="30L",G2="30R"),_xlfn.XLOOKUP(C2,DB!$A$2:$A$255,DB!$C$2:$C$255,""),""))</f>
        <v>CZM</v>
      </c>
      <c r="S2" s="3">
        <f>HOUR(F2)</f>
        <v>0</v>
      </c>
      <c r="T2" s="3" t="str">
        <f>_xlfn.XLOOKUP(C2,DB!$A$2:$A$255,DB!$D$2:$D$255,"")</f>
        <v>Sector 7</v>
      </c>
    </row>
    <row r="3" spans="1:20" x14ac:dyDescent="0.2">
      <c r="A3" s="20" t="s">
        <v>551</v>
      </c>
      <c r="B3" s="20" t="s">
        <v>18</v>
      </c>
      <c r="C3" s="20" t="s">
        <v>97</v>
      </c>
      <c r="D3" s="20" t="s">
        <v>61</v>
      </c>
      <c r="E3" s="20" t="s">
        <v>590</v>
      </c>
      <c r="F3" s="21">
        <v>46311.008831018524</v>
      </c>
      <c r="G3" s="20" t="s">
        <v>22</v>
      </c>
      <c r="H3" s="20" t="s">
        <v>5095</v>
      </c>
      <c r="I3" s="22">
        <v>360</v>
      </c>
      <c r="J3" s="20" t="s">
        <v>23</v>
      </c>
      <c r="K3" s="20" t="s">
        <v>24</v>
      </c>
      <c r="L3" s="22">
        <v>879</v>
      </c>
      <c r="M3" s="20" t="s">
        <v>99</v>
      </c>
      <c r="N3" s="21">
        <v>46311.058923611112</v>
      </c>
      <c r="O3" s="22">
        <v>217</v>
      </c>
      <c r="P3" s="20" t="s">
        <v>26</v>
      </c>
      <c r="Q3" s="22">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17</v>
      </c>
      <c r="B4" s="20" t="s">
        <v>18</v>
      </c>
      <c r="C4" s="20" t="s">
        <v>19</v>
      </c>
      <c r="D4" s="20" t="s">
        <v>54</v>
      </c>
      <c r="E4" s="20" t="s">
        <v>720</v>
      </c>
      <c r="F4" s="21">
        <v>46311.015949074077</v>
      </c>
      <c r="G4" s="20" t="s">
        <v>22</v>
      </c>
      <c r="H4" s="20" t="s">
        <v>5096</v>
      </c>
      <c r="I4" s="22">
        <v>380</v>
      </c>
      <c r="J4" s="20" t="s">
        <v>23</v>
      </c>
      <c r="K4" s="20" t="s">
        <v>24</v>
      </c>
      <c r="L4" s="22">
        <v>861</v>
      </c>
      <c r="M4" s="20" t="s">
        <v>25</v>
      </c>
      <c r="N4" s="21">
        <v>46311.065706018519</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552</v>
      </c>
      <c r="B5" s="20" t="s">
        <v>18</v>
      </c>
      <c r="C5" s="20" t="s">
        <v>553</v>
      </c>
      <c r="D5" s="20" t="s">
        <v>54</v>
      </c>
      <c r="E5" s="20" t="s">
        <v>428</v>
      </c>
      <c r="F5" s="21">
        <v>46311.017638888894</v>
      </c>
      <c r="G5" s="20" t="s">
        <v>22</v>
      </c>
      <c r="H5" s="20" t="s">
        <v>5097</v>
      </c>
      <c r="I5" s="22">
        <v>380</v>
      </c>
      <c r="J5" s="20" t="s">
        <v>23</v>
      </c>
      <c r="K5" s="20" t="s">
        <v>24</v>
      </c>
      <c r="L5" s="22">
        <v>882</v>
      </c>
      <c r="M5" s="20" t="s">
        <v>36</v>
      </c>
      <c r="N5" s="21">
        <v>46311.066192129627</v>
      </c>
      <c r="O5" s="22">
        <v>380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283</v>
      </c>
      <c r="B6" s="20" t="s">
        <v>18</v>
      </c>
      <c r="C6" s="20" t="s">
        <v>284</v>
      </c>
      <c r="D6" s="20" t="s">
        <v>34</v>
      </c>
      <c r="E6" s="20" t="s">
        <v>522</v>
      </c>
      <c r="F6" s="21">
        <v>46311.018993055557</v>
      </c>
      <c r="G6" s="20" t="s">
        <v>22</v>
      </c>
      <c r="H6" s="20" t="s">
        <v>5098</v>
      </c>
      <c r="I6" s="22">
        <v>360</v>
      </c>
      <c r="J6" s="20" t="s">
        <v>23</v>
      </c>
      <c r="K6" s="20" t="s">
        <v>24</v>
      </c>
      <c r="L6" s="22">
        <v>858</v>
      </c>
      <c r="M6" s="20" t="s">
        <v>5099</v>
      </c>
      <c r="N6" s="21">
        <v>46311.067094907412</v>
      </c>
      <c r="O6" s="22">
        <v>360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5100</v>
      </c>
      <c r="B7" s="20" t="s">
        <v>18</v>
      </c>
      <c r="C7" s="20" t="s">
        <v>50</v>
      </c>
      <c r="D7" s="20" t="s">
        <v>770</v>
      </c>
      <c r="E7" s="20"/>
      <c r="F7" s="21">
        <v>46311.034918981481</v>
      </c>
      <c r="G7" s="20" t="s">
        <v>22</v>
      </c>
      <c r="H7" s="20" t="s">
        <v>5101</v>
      </c>
      <c r="I7" s="22">
        <v>430</v>
      </c>
      <c r="J7" s="20" t="s">
        <v>23</v>
      </c>
      <c r="K7" s="20" t="s">
        <v>51</v>
      </c>
      <c r="L7" s="22">
        <v>867</v>
      </c>
      <c r="M7" s="20" t="s">
        <v>46</v>
      </c>
      <c r="N7" s="21">
        <v>46311.084918981476</v>
      </c>
      <c r="O7" s="22">
        <v>430</v>
      </c>
      <c r="P7" s="20" t="s">
        <v>26</v>
      </c>
      <c r="Q7" s="22">
        <v>30</v>
      </c>
      <c r="R7" s="3" t="str">
        <f>IF(OR(G7="12R",G7="12L"),_xlfn.XLOOKUP(C7,DB!$A$2:$A$255,DB!$B$2:$B$255,""),IF(OR(G7="30L",G7="30R"),_xlfn.XLOOKUP(C7,DB!$A$2:$A$255,DB!$C$2:$C$255,""),""))</f>
        <v>UDGUV</v>
      </c>
      <c r="S7" s="3">
        <f t="shared" si="0"/>
        <v>0</v>
      </c>
      <c r="T7" s="3" t="str">
        <f>_xlfn.XLOOKUP(C7,DB!$A$2:$A$255,DB!$D$2:$D$255,"")</f>
        <v>Sector 2</v>
      </c>
    </row>
    <row r="8" spans="1:20" x14ac:dyDescent="0.2">
      <c r="A8" s="20" t="s">
        <v>511</v>
      </c>
      <c r="B8" s="20" t="s">
        <v>18</v>
      </c>
      <c r="C8" s="20" t="s">
        <v>33</v>
      </c>
      <c r="D8" s="20" t="s">
        <v>61</v>
      </c>
      <c r="E8" s="20" t="s">
        <v>418</v>
      </c>
      <c r="F8" s="21">
        <v>46311.036203703705</v>
      </c>
      <c r="G8" s="20" t="s">
        <v>22</v>
      </c>
      <c r="H8" s="20" t="s">
        <v>5102</v>
      </c>
      <c r="I8" s="22">
        <v>340</v>
      </c>
      <c r="J8" s="20" t="s">
        <v>23</v>
      </c>
      <c r="K8" s="20" t="s">
        <v>24</v>
      </c>
      <c r="L8" s="22">
        <v>865</v>
      </c>
      <c r="M8" s="20" t="s">
        <v>36</v>
      </c>
      <c r="N8" s="21">
        <v>46311.083645833336</v>
      </c>
      <c r="O8" s="22">
        <v>340</v>
      </c>
      <c r="P8" s="20" t="s">
        <v>26</v>
      </c>
      <c r="Q8" s="22">
        <v>190</v>
      </c>
      <c r="R8" s="3" t="str">
        <f>IF(OR(G8="12R",G8="12L"),_xlfn.XLOOKUP(C8,DB!$A$2:$A$255,DB!$B$2:$B$255,""),IF(OR(G8="30L",G8="30R"),_xlfn.XLOOKUP(C8,DB!$A$2:$A$255,DB!$C$2:$C$255,""),""))</f>
        <v>UDGUV</v>
      </c>
      <c r="S8" s="3">
        <f t="shared" si="0"/>
        <v>0</v>
      </c>
      <c r="T8" s="3" t="str">
        <f>_xlfn.XLOOKUP(C8,DB!$A$2:$A$255,DB!$D$2:$D$255,"")</f>
        <v>Sector 2</v>
      </c>
    </row>
    <row r="9" spans="1:20" x14ac:dyDescent="0.2">
      <c r="A9" s="20" t="s">
        <v>42</v>
      </c>
      <c r="B9" s="20" t="s">
        <v>18</v>
      </c>
      <c r="C9" s="20" t="s">
        <v>43</v>
      </c>
      <c r="D9" s="20" t="s">
        <v>44</v>
      </c>
      <c r="E9" s="20" t="s">
        <v>288</v>
      </c>
      <c r="F9" s="21">
        <v>46311.040405092594</v>
      </c>
      <c r="G9" s="20" t="s">
        <v>22</v>
      </c>
      <c r="H9" s="20" t="s">
        <v>5103</v>
      </c>
      <c r="I9" s="22">
        <v>360</v>
      </c>
      <c r="J9" s="20" t="s">
        <v>23</v>
      </c>
      <c r="K9" s="20" t="s">
        <v>24</v>
      </c>
      <c r="L9" s="22">
        <v>865</v>
      </c>
      <c r="M9" s="20" t="s">
        <v>46</v>
      </c>
      <c r="N9" s="21">
        <v>46311.088958333334</v>
      </c>
      <c r="O9" s="22">
        <v>360</v>
      </c>
      <c r="P9" s="20" t="s">
        <v>26</v>
      </c>
      <c r="Q9" s="22">
        <v>190</v>
      </c>
      <c r="R9" s="3" t="str">
        <f>IF(OR(G9="12R",G9="12L"),_xlfn.XLOOKUP(C9,DB!$A$2:$A$255,DB!$B$2:$B$255,""),IF(OR(G9="30L",G9="30R"),_xlfn.XLOOKUP(C9,DB!$A$2:$A$255,DB!$C$2:$C$255,""),""))</f>
        <v>UDGUV</v>
      </c>
      <c r="S9" s="3">
        <f t="shared" si="0"/>
        <v>0</v>
      </c>
      <c r="T9" s="3" t="str">
        <f>_xlfn.XLOOKUP(C9,DB!$A$2:$A$255,DB!$D$2:$D$255,"")</f>
        <v>Sector 2</v>
      </c>
    </row>
    <row r="10" spans="1:20" x14ac:dyDescent="0.2">
      <c r="A10" s="20" t="s">
        <v>32</v>
      </c>
      <c r="B10" s="20" t="s">
        <v>18</v>
      </c>
      <c r="C10" s="20" t="s">
        <v>33</v>
      </c>
      <c r="D10" s="20" t="s">
        <v>34</v>
      </c>
      <c r="E10" s="20" t="s">
        <v>839</v>
      </c>
      <c r="F10" s="21">
        <v>46311.042847222227</v>
      </c>
      <c r="G10" s="20" t="s">
        <v>22</v>
      </c>
      <c r="H10" s="20" t="s">
        <v>5104</v>
      </c>
      <c r="I10" s="22">
        <v>360</v>
      </c>
      <c r="J10" s="20" t="s">
        <v>23</v>
      </c>
      <c r="K10" s="20" t="s">
        <v>24</v>
      </c>
      <c r="L10" s="22">
        <v>876</v>
      </c>
      <c r="M10" s="20" t="s">
        <v>36</v>
      </c>
      <c r="N10" s="21">
        <v>46311.092673611114</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47</v>
      </c>
      <c r="B11" s="20" t="s">
        <v>18</v>
      </c>
      <c r="C11" s="20" t="s">
        <v>48</v>
      </c>
      <c r="D11" s="20" t="s">
        <v>49</v>
      </c>
      <c r="E11" s="20" t="s">
        <v>455</v>
      </c>
      <c r="F11" s="21">
        <v>46311.060324074075</v>
      </c>
      <c r="G11" s="20" t="s">
        <v>22</v>
      </c>
      <c r="H11" s="20" t="s">
        <v>5105</v>
      </c>
      <c r="I11" s="22">
        <v>350</v>
      </c>
      <c r="J11" s="20" t="s">
        <v>23</v>
      </c>
      <c r="K11" s="20" t="s">
        <v>24</v>
      </c>
      <c r="L11" s="22">
        <v>136</v>
      </c>
      <c r="M11" s="20" t="s">
        <v>40</v>
      </c>
      <c r="N11" s="21">
        <v>46311.069467592592</v>
      </c>
      <c r="O11" s="22">
        <v>248</v>
      </c>
      <c r="P11" s="20" t="s">
        <v>41</v>
      </c>
      <c r="Q11" s="22">
        <v>190</v>
      </c>
      <c r="R11" s="3" t="str">
        <f>IF(OR(G11="12R",G11="12L"),_xlfn.XLOOKUP(C11,DB!$A$2:$A$255,DB!$B$2:$B$255,""),IF(OR(G11="30L",G11="30R"),_xlfn.XLOOKUP(C11,DB!$A$2:$A$255,DB!$C$2:$C$255,""),""))</f>
        <v>NUDAL</v>
      </c>
      <c r="S11" s="3">
        <f t="shared" si="0"/>
        <v>1</v>
      </c>
      <c r="T11" s="3" t="str">
        <f>_xlfn.XLOOKUP(C11,DB!$A$2:$A$255,DB!$D$2:$D$255,"")</f>
        <v>Sector 3</v>
      </c>
    </row>
    <row r="12" spans="1:20" x14ac:dyDescent="0.2">
      <c r="A12" s="20" t="s">
        <v>62</v>
      </c>
      <c r="B12" s="20" t="s">
        <v>18</v>
      </c>
      <c r="C12" s="20" t="s">
        <v>63</v>
      </c>
      <c r="D12" s="20" t="s">
        <v>64</v>
      </c>
      <c r="E12" s="20" t="s">
        <v>372</v>
      </c>
      <c r="F12" s="21">
        <v>46311.065150462964</v>
      </c>
      <c r="G12" s="20" t="s">
        <v>22</v>
      </c>
      <c r="H12" s="20" t="s">
        <v>5106</v>
      </c>
      <c r="I12" s="22">
        <v>340</v>
      </c>
      <c r="J12" s="20" t="s">
        <v>23</v>
      </c>
      <c r="K12" s="20" t="s">
        <v>24</v>
      </c>
      <c r="L12" s="22">
        <v>857</v>
      </c>
      <c r="M12" s="20" t="s">
        <v>181</v>
      </c>
      <c r="N12" s="21">
        <v>46311.113425925927</v>
      </c>
      <c r="O12" s="22">
        <v>340</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65</v>
      </c>
      <c r="B13" s="20" t="s">
        <v>18</v>
      </c>
      <c r="C13" s="20" t="s">
        <v>66</v>
      </c>
      <c r="D13" s="20" t="s">
        <v>64</v>
      </c>
      <c r="E13" s="20" t="s">
        <v>67</v>
      </c>
      <c r="F13" s="21">
        <v>46311.066840277781</v>
      </c>
      <c r="G13" s="20" t="s">
        <v>22</v>
      </c>
      <c r="H13" s="20" t="s">
        <v>5107</v>
      </c>
      <c r="I13" s="22">
        <v>220</v>
      </c>
      <c r="J13" s="20" t="s">
        <v>23</v>
      </c>
      <c r="K13" s="20" t="s">
        <v>24</v>
      </c>
      <c r="L13" s="22">
        <v>358</v>
      </c>
      <c r="M13" s="20" t="s">
        <v>66</v>
      </c>
      <c r="N13" s="21">
        <v>46311.091226851851</v>
      </c>
      <c r="O13" s="22">
        <v>0</v>
      </c>
      <c r="P13" s="20" t="s">
        <v>26</v>
      </c>
      <c r="Q13" s="22">
        <v>190</v>
      </c>
      <c r="R13" s="3" t="str">
        <f>IF(OR(G13="12R",G13="12L"),_xlfn.XLOOKUP(C13,DB!$A$2:$A$255,DB!$B$2:$B$255,""),IF(OR(G13="30L",G13="30R"),_xlfn.XLOOKUP(C13,DB!$A$2:$A$255,DB!$C$2:$C$255,""),""))</f>
        <v>UDGUV</v>
      </c>
      <c r="S13" s="3">
        <f t="shared" si="0"/>
        <v>1</v>
      </c>
      <c r="T13" s="3" t="str">
        <f>_xlfn.XLOOKUP(C13,DB!$A$2:$A$255,DB!$D$2:$D$255,"")</f>
        <v>Sector 2</v>
      </c>
    </row>
    <row r="14" spans="1:20" x14ac:dyDescent="0.2">
      <c r="A14" s="20" t="s">
        <v>315</v>
      </c>
      <c r="B14" s="20" t="s">
        <v>18</v>
      </c>
      <c r="C14" s="20" t="s">
        <v>224</v>
      </c>
      <c r="D14" s="20" t="s">
        <v>116</v>
      </c>
      <c r="E14" s="20" t="s">
        <v>5108</v>
      </c>
      <c r="F14" s="21">
        <v>46311.072187500002</v>
      </c>
      <c r="G14" s="20" t="s">
        <v>22</v>
      </c>
      <c r="H14" s="20" t="s">
        <v>5109</v>
      </c>
      <c r="I14" s="22">
        <v>380</v>
      </c>
      <c r="J14" s="20" t="s">
        <v>23</v>
      </c>
      <c r="K14" s="20" t="s">
        <v>24</v>
      </c>
      <c r="L14" s="22">
        <v>517</v>
      </c>
      <c r="M14" s="20" t="s">
        <v>130</v>
      </c>
      <c r="N14" s="21">
        <v>46311.100150462968</v>
      </c>
      <c r="O14" s="22">
        <v>380</v>
      </c>
      <c r="P14" s="20" t="s">
        <v>26</v>
      </c>
      <c r="Q14" s="22">
        <v>40</v>
      </c>
      <c r="R14" s="3" t="str">
        <f>IF(OR(G14="12R",G14="12L"),_xlfn.XLOOKUP(C14,DB!$A$2:$A$255,DB!$B$2:$B$255,""),IF(OR(G14="30L",G14="30R"),_xlfn.XLOOKUP(C14,DB!$A$2:$A$255,DB!$C$2:$C$255,""),""))</f>
        <v>ENEBA</v>
      </c>
      <c r="S14" s="3">
        <f t="shared" si="0"/>
        <v>1</v>
      </c>
      <c r="T14" s="3" t="str">
        <f>_xlfn.XLOOKUP(C14,DB!$A$2:$A$255,DB!$D$2:$D$255,"")</f>
        <v>Sector 3</v>
      </c>
    </row>
    <row r="15" spans="1:20" x14ac:dyDescent="0.2">
      <c r="A15" s="20" t="s">
        <v>373</v>
      </c>
      <c r="B15" s="20" t="s">
        <v>18</v>
      </c>
      <c r="C15" s="20" t="s">
        <v>38</v>
      </c>
      <c r="D15" s="20" t="s">
        <v>261</v>
      </c>
      <c r="E15" s="20" t="s">
        <v>5110</v>
      </c>
      <c r="F15" s="21">
        <v>46311.090578703705</v>
      </c>
      <c r="G15" s="20" t="s">
        <v>22</v>
      </c>
      <c r="H15" s="20" t="s">
        <v>5111</v>
      </c>
      <c r="I15" s="22">
        <v>370</v>
      </c>
      <c r="J15" s="20" t="s">
        <v>23</v>
      </c>
      <c r="K15" s="20" t="s">
        <v>24</v>
      </c>
      <c r="L15" s="22">
        <v>136</v>
      </c>
      <c r="M15" s="20" t="s">
        <v>40</v>
      </c>
      <c r="N15" s="21">
        <v>46311.100254629629</v>
      </c>
      <c r="O15" s="22">
        <v>234</v>
      </c>
      <c r="P15" s="20" t="s">
        <v>41</v>
      </c>
      <c r="Q15" s="22">
        <v>190</v>
      </c>
      <c r="R15" s="3" t="str">
        <f>IF(OR(G15="12R",G15="12L"),_xlfn.XLOOKUP(C15,DB!$A$2:$A$255,DB!$B$2:$B$255,""),IF(OR(G15="30L",G15="30R"),_xlfn.XLOOKUP(C15,DB!$A$2:$A$255,DB!$C$2:$C$255,""),""))</f>
        <v>NUDAL</v>
      </c>
      <c r="S15" s="3">
        <f t="shared" si="0"/>
        <v>2</v>
      </c>
      <c r="T15" s="3" t="str">
        <f>_xlfn.XLOOKUP(C15,DB!$A$2:$A$255,DB!$D$2:$D$255,"")</f>
        <v>Sector 3</v>
      </c>
    </row>
    <row r="16" spans="1:20" x14ac:dyDescent="0.2">
      <c r="A16" s="20" t="s">
        <v>57</v>
      </c>
      <c r="B16" s="20" t="s">
        <v>18</v>
      </c>
      <c r="C16" s="20" t="s">
        <v>43</v>
      </c>
      <c r="D16" s="20" t="s">
        <v>61</v>
      </c>
      <c r="E16" s="20" t="s">
        <v>4978</v>
      </c>
      <c r="F16" s="21">
        <v>46311.097291666665</v>
      </c>
      <c r="G16" s="20" t="s">
        <v>22</v>
      </c>
      <c r="H16" s="20" t="s">
        <v>5112</v>
      </c>
      <c r="I16" s="22">
        <v>340</v>
      </c>
      <c r="J16" s="20" t="s">
        <v>23</v>
      </c>
      <c r="K16" s="20" t="s">
        <v>24</v>
      </c>
      <c r="L16" s="22">
        <v>886</v>
      </c>
      <c r="M16" s="20" t="s">
        <v>3042</v>
      </c>
      <c r="N16" s="21">
        <v>46311.146678240737</v>
      </c>
      <c r="O16" s="22">
        <v>340</v>
      </c>
      <c r="P16" s="20" t="s">
        <v>26</v>
      </c>
      <c r="Q16" s="22">
        <v>190</v>
      </c>
      <c r="R16" s="3" t="str">
        <f>IF(OR(G16="12R",G16="12L"),_xlfn.XLOOKUP(C16,DB!$A$2:$A$255,DB!$B$2:$B$255,""),IF(OR(G16="30L",G16="30R"),_xlfn.XLOOKUP(C16,DB!$A$2:$A$255,DB!$C$2:$C$255,""),""))</f>
        <v>UDGUV</v>
      </c>
      <c r="S16" s="3">
        <f t="shared" si="0"/>
        <v>2</v>
      </c>
      <c r="T16" s="3" t="str">
        <f>_xlfn.XLOOKUP(C16,DB!$A$2:$A$255,DB!$D$2:$D$255,"")</f>
        <v>Sector 2</v>
      </c>
    </row>
    <row r="17" spans="1:20" x14ac:dyDescent="0.2">
      <c r="A17" s="20" t="s">
        <v>60</v>
      </c>
      <c r="B17" s="20" t="s">
        <v>18</v>
      </c>
      <c r="C17" s="20" t="s">
        <v>28</v>
      </c>
      <c r="D17" s="20" t="s">
        <v>61</v>
      </c>
      <c r="E17" s="20" t="s">
        <v>4836</v>
      </c>
      <c r="F17" s="21">
        <v>46311.098252314812</v>
      </c>
      <c r="G17" s="20" t="s">
        <v>22</v>
      </c>
      <c r="H17" s="20" t="s">
        <v>5113</v>
      </c>
      <c r="I17" s="22">
        <v>350</v>
      </c>
      <c r="J17" s="20" t="s">
        <v>23</v>
      </c>
      <c r="K17" s="20" t="s">
        <v>24</v>
      </c>
      <c r="L17" s="22">
        <v>348</v>
      </c>
      <c r="M17" s="20" t="s">
        <v>31</v>
      </c>
      <c r="N17" s="21">
        <v>46311.119409722218</v>
      </c>
      <c r="O17" s="22">
        <v>350</v>
      </c>
      <c r="P17" s="20" t="s">
        <v>26</v>
      </c>
      <c r="Q17" s="22">
        <v>40</v>
      </c>
      <c r="R17" s="3" t="str">
        <f>IF(OR(G17="12R",G17="12L"),_xlfn.XLOOKUP(C17,DB!$A$2:$A$255,DB!$B$2:$B$255,""),IF(OR(G17="30L",G17="30R"),_xlfn.XLOOKUP(C17,DB!$A$2:$A$255,DB!$C$2:$C$255,""),""))</f>
        <v>OMSUK</v>
      </c>
      <c r="S17" s="3">
        <f t="shared" si="0"/>
        <v>2</v>
      </c>
      <c r="T17" s="3" t="str">
        <f>_xlfn.XLOOKUP(C17,DB!$A$2:$A$255,DB!$D$2:$D$255,"")</f>
        <v>Sector 3</v>
      </c>
    </row>
    <row r="18" spans="1:20" x14ac:dyDescent="0.2">
      <c r="A18" s="20" t="s">
        <v>375</v>
      </c>
      <c r="B18" s="20" t="s">
        <v>18</v>
      </c>
      <c r="C18" s="20" t="s">
        <v>219</v>
      </c>
      <c r="D18" s="20" t="s">
        <v>54</v>
      </c>
      <c r="E18" s="20" t="s">
        <v>112</v>
      </c>
      <c r="F18" s="21">
        <v>46311.119490740741</v>
      </c>
      <c r="G18" s="20" t="s">
        <v>22</v>
      </c>
      <c r="H18" s="20" t="s">
        <v>5114</v>
      </c>
      <c r="I18" s="22">
        <v>370</v>
      </c>
      <c r="J18" s="20" t="s">
        <v>23</v>
      </c>
      <c r="K18" s="20" t="s">
        <v>24</v>
      </c>
      <c r="L18" s="22">
        <v>158</v>
      </c>
      <c r="M18" s="20" t="s">
        <v>117</v>
      </c>
      <c r="N18" s="21">
        <v>46311.130324074074</v>
      </c>
      <c r="O18" s="22">
        <v>290</v>
      </c>
      <c r="P18" s="20" t="s">
        <v>26</v>
      </c>
      <c r="Q18" s="22">
        <v>190</v>
      </c>
      <c r="R18" s="3" t="str">
        <f>IF(OR(G18="12R",G18="12L"),_xlfn.XLOOKUP(C18,DB!$A$2:$A$255,DB!$B$2:$B$255,""),IF(OR(G18="30L",G18="30R"),_xlfn.XLOOKUP(C18,DB!$A$2:$A$255,DB!$C$2:$C$255,""),""))</f>
        <v>TAKUX</v>
      </c>
      <c r="S18" s="3">
        <f t="shared" si="0"/>
        <v>2</v>
      </c>
      <c r="T18" s="3" t="str">
        <f>_xlfn.XLOOKUP(C18,DB!$A$2:$A$255,DB!$D$2:$D$255,"")</f>
        <v>Sector 7</v>
      </c>
    </row>
    <row r="19" spans="1:20" x14ac:dyDescent="0.2">
      <c r="A19" s="20" t="s">
        <v>74</v>
      </c>
      <c r="B19" s="20" t="s">
        <v>18</v>
      </c>
      <c r="C19" s="20" t="s">
        <v>75</v>
      </c>
      <c r="D19" s="20" t="s">
        <v>64</v>
      </c>
      <c r="E19" s="20" t="s">
        <v>2437</v>
      </c>
      <c r="F19" s="21">
        <v>46311.121585648143</v>
      </c>
      <c r="G19" s="20" t="s">
        <v>22</v>
      </c>
      <c r="H19" s="20" t="s">
        <v>5115</v>
      </c>
      <c r="I19" s="22">
        <v>320</v>
      </c>
      <c r="J19" s="20" t="s">
        <v>23</v>
      </c>
      <c r="K19" s="20" t="s">
        <v>24</v>
      </c>
      <c r="L19" s="22">
        <v>723</v>
      </c>
      <c r="M19" s="20" t="s">
        <v>75</v>
      </c>
      <c r="N19" s="21">
        <v>46311.173298611116</v>
      </c>
      <c r="O19" s="22">
        <v>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80</v>
      </c>
      <c r="B20" s="20" t="s">
        <v>18</v>
      </c>
      <c r="C20" s="20" t="s">
        <v>43</v>
      </c>
      <c r="D20" s="20" t="s">
        <v>20</v>
      </c>
      <c r="E20" s="20" t="s">
        <v>579</v>
      </c>
      <c r="F20" s="21">
        <v>46311.132210648153</v>
      </c>
      <c r="G20" s="20" t="s">
        <v>22</v>
      </c>
      <c r="H20" s="20" t="s">
        <v>5116</v>
      </c>
      <c r="I20" s="22">
        <v>340</v>
      </c>
      <c r="J20" s="20" t="s">
        <v>23</v>
      </c>
      <c r="K20" s="20" t="s">
        <v>24</v>
      </c>
      <c r="L20" s="22">
        <v>890</v>
      </c>
      <c r="M20" s="20" t="s">
        <v>46</v>
      </c>
      <c r="N20" s="21">
        <v>46311.181631944448</v>
      </c>
      <c r="O20" s="22">
        <v>340</v>
      </c>
      <c r="P20" s="20" t="s">
        <v>26</v>
      </c>
      <c r="Q20" s="22">
        <v>190</v>
      </c>
      <c r="R20" s="3" t="str">
        <f>IF(OR(G20="12R",G20="12L"),_xlfn.XLOOKUP(C20,DB!$A$2:$A$255,DB!$B$2:$B$255,""),IF(OR(G20="30L",G20="30R"),_xlfn.XLOOKUP(C20,DB!$A$2:$A$255,DB!$C$2:$C$255,""),""))</f>
        <v>UDGUV</v>
      </c>
      <c r="S20" s="3">
        <f t="shared" si="0"/>
        <v>3</v>
      </c>
      <c r="T20" s="3" t="str">
        <f>_xlfn.XLOOKUP(C20,DB!$A$2:$A$255,DB!$D$2:$D$255,"")</f>
        <v>Sector 2</v>
      </c>
    </row>
    <row r="21" spans="1:20" x14ac:dyDescent="0.2">
      <c r="A21" s="20" t="s">
        <v>559</v>
      </c>
      <c r="B21" s="20" t="s">
        <v>18</v>
      </c>
      <c r="C21" s="20" t="s">
        <v>560</v>
      </c>
      <c r="D21" s="20" t="s">
        <v>261</v>
      </c>
      <c r="E21" s="20" t="s">
        <v>5117</v>
      </c>
      <c r="F21" s="21">
        <v>46311.138437500005</v>
      </c>
      <c r="G21" s="20" t="s">
        <v>22</v>
      </c>
      <c r="H21" s="20" t="s">
        <v>5118</v>
      </c>
      <c r="I21" s="22">
        <v>350</v>
      </c>
      <c r="J21" s="20" t="s">
        <v>23</v>
      </c>
      <c r="K21" s="20" t="s">
        <v>24</v>
      </c>
      <c r="L21" s="22">
        <v>139</v>
      </c>
      <c r="M21" s="20" t="s">
        <v>627</v>
      </c>
      <c r="N21" s="21">
        <v>46311.14738425926</v>
      </c>
      <c r="O21" s="22">
        <v>231</v>
      </c>
      <c r="P21" s="20" t="s">
        <v>41</v>
      </c>
      <c r="Q21" s="22">
        <v>190</v>
      </c>
      <c r="R21" s="3" t="str">
        <f>IF(OR(G21="12R",G21="12L"),_xlfn.XLOOKUP(C21,DB!$A$2:$A$255,DB!$B$2:$B$255,""),IF(OR(G21="30L",G21="30R"),_xlfn.XLOOKUP(C21,DB!$A$2:$A$255,DB!$C$2:$C$255,""),""))</f>
        <v>NUDAL</v>
      </c>
      <c r="S21" s="3">
        <f t="shared" si="0"/>
        <v>3</v>
      </c>
      <c r="T21" s="3" t="str">
        <f>_xlfn.XLOOKUP(C21,DB!$A$2:$A$255,DB!$D$2:$D$255,"")</f>
        <v>Sector 3</v>
      </c>
    </row>
    <row r="22" spans="1:20" x14ac:dyDescent="0.2">
      <c r="A22" s="20" t="s">
        <v>71</v>
      </c>
      <c r="B22" s="20" t="s">
        <v>18</v>
      </c>
      <c r="C22" s="20" t="s">
        <v>43</v>
      </c>
      <c r="D22" s="20" t="s">
        <v>61</v>
      </c>
      <c r="E22" s="20" t="s">
        <v>156</v>
      </c>
      <c r="F22" s="21">
        <v>46311.141886574071</v>
      </c>
      <c r="G22" s="20" t="s">
        <v>22</v>
      </c>
      <c r="H22" s="20" t="s">
        <v>5119</v>
      </c>
      <c r="I22" s="22">
        <v>360</v>
      </c>
      <c r="J22" s="20" t="s">
        <v>23</v>
      </c>
      <c r="K22" s="20" t="s">
        <v>24</v>
      </c>
      <c r="L22" s="22">
        <v>868</v>
      </c>
      <c r="M22" s="20" t="s">
        <v>2841</v>
      </c>
      <c r="N22" s="21">
        <v>46311.191990740743</v>
      </c>
      <c r="O22" s="22">
        <v>360</v>
      </c>
      <c r="P22" s="20" t="s">
        <v>26</v>
      </c>
      <c r="Q22" s="22">
        <v>190</v>
      </c>
      <c r="R22" s="3" t="str">
        <f>IF(OR(G22="12R",G22="12L"),_xlfn.XLOOKUP(C22,DB!$A$2:$A$255,DB!$B$2:$B$255,""),IF(OR(G22="30L",G22="30R"),_xlfn.XLOOKUP(C22,DB!$A$2:$A$255,DB!$C$2:$C$255,""),""))</f>
        <v>UDGUV</v>
      </c>
      <c r="S22" s="3">
        <f t="shared" si="0"/>
        <v>3</v>
      </c>
      <c r="T22" s="3" t="str">
        <f>_xlfn.XLOOKUP(C22,DB!$A$2:$A$255,DB!$D$2:$D$255,"")</f>
        <v>Sector 2</v>
      </c>
    </row>
    <row r="23" spans="1:20" x14ac:dyDescent="0.2">
      <c r="A23" s="20" t="s">
        <v>352</v>
      </c>
      <c r="B23" s="20" t="s">
        <v>18</v>
      </c>
      <c r="C23" s="20" t="s">
        <v>87</v>
      </c>
      <c r="D23" s="20" t="s">
        <v>88</v>
      </c>
      <c r="E23" s="20" t="s">
        <v>1091</v>
      </c>
      <c r="F23" s="21">
        <v>46311.143217592587</v>
      </c>
      <c r="G23" s="20" t="s">
        <v>22</v>
      </c>
      <c r="H23" s="20" t="s">
        <v>5120</v>
      </c>
      <c r="I23" s="22">
        <v>370</v>
      </c>
      <c r="J23" s="20" t="s">
        <v>23</v>
      </c>
      <c r="K23" s="20" t="s">
        <v>24</v>
      </c>
      <c r="L23" s="22">
        <v>203</v>
      </c>
      <c r="M23" s="20" t="s">
        <v>31</v>
      </c>
      <c r="N23" s="21">
        <v>46311.168356481481</v>
      </c>
      <c r="O23" s="22">
        <v>370</v>
      </c>
      <c r="P23" s="20" t="s">
        <v>41</v>
      </c>
      <c r="Q23" s="22">
        <v>40</v>
      </c>
      <c r="R23" s="3" t="str">
        <f>IF(OR(G23="12R",G23="12L"),_xlfn.XLOOKUP(C23,DB!$A$2:$A$255,DB!$B$2:$B$255,""),IF(OR(G23="30L",G23="30R"),_xlfn.XLOOKUP(C23,DB!$A$2:$A$255,DB!$C$2:$C$255,""),""))</f>
        <v>NUDAL</v>
      </c>
      <c r="S23" s="3">
        <f t="shared" si="0"/>
        <v>3</v>
      </c>
      <c r="T23" s="3" t="str">
        <f>_xlfn.XLOOKUP(C23,DB!$A$2:$A$255,DB!$D$2:$D$255,"")</f>
        <v>Sector 3</v>
      </c>
    </row>
    <row r="24" spans="1:20" x14ac:dyDescent="0.2">
      <c r="A24" s="20" t="s">
        <v>83</v>
      </c>
      <c r="B24" s="20" t="s">
        <v>18</v>
      </c>
      <c r="C24" s="20" t="s">
        <v>50</v>
      </c>
      <c r="D24" s="20" t="s">
        <v>54</v>
      </c>
      <c r="E24" s="20" t="s">
        <v>3542</v>
      </c>
      <c r="F24" s="21">
        <v>46311.147141203706</v>
      </c>
      <c r="G24" s="20" t="s">
        <v>22</v>
      </c>
      <c r="H24" s="20" t="s">
        <v>5121</v>
      </c>
      <c r="I24" s="22">
        <v>380</v>
      </c>
      <c r="J24" s="20" t="s">
        <v>23</v>
      </c>
      <c r="K24" s="20" t="s">
        <v>24</v>
      </c>
      <c r="L24" s="22">
        <v>879</v>
      </c>
      <c r="M24" s="20" t="s">
        <v>5122</v>
      </c>
      <c r="N24" s="21">
        <v>46311.197337962964</v>
      </c>
      <c r="O24" s="22">
        <v>380</v>
      </c>
      <c r="P24" s="20" t="s">
        <v>26</v>
      </c>
      <c r="Q24" s="22">
        <v>190</v>
      </c>
      <c r="R24" s="3" t="str">
        <f>IF(OR(G24="12R",G24="12L"),_xlfn.XLOOKUP(C24,DB!$A$2:$A$255,DB!$B$2:$B$255,""),IF(OR(G24="30L",G24="30R"),_xlfn.XLOOKUP(C24,DB!$A$2:$A$255,DB!$C$2:$C$255,""),""))</f>
        <v>UDGUV</v>
      </c>
      <c r="S24" s="3">
        <f t="shared" si="0"/>
        <v>3</v>
      </c>
      <c r="T24" s="3" t="str">
        <f>_xlfn.XLOOKUP(C24,DB!$A$2:$A$255,DB!$D$2:$D$255,"")</f>
        <v>Sector 2</v>
      </c>
    </row>
    <row r="25" spans="1:20" x14ac:dyDescent="0.2">
      <c r="A25" s="20" t="s">
        <v>556</v>
      </c>
      <c r="B25" s="20" t="s">
        <v>18</v>
      </c>
      <c r="C25" s="20" t="s">
        <v>101</v>
      </c>
      <c r="D25" s="20" t="s">
        <v>20</v>
      </c>
      <c r="E25" s="20" t="s">
        <v>458</v>
      </c>
      <c r="F25" s="21">
        <v>46311.156759259262</v>
      </c>
      <c r="G25" s="20" t="s">
        <v>22</v>
      </c>
      <c r="H25" s="20" t="s">
        <v>5123</v>
      </c>
      <c r="I25" s="22">
        <v>360</v>
      </c>
      <c r="J25" s="20" t="s">
        <v>23</v>
      </c>
      <c r="K25" s="20" t="s">
        <v>24</v>
      </c>
      <c r="L25" s="22">
        <v>880</v>
      </c>
      <c r="M25" s="20" t="s">
        <v>2211</v>
      </c>
      <c r="N25" s="21">
        <v>46311.205740740741</v>
      </c>
      <c r="O25" s="22">
        <v>360</v>
      </c>
      <c r="P25" s="20" t="s">
        <v>26</v>
      </c>
      <c r="Q25" s="22">
        <v>190</v>
      </c>
      <c r="R25" s="3" t="str">
        <f>IF(OR(G25="12R",G25="12L"),_xlfn.XLOOKUP(C25,DB!$A$2:$A$255,DB!$B$2:$B$255,""),IF(OR(G25="30L",G25="30R"),_xlfn.XLOOKUP(C25,DB!$A$2:$A$255,DB!$C$2:$C$255,""),""))</f>
        <v>UDGUV</v>
      </c>
      <c r="S25" s="3">
        <f t="shared" si="0"/>
        <v>3</v>
      </c>
      <c r="T25" s="3" t="str">
        <f>_xlfn.XLOOKUP(C25,DB!$A$2:$A$255,DB!$D$2:$D$255,"")</f>
        <v>Sector 2</v>
      </c>
    </row>
    <row r="26" spans="1:20" x14ac:dyDescent="0.2">
      <c r="A26" s="20" t="s">
        <v>92</v>
      </c>
      <c r="B26" s="20" t="s">
        <v>18</v>
      </c>
      <c r="C26" s="20" t="s">
        <v>33</v>
      </c>
      <c r="D26" s="20" t="s">
        <v>20</v>
      </c>
      <c r="E26" s="20" t="s">
        <v>58</v>
      </c>
      <c r="F26" s="21">
        <v>46311.167974537035</v>
      </c>
      <c r="G26" s="20" t="s">
        <v>22</v>
      </c>
      <c r="H26" s="20" t="s">
        <v>5124</v>
      </c>
      <c r="I26" s="22">
        <v>360</v>
      </c>
      <c r="J26" s="20" t="s">
        <v>23</v>
      </c>
      <c r="K26" s="20" t="s">
        <v>24</v>
      </c>
      <c r="L26" s="22">
        <v>869</v>
      </c>
      <c r="M26" s="20" t="s">
        <v>36</v>
      </c>
      <c r="N26" s="21">
        <v>46311.215127314819</v>
      </c>
      <c r="O26" s="22">
        <v>360</v>
      </c>
      <c r="P26" s="20" t="s">
        <v>26</v>
      </c>
      <c r="Q26" s="22">
        <v>190</v>
      </c>
      <c r="R26" s="3" t="str">
        <f>IF(OR(G26="12R",G26="12L"),_xlfn.XLOOKUP(C26,DB!$A$2:$A$255,DB!$B$2:$B$255,""),IF(OR(G26="30L",G26="30R"),_xlfn.XLOOKUP(C26,DB!$A$2:$A$255,DB!$C$2:$C$255,""),""))</f>
        <v>UDGUV</v>
      </c>
      <c r="S26" s="3">
        <f t="shared" si="0"/>
        <v>4</v>
      </c>
      <c r="T26" s="3" t="str">
        <f>_xlfn.XLOOKUP(C26,DB!$A$2:$A$255,DB!$D$2:$D$255,"")</f>
        <v>Sector 2</v>
      </c>
    </row>
    <row r="27" spans="1:20" x14ac:dyDescent="0.2">
      <c r="A27" s="20" t="s">
        <v>77</v>
      </c>
      <c r="B27" s="20" t="s">
        <v>18</v>
      </c>
      <c r="C27" s="20" t="s">
        <v>19</v>
      </c>
      <c r="D27" s="20" t="s">
        <v>61</v>
      </c>
      <c r="E27" s="20" t="s">
        <v>716</v>
      </c>
      <c r="F27" s="21">
        <v>46311.173414351855</v>
      </c>
      <c r="G27" s="20" t="s">
        <v>22</v>
      </c>
      <c r="H27" s="20" t="s">
        <v>5125</v>
      </c>
      <c r="I27" s="22">
        <v>340</v>
      </c>
      <c r="J27" s="20" t="s">
        <v>23</v>
      </c>
      <c r="K27" s="20" t="s">
        <v>24</v>
      </c>
      <c r="L27" s="22">
        <v>880</v>
      </c>
      <c r="M27" s="20" t="s">
        <v>4259</v>
      </c>
      <c r="N27" s="21">
        <v>46311.220625000002</v>
      </c>
      <c r="O27" s="22">
        <v>340</v>
      </c>
      <c r="P27" s="20" t="s">
        <v>26</v>
      </c>
      <c r="Q27" s="22">
        <v>190</v>
      </c>
      <c r="R27" s="3" t="str">
        <f>IF(OR(G27="12R",G27="12L"),_xlfn.XLOOKUP(C27,DB!$A$2:$A$255,DB!$B$2:$B$255,""),IF(OR(G27="30L",G27="30R"),_xlfn.XLOOKUP(C27,DB!$A$2:$A$255,DB!$C$2:$C$255,""),""))</f>
        <v>UDGUV</v>
      </c>
      <c r="S27" s="3">
        <f t="shared" si="0"/>
        <v>4</v>
      </c>
      <c r="T27" s="3" t="str">
        <f>_xlfn.XLOOKUP(C27,DB!$A$2:$A$255,DB!$D$2:$D$255,"")</f>
        <v>Sector 2</v>
      </c>
    </row>
    <row r="28" spans="1:20" x14ac:dyDescent="0.2">
      <c r="A28" s="20" t="s">
        <v>89</v>
      </c>
      <c r="B28" s="20" t="s">
        <v>18</v>
      </c>
      <c r="C28" s="20" t="s">
        <v>43</v>
      </c>
      <c r="D28" s="20" t="s">
        <v>20</v>
      </c>
      <c r="E28" s="20" t="s">
        <v>183</v>
      </c>
      <c r="F28" s="21">
        <v>46311.185578703706</v>
      </c>
      <c r="G28" s="20" t="s">
        <v>22</v>
      </c>
      <c r="H28" s="20" t="s">
        <v>5126</v>
      </c>
      <c r="I28" s="22">
        <v>340</v>
      </c>
      <c r="J28" s="20" t="s">
        <v>23</v>
      </c>
      <c r="K28" s="20" t="s">
        <v>24</v>
      </c>
      <c r="L28" s="22">
        <v>871</v>
      </c>
      <c r="M28" s="20" t="s">
        <v>2714</v>
      </c>
      <c r="N28" s="21">
        <v>46311.232858796298</v>
      </c>
      <c r="O28" s="22">
        <v>340</v>
      </c>
      <c r="P28" s="20" t="s">
        <v>26</v>
      </c>
      <c r="Q28" s="22">
        <v>190</v>
      </c>
      <c r="R28" s="3" t="str">
        <f>IF(OR(G28="12R",G28="12L"),_xlfn.XLOOKUP(C28,DB!$A$2:$A$255,DB!$B$2:$B$255,""),IF(OR(G28="30L",G28="30R"),_xlfn.XLOOKUP(C28,DB!$A$2:$A$255,DB!$C$2:$C$255,""),""))</f>
        <v>UDGUV</v>
      </c>
      <c r="S28" s="3">
        <f t="shared" si="0"/>
        <v>4</v>
      </c>
      <c r="T28" s="3" t="str">
        <f>_xlfn.XLOOKUP(C28,DB!$A$2:$A$255,DB!$D$2:$D$255,"")</f>
        <v>Sector 2</v>
      </c>
    </row>
    <row r="29" spans="1:20" x14ac:dyDescent="0.2">
      <c r="A29" s="20" t="s">
        <v>94</v>
      </c>
      <c r="B29" s="20" t="s">
        <v>18</v>
      </c>
      <c r="C29" s="20" t="s">
        <v>43</v>
      </c>
      <c r="D29" s="20" t="s">
        <v>54</v>
      </c>
      <c r="E29" s="20" t="s">
        <v>931</v>
      </c>
      <c r="F29" s="21">
        <v>46311.433888888889</v>
      </c>
      <c r="G29" s="20" t="s">
        <v>22</v>
      </c>
      <c r="H29" s="20" t="s">
        <v>5127</v>
      </c>
      <c r="I29" s="22">
        <v>380</v>
      </c>
      <c r="J29" s="20" t="s">
        <v>23</v>
      </c>
      <c r="K29" s="20" t="s">
        <v>24</v>
      </c>
      <c r="L29" s="22">
        <v>941</v>
      </c>
      <c r="M29" s="20" t="s">
        <v>2416</v>
      </c>
      <c r="N29" s="21">
        <v>46311.487025462964</v>
      </c>
      <c r="O29" s="22">
        <v>380</v>
      </c>
      <c r="P29" s="20" t="s">
        <v>26</v>
      </c>
      <c r="Q29" s="22">
        <v>190</v>
      </c>
      <c r="R29" s="3" t="str">
        <f>IF(OR(G29="12R",G29="12L"),_xlfn.XLOOKUP(C29,DB!$A$2:$A$255,DB!$B$2:$B$255,""),IF(OR(G29="30L",G29="30R"),_xlfn.XLOOKUP(C29,DB!$A$2:$A$255,DB!$C$2:$C$255,""),""))</f>
        <v>UDGUV</v>
      </c>
      <c r="S29" s="3">
        <f t="shared" si="0"/>
        <v>10</v>
      </c>
      <c r="T29" s="3" t="str">
        <f>_xlfn.XLOOKUP(C29,DB!$A$2:$A$255,DB!$D$2:$D$255,"")</f>
        <v>Sector 2</v>
      </c>
    </row>
    <row r="30" spans="1:20" x14ac:dyDescent="0.2">
      <c r="A30" s="20" t="s">
        <v>106</v>
      </c>
      <c r="B30" s="20" t="s">
        <v>18</v>
      </c>
      <c r="C30" s="20" t="s">
        <v>43</v>
      </c>
      <c r="D30" s="20" t="s">
        <v>20</v>
      </c>
      <c r="E30" s="20" t="s">
        <v>534</v>
      </c>
      <c r="F30" s="21">
        <v>46311.460694444446</v>
      </c>
      <c r="G30" s="20" t="s">
        <v>22</v>
      </c>
      <c r="H30" s="20" t="s">
        <v>73</v>
      </c>
      <c r="I30" s="22">
        <v>340</v>
      </c>
      <c r="J30" s="20" t="s">
        <v>23</v>
      </c>
      <c r="K30" s="20" t="s">
        <v>24</v>
      </c>
      <c r="L30" s="22">
        <v>859</v>
      </c>
      <c r="M30" s="20" t="s">
        <v>46</v>
      </c>
      <c r="N30" s="21">
        <v>46311.506967592592</v>
      </c>
      <c r="O30" s="22">
        <v>340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96</v>
      </c>
      <c r="B31" s="20" t="s">
        <v>18</v>
      </c>
      <c r="C31" s="20" t="s">
        <v>97</v>
      </c>
      <c r="D31" s="20" t="s">
        <v>61</v>
      </c>
      <c r="E31" s="20" t="s">
        <v>590</v>
      </c>
      <c r="F31" s="21">
        <v>46311.463749999995</v>
      </c>
      <c r="G31" s="20" t="s">
        <v>22</v>
      </c>
      <c r="H31" s="20" t="s">
        <v>5128</v>
      </c>
      <c r="I31" s="22">
        <v>360</v>
      </c>
      <c r="J31" s="20" t="s">
        <v>23</v>
      </c>
      <c r="K31" s="20" t="s">
        <v>24</v>
      </c>
      <c r="L31" s="22">
        <v>894</v>
      </c>
      <c r="M31" s="20" t="s">
        <v>5129</v>
      </c>
      <c r="N31" s="21">
        <v>46311.514050925922</v>
      </c>
      <c r="O31" s="22">
        <v>200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5130</v>
      </c>
      <c r="B32" s="20" t="s">
        <v>18</v>
      </c>
      <c r="C32" s="20" t="s">
        <v>5131</v>
      </c>
      <c r="D32" s="20" t="s">
        <v>129</v>
      </c>
      <c r="E32" s="20" t="s">
        <v>5132</v>
      </c>
      <c r="F32" s="21">
        <v>46311.466527777782</v>
      </c>
      <c r="G32" s="20" t="s">
        <v>22</v>
      </c>
      <c r="H32" s="20" t="s">
        <v>5133</v>
      </c>
      <c r="I32" s="22">
        <v>260</v>
      </c>
      <c r="J32" s="20" t="s">
        <v>23</v>
      </c>
      <c r="K32" s="20" t="s">
        <v>504</v>
      </c>
      <c r="L32" s="22">
        <v>866</v>
      </c>
      <c r="M32" s="20" t="s">
        <v>36</v>
      </c>
      <c r="N32" s="21">
        <v>46311.519421296296</v>
      </c>
      <c r="O32" s="22">
        <v>260</v>
      </c>
      <c r="P32" s="20" t="s">
        <v>26</v>
      </c>
      <c r="Q32" s="22">
        <v>190</v>
      </c>
      <c r="R32" s="3" t="str">
        <f>IF(OR(G32="12R",G32="12L"),_xlfn.XLOOKUP(C32,DB!$A$2:$A$255,DB!$B$2:$B$255,""),IF(OR(G32="30L",G32="30R"),_xlfn.XLOOKUP(C32,DB!$A$2:$A$255,DB!$C$2:$C$255,""),""))</f>
        <v>UDGUV</v>
      </c>
      <c r="S32" s="3">
        <f t="shared" si="0"/>
        <v>11</v>
      </c>
      <c r="T32" s="3" t="str">
        <f>_xlfn.XLOOKUP(C32,DB!$A$2:$A$255,DB!$D$2:$D$255,"")</f>
        <v>Sector 2</v>
      </c>
    </row>
    <row r="33" spans="1:20" x14ac:dyDescent="0.2">
      <c r="A33" s="20" t="s">
        <v>100</v>
      </c>
      <c r="B33" s="20" t="s">
        <v>18</v>
      </c>
      <c r="C33" s="20" t="s">
        <v>101</v>
      </c>
      <c r="D33" s="20" t="s">
        <v>61</v>
      </c>
      <c r="E33" s="20" t="s">
        <v>418</v>
      </c>
      <c r="F33" s="21">
        <v>46311.470057870371</v>
      </c>
      <c r="G33" s="20" t="s">
        <v>22</v>
      </c>
      <c r="H33" s="20" t="s">
        <v>184</v>
      </c>
      <c r="I33" s="22">
        <v>340</v>
      </c>
      <c r="J33" s="20" t="s">
        <v>23</v>
      </c>
      <c r="K33" s="20" t="s">
        <v>24</v>
      </c>
      <c r="L33" s="22">
        <v>859</v>
      </c>
      <c r="M33" s="20" t="s">
        <v>46</v>
      </c>
      <c r="N33" s="21">
        <v>46311.517407407402</v>
      </c>
      <c r="O33" s="22">
        <v>340</v>
      </c>
      <c r="P33" s="20" t="s">
        <v>26</v>
      </c>
      <c r="Q33" s="22">
        <v>190</v>
      </c>
      <c r="R33" s="3" t="str">
        <f>IF(OR(G33="12R",G33="12L"),_xlfn.XLOOKUP(C33,DB!$A$2:$A$255,DB!$B$2:$B$255,""),IF(OR(G33="30L",G33="30R"),_xlfn.XLOOKUP(C33,DB!$A$2:$A$255,DB!$C$2:$C$255,""),""))</f>
        <v>UDGUV</v>
      </c>
      <c r="S33" s="3">
        <f t="shared" si="0"/>
        <v>11</v>
      </c>
      <c r="T33" s="3" t="str">
        <f>_xlfn.XLOOKUP(C33,DB!$A$2:$A$255,DB!$D$2:$D$255,"")</f>
        <v>Sector 2</v>
      </c>
    </row>
    <row r="34" spans="1:20" x14ac:dyDescent="0.2">
      <c r="A34" s="20" t="s">
        <v>103</v>
      </c>
      <c r="B34" s="20" t="s">
        <v>18</v>
      </c>
      <c r="C34" s="20" t="s">
        <v>43</v>
      </c>
      <c r="D34" s="20" t="s">
        <v>44</v>
      </c>
      <c r="E34" s="20" t="s">
        <v>355</v>
      </c>
      <c r="F34" s="21">
        <v>46311.471631944441</v>
      </c>
      <c r="G34" s="20" t="s">
        <v>22</v>
      </c>
      <c r="H34" s="20" t="s">
        <v>3266</v>
      </c>
      <c r="I34" s="22">
        <v>360</v>
      </c>
      <c r="J34" s="20" t="s">
        <v>23</v>
      </c>
      <c r="K34" s="20" t="s">
        <v>24</v>
      </c>
      <c r="L34" s="22">
        <v>859</v>
      </c>
      <c r="M34" s="20" t="s">
        <v>46</v>
      </c>
      <c r="N34" s="21">
        <v>46311.519259259258</v>
      </c>
      <c r="O34" s="22">
        <v>360</v>
      </c>
      <c r="P34" s="20" t="s">
        <v>26</v>
      </c>
      <c r="Q34" s="22">
        <v>190</v>
      </c>
      <c r="R34" s="3" t="str">
        <f>IF(OR(G34="12R",G34="12L"),_xlfn.XLOOKUP(C34,DB!$A$2:$A$255,DB!$B$2:$B$255,""),IF(OR(G34="30L",G34="30R"),_xlfn.XLOOKUP(C34,DB!$A$2:$A$255,DB!$C$2:$C$255,""),""))</f>
        <v>UDGUV</v>
      </c>
      <c r="S34" s="3">
        <f t="shared" si="0"/>
        <v>11</v>
      </c>
      <c r="T34" s="3" t="str">
        <f>_xlfn.XLOOKUP(C34,DB!$A$2:$A$255,DB!$D$2:$D$255,"")</f>
        <v>Sector 2</v>
      </c>
    </row>
    <row r="35" spans="1:20" x14ac:dyDescent="0.2">
      <c r="A35" s="20" t="s">
        <v>107</v>
      </c>
      <c r="B35" s="20" t="s">
        <v>18</v>
      </c>
      <c r="C35" s="20" t="s">
        <v>108</v>
      </c>
      <c r="D35" s="20" t="s">
        <v>34</v>
      </c>
      <c r="E35" s="20" t="s">
        <v>399</v>
      </c>
      <c r="F35" s="21">
        <v>46311.498240740737</v>
      </c>
      <c r="G35" s="20" t="s">
        <v>22</v>
      </c>
      <c r="H35" s="20" t="s">
        <v>5134</v>
      </c>
      <c r="I35" s="22">
        <v>290</v>
      </c>
      <c r="J35" s="20" t="s">
        <v>23</v>
      </c>
      <c r="K35" s="20" t="s">
        <v>24</v>
      </c>
      <c r="L35" s="22">
        <v>131</v>
      </c>
      <c r="M35" s="20" t="s">
        <v>40</v>
      </c>
      <c r="N35" s="21">
        <v>46311.507731481484</v>
      </c>
      <c r="O35" s="22">
        <v>260</v>
      </c>
      <c r="P35" s="20" t="s">
        <v>26</v>
      </c>
      <c r="Q35" s="22">
        <v>190</v>
      </c>
      <c r="R35" s="3" t="str">
        <f>IF(OR(G35="12R",G35="12L"),_xlfn.XLOOKUP(C35,DB!$A$2:$A$255,DB!$B$2:$B$255,""),IF(OR(G35="30L",G35="30R"),_xlfn.XLOOKUP(C35,DB!$A$2:$A$255,DB!$C$2:$C$255,""),""))</f>
        <v>NUDAL</v>
      </c>
      <c r="S35" s="3">
        <f t="shared" si="0"/>
        <v>11</v>
      </c>
      <c r="T35" s="3" t="str">
        <f>_xlfn.XLOOKUP(C35,DB!$A$2:$A$255,DB!$D$2:$D$255,"")</f>
        <v>Sector 3</v>
      </c>
    </row>
    <row r="36" spans="1:20" x14ac:dyDescent="0.2">
      <c r="A36" s="20" t="s">
        <v>114</v>
      </c>
      <c r="B36" s="20" t="s">
        <v>18</v>
      </c>
      <c r="C36" s="20" t="s">
        <v>115</v>
      </c>
      <c r="D36" s="20" t="s">
        <v>29</v>
      </c>
      <c r="E36" s="20" t="s">
        <v>5135</v>
      </c>
      <c r="F36" s="21">
        <v>46311.507951388892</v>
      </c>
      <c r="G36" s="20" t="s">
        <v>22</v>
      </c>
      <c r="H36" s="20" t="s">
        <v>5136</v>
      </c>
      <c r="I36" s="22">
        <v>350</v>
      </c>
      <c r="J36" s="20" t="s">
        <v>23</v>
      </c>
      <c r="K36" s="20" t="s">
        <v>24</v>
      </c>
      <c r="L36" s="22">
        <v>166</v>
      </c>
      <c r="M36" s="20" t="s">
        <v>1706</v>
      </c>
      <c r="N36" s="21">
        <v>46311.519652777773</v>
      </c>
      <c r="O36" s="22">
        <v>277</v>
      </c>
      <c r="P36" s="20" t="s">
        <v>26</v>
      </c>
      <c r="Q36" s="22">
        <v>190</v>
      </c>
      <c r="R36" s="3" t="str">
        <f>IF(OR(G36="12R",G36="12L"),_xlfn.XLOOKUP(C36,DB!$A$2:$A$255,DB!$B$2:$B$255,""),IF(OR(G36="30L",G36="30R"),_xlfn.XLOOKUP(C36,DB!$A$2:$A$255,DB!$C$2:$C$255,""),""))</f>
        <v>TAKUX</v>
      </c>
      <c r="S36" s="3">
        <f t="shared" si="0"/>
        <v>12</v>
      </c>
      <c r="T36" s="3" t="str">
        <f>_xlfn.XLOOKUP(C36,DB!$A$2:$A$255,DB!$D$2:$D$255,"")</f>
        <v>Sector 7</v>
      </c>
    </row>
    <row r="37" spans="1:20" x14ac:dyDescent="0.2">
      <c r="A37" s="20" t="s">
        <v>113</v>
      </c>
      <c r="B37" s="20" t="s">
        <v>18</v>
      </c>
      <c r="C37" s="20" t="s">
        <v>43</v>
      </c>
      <c r="D37" s="20" t="s">
        <v>44</v>
      </c>
      <c r="E37" s="20" t="s">
        <v>126</v>
      </c>
      <c r="F37" s="21">
        <v>46311.509351851855</v>
      </c>
      <c r="G37" s="20" t="s">
        <v>22</v>
      </c>
      <c r="H37" s="20" t="s">
        <v>5137</v>
      </c>
      <c r="I37" s="22">
        <v>380</v>
      </c>
      <c r="J37" s="20" t="s">
        <v>23</v>
      </c>
      <c r="K37" s="20" t="s">
        <v>24</v>
      </c>
      <c r="L37" s="22">
        <v>882</v>
      </c>
      <c r="M37" s="20" t="s">
        <v>46</v>
      </c>
      <c r="N37" s="21">
        <v>46311.559976851851</v>
      </c>
      <c r="O37" s="22">
        <v>380</v>
      </c>
      <c r="P37" s="20" t="s">
        <v>26</v>
      </c>
      <c r="Q37" s="22">
        <v>190</v>
      </c>
      <c r="R37" s="3" t="str">
        <f>IF(OR(G37="12R",G37="12L"),_xlfn.XLOOKUP(C37,DB!$A$2:$A$255,DB!$B$2:$B$255,""),IF(OR(G37="30L",G37="30R"),_xlfn.XLOOKUP(C37,DB!$A$2:$A$255,DB!$C$2:$C$255,""),""))</f>
        <v>UDGUV</v>
      </c>
      <c r="S37" s="3">
        <f t="shared" si="0"/>
        <v>12</v>
      </c>
      <c r="T37" s="3" t="str">
        <f>_xlfn.XLOOKUP(C37,DB!$A$2:$A$255,DB!$D$2:$D$255,"")</f>
        <v>Sector 2</v>
      </c>
    </row>
    <row r="38" spans="1:20" x14ac:dyDescent="0.2">
      <c r="A38" s="20" t="s">
        <v>111</v>
      </c>
      <c r="B38" s="20" t="s">
        <v>18</v>
      </c>
      <c r="C38" s="20" t="s">
        <v>33</v>
      </c>
      <c r="D38" s="20" t="s">
        <v>54</v>
      </c>
      <c r="E38" s="20" t="s">
        <v>112</v>
      </c>
      <c r="F38" s="21">
        <v>46311.512881944444</v>
      </c>
      <c r="G38" s="20" t="s">
        <v>22</v>
      </c>
      <c r="H38" s="20" t="s">
        <v>5138</v>
      </c>
      <c r="I38" s="22">
        <v>380</v>
      </c>
      <c r="J38" s="20" t="s">
        <v>23</v>
      </c>
      <c r="K38" s="20" t="s">
        <v>24</v>
      </c>
      <c r="L38" s="22">
        <v>868</v>
      </c>
      <c r="M38" s="20" t="s">
        <v>36</v>
      </c>
      <c r="N38" s="21">
        <v>46311.561562499999</v>
      </c>
      <c r="O38" s="22">
        <v>380</v>
      </c>
      <c r="P38" s="20" t="s">
        <v>26</v>
      </c>
      <c r="Q38" s="22">
        <v>190</v>
      </c>
      <c r="R38" s="3" t="str">
        <f>IF(OR(G38="12R",G38="12L"),_xlfn.XLOOKUP(C38,DB!$A$2:$A$255,DB!$B$2:$B$255,""),IF(OR(G38="30L",G38="30R"),_xlfn.XLOOKUP(C38,DB!$A$2:$A$255,DB!$C$2:$C$255,""),""))</f>
        <v>UDGUV</v>
      </c>
      <c r="S38" s="3">
        <f t="shared" si="0"/>
        <v>12</v>
      </c>
      <c r="T38" s="3" t="str">
        <f>_xlfn.XLOOKUP(C38,DB!$A$2:$A$255,DB!$D$2:$D$255,"")</f>
        <v>Sector 2</v>
      </c>
    </row>
    <row r="39" spans="1:20" x14ac:dyDescent="0.2">
      <c r="A39" s="20" t="s">
        <v>3252</v>
      </c>
      <c r="B39" s="20" t="s">
        <v>18</v>
      </c>
      <c r="C39" s="20" t="s">
        <v>489</v>
      </c>
      <c r="D39" s="20" t="s">
        <v>3253</v>
      </c>
      <c r="E39" s="20"/>
      <c r="F39" s="21">
        <v>46311.515798611115</v>
      </c>
      <c r="G39" s="20" t="s">
        <v>22</v>
      </c>
      <c r="H39" s="20" t="s">
        <v>5139</v>
      </c>
      <c r="I39" s="22">
        <v>60</v>
      </c>
      <c r="J39" s="20" t="s">
        <v>23</v>
      </c>
      <c r="K39" s="20" t="s">
        <v>51</v>
      </c>
      <c r="L39" s="22">
        <v>333</v>
      </c>
      <c r="M39" s="20" t="s">
        <v>489</v>
      </c>
      <c r="N39" s="21">
        <v>46311.562060185184</v>
      </c>
      <c r="O39" s="22">
        <v>0</v>
      </c>
      <c r="P39" s="20" t="s">
        <v>137</v>
      </c>
      <c r="Q39" s="22">
        <v>40</v>
      </c>
      <c r="R39" s="3" t="str">
        <f>IF(OR(G39="12R",G39="12L"),_xlfn.XLOOKUP(C39,DB!$A$2:$A$255,DB!$B$2:$B$255,""),IF(OR(G39="30L",G39="30R"),_xlfn.XLOOKUP(C39,DB!$A$2:$A$255,DB!$C$2:$C$255,""),""))</f>
        <v>CZM</v>
      </c>
      <c r="S39" s="3">
        <f t="shared" si="0"/>
        <v>12</v>
      </c>
      <c r="T39" s="3" t="str">
        <f>_xlfn.XLOOKUP(C39,DB!$A$2:$A$255,DB!$D$2:$D$255,"")</f>
        <v>Sector 7</v>
      </c>
    </row>
    <row r="40" spans="1:20" x14ac:dyDescent="0.2">
      <c r="A40" s="20" t="s">
        <v>5140</v>
      </c>
      <c r="B40" s="20" t="s">
        <v>18</v>
      </c>
      <c r="C40" s="20" t="s">
        <v>172</v>
      </c>
      <c r="D40" s="20" t="s">
        <v>213</v>
      </c>
      <c r="E40" s="20" t="s">
        <v>5140</v>
      </c>
      <c r="F40" s="21">
        <v>46311.519907407404</v>
      </c>
      <c r="G40" s="20" t="s">
        <v>22</v>
      </c>
      <c r="H40" s="20" t="s">
        <v>5141</v>
      </c>
      <c r="I40" s="22">
        <v>400</v>
      </c>
      <c r="J40" s="20" t="s">
        <v>23</v>
      </c>
      <c r="K40" s="20" t="s">
        <v>51</v>
      </c>
      <c r="L40" s="22">
        <v>461</v>
      </c>
      <c r="M40" s="20" t="s">
        <v>5142</v>
      </c>
      <c r="N40" s="21">
        <v>46311.549039351856</v>
      </c>
      <c r="O40" s="22">
        <v>400</v>
      </c>
      <c r="P40" s="20" t="s">
        <v>26</v>
      </c>
      <c r="Q40" s="22">
        <v>30</v>
      </c>
      <c r="R40" s="3" t="str">
        <f>IF(OR(G40="12R",G40="12L"),_xlfn.XLOOKUP(C40,DB!$A$2:$A$255,DB!$B$2:$B$255,""),IF(OR(G40="30L",G40="30R"),_xlfn.XLOOKUP(C40,DB!$A$2:$A$255,DB!$C$2:$C$255,""),""))</f>
        <v>CZM</v>
      </c>
      <c r="S40" s="3">
        <f t="shared" si="0"/>
        <v>12</v>
      </c>
      <c r="T40" s="3" t="str">
        <f>_xlfn.XLOOKUP(C40,DB!$A$2:$A$255,DB!$D$2:$D$255,"")</f>
        <v>Sector 7</v>
      </c>
    </row>
    <row r="41" spans="1:20" x14ac:dyDescent="0.2">
      <c r="A41" s="20" t="s">
        <v>488</v>
      </c>
      <c r="B41" s="20" t="s">
        <v>18</v>
      </c>
      <c r="C41" s="20" t="s">
        <v>489</v>
      </c>
      <c r="D41" s="20" t="s">
        <v>490</v>
      </c>
      <c r="E41" s="20"/>
      <c r="F41" s="21">
        <v>46311.522951388892</v>
      </c>
      <c r="G41" s="20" t="s">
        <v>22</v>
      </c>
      <c r="H41" s="20" t="s">
        <v>5143</v>
      </c>
      <c r="I41" s="22">
        <v>220</v>
      </c>
      <c r="J41" s="20" t="s">
        <v>23</v>
      </c>
      <c r="K41" s="20" t="s">
        <v>51</v>
      </c>
      <c r="L41" s="22">
        <v>346</v>
      </c>
      <c r="M41" s="20" t="s">
        <v>489</v>
      </c>
      <c r="N41" s="21">
        <v>46311.547847222224</v>
      </c>
      <c r="O41" s="22">
        <v>0</v>
      </c>
      <c r="P41" s="20" t="s">
        <v>26</v>
      </c>
      <c r="Q41" s="22">
        <v>30</v>
      </c>
      <c r="R41" s="3" t="str">
        <f>IF(OR(G41="12R",G41="12L"),_xlfn.XLOOKUP(C41,DB!$A$2:$A$255,DB!$B$2:$B$255,""),IF(OR(G41="30L",G41="30R"),_xlfn.XLOOKUP(C41,DB!$A$2:$A$255,DB!$C$2:$C$255,""),""))</f>
        <v>CZM</v>
      </c>
      <c r="S41" s="3">
        <f t="shared" si="0"/>
        <v>12</v>
      </c>
      <c r="T41" s="3" t="str">
        <f>_xlfn.XLOOKUP(C41,DB!$A$2:$A$255,DB!$D$2:$D$255,"")</f>
        <v>Sector 7</v>
      </c>
    </row>
    <row r="42" spans="1:20" x14ac:dyDescent="0.2">
      <c r="A42" s="20" t="s">
        <v>127</v>
      </c>
      <c r="B42" s="20" t="s">
        <v>18</v>
      </c>
      <c r="C42" s="20" t="s">
        <v>128</v>
      </c>
      <c r="D42" s="20" t="s">
        <v>129</v>
      </c>
      <c r="E42" s="20" t="s">
        <v>5144</v>
      </c>
      <c r="F42" s="21">
        <v>46311.525995370372</v>
      </c>
      <c r="G42" s="20" t="s">
        <v>22</v>
      </c>
      <c r="H42" s="20" t="s">
        <v>5145</v>
      </c>
      <c r="I42" s="22">
        <v>360</v>
      </c>
      <c r="J42" s="20" t="s">
        <v>23</v>
      </c>
      <c r="K42" s="20" t="s">
        <v>24</v>
      </c>
      <c r="L42" s="22">
        <v>522</v>
      </c>
      <c r="M42" s="20" t="s">
        <v>130</v>
      </c>
      <c r="N42" s="21">
        <v>46311.554629629631</v>
      </c>
      <c r="O42" s="22">
        <v>360</v>
      </c>
      <c r="P42" s="20" t="s">
        <v>26</v>
      </c>
      <c r="Q42" s="22">
        <v>190</v>
      </c>
      <c r="R42" s="3" t="str">
        <f>IF(OR(G42="12R",G42="12L"),_xlfn.XLOOKUP(C42,DB!$A$2:$A$255,DB!$B$2:$B$255,""),IF(OR(G42="30L",G42="30R"),_xlfn.XLOOKUP(C42,DB!$A$2:$A$255,DB!$C$2:$C$255,""),""))</f>
        <v>ENEBA</v>
      </c>
      <c r="S42" s="3">
        <f t="shared" si="0"/>
        <v>12</v>
      </c>
      <c r="T42" s="3" t="str">
        <f>_xlfn.XLOOKUP(C42,DB!$A$2:$A$255,DB!$D$2:$D$255,"")</f>
        <v>Sector 3</v>
      </c>
    </row>
    <row r="43" spans="1:20" x14ac:dyDescent="0.2">
      <c r="A43" s="20" t="s">
        <v>5146</v>
      </c>
      <c r="B43" s="20" t="s">
        <v>18</v>
      </c>
      <c r="C43" s="20" t="s">
        <v>5147</v>
      </c>
      <c r="D43" s="20" t="s">
        <v>939</v>
      </c>
      <c r="E43" s="20" t="s">
        <v>5148</v>
      </c>
      <c r="F43" s="21">
        <v>46311.535358796296</v>
      </c>
      <c r="G43" s="20" t="s">
        <v>22</v>
      </c>
      <c r="H43" s="20" t="s">
        <v>5149</v>
      </c>
      <c r="I43" s="22">
        <v>430</v>
      </c>
      <c r="J43" s="20" t="s">
        <v>23</v>
      </c>
      <c r="K43" s="20" t="s">
        <v>51</v>
      </c>
      <c r="L43" s="22">
        <v>371</v>
      </c>
      <c r="M43" s="20" t="s">
        <v>269</v>
      </c>
      <c r="N43" s="21">
        <v>46311.556145833332</v>
      </c>
      <c r="O43" s="22">
        <v>430</v>
      </c>
      <c r="P43" s="20" t="s">
        <v>26</v>
      </c>
      <c r="Q43" s="22">
        <v>30</v>
      </c>
      <c r="R43" s="3" t="str">
        <f>IF(OR(G43="12R",G43="12L"),_xlfn.XLOOKUP(C43,DB!$A$2:$A$255,DB!$B$2:$B$255,""),IF(OR(G43="30L",G43="30R"),_xlfn.XLOOKUP(C43,DB!$A$2:$A$255,DB!$C$2:$C$255,""),""))</f>
        <v>ENEBA</v>
      </c>
      <c r="S43" s="3">
        <f t="shared" si="0"/>
        <v>12</v>
      </c>
      <c r="T43" s="3" t="str">
        <f>_xlfn.XLOOKUP(C43,DB!$A$2:$A$255,DB!$D$2:$D$255,"")</f>
        <v>Sector 3</v>
      </c>
    </row>
    <row r="44" spans="1:20" x14ac:dyDescent="0.2">
      <c r="A44" s="20" t="s">
        <v>121</v>
      </c>
      <c r="B44" s="20" t="s">
        <v>18</v>
      </c>
      <c r="C44" s="20" t="s">
        <v>122</v>
      </c>
      <c r="D44" s="20" t="s">
        <v>123</v>
      </c>
      <c r="E44" s="20" t="s">
        <v>3083</v>
      </c>
      <c r="F44" s="21">
        <v>46311.541817129633</v>
      </c>
      <c r="G44" s="20" t="s">
        <v>22</v>
      </c>
      <c r="H44" s="20" t="s">
        <v>5150</v>
      </c>
      <c r="I44" s="22">
        <v>340</v>
      </c>
      <c r="J44" s="20" t="s">
        <v>23</v>
      </c>
      <c r="K44" s="20" t="s">
        <v>24</v>
      </c>
      <c r="L44" s="22">
        <v>878</v>
      </c>
      <c r="M44" s="20" t="s">
        <v>36</v>
      </c>
      <c r="N44" s="21">
        <v>46311.587997685187</v>
      </c>
      <c r="O44" s="22">
        <v>340</v>
      </c>
      <c r="P44" s="20" t="s">
        <v>26</v>
      </c>
      <c r="Q44" s="22">
        <v>190</v>
      </c>
      <c r="R44" s="3" t="str">
        <f>IF(OR(G44="12R",G44="12L"),_xlfn.XLOOKUP(C44,DB!$A$2:$A$255,DB!$B$2:$B$255,""),IF(OR(G44="30L",G44="30R"),_xlfn.XLOOKUP(C44,DB!$A$2:$A$255,DB!$C$2:$C$255,""),""))</f>
        <v>ENEBA</v>
      </c>
      <c r="S44" s="3">
        <f t="shared" si="0"/>
        <v>13</v>
      </c>
      <c r="T44" s="3" t="str">
        <f>_xlfn.XLOOKUP(C44,DB!$A$2:$A$255,DB!$D$2:$D$255,"")</f>
        <v>Sector 3</v>
      </c>
    </row>
    <row r="45" spans="1:20" x14ac:dyDescent="0.2">
      <c r="A45" s="20" t="s">
        <v>570</v>
      </c>
      <c r="B45" s="20" t="s">
        <v>18</v>
      </c>
      <c r="C45" s="20" t="s">
        <v>221</v>
      </c>
      <c r="D45" s="20" t="s">
        <v>54</v>
      </c>
      <c r="E45" s="20" t="s">
        <v>428</v>
      </c>
      <c r="F45" s="21">
        <v>46311.54478009259</v>
      </c>
      <c r="G45" s="20" t="s">
        <v>22</v>
      </c>
      <c r="H45" s="20" t="s">
        <v>5151</v>
      </c>
      <c r="I45" s="22">
        <v>380</v>
      </c>
      <c r="J45" s="20" t="s">
        <v>23</v>
      </c>
      <c r="K45" s="20" t="s">
        <v>24</v>
      </c>
      <c r="L45" s="22">
        <v>867</v>
      </c>
      <c r="M45" s="20" t="s">
        <v>46</v>
      </c>
      <c r="N45" s="21">
        <v>46311.593124999999</v>
      </c>
      <c r="O45" s="22">
        <v>380</v>
      </c>
      <c r="P45" s="20" t="s">
        <v>26</v>
      </c>
      <c r="Q45" s="22">
        <v>190</v>
      </c>
      <c r="R45" s="3" t="str">
        <f>IF(OR(G45="12R",G45="12L"),_xlfn.XLOOKUP(C45,DB!$A$2:$A$255,DB!$B$2:$B$255,""),IF(OR(G45="30L",G45="30R"),_xlfn.XLOOKUP(C45,DB!$A$2:$A$255,DB!$C$2:$C$255,""),""))</f>
        <v>UDGUV</v>
      </c>
      <c r="S45" s="3">
        <f t="shared" si="0"/>
        <v>13</v>
      </c>
      <c r="T45" s="3" t="str">
        <f>_xlfn.XLOOKUP(C45,DB!$A$2:$A$255,DB!$D$2:$D$255,"")</f>
        <v>Sector 2</v>
      </c>
    </row>
    <row r="46" spans="1:20" x14ac:dyDescent="0.2">
      <c r="A46" s="20" t="s">
        <v>133</v>
      </c>
      <c r="B46" s="20" t="s">
        <v>18</v>
      </c>
      <c r="C46" s="20" t="s">
        <v>134</v>
      </c>
      <c r="D46" s="20" t="s">
        <v>129</v>
      </c>
      <c r="E46" s="20" t="s">
        <v>5152</v>
      </c>
      <c r="F46" s="21">
        <v>46311.546030092592</v>
      </c>
      <c r="G46" s="20" t="s">
        <v>22</v>
      </c>
      <c r="H46" s="20" t="s">
        <v>5153</v>
      </c>
      <c r="I46" s="22">
        <v>350</v>
      </c>
      <c r="J46" s="20" t="s">
        <v>23</v>
      </c>
      <c r="K46" s="20" t="s">
        <v>24</v>
      </c>
      <c r="L46" s="22">
        <v>286</v>
      </c>
      <c r="M46" s="20" t="s">
        <v>5154</v>
      </c>
      <c r="N46" s="21">
        <v>46311.562094907407</v>
      </c>
      <c r="O46" s="22">
        <v>350</v>
      </c>
      <c r="P46" s="20" t="s">
        <v>26</v>
      </c>
      <c r="Q46" s="22">
        <v>40</v>
      </c>
      <c r="R46" s="3" t="str">
        <f>IF(OR(G46="12R",G46="12L"),_xlfn.XLOOKUP(C46,DB!$A$2:$A$255,DB!$B$2:$B$255,""),IF(OR(G46="30L",G46="30R"),_xlfn.XLOOKUP(C46,DB!$A$2:$A$255,DB!$C$2:$C$255,""),""))</f>
        <v>ENEBA</v>
      </c>
      <c r="S46" s="3">
        <f t="shared" si="0"/>
        <v>13</v>
      </c>
      <c r="T46" s="3" t="str">
        <f>_xlfn.XLOOKUP(C46,DB!$A$2:$A$255,DB!$D$2:$D$255,"")</f>
        <v>Sector 3</v>
      </c>
    </row>
    <row r="47" spans="1:20" x14ac:dyDescent="0.2">
      <c r="A47" s="20" t="s">
        <v>125</v>
      </c>
      <c r="B47" s="20" t="s">
        <v>18</v>
      </c>
      <c r="C47" s="20" t="s">
        <v>43</v>
      </c>
      <c r="D47" s="20" t="s">
        <v>44</v>
      </c>
      <c r="E47" s="20" t="s">
        <v>104</v>
      </c>
      <c r="F47" s="21">
        <v>46311.547476851847</v>
      </c>
      <c r="G47" s="20" t="s">
        <v>22</v>
      </c>
      <c r="H47" s="20" t="s">
        <v>5155</v>
      </c>
      <c r="I47" s="22">
        <v>360</v>
      </c>
      <c r="J47" s="20" t="s">
        <v>23</v>
      </c>
      <c r="K47" s="20" t="s">
        <v>24</v>
      </c>
      <c r="L47" s="22">
        <v>855</v>
      </c>
      <c r="M47" s="20" t="s">
        <v>46</v>
      </c>
      <c r="N47" s="21">
        <v>46311.594942129625</v>
      </c>
      <c r="O47" s="22">
        <v>380</v>
      </c>
      <c r="P47" s="20" t="s">
        <v>26</v>
      </c>
      <c r="Q47" s="22">
        <v>190</v>
      </c>
      <c r="R47" s="3" t="str">
        <f>IF(OR(G47="12R",G47="12L"),_xlfn.XLOOKUP(C47,DB!$A$2:$A$255,DB!$B$2:$B$255,""),IF(OR(G47="30L",G47="30R"),_xlfn.XLOOKUP(C47,DB!$A$2:$A$255,DB!$C$2:$C$255,""),""))</f>
        <v>UDGUV</v>
      </c>
      <c r="S47" s="3">
        <f t="shared" si="0"/>
        <v>13</v>
      </c>
      <c r="T47" s="3" t="str">
        <f>_xlfn.XLOOKUP(C47,DB!$A$2:$A$255,DB!$D$2:$D$255,"")</f>
        <v>Sector 2</v>
      </c>
    </row>
    <row r="48" spans="1:20" x14ac:dyDescent="0.2">
      <c r="A48" s="20" t="s">
        <v>568</v>
      </c>
      <c r="B48" s="20" t="s">
        <v>18</v>
      </c>
      <c r="C48" s="20" t="s">
        <v>210</v>
      </c>
      <c r="D48" s="20" t="s">
        <v>433</v>
      </c>
      <c r="E48" s="20" t="s">
        <v>434</v>
      </c>
      <c r="F48" s="21">
        <v>46311.557581018518</v>
      </c>
      <c r="G48" s="20" t="s">
        <v>22</v>
      </c>
      <c r="H48" s="20" t="s">
        <v>5156</v>
      </c>
      <c r="I48" s="22">
        <v>390</v>
      </c>
      <c r="J48" s="20" t="s">
        <v>23</v>
      </c>
      <c r="K48" s="20" t="s">
        <v>24</v>
      </c>
      <c r="L48" s="22">
        <v>136</v>
      </c>
      <c r="M48" s="20" t="s">
        <v>40</v>
      </c>
      <c r="N48" s="21">
        <v>46311.566111111111</v>
      </c>
      <c r="O48" s="22">
        <v>290</v>
      </c>
      <c r="P48" s="20" t="s">
        <v>41</v>
      </c>
      <c r="Q48" s="22">
        <v>190</v>
      </c>
      <c r="R48" s="3" t="str">
        <f>IF(OR(G48="12R",G48="12L"),_xlfn.XLOOKUP(C48,DB!$A$2:$A$255,DB!$B$2:$B$255,""),IF(OR(G48="30L",G48="30R"),_xlfn.XLOOKUP(C48,DB!$A$2:$A$255,DB!$C$2:$C$255,""),""))</f>
        <v>TAKUX</v>
      </c>
      <c r="S48" s="3">
        <f t="shared" si="0"/>
        <v>13</v>
      </c>
      <c r="T48" s="3" t="str">
        <f>_xlfn.XLOOKUP(C48,DB!$A$2:$A$255,DB!$D$2:$D$255,"")</f>
        <v>Sector 7</v>
      </c>
    </row>
    <row r="49" spans="1:20" x14ac:dyDescent="0.2">
      <c r="A49" s="20" t="s">
        <v>135</v>
      </c>
      <c r="B49" s="20" t="s">
        <v>18</v>
      </c>
      <c r="C49" s="20" t="s">
        <v>136</v>
      </c>
      <c r="D49" s="20" t="s">
        <v>44</v>
      </c>
      <c r="E49" s="20" t="s">
        <v>5157</v>
      </c>
      <c r="F49" s="21">
        <v>46311.579340277778</v>
      </c>
      <c r="G49" s="20" t="s">
        <v>22</v>
      </c>
      <c r="H49" s="20" t="s">
        <v>5158</v>
      </c>
      <c r="I49" s="22">
        <v>330</v>
      </c>
      <c r="J49" s="20" t="s">
        <v>23</v>
      </c>
      <c r="K49" s="20" t="s">
        <v>24</v>
      </c>
      <c r="L49" s="22">
        <v>219</v>
      </c>
      <c r="M49" s="20" t="s">
        <v>383</v>
      </c>
      <c r="N49" s="21">
        <v>46311.593090277776</v>
      </c>
      <c r="O49" s="22">
        <v>296</v>
      </c>
      <c r="P49" s="20" t="s">
        <v>26</v>
      </c>
      <c r="Q49" s="22">
        <v>40</v>
      </c>
      <c r="R49" s="3" t="str">
        <f>IF(OR(G49="12R",G49="12L"),_xlfn.XLOOKUP(C49,DB!$A$2:$A$255,DB!$B$2:$B$255,""),IF(OR(G49="30L",G49="30R"),_xlfn.XLOOKUP(C49,DB!$A$2:$A$255,DB!$C$2:$C$255,""),""))</f>
        <v>OMSUK</v>
      </c>
      <c r="S49" s="3">
        <f t="shared" si="0"/>
        <v>13</v>
      </c>
      <c r="T49" s="3" t="str">
        <f>_xlfn.XLOOKUP(C49,DB!$A$2:$A$255,DB!$D$2:$D$255,"")</f>
        <v>Sector 3</v>
      </c>
    </row>
    <row r="50" spans="1:20" x14ac:dyDescent="0.2">
      <c r="A50" s="20" t="s">
        <v>140</v>
      </c>
      <c r="B50" s="20" t="s">
        <v>18</v>
      </c>
      <c r="C50" s="20" t="s">
        <v>43</v>
      </c>
      <c r="D50" s="20" t="s">
        <v>44</v>
      </c>
      <c r="E50" s="20" t="s">
        <v>739</v>
      </c>
      <c r="F50" s="21">
        <v>46311.603125000001</v>
      </c>
      <c r="G50" s="20" t="s">
        <v>22</v>
      </c>
      <c r="H50" s="20" t="s">
        <v>5159</v>
      </c>
      <c r="I50" s="22">
        <v>380</v>
      </c>
      <c r="J50" s="20" t="s">
        <v>23</v>
      </c>
      <c r="K50" s="20" t="s">
        <v>24</v>
      </c>
      <c r="L50" s="22">
        <v>860</v>
      </c>
      <c r="M50" s="20" t="s">
        <v>535</v>
      </c>
      <c r="N50" s="21">
        <v>46311.651863425926</v>
      </c>
      <c r="O50" s="22">
        <v>380</v>
      </c>
      <c r="P50" s="20" t="s">
        <v>26</v>
      </c>
      <c r="Q50" s="22">
        <v>190</v>
      </c>
      <c r="R50" s="3" t="str">
        <f>IF(OR(G50="12R",G50="12L"),_xlfn.XLOOKUP(C50,DB!$A$2:$A$255,DB!$B$2:$B$255,""),IF(OR(G50="30L",G50="30R"),_xlfn.XLOOKUP(C50,DB!$A$2:$A$255,DB!$C$2:$C$255,""),""))</f>
        <v>UDGUV</v>
      </c>
      <c r="S50" s="3">
        <f t="shared" si="0"/>
        <v>14</v>
      </c>
      <c r="T50" s="3" t="str">
        <f>_xlfn.XLOOKUP(C50,DB!$A$2:$A$255,DB!$D$2:$D$255,"")</f>
        <v>Sector 2</v>
      </c>
    </row>
    <row r="51" spans="1:20" x14ac:dyDescent="0.2">
      <c r="A51" s="20" t="s">
        <v>5160</v>
      </c>
      <c r="B51" s="20" t="s">
        <v>18</v>
      </c>
      <c r="C51" s="20" t="s">
        <v>5161</v>
      </c>
      <c r="D51" s="20" t="s">
        <v>5162</v>
      </c>
      <c r="E51" s="20"/>
      <c r="F51" s="21">
        <v>46311.612361111111</v>
      </c>
      <c r="G51" s="20" t="s">
        <v>22</v>
      </c>
      <c r="H51" s="20" t="s">
        <v>5163</v>
      </c>
      <c r="I51" s="22">
        <v>240</v>
      </c>
      <c r="J51" s="20" t="s">
        <v>23</v>
      </c>
      <c r="K51" s="20" t="s">
        <v>51</v>
      </c>
      <c r="L51" s="22">
        <v>865</v>
      </c>
      <c r="M51" s="20" t="s">
        <v>5164</v>
      </c>
      <c r="N51" s="21">
        <v>46311.703449074077</v>
      </c>
      <c r="O51" s="22">
        <v>240</v>
      </c>
      <c r="P51" s="20" t="s">
        <v>137</v>
      </c>
      <c r="Q51" s="22">
        <v>30</v>
      </c>
      <c r="R51" s="3" t="str">
        <f>IF(OR(G51="12R",G51="12L"),_xlfn.XLOOKUP(C51,DB!$A$2:$A$255,DB!$B$2:$B$255,""),IF(OR(G51="30L",G51="30R"),_xlfn.XLOOKUP(C51,DB!$A$2:$A$255,DB!$C$2:$C$255,""),""))</f>
        <v>UDGUV</v>
      </c>
      <c r="S51" s="3">
        <f t="shared" si="0"/>
        <v>14</v>
      </c>
      <c r="T51" s="3" t="str">
        <f>_xlfn.XLOOKUP(C51,DB!$A$2:$A$255,DB!$D$2:$D$255,"")</f>
        <v>Sector 2</v>
      </c>
    </row>
    <row r="52" spans="1:20" x14ac:dyDescent="0.2">
      <c r="A52" s="20" t="s">
        <v>2973</v>
      </c>
      <c r="B52" s="20" t="s">
        <v>18</v>
      </c>
      <c r="C52" s="20" t="s">
        <v>128</v>
      </c>
      <c r="D52" s="20" t="s">
        <v>20</v>
      </c>
      <c r="E52" s="20" t="s">
        <v>3087</v>
      </c>
      <c r="F52" s="21">
        <v>46311.632002314815</v>
      </c>
      <c r="G52" s="20" t="s">
        <v>22</v>
      </c>
      <c r="H52" s="20" t="s">
        <v>5165</v>
      </c>
      <c r="I52" s="22">
        <v>320</v>
      </c>
      <c r="J52" s="20" t="s">
        <v>23</v>
      </c>
      <c r="K52" s="20" t="s">
        <v>24</v>
      </c>
      <c r="L52" s="22">
        <v>878</v>
      </c>
      <c r="M52" s="20" t="s">
        <v>36</v>
      </c>
      <c r="N52" s="21">
        <v>46311.678518518514</v>
      </c>
      <c r="O52" s="22">
        <v>320</v>
      </c>
      <c r="P52" s="20" t="s">
        <v>26</v>
      </c>
      <c r="Q52" s="22">
        <v>190</v>
      </c>
      <c r="R52" s="3" t="str">
        <f>IF(OR(G52="12R",G52="12L"),_xlfn.XLOOKUP(C52,DB!$A$2:$A$255,DB!$B$2:$B$255,""),IF(OR(G52="30L",G52="30R"),_xlfn.XLOOKUP(C52,DB!$A$2:$A$255,DB!$C$2:$C$255,""),""))</f>
        <v>ENEBA</v>
      </c>
      <c r="S52" s="3">
        <f t="shared" si="0"/>
        <v>15</v>
      </c>
      <c r="T52" s="3" t="str">
        <f>_xlfn.XLOOKUP(C52,DB!$A$2:$A$255,DB!$D$2:$D$255,"")</f>
        <v>Sector 3</v>
      </c>
    </row>
    <row r="53" spans="1:20" x14ac:dyDescent="0.2">
      <c r="A53" s="20" t="s">
        <v>146</v>
      </c>
      <c r="B53" s="20" t="s">
        <v>18</v>
      </c>
      <c r="C53" s="20" t="s">
        <v>33</v>
      </c>
      <c r="D53" s="20" t="s">
        <v>34</v>
      </c>
      <c r="E53" s="20" t="s">
        <v>173</v>
      </c>
      <c r="F53" s="21">
        <v>46311.636087962965</v>
      </c>
      <c r="G53" s="20" t="s">
        <v>22</v>
      </c>
      <c r="H53" s="20" t="s">
        <v>5166</v>
      </c>
      <c r="I53" s="22">
        <v>380</v>
      </c>
      <c r="J53" s="20" t="s">
        <v>23</v>
      </c>
      <c r="K53" s="20" t="s">
        <v>24</v>
      </c>
      <c r="L53" s="22">
        <v>869</v>
      </c>
      <c r="M53" s="20" t="s">
        <v>36</v>
      </c>
      <c r="N53" s="21">
        <v>46311.685011574074</v>
      </c>
      <c r="O53" s="22">
        <v>380</v>
      </c>
      <c r="P53" s="20" t="s">
        <v>26</v>
      </c>
      <c r="Q53" s="22">
        <v>190</v>
      </c>
      <c r="R53" s="3" t="str">
        <f>IF(OR(G53="12R",G53="12L"),_xlfn.XLOOKUP(C53,DB!$A$2:$A$255,DB!$B$2:$B$255,""),IF(OR(G53="30L",G53="30R"),_xlfn.XLOOKUP(C53,DB!$A$2:$A$255,DB!$C$2:$C$255,""),""))</f>
        <v>UDGUV</v>
      </c>
      <c r="S53" s="3">
        <f t="shared" si="0"/>
        <v>15</v>
      </c>
      <c r="T53" s="3" t="str">
        <f>_xlfn.XLOOKUP(C53,DB!$A$2:$A$255,DB!$D$2:$D$255,"")</f>
        <v>Sector 2</v>
      </c>
    </row>
    <row r="54" spans="1:20" x14ac:dyDescent="0.2">
      <c r="A54" s="20" t="s">
        <v>5167</v>
      </c>
      <c r="B54" s="20" t="s">
        <v>18</v>
      </c>
      <c r="C54" s="20" t="s">
        <v>598</v>
      </c>
      <c r="D54" s="20" t="s">
        <v>429</v>
      </c>
      <c r="E54" s="20"/>
      <c r="F54" s="21">
        <v>46311.63789351852</v>
      </c>
      <c r="G54" s="20" t="s">
        <v>22</v>
      </c>
      <c r="H54" s="20" t="s">
        <v>5168</v>
      </c>
      <c r="I54" s="22">
        <v>240</v>
      </c>
      <c r="J54" s="20" t="s">
        <v>23</v>
      </c>
      <c r="K54" s="20" t="s">
        <v>51</v>
      </c>
      <c r="L54" s="22">
        <v>886</v>
      </c>
      <c r="M54" s="20" t="s">
        <v>36</v>
      </c>
      <c r="N54" s="21">
        <v>46311.736666666664</v>
      </c>
      <c r="O54" s="22">
        <v>240</v>
      </c>
      <c r="P54" s="20" t="s">
        <v>137</v>
      </c>
      <c r="Q54" s="22">
        <v>40</v>
      </c>
      <c r="R54" s="3" t="str">
        <f>IF(OR(G54="12R",G54="12L"),_xlfn.XLOOKUP(C54,DB!$A$2:$A$255,DB!$B$2:$B$255,""),IF(OR(G54="30L",G54="30R"),_xlfn.XLOOKUP(C54,DB!$A$2:$A$255,DB!$C$2:$C$255,""),""))</f>
        <v>ENEBA</v>
      </c>
      <c r="S54" s="3">
        <f t="shared" si="0"/>
        <v>15</v>
      </c>
      <c r="T54" s="3" t="str">
        <f>_xlfn.XLOOKUP(C54,DB!$A$2:$A$255,DB!$D$2:$D$255,"")</f>
        <v>Sector 3</v>
      </c>
    </row>
    <row r="55" spans="1:20" x14ac:dyDescent="0.2">
      <c r="A55" s="20" t="s">
        <v>154</v>
      </c>
      <c r="B55" s="20" t="s">
        <v>18</v>
      </c>
      <c r="C55" s="20" t="s">
        <v>43</v>
      </c>
      <c r="D55" s="20" t="s">
        <v>61</v>
      </c>
      <c r="E55" s="20" t="s">
        <v>2651</v>
      </c>
      <c r="F55" s="21">
        <v>46311.655486111107</v>
      </c>
      <c r="G55" s="20" t="s">
        <v>22</v>
      </c>
      <c r="H55" s="20" t="s">
        <v>5169</v>
      </c>
      <c r="I55" s="22">
        <v>340</v>
      </c>
      <c r="J55" s="20" t="s">
        <v>23</v>
      </c>
      <c r="K55" s="20" t="s">
        <v>24</v>
      </c>
      <c r="L55" s="22">
        <v>864</v>
      </c>
      <c r="M55" s="20" t="s">
        <v>46</v>
      </c>
      <c r="N55" s="21">
        <v>46311.702164351853</v>
      </c>
      <c r="O55" s="22">
        <v>340</v>
      </c>
      <c r="P55" s="20" t="s">
        <v>26</v>
      </c>
      <c r="Q55" s="22">
        <v>190</v>
      </c>
      <c r="R55" s="3" t="str">
        <f>IF(OR(G55="12R",G55="12L"),_xlfn.XLOOKUP(C55,DB!$A$2:$A$255,DB!$B$2:$B$255,""),IF(OR(G55="30L",G55="30R"),_xlfn.XLOOKUP(C55,DB!$A$2:$A$255,DB!$C$2:$C$255,""),""))</f>
        <v>UDGUV</v>
      </c>
      <c r="S55" s="3">
        <f t="shared" si="0"/>
        <v>15</v>
      </c>
      <c r="T55" s="3" t="str">
        <f>_xlfn.XLOOKUP(C55,DB!$A$2:$A$255,DB!$D$2:$D$255,"")</f>
        <v>Sector 2</v>
      </c>
    </row>
    <row r="56" spans="1:20" x14ac:dyDescent="0.2">
      <c r="A56" s="20" t="s">
        <v>2986</v>
      </c>
      <c r="B56" s="20" t="s">
        <v>18</v>
      </c>
      <c r="C56" s="20" t="s">
        <v>203</v>
      </c>
      <c r="D56" s="20" t="s">
        <v>54</v>
      </c>
      <c r="E56" s="20" t="s">
        <v>5170</v>
      </c>
      <c r="F56" s="21">
        <v>46311.659895833334</v>
      </c>
      <c r="G56" s="20" t="s">
        <v>22</v>
      </c>
      <c r="H56" s="20" t="s">
        <v>5171</v>
      </c>
      <c r="I56" s="22">
        <v>360</v>
      </c>
      <c r="J56" s="20" t="s">
        <v>23</v>
      </c>
      <c r="K56" s="20" t="s">
        <v>24</v>
      </c>
      <c r="L56" s="22">
        <v>418</v>
      </c>
      <c r="M56" s="20" t="s">
        <v>204</v>
      </c>
      <c r="N56" s="21">
        <v>46311.68346064815</v>
      </c>
      <c r="O56" s="22">
        <v>360</v>
      </c>
      <c r="P56" s="20" t="s">
        <v>26</v>
      </c>
      <c r="Q56" s="22">
        <v>40</v>
      </c>
      <c r="R56" s="3" t="str">
        <f>IF(OR(G56="12R",G56="12L"),_xlfn.XLOOKUP(C56,DB!$A$2:$A$255,DB!$B$2:$B$255,""),IF(OR(G56="30L",G56="30R"),_xlfn.XLOOKUP(C56,DB!$A$2:$A$255,DB!$C$2:$C$255,""),""))</f>
        <v>ENEBA</v>
      </c>
      <c r="S56" s="3">
        <f t="shared" si="0"/>
        <v>15</v>
      </c>
      <c r="T56" s="3" t="str">
        <f>_xlfn.XLOOKUP(C56,DB!$A$2:$A$255,DB!$D$2:$D$255,"")</f>
        <v>Sector 3</v>
      </c>
    </row>
    <row r="57" spans="1:20" x14ac:dyDescent="0.2">
      <c r="A57" s="20" t="s">
        <v>157</v>
      </c>
      <c r="B57" s="20" t="s">
        <v>18</v>
      </c>
      <c r="C57" s="20" t="s">
        <v>19</v>
      </c>
      <c r="D57" s="20" t="s">
        <v>54</v>
      </c>
      <c r="E57" s="20" t="s">
        <v>3185</v>
      </c>
      <c r="F57" s="21">
        <v>46311.664004629631</v>
      </c>
      <c r="G57" s="20" t="s">
        <v>22</v>
      </c>
      <c r="H57" s="20" t="s">
        <v>5172</v>
      </c>
      <c r="I57" s="22">
        <v>380</v>
      </c>
      <c r="J57" s="20" t="s">
        <v>23</v>
      </c>
      <c r="K57" s="20" t="s">
        <v>24</v>
      </c>
      <c r="L57" s="22">
        <v>860</v>
      </c>
      <c r="M57" s="20" t="s">
        <v>25</v>
      </c>
      <c r="N57" s="21">
        <v>46311.712268518517</v>
      </c>
      <c r="O57" s="22">
        <v>380</v>
      </c>
      <c r="P57" s="20" t="s">
        <v>26</v>
      </c>
      <c r="Q57" s="22">
        <v>190</v>
      </c>
      <c r="R57" s="3" t="str">
        <f>IF(OR(G57="12R",G57="12L"),_xlfn.XLOOKUP(C57,DB!$A$2:$A$255,DB!$B$2:$B$255,""),IF(OR(G57="30L",G57="30R"),_xlfn.XLOOKUP(C57,DB!$A$2:$A$255,DB!$C$2:$C$255,""),""))</f>
        <v>UDGUV</v>
      </c>
      <c r="S57" s="3">
        <f t="shared" si="0"/>
        <v>15</v>
      </c>
      <c r="T57" s="3" t="str">
        <f>_xlfn.XLOOKUP(C57,DB!$A$2:$A$255,DB!$D$2:$D$255,"")</f>
        <v>Sector 2</v>
      </c>
    </row>
    <row r="58" spans="1:20" x14ac:dyDescent="0.2">
      <c r="A58" s="20" t="s">
        <v>395</v>
      </c>
      <c r="B58" s="20" t="s">
        <v>18</v>
      </c>
      <c r="C58" s="20" t="s">
        <v>28</v>
      </c>
      <c r="D58" s="20" t="s">
        <v>29</v>
      </c>
      <c r="E58" s="20" t="s">
        <v>5173</v>
      </c>
      <c r="F58" s="21">
        <v>46311.666631944448</v>
      </c>
      <c r="G58" s="20" t="s">
        <v>22</v>
      </c>
      <c r="H58" s="20" t="s">
        <v>5174</v>
      </c>
      <c r="I58" s="22">
        <v>370</v>
      </c>
      <c r="J58" s="20" t="s">
        <v>23</v>
      </c>
      <c r="K58" s="20" t="s">
        <v>24</v>
      </c>
      <c r="L58" s="22">
        <v>236</v>
      </c>
      <c r="M58" s="20" t="s">
        <v>383</v>
      </c>
      <c r="N58" s="21">
        <v>46311.681504629625</v>
      </c>
      <c r="O58" s="22">
        <v>304</v>
      </c>
      <c r="P58" s="20" t="s">
        <v>26</v>
      </c>
      <c r="Q58" s="22">
        <v>40</v>
      </c>
      <c r="R58" s="3" t="str">
        <f>IF(OR(G58="12R",G58="12L"),_xlfn.XLOOKUP(C58,DB!$A$2:$A$255,DB!$B$2:$B$255,""),IF(OR(G58="30L",G58="30R"),_xlfn.XLOOKUP(C58,DB!$A$2:$A$255,DB!$C$2:$C$255,""),""))</f>
        <v>OMSUK</v>
      </c>
      <c r="S58" s="3">
        <f t="shared" si="0"/>
        <v>15</v>
      </c>
      <c r="T58" s="3" t="str">
        <f>_xlfn.XLOOKUP(C58,DB!$A$2:$A$255,DB!$D$2:$D$255,"")</f>
        <v>Sector 3</v>
      </c>
    </row>
    <row r="59" spans="1:20" x14ac:dyDescent="0.2">
      <c r="A59" s="20" t="s">
        <v>163</v>
      </c>
      <c r="B59" s="20" t="s">
        <v>18</v>
      </c>
      <c r="C59" s="20" t="s">
        <v>101</v>
      </c>
      <c r="D59" s="20" t="s">
        <v>129</v>
      </c>
      <c r="E59" s="20" t="s">
        <v>5175</v>
      </c>
      <c r="F59" s="21">
        <v>46311.668993055559</v>
      </c>
      <c r="G59" s="20" t="s">
        <v>22</v>
      </c>
      <c r="H59" s="20" t="s">
        <v>5176</v>
      </c>
      <c r="I59" s="22">
        <v>380</v>
      </c>
      <c r="J59" s="20" t="s">
        <v>23</v>
      </c>
      <c r="K59" s="20" t="s">
        <v>24</v>
      </c>
      <c r="L59" s="22">
        <v>859</v>
      </c>
      <c r="M59" s="20" t="s">
        <v>46</v>
      </c>
      <c r="N59" s="21">
        <v>46311.719525462962</v>
      </c>
      <c r="O59" s="22">
        <v>380</v>
      </c>
      <c r="P59" s="20" t="s">
        <v>26</v>
      </c>
      <c r="Q59" s="22">
        <v>190</v>
      </c>
      <c r="R59" s="3" t="str">
        <f>IF(OR(G59="12R",G59="12L"),_xlfn.XLOOKUP(C59,DB!$A$2:$A$255,DB!$B$2:$B$255,""),IF(OR(G59="30L",G59="30R"),_xlfn.XLOOKUP(C59,DB!$A$2:$A$255,DB!$C$2:$C$255,""),""))</f>
        <v>UDGUV</v>
      </c>
      <c r="S59" s="3">
        <f t="shared" si="0"/>
        <v>16</v>
      </c>
      <c r="T59" s="3" t="str">
        <f>_xlfn.XLOOKUP(C59,DB!$A$2:$A$255,DB!$D$2:$D$255,"")</f>
        <v>Sector 2</v>
      </c>
    </row>
    <row r="60" spans="1:20" x14ac:dyDescent="0.2">
      <c r="A60" s="20" t="s">
        <v>2251</v>
      </c>
      <c r="B60" s="20" t="s">
        <v>18</v>
      </c>
      <c r="C60" s="20" t="s">
        <v>128</v>
      </c>
      <c r="D60" s="20" t="s">
        <v>129</v>
      </c>
      <c r="E60" s="20" t="s">
        <v>5177</v>
      </c>
      <c r="F60" s="21">
        <v>46311.672430555554</v>
      </c>
      <c r="G60" s="20" t="s">
        <v>22</v>
      </c>
      <c r="H60" s="20" t="s">
        <v>5178</v>
      </c>
      <c r="I60" s="22">
        <v>360</v>
      </c>
      <c r="J60" s="20" t="s">
        <v>23</v>
      </c>
      <c r="K60" s="20" t="s">
        <v>24</v>
      </c>
      <c r="L60" s="22">
        <v>436</v>
      </c>
      <c r="M60" s="20" t="s">
        <v>204</v>
      </c>
      <c r="N60" s="21">
        <v>46311.695196759261</v>
      </c>
      <c r="O60" s="22">
        <v>360</v>
      </c>
      <c r="P60" s="20" t="s">
        <v>26</v>
      </c>
      <c r="Q60" s="22">
        <v>40</v>
      </c>
      <c r="R60" s="3" t="str">
        <f>IF(OR(G60="12R",G60="12L"),_xlfn.XLOOKUP(C60,DB!$A$2:$A$255,DB!$B$2:$B$255,""),IF(OR(G60="30L",G60="30R"),_xlfn.XLOOKUP(C60,DB!$A$2:$A$255,DB!$C$2:$C$255,""),""))</f>
        <v>ENEBA</v>
      </c>
      <c r="S60" s="3">
        <f t="shared" si="0"/>
        <v>16</v>
      </c>
      <c r="T60" s="3" t="str">
        <f>_xlfn.XLOOKUP(C60,DB!$A$2:$A$255,DB!$D$2:$D$255,"")</f>
        <v>Sector 3</v>
      </c>
    </row>
    <row r="61" spans="1:20" x14ac:dyDescent="0.2">
      <c r="A61" s="20" t="s">
        <v>223</v>
      </c>
      <c r="B61" s="20" t="s">
        <v>18</v>
      </c>
      <c r="C61" s="20" t="s">
        <v>224</v>
      </c>
      <c r="D61" s="20" t="s">
        <v>29</v>
      </c>
      <c r="E61" s="20" t="s">
        <v>5179</v>
      </c>
      <c r="F61" s="21">
        <v>46311.67387731481</v>
      </c>
      <c r="G61" s="20" t="s">
        <v>22</v>
      </c>
      <c r="H61" s="20" t="s">
        <v>5180</v>
      </c>
      <c r="I61" s="22">
        <v>340</v>
      </c>
      <c r="J61" s="20" t="s">
        <v>23</v>
      </c>
      <c r="K61" s="20" t="s">
        <v>24</v>
      </c>
      <c r="L61" s="22">
        <v>878</v>
      </c>
      <c r="M61" s="20" t="s">
        <v>36</v>
      </c>
      <c r="N61" s="21">
        <v>46311.72142361111</v>
      </c>
      <c r="O61" s="22">
        <v>380</v>
      </c>
      <c r="P61" s="20" t="s">
        <v>26</v>
      </c>
      <c r="Q61" s="22">
        <v>190</v>
      </c>
      <c r="R61" s="3" t="str">
        <f>IF(OR(G61="12R",G61="12L"),_xlfn.XLOOKUP(C61,DB!$A$2:$A$255,DB!$B$2:$B$255,""),IF(OR(G61="30L",G61="30R"),_xlfn.XLOOKUP(C61,DB!$A$2:$A$255,DB!$C$2:$C$255,""),""))</f>
        <v>ENEBA</v>
      </c>
      <c r="S61" s="3">
        <f t="shared" si="0"/>
        <v>16</v>
      </c>
      <c r="T61" s="3" t="str">
        <f>_xlfn.XLOOKUP(C61,DB!$A$2:$A$255,DB!$D$2:$D$255,"")</f>
        <v>Sector 3</v>
      </c>
    </row>
    <row r="62" spans="1:20" x14ac:dyDescent="0.2">
      <c r="A62" s="20" t="s">
        <v>471</v>
      </c>
      <c r="B62" s="20" t="s">
        <v>18</v>
      </c>
      <c r="C62" s="20" t="s">
        <v>208</v>
      </c>
      <c r="D62" s="20" t="s">
        <v>61</v>
      </c>
      <c r="E62" s="20" t="s">
        <v>5181</v>
      </c>
      <c r="F62" s="21">
        <v>46311.674976851849</v>
      </c>
      <c r="G62" s="20" t="s">
        <v>22</v>
      </c>
      <c r="H62" s="20" t="s">
        <v>5182</v>
      </c>
      <c r="I62" s="22">
        <v>330</v>
      </c>
      <c r="J62" s="20" t="s">
        <v>23</v>
      </c>
      <c r="K62" s="20" t="s">
        <v>24</v>
      </c>
      <c r="L62" s="22">
        <v>134</v>
      </c>
      <c r="M62" s="20" t="s">
        <v>40</v>
      </c>
      <c r="N62" s="21">
        <v>46311.684999999998</v>
      </c>
      <c r="O62" s="22">
        <v>222</v>
      </c>
      <c r="P62" s="20" t="s">
        <v>26</v>
      </c>
      <c r="Q62" s="22">
        <v>190</v>
      </c>
      <c r="R62" s="3" t="str">
        <f>IF(OR(G62="12R",G62="12L"),_xlfn.XLOOKUP(C62,DB!$A$2:$A$255,DB!$B$2:$B$255,""),IF(OR(G62="30L",G62="30R"),_xlfn.XLOOKUP(C62,DB!$A$2:$A$255,DB!$C$2:$C$255,""),""))</f>
        <v>ENEBA</v>
      </c>
      <c r="S62" s="3">
        <f t="shared" si="0"/>
        <v>16</v>
      </c>
      <c r="T62" s="3" t="str">
        <f>_xlfn.XLOOKUP(C62,DB!$A$2:$A$255,DB!$D$2:$D$255,"")</f>
        <v>Sector 3</v>
      </c>
    </row>
    <row r="63" spans="1:20" x14ac:dyDescent="0.2">
      <c r="A63" s="20" t="s">
        <v>5183</v>
      </c>
      <c r="B63" s="20" t="s">
        <v>18</v>
      </c>
      <c r="C63" s="20" t="s">
        <v>205</v>
      </c>
      <c r="D63" s="20" t="s">
        <v>5184</v>
      </c>
      <c r="E63" s="20" t="s">
        <v>5185</v>
      </c>
      <c r="F63" s="21">
        <v>46311.677314814813</v>
      </c>
      <c r="G63" s="20" t="s">
        <v>22</v>
      </c>
      <c r="H63" s="20" t="s">
        <v>5186</v>
      </c>
      <c r="I63" s="22">
        <v>410</v>
      </c>
      <c r="J63" s="20" t="s">
        <v>23</v>
      </c>
      <c r="K63" s="20" t="s">
        <v>504</v>
      </c>
      <c r="L63" s="22">
        <v>133</v>
      </c>
      <c r="M63" s="20" t="s">
        <v>40</v>
      </c>
      <c r="N63" s="21">
        <v>46311.687199074076</v>
      </c>
      <c r="O63" s="22">
        <v>257</v>
      </c>
      <c r="P63" s="20" t="s">
        <v>26</v>
      </c>
      <c r="Q63" s="22">
        <v>30</v>
      </c>
      <c r="R63" s="3" t="str">
        <f>IF(OR(G63="12R",G63="12L"),_xlfn.XLOOKUP(C63,DB!$A$2:$A$255,DB!$B$2:$B$255,""),IF(OR(G63="30L",G63="30R"),_xlfn.XLOOKUP(C63,DB!$A$2:$A$255,DB!$C$2:$C$255,""),""))</f>
        <v>NUDAL</v>
      </c>
      <c r="S63" s="3">
        <f t="shared" si="0"/>
        <v>16</v>
      </c>
      <c r="T63" s="3" t="str">
        <f>_xlfn.XLOOKUP(C63,DB!$A$2:$A$255,DB!$D$2:$D$255,"")</f>
        <v>Sector 3</v>
      </c>
    </row>
    <row r="64" spans="1:20" x14ac:dyDescent="0.2">
      <c r="A64" s="20" t="s">
        <v>2992</v>
      </c>
      <c r="B64" s="20" t="s">
        <v>18</v>
      </c>
      <c r="C64" s="20" t="s">
        <v>493</v>
      </c>
      <c r="D64" s="20" t="s">
        <v>61</v>
      </c>
      <c r="E64" s="20" t="s">
        <v>4670</v>
      </c>
      <c r="F64" s="21">
        <v>46311.678622685184</v>
      </c>
      <c r="G64" s="20" t="s">
        <v>22</v>
      </c>
      <c r="H64" s="20" t="s">
        <v>5187</v>
      </c>
      <c r="I64" s="22">
        <v>340</v>
      </c>
      <c r="J64" s="20" t="s">
        <v>23</v>
      </c>
      <c r="K64" s="20" t="s">
        <v>24</v>
      </c>
      <c r="L64" s="22">
        <v>434</v>
      </c>
      <c r="M64" s="20" t="s">
        <v>204</v>
      </c>
      <c r="N64" s="21">
        <v>46311.703263888892</v>
      </c>
      <c r="O64" s="22">
        <v>320</v>
      </c>
      <c r="P64" s="20" t="s">
        <v>26</v>
      </c>
      <c r="Q64" s="22">
        <v>40</v>
      </c>
      <c r="R64" s="3" t="str">
        <f>IF(OR(G64="12R",G64="12L"),_xlfn.XLOOKUP(C64,DB!$A$2:$A$255,DB!$B$2:$B$255,""),IF(OR(G64="30L",G64="30R"),_xlfn.XLOOKUP(C64,DB!$A$2:$A$255,DB!$C$2:$C$255,""),""))</f>
        <v>ENEBA</v>
      </c>
      <c r="S64" s="3">
        <f t="shared" si="0"/>
        <v>16</v>
      </c>
      <c r="T64" s="3" t="str">
        <f>_xlfn.XLOOKUP(C64,DB!$A$2:$A$255,DB!$D$2:$D$255,"")</f>
        <v>Sector 3</v>
      </c>
    </row>
    <row r="65" spans="1:20" x14ac:dyDescent="0.2">
      <c r="A65" s="20" t="s">
        <v>147</v>
      </c>
      <c r="B65" s="20" t="s">
        <v>18</v>
      </c>
      <c r="C65" s="20" t="s">
        <v>148</v>
      </c>
      <c r="D65" s="20" t="s">
        <v>64</v>
      </c>
      <c r="E65" s="20" t="s">
        <v>67</v>
      </c>
      <c r="F65" s="21">
        <v>46311.680173611108</v>
      </c>
      <c r="G65" s="20" t="s">
        <v>22</v>
      </c>
      <c r="H65" s="20" t="s">
        <v>5188</v>
      </c>
      <c r="I65" s="22">
        <v>330</v>
      </c>
      <c r="J65" s="20" t="s">
        <v>23</v>
      </c>
      <c r="K65" s="20" t="s">
        <v>24</v>
      </c>
      <c r="L65" s="22">
        <v>133</v>
      </c>
      <c r="M65" s="20" t="s">
        <v>40</v>
      </c>
      <c r="N65" s="21">
        <v>46311.688541666663</v>
      </c>
      <c r="O65" s="22">
        <v>330</v>
      </c>
      <c r="P65" s="20" t="s">
        <v>26</v>
      </c>
      <c r="Q65" s="22">
        <v>190</v>
      </c>
      <c r="R65" s="3" t="str">
        <f>IF(OR(G65="12R",G65="12L"),_xlfn.XLOOKUP(C65,DB!$A$2:$A$255,DB!$B$2:$B$255,""),IF(OR(G65="30L",G65="30R"),_xlfn.XLOOKUP(C65,DB!$A$2:$A$255,DB!$C$2:$C$255,""),""))</f>
        <v>NUDAL</v>
      </c>
      <c r="S65" s="3">
        <f t="shared" si="0"/>
        <v>16</v>
      </c>
      <c r="T65" s="3" t="str">
        <f>_xlfn.XLOOKUP(C65,DB!$A$2:$A$255,DB!$D$2:$D$255,"")</f>
        <v>Sector 3</v>
      </c>
    </row>
    <row r="66" spans="1:20" x14ac:dyDescent="0.2">
      <c r="A66" s="20" t="s">
        <v>160</v>
      </c>
      <c r="B66" s="20" t="s">
        <v>18</v>
      </c>
      <c r="C66" s="20" t="s">
        <v>43</v>
      </c>
      <c r="D66" s="20" t="s">
        <v>61</v>
      </c>
      <c r="E66" s="20" t="s">
        <v>81</v>
      </c>
      <c r="F66" s="21">
        <v>46311.682592592595</v>
      </c>
      <c r="G66" s="20" t="s">
        <v>22</v>
      </c>
      <c r="H66" s="20" t="s">
        <v>5189</v>
      </c>
      <c r="I66" s="22">
        <v>360</v>
      </c>
      <c r="J66" s="20" t="s">
        <v>23</v>
      </c>
      <c r="K66" s="20" t="s">
        <v>24</v>
      </c>
      <c r="L66" s="22">
        <v>865</v>
      </c>
      <c r="M66" s="20" t="s">
        <v>46</v>
      </c>
      <c r="N66" s="21">
        <v>46311.728726851856</v>
      </c>
      <c r="O66" s="22">
        <v>360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150</v>
      </c>
      <c r="B67" s="20" t="s">
        <v>18</v>
      </c>
      <c r="C67" s="20" t="s">
        <v>50</v>
      </c>
      <c r="D67" s="20" t="s">
        <v>34</v>
      </c>
      <c r="E67" s="20" t="s">
        <v>4523</v>
      </c>
      <c r="F67" s="21">
        <v>46311.684131944443</v>
      </c>
      <c r="G67" s="20" t="s">
        <v>22</v>
      </c>
      <c r="H67" s="20" t="s">
        <v>5190</v>
      </c>
      <c r="I67" s="22">
        <v>340</v>
      </c>
      <c r="J67" s="20" t="s">
        <v>23</v>
      </c>
      <c r="K67" s="20" t="s">
        <v>152</v>
      </c>
      <c r="L67" s="22">
        <v>865</v>
      </c>
      <c r="M67" s="20" t="s">
        <v>46</v>
      </c>
      <c r="N67" s="21">
        <v>46311.730671296296</v>
      </c>
      <c r="O67" s="22">
        <v>360</v>
      </c>
      <c r="P67" s="20" t="s">
        <v>26</v>
      </c>
      <c r="Q67" s="22">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20" t="s">
        <v>466</v>
      </c>
      <c r="B68" s="20" t="s">
        <v>18</v>
      </c>
      <c r="C68" s="20" t="s">
        <v>50</v>
      </c>
      <c r="D68" s="20" t="s">
        <v>54</v>
      </c>
      <c r="E68" s="20" t="s">
        <v>2809</v>
      </c>
      <c r="F68" s="21">
        <v>46311.686261574076</v>
      </c>
      <c r="G68" s="20" t="s">
        <v>22</v>
      </c>
      <c r="H68" s="20" t="s">
        <v>5191</v>
      </c>
      <c r="I68" s="22">
        <v>380</v>
      </c>
      <c r="J68" s="20" t="s">
        <v>23</v>
      </c>
      <c r="K68" s="20" t="s">
        <v>24</v>
      </c>
      <c r="L68" s="22">
        <v>859</v>
      </c>
      <c r="M68" s="20" t="s">
        <v>46</v>
      </c>
      <c r="N68" s="21">
        <v>46311.734375</v>
      </c>
      <c r="O68" s="22">
        <v>380</v>
      </c>
      <c r="P68" s="20" t="s">
        <v>26</v>
      </c>
      <c r="Q68" s="22">
        <v>190</v>
      </c>
      <c r="R68" s="3" t="str">
        <f>IF(OR(G68="12R",G68="12L"),_xlfn.XLOOKUP(C68,DB!$A$2:$A$255,DB!$B$2:$B$255,""),IF(OR(G68="30L",G68="30R"),_xlfn.XLOOKUP(C68,DB!$A$2:$A$255,DB!$C$2:$C$255,""),""))</f>
        <v>UDGUV</v>
      </c>
      <c r="S68" s="3">
        <f t="shared" si="1"/>
        <v>16</v>
      </c>
      <c r="T68" s="3" t="str">
        <f>_xlfn.XLOOKUP(C68,DB!$A$2:$A$255,DB!$D$2:$D$255,"")</f>
        <v>Sector 2</v>
      </c>
    </row>
    <row r="69" spans="1:20" x14ac:dyDescent="0.2">
      <c r="A69" s="20" t="s">
        <v>168</v>
      </c>
      <c r="B69" s="20" t="s">
        <v>18</v>
      </c>
      <c r="C69" s="20" t="s">
        <v>115</v>
      </c>
      <c r="D69" s="20" t="s">
        <v>44</v>
      </c>
      <c r="E69" s="20" t="s">
        <v>5192</v>
      </c>
      <c r="F69" s="21">
        <v>46311.691192129627</v>
      </c>
      <c r="G69" s="20" t="s">
        <v>22</v>
      </c>
      <c r="H69" s="20" t="s">
        <v>5193</v>
      </c>
      <c r="I69" s="22">
        <v>350</v>
      </c>
      <c r="J69" s="20" t="s">
        <v>23</v>
      </c>
      <c r="K69" s="20" t="s">
        <v>24</v>
      </c>
      <c r="L69" s="22">
        <v>152</v>
      </c>
      <c r="M69" s="20" t="s">
        <v>117</v>
      </c>
      <c r="N69" s="21">
        <v>46311.702418981484</v>
      </c>
      <c r="O69" s="22">
        <v>271</v>
      </c>
      <c r="P69" s="20" t="s">
        <v>26</v>
      </c>
      <c r="Q69" s="22">
        <v>190</v>
      </c>
      <c r="R69" s="3" t="str">
        <f>IF(OR(G69="12R",G69="12L"),_xlfn.XLOOKUP(C69,DB!$A$2:$A$255,DB!$B$2:$B$255,""),IF(OR(G69="30L",G69="30R"),_xlfn.XLOOKUP(C69,DB!$A$2:$A$255,DB!$C$2:$C$255,""),""))</f>
        <v>TAKUX</v>
      </c>
      <c r="S69" s="3">
        <f t="shared" si="1"/>
        <v>16</v>
      </c>
      <c r="T69" s="3" t="str">
        <f>_xlfn.XLOOKUP(C69,DB!$A$2:$A$255,DB!$D$2:$D$255,"")</f>
        <v>Sector 7</v>
      </c>
    </row>
    <row r="70" spans="1:20" x14ac:dyDescent="0.2">
      <c r="A70" s="20" t="s">
        <v>162</v>
      </c>
      <c r="B70" s="20" t="s">
        <v>18</v>
      </c>
      <c r="C70" s="20" t="s">
        <v>33</v>
      </c>
      <c r="D70" s="20" t="s">
        <v>54</v>
      </c>
      <c r="E70" s="20" t="s">
        <v>702</v>
      </c>
      <c r="F70" s="21">
        <v>46311.694618055553</v>
      </c>
      <c r="G70" s="20" t="s">
        <v>22</v>
      </c>
      <c r="H70" s="20" t="s">
        <v>5194</v>
      </c>
      <c r="I70" s="22">
        <v>360</v>
      </c>
      <c r="J70" s="20" t="s">
        <v>23</v>
      </c>
      <c r="K70" s="20" t="s">
        <v>24</v>
      </c>
      <c r="L70" s="22">
        <v>875</v>
      </c>
      <c r="M70" s="20" t="s">
        <v>36</v>
      </c>
      <c r="N70" s="21">
        <v>46311.741909722223</v>
      </c>
      <c r="O70" s="22">
        <v>360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475</v>
      </c>
      <c r="B71" s="20" t="s">
        <v>18</v>
      </c>
      <c r="C71" s="20" t="s">
        <v>249</v>
      </c>
      <c r="D71" s="20" t="s">
        <v>129</v>
      </c>
      <c r="E71" s="20" t="s">
        <v>2120</v>
      </c>
      <c r="F71" s="21">
        <v>46311.697951388887</v>
      </c>
      <c r="G71" s="20" t="s">
        <v>22</v>
      </c>
      <c r="H71" s="20" t="s">
        <v>5195</v>
      </c>
      <c r="I71" s="22">
        <v>340</v>
      </c>
      <c r="J71" s="20" t="s">
        <v>23</v>
      </c>
      <c r="K71" s="20" t="s">
        <v>24</v>
      </c>
      <c r="L71" s="22">
        <v>882</v>
      </c>
      <c r="M71" s="20" t="s">
        <v>5196</v>
      </c>
      <c r="N71" s="21">
        <v>46311.744710648149</v>
      </c>
      <c r="O71" s="22">
        <v>340</v>
      </c>
      <c r="P71" s="20" t="s">
        <v>26</v>
      </c>
      <c r="Q71" s="22">
        <v>190</v>
      </c>
      <c r="R71" s="3" t="str">
        <f>IF(OR(G71="12R",G71="12L"),_xlfn.XLOOKUP(C71,DB!$A$2:$A$255,DB!$B$2:$B$255,""),IF(OR(G71="30L",G71="30R"),_xlfn.XLOOKUP(C71,DB!$A$2:$A$255,DB!$C$2:$C$255,""),""))</f>
        <v>UDGUV</v>
      </c>
      <c r="S71" s="3">
        <f t="shared" si="1"/>
        <v>16</v>
      </c>
      <c r="T71" s="3" t="str">
        <f>_xlfn.XLOOKUP(C71,DB!$A$2:$A$255,DB!$D$2:$D$255,"")</f>
        <v>Sector 2</v>
      </c>
    </row>
    <row r="72" spans="1:20" x14ac:dyDescent="0.2">
      <c r="A72" s="20" t="s">
        <v>164</v>
      </c>
      <c r="B72" s="20" t="s">
        <v>18</v>
      </c>
      <c r="C72" s="20" t="s">
        <v>165</v>
      </c>
      <c r="D72" s="20" t="s">
        <v>34</v>
      </c>
      <c r="E72" s="20" t="s">
        <v>159</v>
      </c>
      <c r="F72" s="21">
        <v>46311.70040509259</v>
      </c>
      <c r="G72" s="20" t="s">
        <v>22</v>
      </c>
      <c r="H72" s="20" t="s">
        <v>5197</v>
      </c>
      <c r="I72" s="22">
        <v>360</v>
      </c>
      <c r="J72" s="20" t="s">
        <v>23</v>
      </c>
      <c r="K72" s="20" t="s">
        <v>24</v>
      </c>
      <c r="L72" s="22">
        <v>881</v>
      </c>
      <c r="M72" s="20" t="s">
        <v>36</v>
      </c>
      <c r="N72" s="21">
        <v>46311.748067129629</v>
      </c>
      <c r="O72" s="22">
        <v>360</v>
      </c>
      <c r="P72" s="20" t="s">
        <v>26</v>
      </c>
      <c r="Q72" s="22">
        <v>190</v>
      </c>
      <c r="R72" s="3" t="str">
        <f>IF(OR(G72="12R",G72="12L"),_xlfn.XLOOKUP(C72,DB!$A$2:$A$255,DB!$B$2:$B$255,""),IF(OR(G72="30L",G72="30R"),_xlfn.XLOOKUP(C72,DB!$A$2:$A$255,DB!$C$2:$C$255,""),""))</f>
        <v>UDGUV</v>
      </c>
      <c r="S72" s="3">
        <f t="shared" si="1"/>
        <v>16</v>
      </c>
      <c r="T72" s="3" t="str">
        <f>_xlfn.XLOOKUP(C72,DB!$A$2:$A$255,DB!$D$2:$D$255,"")</f>
        <v>Sector 2</v>
      </c>
    </row>
    <row r="73" spans="1:20" x14ac:dyDescent="0.2">
      <c r="A73" s="20" t="s">
        <v>396</v>
      </c>
      <c r="B73" s="20" t="s">
        <v>18</v>
      </c>
      <c r="C73" s="20" t="s">
        <v>101</v>
      </c>
      <c r="D73" s="20" t="s">
        <v>34</v>
      </c>
      <c r="E73" s="20" t="s">
        <v>505</v>
      </c>
      <c r="F73" s="21">
        <v>46311.702824074076</v>
      </c>
      <c r="G73" s="20" t="s">
        <v>22</v>
      </c>
      <c r="H73" s="20" t="s">
        <v>5198</v>
      </c>
      <c r="I73" s="22">
        <v>360</v>
      </c>
      <c r="J73" s="20" t="s">
        <v>23</v>
      </c>
      <c r="K73" s="20" t="s">
        <v>152</v>
      </c>
      <c r="L73" s="22">
        <v>864</v>
      </c>
      <c r="M73" s="20" t="s">
        <v>46</v>
      </c>
      <c r="N73" s="21">
        <v>46311.749525462961</v>
      </c>
      <c r="O73" s="22">
        <v>360</v>
      </c>
      <c r="P73" s="20" t="s">
        <v>26</v>
      </c>
      <c r="Q73" s="22">
        <v>190</v>
      </c>
      <c r="R73" s="3" t="str">
        <f>IF(OR(G73="12R",G73="12L"),_xlfn.XLOOKUP(C73,DB!$A$2:$A$255,DB!$B$2:$B$255,""),IF(OR(G73="30L",G73="30R"),_xlfn.XLOOKUP(C73,DB!$A$2:$A$255,DB!$C$2:$C$255,""),""))</f>
        <v>UDGUV</v>
      </c>
      <c r="S73" s="3">
        <f t="shared" si="1"/>
        <v>16</v>
      </c>
      <c r="T73" s="3" t="str">
        <f>_xlfn.XLOOKUP(C73,DB!$A$2:$A$255,DB!$D$2:$D$255,"")</f>
        <v>Sector 2</v>
      </c>
    </row>
    <row r="74" spans="1:20" x14ac:dyDescent="0.2">
      <c r="A74" s="20" t="s">
        <v>196</v>
      </c>
      <c r="B74" s="20" t="s">
        <v>18</v>
      </c>
      <c r="C74" s="20" t="s">
        <v>43</v>
      </c>
      <c r="D74" s="20" t="s">
        <v>44</v>
      </c>
      <c r="E74" s="20" t="s">
        <v>45</v>
      </c>
      <c r="F74" s="21">
        <v>46311.704328703709</v>
      </c>
      <c r="G74" s="20" t="s">
        <v>22</v>
      </c>
      <c r="H74" s="20" t="s">
        <v>5199</v>
      </c>
      <c r="I74" s="22">
        <v>360</v>
      </c>
      <c r="J74" s="20" t="s">
        <v>23</v>
      </c>
      <c r="K74" s="20" t="s">
        <v>24</v>
      </c>
      <c r="L74" s="22">
        <v>870</v>
      </c>
      <c r="M74" s="20" t="s">
        <v>46</v>
      </c>
      <c r="N74" s="21">
        <v>46311.752418981487</v>
      </c>
      <c r="O74" s="22">
        <v>360</v>
      </c>
      <c r="P74" s="20" t="s">
        <v>26</v>
      </c>
      <c r="Q74" s="22">
        <v>190</v>
      </c>
      <c r="R74" s="3" t="str">
        <f>IF(OR(G74="12R",G74="12L"),_xlfn.XLOOKUP(C74,DB!$A$2:$A$255,DB!$B$2:$B$255,""),IF(OR(G74="30L",G74="30R"),_xlfn.XLOOKUP(C74,DB!$A$2:$A$255,DB!$C$2:$C$255,""),""))</f>
        <v>UDGUV</v>
      </c>
      <c r="S74" s="3">
        <f t="shared" si="1"/>
        <v>16</v>
      </c>
      <c r="T74" s="3" t="str">
        <f>_xlfn.XLOOKUP(C74,DB!$A$2:$A$255,DB!$D$2:$D$255,"")</f>
        <v>Sector 2</v>
      </c>
    </row>
    <row r="75" spans="1:20" x14ac:dyDescent="0.2">
      <c r="A75" s="20" t="s">
        <v>584</v>
      </c>
      <c r="B75" s="20" t="s">
        <v>18</v>
      </c>
      <c r="C75" s="20" t="s">
        <v>19</v>
      </c>
      <c r="D75" s="20" t="s">
        <v>20</v>
      </c>
      <c r="E75" s="20" t="s">
        <v>406</v>
      </c>
      <c r="F75" s="21">
        <v>46311.707442129627</v>
      </c>
      <c r="G75" s="20" t="s">
        <v>22</v>
      </c>
      <c r="H75" s="20" t="s">
        <v>5200</v>
      </c>
      <c r="I75" s="22">
        <v>340</v>
      </c>
      <c r="J75" s="20" t="s">
        <v>23</v>
      </c>
      <c r="K75" s="20" t="s">
        <v>152</v>
      </c>
      <c r="L75" s="22">
        <v>871</v>
      </c>
      <c r="M75" s="20" t="s">
        <v>181</v>
      </c>
      <c r="N75" s="21">
        <v>46311.753125000003</v>
      </c>
      <c r="O75" s="22">
        <v>340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248</v>
      </c>
      <c r="B76" s="20" t="s">
        <v>18</v>
      </c>
      <c r="C76" s="20" t="s">
        <v>249</v>
      </c>
      <c r="D76" s="20" t="s">
        <v>116</v>
      </c>
      <c r="E76" s="20" t="s">
        <v>3973</v>
      </c>
      <c r="F76" s="21">
        <v>46311.708981481483</v>
      </c>
      <c r="G76" s="20" t="s">
        <v>22</v>
      </c>
      <c r="H76" s="20" t="s">
        <v>5201</v>
      </c>
      <c r="I76" s="22">
        <v>380</v>
      </c>
      <c r="J76" s="20" t="s">
        <v>23</v>
      </c>
      <c r="K76" s="20" t="s">
        <v>24</v>
      </c>
      <c r="L76" s="22">
        <v>883</v>
      </c>
      <c r="M76" s="20" t="s">
        <v>36</v>
      </c>
      <c r="N76" s="21">
        <v>46311.756539351853</v>
      </c>
      <c r="O76" s="22">
        <v>400</v>
      </c>
      <c r="P76" s="20" t="s">
        <v>26</v>
      </c>
      <c r="Q76" s="22">
        <v>190</v>
      </c>
      <c r="R76" s="3" t="str">
        <f>IF(OR(G76="12R",G76="12L"),_xlfn.XLOOKUP(C76,DB!$A$2:$A$255,DB!$B$2:$B$255,""),IF(OR(G76="30L",G76="30R"),_xlfn.XLOOKUP(C76,DB!$A$2:$A$255,DB!$C$2:$C$255,""),""))</f>
        <v>UDGUV</v>
      </c>
      <c r="S76" s="3">
        <f t="shared" si="1"/>
        <v>17</v>
      </c>
      <c r="T76" s="3" t="str">
        <f>_xlfn.XLOOKUP(C76,DB!$A$2:$A$255,DB!$D$2:$D$255,"")</f>
        <v>Sector 2</v>
      </c>
    </row>
    <row r="77" spans="1:20" x14ac:dyDescent="0.2">
      <c r="A77" s="20" t="s">
        <v>158</v>
      </c>
      <c r="B77" s="20" t="s">
        <v>18</v>
      </c>
      <c r="C77" s="20" t="s">
        <v>101</v>
      </c>
      <c r="D77" s="20" t="s">
        <v>54</v>
      </c>
      <c r="E77" s="20" t="s">
        <v>1810</v>
      </c>
      <c r="F77" s="21">
        <v>46311.711319444439</v>
      </c>
      <c r="G77" s="20" t="s">
        <v>22</v>
      </c>
      <c r="H77" s="20" t="s">
        <v>5202</v>
      </c>
      <c r="I77" s="22">
        <v>380</v>
      </c>
      <c r="J77" s="20" t="s">
        <v>23</v>
      </c>
      <c r="K77" s="20" t="s">
        <v>24</v>
      </c>
      <c r="L77" s="22">
        <v>864</v>
      </c>
      <c r="M77" s="20" t="s">
        <v>1138</v>
      </c>
      <c r="N77" s="21">
        <v>46311.758958333332</v>
      </c>
      <c r="O77" s="22">
        <v>380</v>
      </c>
      <c r="P77" s="20" t="s">
        <v>26</v>
      </c>
      <c r="Q77" s="22">
        <v>190</v>
      </c>
      <c r="R77" s="3" t="str">
        <f>IF(OR(G77="12R",G77="12L"),_xlfn.XLOOKUP(C77,DB!$A$2:$A$255,DB!$B$2:$B$255,""),IF(OR(G77="30L",G77="30R"),_xlfn.XLOOKUP(C77,DB!$A$2:$A$255,DB!$C$2:$C$255,""),""))</f>
        <v>UDGUV</v>
      </c>
      <c r="S77" s="3">
        <f t="shared" si="1"/>
        <v>17</v>
      </c>
      <c r="T77" s="3" t="str">
        <f>_xlfn.XLOOKUP(C77,DB!$A$2:$A$255,DB!$D$2:$D$255,"")</f>
        <v>Sector 2</v>
      </c>
    </row>
    <row r="78" spans="1:20" x14ac:dyDescent="0.2">
      <c r="A78" s="20" t="s">
        <v>177</v>
      </c>
      <c r="B78" s="20" t="s">
        <v>18</v>
      </c>
      <c r="C78" s="20" t="s">
        <v>178</v>
      </c>
      <c r="D78" s="20" t="s">
        <v>44</v>
      </c>
      <c r="E78" s="20" t="s">
        <v>5203</v>
      </c>
      <c r="F78" s="21">
        <v>46311.712465277778</v>
      </c>
      <c r="G78" s="20" t="s">
        <v>22</v>
      </c>
      <c r="H78" s="20" t="s">
        <v>5204</v>
      </c>
      <c r="I78" s="22">
        <v>330</v>
      </c>
      <c r="J78" s="20" t="s">
        <v>23</v>
      </c>
      <c r="K78" s="20" t="s">
        <v>24</v>
      </c>
      <c r="L78" s="22">
        <v>136</v>
      </c>
      <c r="M78" s="20" t="s">
        <v>40</v>
      </c>
      <c r="N78" s="21">
        <v>46311.72210648148</v>
      </c>
      <c r="O78" s="22">
        <v>241</v>
      </c>
      <c r="P78" s="20" t="s">
        <v>26</v>
      </c>
      <c r="Q78" s="22">
        <v>190</v>
      </c>
      <c r="R78" s="3" t="str">
        <f>IF(OR(G78="12R",G78="12L"),_xlfn.XLOOKUP(C78,DB!$A$2:$A$255,DB!$B$2:$B$255,""),IF(OR(G78="30L",G78="30R"),_xlfn.XLOOKUP(C78,DB!$A$2:$A$255,DB!$C$2:$C$255,""),""))</f>
        <v>OMSUK</v>
      </c>
      <c r="S78" s="3">
        <f t="shared" si="1"/>
        <v>17</v>
      </c>
      <c r="T78" s="3" t="str">
        <f>_xlfn.XLOOKUP(C78,DB!$A$2:$A$255,DB!$D$2:$D$255,"")</f>
        <v>Sector 3</v>
      </c>
    </row>
    <row r="79" spans="1:20" x14ac:dyDescent="0.2">
      <c r="A79" s="20" t="s">
        <v>473</v>
      </c>
      <c r="B79" s="20" t="s">
        <v>18</v>
      </c>
      <c r="C79" s="20" t="s">
        <v>284</v>
      </c>
      <c r="D79" s="20" t="s">
        <v>54</v>
      </c>
      <c r="E79" s="20" t="s">
        <v>300</v>
      </c>
      <c r="F79" s="21">
        <v>46311.71371527778</v>
      </c>
      <c r="G79" s="20" t="s">
        <v>22</v>
      </c>
      <c r="H79" s="20" t="s">
        <v>5205</v>
      </c>
      <c r="I79" s="22">
        <v>380</v>
      </c>
      <c r="J79" s="20" t="s">
        <v>23</v>
      </c>
      <c r="K79" s="20" t="s">
        <v>24</v>
      </c>
      <c r="L79" s="22">
        <v>883</v>
      </c>
      <c r="M79" s="20" t="s">
        <v>181</v>
      </c>
      <c r="N79" s="21">
        <v>46311.762546296297</v>
      </c>
      <c r="O79" s="22">
        <v>380</v>
      </c>
      <c r="P79" s="20" t="s">
        <v>26</v>
      </c>
      <c r="Q79" s="22">
        <v>190</v>
      </c>
      <c r="R79" s="3" t="str">
        <f>IF(OR(G79="12R",G79="12L"),_xlfn.XLOOKUP(C79,DB!$A$2:$A$255,DB!$B$2:$B$255,""),IF(OR(G79="30L",G79="30R"),_xlfn.XLOOKUP(C79,DB!$A$2:$A$255,DB!$C$2:$C$255,""),""))</f>
        <v>UDGUV</v>
      </c>
      <c r="S79" s="3">
        <f t="shared" si="1"/>
        <v>17</v>
      </c>
      <c r="T79" s="3" t="str">
        <f>_xlfn.XLOOKUP(C79,DB!$A$2:$A$255,DB!$D$2:$D$255,"")</f>
        <v>Sector 2</v>
      </c>
    </row>
    <row r="80" spans="1:20" x14ac:dyDescent="0.2">
      <c r="A80" s="20" t="s">
        <v>191</v>
      </c>
      <c r="B80" s="20" t="s">
        <v>18</v>
      </c>
      <c r="C80" s="20" t="s">
        <v>115</v>
      </c>
      <c r="D80" s="20" t="s">
        <v>129</v>
      </c>
      <c r="E80" s="20" t="s">
        <v>954</v>
      </c>
      <c r="F80" s="21">
        <v>46311.715069444443</v>
      </c>
      <c r="G80" s="20" t="s">
        <v>22</v>
      </c>
      <c r="H80" s="20" t="s">
        <v>5206</v>
      </c>
      <c r="I80" s="22">
        <v>350</v>
      </c>
      <c r="J80" s="20" t="s">
        <v>23</v>
      </c>
      <c r="K80" s="20" t="s">
        <v>24</v>
      </c>
      <c r="L80" s="22">
        <v>152</v>
      </c>
      <c r="M80" s="20" t="s">
        <v>3179</v>
      </c>
      <c r="N80" s="21">
        <v>46311.725752314815</v>
      </c>
      <c r="O80" s="22">
        <v>290</v>
      </c>
      <c r="P80" s="20" t="s">
        <v>26</v>
      </c>
      <c r="Q80" s="22">
        <v>190</v>
      </c>
      <c r="R80" s="3" t="str">
        <f>IF(OR(G80="12R",G80="12L"),_xlfn.XLOOKUP(C80,DB!$A$2:$A$255,DB!$B$2:$B$255,""),IF(OR(G80="30L",G80="30R"),_xlfn.XLOOKUP(C80,DB!$A$2:$A$255,DB!$C$2:$C$255,""),""))</f>
        <v>TAKUX</v>
      </c>
      <c r="S80" s="3">
        <f t="shared" si="1"/>
        <v>17</v>
      </c>
      <c r="T80" s="3" t="str">
        <f>_xlfn.XLOOKUP(C80,DB!$A$2:$A$255,DB!$D$2:$D$255,"")</f>
        <v>Sector 7</v>
      </c>
    </row>
    <row r="81" spans="1:20" x14ac:dyDescent="0.2">
      <c r="A81" s="20" t="s">
        <v>171</v>
      </c>
      <c r="B81" s="20" t="s">
        <v>18</v>
      </c>
      <c r="C81" s="20" t="s">
        <v>172</v>
      </c>
      <c r="D81" s="20" t="s">
        <v>54</v>
      </c>
      <c r="E81" s="20" t="s">
        <v>3415</v>
      </c>
      <c r="F81" s="21">
        <v>46311.716863425929</v>
      </c>
      <c r="G81" s="20" t="s">
        <v>22</v>
      </c>
      <c r="H81" s="20" t="s">
        <v>5207</v>
      </c>
      <c r="I81" s="22">
        <v>380</v>
      </c>
      <c r="J81" s="20" t="s">
        <v>23</v>
      </c>
      <c r="K81" s="20" t="s">
        <v>24</v>
      </c>
      <c r="L81" s="22">
        <v>328</v>
      </c>
      <c r="M81" s="20" t="s">
        <v>174</v>
      </c>
      <c r="N81" s="21">
        <v>46311.736180555556</v>
      </c>
      <c r="O81" s="22">
        <v>380</v>
      </c>
      <c r="P81" s="20" t="s">
        <v>26</v>
      </c>
      <c r="Q81" s="22">
        <v>190</v>
      </c>
      <c r="R81" s="3" t="str">
        <f>IF(OR(G81="12R",G81="12L"),_xlfn.XLOOKUP(C81,DB!$A$2:$A$255,DB!$B$2:$B$255,""),IF(OR(G81="30L",G81="30R"),_xlfn.XLOOKUP(C81,DB!$A$2:$A$255,DB!$C$2:$C$255,""),""))</f>
        <v>CZM</v>
      </c>
      <c r="S81" s="3">
        <f t="shared" si="1"/>
        <v>17</v>
      </c>
      <c r="T81" s="3" t="str">
        <f>_xlfn.XLOOKUP(C81,DB!$A$2:$A$255,DB!$D$2:$D$255,"")</f>
        <v>Sector 7</v>
      </c>
    </row>
    <row r="82" spans="1:20" x14ac:dyDescent="0.2">
      <c r="A82" s="20" t="s">
        <v>583</v>
      </c>
      <c r="B82" s="20" t="s">
        <v>18</v>
      </c>
      <c r="C82" s="20" t="s">
        <v>115</v>
      </c>
      <c r="D82" s="20" t="s">
        <v>129</v>
      </c>
      <c r="E82" s="20" t="s">
        <v>4123</v>
      </c>
      <c r="F82" s="21">
        <v>46311.718692129631</v>
      </c>
      <c r="G82" s="20" t="s">
        <v>22</v>
      </c>
      <c r="H82" s="20" t="s">
        <v>5208</v>
      </c>
      <c r="I82" s="22">
        <v>360</v>
      </c>
      <c r="J82" s="20" t="s">
        <v>23</v>
      </c>
      <c r="K82" s="20" t="s">
        <v>24</v>
      </c>
      <c r="L82" s="22">
        <v>212</v>
      </c>
      <c r="M82" s="20" t="s">
        <v>5209</v>
      </c>
      <c r="N82" s="21">
        <v>46311.731944444444</v>
      </c>
      <c r="O82" s="22">
        <v>348</v>
      </c>
      <c r="P82" s="20" t="s">
        <v>26</v>
      </c>
      <c r="Q82" s="22">
        <v>190</v>
      </c>
      <c r="R82" s="3" t="str">
        <f>IF(OR(G82="12R",G82="12L"),_xlfn.XLOOKUP(C82,DB!$A$2:$A$255,DB!$B$2:$B$255,""),IF(OR(G82="30L",G82="30R"),_xlfn.XLOOKUP(C82,DB!$A$2:$A$255,DB!$C$2:$C$255,""),""))</f>
        <v>TAKUX</v>
      </c>
      <c r="S82" s="3">
        <f t="shared" si="1"/>
        <v>17</v>
      </c>
      <c r="T82" s="3" t="str">
        <f>_xlfn.XLOOKUP(C82,DB!$A$2:$A$255,DB!$D$2:$D$255,"")</f>
        <v>Sector 7</v>
      </c>
    </row>
    <row r="83" spans="1:20" x14ac:dyDescent="0.2">
      <c r="A83" s="20" t="s">
        <v>194</v>
      </c>
      <c r="B83" s="20" t="s">
        <v>18</v>
      </c>
      <c r="C83" s="20" t="s">
        <v>144</v>
      </c>
      <c r="D83" s="20" t="s">
        <v>61</v>
      </c>
      <c r="E83" s="20" t="s">
        <v>195</v>
      </c>
      <c r="F83" s="21">
        <v>46311.719618055555</v>
      </c>
      <c r="G83" s="20" t="s">
        <v>22</v>
      </c>
      <c r="H83" s="20" t="s">
        <v>5210</v>
      </c>
      <c r="I83" s="22">
        <v>330</v>
      </c>
      <c r="J83" s="20" t="s">
        <v>23</v>
      </c>
      <c r="K83" s="20" t="s">
        <v>24</v>
      </c>
      <c r="L83" s="22">
        <v>136</v>
      </c>
      <c r="M83" s="20" t="s">
        <v>40</v>
      </c>
      <c r="N83" s="21">
        <v>46311.730034722219</v>
      </c>
      <c r="O83" s="22">
        <v>219</v>
      </c>
      <c r="P83" s="20" t="s">
        <v>26</v>
      </c>
      <c r="Q83" s="22">
        <v>190</v>
      </c>
      <c r="R83" s="3" t="str">
        <f>IF(OR(G83="12R",G83="12L"),_xlfn.XLOOKUP(C83,DB!$A$2:$A$255,DB!$B$2:$B$255,""),IF(OR(G83="30L",G83="30R"),_xlfn.XLOOKUP(C83,DB!$A$2:$A$255,DB!$C$2:$C$255,""),""))</f>
        <v>OMSUK</v>
      </c>
      <c r="S83" s="3">
        <f t="shared" si="1"/>
        <v>17</v>
      </c>
      <c r="T83" s="3" t="str">
        <f>_xlfn.XLOOKUP(C83,DB!$A$2:$A$255,DB!$D$2:$D$255,"")</f>
        <v>Sector 3</v>
      </c>
    </row>
    <row r="84" spans="1:20" x14ac:dyDescent="0.2">
      <c r="A84" s="20" t="s">
        <v>5211</v>
      </c>
      <c r="B84" s="20" t="s">
        <v>18</v>
      </c>
      <c r="C84" s="20" t="s">
        <v>5212</v>
      </c>
      <c r="D84" s="20" t="s">
        <v>2791</v>
      </c>
      <c r="E84" s="20"/>
      <c r="F84" s="21">
        <v>46311.721157407403</v>
      </c>
      <c r="G84" s="20" t="s">
        <v>22</v>
      </c>
      <c r="H84" s="20" t="s">
        <v>5213</v>
      </c>
      <c r="I84" s="22">
        <v>430</v>
      </c>
      <c r="J84" s="20" t="s">
        <v>23</v>
      </c>
      <c r="K84" s="20" t="s">
        <v>51</v>
      </c>
      <c r="L84" s="22">
        <v>433</v>
      </c>
      <c r="M84" s="20" t="s">
        <v>204</v>
      </c>
      <c r="N84" s="21">
        <v>46311.744745370372</v>
      </c>
      <c r="O84" s="22">
        <v>430</v>
      </c>
      <c r="P84" s="20" t="s">
        <v>26</v>
      </c>
      <c r="Q84" s="22">
        <v>40</v>
      </c>
      <c r="R84" s="3" t="str">
        <f>IF(OR(G84="12R",G84="12L"),_xlfn.XLOOKUP(C84,DB!$A$2:$A$255,DB!$B$2:$B$255,""),IF(OR(G84="30L",G84="30R"),_xlfn.XLOOKUP(C84,DB!$A$2:$A$255,DB!$C$2:$C$255,""),""))</f>
        <v>ENEBA</v>
      </c>
      <c r="S84" s="3">
        <f t="shared" si="1"/>
        <v>17</v>
      </c>
      <c r="T84" s="3" t="str">
        <f>_xlfn.XLOOKUP(C84,DB!$A$2:$A$255,DB!$D$2:$D$255,"")</f>
        <v>Sector 3</v>
      </c>
    </row>
    <row r="85" spans="1:20" x14ac:dyDescent="0.2">
      <c r="A85" s="20" t="s">
        <v>175</v>
      </c>
      <c r="B85" s="20" t="s">
        <v>18</v>
      </c>
      <c r="C85" s="20" t="s">
        <v>28</v>
      </c>
      <c r="D85" s="20" t="s">
        <v>61</v>
      </c>
      <c r="E85" s="20" t="s">
        <v>405</v>
      </c>
      <c r="F85" s="21">
        <v>46311.722233796296</v>
      </c>
      <c r="G85" s="20" t="s">
        <v>22</v>
      </c>
      <c r="H85" s="20" t="s">
        <v>5214</v>
      </c>
      <c r="I85" s="22">
        <v>330</v>
      </c>
      <c r="J85" s="20" t="s">
        <v>23</v>
      </c>
      <c r="K85" s="20" t="s">
        <v>24</v>
      </c>
      <c r="L85" s="22">
        <v>136</v>
      </c>
      <c r="M85" s="20" t="s">
        <v>40</v>
      </c>
      <c r="N85" s="21">
        <v>46311.732835648145</v>
      </c>
      <c r="O85" s="22">
        <v>237</v>
      </c>
      <c r="P85" s="20" t="s">
        <v>26</v>
      </c>
      <c r="Q85" s="22">
        <v>190</v>
      </c>
      <c r="R85" s="3" t="str">
        <f>IF(OR(G85="12R",G85="12L"),_xlfn.XLOOKUP(C85,DB!$A$2:$A$255,DB!$B$2:$B$255,""),IF(OR(G85="30L",G85="30R"),_xlfn.XLOOKUP(C85,DB!$A$2:$A$255,DB!$C$2:$C$255,""),""))</f>
        <v>OMSUK</v>
      </c>
      <c r="S85" s="3">
        <f t="shared" si="1"/>
        <v>17</v>
      </c>
      <c r="T85" s="3" t="str">
        <f>_xlfn.XLOOKUP(C85,DB!$A$2:$A$255,DB!$D$2:$D$255,"")</f>
        <v>Sector 3</v>
      </c>
    </row>
    <row r="86" spans="1:20" x14ac:dyDescent="0.2">
      <c r="A86" s="20" t="s">
        <v>201</v>
      </c>
      <c r="B86" s="20" t="s">
        <v>18</v>
      </c>
      <c r="C86" s="20" t="s">
        <v>128</v>
      </c>
      <c r="D86" s="20" t="s">
        <v>61</v>
      </c>
      <c r="E86" s="20" t="s">
        <v>3155</v>
      </c>
      <c r="F86" s="21">
        <v>46311.723726851851</v>
      </c>
      <c r="G86" s="20" t="s">
        <v>22</v>
      </c>
      <c r="H86" s="20" t="s">
        <v>5215</v>
      </c>
      <c r="I86" s="22">
        <v>340</v>
      </c>
      <c r="J86" s="20" t="s">
        <v>23</v>
      </c>
      <c r="K86" s="20" t="s">
        <v>24</v>
      </c>
      <c r="L86" s="22">
        <v>876</v>
      </c>
      <c r="M86" s="20" t="s">
        <v>36</v>
      </c>
      <c r="N86" s="21">
        <v>46311.770509259259</v>
      </c>
      <c r="O86" s="22">
        <v>340</v>
      </c>
      <c r="P86" s="20" t="s">
        <v>26</v>
      </c>
      <c r="Q86" s="22">
        <v>190</v>
      </c>
      <c r="R86" s="3" t="str">
        <f>IF(OR(G86="12R",G86="12L"),_xlfn.XLOOKUP(C86,DB!$A$2:$A$255,DB!$B$2:$B$255,""),IF(OR(G86="30L",G86="30R"),_xlfn.XLOOKUP(C86,DB!$A$2:$A$255,DB!$C$2:$C$255,""),""))</f>
        <v>ENEBA</v>
      </c>
      <c r="S86" s="3">
        <f t="shared" si="1"/>
        <v>17</v>
      </c>
      <c r="T86" s="3" t="str">
        <f>_xlfn.XLOOKUP(C86,DB!$A$2:$A$255,DB!$D$2:$D$255,"")</f>
        <v>Sector 3</v>
      </c>
    </row>
    <row r="87" spans="1:20" x14ac:dyDescent="0.2">
      <c r="A87" s="20" t="s">
        <v>3029</v>
      </c>
      <c r="B87" s="20" t="s">
        <v>18</v>
      </c>
      <c r="C87" s="20" t="s">
        <v>205</v>
      </c>
      <c r="D87" s="20" t="s">
        <v>34</v>
      </c>
      <c r="E87" s="20" t="s">
        <v>5216</v>
      </c>
      <c r="F87" s="21">
        <v>46311.724618055552</v>
      </c>
      <c r="G87" s="20" t="s">
        <v>22</v>
      </c>
      <c r="H87" s="20" t="s">
        <v>5217</v>
      </c>
      <c r="I87" s="22">
        <v>350</v>
      </c>
      <c r="J87" s="20" t="s">
        <v>23</v>
      </c>
      <c r="K87" s="20" t="s">
        <v>24</v>
      </c>
      <c r="L87" s="22">
        <v>229</v>
      </c>
      <c r="M87" s="20" t="s">
        <v>383</v>
      </c>
      <c r="N87" s="21">
        <v>46311.738576388889</v>
      </c>
      <c r="O87" s="22">
        <v>310</v>
      </c>
      <c r="P87" s="20" t="s">
        <v>26</v>
      </c>
      <c r="Q87" s="22">
        <v>40</v>
      </c>
      <c r="R87" s="3" t="str">
        <f>IF(OR(G87="12R",G87="12L"),_xlfn.XLOOKUP(C87,DB!$A$2:$A$255,DB!$B$2:$B$255,""),IF(OR(G87="30L",G87="30R"),_xlfn.XLOOKUP(C87,DB!$A$2:$A$255,DB!$C$2:$C$255,""),""))</f>
        <v>NUDAL</v>
      </c>
      <c r="S87" s="3">
        <f t="shared" si="1"/>
        <v>17</v>
      </c>
      <c r="T87" s="3" t="str">
        <f>_xlfn.XLOOKUP(C87,DB!$A$2:$A$255,DB!$D$2:$D$255,"")</f>
        <v>Sector 3</v>
      </c>
    </row>
    <row r="88" spans="1:20" x14ac:dyDescent="0.2">
      <c r="A88" s="20" t="s">
        <v>198</v>
      </c>
      <c r="B88" s="20" t="s">
        <v>18</v>
      </c>
      <c r="C88" s="20" t="s">
        <v>199</v>
      </c>
      <c r="D88" s="20" t="s">
        <v>61</v>
      </c>
      <c r="E88" s="20" t="s">
        <v>5218</v>
      </c>
      <c r="F88" s="21">
        <v>46311.729745370365</v>
      </c>
      <c r="G88" s="20" t="s">
        <v>22</v>
      </c>
      <c r="H88" s="20" t="s">
        <v>5219</v>
      </c>
      <c r="I88" s="22">
        <v>350</v>
      </c>
      <c r="J88" s="20" t="s">
        <v>23</v>
      </c>
      <c r="K88" s="20" t="s">
        <v>24</v>
      </c>
      <c r="L88" s="22">
        <v>136</v>
      </c>
      <c r="M88" s="20" t="s">
        <v>40</v>
      </c>
      <c r="N88" s="21">
        <v>46311.740034722221</v>
      </c>
      <c r="O88" s="22">
        <v>244</v>
      </c>
      <c r="P88" s="20" t="s">
        <v>26</v>
      </c>
      <c r="Q88" s="22">
        <v>190</v>
      </c>
      <c r="R88" s="3" t="str">
        <f>IF(OR(G88="12R",G88="12L"),_xlfn.XLOOKUP(C88,DB!$A$2:$A$255,DB!$B$2:$B$255,""),IF(OR(G88="30L",G88="30R"),_xlfn.XLOOKUP(C88,DB!$A$2:$A$255,DB!$C$2:$C$255,""),""))</f>
        <v>OMSUK</v>
      </c>
      <c r="S88" s="3">
        <f t="shared" si="1"/>
        <v>17</v>
      </c>
      <c r="T88" s="3" t="str">
        <f>_xlfn.XLOOKUP(C88,DB!$A$2:$A$255,DB!$D$2:$D$255,"")</f>
        <v>Sector 3</v>
      </c>
    </row>
    <row r="89" spans="1:20" x14ac:dyDescent="0.2">
      <c r="A89" s="20" t="s">
        <v>202</v>
      </c>
      <c r="B89" s="20" t="s">
        <v>18</v>
      </c>
      <c r="C89" s="20" t="s">
        <v>203</v>
      </c>
      <c r="D89" s="20" t="s">
        <v>123</v>
      </c>
      <c r="E89" s="20" t="s">
        <v>5220</v>
      </c>
      <c r="F89" s="21">
        <v>46311.733055555553</v>
      </c>
      <c r="G89" s="20" t="s">
        <v>22</v>
      </c>
      <c r="H89" s="20" t="s">
        <v>5221</v>
      </c>
      <c r="I89" s="22">
        <v>310</v>
      </c>
      <c r="J89" s="20" t="s">
        <v>23</v>
      </c>
      <c r="K89" s="20" t="s">
        <v>24</v>
      </c>
      <c r="L89" s="22">
        <v>136</v>
      </c>
      <c r="M89" s="20" t="s">
        <v>40</v>
      </c>
      <c r="N89" s="21">
        <v>46311.742534722223</v>
      </c>
      <c r="O89" s="22">
        <v>241</v>
      </c>
      <c r="P89" s="20" t="s">
        <v>26</v>
      </c>
      <c r="Q89" s="22">
        <v>190</v>
      </c>
      <c r="R89" s="3" t="str">
        <f>IF(OR(G89="12R",G89="12L"),_xlfn.XLOOKUP(C89,DB!$A$2:$A$255,DB!$B$2:$B$255,""),IF(OR(G89="30L",G89="30R"),_xlfn.XLOOKUP(C89,DB!$A$2:$A$255,DB!$C$2:$C$255,""),""))</f>
        <v>ENEBA</v>
      </c>
      <c r="S89" s="3">
        <f t="shared" si="1"/>
        <v>17</v>
      </c>
      <c r="T89" s="3" t="str">
        <f>_xlfn.XLOOKUP(C89,DB!$A$2:$A$255,DB!$D$2:$D$255,"")</f>
        <v>Sector 3</v>
      </c>
    </row>
    <row r="90" spans="1:20" x14ac:dyDescent="0.2">
      <c r="A90" s="20" t="s">
        <v>5222</v>
      </c>
      <c r="B90" s="20" t="s">
        <v>18</v>
      </c>
      <c r="C90" s="20" t="s">
        <v>212</v>
      </c>
      <c r="D90" s="20" t="s">
        <v>213</v>
      </c>
      <c r="E90" s="20"/>
      <c r="F90" s="21">
        <v>46311.733796296292</v>
      </c>
      <c r="G90" s="20" t="s">
        <v>22</v>
      </c>
      <c r="H90" s="20" t="s">
        <v>5223</v>
      </c>
      <c r="I90" s="22">
        <v>430</v>
      </c>
      <c r="J90" s="20" t="s">
        <v>23</v>
      </c>
      <c r="K90" s="20" t="s">
        <v>51</v>
      </c>
      <c r="L90" s="22">
        <v>868</v>
      </c>
      <c r="M90" s="20" t="s">
        <v>36</v>
      </c>
      <c r="N90" s="21">
        <v>46311.78396990741</v>
      </c>
      <c r="O90" s="22">
        <v>430</v>
      </c>
      <c r="P90" s="20" t="s">
        <v>26</v>
      </c>
      <c r="Q90" s="22">
        <v>30</v>
      </c>
      <c r="R90" s="3" t="str">
        <f>IF(OR(G90="12R",G90="12L"),_xlfn.XLOOKUP(C90,DB!$A$2:$A$255,DB!$B$2:$B$255,""),IF(OR(G90="30L",G90="30R"),_xlfn.XLOOKUP(C90,DB!$A$2:$A$255,DB!$C$2:$C$255,""),""))</f>
        <v>UDGUV</v>
      </c>
      <c r="S90" s="3">
        <f t="shared" si="1"/>
        <v>17</v>
      </c>
      <c r="T90" s="3" t="str">
        <f>_xlfn.XLOOKUP(C90,DB!$A$2:$A$255,DB!$D$2:$D$255,"")</f>
        <v>Sector 2</v>
      </c>
    </row>
    <row r="91" spans="1:20" x14ac:dyDescent="0.2">
      <c r="A91" s="20" t="s">
        <v>5224</v>
      </c>
      <c r="B91" s="20" t="s">
        <v>18</v>
      </c>
      <c r="C91" s="20" t="s">
        <v>1395</v>
      </c>
      <c r="D91" s="20" t="s">
        <v>469</v>
      </c>
      <c r="E91" s="20" t="s">
        <v>5225</v>
      </c>
      <c r="F91" s="21">
        <v>46311.735034722224</v>
      </c>
      <c r="G91" s="20" t="s">
        <v>22</v>
      </c>
      <c r="H91" s="20" t="s">
        <v>5226</v>
      </c>
      <c r="I91" s="22">
        <v>350</v>
      </c>
      <c r="J91" s="20" t="s">
        <v>23</v>
      </c>
      <c r="K91" s="20" t="s">
        <v>504</v>
      </c>
      <c r="L91" s="22">
        <v>239</v>
      </c>
      <c r="M91" s="20" t="s">
        <v>5227</v>
      </c>
      <c r="N91" s="21">
        <v>46311.750023148154</v>
      </c>
      <c r="O91" s="22">
        <v>308</v>
      </c>
      <c r="P91" s="20" t="s">
        <v>26</v>
      </c>
      <c r="Q91" s="22">
        <v>40</v>
      </c>
      <c r="R91" s="3" t="str">
        <f>IF(OR(G91="12R",G91="12L"),_xlfn.XLOOKUP(C91,DB!$A$2:$A$255,DB!$B$2:$B$255,""),IF(OR(G91="30L",G91="30R"),_xlfn.XLOOKUP(C91,DB!$A$2:$A$255,DB!$C$2:$C$255,""),""))</f>
        <v>OMSUK</v>
      </c>
      <c r="S91" s="3">
        <f t="shared" si="1"/>
        <v>17</v>
      </c>
      <c r="T91" s="3" t="str">
        <f>_xlfn.XLOOKUP(C91,DB!$A$2:$A$255,DB!$D$2:$D$255,"")</f>
        <v>Sector 3</v>
      </c>
    </row>
    <row r="92" spans="1:20" x14ac:dyDescent="0.2">
      <c r="A92" s="20" t="s">
        <v>3916</v>
      </c>
      <c r="B92" s="20" t="s">
        <v>18</v>
      </c>
      <c r="C92" s="20" t="s">
        <v>423</v>
      </c>
      <c r="D92" s="20" t="s">
        <v>129</v>
      </c>
      <c r="E92" s="20" t="s">
        <v>5228</v>
      </c>
      <c r="F92" s="21">
        <v>46311.736388888894</v>
      </c>
      <c r="G92" s="20" t="s">
        <v>22</v>
      </c>
      <c r="H92" s="20" t="s">
        <v>5229</v>
      </c>
      <c r="I92" s="22">
        <v>360</v>
      </c>
      <c r="J92" s="20" t="s">
        <v>23</v>
      </c>
      <c r="K92" s="20" t="s">
        <v>24</v>
      </c>
      <c r="L92" s="22">
        <v>447</v>
      </c>
      <c r="M92" s="20" t="s">
        <v>204</v>
      </c>
      <c r="N92" s="21">
        <v>46311.760798611111</v>
      </c>
      <c r="O92" s="22">
        <v>360</v>
      </c>
      <c r="P92" s="20" t="s">
        <v>26</v>
      </c>
      <c r="Q92" s="22">
        <v>40</v>
      </c>
      <c r="R92" s="3" t="str">
        <f>IF(OR(G92="12R",G92="12L"),_xlfn.XLOOKUP(C92,DB!$A$2:$A$255,DB!$B$2:$B$255,""),IF(OR(G92="30L",G92="30R"),_xlfn.XLOOKUP(C92,DB!$A$2:$A$255,DB!$C$2:$C$255,""),""))</f>
        <v>ENEBA</v>
      </c>
      <c r="S92" s="3">
        <f t="shared" si="1"/>
        <v>17</v>
      </c>
      <c r="T92" s="3" t="str">
        <f>_xlfn.XLOOKUP(C92,DB!$A$2:$A$255,DB!$D$2:$D$255,"")</f>
        <v>Sector 3</v>
      </c>
    </row>
    <row r="93" spans="1:20" x14ac:dyDescent="0.2">
      <c r="A93" s="20" t="s">
        <v>155</v>
      </c>
      <c r="B93" s="20" t="s">
        <v>18</v>
      </c>
      <c r="C93" s="20" t="s">
        <v>33</v>
      </c>
      <c r="D93" s="20" t="s">
        <v>54</v>
      </c>
      <c r="E93" s="20" t="s">
        <v>3229</v>
      </c>
      <c r="F93" s="21">
        <v>46311.737638888888</v>
      </c>
      <c r="G93" s="20" t="s">
        <v>22</v>
      </c>
      <c r="H93" s="20" t="s">
        <v>5230</v>
      </c>
      <c r="I93" s="22">
        <v>380</v>
      </c>
      <c r="J93" s="20" t="s">
        <v>23</v>
      </c>
      <c r="K93" s="20" t="s">
        <v>24</v>
      </c>
      <c r="L93" s="22">
        <v>891</v>
      </c>
      <c r="M93" s="20" t="s">
        <v>36</v>
      </c>
      <c r="N93" s="21">
        <v>46311.787777777776</v>
      </c>
      <c r="O93" s="22">
        <v>380</v>
      </c>
      <c r="P93" s="20" t="s">
        <v>26</v>
      </c>
      <c r="Q93" s="22">
        <v>190</v>
      </c>
      <c r="R93" s="3" t="str">
        <f>IF(OR(G93="12R",G93="12L"),_xlfn.XLOOKUP(C93,DB!$A$2:$A$255,DB!$B$2:$B$255,""),IF(OR(G93="30L",G93="30R"),_xlfn.XLOOKUP(C93,DB!$A$2:$A$255,DB!$C$2:$C$255,""),""))</f>
        <v>UDGUV</v>
      </c>
      <c r="S93" s="3">
        <f t="shared" si="1"/>
        <v>17</v>
      </c>
      <c r="T93" s="3" t="str">
        <f>_xlfn.XLOOKUP(C93,DB!$A$2:$A$255,DB!$D$2:$D$255,"")</f>
        <v>Sector 2</v>
      </c>
    </row>
    <row r="94" spans="1:20" x14ac:dyDescent="0.2">
      <c r="A94" s="20" t="s">
        <v>410</v>
      </c>
      <c r="B94" s="20" t="s">
        <v>18</v>
      </c>
      <c r="C94" s="20" t="s">
        <v>63</v>
      </c>
      <c r="D94" s="20" t="s">
        <v>54</v>
      </c>
      <c r="E94" s="20" t="s">
        <v>4009</v>
      </c>
      <c r="F94" s="21">
        <v>46311.744398148148</v>
      </c>
      <c r="G94" s="20" t="s">
        <v>22</v>
      </c>
      <c r="H94" s="20" t="s">
        <v>5231</v>
      </c>
      <c r="I94" s="22">
        <v>380</v>
      </c>
      <c r="J94" s="20" t="s">
        <v>23</v>
      </c>
      <c r="K94" s="20" t="s">
        <v>24</v>
      </c>
      <c r="L94" s="22">
        <v>879</v>
      </c>
      <c r="M94" s="20" t="s">
        <v>558</v>
      </c>
      <c r="N94" s="21">
        <v>46311.792476851857</v>
      </c>
      <c r="O94" s="22">
        <v>380</v>
      </c>
      <c r="P94" s="20" t="s">
        <v>26</v>
      </c>
      <c r="Q94" s="22">
        <v>190</v>
      </c>
      <c r="R94" s="3" t="str">
        <f>IF(OR(G94="12R",G94="12L"),_xlfn.XLOOKUP(C94,DB!$A$2:$A$255,DB!$B$2:$B$255,""),IF(OR(G94="30L",G94="30R"),_xlfn.XLOOKUP(C94,DB!$A$2:$A$255,DB!$C$2:$C$255,""),""))</f>
        <v>UDGUV</v>
      </c>
      <c r="S94" s="3">
        <f t="shared" si="1"/>
        <v>17</v>
      </c>
      <c r="T94" s="3" t="str">
        <f>_xlfn.XLOOKUP(C94,DB!$A$2:$A$255,DB!$D$2:$D$255,"")</f>
        <v>Sector 2</v>
      </c>
    </row>
    <row r="95" spans="1:20" x14ac:dyDescent="0.2">
      <c r="A95" s="20" t="s">
        <v>236</v>
      </c>
      <c r="B95" s="20" t="s">
        <v>18</v>
      </c>
      <c r="C95" s="20" t="s">
        <v>43</v>
      </c>
      <c r="D95" s="20" t="s">
        <v>44</v>
      </c>
      <c r="E95" s="20" t="s">
        <v>564</v>
      </c>
      <c r="F95" s="21">
        <v>46311.746516203704</v>
      </c>
      <c r="G95" s="20" t="s">
        <v>22</v>
      </c>
      <c r="H95" s="20" t="s">
        <v>5232</v>
      </c>
      <c r="I95" s="22">
        <v>360</v>
      </c>
      <c r="J95" s="20" t="s">
        <v>23</v>
      </c>
      <c r="K95" s="20" t="s">
        <v>24</v>
      </c>
      <c r="L95" s="22">
        <v>901</v>
      </c>
      <c r="M95" s="20" t="s">
        <v>2812</v>
      </c>
      <c r="N95" s="21">
        <v>46311.795543981483</v>
      </c>
      <c r="O95" s="22">
        <v>360</v>
      </c>
      <c r="P95" s="20" t="s">
        <v>26</v>
      </c>
      <c r="Q95" s="22">
        <v>190</v>
      </c>
      <c r="R95" s="3" t="str">
        <f>IF(OR(G95="12R",G95="12L"),_xlfn.XLOOKUP(C95,DB!$A$2:$A$255,DB!$B$2:$B$255,""),IF(OR(G95="30L",G95="30R"),_xlfn.XLOOKUP(C95,DB!$A$2:$A$255,DB!$C$2:$C$255,""),""))</f>
        <v>UDGUV</v>
      </c>
      <c r="S95" s="3">
        <f t="shared" si="1"/>
        <v>17</v>
      </c>
      <c r="T95" s="3" t="str">
        <f>_xlfn.XLOOKUP(C95,DB!$A$2:$A$255,DB!$D$2:$D$255,"")</f>
        <v>Sector 2</v>
      </c>
    </row>
    <row r="96" spans="1:20" x14ac:dyDescent="0.2">
      <c r="A96" s="20" t="s">
        <v>207</v>
      </c>
      <c r="B96" s="20" t="s">
        <v>18</v>
      </c>
      <c r="C96" s="20" t="s">
        <v>208</v>
      </c>
      <c r="D96" s="20" t="s">
        <v>61</v>
      </c>
      <c r="E96" s="20" t="s">
        <v>5233</v>
      </c>
      <c r="F96" s="21">
        <v>46311.747291666667</v>
      </c>
      <c r="G96" s="20" t="s">
        <v>22</v>
      </c>
      <c r="H96" s="20" t="s">
        <v>5234</v>
      </c>
      <c r="I96" s="22">
        <v>330</v>
      </c>
      <c r="J96" s="20" t="s">
        <v>23</v>
      </c>
      <c r="K96" s="20" t="s">
        <v>24</v>
      </c>
      <c r="L96" s="22">
        <v>136</v>
      </c>
      <c r="M96" s="20" t="s">
        <v>40</v>
      </c>
      <c r="N96" s="21">
        <v>46311.757662037038</v>
      </c>
      <c r="O96" s="22">
        <v>217</v>
      </c>
      <c r="P96" s="20" t="s">
        <v>26</v>
      </c>
      <c r="Q96" s="22">
        <v>190</v>
      </c>
      <c r="R96" s="3" t="str">
        <f>IF(OR(G96="12R",G96="12L"),_xlfn.XLOOKUP(C96,DB!$A$2:$A$255,DB!$B$2:$B$255,""),IF(OR(G96="30L",G96="30R"),_xlfn.XLOOKUP(C96,DB!$A$2:$A$255,DB!$C$2:$C$255,""),""))</f>
        <v>ENEBA</v>
      </c>
      <c r="S96" s="3">
        <f t="shared" si="1"/>
        <v>17</v>
      </c>
      <c r="T96" s="3" t="str">
        <f>_xlfn.XLOOKUP(C96,DB!$A$2:$A$255,DB!$D$2:$D$255,"")</f>
        <v>Sector 3</v>
      </c>
    </row>
    <row r="97" spans="1:20" x14ac:dyDescent="0.2">
      <c r="A97" s="20" t="s">
        <v>483</v>
      </c>
      <c r="B97" s="20" t="s">
        <v>18</v>
      </c>
      <c r="C97" s="20" t="s">
        <v>484</v>
      </c>
      <c r="D97" s="20" t="s">
        <v>20</v>
      </c>
      <c r="E97" s="20" t="s">
        <v>736</v>
      </c>
      <c r="F97" s="21">
        <v>46311.75172453704</v>
      </c>
      <c r="G97" s="20" t="s">
        <v>22</v>
      </c>
      <c r="H97" s="20" t="s">
        <v>5235</v>
      </c>
      <c r="I97" s="22">
        <v>380</v>
      </c>
      <c r="J97" s="20" t="s">
        <v>23</v>
      </c>
      <c r="K97" s="20" t="s">
        <v>24</v>
      </c>
      <c r="L97" s="22">
        <v>1010</v>
      </c>
      <c r="M97" s="20" t="s">
        <v>486</v>
      </c>
      <c r="N97" s="21">
        <v>46311.80736111111</v>
      </c>
      <c r="O97" s="22">
        <v>228</v>
      </c>
      <c r="P97" s="20" t="s">
        <v>26</v>
      </c>
      <c r="Q97" s="22">
        <v>190</v>
      </c>
      <c r="R97" s="3" t="str">
        <f>IF(OR(G97="12R",G97="12L"),_xlfn.XLOOKUP(C97,DB!$A$2:$A$255,DB!$B$2:$B$255,""),IF(OR(G97="30L",G97="30R"),_xlfn.XLOOKUP(C97,DB!$A$2:$A$255,DB!$C$2:$C$255,""),""))</f>
        <v>UDGUV</v>
      </c>
      <c r="S97" s="3">
        <f t="shared" si="1"/>
        <v>18</v>
      </c>
      <c r="T97" s="3" t="str">
        <f>_xlfn.XLOOKUP(C97,DB!$A$2:$A$255,DB!$D$2:$D$255,"")</f>
        <v>Sector 2</v>
      </c>
    </row>
    <row r="98" spans="1:20" x14ac:dyDescent="0.2">
      <c r="A98" s="20" t="s">
        <v>226</v>
      </c>
      <c r="B98" s="20" t="s">
        <v>18</v>
      </c>
      <c r="C98" s="20" t="s">
        <v>227</v>
      </c>
      <c r="D98" s="20" t="s">
        <v>54</v>
      </c>
      <c r="E98" s="20" t="s">
        <v>2288</v>
      </c>
      <c r="F98" s="21">
        <v>46311.754027777773</v>
      </c>
      <c r="G98" s="20" t="s">
        <v>22</v>
      </c>
      <c r="H98" s="20" t="s">
        <v>5236</v>
      </c>
      <c r="I98" s="22">
        <v>370</v>
      </c>
      <c r="J98" s="20" t="s">
        <v>23</v>
      </c>
      <c r="K98" s="20" t="s">
        <v>24</v>
      </c>
      <c r="L98" s="22">
        <v>149</v>
      </c>
      <c r="M98" s="20" t="s">
        <v>117</v>
      </c>
      <c r="N98" s="21">
        <v>46311.764212962968</v>
      </c>
      <c r="O98" s="22">
        <v>277</v>
      </c>
      <c r="P98" s="20" t="s">
        <v>26</v>
      </c>
      <c r="Q98" s="22">
        <v>190</v>
      </c>
      <c r="R98" s="3" t="str">
        <f>IF(OR(G98="12R",G98="12L"),_xlfn.XLOOKUP(C98,DB!$A$2:$A$255,DB!$B$2:$B$255,""),IF(OR(G98="30L",G98="30R"),_xlfn.XLOOKUP(C98,DB!$A$2:$A$255,DB!$C$2:$C$255,""),""))</f>
        <v>TAKUX</v>
      </c>
      <c r="S98" s="3">
        <f t="shared" si="1"/>
        <v>18</v>
      </c>
      <c r="T98" s="3" t="str">
        <f>_xlfn.XLOOKUP(C98,DB!$A$2:$A$255,DB!$D$2:$D$255,"")</f>
        <v>Sector 7</v>
      </c>
    </row>
    <row r="99" spans="1:20" x14ac:dyDescent="0.2">
      <c r="A99" s="20" t="s">
        <v>389</v>
      </c>
      <c r="B99" s="20" t="s">
        <v>18</v>
      </c>
      <c r="C99" s="20" t="s">
        <v>390</v>
      </c>
      <c r="D99" s="20" t="s">
        <v>34</v>
      </c>
      <c r="E99" s="20" t="s">
        <v>4736</v>
      </c>
      <c r="F99" s="21">
        <v>46311.757187499999</v>
      </c>
      <c r="G99" s="20" t="s">
        <v>22</v>
      </c>
      <c r="H99" s="20" t="s">
        <v>5237</v>
      </c>
      <c r="I99" s="22">
        <v>370</v>
      </c>
      <c r="J99" s="20" t="s">
        <v>23</v>
      </c>
      <c r="K99" s="20" t="s">
        <v>24</v>
      </c>
      <c r="L99" s="22">
        <v>133</v>
      </c>
      <c r="M99" s="20" t="s">
        <v>40</v>
      </c>
      <c r="N99" s="21">
        <v>46311.76626157407</v>
      </c>
      <c r="O99" s="22">
        <v>264</v>
      </c>
      <c r="P99" s="20" t="s">
        <v>26</v>
      </c>
      <c r="Q99" s="22">
        <v>190</v>
      </c>
      <c r="R99" s="3" t="str">
        <f>IF(OR(G99="12R",G99="12L"),_xlfn.XLOOKUP(C99,DB!$A$2:$A$255,DB!$B$2:$B$255,""),IF(OR(G99="30L",G99="30R"),_xlfn.XLOOKUP(C99,DB!$A$2:$A$255,DB!$C$2:$C$255,""),""))</f>
        <v>OMSUK</v>
      </c>
      <c r="S99" s="3">
        <f t="shared" si="1"/>
        <v>18</v>
      </c>
      <c r="T99" s="3" t="str">
        <f>_xlfn.XLOOKUP(C99,DB!$A$2:$A$255,DB!$D$2:$D$255,"")</f>
        <v>Sector 3</v>
      </c>
    </row>
    <row r="100" spans="1:20" x14ac:dyDescent="0.2">
      <c r="A100" s="20" t="s">
        <v>242</v>
      </c>
      <c r="B100" s="20" t="s">
        <v>18</v>
      </c>
      <c r="C100" s="20" t="s">
        <v>203</v>
      </c>
      <c r="D100" s="20" t="s">
        <v>61</v>
      </c>
      <c r="E100" s="20" t="s">
        <v>5238</v>
      </c>
      <c r="F100" s="21">
        <v>46311.758599537032</v>
      </c>
      <c r="G100" s="20" t="s">
        <v>22</v>
      </c>
      <c r="H100" s="20" t="s">
        <v>5239</v>
      </c>
      <c r="I100" s="22">
        <v>350</v>
      </c>
      <c r="J100" s="20" t="s">
        <v>23</v>
      </c>
      <c r="K100" s="20" t="s">
        <v>24</v>
      </c>
      <c r="L100" s="22">
        <v>133</v>
      </c>
      <c r="M100" s="20" t="s">
        <v>40</v>
      </c>
      <c r="N100" s="21">
        <v>46311.768599537041</v>
      </c>
      <c r="O100" s="22">
        <v>228</v>
      </c>
      <c r="P100" s="20" t="s">
        <v>26</v>
      </c>
      <c r="Q100" s="22">
        <v>190</v>
      </c>
      <c r="R100" s="3" t="str">
        <f>IF(OR(G100="12R",G100="12L"),_xlfn.XLOOKUP(C100,DB!$A$2:$A$255,DB!$B$2:$B$255,""),IF(OR(G100="30L",G100="30R"),_xlfn.XLOOKUP(C100,DB!$A$2:$A$255,DB!$C$2:$C$255,""),""))</f>
        <v>ENEBA</v>
      </c>
      <c r="S100" s="3">
        <f t="shared" si="1"/>
        <v>18</v>
      </c>
      <c r="T100" s="3" t="str">
        <f>_xlfn.XLOOKUP(C100,DB!$A$2:$A$255,DB!$D$2:$D$255,"")</f>
        <v>Sector 3</v>
      </c>
    </row>
    <row r="101" spans="1:20" x14ac:dyDescent="0.2">
      <c r="A101" s="20" t="s">
        <v>262</v>
      </c>
      <c r="B101" s="20" t="s">
        <v>18</v>
      </c>
      <c r="C101" s="20" t="s">
        <v>134</v>
      </c>
      <c r="D101" s="20" t="s">
        <v>61</v>
      </c>
      <c r="E101" s="20" t="s">
        <v>846</v>
      </c>
      <c r="F101" s="21">
        <v>46311.759930555556</v>
      </c>
      <c r="G101" s="20" t="s">
        <v>22</v>
      </c>
      <c r="H101" s="20" t="s">
        <v>5240</v>
      </c>
      <c r="I101" s="22">
        <v>350</v>
      </c>
      <c r="J101" s="20" t="s">
        <v>23</v>
      </c>
      <c r="K101" s="20" t="s">
        <v>24</v>
      </c>
      <c r="L101" s="22">
        <v>133</v>
      </c>
      <c r="M101" s="20" t="s">
        <v>40</v>
      </c>
      <c r="N101" s="21">
        <v>46311.769479166665</v>
      </c>
      <c r="O101" s="22">
        <v>213</v>
      </c>
      <c r="P101" s="20" t="s">
        <v>26</v>
      </c>
      <c r="Q101" s="22">
        <v>190</v>
      </c>
      <c r="R101" s="3" t="str">
        <f>IF(OR(G101="12R",G101="12L"),_xlfn.XLOOKUP(C101,DB!$A$2:$A$255,DB!$B$2:$B$255,""),IF(OR(G101="30L",G101="30R"),_xlfn.XLOOKUP(C101,DB!$A$2:$A$255,DB!$C$2:$C$255,""),""))</f>
        <v>ENEBA</v>
      </c>
      <c r="S101" s="3">
        <f t="shared" si="1"/>
        <v>18</v>
      </c>
      <c r="T101" s="3" t="str">
        <f>_xlfn.XLOOKUP(C101,DB!$A$2:$A$255,DB!$D$2:$D$255,"")</f>
        <v>Sector 3</v>
      </c>
    </row>
    <row r="102" spans="1:20" x14ac:dyDescent="0.2">
      <c r="A102" s="20" t="s">
        <v>240</v>
      </c>
      <c r="B102" s="20" t="s">
        <v>18</v>
      </c>
      <c r="C102" s="20" t="s">
        <v>28</v>
      </c>
      <c r="D102" s="20" t="s">
        <v>241</v>
      </c>
      <c r="E102" s="20" t="s">
        <v>5241</v>
      </c>
      <c r="F102" s="21">
        <v>46311.7653125</v>
      </c>
      <c r="G102" s="20" t="s">
        <v>22</v>
      </c>
      <c r="H102" s="20" t="s">
        <v>5242</v>
      </c>
      <c r="I102" s="22">
        <v>360</v>
      </c>
      <c r="J102" s="20" t="s">
        <v>23</v>
      </c>
      <c r="K102" s="20" t="s">
        <v>24</v>
      </c>
      <c r="L102" s="22">
        <v>444</v>
      </c>
      <c r="M102" s="20" t="s">
        <v>204</v>
      </c>
      <c r="N102" s="21">
        <v>46311.79074074074</v>
      </c>
      <c r="O102" s="22">
        <v>360</v>
      </c>
      <c r="P102" s="20" t="s">
        <v>26</v>
      </c>
      <c r="Q102" s="22">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s="20" t="s">
        <v>192</v>
      </c>
      <c r="B103" s="20" t="s">
        <v>18</v>
      </c>
      <c r="C103" s="20" t="s">
        <v>193</v>
      </c>
      <c r="D103" s="20" t="s">
        <v>34</v>
      </c>
      <c r="E103" s="20" t="s">
        <v>399</v>
      </c>
      <c r="F103" s="21">
        <v>46311.766122685185</v>
      </c>
      <c r="G103" s="20" t="s">
        <v>22</v>
      </c>
      <c r="H103" s="20" t="s">
        <v>5243</v>
      </c>
      <c r="I103" s="22">
        <v>360</v>
      </c>
      <c r="J103" s="20" t="s">
        <v>23</v>
      </c>
      <c r="K103" s="20" t="s">
        <v>24</v>
      </c>
      <c r="L103" s="22">
        <v>825</v>
      </c>
      <c r="M103" s="20" t="s">
        <v>193</v>
      </c>
      <c r="N103" s="21">
        <v>46311.812731481477</v>
      </c>
      <c r="O103" s="22">
        <v>15</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665</v>
      </c>
      <c r="B104" s="20" t="s">
        <v>18</v>
      </c>
      <c r="C104" s="20" t="s">
        <v>666</v>
      </c>
      <c r="D104" s="20" t="s">
        <v>29</v>
      </c>
      <c r="E104" s="20" t="s">
        <v>5244</v>
      </c>
      <c r="F104" s="21">
        <v>46311.767071759255</v>
      </c>
      <c r="G104" s="20" t="s">
        <v>22</v>
      </c>
      <c r="H104" s="20" t="s">
        <v>5245</v>
      </c>
      <c r="I104" s="22">
        <v>360</v>
      </c>
      <c r="J104" s="20" t="s">
        <v>23</v>
      </c>
      <c r="K104" s="20" t="s">
        <v>24</v>
      </c>
      <c r="L104" s="22">
        <v>450</v>
      </c>
      <c r="M104" s="20" t="s">
        <v>204</v>
      </c>
      <c r="N104" s="21">
        <v>46311.791516203702</v>
      </c>
      <c r="O104" s="22">
        <v>340</v>
      </c>
      <c r="P104" s="20" t="s">
        <v>26</v>
      </c>
      <c r="Q104" s="22">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20" t="s">
        <v>233</v>
      </c>
      <c r="B105" s="20" t="s">
        <v>18</v>
      </c>
      <c r="C105" s="20" t="s">
        <v>234</v>
      </c>
      <c r="D105" s="20" t="s">
        <v>44</v>
      </c>
      <c r="E105" s="20" t="s">
        <v>2755</v>
      </c>
      <c r="F105" s="21">
        <v>46311.77043981482</v>
      </c>
      <c r="G105" s="20" t="s">
        <v>22</v>
      </c>
      <c r="H105" s="20" t="s">
        <v>5246</v>
      </c>
      <c r="I105" s="22">
        <v>320</v>
      </c>
      <c r="J105" s="20" t="s">
        <v>23</v>
      </c>
      <c r="K105" s="20" t="s">
        <v>24</v>
      </c>
      <c r="L105" s="22">
        <v>874</v>
      </c>
      <c r="M105" s="20" t="s">
        <v>3306</v>
      </c>
      <c r="N105" s="21">
        <v>46311.817048611112</v>
      </c>
      <c r="O105" s="22">
        <v>320</v>
      </c>
      <c r="P105" s="20" t="s">
        <v>26</v>
      </c>
      <c r="Q105" s="22">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243</v>
      </c>
      <c r="B106" s="20" t="s">
        <v>18</v>
      </c>
      <c r="C106" s="20" t="s">
        <v>144</v>
      </c>
      <c r="D106" s="20" t="s">
        <v>61</v>
      </c>
      <c r="E106" s="20" t="s">
        <v>5247</v>
      </c>
      <c r="F106" s="21">
        <v>46311.771284722221</v>
      </c>
      <c r="G106" s="20" t="s">
        <v>22</v>
      </c>
      <c r="H106" s="20" t="s">
        <v>5248</v>
      </c>
      <c r="I106" s="22">
        <v>330</v>
      </c>
      <c r="J106" s="20" t="s">
        <v>23</v>
      </c>
      <c r="K106" s="20" t="s">
        <v>24</v>
      </c>
      <c r="L106" s="22">
        <v>223</v>
      </c>
      <c r="M106" s="20" t="s">
        <v>383</v>
      </c>
      <c r="N106" s="21">
        <v>46311.785509259258</v>
      </c>
      <c r="O106" s="22">
        <v>258</v>
      </c>
      <c r="P106" s="20" t="s">
        <v>26</v>
      </c>
      <c r="Q106" s="22">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218</v>
      </c>
      <c r="B107" s="20" t="s">
        <v>18</v>
      </c>
      <c r="C107" s="20" t="s">
        <v>219</v>
      </c>
      <c r="D107" s="20" t="s">
        <v>54</v>
      </c>
      <c r="E107" s="20" t="s">
        <v>2181</v>
      </c>
      <c r="F107" s="21">
        <v>46311.773321759261</v>
      </c>
      <c r="G107" s="20" t="s">
        <v>22</v>
      </c>
      <c r="H107" s="20" t="s">
        <v>5249</v>
      </c>
      <c r="I107" s="22">
        <v>290</v>
      </c>
      <c r="J107" s="20" t="s">
        <v>23</v>
      </c>
      <c r="K107" s="20" t="s">
        <v>24</v>
      </c>
      <c r="L107" s="22">
        <v>159</v>
      </c>
      <c r="M107" s="20" t="s">
        <v>117</v>
      </c>
      <c r="N107" s="21">
        <v>46311.784363425926</v>
      </c>
      <c r="O107" s="22">
        <v>290</v>
      </c>
      <c r="P107" s="20" t="s">
        <v>26</v>
      </c>
      <c r="Q107" s="22">
        <v>190</v>
      </c>
      <c r="R107" s="3" t="str">
        <f>IF(OR(G107="12R",G107="12L"),_xlfn.XLOOKUP(C107,DB!$A$2:$A$255,DB!$B$2:$B$255,""),IF(OR(G107="30L",G107="30R"),_xlfn.XLOOKUP(C107,DB!$A$2:$A$255,DB!$C$2:$C$255,""),""))</f>
        <v>TAKUX</v>
      </c>
      <c r="S107" s="3">
        <f t="shared" si="1"/>
        <v>18</v>
      </c>
      <c r="T107" s="3" t="str">
        <f>_xlfn.XLOOKUP(C107,DB!$A$2:$A$255,DB!$D$2:$D$255,"")</f>
        <v>Sector 7</v>
      </c>
    </row>
    <row r="108" spans="1:20" x14ac:dyDescent="0.2">
      <c r="A108" s="20" t="s">
        <v>253</v>
      </c>
      <c r="B108" s="20" t="s">
        <v>18</v>
      </c>
      <c r="C108" s="20" t="s">
        <v>122</v>
      </c>
      <c r="D108" s="20" t="s">
        <v>123</v>
      </c>
      <c r="E108" s="20" t="s">
        <v>855</v>
      </c>
      <c r="F108" s="21">
        <v>46311.774745370371</v>
      </c>
      <c r="G108" s="20" t="s">
        <v>22</v>
      </c>
      <c r="H108" s="20" t="s">
        <v>5250</v>
      </c>
      <c r="I108" s="22">
        <v>320</v>
      </c>
      <c r="J108" s="20" t="s">
        <v>23</v>
      </c>
      <c r="K108" s="20" t="s">
        <v>24</v>
      </c>
      <c r="L108" s="22">
        <v>439</v>
      </c>
      <c r="M108" s="20" t="s">
        <v>204</v>
      </c>
      <c r="N108" s="21">
        <v>46311.798067129625</v>
      </c>
      <c r="O108" s="22">
        <v>320</v>
      </c>
      <c r="P108" s="20" t="s">
        <v>26</v>
      </c>
      <c r="Q108" s="22">
        <v>40</v>
      </c>
      <c r="R108" s="3" t="str">
        <f>IF(OR(G108="12R",G108="12L"),_xlfn.XLOOKUP(C108,DB!$A$2:$A$255,DB!$B$2:$B$255,""),IF(OR(G108="30L",G108="30R"),_xlfn.XLOOKUP(C108,DB!$A$2:$A$255,DB!$C$2:$C$255,""),""))</f>
        <v>ENEBA</v>
      </c>
      <c r="S108" s="3">
        <f t="shared" si="1"/>
        <v>18</v>
      </c>
      <c r="T108" s="3" t="str">
        <f>_xlfn.XLOOKUP(C108,DB!$A$2:$A$255,DB!$D$2:$D$255,"")</f>
        <v>Sector 3</v>
      </c>
    </row>
    <row r="109" spans="1:20" x14ac:dyDescent="0.2">
      <c r="A109" s="20" t="s">
        <v>237</v>
      </c>
      <c r="B109" s="20" t="s">
        <v>18</v>
      </c>
      <c r="C109" s="20" t="s">
        <v>238</v>
      </c>
      <c r="D109" s="20" t="s">
        <v>116</v>
      </c>
      <c r="E109" s="20" t="s">
        <v>5251</v>
      </c>
      <c r="F109" s="21">
        <v>46311.776099537034</v>
      </c>
      <c r="G109" s="20" t="s">
        <v>22</v>
      </c>
      <c r="H109" s="20" t="s">
        <v>5252</v>
      </c>
      <c r="I109" s="22">
        <v>390</v>
      </c>
      <c r="J109" s="20" t="s">
        <v>23</v>
      </c>
      <c r="K109" s="20" t="s">
        <v>24</v>
      </c>
      <c r="L109" s="22">
        <v>131</v>
      </c>
      <c r="M109" s="20" t="s">
        <v>40</v>
      </c>
      <c r="N109" s="21">
        <v>46311.784988425927</v>
      </c>
      <c r="O109" s="22">
        <v>286</v>
      </c>
      <c r="P109" s="20" t="s">
        <v>26</v>
      </c>
      <c r="Q109" s="22">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s="20" t="s">
        <v>3080</v>
      </c>
      <c r="B110" s="20" t="s">
        <v>18</v>
      </c>
      <c r="C110" s="20" t="s">
        <v>33</v>
      </c>
      <c r="D110" s="20" t="s">
        <v>20</v>
      </c>
      <c r="E110" s="20" t="s">
        <v>562</v>
      </c>
      <c r="F110" s="21">
        <v>46311.782916666663</v>
      </c>
      <c r="G110" s="20" t="s">
        <v>22</v>
      </c>
      <c r="H110" s="20" t="s">
        <v>5253</v>
      </c>
      <c r="I110" s="22">
        <v>320</v>
      </c>
      <c r="J110" s="20" t="s">
        <v>23</v>
      </c>
      <c r="K110" s="20" t="s">
        <v>24</v>
      </c>
      <c r="L110" s="22">
        <v>858</v>
      </c>
      <c r="M110" s="20" t="s">
        <v>3649</v>
      </c>
      <c r="N110" s="21">
        <v>46311.829733796301</v>
      </c>
      <c r="O110" s="22">
        <v>320</v>
      </c>
      <c r="P110" s="20" t="s">
        <v>26</v>
      </c>
      <c r="Q110" s="22">
        <v>190</v>
      </c>
      <c r="R110" s="3" t="str">
        <f>IF(OR(G110="12R",G110="12L"),_xlfn.XLOOKUP(C110,DB!$A$2:$A$255,DB!$B$2:$B$255,""),IF(OR(G110="30L",G110="30R"),_xlfn.XLOOKUP(C110,DB!$A$2:$A$255,DB!$C$2:$C$255,""),""))</f>
        <v>UDGUV</v>
      </c>
      <c r="S110" s="3">
        <f t="shared" si="1"/>
        <v>18</v>
      </c>
      <c r="T110" s="3" t="str">
        <f>_xlfn.XLOOKUP(C110,DB!$A$2:$A$255,DB!$D$2:$D$255,"")</f>
        <v>Sector 2</v>
      </c>
    </row>
    <row r="111" spans="1:20" x14ac:dyDescent="0.2">
      <c r="A111" s="20" t="s">
        <v>214</v>
      </c>
      <c r="B111" s="20" t="s">
        <v>18</v>
      </c>
      <c r="C111" s="20" t="s">
        <v>215</v>
      </c>
      <c r="D111" s="20" t="s">
        <v>116</v>
      </c>
      <c r="E111" s="20" t="s">
        <v>3025</v>
      </c>
      <c r="F111" s="21">
        <v>46311.783726851849</v>
      </c>
      <c r="G111" s="20" t="s">
        <v>22</v>
      </c>
      <c r="H111" s="20" t="s">
        <v>5254</v>
      </c>
      <c r="I111" s="22">
        <v>370</v>
      </c>
      <c r="J111" s="20" t="s">
        <v>23</v>
      </c>
      <c r="K111" s="20" t="s">
        <v>24</v>
      </c>
      <c r="L111" s="22">
        <v>383</v>
      </c>
      <c r="M111" s="20" t="s">
        <v>679</v>
      </c>
      <c r="N111" s="21">
        <v>46311.803472222222</v>
      </c>
      <c r="O111" s="22">
        <v>350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217</v>
      </c>
      <c r="B112" s="20" t="s">
        <v>18</v>
      </c>
      <c r="C112" s="20" t="s">
        <v>33</v>
      </c>
      <c r="D112" s="20" t="s">
        <v>61</v>
      </c>
      <c r="E112" s="20" t="s">
        <v>418</v>
      </c>
      <c r="F112" s="21">
        <v>46311.784652777773</v>
      </c>
      <c r="G112" s="20" t="s">
        <v>22</v>
      </c>
      <c r="H112" s="20" t="s">
        <v>380</v>
      </c>
      <c r="I112" s="22">
        <v>300</v>
      </c>
      <c r="J112" s="20" t="s">
        <v>23</v>
      </c>
      <c r="K112" s="20" t="s">
        <v>24</v>
      </c>
      <c r="L112" s="22">
        <v>878</v>
      </c>
      <c r="M112" s="20" t="s">
        <v>36</v>
      </c>
      <c r="N112" s="21">
        <v>46311.831493055557</v>
      </c>
      <c r="O112" s="22">
        <v>300</v>
      </c>
      <c r="P112" s="20" t="s">
        <v>26</v>
      </c>
      <c r="Q112" s="2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245</v>
      </c>
      <c r="B113" s="20" t="s">
        <v>18</v>
      </c>
      <c r="C113" s="20" t="s">
        <v>246</v>
      </c>
      <c r="D113" s="20" t="s">
        <v>247</v>
      </c>
      <c r="E113" s="20" t="s">
        <v>5255</v>
      </c>
      <c r="F113" s="21">
        <v>46311.786539351851</v>
      </c>
      <c r="G113" s="20" t="s">
        <v>22</v>
      </c>
      <c r="H113" s="20" t="s">
        <v>5256</v>
      </c>
      <c r="I113" s="22">
        <v>100</v>
      </c>
      <c r="J113" s="20" t="s">
        <v>23</v>
      </c>
      <c r="K113" s="20" t="s">
        <v>24</v>
      </c>
      <c r="L113" s="22">
        <v>351</v>
      </c>
      <c r="M113" s="20" t="s">
        <v>246</v>
      </c>
      <c r="N113" s="21">
        <v>46311.853171296301</v>
      </c>
      <c r="O113" s="22">
        <v>0</v>
      </c>
      <c r="P113" s="20" t="s">
        <v>137</v>
      </c>
      <c r="Q113" s="22">
        <v>40</v>
      </c>
      <c r="R113" s="3" t="str">
        <f>IF(OR(G113="12R",G113="12L"),_xlfn.XLOOKUP(C113,DB!$A$2:$A$255,DB!$B$2:$B$255,""),IF(OR(G113="30L",G113="30R"),_xlfn.XLOOKUP(C113,DB!$A$2:$A$255,DB!$C$2:$C$255,""),""))</f>
        <v>CZM</v>
      </c>
      <c r="S113" s="3">
        <f t="shared" si="1"/>
        <v>18</v>
      </c>
      <c r="T113" s="3" t="str">
        <f>_xlfn.XLOOKUP(C113,DB!$A$2:$A$255,DB!$D$2:$D$255,"")</f>
        <v>Sector 7</v>
      </c>
    </row>
    <row r="114" spans="1:20" x14ac:dyDescent="0.2">
      <c r="A114" s="20" t="s">
        <v>404</v>
      </c>
      <c r="B114" s="20" t="s">
        <v>18</v>
      </c>
      <c r="C114" s="20" t="s">
        <v>33</v>
      </c>
      <c r="D114" s="20" t="s">
        <v>61</v>
      </c>
      <c r="E114" s="20" t="s">
        <v>590</v>
      </c>
      <c r="F114" s="21">
        <v>46311.789409722223</v>
      </c>
      <c r="G114" s="20" t="s">
        <v>22</v>
      </c>
      <c r="H114" s="20" t="s">
        <v>5257</v>
      </c>
      <c r="I114" s="22">
        <v>360</v>
      </c>
      <c r="J114" s="20" t="s">
        <v>23</v>
      </c>
      <c r="K114" s="20" t="s">
        <v>152</v>
      </c>
      <c r="L114" s="22">
        <v>874</v>
      </c>
      <c r="M114" s="20" t="s">
        <v>36</v>
      </c>
      <c r="N114" s="21">
        <v>46311.837372685186</v>
      </c>
      <c r="O114" s="22">
        <v>360</v>
      </c>
      <c r="P114" s="20" t="s">
        <v>26</v>
      </c>
      <c r="Q114" s="22">
        <v>190</v>
      </c>
      <c r="R114" s="3" t="str">
        <f>IF(OR(G114="12R",G114="12L"),_xlfn.XLOOKUP(C114,DB!$A$2:$A$255,DB!$B$2:$B$255,""),IF(OR(G114="30L",G114="30R"),_xlfn.XLOOKUP(C114,DB!$A$2:$A$255,DB!$C$2:$C$255,""),""))</f>
        <v>UDGUV</v>
      </c>
      <c r="S114" s="3">
        <f t="shared" si="1"/>
        <v>18</v>
      </c>
      <c r="T114" s="3" t="str">
        <f>_xlfn.XLOOKUP(C114,DB!$A$2:$A$255,DB!$D$2:$D$255,"")</f>
        <v>Sector 2</v>
      </c>
    </row>
    <row r="115" spans="1:20" x14ac:dyDescent="0.2">
      <c r="A115" s="20" t="s">
        <v>244</v>
      </c>
      <c r="B115" s="20" t="s">
        <v>18</v>
      </c>
      <c r="C115" s="20" t="s">
        <v>28</v>
      </c>
      <c r="D115" s="20" t="s">
        <v>29</v>
      </c>
      <c r="E115" s="20" t="s">
        <v>2699</v>
      </c>
      <c r="F115" s="21">
        <v>46311.793333333335</v>
      </c>
      <c r="G115" s="20" t="s">
        <v>22</v>
      </c>
      <c r="H115" s="20" t="s">
        <v>5258</v>
      </c>
      <c r="I115" s="22">
        <v>370</v>
      </c>
      <c r="J115" s="20" t="s">
        <v>23</v>
      </c>
      <c r="K115" s="20" t="s">
        <v>24</v>
      </c>
      <c r="L115" s="22">
        <v>381</v>
      </c>
      <c r="M115" s="20" t="s">
        <v>5259</v>
      </c>
      <c r="N115" s="21">
        <v>46311.814664351856</v>
      </c>
      <c r="O115" s="22">
        <v>370</v>
      </c>
      <c r="P115" s="20" t="s">
        <v>26</v>
      </c>
      <c r="Q115" s="22">
        <v>40</v>
      </c>
      <c r="R115" s="3" t="str">
        <f>IF(OR(G115="12R",G115="12L"),_xlfn.XLOOKUP(C115,DB!$A$2:$A$255,DB!$B$2:$B$255,""),IF(OR(G115="30L",G115="30R"),_xlfn.XLOOKUP(C115,DB!$A$2:$A$255,DB!$C$2:$C$255,""),""))</f>
        <v>OMSUK</v>
      </c>
      <c r="S115" s="3">
        <f t="shared" si="1"/>
        <v>19</v>
      </c>
      <c r="T115" s="3" t="str">
        <f>_xlfn.XLOOKUP(C115,DB!$A$2:$A$255,DB!$D$2:$D$255,"")</f>
        <v>Sector 3</v>
      </c>
    </row>
    <row r="116" spans="1:20" x14ac:dyDescent="0.2">
      <c r="A116" s="20" t="s">
        <v>494</v>
      </c>
      <c r="B116" s="20" t="s">
        <v>18</v>
      </c>
      <c r="C116" s="20" t="s">
        <v>282</v>
      </c>
      <c r="D116" s="20" t="s">
        <v>29</v>
      </c>
      <c r="E116" s="20" t="s">
        <v>5260</v>
      </c>
      <c r="F116" s="21">
        <v>46311.796446759261</v>
      </c>
      <c r="G116" s="20" t="s">
        <v>22</v>
      </c>
      <c r="H116" s="20" t="s">
        <v>4761</v>
      </c>
      <c r="I116" s="22">
        <v>370</v>
      </c>
      <c r="J116" s="20" t="s">
        <v>23</v>
      </c>
      <c r="K116" s="20" t="s">
        <v>24</v>
      </c>
      <c r="L116" s="22">
        <v>133</v>
      </c>
      <c r="M116" s="20" t="s">
        <v>40</v>
      </c>
      <c r="N116" s="21">
        <v>46311.806192129632</v>
      </c>
      <c r="O116" s="22">
        <v>255</v>
      </c>
      <c r="P116" s="20" t="s">
        <v>26</v>
      </c>
      <c r="Q116" s="22">
        <v>190</v>
      </c>
      <c r="R116" s="3" t="str">
        <f>IF(OR(G116="12R",G116="12L"),_xlfn.XLOOKUP(C116,DB!$A$2:$A$255,DB!$B$2:$B$255,""),IF(OR(G116="30L",G116="30R"),_xlfn.XLOOKUP(C116,DB!$A$2:$A$255,DB!$C$2:$C$255,""),""))</f>
        <v>OMSUK</v>
      </c>
      <c r="S116" s="3">
        <f t="shared" si="1"/>
        <v>19</v>
      </c>
      <c r="T116" s="3" t="str">
        <f>_xlfn.XLOOKUP(C116,DB!$A$2:$A$255,DB!$D$2:$D$255,"")</f>
        <v>Sector 3</v>
      </c>
    </row>
    <row r="117" spans="1:20" x14ac:dyDescent="0.2">
      <c r="A117" s="20" t="s">
        <v>3096</v>
      </c>
      <c r="B117" s="20" t="s">
        <v>18</v>
      </c>
      <c r="C117" s="20" t="s">
        <v>205</v>
      </c>
      <c r="D117" s="20" t="s">
        <v>34</v>
      </c>
      <c r="E117" s="20" t="s">
        <v>3907</v>
      </c>
      <c r="F117" s="21">
        <v>46311.800046296295</v>
      </c>
      <c r="G117" s="20" t="s">
        <v>22</v>
      </c>
      <c r="H117" s="20" t="s">
        <v>5261</v>
      </c>
      <c r="I117" s="22">
        <v>370</v>
      </c>
      <c r="J117" s="20" t="s">
        <v>23</v>
      </c>
      <c r="K117" s="20" t="s">
        <v>24</v>
      </c>
      <c r="L117" s="22">
        <v>136</v>
      </c>
      <c r="M117" s="20" t="s">
        <v>40</v>
      </c>
      <c r="N117" s="21">
        <v>46311.809537037036</v>
      </c>
      <c r="O117" s="22">
        <v>261</v>
      </c>
      <c r="P117" s="20" t="s">
        <v>26</v>
      </c>
      <c r="Q117" s="22">
        <v>190</v>
      </c>
      <c r="R117" s="3" t="str">
        <f>IF(OR(G117="12R",G117="12L"),_xlfn.XLOOKUP(C117,DB!$A$2:$A$255,DB!$B$2:$B$255,""),IF(OR(G117="30L",G117="30R"),_xlfn.XLOOKUP(C117,DB!$A$2:$A$255,DB!$C$2:$C$255,""),""))</f>
        <v>NUDAL</v>
      </c>
      <c r="S117" s="3">
        <f t="shared" si="1"/>
        <v>19</v>
      </c>
      <c r="T117" s="3" t="str">
        <f>_xlfn.XLOOKUP(C117,DB!$A$2:$A$255,DB!$D$2:$D$255,"")</f>
        <v>Sector 3</v>
      </c>
    </row>
    <row r="118" spans="1:20" x14ac:dyDescent="0.2">
      <c r="A118" s="20" t="s">
        <v>231</v>
      </c>
      <c r="B118" s="20" t="s">
        <v>18</v>
      </c>
      <c r="C118" s="20" t="s">
        <v>33</v>
      </c>
      <c r="D118" s="20" t="s">
        <v>61</v>
      </c>
      <c r="E118" s="20" t="s">
        <v>98</v>
      </c>
      <c r="F118" s="21">
        <v>46311.800787037035</v>
      </c>
      <c r="G118" s="20" t="s">
        <v>22</v>
      </c>
      <c r="H118" s="20" t="s">
        <v>5262</v>
      </c>
      <c r="I118" s="22">
        <v>340</v>
      </c>
      <c r="J118" s="20" t="s">
        <v>23</v>
      </c>
      <c r="K118" s="20" t="s">
        <v>24</v>
      </c>
      <c r="L118" s="22">
        <v>878</v>
      </c>
      <c r="M118" s="20" t="s">
        <v>36</v>
      </c>
      <c r="N118" s="21">
        <v>46311.849120370374</v>
      </c>
      <c r="O118" s="22">
        <v>340</v>
      </c>
      <c r="P118" s="20" t="s">
        <v>26</v>
      </c>
      <c r="Q118" s="22">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s="20" t="s">
        <v>263</v>
      </c>
      <c r="B119" s="20" t="s">
        <v>18</v>
      </c>
      <c r="C119" s="20" t="s">
        <v>115</v>
      </c>
      <c r="D119" s="20" t="s">
        <v>129</v>
      </c>
      <c r="E119" s="20" t="s">
        <v>643</v>
      </c>
      <c r="F119" s="21">
        <v>46311.801805555559</v>
      </c>
      <c r="G119" s="20" t="s">
        <v>22</v>
      </c>
      <c r="H119" s="20" t="s">
        <v>5263</v>
      </c>
      <c r="I119" s="22">
        <v>370</v>
      </c>
      <c r="J119" s="20" t="s">
        <v>23</v>
      </c>
      <c r="K119" s="20" t="s">
        <v>24</v>
      </c>
      <c r="L119" s="22">
        <v>149</v>
      </c>
      <c r="M119" s="20" t="s">
        <v>117</v>
      </c>
      <c r="N119" s="21">
        <v>46311.812002314815</v>
      </c>
      <c r="O119" s="22">
        <v>277</v>
      </c>
      <c r="P119" s="20" t="s">
        <v>26</v>
      </c>
      <c r="Q119" s="22">
        <v>190</v>
      </c>
      <c r="R119" s="3" t="str">
        <f>IF(OR(G119="12R",G119="12L"),_xlfn.XLOOKUP(C119,DB!$A$2:$A$255,DB!$B$2:$B$255,""),IF(OR(G119="30L",G119="30R"),_xlfn.XLOOKUP(C119,DB!$A$2:$A$255,DB!$C$2:$C$255,""),""))</f>
        <v>TAKUX</v>
      </c>
      <c r="S119" s="3">
        <f t="shared" si="1"/>
        <v>19</v>
      </c>
      <c r="T119" s="3" t="str">
        <f>_xlfn.XLOOKUP(C119,DB!$A$2:$A$255,DB!$D$2:$D$255,"")</f>
        <v>Sector 7</v>
      </c>
    </row>
    <row r="120" spans="1:20" x14ac:dyDescent="0.2">
      <c r="A120" s="20" t="s">
        <v>258</v>
      </c>
      <c r="B120" s="20" t="s">
        <v>18</v>
      </c>
      <c r="C120" s="20" t="s">
        <v>128</v>
      </c>
      <c r="D120" s="20" t="s">
        <v>61</v>
      </c>
      <c r="E120" s="20" t="s">
        <v>5264</v>
      </c>
      <c r="F120" s="21">
        <v>46311.803275462968</v>
      </c>
      <c r="G120" s="20" t="s">
        <v>22</v>
      </c>
      <c r="H120" s="20" t="s">
        <v>5265</v>
      </c>
      <c r="I120" s="22">
        <v>340</v>
      </c>
      <c r="J120" s="20" t="s">
        <v>23</v>
      </c>
      <c r="K120" s="20" t="s">
        <v>24</v>
      </c>
      <c r="L120" s="22">
        <v>438</v>
      </c>
      <c r="M120" s="20" t="s">
        <v>5266</v>
      </c>
      <c r="N120" s="21">
        <v>46311.829050925924</v>
      </c>
      <c r="O120" s="22">
        <v>340</v>
      </c>
      <c r="P120" s="20" t="s">
        <v>26</v>
      </c>
      <c r="Q120" s="22">
        <v>40</v>
      </c>
      <c r="R120" s="3" t="str">
        <f>IF(OR(G120="12R",G120="12L"),_xlfn.XLOOKUP(C120,DB!$A$2:$A$255,DB!$B$2:$B$255,""),IF(OR(G120="30L",G120="30R"),_xlfn.XLOOKUP(C120,DB!$A$2:$A$255,DB!$C$2:$C$255,""),""))</f>
        <v>ENEBA</v>
      </c>
      <c r="S120" s="3">
        <f t="shared" si="1"/>
        <v>19</v>
      </c>
      <c r="T120" s="3" t="str">
        <f>_xlfn.XLOOKUP(C120,DB!$A$2:$A$255,DB!$D$2:$D$255,"")</f>
        <v>Sector 3</v>
      </c>
    </row>
    <row r="121" spans="1:20" x14ac:dyDescent="0.2">
      <c r="A121" s="20" t="s">
        <v>289</v>
      </c>
      <c r="B121" s="20" t="s">
        <v>18</v>
      </c>
      <c r="C121" s="20" t="s">
        <v>97</v>
      </c>
      <c r="D121" s="20" t="s">
        <v>54</v>
      </c>
      <c r="E121" s="20" t="s">
        <v>428</v>
      </c>
      <c r="F121" s="21">
        <v>46311.804016203707</v>
      </c>
      <c r="G121" s="20" t="s">
        <v>22</v>
      </c>
      <c r="H121" s="20" t="s">
        <v>5267</v>
      </c>
      <c r="I121" s="22">
        <v>360</v>
      </c>
      <c r="J121" s="20" t="s">
        <v>23</v>
      </c>
      <c r="K121" s="20" t="s">
        <v>24</v>
      </c>
      <c r="L121" s="22">
        <v>921</v>
      </c>
      <c r="M121" s="20" t="s">
        <v>5268</v>
      </c>
      <c r="N121" s="21">
        <v>46311.854444444441</v>
      </c>
      <c r="O121" s="22">
        <v>174</v>
      </c>
      <c r="P121" s="20" t="s">
        <v>26</v>
      </c>
      <c r="Q121" s="22">
        <v>190</v>
      </c>
      <c r="R121" s="3" t="str">
        <f>IF(OR(G121="12R",G121="12L"),_xlfn.XLOOKUP(C121,DB!$A$2:$A$255,DB!$B$2:$B$255,""),IF(OR(G121="30L",G121="30R"),_xlfn.XLOOKUP(C121,DB!$A$2:$A$255,DB!$C$2:$C$255,""),""))</f>
        <v>UDGUV</v>
      </c>
      <c r="S121" s="3">
        <f t="shared" si="1"/>
        <v>19</v>
      </c>
      <c r="T121" s="3" t="str">
        <f>_xlfn.XLOOKUP(C121,DB!$A$2:$A$255,DB!$D$2:$D$255,"")</f>
        <v>Sector 2</v>
      </c>
    </row>
    <row r="122" spans="1:20" x14ac:dyDescent="0.2">
      <c r="A122" s="20" t="s">
        <v>264</v>
      </c>
      <c r="B122" s="20" t="s">
        <v>18</v>
      </c>
      <c r="C122" s="20" t="s">
        <v>224</v>
      </c>
      <c r="D122" s="20" t="s">
        <v>129</v>
      </c>
      <c r="E122" s="20" t="s">
        <v>5269</v>
      </c>
      <c r="F122" s="21">
        <v>46311.805254629631</v>
      </c>
      <c r="G122" s="20" t="s">
        <v>22</v>
      </c>
      <c r="H122" s="20" t="s">
        <v>5270</v>
      </c>
      <c r="I122" s="22">
        <v>320</v>
      </c>
      <c r="J122" s="20" t="s">
        <v>23</v>
      </c>
      <c r="K122" s="20" t="s">
        <v>24</v>
      </c>
      <c r="L122" s="22">
        <v>878</v>
      </c>
      <c r="M122" s="20" t="s">
        <v>36</v>
      </c>
      <c r="N122" s="21">
        <v>46311.852939814809</v>
      </c>
      <c r="O122" s="22">
        <v>320</v>
      </c>
      <c r="P122" s="20" t="s">
        <v>26</v>
      </c>
      <c r="Q122" s="22">
        <v>190</v>
      </c>
      <c r="R122" s="3" t="str">
        <f>IF(OR(G122="12R",G122="12L"),_xlfn.XLOOKUP(C122,DB!$A$2:$A$255,DB!$B$2:$B$255,""),IF(OR(G122="30L",G122="30R"),_xlfn.XLOOKUP(C122,DB!$A$2:$A$255,DB!$C$2:$C$255,""),""))</f>
        <v>ENEBA</v>
      </c>
      <c r="S122" s="3">
        <f t="shared" si="1"/>
        <v>19</v>
      </c>
      <c r="T122" s="3" t="str">
        <f>_xlfn.XLOOKUP(C122,DB!$A$2:$A$255,DB!$D$2:$D$255,"")</f>
        <v>Sector 3</v>
      </c>
    </row>
    <row r="123" spans="1:20" x14ac:dyDescent="0.2">
      <c r="A123" s="20" t="s">
        <v>424</v>
      </c>
      <c r="B123" s="20" t="s">
        <v>18</v>
      </c>
      <c r="C123" s="20" t="s">
        <v>260</v>
      </c>
      <c r="D123" s="20" t="s">
        <v>261</v>
      </c>
      <c r="E123" s="20" t="s">
        <v>852</v>
      </c>
      <c r="F123" s="21">
        <v>46311.806111111116</v>
      </c>
      <c r="G123" s="20" t="s">
        <v>22</v>
      </c>
      <c r="H123" s="20" t="s">
        <v>5271</v>
      </c>
      <c r="I123" s="22">
        <v>370</v>
      </c>
      <c r="J123" s="20" t="s">
        <v>23</v>
      </c>
      <c r="K123" s="20" t="s">
        <v>24</v>
      </c>
      <c r="L123" s="22">
        <v>189</v>
      </c>
      <c r="M123" s="20" t="s">
        <v>2374</v>
      </c>
      <c r="N123" s="21">
        <v>46311.817766203705</v>
      </c>
      <c r="O123" s="22">
        <v>250</v>
      </c>
      <c r="P123" s="20" t="s">
        <v>41</v>
      </c>
      <c r="Q123" s="22">
        <v>40</v>
      </c>
      <c r="R123" s="3" t="str">
        <f>IF(OR(G123="12R",G123="12L"),_xlfn.XLOOKUP(C123,DB!$A$2:$A$255,DB!$B$2:$B$255,""),IF(OR(G123="30L",G123="30R"),_xlfn.XLOOKUP(C123,DB!$A$2:$A$255,DB!$C$2:$C$255,""),""))</f>
        <v>NUDAL</v>
      </c>
      <c r="S123" s="3">
        <f t="shared" si="1"/>
        <v>19</v>
      </c>
      <c r="T123" s="3" t="str">
        <f>_xlfn.XLOOKUP(C123,DB!$A$2:$A$255,DB!$D$2:$D$255,"")</f>
        <v>Sector 3</v>
      </c>
    </row>
    <row r="124" spans="1:20" x14ac:dyDescent="0.2">
      <c r="A124" s="20" t="s">
        <v>585</v>
      </c>
      <c r="B124" s="20" t="s">
        <v>18</v>
      </c>
      <c r="C124" s="20" t="s">
        <v>347</v>
      </c>
      <c r="D124" s="20" t="s">
        <v>61</v>
      </c>
      <c r="E124" s="20" t="s">
        <v>4582</v>
      </c>
      <c r="F124" s="21">
        <v>46311.808101851857</v>
      </c>
      <c r="G124" s="20" t="s">
        <v>22</v>
      </c>
      <c r="H124" s="20" t="s">
        <v>5272</v>
      </c>
      <c r="I124" s="22">
        <v>360</v>
      </c>
      <c r="J124" s="20" t="s">
        <v>23</v>
      </c>
      <c r="K124" s="20" t="s">
        <v>24</v>
      </c>
      <c r="L124" s="22">
        <v>866</v>
      </c>
      <c r="M124" s="20" t="s">
        <v>2872</v>
      </c>
      <c r="N124" s="21">
        <v>46311.853981481487</v>
      </c>
      <c r="O124" s="22">
        <v>360</v>
      </c>
      <c r="P124" s="20" t="s">
        <v>26</v>
      </c>
      <c r="Q124" s="22">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20" t="s">
        <v>251</v>
      </c>
      <c r="B125" s="20" t="s">
        <v>18</v>
      </c>
      <c r="C125" s="20" t="s">
        <v>63</v>
      </c>
      <c r="D125" s="20" t="s">
        <v>34</v>
      </c>
      <c r="E125" s="20" t="s">
        <v>766</v>
      </c>
      <c r="F125" s="21">
        <v>46311.809340277774</v>
      </c>
      <c r="G125" s="20" t="s">
        <v>22</v>
      </c>
      <c r="H125" s="20" t="s">
        <v>5273</v>
      </c>
      <c r="I125" s="22">
        <v>360</v>
      </c>
      <c r="J125" s="20" t="s">
        <v>23</v>
      </c>
      <c r="K125" s="20" t="s">
        <v>24</v>
      </c>
      <c r="L125" s="22">
        <v>871</v>
      </c>
      <c r="M125" s="20" t="s">
        <v>181</v>
      </c>
      <c r="N125" s="21">
        <v>46311.856759259259</v>
      </c>
      <c r="O125" s="22">
        <v>360</v>
      </c>
      <c r="P125" s="20" t="s">
        <v>26</v>
      </c>
      <c r="Q125" s="22">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419</v>
      </c>
      <c r="B126" s="20" t="s">
        <v>18</v>
      </c>
      <c r="C126" s="20" t="s">
        <v>101</v>
      </c>
      <c r="D126" s="20" t="s">
        <v>54</v>
      </c>
      <c r="E126" s="20" t="s">
        <v>112</v>
      </c>
      <c r="F126" s="21">
        <v>46311.810787037037</v>
      </c>
      <c r="G126" s="20" t="s">
        <v>22</v>
      </c>
      <c r="H126" s="20" t="s">
        <v>5274</v>
      </c>
      <c r="I126" s="22">
        <v>380</v>
      </c>
      <c r="J126" s="20" t="s">
        <v>23</v>
      </c>
      <c r="K126" s="20" t="s">
        <v>152</v>
      </c>
      <c r="L126" s="22">
        <v>868</v>
      </c>
      <c r="M126" s="20" t="s">
        <v>5164</v>
      </c>
      <c r="N126" s="21">
        <v>46311.858275462961</v>
      </c>
      <c r="O126" s="22">
        <v>380</v>
      </c>
      <c r="P126" s="20" t="s">
        <v>26</v>
      </c>
      <c r="Q126" s="22">
        <v>190</v>
      </c>
      <c r="R126" s="3" t="str">
        <f>IF(OR(G126="12R",G126="12L"),_xlfn.XLOOKUP(C126,DB!$A$2:$A$255,DB!$B$2:$B$255,""),IF(OR(G126="30L",G126="30R"),_xlfn.XLOOKUP(C126,DB!$A$2:$A$255,DB!$C$2:$C$255,""),""))</f>
        <v>UDGUV</v>
      </c>
      <c r="S126" s="3">
        <f t="shared" si="1"/>
        <v>19</v>
      </c>
      <c r="T126" s="3" t="str">
        <f>_xlfn.XLOOKUP(C126,DB!$A$2:$A$255,DB!$D$2:$D$255,"")</f>
        <v>Sector 2</v>
      </c>
    </row>
    <row r="127" spans="1:20" x14ac:dyDescent="0.2">
      <c r="A127" s="20" t="s">
        <v>422</v>
      </c>
      <c r="B127" s="20" t="s">
        <v>18</v>
      </c>
      <c r="C127" s="20" t="s">
        <v>423</v>
      </c>
      <c r="D127" s="20" t="s">
        <v>61</v>
      </c>
      <c r="E127" s="20" t="s">
        <v>4277</v>
      </c>
      <c r="F127" s="21">
        <v>46311.811527777776</v>
      </c>
      <c r="G127" s="20" t="s">
        <v>22</v>
      </c>
      <c r="H127" s="20" t="s">
        <v>5275</v>
      </c>
      <c r="I127" s="22">
        <v>320</v>
      </c>
      <c r="J127" s="20" t="s">
        <v>23</v>
      </c>
      <c r="K127" s="20" t="s">
        <v>24</v>
      </c>
      <c r="L127" s="22">
        <v>438</v>
      </c>
      <c r="M127" s="20" t="s">
        <v>5276</v>
      </c>
      <c r="N127" s="21">
        <v>46311.8356712963</v>
      </c>
      <c r="O127" s="22">
        <v>320</v>
      </c>
      <c r="P127" s="20" t="s">
        <v>26</v>
      </c>
      <c r="Q127" s="22">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s="20" t="s">
        <v>255</v>
      </c>
      <c r="B128" s="20" t="s">
        <v>18</v>
      </c>
      <c r="C128" s="20" t="s">
        <v>256</v>
      </c>
      <c r="D128" s="20" t="s">
        <v>34</v>
      </c>
      <c r="E128" s="20" t="s">
        <v>640</v>
      </c>
      <c r="F128" s="21">
        <v>46311.8128587963</v>
      </c>
      <c r="G128" s="20" t="s">
        <v>22</v>
      </c>
      <c r="H128" s="20" t="s">
        <v>5277</v>
      </c>
      <c r="I128" s="22">
        <v>360</v>
      </c>
      <c r="J128" s="20" t="s">
        <v>23</v>
      </c>
      <c r="K128" s="20" t="s">
        <v>24</v>
      </c>
      <c r="L128" s="22">
        <v>878</v>
      </c>
      <c r="M128" s="20" t="s">
        <v>36</v>
      </c>
      <c r="N128" s="21">
        <v>46311.860995370371</v>
      </c>
      <c r="O128" s="22">
        <v>360</v>
      </c>
      <c r="P128" s="20" t="s">
        <v>26</v>
      </c>
      <c r="Q128" s="22">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265</v>
      </c>
      <c r="B129" s="20" t="s">
        <v>18</v>
      </c>
      <c r="C129" s="20" t="s">
        <v>148</v>
      </c>
      <c r="D129" s="20" t="s">
        <v>129</v>
      </c>
      <c r="E129" s="20" t="s">
        <v>5278</v>
      </c>
      <c r="F129" s="21">
        <v>46311.813657407409</v>
      </c>
      <c r="G129" s="20" t="s">
        <v>22</v>
      </c>
      <c r="H129" s="20" t="s">
        <v>5279</v>
      </c>
      <c r="I129" s="22">
        <v>370</v>
      </c>
      <c r="J129" s="20" t="s">
        <v>23</v>
      </c>
      <c r="K129" s="20" t="s">
        <v>24</v>
      </c>
      <c r="L129" s="22">
        <v>135</v>
      </c>
      <c r="M129" s="20" t="s">
        <v>3300</v>
      </c>
      <c r="N129" s="21">
        <v>46311.823333333334</v>
      </c>
      <c r="O129" s="22">
        <v>215</v>
      </c>
      <c r="P129" s="20" t="s">
        <v>26</v>
      </c>
      <c r="Q129" s="22">
        <v>190</v>
      </c>
      <c r="R129" s="3" t="str">
        <f>IF(OR(G129="12R",G129="12L"),_xlfn.XLOOKUP(C129,DB!$A$2:$A$255,DB!$B$2:$B$255,""),IF(OR(G129="30L",G129="30R"),_xlfn.XLOOKUP(C129,DB!$A$2:$A$255,DB!$C$2:$C$255,""),""))</f>
        <v>NUDAL</v>
      </c>
      <c r="S129" s="3">
        <f t="shared" si="1"/>
        <v>19</v>
      </c>
      <c r="T129" s="3" t="str">
        <f>_xlfn.XLOOKUP(C129,DB!$A$2:$A$255,DB!$D$2:$D$255,"")</f>
        <v>Sector 3</v>
      </c>
    </row>
    <row r="130" spans="1:20" x14ac:dyDescent="0.2">
      <c r="A130" s="20" t="s">
        <v>5280</v>
      </c>
      <c r="B130" s="20" t="s">
        <v>18</v>
      </c>
      <c r="C130" s="20" t="s">
        <v>212</v>
      </c>
      <c r="D130" s="20" t="s">
        <v>1177</v>
      </c>
      <c r="E130" s="20" t="s">
        <v>5281</v>
      </c>
      <c r="F130" s="21">
        <v>46311.815439814818</v>
      </c>
      <c r="G130" s="20" t="s">
        <v>22</v>
      </c>
      <c r="H130" s="20" t="s">
        <v>5282</v>
      </c>
      <c r="I130" s="22">
        <v>430</v>
      </c>
      <c r="J130" s="20" t="s">
        <v>23</v>
      </c>
      <c r="K130" s="20" t="s">
        <v>51</v>
      </c>
      <c r="L130" s="22">
        <v>885</v>
      </c>
      <c r="M130" s="20" t="s">
        <v>36</v>
      </c>
      <c r="N130" s="21">
        <v>46311.873437499999</v>
      </c>
      <c r="O130" s="22">
        <v>427</v>
      </c>
      <c r="P130" s="20" t="s">
        <v>137</v>
      </c>
      <c r="Q130" s="22">
        <v>30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280</v>
      </c>
      <c r="B131" s="20" t="s">
        <v>18</v>
      </c>
      <c r="C131" s="20" t="s">
        <v>170</v>
      </c>
      <c r="D131" s="20" t="s">
        <v>34</v>
      </c>
      <c r="E131" s="20" t="s">
        <v>1232</v>
      </c>
      <c r="F131" s="21">
        <v>46311.816238425927</v>
      </c>
      <c r="G131" s="20" t="s">
        <v>22</v>
      </c>
      <c r="H131" s="20" t="s">
        <v>5283</v>
      </c>
      <c r="I131" s="22">
        <v>350</v>
      </c>
      <c r="J131" s="20" t="s">
        <v>23</v>
      </c>
      <c r="K131" s="20" t="s">
        <v>24</v>
      </c>
      <c r="L131" s="22">
        <v>131</v>
      </c>
      <c r="M131" s="20" t="s">
        <v>755</v>
      </c>
      <c r="N131" s="21">
        <v>46311.825856481482</v>
      </c>
      <c r="O131" s="22">
        <v>223</v>
      </c>
      <c r="P131" s="20" t="s">
        <v>26</v>
      </c>
      <c r="Q131" s="22">
        <v>190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20" t="s">
        <v>228</v>
      </c>
      <c r="B132" s="20" t="s">
        <v>18</v>
      </c>
      <c r="C132" s="20" t="s">
        <v>19</v>
      </c>
      <c r="D132" s="20" t="s">
        <v>61</v>
      </c>
      <c r="E132" s="20" t="s">
        <v>694</v>
      </c>
      <c r="F132" s="21">
        <v>46311.817442129628</v>
      </c>
      <c r="G132" s="20" t="s">
        <v>22</v>
      </c>
      <c r="H132" s="20" t="s">
        <v>5284</v>
      </c>
      <c r="I132" s="22">
        <v>340</v>
      </c>
      <c r="J132" s="20" t="s">
        <v>23</v>
      </c>
      <c r="K132" s="20" t="s">
        <v>24</v>
      </c>
      <c r="L132" s="22">
        <v>870</v>
      </c>
      <c r="M132" s="20" t="s">
        <v>4775</v>
      </c>
      <c r="N132" s="21">
        <v>46311.864872685182</v>
      </c>
      <c r="O132" s="22">
        <v>340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3252</v>
      </c>
      <c r="B133" s="20" t="s">
        <v>18</v>
      </c>
      <c r="C133" s="20" t="s">
        <v>489</v>
      </c>
      <c r="D133" s="20" t="s">
        <v>3253</v>
      </c>
      <c r="E133" s="20"/>
      <c r="F133" s="21">
        <v>46311.819398148145</v>
      </c>
      <c r="G133" s="20" t="s">
        <v>22</v>
      </c>
      <c r="H133" s="20" t="s">
        <v>5285</v>
      </c>
      <c r="I133" s="22">
        <v>60</v>
      </c>
      <c r="J133" s="20" t="s">
        <v>23</v>
      </c>
      <c r="K133" s="20" t="s">
        <v>51</v>
      </c>
      <c r="L133" s="22">
        <v>330</v>
      </c>
      <c r="M133" s="20" t="s">
        <v>489</v>
      </c>
      <c r="N133" s="21">
        <v>46311.866122685184</v>
      </c>
      <c r="O133" s="22">
        <v>0</v>
      </c>
      <c r="P133" s="20" t="s">
        <v>137</v>
      </c>
      <c r="Q133" s="22">
        <v>40</v>
      </c>
      <c r="R133" s="3" t="str">
        <f>IF(OR(G133="12R",G133="12L"),_xlfn.XLOOKUP(C133,DB!$A$2:$A$255,DB!$B$2:$B$255,""),IF(OR(G133="30L",G133="30R"),_xlfn.XLOOKUP(C133,DB!$A$2:$A$255,DB!$C$2:$C$255,""),""))</f>
        <v>CZM</v>
      </c>
      <c r="S133" s="3">
        <f t="shared" si="2"/>
        <v>19</v>
      </c>
      <c r="T133" s="3" t="str">
        <f>_xlfn.XLOOKUP(C133,DB!$A$2:$A$255,DB!$D$2:$D$255,"")</f>
        <v>Sector 7</v>
      </c>
    </row>
    <row r="134" spans="1:20" x14ac:dyDescent="0.2">
      <c r="A134" s="20" t="s">
        <v>329</v>
      </c>
      <c r="B134" s="20" t="s">
        <v>18</v>
      </c>
      <c r="C134" s="20" t="s">
        <v>330</v>
      </c>
      <c r="D134" s="20" t="s">
        <v>34</v>
      </c>
      <c r="E134" s="20" t="s">
        <v>5286</v>
      </c>
      <c r="F134" s="21">
        <v>46311.821504629625</v>
      </c>
      <c r="G134" s="20" t="s">
        <v>22</v>
      </c>
      <c r="H134" s="20" t="s">
        <v>5287</v>
      </c>
      <c r="I134" s="22">
        <v>350</v>
      </c>
      <c r="J134" s="20" t="s">
        <v>23</v>
      </c>
      <c r="K134" s="20" t="s">
        <v>24</v>
      </c>
      <c r="L134" s="22">
        <v>136</v>
      </c>
      <c r="M134" s="20" t="s">
        <v>755</v>
      </c>
      <c r="N134" s="21">
        <v>46311.830925925926</v>
      </c>
      <c r="O134" s="22">
        <v>224</v>
      </c>
      <c r="P134" s="20" t="s">
        <v>26</v>
      </c>
      <c r="Q134" s="22">
        <v>190</v>
      </c>
      <c r="R134" s="3" t="str">
        <f>IF(OR(G134="12R",G134="12L"),_xlfn.XLOOKUP(C134,DB!$A$2:$A$255,DB!$B$2:$B$255,""),IF(OR(G134="30L",G134="30R"),_xlfn.XLOOKUP(C134,DB!$A$2:$A$255,DB!$C$2:$C$255,""),""))</f>
        <v>OMSUK</v>
      </c>
      <c r="S134" s="3">
        <f t="shared" si="2"/>
        <v>19</v>
      </c>
      <c r="T134" s="3" t="str">
        <f>_xlfn.XLOOKUP(C134,DB!$A$2:$A$255,DB!$D$2:$D$255,"")</f>
        <v>Sector 3</v>
      </c>
    </row>
    <row r="135" spans="1:20" x14ac:dyDescent="0.2">
      <c r="A135" s="20" t="s">
        <v>3818</v>
      </c>
      <c r="B135" s="20" t="s">
        <v>18</v>
      </c>
      <c r="C135" s="20" t="s">
        <v>66</v>
      </c>
      <c r="D135" s="20" t="s">
        <v>132</v>
      </c>
      <c r="E135" s="20"/>
      <c r="F135" s="21">
        <v>46311.822731481487</v>
      </c>
      <c r="G135" s="20" t="s">
        <v>22</v>
      </c>
      <c r="H135" s="20" t="s">
        <v>5288</v>
      </c>
      <c r="I135" s="22">
        <v>260</v>
      </c>
      <c r="J135" s="20" t="s">
        <v>23</v>
      </c>
      <c r="K135" s="20" t="s">
        <v>51</v>
      </c>
      <c r="L135" s="22">
        <v>361</v>
      </c>
      <c r="M135" s="20" t="s">
        <v>66</v>
      </c>
      <c r="N135" s="21">
        <v>46311.851006944446</v>
      </c>
      <c r="O135" s="22">
        <v>0</v>
      </c>
      <c r="P135" s="20" t="s">
        <v>26</v>
      </c>
      <c r="Q135" s="22">
        <v>30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669</v>
      </c>
      <c r="B136" s="20" t="s">
        <v>18</v>
      </c>
      <c r="C136" s="20" t="s">
        <v>317</v>
      </c>
      <c r="D136" s="20" t="s">
        <v>20</v>
      </c>
      <c r="E136" s="20" t="s">
        <v>5289</v>
      </c>
      <c r="F136" s="21">
        <v>46311.82402777778</v>
      </c>
      <c r="G136" s="20" t="s">
        <v>22</v>
      </c>
      <c r="H136" s="20" t="s">
        <v>5290</v>
      </c>
      <c r="I136" s="22">
        <v>320</v>
      </c>
      <c r="J136" s="20" t="s">
        <v>23</v>
      </c>
      <c r="K136" s="20" t="s">
        <v>24</v>
      </c>
      <c r="L136" s="22">
        <v>427</v>
      </c>
      <c r="M136" s="20" t="s">
        <v>5291</v>
      </c>
      <c r="N136" s="21">
        <v>46311.846192129626</v>
      </c>
      <c r="O136" s="22">
        <v>320</v>
      </c>
      <c r="P136" s="20" t="s">
        <v>26</v>
      </c>
      <c r="Q136" s="22">
        <v>40</v>
      </c>
      <c r="R136" s="3" t="str">
        <f>IF(OR(G136="12R",G136="12L"),_xlfn.XLOOKUP(C136,DB!$A$2:$A$255,DB!$B$2:$B$255,""),IF(OR(G136="30L",G136="30R"),_xlfn.XLOOKUP(C136,DB!$A$2:$A$255,DB!$C$2:$C$255,""),""))</f>
        <v>UDGUV</v>
      </c>
      <c r="S136" s="3">
        <f t="shared" si="2"/>
        <v>19</v>
      </c>
      <c r="T136" s="3" t="str">
        <f>_xlfn.XLOOKUP(C136,DB!$A$2:$A$255,DB!$D$2:$D$255,"")</f>
        <v>Sector 2</v>
      </c>
    </row>
    <row r="137" spans="1:20" x14ac:dyDescent="0.2">
      <c r="A137" s="20" t="s">
        <v>257</v>
      </c>
      <c r="B137" s="20" t="s">
        <v>18</v>
      </c>
      <c r="C137" s="20" t="s">
        <v>122</v>
      </c>
      <c r="D137" s="20" t="s">
        <v>123</v>
      </c>
      <c r="E137" s="20" t="s">
        <v>3632</v>
      </c>
      <c r="F137" s="21">
        <v>46311.824837962966</v>
      </c>
      <c r="G137" s="20" t="s">
        <v>22</v>
      </c>
      <c r="H137" s="20" t="s">
        <v>5292</v>
      </c>
      <c r="I137" s="22">
        <v>340</v>
      </c>
      <c r="J137" s="20" t="s">
        <v>23</v>
      </c>
      <c r="K137" s="20" t="s">
        <v>24</v>
      </c>
      <c r="L137" s="22">
        <v>888</v>
      </c>
      <c r="M137" s="20" t="s">
        <v>36</v>
      </c>
      <c r="N137" s="21">
        <v>46311.871851851851</v>
      </c>
      <c r="O137" s="22">
        <v>340</v>
      </c>
      <c r="P137" s="20" t="s">
        <v>26</v>
      </c>
      <c r="Q137" s="22">
        <v>190</v>
      </c>
      <c r="R137" s="3" t="str">
        <f>IF(OR(G137="12R",G137="12L"),_xlfn.XLOOKUP(C137,DB!$A$2:$A$255,DB!$B$2:$B$255,""),IF(OR(G137="30L",G137="30R"),_xlfn.XLOOKUP(C137,DB!$A$2:$A$255,DB!$C$2:$C$255,""),""))</f>
        <v>ENEBA</v>
      </c>
      <c r="S137" s="3">
        <f t="shared" si="2"/>
        <v>19</v>
      </c>
      <c r="T137" s="3" t="str">
        <f>_xlfn.XLOOKUP(C137,DB!$A$2:$A$255,DB!$D$2:$D$255,"")</f>
        <v>Sector 3</v>
      </c>
    </row>
    <row r="138" spans="1:20" x14ac:dyDescent="0.2">
      <c r="A138" s="20" t="s">
        <v>285</v>
      </c>
      <c r="B138" s="20" t="s">
        <v>18</v>
      </c>
      <c r="C138" s="20" t="s">
        <v>199</v>
      </c>
      <c r="D138" s="20" t="s">
        <v>61</v>
      </c>
      <c r="E138" s="20" t="s">
        <v>5293</v>
      </c>
      <c r="F138" s="21">
        <v>46311.825613425928</v>
      </c>
      <c r="G138" s="20" t="s">
        <v>22</v>
      </c>
      <c r="H138" s="20" t="s">
        <v>5294</v>
      </c>
      <c r="I138" s="22">
        <v>350</v>
      </c>
      <c r="J138" s="20" t="s">
        <v>23</v>
      </c>
      <c r="K138" s="20" t="s">
        <v>24</v>
      </c>
      <c r="L138" s="22">
        <v>131</v>
      </c>
      <c r="M138" s="20" t="s">
        <v>2962</v>
      </c>
      <c r="N138" s="21">
        <v>46311.835104166668</v>
      </c>
      <c r="O138" s="22">
        <v>224</v>
      </c>
      <c r="P138" s="20" t="s">
        <v>26</v>
      </c>
      <c r="Q138" s="22">
        <v>190</v>
      </c>
      <c r="R138" s="3" t="str">
        <f>IF(OR(G138="12R",G138="12L"),_xlfn.XLOOKUP(C138,DB!$A$2:$A$255,DB!$B$2:$B$255,""),IF(OR(G138="30L",G138="30R"),_xlfn.XLOOKUP(C138,DB!$A$2:$A$255,DB!$C$2:$C$255,""),""))</f>
        <v>OMSUK</v>
      </c>
      <c r="S138" s="3">
        <f t="shared" si="2"/>
        <v>19</v>
      </c>
      <c r="T138" s="3" t="str">
        <f>_xlfn.XLOOKUP(C138,DB!$A$2:$A$255,DB!$D$2:$D$255,"")</f>
        <v>Sector 3</v>
      </c>
    </row>
    <row r="139" spans="1:20" x14ac:dyDescent="0.2">
      <c r="A139" s="20" t="s">
        <v>270</v>
      </c>
      <c r="B139" s="20" t="s">
        <v>18</v>
      </c>
      <c r="C139" s="20" t="s">
        <v>134</v>
      </c>
      <c r="D139" s="20" t="s">
        <v>61</v>
      </c>
      <c r="E139" s="20" t="s">
        <v>5295</v>
      </c>
      <c r="F139" s="21">
        <v>46311.826481481483</v>
      </c>
      <c r="G139" s="20" t="s">
        <v>22</v>
      </c>
      <c r="H139" s="20" t="s">
        <v>5296</v>
      </c>
      <c r="I139" s="22">
        <v>360</v>
      </c>
      <c r="J139" s="20" t="s">
        <v>23</v>
      </c>
      <c r="K139" s="20" t="s">
        <v>24</v>
      </c>
      <c r="L139" s="22">
        <v>421</v>
      </c>
      <c r="M139" s="20" t="s">
        <v>5297</v>
      </c>
      <c r="N139" s="21">
        <v>46311.850682870368</v>
      </c>
      <c r="O139" s="22">
        <v>360</v>
      </c>
      <c r="P139" s="20" t="s">
        <v>26</v>
      </c>
      <c r="Q139" s="22">
        <v>40</v>
      </c>
      <c r="R139" s="3" t="str">
        <f>IF(OR(G139="12R",G139="12L"),_xlfn.XLOOKUP(C139,DB!$A$2:$A$255,DB!$B$2:$B$255,""),IF(OR(G139="30L",G139="30R"),_xlfn.XLOOKUP(C139,DB!$A$2:$A$255,DB!$C$2:$C$255,""),""))</f>
        <v>ENEBA</v>
      </c>
      <c r="S139" s="3">
        <f t="shared" si="2"/>
        <v>19</v>
      </c>
      <c r="T139" s="3" t="str">
        <f>_xlfn.XLOOKUP(C139,DB!$A$2:$A$255,DB!$D$2:$D$255,"")</f>
        <v>Sector 3</v>
      </c>
    </row>
    <row r="140" spans="1:20" x14ac:dyDescent="0.2">
      <c r="A140" s="20" t="s">
        <v>2530</v>
      </c>
      <c r="B140" s="20" t="s">
        <v>18</v>
      </c>
      <c r="C140" s="20" t="s">
        <v>43</v>
      </c>
      <c r="D140" s="20" t="s">
        <v>923</v>
      </c>
      <c r="E140" s="20"/>
      <c r="F140" s="21">
        <v>46311.828009259261</v>
      </c>
      <c r="G140" s="20" t="s">
        <v>22</v>
      </c>
      <c r="H140" s="20" t="s">
        <v>5298</v>
      </c>
      <c r="I140" s="22">
        <v>320</v>
      </c>
      <c r="J140" s="20" t="s">
        <v>23</v>
      </c>
      <c r="K140" s="20" t="s">
        <v>51</v>
      </c>
      <c r="L140" s="22">
        <v>868</v>
      </c>
      <c r="M140" s="20" t="s">
        <v>462</v>
      </c>
      <c r="N140" s="21">
        <v>46311.887314814812</v>
      </c>
      <c r="O140" s="22">
        <v>320</v>
      </c>
      <c r="P140" s="20" t="s">
        <v>137</v>
      </c>
      <c r="Q140" s="22">
        <v>30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1402</v>
      </c>
      <c r="B141" s="20" t="s">
        <v>18</v>
      </c>
      <c r="C141" s="20" t="s">
        <v>660</v>
      </c>
      <c r="D141" s="20" t="s">
        <v>29</v>
      </c>
      <c r="E141" s="20" t="s">
        <v>5299</v>
      </c>
      <c r="F141" s="21">
        <v>46311.829837962963</v>
      </c>
      <c r="G141" s="20" t="s">
        <v>22</v>
      </c>
      <c r="H141" s="20" t="s">
        <v>5300</v>
      </c>
      <c r="I141" s="22">
        <v>360</v>
      </c>
      <c r="J141" s="20" t="s">
        <v>23</v>
      </c>
      <c r="K141" s="20" t="s">
        <v>24</v>
      </c>
      <c r="L141" s="22">
        <v>428</v>
      </c>
      <c r="M141" s="20" t="s">
        <v>5297</v>
      </c>
      <c r="N141" s="21">
        <v>46311.852256944447</v>
      </c>
      <c r="O141" s="22">
        <v>340</v>
      </c>
      <c r="P141" s="20" t="s">
        <v>26</v>
      </c>
      <c r="Q141" s="22">
        <v>40</v>
      </c>
      <c r="R141" s="3" t="str">
        <f>IF(OR(G141="12R",G141="12L"),_xlfn.XLOOKUP(C141,DB!$A$2:$A$255,DB!$B$2:$B$255,""),IF(OR(G141="30L",G141="30R"),_xlfn.XLOOKUP(C141,DB!$A$2:$A$255,DB!$C$2:$C$255,""),""))</f>
        <v>ENEBA</v>
      </c>
      <c r="S141" s="3">
        <f t="shared" si="2"/>
        <v>19</v>
      </c>
      <c r="T141" s="3" t="str">
        <f>_xlfn.XLOOKUP(C141,DB!$A$2:$A$255,DB!$D$2:$D$255,"")</f>
        <v>Sector 3</v>
      </c>
    </row>
    <row r="142" spans="1:20" x14ac:dyDescent="0.2">
      <c r="A142" s="20" t="s">
        <v>283</v>
      </c>
      <c r="B142" s="20" t="s">
        <v>18</v>
      </c>
      <c r="C142" s="20" t="s">
        <v>284</v>
      </c>
      <c r="D142" s="20" t="s">
        <v>34</v>
      </c>
      <c r="E142" s="20" t="s">
        <v>522</v>
      </c>
      <c r="F142" s="21">
        <v>46311.831006944441</v>
      </c>
      <c r="G142" s="20" t="s">
        <v>22</v>
      </c>
      <c r="H142" s="20" t="s">
        <v>5301</v>
      </c>
      <c r="I142" s="22">
        <v>360</v>
      </c>
      <c r="J142" s="20" t="s">
        <v>23</v>
      </c>
      <c r="K142" s="20" t="s">
        <v>24</v>
      </c>
      <c r="L142" s="22">
        <v>867</v>
      </c>
      <c r="M142" s="20" t="s">
        <v>181</v>
      </c>
      <c r="N142" s="21">
        <v>46311.878379629634</v>
      </c>
      <c r="O142" s="22">
        <v>360</v>
      </c>
      <c r="P142" s="20" t="s">
        <v>26</v>
      </c>
      <c r="Q142" s="22">
        <v>190</v>
      </c>
      <c r="R142" s="3" t="str">
        <f>IF(OR(G142="12R",G142="12L"),_xlfn.XLOOKUP(C142,DB!$A$2:$A$255,DB!$B$2:$B$255,""),IF(OR(G142="30L",G142="30R"),_xlfn.XLOOKUP(C142,DB!$A$2:$A$255,DB!$C$2:$C$255,""),""))</f>
        <v>UDGUV</v>
      </c>
      <c r="S142" s="3">
        <f t="shared" si="2"/>
        <v>19</v>
      </c>
      <c r="T142" s="3" t="str">
        <f>_xlfn.XLOOKUP(C142,DB!$A$2:$A$255,DB!$D$2:$D$255,"")</f>
        <v>Sector 2</v>
      </c>
    </row>
    <row r="143" spans="1:20" x14ac:dyDescent="0.2">
      <c r="A143" s="20" t="s">
        <v>509</v>
      </c>
      <c r="B143" s="20" t="s">
        <v>18</v>
      </c>
      <c r="C143" s="20" t="s">
        <v>134</v>
      </c>
      <c r="D143" s="20" t="s">
        <v>20</v>
      </c>
      <c r="E143" s="20" t="s">
        <v>5302</v>
      </c>
      <c r="F143" s="21">
        <v>46311.83189814815</v>
      </c>
      <c r="G143" s="20" t="s">
        <v>22</v>
      </c>
      <c r="H143" s="20" t="s">
        <v>5303</v>
      </c>
      <c r="I143" s="22">
        <v>340</v>
      </c>
      <c r="J143" s="20" t="s">
        <v>23</v>
      </c>
      <c r="K143" s="20" t="s">
        <v>24</v>
      </c>
      <c r="L143" s="22">
        <v>417</v>
      </c>
      <c r="M143" s="20" t="s">
        <v>5304</v>
      </c>
      <c r="N143" s="21">
        <v>46311.854722222226</v>
      </c>
      <c r="O143" s="22">
        <v>320</v>
      </c>
      <c r="P143" s="20" t="s">
        <v>26</v>
      </c>
      <c r="Q143" s="22">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287</v>
      </c>
      <c r="B144" s="20" t="s">
        <v>18</v>
      </c>
      <c r="C144" s="20" t="s">
        <v>43</v>
      </c>
      <c r="D144" s="20" t="s">
        <v>44</v>
      </c>
      <c r="E144" s="20" t="s">
        <v>3215</v>
      </c>
      <c r="F144" s="21">
        <v>46311.832881944443</v>
      </c>
      <c r="G144" s="20" t="s">
        <v>22</v>
      </c>
      <c r="H144" s="20" t="s">
        <v>5305</v>
      </c>
      <c r="I144" s="22">
        <v>360</v>
      </c>
      <c r="J144" s="20" t="s">
        <v>23</v>
      </c>
      <c r="K144" s="20" t="s">
        <v>24</v>
      </c>
      <c r="L144" s="22">
        <v>972</v>
      </c>
      <c r="M144" s="20" t="s">
        <v>820</v>
      </c>
      <c r="N144" s="21">
        <v>46311.885798611111</v>
      </c>
      <c r="O144" s="22">
        <v>360</v>
      </c>
      <c r="P144" s="20" t="s">
        <v>26</v>
      </c>
      <c r="Q144" s="22">
        <v>190</v>
      </c>
      <c r="R144" s="3" t="str">
        <f>IF(OR(G144="12R",G144="12L"),_xlfn.XLOOKUP(C144,DB!$A$2:$A$255,DB!$B$2:$B$255,""),IF(OR(G144="30L",G144="30R"),_xlfn.XLOOKUP(C144,DB!$A$2:$A$255,DB!$C$2:$C$255,""),""))</f>
        <v>UDGUV</v>
      </c>
      <c r="S144" s="3">
        <f t="shared" si="2"/>
        <v>19</v>
      </c>
      <c r="T144" s="3" t="str">
        <f>_xlfn.XLOOKUP(C144,DB!$A$2:$A$255,DB!$D$2:$D$255,"")</f>
        <v>Sector 2</v>
      </c>
    </row>
    <row r="145" spans="1:20" x14ac:dyDescent="0.2">
      <c r="A145" s="20" t="s">
        <v>492</v>
      </c>
      <c r="B145" s="20" t="s">
        <v>18</v>
      </c>
      <c r="C145" s="20" t="s">
        <v>493</v>
      </c>
      <c r="D145" s="20" t="s">
        <v>116</v>
      </c>
      <c r="E145" s="20" t="s">
        <v>728</v>
      </c>
      <c r="F145" s="21">
        <v>46311.833668981482</v>
      </c>
      <c r="G145" s="20" t="s">
        <v>22</v>
      </c>
      <c r="H145" s="20" t="s">
        <v>5306</v>
      </c>
      <c r="I145" s="22">
        <v>380</v>
      </c>
      <c r="J145" s="20" t="s">
        <v>23</v>
      </c>
      <c r="K145" s="20" t="s">
        <v>24</v>
      </c>
      <c r="L145" s="22">
        <v>428</v>
      </c>
      <c r="M145" s="20" t="s">
        <v>5297</v>
      </c>
      <c r="N145" s="21">
        <v>46311.856886574074</v>
      </c>
      <c r="O145" s="22">
        <v>380</v>
      </c>
      <c r="P145" s="20" t="s">
        <v>26</v>
      </c>
      <c r="Q145" s="22">
        <v>40</v>
      </c>
      <c r="R145" s="3" t="str">
        <f>IF(OR(G145="12R",G145="12L"),_xlfn.XLOOKUP(C145,DB!$A$2:$A$255,DB!$B$2:$B$255,""),IF(OR(G145="30L",G145="30R"),_xlfn.XLOOKUP(C145,DB!$A$2:$A$255,DB!$C$2:$C$255,""),""))</f>
        <v>ENEBA</v>
      </c>
      <c r="S145" s="3">
        <f t="shared" si="2"/>
        <v>20</v>
      </c>
      <c r="T145" s="3" t="str">
        <f>_xlfn.XLOOKUP(C145,DB!$A$2:$A$255,DB!$D$2:$D$255,"")</f>
        <v>Sector 3</v>
      </c>
    </row>
    <row r="146" spans="1:20" x14ac:dyDescent="0.2">
      <c r="A146" s="20" t="s">
        <v>307</v>
      </c>
      <c r="B146" s="20" t="s">
        <v>18</v>
      </c>
      <c r="C146" s="20" t="s">
        <v>172</v>
      </c>
      <c r="D146" s="20" t="s">
        <v>34</v>
      </c>
      <c r="E146" s="20" t="s">
        <v>514</v>
      </c>
      <c r="F146" s="21">
        <v>46311.834502314814</v>
      </c>
      <c r="G146" s="20" t="s">
        <v>22</v>
      </c>
      <c r="H146" s="20" t="s">
        <v>5307</v>
      </c>
      <c r="I146" s="22">
        <v>340</v>
      </c>
      <c r="J146" s="20" t="s">
        <v>23</v>
      </c>
      <c r="K146" s="20" t="s">
        <v>24</v>
      </c>
      <c r="L146" s="22">
        <v>335</v>
      </c>
      <c r="M146" s="20" t="s">
        <v>5308</v>
      </c>
      <c r="N146" s="21">
        <v>46311.853622685187</v>
      </c>
      <c r="O146" s="22">
        <v>340</v>
      </c>
      <c r="P146" s="20" t="s">
        <v>26</v>
      </c>
      <c r="Q146" s="22">
        <v>190</v>
      </c>
      <c r="R146" s="3" t="str">
        <f>IF(OR(G146="12R",G146="12L"),_xlfn.XLOOKUP(C146,DB!$A$2:$A$255,DB!$B$2:$B$255,""),IF(OR(G146="30L",G146="30R"),_xlfn.XLOOKUP(C146,DB!$A$2:$A$255,DB!$C$2:$C$255,""),""))</f>
        <v>CZM</v>
      </c>
      <c r="S146" s="3">
        <f t="shared" si="2"/>
        <v>20</v>
      </c>
      <c r="T146" s="3" t="str">
        <f>_xlfn.XLOOKUP(C146,DB!$A$2:$A$255,DB!$D$2:$D$255,"")</f>
        <v>Sector 7</v>
      </c>
    </row>
    <row r="147" spans="1:20" x14ac:dyDescent="0.2">
      <c r="A147" s="20" t="s">
        <v>305</v>
      </c>
      <c r="B147" s="20" t="s">
        <v>18</v>
      </c>
      <c r="C147" s="20" t="s">
        <v>148</v>
      </c>
      <c r="D147" s="20" t="s">
        <v>61</v>
      </c>
      <c r="E147" s="20" t="s">
        <v>5309</v>
      </c>
      <c r="F147" s="21">
        <v>46311.835358796292</v>
      </c>
      <c r="G147" s="20" t="s">
        <v>22</v>
      </c>
      <c r="H147" s="20" t="s">
        <v>5310</v>
      </c>
      <c r="I147" s="22">
        <v>350</v>
      </c>
      <c r="J147" s="20" t="s">
        <v>23</v>
      </c>
      <c r="K147" s="20" t="s">
        <v>24</v>
      </c>
      <c r="L147" s="22">
        <v>135</v>
      </c>
      <c r="M147" s="20" t="s">
        <v>5311</v>
      </c>
      <c r="N147" s="21">
        <v>46311.844907407409</v>
      </c>
      <c r="O147" s="22">
        <v>229</v>
      </c>
      <c r="P147" s="20" t="s">
        <v>26</v>
      </c>
      <c r="Q147" s="22">
        <v>190</v>
      </c>
      <c r="R147" s="3" t="str">
        <f>IF(OR(G147="12R",G147="12L"),_xlfn.XLOOKUP(C147,DB!$A$2:$A$255,DB!$B$2:$B$255,""),IF(OR(G147="30L",G147="30R"),_xlfn.XLOOKUP(C147,DB!$A$2:$A$255,DB!$C$2:$C$255,""),""))</f>
        <v>NUDAL</v>
      </c>
      <c r="S147" s="3">
        <f t="shared" si="2"/>
        <v>20</v>
      </c>
      <c r="T147" s="3" t="str">
        <f>_xlfn.XLOOKUP(C147,DB!$A$2:$A$255,DB!$D$2:$D$255,"")</f>
        <v>Sector 3</v>
      </c>
    </row>
    <row r="148" spans="1:20" x14ac:dyDescent="0.2">
      <c r="A148" s="20" t="s">
        <v>275</v>
      </c>
      <c r="B148" s="20" t="s">
        <v>18</v>
      </c>
      <c r="C148" s="20" t="s">
        <v>276</v>
      </c>
      <c r="D148" s="20" t="s">
        <v>123</v>
      </c>
      <c r="E148" s="20" t="s">
        <v>5312</v>
      </c>
      <c r="F148" s="21">
        <v>46311.836782407408</v>
      </c>
      <c r="G148" s="20" t="s">
        <v>22</v>
      </c>
      <c r="H148" s="20" t="s">
        <v>5313</v>
      </c>
      <c r="I148" s="22">
        <v>320</v>
      </c>
      <c r="J148" s="20" t="s">
        <v>23</v>
      </c>
      <c r="K148" s="20" t="s">
        <v>24</v>
      </c>
      <c r="L148" s="22">
        <v>876</v>
      </c>
      <c r="M148" s="20" t="s">
        <v>4936</v>
      </c>
      <c r="N148" s="21">
        <v>46311.882488425923</v>
      </c>
      <c r="O148" s="22">
        <v>320</v>
      </c>
      <c r="P148" s="20" t="s">
        <v>26</v>
      </c>
      <c r="Q148" s="22">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20" t="s">
        <v>278</v>
      </c>
      <c r="B149" s="20" t="s">
        <v>18</v>
      </c>
      <c r="C149" s="20" t="s">
        <v>33</v>
      </c>
      <c r="D149" s="20" t="s">
        <v>34</v>
      </c>
      <c r="E149" s="20" t="s">
        <v>4403</v>
      </c>
      <c r="F149" s="21">
        <v>46311.838553240741</v>
      </c>
      <c r="G149" s="20" t="s">
        <v>22</v>
      </c>
      <c r="H149" s="20" t="s">
        <v>5314</v>
      </c>
      <c r="I149" s="22">
        <v>360</v>
      </c>
      <c r="J149" s="20" t="s">
        <v>23</v>
      </c>
      <c r="K149" s="20" t="s">
        <v>24</v>
      </c>
      <c r="L149" s="22">
        <v>870</v>
      </c>
      <c r="M149" s="20" t="s">
        <v>36</v>
      </c>
      <c r="N149" s="21">
        <v>46311.885763888888</v>
      </c>
      <c r="O149" s="22">
        <v>360</v>
      </c>
      <c r="P149" s="20" t="s">
        <v>26</v>
      </c>
      <c r="Q149" s="22">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20" t="s">
        <v>272</v>
      </c>
      <c r="B150" s="20" t="s">
        <v>18</v>
      </c>
      <c r="C150" s="20" t="s">
        <v>273</v>
      </c>
      <c r="D150" s="20" t="s">
        <v>20</v>
      </c>
      <c r="E150" s="20" t="s">
        <v>743</v>
      </c>
      <c r="F150" s="21">
        <v>46311.84065972222</v>
      </c>
      <c r="G150" s="20" t="s">
        <v>22</v>
      </c>
      <c r="H150" s="20" t="s">
        <v>5315</v>
      </c>
      <c r="I150" s="22">
        <v>320</v>
      </c>
      <c r="J150" s="20" t="s">
        <v>23</v>
      </c>
      <c r="K150" s="20" t="s">
        <v>24</v>
      </c>
      <c r="L150" s="22">
        <v>877</v>
      </c>
      <c r="M150" s="20" t="s">
        <v>36</v>
      </c>
      <c r="N150" s="21">
        <v>46311.889039351852</v>
      </c>
      <c r="O150" s="22">
        <v>320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291</v>
      </c>
      <c r="B151" s="20" t="s">
        <v>18</v>
      </c>
      <c r="C151" s="20" t="s">
        <v>122</v>
      </c>
      <c r="D151" s="20" t="s">
        <v>44</v>
      </c>
      <c r="E151" s="20" t="s">
        <v>5316</v>
      </c>
      <c r="F151" s="21">
        <v>46311.844525462962</v>
      </c>
      <c r="G151" s="20" t="s">
        <v>22</v>
      </c>
      <c r="H151" s="20" t="s">
        <v>5317</v>
      </c>
      <c r="I151" s="22">
        <v>340</v>
      </c>
      <c r="J151" s="20" t="s">
        <v>23</v>
      </c>
      <c r="K151" s="20" t="s">
        <v>24</v>
      </c>
      <c r="L151" s="22">
        <v>433</v>
      </c>
      <c r="M151" s="20" t="s">
        <v>5318</v>
      </c>
      <c r="N151" s="21">
        <v>46311.867233796293</v>
      </c>
      <c r="O151" s="22">
        <v>320</v>
      </c>
      <c r="P151" s="20" t="s">
        <v>26</v>
      </c>
      <c r="Q151" s="22">
        <v>40</v>
      </c>
      <c r="R151" s="3" t="str">
        <f>IF(OR(G151="12R",G151="12L"),_xlfn.XLOOKUP(C151,DB!$A$2:$A$255,DB!$B$2:$B$255,""),IF(OR(G151="30L",G151="30R"),_xlfn.XLOOKUP(C151,DB!$A$2:$A$255,DB!$C$2:$C$255,""),""))</f>
        <v>ENEBA</v>
      </c>
      <c r="S151" s="3">
        <f t="shared" si="2"/>
        <v>20</v>
      </c>
      <c r="T151" s="3" t="str">
        <f>_xlfn.XLOOKUP(C151,DB!$A$2:$A$255,DB!$D$2:$D$255,"")</f>
        <v>Sector 3</v>
      </c>
    </row>
    <row r="152" spans="1:20" x14ac:dyDescent="0.2">
      <c r="A152" s="20" t="s">
        <v>294</v>
      </c>
      <c r="B152" s="20" t="s">
        <v>18</v>
      </c>
      <c r="C152" s="20" t="s">
        <v>101</v>
      </c>
      <c r="D152" s="20" t="s">
        <v>34</v>
      </c>
      <c r="E152" s="20" t="s">
        <v>754</v>
      </c>
      <c r="F152" s="21">
        <v>46311.847627314812</v>
      </c>
      <c r="G152" s="20" t="s">
        <v>22</v>
      </c>
      <c r="H152" s="20" t="s">
        <v>5319</v>
      </c>
      <c r="I152" s="22">
        <v>380</v>
      </c>
      <c r="J152" s="20" t="s">
        <v>23</v>
      </c>
      <c r="K152" s="20" t="s">
        <v>24</v>
      </c>
      <c r="L152" s="22">
        <v>866</v>
      </c>
      <c r="M152" s="20" t="s">
        <v>25</v>
      </c>
      <c r="N152" s="21">
        <v>46311.896319444444</v>
      </c>
      <c r="O152" s="22">
        <v>380</v>
      </c>
      <c r="P152" s="20" t="s">
        <v>26</v>
      </c>
      <c r="Q152" s="22">
        <v>190</v>
      </c>
      <c r="R152" s="3" t="str">
        <f>IF(OR(G152="12R",G152="12L"),_xlfn.XLOOKUP(C152,DB!$A$2:$A$255,DB!$B$2:$B$255,""),IF(OR(G152="30L",G152="30R"),_xlfn.XLOOKUP(C152,DB!$A$2:$A$255,DB!$C$2:$C$255,""),""))</f>
        <v>UDGUV</v>
      </c>
      <c r="S152" s="3">
        <f t="shared" si="2"/>
        <v>20</v>
      </c>
      <c r="T152" s="3" t="str">
        <f>_xlfn.XLOOKUP(C152,DB!$A$2:$A$255,DB!$D$2:$D$255,"")</f>
        <v>Sector 2</v>
      </c>
    </row>
    <row r="153" spans="1:20" x14ac:dyDescent="0.2">
      <c r="A153" s="20" t="s">
        <v>292</v>
      </c>
      <c r="B153" s="20" t="s">
        <v>18</v>
      </c>
      <c r="C153" s="20" t="s">
        <v>43</v>
      </c>
      <c r="D153" s="20" t="s">
        <v>20</v>
      </c>
      <c r="E153" s="20" t="s">
        <v>183</v>
      </c>
      <c r="F153" s="21">
        <v>46311.851516203707</v>
      </c>
      <c r="G153" s="20" t="s">
        <v>22</v>
      </c>
      <c r="H153" s="20" t="s">
        <v>5320</v>
      </c>
      <c r="I153" s="22">
        <v>340</v>
      </c>
      <c r="J153" s="20" t="s">
        <v>23</v>
      </c>
      <c r="K153" s="20" t="s">
        <v>24</v>
      </c>
      <c r="L153" s="22">
        <v>866</v>
      </c>
      <c r="M153" s="20" t="s">
        <v>46</v>
      </c>
      <c r="N153" s="21">
        <v>46311.89875</v>
      </c>
      <c r="O153" s="22">
        <v>340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299</v>
      </c>
      <c r="B154" s="20" t="s">
        <v>18</v>
      </c>
      <c r="C154" s="20" t="s">
        <v>284</v>
      </c>
      <c r="D154" s="20" t="s">
        <v>54</v>
      </c>
      <c r="E154" s="20" t="s">
        <v>427</v>
      </c>
      <c r="F154" s="21">
        <v>46311.855520833335</v>
      </c>
      <c r="G154" s="20" t="s">
        <v>22</v>
      </c>
      <c r="H154" s="20" t="s">
        <v>5321</v>
      </c>
      <c r="I154" s="22">
        <v>380</v>
      </c>
      <c r="J154" s="20" t="s">
        <v>23</v>
      </c>
      <c r="K154" s="20" t="s">
        <v>24</v>
      </c>
      <c r="L154" s="22">
        <v>881</v>
      </c>
      <c r="M154" s="20" t="s">
        <v>181</v>
      </c>
      <c r="N154" s="21">
        <v>46311.903935185182</v>
      </c>
      <c r="O154" s="22">
        <v>380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301</v>
      </c>
      <c r="B155" s="20" t="s">
        <v>18</v>
      </c>
      <c r="C155" s="20" t="s">
        <v>50</v>
      </c>
      <c r="D155" s="20" t="s">
        <v>54</v>
      </c>
      <c r="E155" s="20" t="s">
        <v>2701</v>
      </c>
      <c r="F155" s="21">
        <v>46311.858252314814</v>
      </c>
      <c r="G155" s="20" t="s">
        <v>22</v>
      </c>
      <c r="H155" s="20" t="s">
        <v>5322</v>
      </c>
      <c r="I155" s="22">
        <v>360</v>
      </c>
      <c r="J155" s="20" t="s">
        <v>23</v>
      </c>
      <c r="K155" s="20" t="s">
        <v>24</v>
      </c>
      <c r="L155" s="22">
        <v>869</v>
      </c>
      <c r="M155" s="20" t="s">
        <v>5323</v>
      </c>
      <c r="N155" s="21">
        <v>46311.906574074077</v>
      </c>
      <c r="O155" s="22">
        <v>360</v>
      </c>
      <c r="P155" s="20" t="s">
        <v>26</v>
      </c>
      <c r="Q155" s="22">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510</v>
      </c>
      <c r="B156" s="20" t="s">
        <v>18</v>
      </c>
      <c r="C156" s="20" t="s">
        <v>238</v>
      </c>
      <c r="D156" s="20" t="s">
        <v>129</v>
      </c>
      <c r="E156" s="20" t="s">
        <v>3598</v>
      </c>
      <c r="F156" s="21">
        <v>46311.858900462961</v>
      </c>
      <c r="G156" s="20" t="s">
        <v>22</v>
      </c>
      <c r="H156" s="20" t="s">
        <v>5324</v>
      </c>
      <c r="I156" s="22">
        <v>370</v>
      </c>
      <c r="J156" s="20" t="s">
        <v>23</v>
      </c>
      <c r="K156" s="20" t="s">
        <v>24</v>
      </c>
      <c r="L156" s="22">
        <v>137</v>
      </c>
      <c r="M156" s="20" t="s">
        <v>266</v>
      </c>
      <c r="N156" s="21">
        <v>46311.86782407407</v>
      </c>
      <c r="O156" s="22">
        <v>245</v>
      </c>
      <c r="P156" s="20" t="s">
        <v>26</v>
      </c>
      <c r="Q156" s="22">
        <v>190</v>
      </c>
      <c r="R156" s="3" t="str">
        <f>IF(OR(G156="12R",G156="12L"),_xlfn.XLOOKUP(C156,DB!$A$2:$A$255,DB!$B$2:$B$255,""),IF(OR(G156="30L",G156="30R"),_xlfn.XLOOKUP(C156,DB!$A$2:$A$255,DB!$C$2:$C$255,""),""))</f>
        <v>OMSUK</v>
      </c>
      <c r="S156" s="3">
        <f t="shared" si="2"/>
        <v>20</v>
      </c>
      <c r="T156" s="3" t="str">
        <f>_xlfn.XLOOKUP(C156,DB!$A$2:$A$255,DB!$D$2:$D$255,"")</f>
        <v>Sector 3</v>
      </c>
    </row>
    <row r="157" spans="1:20" x14ac:dyDescent="0.2">
      <c r="A157" s="20" t="s">
        <v>232</v>
      </c>
      <c r="B157" s="20" t="s">
        <v>18</v>
      </c>
      <c r="C157" s="20" t="s">
        <v>170</v>
      </c>
      <c r="D157" s="20" t="s">
        <v>20</v>
      </c>
      <c r="E157" s="20" t="s">
        <v>2294</v>
      </c>
      <c r="F157" s="21">
        <v>46311.860347222224</v>
      </c>
      <c r="G157" s="20" t="s">
        <v>22</v>
      </c>
      <c r="H157" s="20" t="s">
        <v>5325</v>
      </c>
      <c r="I157" s="22">
        <v>320</v>
      </c>
      <c r="J157" s="20" t="s">
        <v>23</v>
      </c>
      <c r="K157" s="20" t="s">
        <v>24</v>
      </c>
      <c r="L157" s="22">
        <v>455</v>
      </c>
      <c r="M157" s="20" t="s">
        <v>5326</v>
      </c>
      <c r="N157" s="21">
        <v>46311.885034722218</v>
      </c>
      <c r="O157" s="22">
        <v>320</v>
      </c>
      <c r="P157" s="20" t="s">
        <v>26</v>
      </c>
      <c r="Q157" s="22">
        <v>40</v>
      </c>
      <c r="R157" s="3" t="str">
        <f>IF(OR(G157="12R",G157="12L"),_xlfn.XLOOKUP(C157,DB!$A$2:$A$255,DB!$B$2:$B$255,""),IF(OR(G157="30L",G157="30R"),_xlfn.XLOOKUP(C157,DB!$A$2:$A$255,DB!$C$2:$C$255,""),""))</f>
        <v>OMSUK</v>
      </c>
      <c r="S157" s="3">
        <f t="shared" si="2"/>
        <v>20</v>
      </c>
      <c r="T157" s="3" t="str">
        <f>_xlfn.XLOOKUP(C157,DB!$A$2:$A$255,DB!$D$2:$D$255,"")</f>
        <v>Sector 3</v>
      </c>
    </row>
    <row r="158" spans="1:20" x14ac:dyDescent="0.2">
      <c r="A158" s="20" t="s">
        <v>304</v>
      </c>
      <c r="B158" s="20" t="s">
        <v>18</v>
      </c>
      <c r="C158" s="20" t="s">
        <v>134</v>
      </c>
      <c r="D158" s="20" t="s">
        <v>123</v>
      </c>
      <c r="E158" s="20" t="s">
        <v>5327</v>
      </c>
      <c r="F158" s="21">
        <v>46311.861828703702</v>
      </c>
      <c r="G158" s="20" t="s">
        <v>22</v>
      </c>
      <c r="H158" s="20" t="s">
        <v>5328</v>
      </c>
      <c r="I158" s="22">
        <v>360</v>
      </c>
      <c r="J158" s="20" t="s">
        <v>23</v>
      </c>
      <c r="K158" s="20" t="s">
        <v>24</v>
      </c>
      <c r="L158" s="22">
        <v>424</v>
      </c>
      <c r="M158" s="20" t="s">
        <v>1547</v>
      </c>
      <c r="N158" s="21">
        <v>46311.883958333332</v>
      </c>
      <c r="O158" s="22">
        <v>340</v>
      </c>
      <c r="P158" s="20" t="s">
        <v>26</v>
      </c>
      <c r="Q158" s="22">
        <v>40</v>
      </c>
      <c r="R158" s="3" t="str">
        <f>IF(OR(G158="12R",G158="12L"),_xlfn.XLOOKUP(C158,DB!$A$2:$A$255,DB!$B$2:$B$255,""),IF(OR(G158="30L",G158="30R"),_xlfn.XLOOKUP(C158,DB!$A$2:$A$255,DB!$C$2:$C$255,""),""))</f>
        <v>ENEBA</v>
      </c>
      <c r="S158" s="3">
        <f t="shared" si="2"/>
        <v>20</v>
      </c>
      <c r="T158" s="3" t="str">
        <f>_xlfn.XLOOKUP(C158,DB!$A$2:$A$255,DB!$D$2:$D$255,"")</f>
        <v>Sector 3</v>
      </c>
    </row>
    <row r="159" spans="1:20" x14ac:dyDescent="0.2">
      <c r="A159" s="20" t="s">
        <v>5329</v>
      </c>
      <c r="B159" s="20" t="s">
        <v>18</v>
      </c>
      <c r="C159" s="20" t="s">
        <v>386</v>
      </c>
      <c r="D159" s="20" t="s">
        <v>213</v>
      </c>
      <c r="E159" s="20" t="s">
        <v>5330</v>
      </c>
      <c r="F159" s="21">
        <v>46311.862858796296</v>
      </c>
      <c r="G159" s="20" t="s">
        <v>22</v>
      </c>
      <c r="H159" s="20" t="s">
        <v>5331</v>
      </c>
      <c r="I159" s="22">
        <v>450</v>
      </c>
      <c r="J159" s="20" t="s">
        <v>23</v>
      </c>
      <c r="K159" s="20" t="s">
        <v>51</v>
      </c>
      <c r="L159" s="22">
        <v>212</v>
      </c>
      <c r="M159" s="20" t="s">
        <v>383</v>
      </c>
      <c r="N159" s="21">
        <v>46311.876875000002</v>
      </c>
      <c r="O159" s="22">
        <v>325</v>
      </c>
      <c r="P159" s="20" t="s">
        <v>26</v>
      </c>
      <c r="Q159" s="22">
        <v>40</v>
      </c>
      <c r="R159" s="3" t="str">
        <f>IF(OR(G159="12R",G159="12L"),_xlfn.XLOOKUP(C159,DB!$A$2:$A$255,DB!$B$2:$B$255,""),IF(OR(G159="30L",G159="30R"),_xlfn.XLOOKUP(C159,DB!$A$2:$A$255,DB!$C$2:$C$255,""),""))</f>
        <v>NUDAL</v>
      </c>
      <c r="S159" s="3">
        <f t="shared" si="2"/>
        <v>20</v>
      </c>
      <c r="T159" s="3" t="str">
        <f>_xlfn.XLOOKUP(C159,DB!$A$2:$A$255,DB!$D$2:$D$255,"")</f>
        <v>Sector 3</v>
      </c>
    </row>
    <row r="160" spans="1:20" x14ac:dyDescent="0.2">
      <c r="A160" s="20" t="s">
        <v>526</v>
      </c>
      <c r="B160" s="20" t="s">
        <v>18</v>
      </c>
      <c r="C160" s="20" t="s">
        <v>203</v>
      </c>
      <c r="D160" s="20" t="s">
        <v>44</v>
      </c>
      <c r="E160" s="20" t="s">
        <v>849</v>
      </c>
      <c r="F160" s="21">
        <v>46311.864548611113</v>
      </c>
      <c r="G160" s="20" t="s">
        <v>22</v>
      </c>
      <c r="H160" s="20" t="s">
        <v>5332</v>
      </c>
      <c r="I160" s="22">
        <v>310</v>
      </c>
      <c r="J160" s="20" t="s">
        <v>23</v>
      </c>
      <c r="K160" s="20" t="s">
        <v>24</v>
      </c>
      <c r="L160" s="22">
        <v>136</v>
      </c>
      <c r="M160" s="20" t="s">
        <v>40</v>
      </c>
      <c r="N160" s="21">
        <v>46311.873923611114</v>
      </c>
      <c r="O160" s="22">
        <v>216</v>
      </c>
      <c r="P160" s="20" t="s">
        <v>26</v>
      </c>
      <c r="Q160" s="22">
        <v>190</v>
      </c>
      <c r="R160" s="3" t="str">
        <f>IF(OR(G160="12R",G160="12L"),_xlfn.XLOOKUP(C160,DB!$A$2:$A$255,DB!$B$2:$B$255,""),IF(OR(G160="30L",G160="30R"),_xlfn.XLOOKUP(C160,DB!$A$2:$A$255,DB!$C$2:$C$255,""),""))</f>
        <v>ENEBA</v>
      </c>
      <c r="S160" s="3">
        <f t="shared" si="2"/>
        <v>20</v>
      </c>
      <c r="T160" s="3" t="str">
        <f>_xlfn.XLOOKUP(C160,DB!$A$2:$A$255,DB!$D$2:$D$255,"")</f>
        <v>Sector 3</v>
      </c>
    </row>
    <row r="161" spans="1:20" x14ac:dyDescent="0.2">
      <c r="A161" s="20" t="s">
        <v>741</v>
      </c>
      <c r="B161" s="20" t="s">
        <v>18</v>
      </c>
      <c r="C161" s="20" t="s">
        <v>221</v>
      </c>
      <c r="D161" s="20" t="s">
        <v>54</v>
      </c>
      <c r="E161" s="20" t="s">
        <v>919</v>
      </c>
      <c r="F161" s="21">
        <v>46311.865312499998</v>
      </c>
      <c r="G161" s="20" t="s">
        <v>22</v>
      </c>
      <c r="H161" s="20" t="s">
        <v>5333</v>
      </c>
      <c r="I161" s="22">
        <v>380</v>
      </c>
      <c r="J161" s="20" t="s">
        <v>23</v>
      </c>
      <c r="K161" s="20" t="s">
        <v>24</v>
      </c>
      <c r="L161" s="22">
        <v>887</v>
      </c>
      <c r="M161" s="20" t="s">
        <v>3057</v>
      </c>
      <c r="N161" s="21">
        <v>46311.914965277778</v>
      </c>
      <c r="O161" s="22">
        <v>380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281</v>
      </c>
      <c r="B162" s="20" t="s">
        <v>18</v>
      </c>
      <c r="C162" s="20" t="s">
        <v>282</v>
      </c>
      <c r="D162" s="20" t="s">
        <v>34</v>
      </c>
      <c r="E162" s="20" t="s">
        <v>3129</v>
      </c>
      <c r="F162" s="21">
        <v>46311.866006944445</v>
      </c>
      <c r="G162" s="20" t="s">
        <v>22</v>
      </c>
      <c r="H162" s="20" t="s">
        <v>508</v>
      </c>
      <c r="I162" s="22">
        <v>350</v>
      </c>
      <c r="J162" s="20" t="s">
        <v>23</v>
      </c>
      <c r="K162" s="20" t="s">
        <v>24</v>
      </c>
      <c r="L162" s="22">
        <v>136</v>
      </c>
      <c r="M162" s="20" t="s">
        <v>40</v>
      </c>
      <c r="N162" s="21">
        <v>46311.87568287037</v>
      </c>
      <c r="O162" s="22">
        <v>253</v>
      </c>
      <c r="P162" s="20" t="s">
        <v>26</v>
      </c>
      <c r="Q162" s="22">
        <v>190</v>
      </c>
      <c r="R162" s="3" t="str">
        <f>IF(OR(G162="12R",G162="12L"),_xlfn.XLOOKUP(C162,DB!$A$2:$A$255,DB!$B$2:$B$255,""),IF(OR(G162="30L",G162="30R"),_xlfn.XLOOKUP(C162,DB!$A$2:$A$255,DB!$C$2:$C$255,""),""))</f>
        <v>OMSUK</v>
      </c>
      <c r="S162" s="3">
        <f t="shared" si="2"/>
        <v>20</v>
      </c>
      <c r="T162" s="3" t="str">
        <f>_xlfn.XLOOKUP(C162,DB!$A$2:$A$255,DB!$D$2:$D$255,"")</f>
        <v>Sector 3</v>
      </c>
    </row>
    <row r="163" spans="1:20" x14ac:dyDescent="0.2">
      <c r="A163" s="20" t="s">
        <v>858</v>
      </c>
      <c r="B163" s="20" t="s">
        <v>18</v>
      </c>
      <c r="C163" s="20" t="s">
        <v>128</v>
      </c>
      <c r="D163" s="20" t="s">
        <v>129</v>
      </c>
      <c r="E163" s="20" t="s">
        <v>5144</v>
      </c>
      <c r="F163" s="21">
        <v>46311.868668981479</v>
      </c>
      <c r="G163" s="20" t="s">
        <v>22</v>
      </c>
      <c r="H163" s="20" t="s">
        <v>5334</v>
      </c>
      <c r="I163" s="22">
        <v>360</v>
      </c>
      <c r="J163" s="20" t="s">
        <v>23</v>
      </c>
      <c r="K163" s="20" t="s">
        <v>24</v>
      </c>
      <c r="L163" s="22">
        <v>414</v>
      </c>
      <c r="M163" s="20" t="s">
        <v>1701</v>
      </c>
      <c r="N163" s="21">
        <v>46311.891458333332</v>
      </c>
      <c r="O163" s="22">
        <v>360</v>
      </c>
      <c r="P163" s="20" t="s">
        <v>26</v>
      </c>
      <c r="Q163" s="22">
        <v>40</v>
      </c>
      <c r="R163" s="3" t="str">
        <f>IF(OR(G163="12R",G163="12L"),_xlfn.XLOOKUP(C163,DB!$A$2:$A$255,DB!$B$2:$B$255,""),IF(OR(G163="30L",G163="30R"),_xlfn.XLOOKUP(C163,DB!$A$2:$A$255,DB!$C$2:$C$255,""),""))</f>
        <v>ENEBA</v>
      </c>
      <c r="S163" s="3">
        <f t="shared" si="2"/>
        <v>20</v>
      </c>
      <c r="T163" s="3" t="str">
        <f>_xlfn.XLOOKUP(C163,DB!$A$2:$A$255,DB!$D$2:$D$255,"")</f>
        <v>Sector 3</v>
      </c>
    </row>
    <row r="164" spans="1:20" x14ac:dyDescent="0.2">
      <c r="A164" s="20" t="s">
        <v>516</v>
      </c>
      <c r="B164" s="20" t="s">
        <v>18</v>
      </c>
      <c r="C164" s="20" t="s">
        <v>199</v>
      </c>
      <c r="D164" s="20" t="s">
        <v>20</v>
      </c>
      <c r="E164" s="20" t="s">
        <v>5335</v>
      </c>
      <c r="F164" s="21">
        <v>46311.870208333334</v>
      </c>
      <c r="G164" s="20" t="s">
        <v>22</v>
      </c>
      <c r="H164" s="20" t="s">
        <v>5336</v>
      </c>
      <c r="I164" s="22">
        <v>350</v>
      </c>
      <c r="J164" s="20" t="s">
        <v>23</v>
      </c>
      <c r="K164" s="20" t="s">
        <v>24</v>
      </c>
      <c r="L164" s="22">
        <v>136</v>
      </c>
      <c r="M164" s="20" t="s">
        <v>40</v>
      </c>
      <c r="N164" s="21">
        <v>46311.879756944443</v>
      </c>
      <c r="O164" s="22">
        <v>251</v>
      </c>
      <c r="P164" s="20" t="s">
        <v>26</v>
      </c>
      <c r="Q164" s="22">
        <v>190</v>
      </c>
      <c r="R164" s="3" t="str">
        <f>IF(OR(G164="12R",G164="12L"),_xlfn.XLOOKUP(C164,DB!$A$2:$A$255,DB!$B$2:$B$255,""),IF(OR(G164="30L",G164="30R"),_xlfn.XLOOKUP(C164,DB!$A$2:$A$255,DB!$C$2:$C$255,""),""))</f>
        <v>OMSUK</v>
      </c>
      <c r="S164" s="3">
        <f t="shared" si="2"/>
        <v>20</v>
      </c>
      <c r="T164" s="3" t="str">
        <f>_xlfn.XLOOKUP(C164,DB!$A$2:$A$255,DB!$D$2:$D$255,"")</f>
        <v>Sector 3</v>
      </c>
    </row>
    <row r="165" spans="1:20" x14ac:dyDescent="0.2">
      <c r="A165" s="20" t="s">
        <v>518</v>
      </c>
      <c r="B165" s="20" t="s">
        <v>18</v>
      </c>
      <c r="C165" s="20" t="s">
        <v>43</v>
      </c>
      <c r="D165" s="20" t="s">
        <v>129</v>
      </c>
      <c r="E165" s="20" t="s">
        <v>1136</v>
      </c>
      <c r="F165" s="21">
        <v>46311.871307870373</v>
      </c>
      <c r="G165" s="20" t="s">
        <v>22</v>
      </c>
      <c r="H165" s="20" t="s">
        <v>5337</v>
      </c>
      <c r="I165" s="22">
        <v>380</v>
      </c>
      <c r="J165" s="20" t="s">
        <v>23</v>
      </c>
      <c r="K165" s="20" t="s">
        <v>24</v>
      </c>
      <c r="L165" s="22">
        <v>953</v>
      </c>
      <c r="M165" s="20" t="s">
        <v>820</v>
      </c>
      <c r="N165" s="21">
        <v>46311.924479166672</v>
      </c>
      <c r="O165" s="22">
        <v>380</v>
      </c>
      <c r="P165" s="20" t="s">
        <v>26</v>
      </c>
      <c r="Q165" s="22">
        <v>190</v>
      </c>
      <c r="R165" s="3" t="str">
        <f>IF(OR(G165="12R",G165="12L"),_xlfn.XLOOKUP(C165,DB!$A$2:$A$255,DB!$B$2:$B$255,""),IF(OR(G165="30L",G165="30R"),_xlfn.XLOOKUP(C165,DB!$A$2:$A$255,DB!$C$2:$C$255,""),""))</f>
        <v>UDGUV</v>
      </c>
      <c r="S165" s="3">
        <f t="shared" si="2"/>
        <v>20</v>
      </c>
      <c r="T165" s="3" t="str">
        <f>_xlfn.XLOOKUP(C165,DB!$A$2:$A$255,DB!$D$2:$D$255,"")</f>
        <v>Sector 2</v>
      </c>
    </row>
    <row r="166" spans="1:20" x14ac:dyDescent="0.2">
      <c r="A166" s="20" t="s">
        <v>303</v>
      </c>
      <c r="B166" s="20" t="s">
        <v>18</v>
      </c>
      <c r="C166" s="20" t="s">
        <v>43</v>
      </c>
      <c r="D166" s="20" t="s">
        <v>20</v>
      </c>
      <c r="E166" s="20" t="s">
        <v>1258</v>
      </c>
      <c r="F166" s="21">
        <v>46311.873090277775</v>
      </c>
      <c r="G166" s="20" t="s">
        <v>22</v>
      </c>
      <c r="H166" s="20" t="s">
        <v>5338</v>
      </c>
      <c r="I166" s="22">
        <v>360</v>
      </c>
      <c r="J166" s="20" t="s">
        <v>23</v>
      </c>
      <c r="K166" s="20" t="s">
        <v>24</v>
      </c>
      <c r="L166" s="22">
        <v>872</v>
      </c>
      <c r="M166" s="20" t="s">
        <v>46</v>
      </c>
      <c r="N166" s="21">
        <v>46311.920277777783</v>
      </c>
      <c r="O166" s="22">
        <v>360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436</v>
      </c>
      <c r="B167" s="20" t="s">
        <v>18</v>
      </c>
      <c r="C167" s="20" t="s">
        <v>437</v>
      </c>
      <c r="D167" s="20" t="s">
        <v>54</v>
      </c>
      <c r="E167" s="20" t="s">
        <v>962</v>
      </c>
      <c r="F167" s="21">
        <v>46311.875740740739</v>
      </c>
      <c r="G167" s="20" t="s">
        <v>22</v>
      </c>
      <c r="H167" s="20" t="s">
        <v>5339</v>
      </c>
      <c r="I167" s="22">
        <v>380</v>
      </c>
      <c r="J167" s="20" t="s">
        <v>23</v>
      </c>
      <c r="K167" s="20" t="s">
        <v>24</v>
      </c>
      <c r="L167" s="22">
        <v>869</v>
      </c>
      <c r="M167" s="20" t="s">
        <v>3417</v>
      </c>
      <c r="N167" s="21">
        <v>46311.924120370371</v>
      </c>
      <c r="O167" s="22">
        <v>380</v>
      </c>
      <c r="P167" s="20" t="s">
        <v>26</v>
      </c>
      <c r="Q167" s="22">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s="20" t="s">
        <v>883</v>
      </c>
      <c r="B168" s="20" t="s">
        <v>18</v>
      </c>
      <c r="C168" s="20" t="s">
        <v>170</v>
      </c>
      <c r="D168" s="20" t="s">
        <v>61</v>
      </c>
      <c r="E168" s="20" t="s">
        <v>5340</v>
      </c>
      <c r="F168" s="21">
        <v>46311.877326388887</v>
      </c>
      <c r="G168" s="20" t="s">
        <v>22</v>
      </c>
      <c r="H168" s="20" t="s">
        <v>5341</v>
      </c>
      <c r="I168" s="22">
        <v>330</v>
      </c>
      <c r="J168" s="20" t="s">
        <v>23</v>
      </c>
      <c r="K168" s="20" t="s">
        <v>24</v>
      </c>
      <c r="L168" s="22">
        <v>379</v>
      </c>
      <c r="M168" s="20" t="s">
        <v>269</v>
      </c>
      <c r="N168" s="21">
        <v>46311.899050925931</v>
      </c>
      <c r="O168" s="22">
        <v>330</v>
      </c>
      <c r="P168" s="20" t="s">
        <v>26</v>
      </c>
      <c r="Q168" s="22">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20" t="s">
        <v>340</v>
      </c>
      <c r="B169" s="20" t="s">
        <v>18</v>
      </c>
      <c r="C169" s="20" t="s">
        <v>101</v>
      </c>
      <c r="D169" s="20" t="s">
        <v>20</v>
      </c>
      <c r="E169" s="20" t="s">
        <v>1168</v>
      </c>
      <c r="F169" s="21">
        <v>46311.88208333333</v>
      </c>
      <c r="G169" s="20" t="s">
        <v>22</v>
      </c>
      <c r="H169" s="20" t="s">
        <v>5342</v>
      </c>
      <c r="I169" s="22">
        <v>360</v>
      </c>
      <c r="J169" s="20" t="s">
        <v>23</v>
      </c>
      <c r="K169" s="20" t="s">
        <v>152</v>
      </c>
      <c r="L169" s="22">
        <v>867</v>
      </c>
      <c r="M169" s="20" t="s">
        <v>46</v>
      </c>
      <c r="N169" s="21">
        <v>46311.928784722222</v>
      </c>
      <c r="O169" s="22">
        <v>360</v>
      </c>
      <c r="P169" s="20" t="s">
        <v>26</v>
      </c>
      <c r="Q169" s="22">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s="20" t="s">
        <v>229</v>
      </c>
      <c r="B170" s="20" t="s">
        <v>18</v>
      </c>
      <c r="C170" s="20" t="s">
        <v>230</v>
      </c>
      <c r="D170" s="20" t="s">
        <v>61</v>
      </c>
      <c r="E170" s="20" t="s">
        <v>5343</v>
      </c>
      <c r="F170" s="21">
        <v>46311.885868055557</v>
      </c>
      <c r="G170" s="20" t="s">
        <v>22</v>
      </c>
      <c r="H170" s="20" t="s">
        <v>5344</v>
      </c>
      <c r="I170" s="22">
        <v>350</v>
      </c>
      <c r="J170" s="20" t="s">
        <v>23</v>
      </c>
      <c r="K170" s="20" t="s">
        <v>24</v>
      </c>
      <c r="L170" s="22">
        <v>279</v>
      </c>
      <c r="M170" s="20" t="s">
        <v>5345</v>
      </c>
      <c r="N170" s="21">
        <v>46311.902592592596</v>
      </c>
      <c r="O170" s="22">
        <v>301</v>
      </c>
      <c r="P170" s="20" t="s">
        <v>26</v>
      </c>
      <c r="Q170" s="22">
        <v>40</v>
      </c>
      <c r="R170" s="3" t="str">
        <f>IF(OR(G170="12R",G170="12L"),_xlfn.XLOOKUP(C170,DB!$A$2:$A$255,DB!$B$2:$B$255,""),IF(OR(G170="30L",G170="30R"),_xlfn.XLOOKUP(C170,DB!$A$2:$A$255,DB!$C$2:$C$255,""),""))</f>
        <v>OMSUK</v>
      </c>
      <c r="S170" s="3">
        <f t="shared" si="2"/>
        <v>21</v>
      </c>
      <c r="T170" s="3" t="str">
        <f>_xlfn.XLOOKUP(C170,DB!$A$2:$A$255,DB!$D$2:$D$255,"")</f>
        <v>Sector 3</v>
      </c>
    </row>
    <row r="171" spans="1:20" x14ac:dyDescent="0.2">
      <c r="A171" s="20" t="s">
        <v>313</v>
      </c>
      <c r="B171" s="20" t="s">
        <v>18</v>
      </c>
      <c r="C171" s="20" t="s">
        <v>314</v>
      </c>
      <c r="D171" s="20" t="s">
        <v>34</v>
      </c>
      <c r="E171" s="20" t="s">
        <v>3177</v>
      </c>
      <c r="F171" s="21">
        <v>46311.887013888889</v>
      </c>
      <c r="G171" s="20" t="s">
        <v>22</v>
      </c>
      <c r="H171" s="20" t="s">
        <v>5346</v>
      </c>
      <c r="I171" s="22">
        <v>330</v>
      </c>
      <c r="J171" s="20" t="s">
        <v>23</v>
      </c>
      <c r="K171" s="20" t="s">
        <v>24</v>
      </c>
      <c r="L171" s="22">
        <v>219</v>
      </c>
      <c r="M171" s="20" t="s">
        <v>56</v>
      </c>
      <c r="N171" s="21">
        <v>46311.901608796295</v>
      </c>
      <c r="O171" s="22">
        <v>284</v>
      </c>
      <c r="P171" s="20" t="s">
        <v>26</v>
      </c>
      <c r="Q171" s="22">
        <v>190</v>
      </c>
      <c r="R171" s="3" t="str">
        <f>IF(OR(G171="12R",G171="12L"),_xlfn.XLOOKUP(C171,DB!$A$2:$A$255,DB!$B$2:$B$255,""),IF(OR(G171="30L",G171="30R"),_xlfn.XLOOKUP(C171,DB!$A$2:$A$255,DB!$C$2:$C$255,""),""))</f>
        <v>CZM</v>
      </c>
      <c r="S171" s="3">
        <f t="shared" si="2"/>
        <v>21</v>
      </c>
      <c r="T171" s="3" t="str">
        <f>_xlfn.XLOOKUP(C171,DB!$A$2:$A$255,DB!$D$2:$D$255,"")</f>
        <v>Sector 7</v>
      </c>
    </row>
    <row r="172" spans="1:20" x14ac:dyDescent="0.2">
      <c r="A172" s="20" t="s">
        <v>856</v>
      </c>
      <c r="B172" s="20" t="s">
        <v>18</v>
      </c>
      <c r="C172" s="20" t="s">
        <v>203</v>
      </c>
      <c r="D172" s="20" t="s">
        <v>129</v>
      </c>
      <c r="E172" s="20" t="s">
        <v>5347</v>
      </c>
      <c r="F172" s="21">
        <v>46311.888483796298</v>
      </c>
      <c r="G172" s="20" t="s">
        <v>22</v>
      </c>
      <c r="H172" s="20" t="s">
        <v>5348</v>
      </c>
      <c r="I172" s="22">
        <v>350</v>
      </c>
      <c r="J172" s="20" t="s">
        <v>23</v>
      </c>
      <c r="K172" s="20" t="s">
        <v>24</v>
      </c>
      <c r="L172" s="22">
        <v>136</v>
      </c>
      <c r="M172" s="20" t="s">
        <v>40</v>
      </c>
      <c r="N172" s="21">
        <v>46311.898101851853</v>
      </c>
      <c r="O172" s="22">
        <v>258</v>
      </c>
      <c r="P172" s="20" t="s">
        <v>26</v>
      </c>
      <c r="Q172" s="22">
        <v>190</v>
      </c>
      <c r="R172" s="3" t="str">
        <f>IF(OR(G172="12R",G172="12L"),_xlfn.XLOOKUP(C172,DB!$A$2:$A$255,DB!$B$2:$B$255,""),IF(OR(G172="30L",G172="30R"),_xlfn.XLOOKUP(C172,DB!$A$2:$A$255,DB!$C$2:$C$255,""),""))</f>
        <v>ENEBA</v>
      </c>
      <c r="S172" s="3">
        <f t="shared" si="2"/>
        <v>21</v>
      </c>
      <c r="T172" s="3" t="str">
        <f>_xlfn.XLOOKUP(C172,DB!$A$2:$A$255,DB!$D$2:$D$255,"")</f>
        <v>Sector 3</v>
      </c>
    </row>
    <row r="173" spans="1:20" x14ac:dyDescent="0.2">
      <c r="A173" s="20" t="s">
        <v>525</v>
      </c>
      <c r="B173" s="20" t="s">
        <v>18</v>
      </c>
      <c r="C173" s="20" t="s">
        <v>317</v>
      </c>
      <c r="D173" s="20" t="s">
        <v>29</v>
      </c>
      <c r="E173" s="20" t="s">
        <v>3582</v>
      </c>
      <c r="F173" s="21">
        <v>46311.892268518517</v>
      </c>
      <c r="G173" s="20" t="s">
        <v>22</v>
      </c>
      <c r="H173" s="20" t="s">
        <v>5349</v>
      </c>
      <c r="I173" s="22">
        <v>340</v>
      </c>
      <c r="J173" s="20" t="s">
        <v>23</v>
      </c>
      <c r="K173" s="20" t="s">
        <v>24</v>
      </c>
      <c r="L173" s="22">
        <v>428</v>
      </c>
      <c r="M173" s="20" t="s">
        <v>2757</v>
      </c>
      <c r="N173" s="21">
        <v>46311.915034722224</v>
      </c>
      <c r="O173" s="22">
        <v>360</v>
      </c>
      <c r="P173" s="20" t="s">
        <v>26</v>
      </c>
      <c r="Q173" s="22">
        <v>40</v>
      </c>
      <c r="R173" s="3" t="str">
        <f>IF(OR(G173="12R",G173="12L"),_xlfn.XLOOKUP(C173,DB!$A$2:$A$255,DB!$B$2:$B$255,""),IF(OR(G173="30L",G173="30R"),_xlfn.XLOOKUP(C173,DB!$A$2:$A$255,DB!$C$2:$C$255,""),""))</f>
        <v>UDGUV</v>
      </c>
      <c r="S173" s="3">
        <f t="shared" si="2"/>
        <v>21</v>
      </c>
      <c r="T173" s="3" t="str">
        <f>_xlfn.XLOOKUP(C173,DB!$A$2:$A$255,DB!$D$2:$D$255,"")</f>
        <v>Sector 2</v>
      </c>
    </row>
    <row r="174" spans="1:20" x14ac:dyDescent="0.2">
      <c r="A174" s="20" t="s">
        <v>320</v>
      </c>
      <c r="B174" s="20" t="s">
        <v>18</v>
      </c>
      <c r="C174" s="20" t="s">
        <v>128</v>
      </c>
      <c r="D174" s="20" t="s">
        <v>129</v>
      </c>
      <c r="E174" s="20" t="s">
        <v>5350</v>
      </c>
      <c r="F174" s="21">
        <v>46311.894131944442</v>
      </c>
      <c r="G174" s="20" t="s">
        <v>22</v>
      </c>
      <c r="H174" s="20" t="s">
        <v>5351</v>
      </c>
      <c r="I174" s="22">
        <v>360</v>
      </c>
      <c r="J174" s="20" t="s">
        <v>23</v>
      </c>
      <c r="K174" s="20" t="s">
        <v>24</v>
      </c>
      <c r="L174" s="22">
        <v>907</v>
      </c>
      <c r="M174" s="20" t="s">
        <v>3649</v>
      </c>
      <c r="N174" s="21">
        <v>46311.944421296299</v>
      </c>
      <c r="O174" s="22">
        <v>360</v>
      </c>
      <c r="P174" s="20" t="s">
        <v>26</v>
      </c>
      <c r="Q174" s="22">
        <v>190</v>
      </c>
      <c r="R174" s="3" t="str">
        <f>IF(OR(G174="12R",G174="12L"),_xlfn.XLOOKUP(C174,DB!$A$2:$A$255,DB!$B$2:$B$255,""),IF(OR(G174="30L",G174="30R"),_xlfn.XLOOKUP(C174,DB!$A$2:$A$255,DB!$C$2:$C$255,""),""))</f>
        <v>ENEBA</v>
      </c>
      <c r="S174" s="3">
        <f t="shared" si="2"/>
        <v>21</v>
      </c>
      <c r="T174" s="3" t="str">
        <f>_xlfn.XLOOKUP(C174,DB!$A$2:$A$255,DB!$D$2:$D$255,"")</f>
        <v>Sector 3</v>
      </c>
    </row>
    <row r="175" spans="1:20" x14ac:dyDescent="0.2">
      <c r="A175" s="20" t="s">
        <v>530</v>
      </c>
      <c r="B175" s="20" t="s">
        <v>18</v>
      </c>
      <c r="C175" s="20" t="s">
        <v>178</v>
      </c>
      <c r="D175" s="20" t="s">
        <v>44</v>
      </c>
      <c r="E175" s="20" t="s">
        <v>4353</v>
      </c>
      <c r="F175" s="21">
        <v>46311.895185185189</v>
      </c>
      <c r="G175" s="20" t="s">
        <v>22</v>
      </c>
      <c r="H175" s="20" t="s">
        <v>5352</v>
      </c>
      <c r="I175" s="22">
        <v>310</v>
      </c>
      <c r="J175" s="20" t="s">
        <v>23</v>
      </c>
      <c r="K175" s="20" t="s">
        <v>24</v>
      </c>
      <c r="L175" s="22">
        <v>391</v>
      </c>
      <c r="M175" s="20" t="s">
        <v>5353</v>
      </c>
      <c r="N175" s="21">
        <v>46311.916828703703</v>
      </c>
      <c r="O175" s="22">
        <v>330</v>
      </c>
      <c r="P175" s="20" t="s">
        <v>26</v>
      </c>
      <c r="Q175" s="22">
        <v>40</v>
      </c>
      <c r="R175" s="3" t="str">
        <f>IF(OR(G175="12R",G175="12L"),_xlfn.XLOOKUP(C175,DB!$A$2:$A$255,DB!$B$2:$B$255,""),IF(OR(G175="30L",G175="30R"),_xlfn.XLOOKUP(C175,DB!$A$2:$A$255,DB!$C$2:$C$255,""),""))</f>
        <v>OMSUK</v>
      </c>
      <c r="S175" s="3">
        <f t="shared" si="2"/>
        <v>21</v>
      </c>
      <c r="T175" s="3" t="str">
        <f>_xlfn.XLOOKUP(C175,DB!$A$2:$A$255,DB!$D$2:$D$255,"")</f>
        <v>Sector 3</v>
      </c>
    </row>
    <row r="176" spans="1:20" x14ac:dyDescent="0.2">
      <c r="A176" s="20" t="s">
        <v>318</v>
      </c>
      <c r="B176" s="20" t="s">
        <v>18</v>
      </c>
      <c r="C176" s="20" t="s">
        <v>136</v>
      </c>
      <c r="D176" s="20" t="s">
        <v>44</v>
      </c>
      <c r="E176" s="20" t="s">
        <v>2964</v>
      </c>
      <c r="F176" s="21">
        <v>46311.899039351847</v>
      </c>
      <c r="G176" s="20" t="s">
        <v>22</v>
      </c>
      <c r="H176" s="20" t="s">
        <v>5354</v>
      </c>
      <c r="I176" s="22">
        <v>310</v>
      </c>
      <c r="J176" s="20" t="s">
        <v>23</v>
      </c>
      <c r="K176" s="20" t="s">
        <v>24</v>
      </c>
      <c r="L176" s="22">
        <v>133</v>
      </c>
      <c r="M176" s="20" t="s">
        <v>40</v>
      </c>
      <c r="N176" s="21">
        <v>46311.908900462964</v>
      </c>
      <c r="O176" s="22">
        <v>205</v>
      </c>
      <c r="P176" s="20" t="s">
        <v>26</v>
      </c>
      <c r="Q176" s="22">
        <v>190</v>
      </c>
      <c r="R176" s="3" t="str">
        <f>IF(OR(G176="12R",G176="12L"),_xlfn.XLOOKUP(C176,DB!$A$2:$A$255,DB!$B$2:$B$255,""),IF(OR(G176="30L",G176="30R"),_xlfn.XLOOKUP(C176,DB!$A$2:$A$255,DB!$C$2:$C$255,""),""))</f>
        <v>OMSUK</v>
      </c>
      <c r="S176" s="3">
        <f t="shared" si="2"/>
        <v>21</v>
      </c>
      <c r="T176" s="3" t="str">
        <f>_xlfn.XLOOKUP(C176,DB!$A$2:$A$255,DB!$D$2:$D$255,"")</f>
        <v>Sector 3</v>
      </c>
    </row>
    <row r="177" spans="1:20" x14ac:dyDescent="0.2">
      <c r="A177" s="20" t="s">
        <v>3444</v>
      </c>
      <c r="B177" s="20" t="s">
        <v>18</v>
      </c>
      <c r="C177" s="20" t="s">
        <v>48</v>
      </c>
      <c r="D177" s="20" t="s">
        <v>366</v>
      </c>
      <c r="E177" s="20" t="s">
        <v>792</v>
      </c>
      <c r="F177" s="21">
        <v>46311.900393518517</v>
      </c>
      <c r="G177" s="20" t="s">
        <v>22</v>
      </c>
      <c r="H177" s="20" t="s">
        <v>5355</v>
      </c>
      <c r="I177" s="22">
        <v>390</v>
      </c>
      <c r="J177" s="20" t="s">
        <v>23</v>
      </c>
      <c r="K177" s="20" t="s">
        <v>24</v>
      </c>
      <c r="L177" s="22">
        <v>375</v>
      </c>
      <c r="M177" s="20" t="s">
        <v>269</v>
      </c>
      <c r="N177" s="21">
        <v>46311.92188657407</v>
      </c>
      <c r="O177" s="22">
        <v>390</v>
      </c>
      <c r="P177" s="20" t="s">
        <v>41</v>
      </c>
      <c r="Q177" s="22">
        <v>40</v>
      </c>
      <c r="R177" s="3" t="str">
        <f>IF(OR(G177="12R",G177="12L"),_xlfn.XLOOKUP(C177,DB!$A$2:$A$255,DB!$B$2:$B$255,""),IF(OR(G177="30L",G177="30R"),_xlfn.XLOOKUP(C177,DB!$A$2:$A$255,DB!$C$2:$C$255,""),""))</f>
        <v>NUDAL</v>
      </c>
      <c r="S177" s="3">
        <f t="shared" si="2"/>
        <v>21</v>
      </c>
      <c r="T177" s="3" t="str">
        <f>_xlfn.XLOOKUP(C177,DB!$A$2:$A$255,DB!$D$2:$D$255,"")</f>
        <v>Sector 3</v>
      </c>
    </row>
    <row r="178" spans="1:20" x14ac:dyDescent="0.2">
      <c r="A178" s="20" t="s">
        <v>333</v>
      </c>
      <c r="B178" s="20" t="s">
        <v>18</v>
      </c>
      <c r="C178" s="20" t="s">
        <v>148</v>
      </c>
      <c r="D178" s="20" t="s">
        <v>29</v>
      </c>
      <c r="E178" s="20" t="s">
        <v>5356</v>
      </c>
      <c r="F178" s="21">
        <v>46311.902361111112</v>
      </c>
      <c r="G178" s="20" t="s">
        <v>22</v>
      </c>
      <c r="H178" s="20" t="s">
        <v>4226</v>
      </c>
      <c r="I178" s="22">
        <v>370</v>
      </c>
      <c r="J178" s="20" t="s">
        <v>23</v>
      </c>
      <c r="K178" s="20" t="s">
        <v>24</v>
      </c>
      <c r="L178" s="22">
        <v>131</v>
      </c>
      <c r="M178" s="20" t="s">
        <v>40</v>
      </c>
      <c r="N178" s="21">
        <v>46311.911435185189</v>
      </c>
      <c r="O178" s="22">
        <v>225</v>
      </c>
      <c r="P178" s="20" t="s">
        <v>26</v>
      </c>
      <c r="Q178" s="22">
        <v>190</v>
      </c>
      <c r="R178" s="3" t="str">
        <f>IF(OR(G178="12R",G178="12L"),_xlfn.XLOOKUP(C178,DB!$A$2:$A$255,DB!$B$2:$B$255,""),IF(OR(G178="30L",G178="30R"),_xlfn.XLOOKUP(C178,DB!$A$2:$A$255,DB!$C$2:$C$255,""),""))</f>
        <v>NUDAL</v>
      </c>
      <c r="S178" s="3">
        <f t="shared" si="2"/>
        <v>21</v>
      </c>
      <c r="T178" s="3" t="str">
        <f>_xlfn.XLOOKUP(C178,DB!$A$2:$A$255,DB!$D$2:$D$255,"")</f>
        <v>Sector 3</v>
      </c>
    </row>
    <row r="179" spans="1:20" x14ac:dyDescent="0.2">
      <c r="A179" s="20" t="s">
        <v>324</v>
      </c>
      <c r="B179" s="20" t="s">
        <v>18</v>
      </c>
      <c r="C179" s="20" t="s">
        <v>325</v>
      </c>
      <c r="D179" s="20" t="s">
        <v>123</v>
      </c>
      <c r="E179" s="20" t="s">
        <v>1502</v>
      </c>
      <c r="F179" s="21">
        <v>46311.903275462959</v>
      </c>
      <c r="G179" s="20" t="s">
        <v>22</v>
      </c>
      <c r="H179" s="20" t="s">
        <v>5357</v>
      </c>
      <c r="I179" s="22">
        <v>340</v>
      </c>
      <c r="J179" s="20" t="s">
        <v>23</v>
      </c>
      <c r="K179" s="20" t="s">
        <v>24</v>
      </c>
      <c r="L179" s="22">
        <v>841</v>
      </c>
      <c r="M179" s="20" t="s">
        <v>5358</v>
      </c>
      <c r="N179" s="21">
        <v>46311.948229166665</v>
      </c>
      <c r="O179" s="22">
        <v>340</v>
      </c>
      <c r="P179" s="20" t="s">
        <v>26</v>
      </c>
      <c r="Q179" s="22">
        <v>190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316</v>
      </c>
      <c r="B180" s="20" t="s">
        <v>18</v>
      </c>
      <c r="C180" s="20" t="s">
        <v>317</v>
      </c>
      <c r="D180" s="20" t="s">
        <v>44</v>
      </c>
      <c r="E180" s="20" t="s">
        <v>3119</v>
      </c>
      <c r="F180" s="21">
        <v>46311.904826388884</v>
      </c>
      <c r="G180" s="20" t="s">
        <v>22</v>
      </c>
      <c r="H180" s="20" t="s">
        <v>5359</v>
      </c>
      <c r="I180" s="22">
        <v>320</v>
      </c>
      <c r="J180" s="20" t="s">
        <v>23</v>
      </c>
      <c r="K180" s="20" t="s">
        <v>24</v>
      </c>
      <c r="L180" s="22">
        <v>828</v>
      </c>
      <c r="M180" s="20" t="s">
        <v>5360</v>
      </c>
      <c r="N180" s="21">
        <v>46311.948587962965</v>
      </c>
      <c r="O180" s="22">
        <v>320</v>
      </c>
      <c r="P180" s="20" t="s">
        <v>26</v>
      </c>
      <c r="Q180" s="22">
        <v>190</v>
      </c>
      <c r="R180" s="3" t="str">
        <f>IF(OR(G180="12R",G180="12L"),_xlfn.XLOOKUP(C180,DB!$A$2:$A$255,DB!$B$2:$B$255,""),IF(OR(G180="30L",G180="30R"),_xlfn.XLOOKUP(C180,DB!$A$2:$A$255,DB!$C$2:$C$255,""),""))</f>
        <v>UDGUV</v>
      </c>
      <c r="S180" s="3">
        <f t="shared" si="2"/>
        <v>21</v>
      </c>
      <c r="T180" s="3" t="str">
        <f>_xlfn.XLOOKUP(C180,DB!$A$2:$A$255,DB!$D$2:$D$255,"")</f>
        <v>Sector 2</v>
      </c>
    </row>
    <row r="181" spans="1:20" x14ac:dyDescent="0.2">
      <c r="A181" s="20" t="s">
        <v>339</v>
      </c>
      <c r="B181" s="20" t="s">
        <v>18</v>
      </c>
      <c r="C181" s="20" t="s">
        <v>193</v>
      </c>
      <c r="D181" s="20" t="s">
        <v>54</v>
      </c>
      <c r="E181" s="20" t="s">
        <v>3594</v>
      </c>
      <c r="F181" s="21">
        <v>46311.907314814816</v>
      </c>
      <c r="G181" s="20" t="s">
        <v>22</v>
      </c>
      <c r="H181" s="20" t="s">
        <v>5361</v>
      </c>
      <c r="I181" s="22">
        <v>320</v>
      </c>
      <c r="J181" s="20" t="s">
        <v>23</v>
      </c>
      <c r="K181" s="20" t="s">
        <v>24</v>
      </c>
      <c r="L181" s="22">
        <v>836</v>
      </c>
      <c r="M181" s="20" t="s">
        <v>193</v>
      </c>
      <c r="N181" s="21">
        <v>46311.955925925926</v>
      </c>
      <c r="O181" s="22">
        <v>15</v>
      </c>
      <c r="P181" s="20" t="s">
        <v>26</v>
      </c>
      <c r="Q181" s="22">
        <v>190</v>
      </c>
      <c r="R181" s="3" t="str">
        <f>IF(OR(G181="12R",G181="12L"),_xlfn.XLOOKUP(C181,DB!$A$2:$A$255,DB!$B$2:$B$255,""),IF(OR(G181="30L",G181="30R"),_xlfn.XLOOKUP(C181,DB!$A$2:$A$255,DB!$C$2:$C$255,""),""))</f>
        <v>UDGUV</v>
      </c>
      <c r="S181" s="3">
        <f t="shared" si="2"/>
        <v>21</v>
      </c>
      <c r="T181" s="3" t="str">
        <f>_xlfn.XLOOKUP(C181,DB!$A$2:$A$255,DB!$D$2:$D$255,"")</f>
        <v>Sector 2</v>
      </c>
    </row>
    <row r="182" spans="1:20" x14ac:dyDescent="0.2">
      <c r="A182" s="20" t="s">
        <v>607</v>
      </c>
      <c r="B182" s="20" t="s">
        <v>18</v>
      </c>
      <c r="C182" s="20" t="s">
        <v>608</v>
      </c>
      <c r="D182" s="20" t="s">
        <v>366</v>
      </c>
      <c r="E182" s="20" t="s">
        <v>609</v>
      </c>
      <c r="F182" s="21">
        <v>46311.910150462965</v>
      </c>
      <c r="G182" s="20" t="s">
        <v>22</v>
      </c>
      <c r="H182" s="20" t="s">
        <v>5362</v>
      </c>
      <c r="I182" s="22">
        <v>390</v>
      </c>
      <c r="J182" s="20" t="s">
        <v>23</v>
      </c>
      <c r="K182" s="20" t="s">
        <v>24</v>
      </c>
      <c r="L182" s="22">
        <v>370</v>
      </c>
      <c r="M182" s="20" t="s">
        <v>5363</v>
      </c>
      <c r="N182" s="21">
        <v>46311.930474537032</v>
      </c>
      <c r="O182" s="22">
        <v>390</v>
      </c>
      <c r="P182" s="20" t="s">
        <v>41</v>
      </c>
      <c r="Q182" s="22">
        <v>40</v>
      </c>
      <c r="R182" s="3" t="str">
        <f>IF(OR(G182="12R",G182="12L"),_xlfn.XLOOKUP(C182,DB!$A$2:$A$255,DB!$B$2:$B$255,""),IF(OR(G182="30L",G182="30R"),_xlfn.XLOOKUP(C182,DB!$A$2:$A$255,DB!$C$2:$C$255,""),""))</f>
        <v>NUDAL</v>
      </c>
      <c r="S182" s="3">
        <f t="shared" si="2"/>
        <v>21</v>
      </c>
      <c r="T182" s="3" t="str">
        <f>_xlfn.XLOOKUP(C182,DB!$A$2:$A$255,DB!$D$2:$D$255,"")</f>
        <v>Sector 3</v>
      </c>
    </row>
    <row r="183" spans="1:20" x14ac:dyDescent="0.2">
      <c r="A183" s="20" t="s">
        <v>336</v>
      </c>
      <c r="B183" s="20" t="s">
        <v>18</v>
      </c>
      <c r="C183" s="20" t="s">
        <v>115</v>
      </c>
      <c r="D183" s="20" t="s">
        <v>129</v>
      </c>
      <c r="E183" s="20" t="s">
        <v>5364</v>
      </c>
      <c r="F183" s="21">
        <v>46311.913020833337</v>
      </c>
      <c r="G183" s="20" t="s">
        <v>22</v>
      </c>
      <c r="H183" s="20" t="s">
        <v>5365</v>
      </c>
      <c r="I183" s="22">
        <v>370</v>
      </c>
      <c r="J183" s="20" t="s">
        <v>23</v>
      </c>
      <c r="K183" s="20" t="s">
        <v>24</v>
      </c>
      <c r="L183" s="22">
        <v>148</v>
      </c>
      <c r="M183" s="20" t="s">
        <v>3832</v>
      </c>
      <c r="N183" s="21">
        <v>46311.922777777778</v>
      </c>
      <c r="O183" s="22">
        <v>290</v>
      </c>
      <c r="P183" s="20" t="s">
        <v>26</v>
      </c>
      <c r="Q183" s="22">
        <v>190</v>
      </c>
      <c r="R183" s="3" t="str">
        <f>IF(OR(G183="12R",G183="12L"),_xlfn.XLOOKUP(C183,DB!$A$2:$A$255,DB!$B$2:$B$255,""),IF(OR(G183="30L",G183="30R"),_xlfn.XLOOKUP(C183,DB!$A$2:$A$255,DB!$C$2:$C$255,""),""))</f>
        <v>TAKUX</v>
      </c>
      <c r="S183" s="3">
        <f t="shared" si="2"/>
        <v>21</v>
      </c>
      <c r="T183" s="3" t="str">
        <f>_xlfn.XLOOKUP(C183,DB!$A$2:$A$255,DB!$D$2:$D$255,"")</f>
        <v>Sector 7</v>
      </c>
    </row>
    <row r="184" spans="1:20" x14ac:dyDescent="0.2">
      <c r="A184" s="20" t="s">
        <v>334</v>
      </c>
      <c r="B184" s="20" t="s">
        <v>18</v>
      </c>
      <c r="C184" s="20" t="s">
        <v>19</v>
      </c>
      <c r="D184" s="20" t="s">
        <v>34</v>
      </c>
      <c r="E184" s="20" t="s">
        <v>3324</v>
      </c>
      <c r="F184" s="21">
        <v>46311.91706018518</v>
      </c>
      <c r="G184" s="20" t="s">
        <v>22</v>
      </c>
      <c r="H184" s="20" t="s">
        <v>5366</v>
      </c>
      <c r="I184" s="22">
        <v>360</v>
      </c>
      <c r="J184" s="20" t="s">
        <v>23</v>
      </c>
      <c r="K184" s="20" t="s">
        <v>24</v>
      </c>
      <c r="L184" s="22">
        <v>876</v>
      </c>
      <c r="M184" s="20" t="s">
        <v>5367</v>
      </c>
      <c r="N184" s="21">
        <v>46311.965196759258</v>
      </c>
      <c r="O184" s="22">
        <v>360</v>
      </c>
      <c r="P184" s="20" t="s">
        <v>26</v>
      </c>
      <c r="Q184" s="22">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20" t="s">
        <v>326</v>
      </c>
      <c r="B185" s="20" t="s">
        <v>18</v>
      </c>
      <c r="C185" s="20" t="s">
        <v>33</v>
      </c>
      <c r="D185" s="20" t="s">
        <v>54</v>
      </c>
      <c r="E185" s="20" t="s">
        <v>298</v>
      </c>
      <c r="F185" s="21">
        <v>46311.918807870374</v>
      </c>
      <c r="G185" s="20" t="s">
        <v>22</v>
      </c>
      <c r="H185" s="20" t="s">
        <v>5368</v>
      </c>
      <c r="I185" s="22">
        <v>360</v>
      </c>
      <c r="J185" s="20" t="s">
        <v>23</v>
      </c>
      <c r="K185" s="20" t="s">
        <v>24</v>
      </c>
      <c r="L185" s="22">
        <v>889</v>
      </c>
      <c r="M185" s="20" t="s">
        <v>36</v>
      </c>
      <c r="N185" s="21">
        <v>46311.967349537037</v>
      </c>
      <c r="O185" s="22">
        <v>380</v>
      </c>
      <c r="P185" s="20" t="s">
        <v>26</v>
      </c>
      <c r="Q185" s="22">
        <v>190</v>
      </c>
      <c r="R185" s="3" t="str">
        <f>IF(OR(G185="12R",G185="12L"),_xlfn.XLOOKUP(C185,DB!$A$2:$A$255,DB!$B$2:$B$255,""),IF(OR(G185="30L",G185="30R"),_xlfn.XLOOKUP(C185,DB!$A$2:$A$255,DB!$C$2:$C$255,""),""))</f>
        <v>UDGUV</v>
      </c>
      <c r="S185" s="3">
        <f t="shared" si="2"/>
        <v>22</v>
      </c>
      <c r="T185" s="3" t="str">
        <f>_xlfn.XLOOKUP(C185,DB!$A$2:$A$255,DB!$D$2:$D$255,"")</f>
        <v>Sector 2</v>
      </c>
    </row>
    <row r="186" spans="1:20" x14ac:dyDescent="0.2">
      <c r="A186" s="20" t="s">
        <v>1481</v>
      </c>
      <c r="B186" s="20" t="s">
        <v>18</v>
      </c>
      <c r="C186" s="20" t="s">
        <v>854</v>
      </c>
      <c r="D186" s="20" t="s">
        <v>29</v>
      </c>
      <c r="E186" s="20" t="s">
        <v>1439</v>
      </c>
      <c r="F186" s="21">
        <v>46311.924120370371</v>
      </c>
      <c r="G186" s="20" t="s">
        <v>22</v>
      </c>
      <c r="H186" s="20" t="s">
        <v>5369</v>
      </c>
      <c r="I186" s="22">
        <v>340</v>
      </c>
      <c r="J186" s="20" t="s">
        <v>23</v>
      </c>
      <c r="K186" s="20" t="s">
        <v>24</v>
      </c>
      <c r="L186" s="22">
        <v>869</v>
      </c>
      <c r="M186" s="20" t="s">
        <v>36</v>
      </c>
      <c r="N186" s="21">
        <v>46311.971377314811</v>
      </c>
      <c r="O186" s="22">
        <v>340</v>
      </c>
      <c r="P186" s="20" t="s">
        <v>26</v>
      </c>
      <c r="Q186" s="22">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20" t="s">
        <v>442</v>
      </c>
      <c r="B187" s="20" t="s">
        <v>18</v>
      </c>
      <c r="C187" s="20" t="s">
        <v>210</v>
      </c>
      <c r="D187" s="20" t="s">
        <v>29</v>
      </c>
      <c r="E187" s="20" t="s">
        <v>5370</v>
      </c>
      <c r="F187" s="21">
        <v>46311.925451388888</v>
      </c>
      <c r="G187" s="20" t="s">
        <v>22</v>
      </c>
      <c r="H187" s="20" t="s">
        <v>5371</v>
      </c>
      <c r="I187" s="22">
        <v>390</v>
      </c>
      <c r="J187" s="20" t="s">
        <v>23</v>
      </c>
      <c r="K187" s="20" t="s">
        <v>24</v>
      </c>
      <c r="L187" s="22">
        <v>179</v>
      </c>
      <c r="M187" s="20" t="s">
        <v>5372</v>
      </c>
      <c r="N187" s="21">
        <v>46311.937789351854</v>
      </c>
      <c r="O187" s="22">
        <v>292</v>
      </c>
      <c r="P187" s="20" t="s">
        <v>26</v>
      </c>
      <c r="Q187" s="22">
        <v>190</v>
      </c>
      <c r="R187" s="3" t="str">
        <f>IF(OR(G187="12R",G187="12L"),_xlfn.XLOOKUP(C187,DB!$A$2:$A$255,DB!$B$2:$B$255,""),IF(OR(G187="30L",G187="30R"),_xlfn.XLOOKUP(C187,DB!$A$2:$A$255,DB!$C$2:$C$255,""),""))</f>
        <v>TAKUX</v>
      </c>
      <c r="S187" s="3">
        <f t="shared" si="2"/>
        <v>22</v>
      </c>
      <c r="T187" s="3" t="str">
        <f>_xlfn.XLOOKUP(C187,DB!$A$2:$A$255,DB!$D$2:$D$255,"")</f>
        <v>Sector 7</v>
      </c>
    </row>
    <row r="188" spans="1:20" x14ac:dyDescent="0.2">
      <c r="A188" s="20" t="s">
        <v>538</v>
      </c>
      <c r="B188" s="20" t="s">
        <v>18</v>
      </c>
      <c r="C188" s="20" t="s">
        <v>539</v>
      </c>
      <c r="D188" s="20" t="s">
        <v>129</v>
      </c>
      <c r="E188" s="20" t="s">
        <v>5373</v>
      </c>
      <c r="F188" s="21">
        <v>46311.936284722222</v>
      </c>
      <c r="G188" s="20" t="s">
        <v>22</v>
      </c>
      <c r="H188" s="20" t="s">
        <v>5374</v>
      </c>
      <c r="I188" s="22">
        <v>340</v>
      </c>
      <c r="J188" s="20" t="s">
        <v>23</v>
      </c>
      <c r="K188" s="20" t="s">
        <v>24</v>
      </c>
      <c r="L188" s="22">
        <v>866</v>
      </c>
      <c r="M188" s="20" t="s">
        <v>36</v>
      </c>
      <c r="N188" s="21">
        <v>46311.982604166667</v>
      </c>
      <c r="O188" s="22">
        <v>340</v>
      </c>
      <c r="P188" s="20" t="s">
        <v>26</v>
      </c>
      <c r="Q188" s="22">
        <v>190</v>
      </c>
      <c r="R188" s="3" t="str">
        <f>IF(OR(G188="12R",G188="12L"),_xlfn.XLOOKUP(C188,DB!$A$2:$A$255,DB!$B$2:$B$255,""),IF(OR(G188="30L",G188="30R"),_xlfn.XLOOKUP(C188,DB!$A$2:$A$255,DB!$C$2:$C$255,""),""))</f>
        <v>OMSUK</v>
      </c>
      <c r="S188" s="3">
        <f t="shared" si="2"/>
        <v>22</v>
      </c>
      <c r="T188" s="3" t="str">
        <f>_xlfn.XLOOKUP(C188,DB!$A$2:$A$255,DB!$D$2:$D$255,"")</f>
        <v>Sector 3</v>
      </c>
    </row>
    <row r="189" spans="1:20" x14ac:dyDescent="0.2">
      <c r="A189" s="20" t="s">
        <v>5375</v>
      </c>
      <c r="B189" s="20" t="s">
        <v>18</v>
      </c>
      <c r="C189" s="20" t="s">
        <v>144</v>
      </c>
      <c r="D189" s="20" t="s">
        <v>29</v>
      </c>
      <c r="E189" s="20" t="s">
        <v>3045</v>
      </c>
      <c r="F189" s="21">
        <v>46311.940949074073</v>
      </c>
      <c r="G189" s="20" t="s">
        <v>22</v>
      </c>
      <c r="H189" s="20" t="s">
        <v>5376</v>
      </c>
      <c r="I189" s="22">
        <v>320</v>
      </c>
      <c r="J189" s="20" t="s">
        <v>23</v>
      </c>
      <c r="K189" s="20" t="s">
        <v>24</v>
      </c>
      <c r="L189" s="22">
        <v>436</v>
      </c>
      <c r="M189" s="20" t="s">
        <v>204</v>
      </c>
      <c r="N189" s="21">
        <v>46311.965416666666</v>
      </c>
      <c r="O189" s="22">
        <v>320</v>
      </c>
      <c r="P189" s="20" t="s">
        <v>26</v>
      </c>
      <c r="Q189" s="22">
        <v>40</v>
      </c>
      <c r="R189" s="3" t="str">
        <f>IF(OR(G189="12R",G189="12L"),_xlfn.XLOOKUP(C189,DB!$A$2:$A$255,DB!$B$2:$B$255,""),IF(OR(G189="30L",G189="30R"),_xlfn.XLOOKUP(C189,DB!$A$2:$A$255,DB!$C$2:$C$255,""),""))</f>
        <v>OMSUK</v>
      </c>
      <c r="S189" s="3">
        <f t="shared" si="2"/>
        <v>22</v>
      </c>
      <c r="T189" s="3" t="str">
        <f>_xlfn.XLOOKUP(C189,DB!$A$2:$A$255,DB!$D$2:$D$255,"")</f>
        <v>Sector 3</v>
      </c>
    </row>
    <row r="190" spans="1:20" x14ac:dyDescent="0.2">
      <c r="A190" s="20" t="s">
        <v>343</v>
      </c>
      <c r="B190" s="20" t="s">
        <v>18</v>
      </c>
      <c r="C190" s="20" t="s">
        <v>122</v>
      </c>
      <c r="D190" s="20" t="s">
        <v>44</v>
      </c>
      <c r="E190" s="20" t="s">
        <v>971</v>
      </c>
      <c r="F190" s="21">
        <v>46311.942233796297</v>
      </c>
      <c r="G190" s="20" t="s">
        <v>22</v>
      </c>
      <c r="H190" s="20" t="s">
        <v>5377</v>
      </c>
      <c r="I190" s="22">
        <v>340</v>
      </c>
      <c r="J190" s="20" t="s">
        <v>23</v>
      </c>
      <c r="K190" s="20" t="s">
        <v>24</v>
      </c>
      <c r="L190" s="22">
        <v>643</v>
      </c>
      <c r="M190" s="20" t="s">
        <v>5378</v>
      </c>
      <c r="N190" s="21">
        <v>46311.977511574078</v>
      </c>
      <c r="O190" s="22">
        <v>360</v>
      </c>
      <c r="P190" s="20" t="s">
        <v>26</v>
      </c>
      <c r="Q190" s="22">
        <v>40</v>
      </c>
      <c r="R190" s="3" t="str">
        <f>IF(OR(G190="12R",G190="12L"),_xlfn.XLOOKUP(C190,DB!$A$2:$A$255,DB!$B$2:$B$255,""),IF(OR(G190="30L",G190="30R"),_xlfn.XLOOKUP(C190,DB!$A$2:$A$255,DB!$C$2:$C$255,""),""))</f>
        <v>ENEBA</v>
      </c>
      <c r="S190" s="3">
        <f t="shared" si="2"/>
        <v>22</v>
      </c>
      <c r="T190" s="3" t="str">
        <f>_xlfn.XLOOKUP(C190,DB!$A$2:$A$255,DB!$D$2:$D$255,"")</f>
        <v>Sector 3</v>
      </c>
    </row>
    <row r="191" spans="1:20" x14ac:dyDescent="0.2">
      <c r="A191" s="20" t="s">
        <v>527</v>
      </c>
      <c r="B191" s="20" t="s">
        <v>18</v>
      </c>
      <c r="C191" s="20" t="s">
        <v>528</v>
      </c>
      <c r="D191" s="20" t="s">
        <v>61</v>
      </c>
      <c r="E191" s="20" t="s">
        <v>5379</v>
      </c>
      <c r="F191" s="21">
        <v>46311.943506944444</v>
      </c>
      <c r="G191" s="20" t="s">
        <v>22</v>
      </c>
      <c r="H191" s="20" t="s">
        <v>5380</v>
      </c>
      <c r="I191" s="22">
        <v>320</v>
      </c>
      <c r="J191" s="20" t="s">
        <v>23</v>
      </c>
      <c r="K191" s="20" t="s">
        <v>24</v>
      </c>
      <c r="L191" s="22">
        <v>547</v>
      </c>
      <c r="M191" s="20" t="s">
        <v>130</v>
      </c>
      <c r="N191" s="21">
        <v>46311.974074074074</v>
      </c>
      <c r="O191" s="22">
        <v>320</v>
      </c>
      <c r="P191" s="20" t="s">
        <v>26</v>
      </c>
      <c r="Q191" s="22">
        <v>40</v>
      </c>
      <c r="R191" s="3" t="str">
        <f>IF(OR(G191="12R",G191="12L"),_xlfn.XLOOKUP(C191,DB!$A$2:$A$255,DB!$B$2:$B$255,""),IF(OR(G191="30L",G191="30R"),_xlfn.XLOOKUP(C191,DB!$A$2:$A$255,DB!$C$2:$C$255,""),""))</f>
        <v>ENEBA</v>
      </c>
      <c r="S191" s="3">
        <f t="shared" si="2"/>
        <v>22</v>
      </c>
      <c r="T191" s="3" t="str">
        <f>_xlfn.XLOOKUP(C191,DB!$A$2:$A$255,DB!$D$2:$D$255,"")</f>
        <v>Sector 3</v>
      </c>
    </row>
    <row r="192" spans="1:20" x14ac:dyDescent="0.2">
      <c r="A192" s="20" t="s">
        <v>448</v>
      </c>
      <c r="B192" s="20" t="s">
        <v>18</v>
      </c>
      <c r="C192" s="20" t="s">
        <v>273</v>
      </c>
      <c r="D192" s="20" t="s">
        <v>54</v>
      </c>
      <c r="E192" s="20" t="s">
        <v>3126</v>
      </c>
      <c r="F192" s="21">
        <v>46311.944745370369</v>
      </c>
      <c r="G192" s="20" t="s">
        <v>22</v>
      </c>
      <c r="H192" s="20" t="s">
        <v>5381</v>
      </c>
      <c r="I192" s="22">
        <v>360</v>
      </c>
      <c r="J192" s="20" t="s">
        <v>23</v>
      </c>
      <c r="K192" s="20" t="s">
        <v>24</v>
      </c>
      <c r="L192" s="22">
        <v>864</v>
      </c>
      <c r="M192" s="20" t="s">
        <v>36</v>
      </c>
      <c r="N192" s="21">
        <v>46311.991909722223</v>
      </c>
      <c r="O192" s="22">
        <v>360</v>
      </c>
      <c r="P192" s="20" t="s">
        <v>26</v>
      </c>
      <c r="Q192" s="2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s="20" t="s">
        <v>354</v>
      </c>
      <c r="B193" s="20" t="s">
        <v>18</v>
      </c>
      <c r="C193" s="20" t="s">
        <v>43</v>
      </c>
      <c r="D193" s="20" t="s">
        <v>44</v>
      </c>
      <c r="E193" s="20" t="s">
        <v>288</v>
      </c>
      <c r="F193" s="21">
        <v>46311.946550925924</v>
      </c>
      <c r="G193" s="20" t="s">
        <v>22</v>
      </c>
      <c r="H193" s="20" t="s">
        <v>3266</v>
      </c>
      <c r="I193" s="22">
        <v>360</v>
      </c>
      <c r="J193" s="20" t="s">
        <v>23</v>
      </c>
      <c r="K193" s="20" t="s">
        <v>24</v>
      </c>
      <c r="L193" s="22">
        <v>859</v>
      </c>
      <c r="M193" s="20" t="s">
        <v>46</v>
      </c>
      <c r="N193" s="21">
        <v>46311.992951388893</v>
      </c>
      <c r="O193" s="22">
        <v>360</v>
      </c>
      <c r="P193" s="20" t="s">
        <v>26</v>
      </c>
      <c r="Q193" s="22">
        <v>190</v>
      </c>
      <c r="R193" s="3" t="str">
        <f>IF(OR(G193="12R",G193="12L"),_xlfn.XLOOKUP(C193,DB!$A$2:$A$255,DB!$B$2:$B$255,""),IF(OR(G193="30L",G193="30R"),_xlfn.XLOOKUP(C193,DB!$A$2:$A$255,DB!$C$2:$C$255,""),""))</f>
        <v>UDGUV</v>
      </c>
      <c r="S193" s="3">
        <f t="shared" si="2"/>
        <v>22</v>
      </c>
      <c r="T193" s="3" t="str">
        <f>_xlfn.XLOOKUP(C193,DB!$A$2:$A$255,DB!$D$2:$D$255,"")</f>
        <v>Sector 2</v>
      </c>
    </row>
    <row r="194" spans="1:20" x14ac:dyDescent="0.2">
      <c r="A194" s="20" t="s">
        <v>4346</v>
      </c>
      <c r="B194" s="20" t="s">
        <v>18</v>
      </c>
      <c r="C194" s="20" t="s">
        <v>328</v>
      </c>
      <c r="D194" s="20" t="s">
        <v>29</v>
      </c>
      <c r="E194" s="20" t="s">
        <v>4816</v>
      </c>
      <c r="F194" s="21">
        <v>46311.947488425925</v>
      </c>
      <c r="G194" s="20" t="s">
        <v>22</v>
      </c>
      <c r="H194" s="20" t="s">
        <v>5382</v>
      </c>
      <c r="I194" s="22">
        <v>340</v>
      </c>
      <c r="J194" s="20" t="s">
        <v>23</v>
      </c>
      <c r="K194" s="20" t="s">
        <v>24</v>
      </c>
      <c r="L194" s="22">
        <v>546</v>
      </c>
      <c r="M194" s="20" t="s">
        <v>130</v>
      </c>
      <c r="N194" s="21">
        <v>46311.976759259254</v>
      </c>
      <c r="O194" s="22">
        <v>340</v>
      </c>
      <c r="P194" s="20" t="s">
        <v>26</v>
      </c>
      <c r="Q194" s="22">
        <v>40</v>
      </c>
      <c r="R194" s="3" t="str">
        <f>IF(OR(G194="12R",G194="12L"),_xlfn.XLOOKUP(C194,DB!$A$2:$A$255,DB!$B$2:$B$255,""),IF(OR(G194="30L",G194="30R"),_xlfn.XLOOKUP(C194,DB!$A$2:$A$255,DB!$C$2:$C$255,""),""))</f>
        <v>OMSUK</v>
      </c>
      <c r="S194" s="3">
        <f t="shared" si="2"/>
        <v>22</v>
      </c>
      <c r="T194" s="3" t="str">
        <f>_xlfn.XLOOKUP(C194,DB!$A$2:$A$255,DB!$D$2:$D$255,"")</f>
        <v>Sector 3</v>
      </c>
    </row>
    <row r="195" spans="1:20" x14ac:dyDescent="0.2">
      <c r="A195" s="20" t="s">
        <v>315</v>
      </c>
      <c r="B195" s="20" t="s">
        <v>18</v>
      </c>
      <c r="C195" s="20" t="s">
        <v>224</v>
      </c>
      <c r="D195" s="20" t="s">
        <v>116</v>
      </c>
      <c r="E195" s="20" t="s">
        <v>413</v>
      </c>
      <c r="F195" s="21">
        <v>46311.948900462958</v>
      </c>
      <c r="G195" s="20" t="s">
        <v>22</v>
      </c>
      <c r="H195" s="20" t="s">
        <v>5383</v>
      </c>
      <c r="I195" s="22">
        <v>360</v>
      </c>
      <c r="J195" s="20" t="s">
        <v>23</v>
      </c>
      <c r="K195" s="20" t="s">
        <v>24</v>
      </c>
      <c r="L195" s="22">
        <v>558</v>
      </c>
      <c r="M195" s="20" t="s">
        <v>130</v>
      </c>
      <c r="N195" s="21">
        <v>46311.978171296301</v>
      </c>
      <c r="O195" s="22">
        <v>360</v>
      </c>
      <c r="P195" s="20" t="s">
        <v>26</v>
      </c>
      <c r="Q195" s="22">
        <v>40</v>
      </c>
      <c r="R195" s="3" t="str">
        <f>IF(OR(G195="12R",G195="12L"),_xlfn.XLOOKUP(C195,DB!$A$2:$A$255,DB!$B$2:$B$255,""),IF(OR(G195="30L",G195="30R"),_xlfn.XLOOKUP(C195,DB!$A$2:$A$255,DB!$C$2:$C$255,""),""))</f>
        <v>ENEBA</v>
      </c>
      <c r="S195" s="3">
        <f t="shared" ref="S195:S220" si="3">HOUR(F195)</f>
        <v>22</v>
      </c>
      <c r="T195" s="3" t="str">
        <f>_xlfn.XLOOKUP(C195,DB!$A$2:$A$255,DB!$D$2:$D$255,"")</f>
        <v>Sector 3</v>
      </c>
    </row>
    <row r="196" spans="1:20" x14ac:dyDescent="0.2">
      <c r="A196" s="20" t="s">
        <v>344</v>
      </c>
      <c r="B196" s="20" t="s">
        <v>18</v>
      </c>
      <c r="C196" s="20" t="s">
        <v>345</v>
      </c>
      <c r="D196" s="20" t="s">
        <v>54</v>
      </c>
      <c r="E196" s="20" t="s">
        <v>3415</v>
      </c>
      <c r="F196" s="21">
        <v>46311.95008101852</v>
      </c>
      <c r="G196" s="20" t="s">
        <v>22</v>
      </c>
      <c r="H196" s="20" t="s">
        <v>5384</v>
      </c>
      <c r="I196" s="22">
        <v>380</v>
      </c>
      <c r="J196" s="20" t="s">
        <v>23</v>
      </c>
      <c r="K196" s="20" t="s">
        <v>24</v>
      </c>
      <c r="L196" s="22">
        <v>864</v>
      </c>
      <c r="M196" s="20" t="s">
        <v>3417</v>
      </c>
      <c r="N196" s="21">
        <v>46311.997037037036</v>
      </c>
      <c r="O196" s="22">
        <v>380</v>
      </c>
      <c r="P196" s="20" t="s">
        <v>26</v>
      </c>
      <c r="Q196" s="22">
        <v>190</v>
      </c>
      <c r="R196" s="3" t="str">
        <f>IF(OR(G196="12R",G196="12L"),_xlfn.XLOOKUP(C196,DB!$A$2:$A$255,DB!$B$2:$B$255,""),IF(OR(G196="30L",G196="30R"),_xlfn.XLOOKUP(C196,DB!$A$2:$A$255,DB!$C$2:$C$255,""),""))</f>
        <v>UDGUV</v>
      </c>
      <c r="S196" s="3">
        <f t="shared" si="3"/>
        <v>22</v>
      </c>
      <c r="T196" s="3" t="str">
        <f>_xlfn.XLOOKUP(C196,DB!$A$2:$A$255,DB!$D$2:$D$255,"")</f>
        <v>Sector 2</v>
      </c>
    </row>
    <row r="197" spans="1:20" x14ac:dyDescent="0.2">
      <c r="A197" s="20" t="s">
        <v>349</v>
      </c>
      <c r="B197" s="20" t="s">
        <v>18</v>
      </c>
      <c r="C197" s="20" t="s">
        <v>221</v>
      </c>
      <c r="D197" s="20" t="s">
        <v>54</v>
      </c>
      <c r="E197" s="20" t="s">
        <v>3876</v>
      </c>
      <c r="F197" s="21">
        <v>46311.952685185184</v>
      </c>
      <c r="G197" s="20" t="s">
        <v>22</v>
      </c>
      <c r="H197" s="20" t="s">
        <v>5385</v>
      </c>
      <c r="I197" s="22">
        <v>380</v>
      </c>
      <c r="J197" s="20" t="s">
        <v>23</v>
      </c>
      <c r="K197" s="20" t="s">
        <v>24</v>
      </c>
      <c r="L197" s="22">
        <v>873</v>
      </c>
      <c r="M197" s="20" t="s">
        <v>46</v>
      </c>
      <c r="N197" s="21">
        <v>46312.00100694444</v>
      </c>
      <c r="O197" s="22">
        <v>380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348</v>
      </c>
      <c r="B198" s="20" t="s">
        <v>18</v>
      </c>
      <c r="C198" s="20" t="s">
        <v>33</v>
      </c>
      <c r="D198" s="20" t="s">
        <v>54</v>
      </c>
      <c r="E198" s="20" t="s">
        <v>702</v>
      </c>
      <c r="F198" s="21">
        <v>46311.956655092596</v>
      </c>
      <c r="G198" s="20" t="s">
        <v>22</v>
      </c>
      <c r="H198" s="20" t="s">
        <v>5386</v>
      </c>
      <c r="I198" s="22">
        <v>360</v>
      </c>
      <c r="J198" s="20" t="s">
        <v>23</v>
      </c>
      <c r="K198" s="20" t="s">
        <v>24</v>
      </c>
      <c r="L198" s="22">
        <v>865</v>
      </c>
      <c r="M198" s="20" t="s">
        <v>36</v>
      </c>
      <c r="N198" s="21">
        <v>46312.003206018519</v>
      </c>
      <c r="O198" s="22">
        <v>360</v>
      </c>
      <c r="P198" s="20" t="s">
        <v>26</v>
      </c>
      <c r="Q198" s="22">
        <v>190</v>
      </c>
      <c r="R198" s="3" t="str">
        <f>IF(OR(G198="12R",G198="12L"),_xlfn.XLOOKUP(C198,DB!$A$2:$A$255,DB!$B$2:$B$255,""),IF(OR(G198="30L",G198="30R"),_xlfn.XLOOKUP(C198,DB!$A$2:$A$255,DB!$C$2:$C$255,""),""))</f>
        <v>UDGUV</v>
      </c>
      <c r="S198" s="3">
        <f t="shared" si="3"/>
        <v>22</v>
      </c>
      <c r="T198" s="3" t="str">
        <f>_xlfn.XLOOKUP(C198,DB!$A$2:$A$255,DB!$D$2:$D$255,"")</f>
        <v>Sector 2</v>
      </c>
    </row>
    <row r="199" spans="1:20" x14ac:dyDescent="0.2">
      <c r="A199" s="20" t="s">
        <v>338</v>
      </c>
      <c r="B199" s="20" t="s">
        <v>18</v>
      </c>
      <c r="C199" s="20" t="s">
        <v>75</v>
      </c>
      <c r="D199" s="20" t="s">
        <v>34</v>
      </c>
      <c r="E199" s="20" t="s">
        <v>399</v>
      </c>
      <c r="F199" s="21">
        <v>46311.962141203709</v>
      </c>
      <c r="G199" s="20" t="s">
        <v>22</v>
      </c>
      <c r="H199" s="20" t="s">
        <v>5387</v>
      </c>
      <c r="I199" s="22">
        <v>360</v>
      </c>
      <c r="J199" s="20" t="s">
        <v>23</v>
      </c>
      <c r="K199" s="20" t="s">
        <v>24</v>
      </c>
      <c r="L199" s="22">
        <v>739</v>
      </c>
      <c r="M199" s="20" t="s">
        <v>75</v>
      </c>
      <c r="N199" s="21">
        <v>46312.011423611111</v>
      </c>
      <c r="O199" s="22">
        <v>0</v>
      </c>
      <c r="P199" s="20" t="s">
        <v>26</v>
      </c>
      <c r="Q199" s="22">
        <v>190</v>
      </c>
      <c r="R199" s="3" t="str">
        <f>IF(OR(G199="12R",G199="12L"),_xlfn.XLOOKUP(C199,DB!$A$2:$A$255,DB!$B$2:$B$255,""),IF(OR(G199="30L",G199="30R"),_xlfn.XLOOKUP(C199,DB!$A$2:$A$255,DB!$C$2:$C$255,""),""))</f>
        <v>UDGUV</v>
      </c>
      <c r="S199" s="3">
        <f t="shared" si="3"/>
        <v>23</v>
      </c>
      <c r="T199" s="3" t="str">
        <f>_xlfn.XLOOKUP(C199,DB!$A$2:$A$255,DB!$D$2:$D$255,"")</f>
        <v>Sector 2</v>
      </c>
    </row>
    <row r="200" spans="1:20" x14ac:dyDescent="0.2">
      <c r="A200" s="20" t="s">
        <v>604</v>
      </c>
      <c r="B200" s="20" t="s">
        <v>18</v>
      </c>
      <c r="C200" s="20" t="s">
        <v>33</v>
      </c>
      <c r="D200" s="20" t="s">
        <v>20</v>
      </c>
      <c r="E200" s="20" t="s">
        <v>629</v>
      </c>
      <c r="F200" s="21">
        <v>46311.968124999999</v>
      </c>
      <c r="G200" s="20" t="s">
        <v>22</v>
      </c>
      <c r="H200" s="20" t="s">
        <v>5388</v>
      </c>
      <c r="I200" s="22">
        <v>360</v>
      </c>
      <c r="J200" s="20" t="s">
        <v>23</v>
      </c>
      <c r="K200" s="20" t="s">
        <v>24</v>
      </c>
      <c r="L200" s="22">
        <v>878</v>
      </c>
      <c r="M200" s="20" t="s">
        <v>36</v>
      </c>
      <c r="N200" s="21">
        <v>46312.016493055555</v>
      </c>
      <c r="O200" s="22">
        <v>360</v>
      </c>
      <c r="P200" s="20" t="s">
        <v>26</v>
      </c>
      <c r="Q200" s="22">
        <v>190</v>
      </c>
      <c r="R200" s="3" t="str">
        <f>IF(OR(G200="12R",G200="12L"),_xlfn.XLOOKUP(C200,DB!$A$2:$A$255,DB!$B$2:$B$255,""),IF(OR(G200="30L",G200="30R"),_xlfn.XLOOKUP(C200,DB!$A$2:$A$255,DB!$C$2:$C$255,""),""))</f>
        <v>UDGUV</v>
      </c>
      <c r="S200" s="3">
        <f t="shared" si="3"/>
        <v>23</v>
      </c>
      <c r="T200" s="3" t="str">
        <f>_xlfn.XLOOKUP(C200,DB!$A$2:$A$255,DB!$D$2:$D$255,"")</f>
        <v>Sector 2</v>
      </c>
    </row>
    <row r="201" spans="1:20" x14ac:dyDescent="0.2">
      <c r="A201" s="20" t="s">
        <v>356</v>
      </c>
      <c r="B201" s="20" t="s">
        <v>18</v>
      </c>
      <c r="C201" s="20" t="s">
        <v>63</v>
      </c>
      <c r="D201" s="20" t="s">
        <v>54</v>
      </c>
      <c r="E201" s="20" t="s">
        <v>4009</v>
      </c>
      <c r="F201" s="21">
        <v>46311.988807870366</v>
      </c>
      <c r="G201" s="20" t="s">
        <v>22</v>
      </c>
      <c r="H201" s="20" t="s">
        <v>5389</v>
      </c>
      <c r="I201" s="22">
        <v>340</v>
      </c>
      <c r="J201" s="20" t="s">
        <v>23</v>
      </c>
      <c r="K201" s="20" t="s">
        <v>24</v>
      </c>
      <c r="L201" s="22">
        <v>862</v>
      </c>
      <c r="M201" s="20" t="s">
        <v>3417</v>
      </c>
      <c r="N201" s="21">
        <v>46312.036400462966</v>
      </c>
      <c r="O201" s="22">
        <v>380</v>
      </c>
      <c r="P201" s="20" t="s">
        <v>26</v>
      </c>
      <c r="Q201" s="22">
        <v>190</v>
      </c>
      <c r="R201" s="3" t="str">
        <f>IF(OR(G201="12R",G201="12L"),_xlfn.XLOOKUP(C201,DB!$A$2:$A$255,DB!$B$2:$B$255,""),IF(OR(G201="30L",G201="30R"),_xlfn.XLOOKUP(C201,DB!$A$2:$A$255,DB!$C$2:$C$255,""),""))</f>
        <v>UDGUV</v>
      </c>
      <c r="S201" s="3">
        <f t="shared" si="3"/>
        <v>23</v>
      </c>
      <c r="T201" s="3" t="str">
        <f>_xlfn.XLOOKUP(C201,DB!$A$2:$A$255,DB!$D$2:$D$255,"")</f>
        <v>Sector 2</v>
      </c>
    </row>
    <row r="202" spans="1:20" x14ac:dyDescent="0.2">
      <c r="A202" s="20" t="s">
        <v>362</v>
      </c>
      <c r="B202" s="20" t="s">
        <v>18</v>
      </c>
      <c r="C202" s="20" t="s">
        <v>314</v>
      </c>
      <c r="D202" s="20" t="s">
        <v>145</v>
      </c>
      <c r="E202" s="20" t="s">
        <v>5390</v>
      </c>
      <c r="F202" s="21">
        <v>46311.992245370369</v>
      </c>
      <c r="G202" s="20" t="s">
        <v>22</v>
      </c>
      <c r="H202" s="20" t="s">
        <v>5391</v>
      </c>
      <c r="I202" s="22">
        <v>350</v>
      </c>
      <c r="J202" s="20" t="s">
        <v>23</v>
      </c>
      <c r="K202" s="20" t="s">
        <v>24</v>
      </c>
      <c r="L202" s="22">
        <v>221</v>
      </c>
      <c r="M202" s="20" t="s">
        <v>56</v>
      </c>
      <c r="N202" s="21">
        <v>46312.006296296298</v>
      </c>
      <c r="O202" s="22">
        <v>303</v>
      </c>
      <c r="P202" s="20" t="s">
        <v>26</v>
      </c>
      <c r="Q202" s="22">
        <v>190</v>
      </c>
      <c r="R202" s="3" t="str">
        <f>IF(OR(G202="12R",G202="12L"),_xlfn.XLOOKUP(C202,DB!$A$2:$A$255,DB!$B$2:$B$255,""),IF(OR(G202="30L",G202="30R"),_xlfn.XLOOKUP(C202,DB!$A$2:$A$255,DB!$C$2:$C$255,""),""))</f>
        <v>CZM</v>
      </c>
      <c r="S202" s="3">
        <f t="shared" si="3"/>
        <v>23</v>
      </c>
      <c r="T202" s="3" t="str">
        <f>_xlfn.XLOOKUP(C202,DB!$A$2:$A$255,DB!$D$2:$D$255,"")</f>
        <v>Sector 7</v>
      </c>
    </row>
    <row r="203" spans="1:20" x14ac:dyDescent="0.2">
      <c r="A203" s="20" t="s">
        <v>359</v>
      </c>
      <c r="B203" s="20" t="s">
        <v>18</v>
      </c>
      <c r="C203" s="20" t="s">
        <v>219</v>
      </c>
      <c r="D203" s="20" t="s">
        <v>34</v>
      </c>
      <c r="E203" s="20" t="s">
        <v>5392</v>
      </c>
      <c r="F203" s="21">
        <v>46311.996041666665</v>
      </c>
      <c r="G203" s="20" t="s">
        <v>22</v>
      </c>
      <c r="H203" s="20" t="s">
        <v>5393</v>
      </c>
      <c r="I203" s="22">
        <v>350</v>
      </c>
      <c r="J203" s="20" t="s">
        <v>23</v>
      </c>
      <c r="K203" s="20" t="s">
        <v>24</v>
      </c>
      <c r="L203" s="22">
        <v>156</v>
      </c>
      <c r="M203" s="20" t="s">
        <v>3644</v>
      </c>
      <c r="N203" s="21">
        <v>46312.007349537038</v>
      </c>
      <c r="O203" s="22">
        <v>281</v>
      </c>
      <c r="P203" s="20" t="s">
        <v>26</v>
      </c>
      <c r="Q203" s="22">
        <v>190</v>
      </c>
      <c r="R203" s="3" t="str">
        <f>IF(OR(G203="12R",G203="12L"),_xlfn.XLOOKUP(C203,DB!$A$2:$A$255,DB!$B$2:$B$255,""),IF(OR(G203="30L",G203="30R"),_xlfn.XLOOKUP(C203,DB!$A$2:$A$255,DB!$C$2:$C$255,""),""))</f>
        <v>TAKUX</v>
      </c>
      <c r="S203" s="3">
        <f t="shared" si="3"/>
        <v>23</v>
      </c>
      <c r="T203" s="3" t="str">
        <f>_xlfn.XLOOKUP(C203,DB!$A$2:$A$255,DB!$D$2:$D$255,"")</f>
        <v>Sector 7</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Friday, October 16,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2</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3</v>
      </c>
      <c r="I228" s="9">
        <f t="shared" si="5"/>
        <v>7</v>
      </c>
    </row>
    <row r="229" spans="1:9" x14ac:dyDescent="0.2">
      <c r="A229" s="7">
        <v>16</v>
      </c>
      <c r="B229" s="8">
        <f t="shared" si="4"/>
        <v>0</v>
      </c>
      <c r="C229" s="8">
        <f t="shared" si="4"/>
        <v>4</v>
      </c>
      <c r="D229" s="8">
        <f t="shared" si="4"/>
        <v>0</v>
      </c>
      <c r="E229" s="8">
        <f t="shared" si="4"/>
        <v>2</v>
      </c>
      <c r="F229" s="8">
        <f t="shared" si="4"/>
        <v>0</v>
      </c>
      <c r="G229" s="8">
        <f t="shared" si="4"/>
        <v>1</v>
      </c>
      <c r="H229" s="8">
        <f t="shared" si="4"/>
        <v>10</v>
      </c>
      <c r="I229" s="9">
        <f t="shared" si="5"/>
        <v>17</v>
      </c>
    </row>
    <row r="230" spans="1:9" x14ac:dyDescent="0.2">
      <c r="A230" s="7">
        <v>17</v>
      </c>
      <c r="B230" s="8">
        <f t="shared" si="4"/>
        <v>1</v>
      </c>
      <c r="C230" s="8">
        <f t="shared" si="4"/>
        <v>5</v>
      </c>
      <c r="D230" s="8">
        <f t="shared" si="4"/>
        <v>0</v>
      </c>
      <c r="E230" s="8">
        <f t="shared" si="4"/>
        <v>1</v>
      </c>
      <c r="F230" s="8">
        <f t="shared" si="4"/>
        <v>5</v>
      </c>
      <c r="G230" s="8">
        <f t="shared" si="4"/>
        <v>2</v>
      </c>
      <c r="H230" s="8">
        <f t="shared" si="4"/>
        <v>7</v>
      </c>
      <c r="I230" s="9">
        <f t="shared" si="5"/>
        <v>21</v>
      </c>
    </row>
    <row r="231" spans="1:9" x14ac:dyDescent="0.2">
      <c r="A231" s="7">
        <v>18</v>
      </c>
      <c r="B231" s="8">
        <f t="shared" si="4"/>
        <v>1</v>
      </c>
      <c r="C231" s="8">
        <f t="shared" si="4"/>
        <v>3</v>
      </c>
      <c r="D231" s="8">
        <f t="shared" si="4"/>
        <v>0</v>
      </c>
      <c r="E231" s="8">
        <f t="shared" si="4"/>
        <v>0</v>
      </c>
      <c r="F231" s="8">
        <f t="shared" si="4"/>
        <v>6</v>
      </c>
      <c r="G231" s="8">
        <f t="shared" si="4"/>
        <v>2</v>
      </c>
      <c r="H231" s="8">
        <f t="shared" si="4"/>
        <v>6</v>
      </c>
      <c r="I231" s="9">
        <f t="shared" si="5"/>
        <v>18</v>
      </c>
    </row>
    <row r="232" spans="1:9" x14ac:dyDescent="0.2">
      <c r="A232" s="7">
        <v>19</v>
      </c>
      <c r="B232" s="8">
        <f t="shared" si="4"/>
        <v>1</v>
      </c>
      <c r="C232" s="8">
        <f t="shared" si="4"/>
        <v>7</v>
      </c>
      <c r="D232" s="8">
        <f t="shared" si="4"/>
        <v>0</v>
      </c>
      <c r="E232" s="8">
        <f t="shared" si="4"/>
        <v>3</v>
      </c>
      <c r="F232" s="8">
        <f t="shared" si="4"/>
        <v>5</v>
      </c>
      <c r="G232" s="8">
        <f t="shared" si="4"/>
        <v>1</v>
      </c>
      <c r="H232" s="8">
        <f t="shared" si="4"/>
        <v>13</v>
      </c>
      <c r="I232" s="9">
        <f t="shared" si="5"/>
        <v>30</v>
      </c>
    </row>
    <row r="233" spans="1:9" x14ac:dyDescent="0.2">
      <c r="A233" s="7">
        <v>20</v>
      </c>
      <c r="B233" s="8">
        <f t="shared" si="4"/>
        <v>1</v>
      </c>
      <c r="C233" s="8">
        <f t="shared" si="4"/>
        <v>5</v>
      </c>
      <c r="D233" s="8">
        <f t="shared" si="4"/>
        <v>0</v>
      </c>
      <c r="E233" s="8">
        <f t="shared" si="4"/>
        <v>2</v>
      </c>
      <c r="F233" s="8">
        <f t="shared" si="4"/>
        <v>4</v>
      </c>
      <c r="G233" s="8">
        <f t="shared" si="4"/>
        <v>0</v>
      </c>
      <c r="H233" s="8">
        <f t="shared" si="4"/>
        <v>10</v>
      </c>
      <c r="I233" s="9">
        <f t="shared" si="5"/>
        <v>22</v>
      </c>
    </row>
    <row r="234" spans="1:9" x14ac:dyDescent="0.2">
      <c r="A234" s="7">
        <v>21</v>
      </c>
      <c r="B234" s="8">
        <f t="shared" si="4"/>
        <v>1</v>
      </c>
      <c r="C234" s="8">
        <f t="shared" si="4"/>
        <v>2</v>
      </c>
      <c r="D234" s="8">
        <f t="shared" si="4"/>
        <v>0</v>
      </c>
      <c r="E234" s="8">
        <f t="shared" si="4"/>
        <v>3</v>
      </c>
      <c r="F234" s="8">
        <f t="shared" si="4"/>
        <v>5</v>
      </c>
      <c r="G234" s="8">
        <f t="shared" si="4"/>
        <v>1</v>
      </c>
      <c r="H234" s="8">
        <f t="shared" si="4"/>
        <v>5</v>
      </c>
      <c r="I234" s="9">
        <f t="shared" si="5"/>
        <v>17</v>
      </c>
    </row>
    <row r="235" spans="1:9" x14ac:dyDescent="0.2">
      <c r="A235" s="10">
        <v>22</v>
      </c>
      <c r="B235" s="11">
        <f t="shared" si="4"/>
        <v>0</v>
      </c>
      <c r="C235" s="11">
        <f t="shared" si="4"/>
        <v>3</v>
      </c>
      <c r="D235" s="11">
        <f t="shared" si="4"/>
        <v>0</v>
      </c>
      <c r="E235" s="11">
        <f t="shared" si="4"/>
        <v>0</v>
      </c>
      <c r="F235" s="11">
        <f t="shared" si="4"/>
        <v>3</v>
      </c>
      <c r="G235" s="11">
        <f t="shared" si="4"/>
        <v>1</v>
      </c>
      <c r="H235" s="11">
        <f t="shared" si="4"/>
        <v>8</v>
      </c>
      <c r="I235" s="12">
        <f t="shared" si="5"/>
        <v>15</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16,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Friday, October 16,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0</v>
      </c>
      <c r="D264" s="8">
        <f t="shared" si="6"/>
        <v>0</v>
      </c>
      <c r="E264" s="9">
        <f t="shared" ref="E264:E273" si="7">SUM(B264:D264)</f>
        <v>2</v>
      </c>
    </row>
    <row r="265" spans="1:9" x14ac:dyDescent="0.2">
      <c r="A265" s="7">
        <v>15</v>
      </c>
      <c r="B265" s="8">
        <f t="shared" si="6"/>
        <v>3</v>
      </c>
      <c r="C265" s="8">
        <f t="shared" si="6"/>
        <v>4</v>
      </c>
      <c r="D265" s="8">
        <f t="shared" si="6"/>
        <v>0</v>
      </c>
      <c r="E265" s="9">
        <f t="shared" si="7"/>
        <v>7</v>
      </c>
    </row>
    <row r="266" spans="1:9" x14ac:dyDescent="0.2">
      <c r="A266" s="7">
        <v>16</v>
      </c>
      <c r="B266" s="8">
        <f t="shared" si="6"/>
        <v>10</v>
      </c>
      <c r="C266" s="8">
        <f t="shared" si="6"/>
        <v>6</v>
      </c>
      <c r="D266" s="8">
        <f t="shared" si="6"/>
        <v>1</v>
      </c>
      <c r="E266" s="9">
        <f t="shared" si="7"/>
        <v>17</v>
      </c>
    </row>
    <row r="267" spans="1:9" x14ac:dyDescent="0.2">
      <c r="A267" s="7">
        <v>17</v>
      </c>
      <c r="B267" s="8">
        <f t="shared" si="6"/>
        <v>7</v>
      </c>
      <c r="C267" s="8">
        <f t="shared" si="6"/>
        <v>11</v>
      </c>
      <c r="D267" s="8">
        <f t="shared" si="6"/>
        <v>3</v>
      </c>
      <c r="E267" s="9">
        <f t="shared" si="7"/>
        <v>21</v>
      </c>
    </row>
    <row r="268" spans="1:9" x14ac:dyDescent="0.2">
      <c r="A268" s="7">
        <v>18</v>
      </c>
      <c r="B268" s="8">
        <f t="shared" si="6"/>
        <v>6</v>
      </c>
      <c r="C268" s="8">
        <f t="shared" si="6"/>
        <v>9</v>
      </c>
      <c r="D268" s="8">
        <f t="shared" si="6"/>
        <v>3</v>
      </c>
      <c r="E268" s="9">
        <f t="shared" si="7"/>
        <v>18</v>
      </c>
    </row>
    <row r="269" spans="1:9" x14ac:dyDescent="0.2">
      <c r="A269" s="7">
        <v>19</v>
      </c>
      <c r="B269" s="8">
        <f t="shared" si="6"/>
        <v>13</v>
      </c>
      <c r="C269" s="8">
        <f t="shared" si="6"/>
        <v>15</v>
      </c>
      <c r="D269" s="8">
        <f t="shared" si="6"/>
        <v>2</v>
      </c>
      <c r="E269" s="9">
        <f t="shared" si="7"/>
        <v>30</v>
      </c>
    </row>
    <row r="270" spans="1:9" x14ac:dyDescent="0.2">
      <c r="A270" s="7">
        <v>20</v>
      </c>
      <c r="B270" s="8">
        <f t="shared" si="6"/>
        <v>10</v>
      </c>
      <c r="C270" s="8">
        <f t="shared" si="6"/>
        <v>11</v>
      </c>
      <c r="D270" s="8">
        <f t="shared" si="6"/>
        <v>1</v>
      </c>
      <c r="E270" s="9">
        <f t="shared" si="7"/>
        <v>22</v>
      </c>
    </row>
    <row r="271" spans="1:9" x14ac:dyDescent="0.2">
      <c r="A271" s="7">
        <v>21</v>
      </c>
      <c r="B271" s="8">
        <f t="shared" si="6"/>
        <v>5</v>
      </c>
      <c r="C271" s="8">
        <f t="shared" si="6"/>
        <v>10</v>
      </c>
      <c r="D271" s="8">
        <f t="shared" si="6"/>
        <v>2</v>
      </c>
      <c r="E271" s="9">
        <f t="shared" si="7"/>
        <v>17</v>
      </c>
    </row>
    <row r="272" spans="1:9" x14ac:dyDescent="0.2">
      <c r="A272" s="7">
        <v>22</v>
      </c>
      <c r="B272" s="8">
        <f t="shared" si="6"/>
        <v>8</v>
      </c>
      <c r="C272" s="8">
        <f t="shared" si="6"/>
        <v>6</v>
      </c>
      <c r="D272" s="8">
        <f t="shared" si="6"/>
        <v>1</v>
      </c>
      <c r="E272" s="9">
        <f t="shared" si="7"/>
        <v>15</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16,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CED87-A4DF-584E-BC45-06B33D3D735D}">
  <dimension ref="A1:T275"/>
  <sheetViews>
    <sheetView showGridLines="0" topLeftCell="A229" zoomScale="110" zoomScaleNormal="110" workbookViewId="0">
      <selection activeCell="H2" sqref="H2:H21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360</v>
      </c>
      <c r="B2" s="20" t="s">
        <v>18</v>
      </c>
      <c r="C2" s="20" t="s">
        <v>43</v>
      </c>
      <c r="D2" s="20" t="s">
        <v>129</v>
      </c>
      <c r="E2" s="20" t="s">
        <v>3520</v>
      </c>
      <c r="F2" s="21">
        <v>46312.001377314809</v>
      </c>
      <c r="G2" s="20" t="s">
        <v>22</v>
      </c>
      <c r="H2" s="20" t="s">
        <v>5394</v>
      </c>
      <c r="I2" s="22">
        <v>380</v>
      </c>
      <c r="J2" s="20" t="s">
        <v>23</v>
      </c>
      <c r="K2" s="20" t="s">
        <v>24</v>
      </c>
      <c r="L2" s="22">
        <v>858</v>
      </c>
      <c r="M2" s="20" t="s">
        <v>46</v>
      </c>
      <c r="N2" s="21">
        <v>46312.048854166671</v>
      </c>
      <c r="O2" s="22">
        <v>380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5395</v>
      </c>
      <c r="B3" s="20" t="s">
        <v>18</v>
      </c>
      <c r="C3" s="20" t="s">
        <v>2764</v>
      </c>
      <c r="D3" s="20" t="s">
        <v>5396</v>
      </c>
      <c r="E3" s="20"/>
      <c r="F3" s="21">
        <v>46312.005555555559</v>
      </c>
      <c r="G3" s="20" t="s">
        <v>22</v>
      </c>
      <c r="H3" s="20" t="s">
        <v>167</v>
      </c>
      <c r="I3" s="22">
        <v>15</v>
      </c>
      <c r="J3" s="20" t="s">
        <v>139</v>
      </c>
      <c r="K3" s="20" t="s">
        <v>26</v>
      </c>
      <c r="L3" s="22">
        <v>20</v>
      </c>
      <c r="M3" s="20" t="s">
        <v>2764</v>
      </c>
      <c r="N3" s="21">
        <v>46312.010370370372</v>
      </c>
      <c r="O3" s="22">
        <v>5</v>
      </c>
      <c r="P3" s="20" t="s">
        <v>26</v>
      </c>
      <c r="Q3" s="22">
        <v>15</v>
      </c>
      <c r="R3" s="3" t="str">
        <f>IF(OR(G3="12R",G3="12L"),_xlfn.XLOOKUP(C3,DB!$A$2:$A$255,DB!$B$2:$B$255,""),IF(OR(G3="30L",G3="30R"),_xlfn.XLOOKUP(C3,DB!$A$2:$A$255,DB!$C$2:$C$255,""),""))</f>
        <v/>
      </c>
      <c r="S3" s="3">
        <f t="shared" ref="S3:S66" si="0">HOUR(F3)</f>
        <v>0</v>
      </c>
      <c r="T3" s="3" t="str">
        <f>_xlfn.XLOOKUP(C3,DB!$A$2:$A$255,DB!$D$2:$D$255,"")</f>
        <v/>
      </c>
    </row>
    <row r="4" spans="1:20" x14ac:dyDescent="0.2">
      <c r="A4" s="20" t="s">
        <v>32</v>
      </c>
      <c r="B4" s="20" t="s">
        <v>18</v>
      </c>
      <c r="C4" s="20" t="s">
        <v>33</v>
      </c>
      <c r="D4" s="20" t="s">
        <v>54</v>
      </c>
      <c r="E4" s="20" t="s">
        <v>844</v>
      </c>
      <c r="F4" s="21">
        <v>46312.03193287037</v>
      </c>
      <c r="G4" s="20" t="s">
        <v>22</v>
      </c>
      <c r="H4" s="20" t="s">
        <v>5397</v>
      </c>
      <c r="I4" s="22">
        <v>380</v>
      </c>
      <c r="J4" s="20" t="s">
        <v>23</v>
      </c>
      <c r="K4" s="20" t="s">
        <v>24</v>
      </c>
      <c r="L4" s="22">
        <v>877</v>
      </c>
      <c r="M4" s="20" t="s">
        <v>36</v>
      </c>
      <c r="N4" s="21">
        <v>46312.079467592594</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451</v>
      </c>
      <c r="B5" s="20" t="s">
        <v>18</v>
      </c>
      <c r="C5" s="20" t="s">
        <v>87</v>
      </c>
      <c r="D5" s="20" t="s">
        <v>88</v>
      </c>
      <c r="E5" s="20" t="s">
        <v>5398</v>
      </c>
      <c r="F5" s="21">
        <v>46312.034120370372</v>
      </c>
      <c r="G5" s="20" t="s">
        <v>22</v>
      </c>
      <c r="H5" s="20" t="s">
        <v>5399</v>
      </c>
      <c r="I5" s="22">
        <v>350</v>
      </c>
      <c r="J5" s="20" t="s">
        <v>23</v>
      </c>
      <c r="K5" s="20" t="s">
        <v>24</v>
      </c>
      <c r="L5" s="22">
        <v>213</v>
      </c>
      <c r="M5" s="20" t="s">
        <v>5400</v>
      </c>
      <c r="N5" s="21">
        <v>46312.0466087963</v>
      </c>
      <c r="O5" s="22">
        <v>231</v>
      </c>
      <c r="P5" s="20" t="s">
        <v>41</v>
      </c>
      <c r="Q5" s="22">
        <v>40</v>
      </c>
      <c r="R5" s="3" t="str">
        <f>IF(OR(G5="12R",G5="12L"),_xlfn.XLOOKUP(C5,DB!$A$2:$A$255,DB!$B$2:$B$255,""),IF(OR(G5="30L",G5="30R"),_xlfn.XLOOKUP(C5,DB!$A$2:$A$255,DB!$C$2:$C$255,""),""))</f>
        <v>NUDAL</v>
      </c>
      <c r="S5" s="3">
        <f t="shared" si="0"/>
        <v>0</v>
      </c>
      <c r="T5" s="3" t="str">
        <f>_xlfn.XLOOKUP(C5,DB!$A$2:$A$255,DB!$D$2:$D$255,"")</f>
        <v>Sector 3</v>
      </c>
    </row>
    <row r="6" spans="1:20" x14ac:dyDescent="0.2">
      <c r="A6" s="20" t="s">
        <v>42</v>
      </c>
      <c r="B6" s="20" t="s">
        <v>18</v>
      </c>
      <c r="C6" s="20" t="s">
        <v>43</v>
      </c>
      <c r="D6" s="20" t="s">
        <v>44</v>
      </c>
      <c r="E6" s="20" t="s">
        <v>588</v>
      </c>
      <c r="F6" s="21">
        <v>46312.037604166668</v>
      </c>
      <c r="G6" s="20" t="s">
        <v>22</v>
      </c>
      <c r="H6" s="20" t="s">
        <v>5401</v>
      </c>
      <c r="I6" s="22">
        <v>360</v>
      </c>
      <c r="J6" s="20" t="s">
        <v>23</v>
      </c>
      <c r="K6" s="20" t="s">
        <v>24</v>
      </c>
      <c r="L6" s="22">
        <v>899</v>
      </c>
      <c r="M6" s="20" t="s">
        <v>2812</v>
      </c>
      <c r="N6" s="21">
        <v>46312.086018518516</v>
      </c>
      <c r="O6" s="22">
        <v>360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37</v>
      </c>
      <c r="B7" s="20" t="s">
        <v>18</v>
      </c>
      <c r="C7" s="20" t="s">
        <v>38</v>
      </c>
      <c r="D7" s="20" t="s">
        <v>39</v>
      </c>
      <c r="E7" s="20" t="s">
        <v>1238</v>
      </c>
      <c r="F7" s="21">
        <v>46312.040046296301</v>
      </c>
      <c r="G7" s="20" t="s">
        <v>22</v>
      </c>
      <c r="H7" s="20" t="s">
        <v>5402</v>
      </c>
      <c r="I7" s="22">
        <v>370</v>
      </c>
      <c r="J7" s="20" t="s">
        <v>23</v>
      </c>
      <c r="K7" s="20" t="s">
        <v>24</v>
      </c>
      <c r="L7" s="22">
        <v>193</v>
      </c>
      <c r="M7" s="20" t="s">
        <v>3526</v>
      </c>
      <c r="N7" s="21">
        <v>46312.052997685183</v>
      </c>
      <c r="O7" s="22">
        <v>262</v>
      </c>
      <c r="P7" s="20" t="s">
        <v>41</v>
      </c>
      <c r="Q7" s="22">
        <v>40</v>
      </c>
      <c r="R7" s="3" t="str">
        <f>IF(OR(G7="12R",G7="12L"),_xlfn.XLOOKUP(C7,DB!$A$2:$A$255,DB!$B$2:$B$255,""),IF(OR(G7="30L",G7="30R"),_xlfn.XLOOKUP(C7,DB!$A$2:$A$255,DB!$C$2:$C$255,""),""))</f>
        <v>NUDAL</v>
      </c>
      <c r="S7" s="3">
        <f t="shared" si="0"/>
        <v>0</v>
      </c>
      <c r="T7" s="3" t="str">
        <f>_xlfn.XLOOKUP(C7,DB!$A$2:$A$255,DB!$D$2:$D$255,"")</f>
        <v>Sector 3</v>
      </c>
    </row>
    <row r="8" spans="1:20" x14ac:dyDescent="0.2">
      <c r="A8" s="20" t="s">
        <v>47</v>
      </c>
      <c r="B8" s="20" t="s">
        <v>18</v>
      </c>
      <c r="C8" s="20" t="s">
        <v>48</v>
      </c>
      <c r="D8" s="20" t="s">
        <v>49</v>
      </c>
      <c r="E8" s="20" t="s">
        <v>692</v>
      </c>
      <c r="F8" s="21">
        <v>46312.045011574075</v>
      </c>
      <c r="G8" s="20" t="s">
        <v>22</v>
      </c>
      <c r="H8" s="20" t="s">
        <v>5403</v>
      </c>
      <c r="I8" s="22">
        <v>370</v>
      </c>
      <c r="J8" s="20" t="s">
        <v>23</v>
      </c>
      <c r="K8" s="20" t="s">
        <v>24</v>
      </c>
      <c r="L8" s="22">
        <v>382</v>
      </c>
      <c r="M8" s="20" t="s">
        <v>269</v>
      </c>
      <c r="N8" s="21">
        <v>46312.065879629634</v>
      </c>
      <c r="O8" s="22">
        <v>370</v>
      </c>
      <c r="P8" s="20" t="s">
        <v>41</v>
      </c>
      <c r="Q8" s="22">
        <v>40</v>
      </c>
      <c r="R8" s="3" t="str">
        <f>IF(OR(G8="12R",G8="12L"),_xlfn.XLOOKUP(C8,DB!$A$2:$A$255,DB!$B$2:$B$255,""),IF(OR(G8="30L",G8="30R"),_xlfn.XLOOKUP(C8,DB!$A$2:$A$255,DB!$C$2:$C$255,""),""))</f>
        <v>NUDAL</v>
      </c>
      <c r="S8" s="3">
        <f t="shared" si="0"/>
        <v>1</v>
      </c>
      <c r="T8" s="3" t="str">
        <f>_xlfn.XLOOKUP(C8,DB!$A$2:$A$255,DB!$D$2:$D$255,"")</f>
        <v>Sector 3</v>
      </c>
    </row>
    <row r="9" spans="1:20" x14ac:dyDescent="0.2">
      <c r="A9" s="20" t="s">
        <v>621</v>
      </c>
      <c r="B9" s="20" t="s">
        <v>18</v>
      </c>
      <c r="C9" s="20" t="s">
        <v>28</v>
      </c>
      <c r="D9" s="20" t="s">
        <v>29</v>
      </c>
      <c r="E9" s="20" t="s">
        <v>496</v>
      </c>
      <c r="F9" s="21">
        <v>46312.047106481477</v>
      </c>
      <c r="G9" s="20" t="s">
        <v>22</v>
      </c>
      <c r="H9" s="20" t="s">
        <v>5404</v>
      </c>
      <c r="I9" s="22">
        <v>390</v>
      </c>
      <c r="J9" s="20" t="s">
        <v>23</v>
      </c>
      <c r="K9" s="20" t="s">
        <v>24</v>
      </c>
      <c r="L9" s="22">
        <v>383</v>
      </c>
      <c r="M9" s="20" t="s">
        <v>269</v>
      </c>
      <c r="N9" s="21">
        <v>46312.068877314814</v>
      </c>
      <c r="O9" s="22">
        <v>390</v>
      </c>
      <c r="P9" s="20" t="s">
        <v>26</v>
      </c>
      <c r="Q9" s="22">
        <v>40</v>
      </c>
      <c r="R9" s="3" t="str">
        <f>IF(OR(G9="12R",G9="12L"),_xlfn.XLOOKUP(C9,DB!$A$2:$A$255,DB!$B$2:$B$255,""),IF(OR(G9="30L",G9="30R"),_xlfn.XLOOKUP(C9,DB!$A$2:$A$255,DB!$C$2:$C$255,""),""))</f>
        <v>OMSUK</v>
      </c>
      <c r="S9" s="3">
        <f t="shared" si="0"/>
        <v>1</v>
      </c>
      <c r="T9" s="3" t="str">
        <f>_xlfn.XLOOKUP(C9,DB!$A$2:$A$255,DB!$D$2:$D$255,"")</f>
        <v>Sector 3</v>
      </c>
    </row>
    <row r="10" spans="1:20" x14ac:dyDescent="0.2">
      <c r="A10" s="20" t="s">
        <v>57</v>
      </c>
      <c r="B10" s="20" t="s">
        <v>18</v>
      </c>
      <c r="C10" s="20" t="s">
        <v>43</v>
      </c>
      <c r="D10" s="20" t="s">
        <v>20</v>
      </c>
      <c r="E10" s="20" t="s">
        <v>534</v>
      </c>
      <c r="F10" s="21">
        <v>46312.051736111112</v>
      </c>
      <c r="G10" s="20" t="s">
        <v>22</v>
      </c>
      <c r="H10" s="20" t="s">
        <v>5405</v>
      </c>
      <c r="I10" s="22">
        <v>360</v>
      </c>
      <c r="J10" s="20" t="s">
        <v>23</v>
      </c>
      <c r="K10" s="20" t="s">
        <v>24</v>
      </c>
      <c r="L10" s="22">
        <v>858</v>
      </c>
      <c r="M10" s="20" t="s">
        <v>46</v>
      </c>
      <c r="N10" s="21">
        <v>46312.098599537036</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3478</v>
      </c>
      <c r="B11" s="20" t="s">
        <v>18</v>
      </c>
      <c r="C11" s="20" t="s">
        <v>221</v>
      </c>
      <c r="D11" s="20" t="s">
        <v>20</v>
      </c>
      <c r="E11" s="20" t="s">
        <v>562</v>
      </c>
      <c r="F11" s="21">
        <v>46312.054652777777</v>
      </c>
      <c r="G11" s="20" t="s">
        <v>22</v>
      </c>
      <c r="H11" s="20" t="s">
        <v>351</v>
      </c>
      <c r="I11" s="22">
        <v>360</v>
      </c>
      <c r="J11" s="20" t="s">
        <v>23</v>
      </c>
      <c r="K11" s="20" t="s">
        <v>24</v>
      </c>
      <c r="L11" s="22">
        <v>859</v>
      </c>
      <c r="M11" s="20" t="s">
        <v>46</v>
      </c>
      <c r="N11" s="21">
        <v>46312.100891203707</v>
      </c>
      <c r="O11" s="22">
        <v>360</v>
      </c>
      <c r="P11" s="20" t="s">
        <v>26</v>
      </c>
      <c r="Q11" s="22">
        <v>190</v>
      </c>
      <c r="R11" s="3" t="str">
        <f>IF(OR(G11="12R",G11="12L"),_xlfn.XLOOKUP(C11,DB!$A$2:$A$255,DB!$B$2:$B$255,""),IF(OR(G11="30L",G11="30R"),_xlfn.XLOOKUP(C11,DB!$A$2:$A$255,DB!$C$2:$C$255,""),""))</f>
        <v>UDGUV</v>
      </c>
      <c r="S11" s="3">
        <f t="shared" si="0"/>
        <v>1</v>
      </c>
      <c r="T11" s="3" t="str">
        <f>_xlfn.XLOOKUP(C11,DB!$A$2:$A$255,DB!$D$2:$D$255,"")</f>
        <v>Sector 2</v>
      </c>
    </row>
    <row r="12" spans="1:20" x14ac:dyDescent="0.2">
      <c r="A12" s="20" t="s">
        <v>17</v>
      </c>
      <c r="B12" s="20" t="s">
        <v>18</v>
      </c>
      <c r="C12" s="20" t="s">
        <v>19</v>
      </c>
      <c r="D12" s="20" t="s">
        <v>20</v>
      </c>
      <c r="E12" s="20" t="s">
        <v>4372</v>
      </c>
      <c r="F12" s="21">
        <v>46312.055995370371</v>
      </c>
      <c r="G12" s="20" t="s">
        <v>22</v>
      </c>
      <c r="H12" s="20" t="s">
        <v>5172</v>
      </c>
      <c r="I12" s="22">
        <v>360</v>
      </c>
      <c r="J12" s="20" t="s">
        <v>23</v>
      </c>
      <c r="K12" s="20" t="s">
        <v>24</v>
      </c>
      <c r="L12" s="22">
        <v>860</v>
      </c>
      <c r="M12" s="20" t="s">
        <v>25</v>
      </c>
      <c r="N12" s="21">
        <v>46312.102222222224</v>
      </c>
      <c r="O12" s="22">
        <v>359</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625</v>
      </c>
      <c r="B13" s="20" t="s">
        <v>18</v>
      </c>
      <c r="C13" s="20" t="s">
        <v>626</v>
      </c>
      <c r="D13" s="20" t="s">
        <v>241</v>
      </c>
      <c r="E13" s="20" t="s">
        <v>5406</v>
      </c>
      <c r="F13" s="21">
        <v>46312.059062500004</v>
      </c>
      <c r="G13" s="20" t="s">
        <v>22</v>
      </c>
      <c r="H13" s="20" t="s">
        <v>5407</v>
      </c>
      <c r="I13" s="22">
        <v>380</v>
      </c>
      <c r="J13" s="20" t="s">
        <v>23</v>
      </c>
      <c r="K13" s="20" t="s">
        <v>24</v>
      </c>
      <c r="L13" s="22">
        <v>437</v>
      </c>
      <c r="M13" s="20" t="s">
        <v>204</v>
      </c>
      <c r="N13" s="21">
        <v>46312.083657407406</v>
      </c>
      <c r="O13" s="22">
        <v>380</v>
      </c>
      <c r="P13" s="20" t="s">
        <v>26</v>
      </c>
      <c r="Q13" s="22">
        <v>40</v>
      </c>
      <c r="R13" s="3" t="str">
        <f>IF(OR(G13="12R",G13="12L"),_xlfn.XLOOKUP(C13,DB!$A$2:$A$255,DB!$B$2:$B$255,""),IF(OR(G13="30L",G13="30R"),_xlfn.XLOOKUP(C13,DB!$A$2:$A$255,DB!$C$2:$C$255,""),""))</f>
        <v>OMSUK</v>
      </c>
      <c r="S13" s="3">
        <f t="shared" si="0"/>
        <v>1</v>
      </c>
      <c r="T13" s="3" t="str">
        <f>_xlfn.XLOOKUP(C13,DB!$A$2:$A$255,DB!$D$2:$D$255,"")</f>
        <v>Sector 3</v>
      </c>
    </row>
    <row r="14" spans="1:20" x14ac:dyDescent="0.2">
      <c r="A14" s="20" t="s">
        <v>27</v>
      </c>
      <c r="B14" s="20" t="s">
        <v>18</v>
      </c>
      <c r="C14" s="20" t="s">
        <v>28</v>
      </c>
      <c r="D14" s="20" t="s">
        <v>29</v>
      </c>
      <c r="E14" s="20" t="s">
        <v>1936</v>
      </c>
      <c r="F14" s="21">
        <v>46312.063726851848</v>
      </c>
      <c r="G14" s="20" t="s">
        <v>22</v>
      </c>
      <c r="H14" s="20" t="s">
        <v>5408</v>
      </c>
      <c r="I14" s="22">
        <v>360</v>
      </c>
      <c r="J14" s="20" t="s">
        <v>23</v>
      </c>
      <c r="K14" s="20" t="s">
        <v>24</v>
      </c>
      <c r="L14" s="22">
        <v>418</v>
      </c>
      <c r="M14" s="20" t="s">
        <v>2857</v>
      </c>
      <c r="N14" s="21">
        <v>46312.08730324074</v>
      </c>
      <c r="O14" s="22">
        <v>360</v>
      </c>
      <c r="P14" s="20" t="s">
        <v>26</v>
      </c>
      <c r="Q14" s="22">
        <v>40</v>
      </c>
      <c r="R14" s="3" t="str">
        <f>IF(OR(G14="12R",G14="12L"),_xlfn.XLOOKUP(C14,DB!$A$2:$A$255,DB!$B$2:$B$255,""),IF(OR(G14="30L",G14="30R"),_xlfn.XLOOKUP(C14,DB!$A$2:$A$255,DB!$C$2:$C$255,""),""))</f>
        <v>OMSUK</v>
      </c>
      <c r="S14" s="3">
        <f t="shared" si="0"/>
        <v>1</v>
      </c>
      <c r="T14" s="3" t="str">
        <f>_xlfn.XLOOKUP(C14,DB!$A$2:$A$255,DB!$D$2:$D$255,"")</f>
        <v>Sector 3</v>
      </c>
    </row>
    <row r="15" spans="1:20" x14ac:dyDescent="0.2">
      <c r="A15" s="20" t="s">
        <v>52</v>
      </c>
      <c r="B15" s="20" t="s">
        <v>18</v>
      </c>
      <c r="C15" s="20" t="s">
        <v>53</v>
      </c>
      <c r="D15" s="20" t="s">
        <v>54</v>
      </c>
      <c r="E15" s="20" t="s">
        <v>55</v>
      </c>
      <c r="F15" s="21">
        <v>46312.06631944445</v>
      </c>
      <c r="G15" s="20" t="s">
        <v>22</v>
      </c>
      <c r="H15" s="20" t="s">
        <v>5409</v>
      </c>
      <c r="I15" s="22">
        <v>380</v>
      </c>
      <c r="J15" s="20" t="s">
        <v>23</v>
      </c>
      <c r="K15" s="20" t="s">
        <v>24</v>
      </c>
      <c r="L15" s="22">
        <v>201</v>
      </c>
      <c r="M15" s="20" t="s">
        <v>5410</v>
      </c>
      <c r="N15" s="21">
        <v>46312.078472222223</v>
      </c>
      <c r="O15" s="22">
        <v>350</v>
      </c>
      <c r="P15" s="20" t="s">
        <v>26</v>
      </c>
      <c r="Q15" s="22">
        <v>190</v>
      </c>
      <c r="R15" s="3" t="str">
        <f>IF(OR(G15="12R",G15="12L"),_xlfn.XLOOKUP(C15,DB!$A$2:$A$255,DB!$B$2:$B$255,""),IF(OR(G15="30L",G15="30R"),_xlfn.XLOOKUP(C15,DB!$A$2:$A$255,DB!$C$2:$C$255,""),""))</f>
        <v>CZM</v>
      </c>
      <c r="S15" s="3">
        <f t="shared" si="0"/>
        <v>1</v>
      </c>
      <c r="T15" s="3" t="str">
        <f>_xlfn.XLOOKUP(C15,DB!$A$2:$A$255,DB!$D$2:$D$255,"")</f>
        <v>Sector 7</v>
      </c>
    </row>
    <row r="16" spans="1:20" x14ac:dyDescent="0.2">
      <c r="A16" s="20" t="s">
        <v>4606</v>
      </c>
      <c r="B16" s="20" t="s">
        <v>18</v>
      </c>
      <c r="C16" s="20" t="s">
        <v>988</v>
      </c>
      <c r="D16" s="20" t="s">
        <v>4607</v>
      </c>
      <c r="E16" s="20" t="s">
        <v>5411</v>
      </c>
      <c r="F16" s="21">
        <v>46312.068726851852</v>
      </c>
      <c r="G16" s="20" t="s">
        <v>22</v>
      </c>
      <c r="H16" s="20" t="s">
        <v>5412</v>
      </c>
      <c r="I16" s="22">
        <v>350</v>
      </c>
      <c r="J16" s="20" t="s">
        <v>23</v>
      </c>
      <c r="K16" s="20" t="s">
        <v>24</v>
      </c>
      <c r="L16" s="22">
        <v>382</v>
      </c>
      <c r="M16" s="20" t="s">
        <v>269</v>
      </c>
      <c r="N16" s="21">
        <v>46312.089143518519</v>
      </c>
      <c r="O16" s="22">
        <v>350</v>
      </c>
      <c r="P16" s="20" t="s">
        <v>41</v>
      </c>
      <c r="Q16" s="22">
        <v>40</v>
      </c>
      <c r="R16" s="3" t="str">
        <f>IF(OR(G16="12R",G16="12L"),_xlfn.XLOOKUP(C16,DB!$A$2:$A$255,DB!$B$2:$B$255,""),IF(OR(G16="30L",G16="30R"),_xlfn.XLOOKUP(C16,DB!$A$2:$A$255,DB!$C$2:$C$255,""),""))</f>
        <v>NUDAL</v>
      </c>
      <c r="S16" s="3">
        <f t="shared" si="0"/>
        <v>1</v>
      </c>
      <c r="T16" s="3" t="str">
        <f>_xlfn.XLOOKUP(C16,DB!$A$2:$A$255,DB!$D$2:$D$255,"")</f>
        <v>Sector 3</v>
      </c>
    </row>
    <row r="17" spans="1:20" x14ac:dyDescent="0.2">
      <c r="A17" s="20" t="s">
        <v>62</v>
      </c>
      <c r="B17" s="20" t="s">
        <v>18</v>
      </c>
      <c r="C17" s="20" t="s">
        <v>66</v>
      </c>
      <c r="D17" s="20" t="s">
        <v>64</v>
      </c>
      <c r="E17" s="20" t="s">
        <v>5413</v>
      </c>
      <c r="F17" s="21">
        <v>46312.07104166667</v>
      </c>
      <c r="G17" s="20" t="s">
        <v>22</v>
      </c>
      <c r="H17" s="20" t="s">
        <v>5414</v>
      </c>
      <c r="I17" s="22">
        <v>220</v>
      </c>
      <c r="J17" s="20" t="s">
        <v>23</v>
      </c>
      <c r="K17" s="20" t="s">
        <v>24</v>
      </c>
      <c r="L17" s="22">
        <v>352</v>
      </c>
      <c r="M17" s="20" t="s">
        <v>66</v>
      </c>
      <c r="N17" s="21">
        <v>46312.094409722224</v>
      </c>
      <c r="O17" s="22">
        <v>0</v>
      </c>
      <c r="P17" s="20" t="s">
        <v>26</v>
      </c>
      <c r="Q17" s="22">
        <v>190</v>
      </c>
      <c r="R17" s="3" t="str">
        <f>IF(OR(G17="12R",G17="12L"),_xlfn.XLOOKUP(C17,DB!$A$2:$A$255,DB!$B$2:$B$255,""),IF(OR(G17="30L",G17="30R"),_xlfn.XLOOKUP(C17,DB!$A$2:$A$255,DB!$C$2:$C$255,""),""))</f>
        <v>UDGUV</v>
      </c>
      <c r="S17" s="3">
        <f t="shared" si="0"/>
        <v>1</v>
      </c>
      <c r="T17" s="3" t="str">
        <f>_xlfn.XLOOKUP(C17,DB!$A$2:$A$255,DB!$D$2:$D$255,"")</f>
        <v>Sector 2</v>
      </c>
    </row>
    <row r="18" spans="1:20" x14ac:dyDescent="0.2">
      <c r="A18" s="20" t="s">
        <v>358</v>
      </c>
      <c r="B18" s="20" t="s">
        <v>18</v>
      </c>
      <c r="C18" s="20" t="s">
        <v>276</v>
      </c>
      <c r="D18" s="20" t="s">
        <v>129</v>
      </c>
      <c r="E18" s="20" t="s">
        <v>5415</v>
      </c>
      <c r="F18" s="21">
        <v>46312.072615740741</v>
      </c>
      <c r="G18" s="20" t="s">
        <v>22</v>
      </c>
      <c r="H18" s="20" t="s">
        <v>5416</v>
      </c>
      <c r="I18" s="22">
        <v>340</v>
      </c>
      <c r="J18" s="20" t="s">
        <v>23</v>
      </c>
      <c r="K18" s="20" t="s">
        <v>24</v>
      </c>
      <c r="L18" s="22">
        <v>870</v>
      </c>
      <c r="M18" s="20" t="s">
        <v>36</v>
      </c>
      <c r="N18" s="21">
        <v>46312.118946759263</v>
      </c>
      <c r="O18" s="22">
        <v>340</v>
      </c>
      <c r="P18" s="20" t="s">
        <v>26</v>
      </c>
      <c r="Q18" s="22">
        <v>190</v>
      </c>
      <c r="R18" s="3" t="str">
        <f>IF(OR(G18="12R",G18="12L"),_xlfn.XLOOKUP(C18,DB!$A$2:$A$255,DB!$B$2:$B$255,""),IF(OR(G18="30L",G18="30R"),_xlfn.XLOOKUP(C18,DB!$A$2:$A$255,DB!$C$2:$C$255,""),""))</f>
        <v>UDGUV</v>
      </c>
      <c r="S18" s="3">
        <f t="shared" si="0"/>
        <v>1</v>
      </c>
      <c r="T18" s="3" t="str">
        <f>_xlfn.XLOOKUP(C18,DB!$A$2:$A$255,DB!$D$2:$D$255,"")</f>
        <v>Sector 2</v>
      </c>
    </row>
    <row r="19" spans="1:20" x14ac:dyDescent="0.2">
      <c r="A19" s="20" t="s">
        <v>373</v>
      </c>
      <c r="B19" s="20" t="s">
        <v>18</v>
      </c>
      <c r="C19" s="20" t="s">
        <v>38</v>
      </c>
      <c r="D19" s="20" t="s">
        <v>366</v>
      </c>
      <c r="E19" s="20" t="s">
        <v>4611</v>
      </c>
      <c r="F19" s="21">
        <v>46312.0783912037</v>
      </c>
      <c r="G19" s="20" t="s">
        <v>22</v>
      </c>
      <c r="H19" s="20" t="s">
        <v>5417</v>
      </c>
      <c r="I19" s="22">
        <v>390</v>
      </c>
      <c r="J19" s="20" t="s">
        <v>23</v>
      </c>
      <c r="K19" s="20" t="s">
        <v>24</v>
      </c>
      <c r="L19" s="22">
        <v>136</v>
      </c>
      <c r="M19" s="20" t="s">
        <v>40</v>
      </c>
      <c r="N19" s="21">
        <v>46312.088379629626</v>
      </c>
      <c r="O19" s="22">
        <v>215</v>
      </c>
      <c r="P19" s="20" t="s">
        <v>41</v>
      </c>
      <c r="Q19" s="22">
        <v>190</v>
      </c>
      <c r="R19" s="3" t="str">
        <f>IF(OR(G19="12R",G19="12L"),_xlfn.XLOOKUP(C19,DB!$A$2:$A$255,DB!$B$2:$B$255,""),IF(OR(G19="30L",G19="30R"),_xlfn.XLOOKUP(C19,DB!$A$2:$A$255,DB!$C$2:$C$255,""),""))</f>
        <v>NUDAL</v>
      </c>
      <c r="S19" s="3">
        <f t="shared" si="0"/>
        <v>1</v>
      </c>
      <c r="T19" s="3" t="str">
        <f>_xlfn.XLOOKUP(C19,DB!$A$2:$A$255,DB!$D$2:$D$255,"")</f>
        <v>Sector 3</v>
      </c>
    </row>
    <row r="20" spans="1:20" x14ac:dyDescent="0.2">
      <c r="A20" s="20" t="s">
        <v>68</v>
      </c>
      <c r="B20" s="20" t="s">
        <v>18</v>
      </c>
      <c r="C20" s="20" t="s">
        <v>38</v>
      </c>
      <c r="D20" s="20" t="s">
        <v>39</v>
      </c>
      <c r="E20" s="20" t="s">
        <v>1139</v>
      </c>
      <c r="F20" s="21">
        <v>46312.096284722225</v>
      </c>
      <c r="G20" s="20" t="s">
        <v>22</v>
      </c>
      <c r="H20" s="20" t="s">
        <v>5418</v>
      </c>
      <c r="I20" s="22">
        <v>350</v>
      </c>
      <c r="J20" s="20" t="s">
        <v>23</v>
      </c>
      <c r="K20" s="20" t="s">
        <v>24</v>
      </c>
      <c r="L20" s="22">
        <v>383</v>
      </c>
      <c r="M20" s="20" t="s">
        <v>269</v>
      </c>
      <c r="N20" s="21">
        <v>46312.117210648154</v>
      </c>
      <c r="O20" s="22">
        <v>350</v>
      </c>
      <c r="P20" s="20" t="s">
        <v>41</v>
      </c>
      <c r="Q20" s="22">
        <v>40</v>
      </c>
      <c r="R20" s="3" t="str">
        <f>IF(OR(G20="12R",G20="12L"),_xlfn.XLOOKUP(C20,DB!$A$2:$A$255,DB!$B$2:$B$255,""),IF(OR(G20="30L",G20="30R"),_xlfn.XLOOKUP(C20,DB!$A$2:$A$255,DB!$C$2:$C$255,""),""))</f>
        <v>NUDAL</v>
      </c>
      <c r="S20" s="3">
        <f t="shared" si="0"/>
        <v>2</v>
      </c>
      <c r="T20" s="3" t="str">
        <f>_xlfn.XLOOKUP(C20,DB!$A$2:$A$255,DB!$D$2:$D$255,"")</f>
        <v>Sector 3</v>
      </c>
    </row>
    <row r="21" spans="1:20" x14ac:dyDescent="0.2">
      <c r="A21" s="20" t="s">
        <v>60</v>
      </c>
      <c r="B21" s="20" t="s">
        <v>18</v>
      </c>
      <c r="C21" s="20" t="s">
        <v>28</v>
      </c>
      <c r="D21" s="20" t="s">
        <v>61</v>
      </c>
      <c r="E21" s="20" t="s">
        <v>4836</v>
      </c>
      <c r="F21" s="21">
        <v>46312.111388888894</v>
      </c>
      <c r="G21" s="20" t="s">
        <v>22</v>
      </c>
      <c r="H21" s="20" t="s">
        <v>5419</v>
      </c>
      <c r="I21" s="22">
        <v>350</v>
      </c>
      <c r="J21" s="20" t="s">
        <v>23</v>
      </c>
      <c r="K21" s="20" t="s">
        <v>24</v>
      </c>
      <c r="L21" s="22">
        <v>180</v>
      </c>
      <c r="M21" s="20" t="s">
        <v>5420</v>
      </c>
      <c r="N21" s="21">
        <v>46312.12232638889</v>
      </c>
      <c r="O21" s="22">
        <v>213</v>
      </c>
      <c r="P21" s="20" t="s">
        <v>26</v>
      </c>
      <c r="Q21" s="22">
        <v>40</v>
      </c>
      <c r="R21" s="3" t="str">
        <f>IF(OR(G21="12R",G21="12L"),_xlfn.XLOOKUP(C21,DB!$A$2:$A$255,DB!$B$2:$B$255,""),IF(OR(G21="30L",G21="30R"),_xlfn.XLOOKUP(C21,DB!$A$2:$A$255,DB!$C$2:$C$255,""),""))</f>
        <v>OMSUK</v>
      </c>
      <c r="S21" s="3">
        <f t="shared" si="0"/>
        <v>2</v>
      </c>
      <c r="T21" s="3" t="str">
        <f>_xlfn.XLOOKUP(C21,DB!$A$2:$A$255,DB!$D$2:$D$255,"")</f>
        <v>Sector 3</v>
      </c>
    </row>
    <row r="22" spans="1:20" x14ac:dyDescent="0.2">
      <c r="A22" s="20" t="s">
        <v>556</v>
      </c>
      <c r="B22" s="20" t="s">
        <v>18</v>
      </c>
      <c r="C22" s="20" t="s">
        <v>101</v>
      </c>
      <c r="D22" s="20" t="s">
        <v>54</v>
      </c>
      <c r="E22" s="20" t="s">
        <v>1810</v>
      </c>
      <c r="F22" s="21">
        <v>46312.114618055552</v>
      </c>
      <c r="G22" s="20" t="s">
        <v>22</v>
      </c>
      <c r="H22" s="20" t="s">
        <v>5421</v>
      </c>
      <c r="I22" s="22">
        <v>380</v>
      </c>
      <c r="J22" s="20" t="s">
        <v>23</v>
      </c>
      <c r="K22" s="20" t="s">
        <v>24</v>
      </c>
      <c r="L22" s="22">
        <v>854</v>
      </c>
      <c r="M22" s="20" t="s">
        <v>461</v>
      </c>
      <c r="N22" s="21">
        <v>46312.160983796297</v>
      </c>
      <c r="O22" s="22">
        <v>380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71</v>
      </c>
      <c r="B23" s="20" t="s">
        <v>18</v>
      </c>
      <c r="C23" s="20" t="s">
        <v>43</v>
      </c>
      <c r="D23" s="20" t="s">
        <v>34</v>
      </c>
      <c r="E23" s="20" t="s">
        <v>505</v>
      </c>
      <c r="F23" s="21">
        <v>46312.117465277777</v>
      </c>
      <c r="G23" s="20" t="s">
        <v>22</v>
      </c>
      <c r="H23" s="20" t="s">
        <v>5422</v>
      </c>
      <c r="I23" s="22">
        <v>380</v>
      </c>
      <c r="J23" s="20" t="s">
        <v>23</v>
      </c>
      <c r="K23" s="20" t="s">
        <v>24</v>
      </c>
      <c r="L23" s="22">
        <v>855</v>
      </c>
      <c r="M23" s="20" t="s">
        <v>461</v>
      </c>
      <c r="N23" s="21">
        <v>46312.163738425923</v>
      </c>
      <c r="O23" s="22">
        <v>380</v>
      </c>
      <c r="P23" s="20" t="s">
        <v>26</v>
      </c>
      <c r="Q23" s="22">
        <v>190</v>
      </c>
      <c r="R23" s="3" t="str">
        <f>IF(OR(G23="12R",G23="12L"),_xlfn.XLOOKUP(C23,DB!$A$2:$A$255,DB!$B$2:$B$255,""),IF(OR(G23="30L",G23="30R"),_xlfn.XLOOKUP(C23,DB!$A$2:$A$255,DB!$C$2:$C$255,""),""))</f>
        <v>UDGUV</v>
      </c>
      <c r="S23" s="3">
        <f t="shared" si="0"/>
        <v>2</v>
      </c>
      <c r="T23" s="3" t="str">
        <f>_xlfn.XLOOKUP(C23,DB!$A$2:$A$255,DB!$D$2:$D$255,"")</f>
        <v>Sector 2</v>
      </c>
    </row>
    <row r="24" spans="1:20" x14ac:dyDescent="0.2">
      <c r="A24" s="20" t="s">
        <v>80</v>
      </c>
      <c r="B24" s="20" t="s">
        <v>18</v>
      </c>
      <c r="C24" s="20" t="s">
        <v>43</v>
      </c>
      <c r="D24" s="20" t="s">
        <v>20</v>
      </c>
      <c r="E24" s="20" t="s">
        <v>1258</v>
      </c>
      <c r="F24" s="21">
        <v>46312.124374999999</v>
      </c>
      <c r="G24" s="20" t="s">
        <v>22</v>
      </c>
      <c r="H24" s="20" t="s">
        <v>5423</v>
      </c>
      <c r="I24" s="22">
        <v>360</v>
      </c>
      <c r="J24" s="20" t="s">
        <v>23</v>
      </c>
      <c r="K24" s="20" t="s">
        <v>24</v>
      </c>
      <c r="L24" s="22">
        <v>892</v>
      </c>
      <c r="M24" s="20" t="s">
        <v>5129</v>
      </c>
      <c r="N24" s="21">
        <v>46312.172962962963</v>
      </c>
      <c r="O24" s="22">
        <v>360</v>
      </c>
      <c r="P24" s="20" t="s">
        <v>26</v>
      </c>
      <c r="Q24" s="22">
        <v>190</v>
      </c>
      <c r="R24" s="3" t="str">
        <f>IF(OR(G24="12R",G24="12L"),_xlfn.XLOOKUP(C24,DB!$A$2:$A$255,DB!$B$2:$B$255,""),IF(OR(G24="30L",G24="30R"),_xlfn.XLOOKUP(C24,DB!$A$2:$A$255,DB!$C$2:$C$255,""),""))</f>
        <v>UDGUV</v>
      </c>
      <c r="S24" s="3">
        <f t="shared" si="0"/>
        <v>2</v>
      </c>
      <c r="T24" s="3" t="str">
        <f>_xlfn.XLOOKUP(C24,DB!$A$2:$A$255,DB!$D$2:$D$255,"")</f>
        <v>Sector 2</v>
      </c>
    </row>
    <row r="25" spans="1:20" x14ac:dyDescent="0.2">
      <c r="A25" s="20" t="s">
        <v>83</v>
      </c>
      <c r="B25" s="20" t="s">
        <v>18</v>
      </c>
      <c r="C25" s="20" t="s">
        <v>50</v>
      </c>
      <c r="D25" s="20" t="s">
        <v>34</v>
      </c>
      <c r="E25" s="20" t="s">
        <v>4523</v>
      </c>
      <c r="F25" s="21">
        <v>46312.132361111115</v>
      </c>
      <c r="G25" s="20" t="s">
        <v>22</v>
      </c>
      <c r="H25" s="20" t="s">
        <v>5424</v>
      </c>
      <c r="I25" s="22">
        <v>380</v>
      </c>
      <c r="J25" s="20" t="s">
        <v>23</v>
      </c>
      <c r="K25" s="20" t="s">
        <v>24</v>
      </c>
      <c r="L25" s="22">
        <v>864</v>
      </c>
      <c r="M25" s="20" t="s">
        <v>85</v>
      </c>
      <c r="N25" s="21">
        <v>46312.178877314815</v>
      </c>
      <c r="O25" s="22">
        <v>380</v>
      </c>
      <c r="P25" s="20" t="s">
        <v>26</v>
      </c>
      <c r="Q25" s="22">
        <v>190</v>
      </c>
      <c r="R25" s="3" t="str">
        <f>IF(OR(G25="12R",G25="12L"),_xlfn.XLOOKUP(C25,DB!$A$2:$A$255,DB!$B$2:$B$255,""),IF(OR(G25="30L",G25="30R"),_xlfn.XLOOKUP(C25,DB!$A$2:$A$255,DB!$C$2:$C$255,""),""))</f>
        <v>UDGUV</v>
      </c>
      <c r="S25" s="3">
        <f t="shared" si="0"/>
        <v>3</v>
      </c>
      <c r="T25" s="3" t="str">
        <f>_xlfn.XLOOKUP(C25,DB!$A$2:$A$255,DB!$D$2:$D$255,"")</f>
        <v>Sector 2</v>
      </c>
    </row>
    <row r="26" spans="1:20" x14ac:dyDescent="0.2">
      <c r="A26" s="20" t="s">
        <v>77</v>
      </c>
      <c r="B26" s="20" t="s">
        <v>18</v>
      </c>
      <c r="C26" s="20" t="s">
        <v>19</v>
      </c>
      <c r="D26" s="20" t="s">
        <v>20</v>
      </c>
      <c r="E26" s="20" t="s">
        <v>406</v>
      </c>
      <c r="F26" s="21">
        <v>46312.152187500003</v>
      </c>
      <c r="G26" s="20" t="s">
        <v>22</v>
      </c>
      <c r="H26" s="20" t="s">
        <v>5425</v>
      </c>
      <c r="I26" s="22">
        <v>340</v>
      </c>
      <c r="J26" s="20" t="s">
        <v>23</v>
      </c>
      <c r="K26" s="20" t="s">
        <v>24</v>
      </c>
      <c r="L26" s="22">
        <v>862</v>
      </c>
      <c r="M26" s="20" t="s">
        <v>523</v>
      </c>
      <c r="N26" s="21">
        <v>46312.199502314819</v>
      </c>
      <c r="O26" s="22">
        <v>340</v>
      </c>
      <c r="P26" s="20" t="s">
        <v>26</v>
      </c>
      <c r="Q26" s="22">
        <v>190</v>
      </c>
      <c r="R26" s="3" t="str">
        <f>IF(OR(G26="12R",G26="12L"),_xlfn.XLOOKUP(C26,DB!$A$2:$A$255,DB!$B$2:$B$255,""),IF(OR(G26="30L",G26="30R"),_xlfn.XLOOKUP(C26,DB!$A$2:$A$255,DB!$C$2:$C$255,""),""))</f>
        <v>UDGUV</v>
      </c>
      <c r="S26" s="3">
        <f t="shared" si="0"/>
        <v>3</v>
      </c>
      <c r="T26" s="3" t="str">
        <f>_xlfn.XLOOKUP(C26,DB!$A$2:$A$255,DB!$D$2:$D$255,"")</f>
        <v>Sector 2</v>
      </c>
    </row>
    <row r="27" spans="1:20" x14ac:dyDescent="0.2">
      <c r="A27" s="20" t="s">
        <v>375</v>
      </c>
      <c r="B27" s="20" t="s">
        <v>18</v>
      </c>
      <c r="C27" s="20" t="s">
        <v>219</v>
      </c>
      <c r="D27" s="20" t="s">
        <v>34</v>
      </c>
      <c r="E27" s="20" t="s">
        <v>399</v>
      </c>
      <c r="F27" s="21">
        <v>46312.160567129627</v>
      </c>
      <c r="G27" s="20" t="s">
        <v>22</v>
      </c>
      <c r="H27" s="20" t="s">
        <v>5426</v>
      </c>
      <c r="I27" s="22">
        <v>370</v>
      </c>
      <c r="J27" s="20" t="s">
        <v>23</v>
      </c>
      <c r="K27" s="20" t="s">
        <v>24</v>
      </c>
      <c r="L27" s="22">
        <v>149</v>
      </c>
      <c r="M27" s="20" t="s">
        <v>117</v>
      </c>
      <c r="N27" s="21">
        <v>46312.171018518522</v>
      </c>
      <c r="O27" s="22">
        <v>268</v>
      </c>
      <c r="P27" s="20" t="s">
        <v>26</v>
      </c>
      <c r="Q27" s="22">
        <v>190</v>
      </c>
      <c r="R27" s="3" t="str">
        <f>IF(OR(G27="12R",G27="12L"),_xlfn.XLOOKUP(C27,DB!$A$2:$A$255,DB!$B$2:$B$255,""),IF(OR(G27="30L",G27="30R"),_xlfn.XLOOKUP(C27,DB!$A$2:$A$255,DB!$C$2:$C$255,""),""))</f>
        <v>TAKUX</v>
      </c>
      <c r="S27" s="3">
        <f t="shared" si="0"/>
        <v>3</v>
      </c>
      <c r="T27" s="3" t="str">
        <f>_xlfn.XLOOKUP(C27,DB!$A$2:$A$255,DB!$D$2:$D$255,"")</f>
        <v>Sector 7</v>
      </c>
    </row>
    <row r="28" spans="1:20" x14ac:dyDescent="0.2">
      <c r="A28" s="20" t="s">
        <v>89</v>
      </c>
      <c r="B28" s="20" t="s">
        <v>18</v>
      </c>
      <c r="C28" s="20" t="s">
        <v>43</v>
      </c>
      <c r="D28" s="20" t="s">
        <v>20</v>
      </c>
      <c r="E28" s="20" t="s">
        <v>458</v>
      </c>
      <c r="F28" s="21">
        <v>46312.222604166665</v>
      </c>
      <c r="G28" s="20" t="s">
        <v>22</v>
      </c>
      <c r="H28" s="20" t="s">
        <v>5427</v>
      </c>
      <c r="I28" s="22">
        <v>360</v>
      </c>
      <c r="J28" s="20" t="s">
        <v>23</v>
      </c>
      <c r="K28" s="20" t="s">
        <v>24</v>
      </c>
      <c r="L28" s="22">
        <v>862</v>
      </c>
      <c r="M28" s="20" t="s">
        <v>461</v>
      </c>
      <c r="N28" s="21">
        <v>46312.271215277782</v>
      </c>
      <c r="O28" s="22">
        <v>360</v>
      </c>
      <c r="P28" s="20" t="s">
        <v>26</v>
      </c>
      <c r="Q28" s="22">
        <v>190</v>
      </c>
      <c r="R28" s="3" t="str">
        <f>IF(OR(G28="12R",G28="12L"),_xlfn.XLOOKUP(C28,DB!$A$2:$A$255,DB!$B$2:$B$255,""),IF(OR(G28="30L",G28="30R"),_xlfn.XLOOKUP(C28,DB!$A$2:$A$255,DB!$C$2:$C$255,""),""))</f>
        <v>UDGUV</v>
      </c>
      <c r="S28" s="3">
        <f t="shared" si="0"/>
        <v>5</v>
      </c>
      <c r="T28" s="3" t="str">
        <f>_xlfn.XLOOKUP(C28,DB!$A$2:$A$255,DB!$D$2:$D$255,"")</f>
        <v>Sector 2</v>
      </c>
    </row>
    <row r="29" spans="1:20" x14ac:dyDescent="0.2">
      <c r="A29" s="20" t="s">
        <v>94</v>
      </c>
      <c r="B29" s="20" t="s">
        <v>18</v>
      </c>
      <c r="C29" s="20" t="s">
        <v>43</v>
      </c>
      <c r="D29" s="20" t="s">
        <v>34</v>
      </c>
      <c r="E29" s="20" t="s">
        <v>3053</v>
      </c>
      <c r="F29" s="21">
        <v>46312.433530092589</v>
      </c>
      <c r="G29" s="20" t="s">
        <v>22</v>
      </c>
      <c r="H29" s="20" t="s">
        <v>5428</v>
      </c>
      <c r="I29" s="22">
        <v>360</v>
      </c>
      <c r="J29" s="20" t="s">
        <v>23</v>
      </c>
      <c r="K29" s="20" t="s">
        <v>24</v>
      </c>
      <c r="L29" s="22">
        <v>859</v>
      </c>
      <c r="M29" s="20" t="s">
        <v>46</v>
      </c>
      <c r="N29" s="21">
        <v>46312.480509259258</v>
      </c>
      <c r="O29" s="22">
        <v>360</v>
      </c>
      <c r="P29" s="20" t="s">
        <v>26</v>
      </c>
      <c r="Q29" s="22">
        <v>190</v>
      </c>
      <c r="R29" s="3" t="str">
        <f>IF(OR(G29="12R",G29="12L"),_xlfn.XLOOKUP(C29,DB!$A$2:$A$255,DB!$B$2:$B$255,""),IF(OR(G29="30L",G29="30R"),_xlfn.XLOOKUP(C29,DB!$A$2:$A$255,DB!$C$2:$C$255,""),""))</f>
        <v>UDGUV</v>
      </c>
      <c r="S29" s="3">
        <f t="shared" si="0"/>
        <v>10</v>
      </c>
      <c r="T29" s="3" t="str">
        <f>_xlfn.XLOOKUP(C29,DB!$A$2:$A$255,DB!$D$2:$D$255,"")</f>
        <v>Sector 2</v>
      </c>
    </row>
    <row r="30" spans="1:20" x14ac:dyDescent="0.2">
      <c r="A30" s="20" t="s">
        <v>96</v>
      </c>
      <c r="B30" s="20" t="s">
        <v>18</v>
      </c>
      <c r="C30" s="20" t="s">
        <v>97</v>
      </c>
      <c r="D30" s="20" t="s">
        <v>61</v>
      </c>
      <c r="E30" s="20" t="s">
        <v>590</v>
      </c>
      <c r="F30" s="21">
        <v>46312.45722222222</v>
      </c>
      <c r="G30" s="20" t="s">
        <v>22</v>
      </c>
      <c r="H30" s="20" t="s">
        <v>5429</v>
      </c>
      <c r="I30" s="22">
        <v>360</v>
      </c>
      <c r="J30" s="20" t="s">
        <v>23</v>
      </c>
      <c r="K30" s="20" t="s">
        <v>24</v>
      </c>
      <c r="L30" s="22">
        <v>876</v>
      </c>
      <c r="M30" s="20" t="s">
        <v>99</v>
      </c>
      <c r="N30" s="21">
        <v>46312.504166666666</v>
      </c>
      <c r="O30" s="22">
        <v>200</v>
      </c>
      <c r="P30" s="20" t="s">
        <v>26</v>
      </c>
      <c r="Q30" s="22">
        <v>190</v>
      </c>
      <c r="R30" s="3" t="str">
        <f>IF(OR(G30="12R",G30="12L"),_xlfn.XLOOKUP(C30,DB!$A$2:$A$255,DB!$B$2:$B$255,""),IF(OR(G30="30L",G30="30R"),_xlfn.XLOOKUP(C30,DB!$A$2:$A$255,DB!$C$2:$C$255,""),""))</f>
        <v>UDGUV</v>
      </c>
      <c r="S30" s="3">
        <f t="shared" si="0"/>
        <v>10</v>
      </c>
      <c r="T30" s="3" t="str">
        <f>_xlfn.XLOOKUP(C30,DB!$A$2:$A$255,DB!$D$2:$D$255,"")</f>
        <v>Sector 2</v>
      </c>
    </row>
    <row r="31" spans="1:20" x14ac:dyDescent="0.2">
      <c r="A31" s="20" t="s">
        <v>106</v>
      </c>
      <c r="B31" s="20" t="s">
        <v>18</v>
      </c>
      <c r="C31" s="20" t="s">
        <v>43</v>
      </c>
      <c r="D31" s="20" t="s">
        <v>20</v>
      </c>
      <c r="E31" s="20" t="s">
        <v>534</v>
      </c>
      <c r="F31" s="21">
        <v>46312.463194444441</v>
      </c>
      <c r="G31" s="20" t="s">
        <v>22</v>
      </c>
      <c r="H31" s="20" t="s">
        <v>5430</v>
      </c>
      <c r="I31" s="22">
        <v>340</v>
      </c>
      <c r="J31" s="20" t="s">
        <v>23</v>
      </c>
      <c r="K31" s="20" t="s">
        <v>24</v>
      </c>
      <c r="L31" s="22">
        <v>861</v>
      </c>
      <c r="M31" s="20" t="s">
        <v>5431</v>
      </c>
      <c r="N31" s="21">
        <v>46312.510393518518</v>
      </c>
      <c r="O31" s="22">
        <v>340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100</v>
      </c>
      <c r="B32" s="20" t="s">
        <v>18</v>
      </c>
      <c r="C32" s="20" t="s">
        <v>101</v>
      </c>
      <c r="D32" s="20" t="s">
        <v>20</v>
      </c>
      <c r="E32" s="20" t="s">
        <v>562</v>
      </c>
      <c r="F32" s="21">
        <v>46312.472685185188</v>
      </c>
      <c r="G32" s="20" t="s">
        <v>22</v>
      </c>
      <c r="H32" s="20" t="s">
        <v>5432</v>
      </c>
      <c r="I32" s="22">
        <v>360</v>
      </c>
      <c r="J32" s="20" t="s">
        <v>23</v>
      </c>
      <c r="K32" s="20" t="s">
        <v>24</v>
      </c>
      <c r="L32" s="22">
        <v>861</v>
      </c>
      <c r="M32" s="20" t="s">
        <v>376</v>
      </c>
      <c r="N32" s="21">
        <v>46312.519259259258</v>
      </c>
      <c r="O32" s="22">
        <v>360</v>
      </c>
      <c r="P32" s="20" t="s">
        <v>26</v>
      </c>
      <c r="Q32" s="22">
        <v>190</v>
      </c>
      <c r="R32" s="3" t="str">
        <f>IF(OR(G32="12R",G32="12L"),_xlfn.XLOOKUP(C32,DB!$A$2:$A$255,DB!$B$2:$B$255,""),IF(OR(G32="30L",G32="30R"),_xlfn.XLOOKUP(C32,DB!$A$2:$A$255,DB!$C$2:$C$255,""),""))</f>
        <v>UDGUV</v>
      </c>
      <c r="S32" s="3">
        <f t="shared" si="0"/>
        <v>11</v>
      </c>
      <c r="T32" s="3" t="str">
        <f>_xlfn.XLOOKUP(C32,DB!$A$2:$A$255,DB!$D$2:$D$255,"")</f>
        <v>Sector 2</v>
      </c>
    </row>
    <row r="33" spans="1:20" x14ac:dyDescent="0.2">
      <c r="A33" s="20" t="s">
        <v>103</v>
      </c>
      <c r="B33" s="20" t="s">
        <v>18</v>
      </c>
      <c r="C33" s="20" t="s">
        <v>43</v>
      </c>
      <c r="D33" s="20" t="s">
        <v>44</v>
      </c>
      <c r="E33" s="20" t="s">
        <v>668</v>
      </c>
      <c r="F33" s="21">
        <v>46312.474328703705</v>
      </c>
      <c r="G33" s="20" t="s">
        <v>22</v>
      </c>
      <c r="H33" s="20" t="s">
        <v>5433</v>
      </c>
      <c r="I33" s="22">
        <v>360</v>
      </c>
      <c r="J33" s="20" t="s">
        <v>23</v>
      </c>
      <c r="K33" s="20" t="s">
        <v>24</v>
      </c>
      <c r="L33" s="22">
        <v>862</v>
      </c>
      <c r="M33" s="20" t="s">
        <v>4066</v>
      </c>
      <c r="N33" s="21">
        <v>46312.521018518513</v>
      </c>
      <c r="O33" s="22">
        <v>360</v>
      </c>
      <c r="P33" s="20" t="s">
        <v>26</v>
      </c>
      <c r="Q33" s="22">
        <v>190</v>
      </c>
      <c r="R33" s="3" t="str">
        <f>IF(OR(G33="12R",G33="12L"),_xlfn.XLOOKUP(C33,DB!$A$2:$A$255,DB!$B$2:$B$255,""),IF(OR(G33="30L",G33="30R"),_xlfn.XLOOKUP(C33,DB!$A$2:$A$255,DB!$C$2:$C$255,""),""))</f>
        <v>UDGUV</v>
      </c>
      <c r="S33" s="3">
        <f t="shared" si="0"/>
        <v>11</v>
      </c>
      <c r="T33" s="3" t="str">
        <f>_xlfn.XLOOKUP(C33,DB!$A$2:$A$255,DB!$D$2:$D$255,"")</f>
        <v>Sector 2</v>
      </c>
    </row>
    <row r="34" spans="1:20" x14ac:dyDescent="0.2">
      <c r="A34" s="20" t="s">
        <v>5434</v>
      </c>
      <c r="B34" s="20" t="s">
        <v>18</v>
      </c>
      <c r="C34" s="20" t="s">
        <v>210</v>
      </c>
      <c r="D34" s="20" t="s">
        <v>500</v>
      </c>
      <c r="E34" s="20"/>
      <c r="F34" s="21">
        <v>46312.489212962959</v>
      </c>
      <c r="G34" s="20" t="s">
        <v>22</v>
      </c>
      <c r="H34" s="20" t="s">
        <v>5435</v>
      </c>
      <c r="I34" s="22">
        <v>410</v>
      </c>
      <c r="J34" s="20" t="s">
        <v>23</v>
      </c>
      <c r="K34" s="20" t="s">
        <v>51</v>
      </c>
      <c r="L34" s="22">
        <v>177</v>
      </c>
      <c r="M34" s="20" t="s">
        <v>5436</v>
      </c>
      <c r="N34" s="21">
        <v>46312.500173611115</v>
      </c>
      <c r="O34" s="22">
        <v>312</v>
      </c>
      <c r="P34" s="20" t="s">
        <v>26</v>
      </c>
      <c r="Q34" s="22">
        <v>30</v>
      </c>
      <c r="R34" s="3" t="str">
        <f>IF(OR(G34="12R",G34="12L"),_xlfn.XLOOKUP(C34,DB!$A$2:$A$255,DB!$B$2:$B$255,""),IF(OR(G34="30L",G34="30R"),_xlfn.XLOOKUP(C34,DB!$A$2:$A$255,DB!$C$2:$C$255,""),""))</f>
        <v>TAKUX</v>
      </c>
      <c r="S34" s="3">
        <f t="shared" si="0"/>
        <v>11</v>
      </c>
      <c r="T34" s="3" t="str">
        <f>_xlfn.XLOOKUP(C34,DB!$A$2:$A$255,DB!$D$2:$D$255,"")</f>
        <v>Sector 7</v>
      </c>
    </row>
    <row r="35" spans="1:20" x14ac:dyDescent="0.2">
      <c r="A35" s="20" t="s">
        <v>107</v>
      </c>
      <c r="B35" s="20" t="s">
        <v>18</v>
      </c>
      <c r="C35" s="20" t="s">
        <v>108</v>
      </c>
      <c r="D35" s="20" t="s">
        <v>54</v>
      </c>
      <c r="E35" s="20" t="s">
        <v>112</v>
      </c>
      <c r="F35" s="21">
        <v>46312.49319444444</v>
      </c>
      <c r="G35" s="20" t="s">
        <v>22</v>
      </c>
      <c r="H35" s="20" t="s">
        <v>5437</v>
      </c>
      <c r="I35" s="22">
        <v>290</v>
      </c>
      <c r="J35" s="20" t="s">
        <v>23</v>
      </c>
      <c r="K35" s="20" t="s">
        <v>24</v>
      </c>
      <c r="L35" s="22">
        <v>137</v>
      </c>
      <c r="M35" s="20" t="s">
        <v>40</v>
      </c>
      <c r="N35" s="21">
        <v>46312.502303240741</v>
      </c>
      <c r="O35" s="22">
        <v>272</v>
      </c>
      <c r="P35" s="20" t="s">
        <v>26</v>
      </c>
      <c r="Q35" s="22">
        <v>190</v>
      </c>
      <c r="R35" s="3" t="str">
        <f>IF(OR(G35="12R",G35="12L"),_xlfn.XLOOKUP(C35,DB!$A$2:$A$255,DB!$B$2:$B$255,""),IF(OR(G35="30L",G35="30R"),_xlfn.XLOOKUP(C35,DB!$A$2:$A$255,DB!$C$2:$C$255,""),""))</f>
        <v>NUDAL</v>
      </c>
      <c r="S35" s="3">
        <f t="shared" si="0"/>
        <v>11</v>
      </c>
      <c r="T35" s="3" t="str">
        <f>_xlfn.XLOOKUP(C35,DB!$A$2:$A$255,DB!$D$2:$D$255,"")</f>
        <v>Sector 3</v>
      </c>
    </row>
    <row r="36" spans="1:20" x14ac:dyDescent="0.2">
      <c r="A36" s="20" t="s">
        <v>113</v>
      </c>
      <c r="B36" s="20" t="s">
        <v>18</v>
      </c>
      <c r="C36" s="20" t="s">
        <v>43</v>
      </c>
      <c r="D36" s="20" t="s">
        <v>129</v>
      </c>
      <c r="E36" s="20" t="s">
        <v>5438</v>
      </c>
      <c r="F36" s="21">
        <v>46312.507916666669</v>
      </c>
      <c r="G36" s="20" t="s">
        <v>22</v>
      </c>
      <c r="H36" s="20" t="s">
        <v>5439</v>
      </c>
      <c r="I36" s="22">
        <v>380</v>
      </c>
      <c r="J36" s="20" t="s">
        <v>23</v>
      </c>
      <c r="K36" s="20" t="s">
        <v>24</v>
      </c>
      <c r="L36" s="22">
        <v>858</v>
      </c>
      <c r="M36" s="20" t="s">
        <v>46</v>
      </c>
      <c r="N36" s="21">
        <v>46312.55469907407</v>
      </c>
      <c r="O36" s="22">
        <v>380</v>
      </c>
      <c r="P36" s="20" t="s">
        <v>26</v>
      </c>
      <c r="Q36" s="22">
        <v>190</v>
      </c>
      <c r="R36" s="3" t="str">
        <f>IF(OR(G36="12R",G36="12L"),_xlfn.XLOOKUP(C36,DB!$A$2:$A$255,DB!$B$2:$B$255,""),IF(OR(G36="30L",G36="30R"),_xlfn.XLOOKUP(C36,DB!$A$2:$A$255,DB!$C$2:$C$255,""),""))</f>
        <v>UDGUV</v>
      </c>
      <c r="S36" s="3">
        <f t="shared" si="0"/>
        <v>12</v>
      </c>
      <c r="T36" s="3" t="str">
        <f>_xlfn.XLOOKUP(C36,DB!$A$2:$A$255,DB!$D$2:$D$255,"")</f>
        <v>Sector 2</v>
      </c>
    </row>
    <row r="37" spans="1:20" x14ac:dyDescent="0.2">
      <c r="A37" s="20" t="s">
        <v>114</v>
      </c>
      <c r="B37" s="20" t="s">
        <v>18</v>
      </c>
      <c r="C37" s="20" t="s">
        <v>115</v>
      </c>
      <c r="D37" s="20" t="s">
        <v>129</v>
      </c>
      <c r="E37" s="20" t="s">
        <v>5440</v>
      </c>
      <c r="F37" s="21">
        <v>46312.509756944448</v>
      </c>
      <c r="G37" s="20" t="s">
        <v>22</v>
      </c>
      <c r="H37" s="20" t="s">
        <v>5441</v>
      </c>
      <c r="I37" s="22">
        <v>350</v>
      </c>
      <c r="J37" s="20" t="s">
        <v>23</v>
      </c>
      <c r="K37" s="20" t="s">
        <v>24</v>
      </c>
      <c r="L37" s="22">
        <v>157</v>
      </c>
      <c r="M37" s="20" t="s">
        <v>117</v>
      </c>
      <c r="N37" s="21">
        <v>46312.520266203705</v>
      </c>
      <c r="O37" s="22">
        <v>305</v>
      </c>
      <c r="P37" s="20" t="s">
        <v>26</v>
      </c>
      <c r="Q37" s="22">
        <v>190</v>
      </c>
      <c r="R37" s="3" t="str">
        <f>IF(OR(G37="12R",G37="12L"),_xlfn.XLOOKUP(C37,DB!$A$2:$A$255,DB!$B$2:$B$255,""),IF(OR(G37="30L",G37="30R"),_xlfn.XLOOKUP(C37,DB!$A$2:$A$255,DB!$C$2:$C$255,""),""))</f>
        <v>TAKUX</v>
      </c>
      <c r="S37" s="3">
        <f t="shared" si="0"/>
        <v>12</v>
      </c>
      <c r="T37" s="3" t="str">
        <f>_xlfn.XLOOKUP(C37,DB!$A$2:$A$255,DB!$D$2:$D$255,"")</f>
        <v>Sector 7</v>
      </c>
    </row>
    <row r="38" spans="1:20" x14ac:dyDescent="0.2">
      <c r="A38" s="20" t="s">
        <v>111</v>
      </c>
      <c r="B38" s="20" t="s">
        <v>18</v>
      </c>
      <c r="C38" s="20" t="s">
        <v>33</v>
      </c>
      <c r="D38" s="20" t="s">
        <v>34</v>
      </c>
      <c r="E38" s="20" t="s">
        <v>399</v>
      </c>
      <c r="F38" s="21">
        <v>46312.517106481479</v>
      </c>
      <c r="G38" s="20" t="s">
        <v>22</v>
      </c>
      <c r="H38" s="20" t="s">
        <v>5442</v>
      </c>
      <c r="I38" s="22">
        <v>360</v>
      </c>
      <c r="J38" s="20" t="s">
        <v>23</v>
      </c>
      <c r="K38" s="20" t="s">
        <v>24</v>
      </c>
      <c r="L38" s="22">
        <v>855</v>
      </c>
      <c r="M38" s="20" t="s">
        <v>36</v>
      </c>
      <c r="N38" s="21">
        <v>46312.564085648148</v>
      </c>
      <c r="O38" s="22">
        <v>360</v>
      </c>
      <c r="P38" s="20" t="s">
        <v>26</v>
      </c>
      <c r="Q38" s="22">
        <v>190</v>
      </c>
      <c r="R38" s="3" t="str">
        <f>IF(OR(G38="12R",G38="12L"),_xlfn.XLOOKUP(C38,DB!$A$2:$A$255,DB!$B$2:$B$255,""),IF(OR(G38="30L",G38="30R"),_xlfn.XLOOKUP(C38,DB!$A$2:$A$255,DB!$C$2:$C$255,""),""))</f>
        <v>UDGUV</v>
      </c>
      <c r="S38" s="3">
        <f t="shared" si="0"/>
        <v>12</v>
      </c>
      <c r="T38" s="3" t="str">
        <f>_xlfn.XLOOKUP(C38,DB!$A$2:$A$255,DB!$D$2:$D$255,"")</f>
        <v>Sector 2</v>
      </c>
    </row>
    <row r="39" spans="1:20" x14ac:dyDescent="0.2">
      <c r="A39" s="20" t="s">
        <v>127</v>
      </c>
      <c r="B39" s="20" t="s">
        <v>18</v>
      </c>
      <c r="C39" s="20" t="s">
        <v>128</v>
      </c>
      <c r="D39" s="20" t="s">
        <v>129</v>
      </c>
      <c r="E39" s="20" t="s">
        <v>5443</v>
      </c>
      <c r="F39" s="21">
        <v>46312.520636574074</v>
      </c>
      <c r="G39" s="20" t="s">
        <v>22</v>
      </c>
      <c r="H39" s="20" t="s">
        <v>5444</v>
      </c>
      <c r="I39" s="22">
        <v>360</v>
      </c>
      <c r="J39" s="20" t="s">
        <v>23</v>
      </c>
      <c r="K39" s="20" t="s">
        <v>24</v>
      </c>
      <c r="L39" s="22">
        <v>521</v>
      </c>
      <c r="M39" s="20" t="s">
        <v>130</v>
      </c>
      <c r="N39" s="21">
        <v>46312.549664351856</v>
      </c>
      <c r="O39" s="22">
        <v>360</v>
      </c>
      <c r="P39" s="20" t="s">
        <v>26</v>
      </c>
      <c r="Q39" s="22">
        <v>40</v>
      </c>
      <c r="R39" s="3" t="str">
        <f>IF(OR(G39="12R",G39="12L"),_xlfn.XLOOKUP(C39,DB!$A$2:$A$255,DB!$B$2:$B$255,""),IF(OR(G39="30L",G39="30R"),_xlfn.XLOOKUP(C39,DB!$A$2:$A$255,DB!$C$2:$C$255,""),""))</f>
        <v>ENEBA</v>
      </c>
      <c r="S39" s="3">
        <f t="shared" si="0"/>
        <v>12</v>
      </c>
      <c r="T39" s="3" t="str">
        <f>_xlfn.XLOOKUP(C39,DB!$A$2:$A$255,DB!$D$2:$D$255,"")</f>
        <v>Sector 3</v>
      </c>
    </row>
    <row r="40" spans="1:20" x14ac:dyDescent="0.2">
      <c r="A40" s="20" t="s">
        <v>133</v>
      </c>
      <c r="B40" s="20" t="s">
        <v>18</v>
      </c>
      <c r="C40" s="20" t="s">
        <v>134</v>
      </c>
      <c r="D40" s="20" t="s">
        <v>129</v>
      </c>
      <c r="E40" s="20" t="s">
        <v>4634</v>
      </c>
      <c r="F40" s="21">
        <v>46312.545578703706</v>
      </c>
      <c r="G40" s="20" t="s">
        <v>22</v>
      </c>
      <c r="H40" s="20" t="s">
        <v>5445</v>
      </c>
      <c r="I40" s="22">
        <v>350</v>
      </c>
      <c r="J40" s="20" t="s">
        <v>23</v>
      </c>
      <c r="K40" s="20" t="s">
        <v>24</v>
      </c>
      <c r="L40" s="22">
        <v>372</v>
      </c>
      <c r="M40" s="20" t="s">
        <v>652</v>
      </c>
      <c r="N40" s="21">
        <v>46312.565717592588</v>
      </c>
      <c r="O40" s="22">
        <v>350</v>
      </c>
      <c r="P40" s="20" t="s">
        <v>26</v>
      </c>
      <c r="Q40" s="22">
        <v>40</v>
      </c>
      <c r="R40" s="3" t="str">
        <f>IF(OR(G40="12R",G40="12L"),_xlfn.XLOOKUP(C40,DB!$A$2:$A$255,DB!$B$2:$B$255,""),IF(OR(G40="30L",G40="30R"),_xlfn.XLOOKUP(C40,DB!$A$2:$A$255,DB!$C$2:$C$255,""),""))</f>
        <v>ENEBA</v>
      </c>
      <c r="S40" s="3">
        <f t="shared" si="0"/>
        <v>13</v>
      </c>
      <c r="T40" s="3" t="str">
        <f>_xlfn.XLOOKUP(C40,DB!$A$2:$A$255,DB!$D$2:$D$255,"")</f>
        <v>Sector 3</v>
      </c>
    </row>
    <row r="41" spans="1:20" x14ac:dyDescent="0.2">
      <c r="A41" s="20" t="s">
        <v>118</v>
      </c>
      <c r="B41" s="20" t="s">
        <v>18</v>
      </c>
      <c r="C41" s="20" t="s">
        <v>119</v>
      </c>
      <c r="D41" s="20" t="s">
        <v>54</v>
      </c>
      <c r="E41" s="20" t="s">
        <v>428</v>
      </c>
      <c r="F41" s="21">
        <v>46312.547361111108</v>
      </c>
      <c r="G41" s="20" t="s">
        <v>22</v>
      </c>
      <c r="H41" s="20" t="s">
        <v>5446</v>
      </c>
      <c r="I41" s="22">
        <v>380</v>
      </c>
      <c r="J41" s="20" t="s">
        <v>23</v>
      </c>
      <c r="K41" s="20" t="s">
        <v>24</v>
      </c>
      <c r="L41" s="22">
        <v>874</v>
      </c>
      <c r="M41" s="20" t="s">
        <v>36</v>
      </c>
      <c r="N41" s="21">
        <v>46312.595543981486</v>
      </c>
      <c r="O41" s="22">
        <v>380</v>
      </c>
      <c r="P41" s="20" t="s">
        <v>26</v>
      </c>
      <c r="Q41" s="22">
        <v>190</v>
      </c>
      <c r="R41" s="3" t="str">
        <f>IF(OR(G41="12R",G41="12L"),_xlfn.XLOOKUP(C41,DB!$A$2:$A$255,DB!$B$2:$B$255,""),IF(OR(G41="30L",G41="30R"),_xlfn.XLOOKUP(C41,DB!$A$2:$A$255,DB!$C$2:$C$255,""),""))</f>
        <v>UDGUV</v>
      </c>
      <c r="S41" s="3">
        <f t="shared" si="0"/>
        <v>13</v>
      </c>
      <c r="T41" s="3" t="str">
        <f>_xlfn.XLOOKUP(C41,DB!$A$2:$A$255,DB!$D$2:$D$255,"")</f>
        <v>Sector 2</v>
      </c>
    </row>
    <row r="42" spans="1:20" x14ac:dyDescent="0.2">
      <c r="A42" s="20" t="s">
        <v>125</v>
      </c>
      <c r="B42" s="20" t="s">
        <v>18</v>
      </c>
      <c r="C42" s="20" t="s">
        <v>43</v>
      </c>
      <c r="D42" s="20" t="s">
        <v>44</v>
      </c>
      <c r="E42" s="20" t="s">
        <v>414</v>
      </c>
      <c r="F42" s="21">
        <v>46312.549131944441</v>
      </c>
      <c r="G42" s="20" t="s">
        <v>22</v>
      </c>
      <c r="H42" s="20" t="s">
        <v>5447</v>
      </c>
      <c r="I42" s="22">
        <v>360</v>
      </c>
      <c r="J42" s="20" t="s">
        <v>23</v>
      </c>
      <c r="K42" s="20" t="s">
        <v>24</v>
      </c>
      <c r="L42" s="22">
        <v>859</v>
      </c>
      <c r="M42" s="20" t="s">
        <v>46</v>
      </c>
      <c r="N42" s="21">
        <v>46312.595532407402</v>
      </c>
      <c r="O42" s="22">
        <v>360</v>
      </c>
      <c r="P42" s="20" t="s">
        <v>26</v>
      </c>
      <c r="Q42" s="22">
        <v>190</v>
      </c>
      <c r="R42" s="3" t="str">
        <f>IF(OR(G42="12R",G42="12L"),_xlfn.XLOOKUP(C42,DB!$A$2:$A$255,DB!$B$2:$B$255,""),IF(OR(G42="30L",G42="30R"),_xlfn.XLOOKUP(C42,DB!$A$2:$A$255,DB!$C$2:$C$255,""),""))</f>
        <v>UDGUV</v>
      </c>
      <c r="S42" s="3">
        <f t="shared" si="0"/>
        <v>13</v>
      </c>
      <c r="T42" s="3" t="str">
        <f>_xlfn.XLOOKUP(C42,DB!$A$2:$A$255,DB!$D$2:$D$255,"")</f>
        <v>Sector 2</v>
      </c>
    </row>
    <row r="43" spans="1:20" x14ac:dyDescent="0.2">
      <c r="A43" s="20" t="s">
        <v>121</v>
      </c>
      <c r="B43" s="20" t="s">
        <v>18</v>
      </c>
      <c r="C43" s="20" t="s">
        <v>122</v>
      </c>
      <c r="D43" s="20" t="s">
        <v>123</v>
      </c>
      <c r="E43" s="20" t="s">
        <v>5448</v>
      </c>
      <c r="F43" s="21">
        <v>46312.56386574074</v>
      </c>
      <c r="G43" s="20" t="s">
        <v>22</v>
      </c>
      <c r="H43" s="20" t="s">
        <v>5449</v>
      </c>
      <c r="I43" s="22">
        <v>340</v>
      </c>
      <c r="J43" s="20" t="s">
        <v>23</v>
      </c>
      <c r="K43" s="20" t="s">
        <v>24</v>
      </c>
      <c r="L43" s="22">
        <v>728</v>
      </c>
      <c r="M43" s="20" t="s">
        <v>124</v>
      </c>
      <c r="N43" s="21">
        <v>46312.60256944444</v>
      </c>
      <c r="O43" s="22">
        <v>340</v>
      </c>
      <c r="P43" s="20" t="s">
        <v>26</v>
      </c>
      <c r="Q43" s="22">
        <v>190</v>
      </c>
      <c r="R43" s="3" t="str">
        <f>IF(OR(G43="12R",G43="12L"),_xlfn.XLOOKUP(C43,DB!$A$2:$A$255,DB!$B$2:$B$255,""),IF(OR(G43="30L",G43="30R"),_xlfn.XLOOKUP(C43,DB!$A$2:$A$255,DB!$C$2:$C$255,""),""))</f>
        <v>ENEBA</v>
      </c>
      <c r="S43" s="3">
        <f t="shared" si="0"/>
        <v>13</v>
      </c>
      <c r="T43" s="3" t="str">
        <f>_xlfn.XLOOKUP(C43,DB!$A$2:$A$255,DB!$D$2:$D$255,"")</f>
        <v>Sector 3</v>
      </c>
    </row>
    <row r="44" spans="1:20" x14ac:dyDescent="0.2">
      <c r="A44" s="20" t="s">
        <v>401</v>
      </c>
      <c r="B44" s="20" t="s">
        <v>18</v>
      </c>
      <c r="C44" s="20" t="s">
        <v>927</v>
      </c>
      <c r="D44" s="20" t="s">
        <v>403</v>
      </c>
      <c r="E44" s="20"/>
      <c r="F44" s="21">
        <v>46312.565868055557</v>
      </c>
      <c r="G44" s="20" t="s">
        <v>22</v>
      </c>
      <c r="H44" s="20" t="s">
        <v>167</v>
      </c>
      <c r="I44" s="22">
        <v>25</v>
      </c>
      <c r="J44" s="20" t="s">
        <v>139</v>
      </c>
      <c r="K44" s="20" t="s">
        <v>51</v>
      </c>
      <c r="L44" s="22">
        <v>168</v>
      </c>
      <c r="M44" s="20" t="s">
        <v>927</v>
      </c>
      <c r="N44" s="21">
        <v>46312.590613425928</v>
      </c>
      <c r="O44" s="22">
        <v>0</v>
      </c>
      <c r="P44" s="20" t="s">
        <v>137</v>
      </c>
      <c r="Q44" s="22">
        <v>15</v>
      </c>
      <c r="R44" s="3" t="str">
        <f>IF(OR(G44="12R",G44="12L"),_xlfn.XLOOKUP(C44,DB!$A$2:$A$255,DB!$B$2:$B$255,""),IF(OR(G44="30L",G44="30R"),_xlfn.XLOOKUP(C44,DB!$A$2:$A$255,DB!$C$2:$C$255,""),""))</f>
        <v/>
      </c>
      <c r="S44" s="3">
        <f t="shared" si="0"/>
        <v>13</v>
      </c>
      <c r="T44" s="3" t="str">
        <f>_xlfn.XLOOKUP(C44,DB!$A$2:$A$255,DB!$D$2:$D$255,"")</f>
        <v/>
      </c>
    </row>
    <row r="45" spans="1:20" x14ac:dyDescent="0.2">
      <c r="A45" s="20" t="s">
        <v>135</v>
      </c>
      <c r="B45" s="20" t="s">
        <v>18</v>
      </c>
      <c r="C45" s="20" t="s">
        <v>136</v>
      </c>
      <c r="D45" s="20" t="s">
        <v>44</v>
      </c>
      <c r="E45" s="20" t="s">
        <v>834</v>
      </c>
      <c r="F45" s="21">
        <v>46312.586759259255</v>
      </c>
      <c r="G45" s="20" t="s">
        <v>22</v>
      </c>
      <c r="H45" s="20" t="s">
        <v>5450</v>
      </c>
      <c r="I45" s="22">
        <v>330</v>
      </c>
      <c r="J45" s="20" t="s">
        <v>23</v>
      </c>
      <c r="K45" s="20" t="s">
        <v>24</v>
      </c>
      <c r="L45" s="22">
        <v>378</v>
      </c>
      <c r="M45" s="20" t="s">
        <v>269</v>
      </c>
      <c r="N45" s="21">
        <v>46312.608541666668</v>
      </c>
      <c r="O45" s="22">
        <v>350</v>
      </c>
      <c r="P45" s="20" t="s">
        <v>26</v>
      </c>
      <c r="Q45" s="22">
        <v>40</v>
      </c>
      <c r="R45" s="3" t="str">
        <f>IF(OR(G45="12R",G45="12L"),_xlfn.XLOOKUP(C45,DB!$A$2:$A$255,DB!$B$2:$B$255,""),IF(OR(G45="30L",G45="30R"),_xlfn.XLOOKUP(C45,DB!$A$2:$A$255,DB!$C$2:$C$255,""),""))</f>
        <v>OMSUK</v>
      </c>
      <c r="S45" s="3">
        <f t="shared" si="0"/>
        <v>14</v>
      </c>
      <c r="T45" s="3" t="str">
        <f>_xlfn.XLOOKUP(C45,DB!$A$2:$A$255,DB!$D$2:$D$255,"")</f>
        <v>Sector 3</v>
      </c>
    </row>
    <row r="46" spans="1:20" x14ac:dyDescent="0.2">
      <c r="A46" s="20" t="s">
        <v>140</v>
      </c>
      <c r="B46" s="20" t="s">
        <v>18</v>
      </c>
      <c r="C46" s="20" t="s">
        <v>43</v>
      </c>
      <c r="D46" s="20" t="s">
        <v>44</v>
      </c>
      <c r="E46" s="20" t="s">
        <v>572</v>
      </c>
      <c r="F46" s="21">
        <v>46312.603090277778</v>
      </c>
      <c r="G46" s="20" t="s">
        <v>22</v>
      </c>
      <c r="H46" s="20" t="s">
        <v>5451</v>
      </c>
      <c r="I46" s="22">
        <v>380</v>
      </c>
      <c r="J46" s="20" t="s">
        <v>23</v>
      </c>
      <c r="K46" s="20" t="s">
        <v>24</v>
      </c>
      <c r="L46" s="22">
        <v>853</v>
      </c>
      <c r="M46" s="20" t="s">
        <v>894</v>
      </c>
      <c r="N46" s="21">
        <v>46312.649375000001</v>
      </c>
      <c r="O46" s="22">
        <v>380</v>
      </c>
      <c r="P46" s="20" t="s">
        <v>26</v>
      </c>
      <c r="Q46" s="22">
        <v>190</v>
      </c>
      <c r="R46" s="3" t="str">
        <f>IF(OR(G46="12R",G46="12L"),_xlfn.XLOOKUP(C46,DB!$A$2:$A$255,DB!$B$2:$B$255,""),IF(OR(G46="30L",G46="30R"),_xlfn.XLOOKUP(C46,DB!$A$2:$A$255,DB!$C$2:$C$255,""),""))</f>
        <v>UDGUV</v>
      </c>
      <c r="S46" s="3">
        <f t="shared" si="0"/>
        <v>14</v>
      </c>
      <c r="T46" s="3" t="str">
        <f>_xlfn.XLOOKUP(C46,DB!$A$2:$A$255,DB!$D$2:$D$255,"")</f>
        <v>Sector 2</v>
      </c>
    </row>
    <row r="47" spans="1:20" x14ac:dyDescent="0.2">
      <c r="A47" s="20" t="s">
        <v>5452</v>
      </c>
      <c r="B47" s="20" t="s">
        <v>18</v>
      </c>
      <c r="C47" s="20" t="s">
        <v>144</v>
      </c>
      <c r="D47" s="20" t="s">
        <v>331</v>
      </c>
      <c r="E47" s="20" t="s">
        <v>5453</v>
      </c>
      <c r="F47" s="21">
        <v>46312.627106481479</v>
      </c>
      <c r="G47" s="20" t="s">
        <v>22</v>
      </c>
      <c r="H47" s="20" t="s">
        <v>5454</v>
      </c>
      <c r="I47" s="22">
        <v>330</v>
      </c>
      <c r="J47" s="20" t="s">
        <v>23</v>
      </c>
      <c r="K47" s="20" t="s">
        <v>24</v>
      </c>
      <c r="L47" s="22">
        <v>427</v>
      </c>
      <c r="M47" s="20" t="s">
        <v>204</v>
      </c>
      <c r="N47" s="21">
        <v>46312.652905092589</v>
      </c>
      <c r="O47" s="22">
        <v>330</v>
      </c>
      <c r="P47" s="20" t="s">
        <v>26</v>
      </c>
      <c r="Q47" s="22">
        <v>40</v>
      </c>
      <c r="R47" s="3" t="str">
        <f>IF(OR(G47="12R",G47="12L"),_xlfn.XLOOKUP(C47,DB!$A$2:$A$255,DB!$B$2:$B$255,""),IF(OR(G47="30L",G47="30R"),_xlfn.XLOOKUP(C47,DB!$A$2:$A$255,DB!$C$2:$C$255,""),""))</f>
        <v>OMSUK</v>
      </c>
      <c r="S47" s="3">
        <f t="shared" si="0"/>
        <v>15</v>
      </c>
      <c r="T47" s="3" t="str">
        <f>_xlfn.XLOOKUP(C47,DB!$A$2:$A$255,DB!$D$2:$D$255,"")</f>
        <v>Sector 3</v>
      </c>
    </row>
    <row r="48" spans="1:20" x14ac:dyDescent="0.2">
      <c r="A48" s="20" t="s">
        <v>2973</v>
      </c>
      <c r="B48" s="20" t="s">
        <v>18</v>
      </c>
      <c r="C48" s="20" t="s">
        <v>128</v>
      </c>
      <c r="D48" s="20" t="s">
        <v>54</v>
      </c>
      <c r="E48" s="20" t="s">
        <v>5455</v>
      </c>
      <c r="F48" s="21">
        <v>46312.629803240736</v>
      </c>
      <c r="G48" s="20" t="s">
        <v>22</v>
      </c>
      <c r="H48" s="20" t="s">
        <v>5456</v>
      </c>
      <c r="I48" s="22">
        <v>360</v>
      </c>
      <c r="J48" s="20" t="s">
        <v>23</v>
      </c>
      <c r="K48" s="20" t="s">
        <v>24</v>
      </c>
      <c r="L48" s="22">
        <v>534</v>
      </c>
      <c r="M48" s="20" t="s">
        <v>130</v>
      </c>
      <c r="N48" s="21">
        <v>46312.660729166666</v>
      </c>
      <c r="O48" s="22">
        <v>360</v>
      </c>
      <c r="P48" s="20" t="s">
        <v>26</v>
      </c>
      <c r="Q48" s="22">
        <v>40</v>
      </c>
      <c r="R48" s="3" t="str">
        <f>IF(OR(G48="12R",G48="12L"),_xlfn.XLOOKUP(C48,DB!$A$2:$A$255,DB!$B$2:$B$255,""),IF(OR(G48="30L",G48="30R"),_xlfn.XLOOKUP(C48,DB!$A$2:$A$255,DB!$C$2:$C$255,""),""))</f>
        <v>ENEBA</v>
      </c>
      <c r="S48" s="3">
        <f t="shared" si="0"/>
        <v>15</v>
      </c>
      <c r="T48" s="3" t="str">
        <f>_xlfn.XLOOKUP(C48,DB!$A$2:$A$255,DB!$D$2:$D$255,"")</f>
        <v>Sector 3</v>
      </c>
    </row>
    <row r="49" spans="1:20" x14ac:dyDescent="0.2">
      <c r="A49" s="20" t="s">
        <v>146</v>
      </c>
      <c r="B49" s="20" t="s">
        <v>18</v>
      </c>
      <c r="C49" s="20" t="s">
        <v>33</v>
      </c>
      <c r="D49" s="20" t="s">
        <v>34</v>
      </c>
      <c r="E49" s="20" t="s">
        <v>5457</v>
      </c>
      <c r="F49" s="21">
        <v>46312.630474537036</v>
      </c>
      <c r="G49" s="20" t="s">
        <v>22</v>
      </c>
      <c r="H49" s="20" t="s">
        <v>5458</v>
      </c>
      <c r="I49" s="22">
        <v>360</v>
      </c>
      <c r="J49" s="20" t="s">
        <v>23</v>
      </c>
      <c r="K49" s="20" t="s">
        <v>24</v>
      </c>
      <c r="L49" s="22">
        <v>862</v>
      </c>
      <c r="M49" s="20" t="s">
        <v>36</v>
      </c>
      <c r="N49" s="21">
        <v>46312.678078703699</v>
      </c>
      <c r="O49" s="22">
        <v>360</v>
      </c>
      <c r="P49" s="20" t="s">
        <v>26</v>
      </c>
      <c r="Q49" s="22">
        <v>190</v>
      </c>
      <c r="R49" s="3" t="str">
        <f>IF(OR(G49="12R",G49="12L"),_xlfn.XLOOKUP(C49,DB!$A$2:$A$255,DB!$B$2:$B$255,""),IF(OR(G49="30L",G49="30R"),_xlfn.XLOOKUP(C49,DB!$A$2:$A$255,DB!$C$2:$C$255,""),""))</f>
        <v>UDGUV</v>
      </c>
      <c r="S49" s="3">
        <f t="shared" si="0"/>
        <v>15</v>
      </c>
      <c r="T49" s="3" t="str">
        <f>_xlfn.XLOOKUP(C49,DB!$A$2:$A$255,DB!$D$2:$D$255,"")</f>
        <v>Sector 2</v>
      </c>
    </row>
    <row r="50" spans="1:20" x14ac:dyDescent="0.2">
      <c r="A50" s="20" t="s">
        <v>5459</v>
      </c>
      <c r="B50" s="20" t="s">
        <v>18</v>
      </c>
      <c r="C50" s="20" t="s">
        <v>66</v>
      </c>
      <c r="D50" s="20" t="s">
        <v>5396</v>
      </c>
      <c r="E50" s="20"/>
      <c r="F50" s="21">
        <v>46312.65357638889</v>
      </c>
      <c r="G50" s="20" t="s">
        <v>22</v>
      </c>
      <c r="H50" s="20" t="s">
        <v>5460</v>
      </c>
      <c r="I50" s="22">
        <v>25</v>
      </c>
      <c r="J50" s="20" t="s">
        <v>139</v>
      </c>
      <c r="K50" s="20" t="s">
        <v>26</v>
      </c>
      <c r="L50" s="22">
        <v>311</v>
      </c>
      <c r="M50" s="20" t="s">
        <v>66</v>
      </c>
      <c r="N50" s="21">
        <v>46312.704861111109</v>
      </c>
      <c r="O50" s="22">
        <v>0</v>
      </c>
      <c r="P50" s="20" t="s">
        <v>26</v>
      </c>
      <c r="Q50" s="22">
        <v>15</v>
      </c>
      <c r="R50" s="3" t="str">
        <f>IF(OR(G50="12R",G50="12L"),_xlfn.XLOOKUP(C50,DB!$A$2:$A$255,DB!$B$2:$B$255,""),IF(OR(G50="30L",G50="30R"),_xlfn.XLOOKUP(C50,DB!$A$2:$A$255,DB!$C$2:$C$255,""),""))</f>
        <v>UDGUV</v>
      </c>
      <c r="S50" s="3">
        <f t="shared" si="0"/>
        <v>15</v>
      </c>
      <c r="T50" s="3" t="str">
        <f>_xlfn.XLOOKUP(C50,DB!$A$2:$A$255,DB!$D$2:$D$255,"")</f>
        <v>Sector 2</v>
      </c>
    </row>
    <row r="51" spans="1:20" x14ac:dyDescent="0.2">
      <c r="A51" s="20" t="s">
        <v>155</v>
      </c>
      <c r="B51" s="20" t="s">
        <v>18</v>
      </c>
      <c r="C51" s="20" t="s">
        <v>33</v>
      </c>
      <c r="D51" s="20" t="s">
        <v>54</v>
      </c>
      <c r="E51" s="20" t="s">
        <v>298</v>
      </c>
      <c r="F51" s="21">
        <v>46312.656678240739</v>
      </c>
      <c r="G51" s="20" t="s">
        <v>22</v>
      </c>
      <c r="H51" s="20" t="s">
        <v>5461</v>
      </c>
      <c r="I51" s="22">
        <v>360</v>
      </c>
      <c r="J51" s="20" t="s">
        <v>23</v>
      </c>
      <c r="K51" s="20" t="s">
        <v>24</v>
      </c>
      <c r="L51" s="22">
        <v>881</v>
      </c>
      <c r="M51" s="20" t="s">
        <v>36</v>
      </c>
      <c r="N51" s="21">
        <v>46312.704398148147</v>
      </c>
      <c r="O51" s="22">
        <v>360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3541</v>
      </c>
      <c r="B52" s="20" t="s">
        <v>18</v>
      </c>
      <c r="C52" s="20" t="s">
        <v>50</v>
      </c>
      <c r="D52" s="20" t="s">
        <v>34</v>
      </c>
      <c r="E52" s="20" t="s">
        <v>4523</v>
      </c>
      <c r="F52" s="21">
        <v>46312.659490740742</v>
      </c>
      <c r="G52" s="20" t="s">
        <v>22</v>
      </c>
      <c r="H52" s="20" t="s">
        <v>5462</v>
      </c>
      <c r="I52" s="22">
        <v>380</v>
      </c>
      <c r="J52" s="20" t="s">
        <v>23</v>
      </c>
      <c r="K52" s="20" t="s">
        <v>24</v>
      </c>
      <c r="L52" s="22">
        <v>861</v>
      </c>
      <c r="M52" s="20" t="s">
        <v>46</v>
      </c>
      <c r="N52" s="21">
        <v>46312.705138888894</v>
      </c>
      <c r="O52" s="22">
        <v>380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163</v>
      </c>
      <c r="B53" s="20" t="s">
        <v>18</v>
      </c>
      <c r="C53" s="20" t="s">
        <v>101</v>
      </c>
      <c r="D53" s="20" t="s">
        <v>129</v>
      </c>
      <c r="E53" s="20" t="s">
        <v>3520</v>
      </c>
      <c r="F53" s="21">
        <v>46312.660821759258</v>
      </c>
      <c r="G53" s="20" t="s">
        <v>22</v>
      </c>
      <c r="H53" s="20" t="s">
        <v>5463</v>
      </c>
      <c r="I53" s="22">
        <v>380</v>
      </c>
      <c r="J53" s="20" t="s">
        <v>23</v>
      </c>
      <c r="K53" s="20" t="s">
        <v>24</v>
      </c>
      <c r="L53" s="22">
        <v>864</v>
      </c>
      <c r="M53" s="20" t="s">
        <v>46</v>
      </c>
      <c r="N53" s="21">
        <v>46312.707488425927</v>
      </c>
      <c r="O53" s="22">
        <v>380</v>
      </c>
      <c r="P53" s="20" t="s">
        <v>26</v>
      </c>
      <c r="Q53" s="22">
        <v>190</v>
      </c>
      <c r="R53" s="3" t="str">
        <f>IF(OR(G53="12R",G53="12L"),_xlfn.XLOOKUP(C53,DB!$A$2:$A$255,DB!$B$2:$B$255,""),IF(OR(G53="30L",G53="30R"),_xlfn.XLOOKUP(C53,DB!$A$2:$A$255,DB!$C$2:$C$255,""),""))</f>
        <v>UDGUV</v>
      </c>
      <c r="S53" s="3">
        <f t="shared" si="0"/>
        <v>15</v>
      </c>
      <c r="T53" s="3" t="str">
        <f>_xlfn.XLOOKUP(C53,DB!$A$2:$A$255,DB!$D$2:$D$255,"")</f>
        <v>Sector 2</v>
      </c>
    </row>
    <row r="54" spans="1:20" x14ac:dyDescent="0.2">
      <c r="A54" s="20" t="s">
        <v>158</v>
      </c>
      <c r="B54" s="20" t="s">
        <v>18</v>
      </c>
      <c r="C54" s="20" t="s">
        <v>101</v>
      </c>
      <c r="D54" s="20" t="s">
        <v>20</v>
      </c>
      <c r="E54" s="20" t="s">
        <v>5464</v>
      </c>
      <c r="F54" s="21">
        <v>46312.662349537037</v>
      </c>
      <c r="G54" s="20" t="s">
        <v>22</v>
      </c>
      <c r="H54" s="20" t="s">
        <v>5465</v>
      </c>
      <c r="I54" s="22">
        <v>360</v>
      </c>
      <c r="J54" s="20" t="s">
        <v>23</v>
      </c>
      <c r="K54" s="20" t="s">
        <v>24</v>
      </c>
      <c r="L54" s="22">
        <v>861</v>
      </c>
      <c r="M54" s="20" t="s">
        <v>46</v>
      </c>
      <c r="N54" s="21">
        <v>46312.70826388889</v>
      </c>
      <c r="O54" s="22">
        <v>360</v>
      </c>
      <c r="P54" s="20" t="s">
        <v>26</v>
      </c>
      <c r="Q54" s="22">
        <v>190</v>
      </c>
      <c r="R54" s="3" t="str">
        <f>IF(OR(G54="12R",G54="12L"),_xlfn.XLOOKUP(C54,DB!$A$2:$A$255,DB!$B$2:$B$255,""),IF(OR(G54="30L",G54="30R"),_xlfn.XLOOKUP(C54,DB!$A$2:$A$255,DB!$C$2:$C$255,""),""))</f>
        <v>UDGUV</v>
      </c>
      <c r="S54" s="3">
        <f t="shared" si="0"/>
        <v>15</v>
      </c>
      <c r="T54" s="3" t="str">
        <f>_xlfn.XLOOKUP(C54,DB!$A$2:$A$255,DB!$D$2:$D$255,"")</f>
        <v>Sector 2</v>
      </c>
    </row>
    <row r="55" spans="1:20" x14ac:dyDescent="0.2">
      <c r="A55" s="20" t="s">
        <v>2986</v>
      </c>
      <c r="B55" s="20" t="s">
        <v>18</v>
      </c>
      <c r="C55" s="20" t="s">
        <v>203</v>
      </c>
      <c r="D55" s="20" t="s">
        <v>61</v>
      </c>
      <c r="E55" s="20" t="s">
        <v>5466</v>
      </c>
      <c r="F55" s="21">
        <v>46312.663240740745</v>
      </c>
      <c r="G55" s="20" t="s">
        <v>22</v>
      </c>
      <c r="H55" s="20" t="s">
        <v>5467</v>
      </c>
      <c r="I55" s="22">
        <v>340</v>
      </c>
      <c r="J55" s="20" t="s">
        <v>23</v>
      </c>
      <c r="K55" s="20" t="s">
        <v>24</v>
      </c>
      <c r="L55" s="22">
        <v>449</v>
      </c>
      <c r="M55" s="20" t="s">
        <v>204</v>
      </c>
      <c r="N55" s="21">
        <v>46312.688576388886</v>
      </c>
      <c r="O55" s="22">
        <v>320</v>
      </c>
      <c r="P55" s="20" t="s">
        <v>26</v>
      </c>
      <c r="Q55" s="22">
        <v>40</v>
      </c>
      <c r="R55" s="3" t="str">
        <f>IF(OR(G55="12R",G55="12L"),_xlfn.XLOOKUP(C55,DB!$A$2:$A$255,DB!$B$2:$B$255,""),IF(OR(G55="30L",G55="30R"),_xlfn.XLOOKUP(C55,DB!$A$2:$A$255,DB!$C$2:$C$255,""),""))</f>
        <v>ENEBA</v>
      </c>
      <c r="S55" s="3">
        <f t="shared" si="0"/>
        <v>15</v>
      </c>
      <c r="T55" s="3" t="str">
        <f>_xlfn.XLOOKUP(C55,DB!$A$2:$A$255,DB!$D$2:$D$255,"")</f>
        <v>Sector 3</v>
      </c>
    </row>
    <row r="56" spans="1:20" x14ac:dyDescent="0.2">
      <c r="A56" s="20" t="s">
        <v>157</v>
      </c>
      <c r="B56" s="20" t="s">
        <v>18</v>
      </c>
      <c r="C56" s="20" t="s">
        <v>19</v>
      </c>
      <c r="D56" s="20" t="s">
        <v>54</v>
      </c>
      <c r="E56" s="20" t="s">
        <v>624</v>
      </c>
      <c r="F56" s="21">
        <v>46312.664166666669</v>
      </c>
      <c r="G56" s="20" t="s">
        <v>22</v>
      </c>
      <c r="H56" s="20" t="s">
        <v>5468</v>
      </c>
      <c r="I56" s="22">
        <v>360</v>
      </c>
      <c r="J56" s="20" t="s">
        <v>23</v>
      </c>
      <c r="K56" s="20" t="s">
        <v>24</v>
      </c>
      <c r="L56" s="22">
        <v>867</v>
      </c>
      <c r="M56" s="20" t="s">
        <v>25</v>
      </c>
      <c r="N56" s="21">
        <v>46312.710173611107</v>
      </c>
      <c r="O56" s="22">
        <v>360</v>
      </c>
      <c r="P56" s="20" t="s">
        <v>26</v>
      </c>
      <c r="Q56" s="22">
        <v>190</v>
      </c>
      <c r="R56" s="3" t="str">
        <f>IF(OR(G56="12R",G56="12L"),_xlfn.XLOOKUP(C56,DB!$A$2:$A$255,DB!$B$2:$B$255,""),IF(OR(G56="30L",G56="30R"),_xlfn.XLOOKUP(C56,DB!$A$2:$A$255,DB!$C$2:$C$255,""),""))</f>
        <v>UDGUV</v>
      </c>
      <c r="S56" s="3">
        <f t="shared" si="0"/>
        <v>15</v>
      </c>
      <c r="T56" s="3" t="str">
        <f>_xlfn.XLOOKUP(C56,DB!$A$2:$A$255,DB!$D$2:$D$255,"")</f>
        <v>Sector 2</v>
      </c>
    </row>
    <row r="57" spans="1:20" x14ac:dyDescent="0.2">
      <c r="A57" s="20" t="s">
        <v>492</v>
      </c>
      <c r="B57" s="20" t="s">
        <v>18</v>
      </c>
      <c r="C57" s="20" t="s">
        <v>493</v>
      </c>
      <c r="D57" s="20" t="s">
        <v>29</v>
      </c>
      <c r="E57" s="20" t="s">
        <v>4046</v>
      </c>
      <c r="F57" s="21">
        <v>46312.664849537032</v>
      </c>
      <c r="G57" s="20" t="s">
        <v>22</v>
      </c>
      <c r="H57" s="20" t="s">
        <v>5469</v>
      </c>
      <c r="I57" s="22">
        <v>300</v>
      </c>
      <c r="J57" s="20" t="s">
        <v>23</v>
      </c>
      <c r="K57" s="20" t="s">
        <v>24</v>
      </c>
      <c r="L57" s="22">
        <v>445</v>
      </c>
      <c r="M57" s="20" t="s">
        <v>204</v>
      </c>
      <c r="N57" s="21">
        <v>46312.689872685187</v>
      </c>
      <c r="O57" s="22">
        <v>300</v>
      </c>
      <c r="P57" s="20" t="s">
        <v>26</v>
      </c>
      <c r="Q57" s="22">
        <v>40</v>
      </c>
      <c r="R57" s="3" t="str">
        <f>IF(OR(G57="12R",G57="12L"),_xlfn.XLOOKUP(C57,DB!$A$2:$A$255,DB!$B$2:$B$255,""),IF(OR(G57="30L",G57="30R"),_xlfn.XLOOKUP(C57,DB!$A$2:$A$255,DB!$C$2:$C$255,""),""))</f>
        <v>ENEBA</v>
      </c>
      <c r="S57" s="3">
        <f t="shared" si="0"/>
        <v>15</v>
      </c>
      <c r="T57" s="3" t="str">
        <f>_xlfn.XLOOKUP(C57,DB!$A$2:$A$255,DB!$D$2:$D$255,"")</f>
        <v>Sector 3</v>
      </c>
    </row>
    <row r="58" spans="1:20" x14ac:dyDescent="0.2">
      <c r="A58" s="20" t="s">
        <v>4778</v>
      </c>
      <c r="B58" s="20" t="s">
        <v>18</v>
      </c>
      <c r="C58" s="20" t="s">
        <v>50</v>
      </c>
      <c r="D58" s="20" t="s">
        <v>2463</v>
      </c>
      <c r="E58" s="20"/>
      <c r="F58" s="21">
        <v>46312.665509259255</v>
      </c>
      <c r="G58" s="20" t="s">
        <v>22</v>
      </c>
      <c r="H58" s="20" t="s">
        <v>5470</v>
      </c>
      <c r="I58" s="22">
        <v>470</v>
      </c>
      <c r="J58" s="20" t="s">
        <v>23</v>
      </c>
      <c r="K58" s="20" t="s">
        <v>51</v>
      </c>
      <c r="L58" s="22">
        <v>862</v>
      </c>
      <c r="M58" s="20" t="s">
        <v>46</v>
      </c>
      <c r="N58" s="21">
        <v>46312.708912037036</v>
      </c>
      <c r="O58" s="22">
        <v>470</v>
      </c>
      <c r="P58" s="20" t="s">
        <v>26</v>
      </c>
      <c r="Q58" s="22">
        <v>30</v>
      </c>
      <c r="R58" s="3" t="str">
        <f>IF(OR(G58="12R",G58="12L"),_xlfn.XLOOKUP(C58,DB!$A$2:$A$255,DB!$B$2:$B$255,""),IF(OR(G58="30L",G58="30R"),_xlfn.XLOOKUP(C58,DB!$A$2:$A$255,DB!$C$2:$C$255,""),""))</f>
        <v>UDGUV</v>
      </c>
      <c r="S58" s="3">
        <f t="shared" si="0"/>
        <v>15</v>
      </c>
      <c r="T58" s="3" t="str">
        <f>_xlfn.XLOOKUP(C58,DB!$A$2:$A$255,DB!$D$2:$D$255,"")</f>
        <v>Sector 2</v>
      </c>
    </row>
    <row r="59" spans="1:20" x14ac:dyDescent="0.2">
      <c r="A59" s="20" t="s">
        <v>5471</v>
      </c>
      <c r="B59" s="20" t="s">
        <v>18</v>
      </c>
      <c r="C59" s="20" t="s">
        <v>18</v>
      </c>
      <c r="D59" s="20" t="s">
        <v>213</v>
      </c>
      <c r="E59" s="20"/>
      <c r="F59" s="21">
        <v>46312.666215277779</v>
      </c>
      <c r="G59" s="20" t="s">
        <v>22</v>
      </c>
      <c r="H59" s="20" t="s">
        <v>5472</v>
      </c>
      <c r="I59" s="22">
        <v>400</v>
      </c>
      <c r="J59" s="20" t="s">
        <v>23</v>
      </c>
      <c r="K59" s="20" t="s">
        <v>51</v>
      </c>
      <c r="L59" s="22">
        <v>305</v>
      </c>
      <c r="M59" s="20" t="s">
        <v>18</v>
      </c>
      <c r="N59" s="21">
        <v>46312.690428240741</v>
      </c>
      <c r="O59" s="22">
        <v>0</v>
      </c>
      <c r="P59" s="20" t="s">
        <v>26</v>
      </c>
      <c r="Q59" s="22">
        <v>40</v>
      </c>
      <c r="R59" s="3" t="str">
        <f>IF(OR(G59="12R",G59="12L"),_xlfn.XLOOKUP(C59,DB!$A$2:$A$255,DB!$B$2:$B$255,""),IF(OR(G59="30L",G59="30R"),_xlfn.XLOOKUP(C59,DB!$A$2:$A$255,DB!$C$2:$C$255,""),""))</f>
        <v/>
      </c>
      <c r="S59" s="3">
        <f t="shared" si="0"/>
        <v>15</v>
      </c>
      <c r="T59" s="3" t="str">
        <f>_xlfn.XLOOKUP(C59,DB!$A$2:$A$255,DB!$D$2:$D$255,"")</f>
        <v/>
      </c>
    </row>
    <row r="60" spans="1:20" x14ac:dyDescent="0.2">
      <c r="A60" s="20" t="s">
        <v>154</v>
      </c>
      <c r="B60" s="20" t="s">
        <v>18</v>
      </c>
      <c r="C60" s="20" t="s">
        <v>43</v>
      </c>
      <c r="D60" s="20" t="s">
        <v>61</v>
      </c>
      <c r="E60" s="20" t="s">
        <v>605</v>
      </c>
      <c r="F60" s="21">
        <v>46312.667361111111</v>
      </c>
      <c r="G60" s="20" t="s">
        <v>22</v>
      </c>
      <c r="H60" s="20" t="s">
        <v>5473</v>
      </c>
      <c r="I60" s="22">
        <v>360</v>
      </c>
      <c r="J60" s="20" t="s">
        <v>23</v>
      </c>
      <c r="K60" s="20" t="s">
        <v>24</v>
      </c>
      <c r="L60" s="22">
        <v>864</v>
      </c>
      <c r="M60" s="20" t="s">
        <v>46</v>
      </c>
      <c r="N60" s="21">
        <v>46312.713923611111</v>
      </c>
      <c r="O60" s="22">
        <v>360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395</v>
      </c>
      <c r="B61" s="20" t="s">
        <v>18</v>
      </c>
      <c r="C61" s="20" t="s">
        <v>28</v>
      </c>
      <c r="D61" s="20" t="s">
        <v>29</v>
      </c>
      <c r="E61" s="20" t="s">
        <v>1201</v>
      </c>
      <c r="F61" s="21">
        <v>46312.668124999997</v>
      </c>
      <c r="G61" s="20" t="s">
        <v>22</v>
      </c>
      <c r="H61" s="20" t="s">
        <v>5474</v>
      </c>
      <c r="I61" s="22">
        <v>370</v>
      </c>
      <c r="J61" s="20" t="s">
        <v>23</v>
      </c>
      <c r="K61" s="20" t="s">
        <v>24</v>
      </c>
      <c r="L61" s="22">
        <v>402</v>
      </c>
      <c r="M61" s="20" t="s">
        <v>269</v>
      </c>
      <c r="N61" s="21">
        <v>46312.691724537042</v>
      </c>
      <c r="O61" s="22">
        <v>370</v>
      </c>
      <c r="P61" s="20" t="s">
        <v>26</v>
      </c>
      <c r="Q61" s="22">
        <v>40</v>
      </c>
      <c r="R61" s="3" t="str">
        <f>IF(OR(G61="12R",G61="12L"),_xlfn.XLOOKUP(C61,DB!$A$2:$A$255,DB!$B$2:$B$255,""),IF(OR(G61="30L",G61="30R"),_xlfn.XLOOKUP(C61,DB!$A$2:$A$255,DB!$C$2:$C$255,""),""))</f>
        <v>OMSUK</v>
      </c>
      <c r="S61" s="3">
        <f t="shared" si="0"/>
        <v>16</v>
      </c>
      <c r="T61" s="3" t="str">
        <f>_xlfn.XLOOKUP(C61,DB!$A$2:$A$255,DB!$D$2:$D$255,"")</f>
        <v>Sector 3</v>
      </c>
    </row>
    <row r="62" spans="1:20" x14ac:dyDescent="0.2">
      <c r="A62" s="20" t="s">
        <v>5475</v>
      </c>
      <c r="B62" s="20" t="s">
        <v>18</v>
      </c>
      <c r="C62" s="20" t="s">
        <v>66</v>
      </c>
      <c r="D62" s="20" t="s">
        <v>723</v>
      </c>
      <c r="E62" s="20">
        <v>3910</v>
      </c>
      <c r="F62" s="21">
        <v>46312.674293981487</v>
      </c>
      <c r="G62" s="20" t="s">
        <v>22</v>
      </c>
      <c r="H62" s="20" t="s">
        <v>5476</v>
      </c>
      <c r="I62" s="22">
        <v>200</v>
      </c>
      <c r="J62" s="20" t="s">
        <v>23</v>
      </c>
      <c r="K62" s="20" t="s">
        <v>26</v>
      </c>
      <c r="L62" s="22">
        <v>373</v>
      </c>
      <c r="M62" s="20" t="s">
        <v>66</v>
      </c>
      <c r="N62" s="21">
        <v>46312.702106481476</v>
      </c>
      <c r="O62" s="22">
        <v>0</v>
      </c>
      <c r="P62" s="20" t="s">
        <v>26</v>
      </c>
      <c r="Q62" s="22">
        <v>30</v>
      </c>
      <c r="R62" s="3" t="str">
        <f>IF(OR(G62="12R",G62="12L"),_xlfn.XLOOKUP(C62,DB!$A$2:$A$255,DB!$B$2:$B$255,""),IF(OR(G62="30L",G62="30R"),_xlfn.XLOOKUP(C62,DB!$A$2:$A$255,DB!$C$2:$C$255,""),""))</f>
        <v>UDGUV</v>
      </c>
      <c r="S62" s="3">
        <f t="shared" si="0"/>
        <v>16</v>
      </c>
      <c r="T62" s="3" t="str">
        <f>_xlfn.XLOOKUP(C62,DB!$A$2:$A$255,DB!$D$2:$D$255,"")</f>
        <v>Sector 2</v>
      </c>
    </row>
    <row r="63" spans="1:20" x14ac:dyDescent="0.2">
      <c r="A63" s="20" t="s">
        <v>636</v>
      </c>
      <c r="B63" s="20" t="s">
        <v>18</v>
      </c>
      <c r="C63" s="20" t="s">
        <v>134</v>
      </c>
      <c r="D63" s="20" t="s">
        <v>123</v>
      </c>
      <c r="E63" s="20" t="s">
        <v>5477</v>
      </c>
      <c r="F63" s="21">
        <v>46312.675682870366</v>
      </c>
      <c r="G63" s="20" t="s">
        <v>22</v>
      </c>
      <c r="H63" s="20" t="s">
        <v>5478</v>
      </c>
      <c r="I63" s="22">
        <v>340</v>
      </c>
      <c r="J63" s="20" t="s">
        <v>23</v>
      </c>
      <c r="K63" s="20" t="s">
        <v>24</v>
      </c>
      <c r="L63" s="22">
        <v>403</v>
      </c>
      <c r="M63" s="20" t="s">
        <v>269</v>
      </c>
      <c r="N63" s="21">
        <v>46312.69804398148</v>
      </c>
      <c r="O63" s="22">
        <v>340</v>
      </c>
      <c r="P63" s="20" t="s">
        <v>26</v>
      </c>
      <c r="Q63" s="22">
        <v>40</v>
      </c>
      <c r="R63" s="3" t="str">
        <f>IF(OR(G63="12R",G63="12L"),_xlfn.XLOOKUP(C63,DB!$A$2:$A$255,DB!$B$2:$B$255,""),IF(OR(G63="30L",G63="30R"),_xlfn.XLOOKUP(C63,DB!$A$2:$A$255,DB!$C$2:$C$255,""),""))</f>
        <v>ENEBA</v>
      </c>
      <c r="S63" s="3">
        <f t="shared" si="0"/>
        <v>16</v>
      </c>
      <c r="T63" s="3" t="str">
        <f>_xlfn.XLOOKUP(C63,DB!$A$2:$A$255,DB!$D$2:$D$255,"")</f>
        <v>Sector 3</v>
      </c>
    </row>
    <row r="64" spans="1:20" x14ac:dyDescent="0.2">
      <c r="A64" s="20" t="s">
        <v>160</v>
      </c>
      <c r="B64" s="20" t="s">
        <v>18</v>
      </c>
      <c r="C64" s="20" t="s">
        <v>43</v>
      </c>
      <c r="D64" s="20" t="s">
        <v>54</v>
      </c>
      <c r="E64" s="20" t="s">
        <v>890</v>
      </c>
      <c r="F64" s="21">
        <v>46312.677534722221</v>
      </c>
      <c r="G64" s="20" t="s">
        <v>22</v>
      </c>
      <c r="H64" s="20" t="s">
        <v>5479</v>
      </c>
      <c r="I64" s="22">
        <v>380</v>
      </c>
      <c r="J64" s="20" t="s">
        <v>23</v>
      </c>
      <c r="K64" s="20" t="s">
        <v>24</v>
      </c>
      <c r="L64" s="22">
        <v>974</v>
      </c>
      <c r="M64" s="20" t="s">
        <v>820</v>
      </c>
      <c r="N64" s="21">
        <v>46312.728912037041</v>
      </c>
      <c r="O64" s="22">
        <v>380</v>
      </c>
      <c r="P64" s="20" t="s">
        <v>26</v>
      </c>
      <c r="Q64" s="22">
        <v>190</v>
      </c>
      <c r="R64" s="3" t="str">
        <f>IF(OR(G64="12R",G64="12L"),_xlfn.XLOOKUP(C64,DB!$A$2:$A$255,DB!$B$2:$B$255,""),IF(OR(G64="30L",G64="30R"),_xlfn.XLOOKUP(C64,DB!$A$2:$A$255,DB!$C$2:$C$255,""),""))</f>
        <v>UDGUV</v>
      </c>
      <c r="S64" s="3">
        <f t="shared" si="0"/>
        <v>16</v>
      </c>
      <c r="T64" s="3" t="str">
        <f>_xlfn.XLOOKUP(C64,DB!$A$2:$A$255,DB!$D$2:$D$255,"")</f>
        <v>Sector 2</v>
      </c>
    </row>
    <row r="65" spans="1:20" x14ac:dyDescent="0.2">
      <c r="A65" s="20" t="s">
        <v>2992</v>
      </c>
      <c r="B65" s="20" t="s">
        <v>18</v>
      </c>
      <c r="C65" s="20" t="s">
        <v>493</v>
      </c>
      <c r="D65" s="20" t="s">
        <v>54</v>
      </c>
      <c r="E65" s="20" t="s">
        <v>5480</v>
      </c>
      <c r="F65" s="21">
        <v>46312.678888888884</v>
      </c>
      <c r="G65" s="20" t="s">
        <v>22</v>
      </c>
      <c r="H65" s="20" t="s">
        <v>5481</v>
      </c>
      <c r="I65" s="22">
        <v>360</v>
      </c>
      <c r="J65" s="20" t="s">
        <v>23</v>
      </c>
      <c r="K65" s="20" t="s">
        <v>24</v>
      </c>
      <c r="L65" s="22">
        <v>452</v>
      </c>
      <c r="M65" s="20" t="s">
        <v>204</v>
      </c>
      <c r="N65" s="21">
        <v>46312.705000000002</v>
      </c>
      <c r="O65" s="22">
        <v>360</v>
      </c>
      <c r="P65" s="20" t="s">
        <v>26</v>
      </c>
      <c r="Q65" s="22">
        <v>40</v>
      </c>
      <c r="R65" s="3" t="str">
        <f>IF(OR(G65="12R",G65="12L"),_xlfn.XLOOKUP(C65,DB!$A$2:$A$255,DB!$B$2:$B$255,""),IF(OR(G65="30L",G65="30R"),_xlfn.XLOOKUP(C65,DB!$A$2:$A$255,DB!$C$2:$C$255,""),""))</f>
        <v>ENEBA</v>
      </c>
      <c r="S65" s="3">
        <f t="shared" si="0"/>
        <v>16</v>
      </c>
      <c r="T65" s="3" t="str">
        <f>_xlfn.XLOOKUP(C65,DB!$A$2:$A$255,DB!$D$2:$D$255,"")</f>
        <v>Sector 3</v>
      </c>
    </row>
    <row r="66" spans="1:20" x14ac:dyDescent="0.2">
      <c r="A66" s="20" t="s">
        <v>162</v>
      </c>
      <c r="B66" s="20" t="s">
        <v>18</v>
      </c>
      <c r="C66" s="20" t="s">
        <v>33</v>
      </c>
      <c r="D66" s="20" t="s">
        <v>61</v>
      </c>
      <c r="E66" s="20" t="s">
        <v>2651</v>
      </c>
      <c r="F66" s="21">
        <v>46312.68041666667</v>
      </c>
      <c r="G66" s="20" t="s">
        <v>22</v>
      </c>
      <c r="H66" s="20" t="s">
        <v>5482</v>
      </c>
      <c r="I66" s="22">
        <v>360</v>
      </c>
      <c r="J66" s="20" t="s">
        <v>23</v>
      </c>
      <c r="K66" s="20" t="s">
        <v>24</v>
      </c>
      <c r="L66" s="22">
        <v>879</v>
      </c>
      <c r="M66" s="20" t="s">
        <v>36</v>
      </c>
      <c r="N66" s="21">
        <v>46312.728148148148</v>
      </c>
      <c r="O66" s="22">
        <v>360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471</v>
      </c>
      <c r="B67" s="20" t="s">
        <v>18</v>
      </c>
      <c r="C67" s="20" t="s">
        <v>208</v>
      </c>
      <c r="D67" s="20" t="s">
        <v>61</v>
      </c>
      <c r="E67" s="20" t="s">
        <v>3291</v>
      </c>
      <c r="F67" s="21">
        <v>46312.681539351848</v>
      </c>
      <c r="G67" s="20" t="s">
        <v>22</v>
      </c>
      <c r="H67" s="20" t="s">
        <v>5483</v>
      </c>
      <c r="I67" s="22">
        <v>330</v>
      </c>
      <c r="J67" s="20" t="s">
        <v>23</v>
      </c>
      <c r="K67" s="20" t="s">
        <v>24</v>
      </c>
      <c r="L67" s="22">
        <v>378</v>
      </c>
      <c r="M67" s="20" t="s">
        <v>269</v>
      </c>
      <c r="N67" s="21">
        <v>46312.703263888892</v>
      </c>
      <c r="O67" s="22">
        <v>326</v>
      </c>
      <c r="P67" s="20" t="s">
        <v>26</v>
      </c>
      <c r="Q67" s="22">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20" t="s">
        <v>168</v>
      </c>
      <c r="B68" s="20" t="s">
        <v>18</v>
      </c>
      <c r="C68" s="20" t="s">
        <v>115</v>
      </c>
      <c r="D68" s="20" t="s">
        <v>129</v>
      </c>
      <c r="E68" s="20" t="s">
        <v>472</v>
      </c>
      <c r="F68" s="21">
        <v>46312.682858796295</v>
      </c>
      <c r="G68" s="20" t="s">
        <v>22</v>
      </c>
      <c r="H68" s="20" t="s">
        <v>5484</v>
      </c>
      <c r="I68" s="22">
        <v>370</v>
      </c>
      <c r="J68" s="20" t="s">
        <v>23</v>
      </c>
      <c r="K68" s="20" t="s">
        <v>24</v>
      </c>
      <c r="L68" s="22">
        <v>147</v>
      </c>
      <c r="M68" s="20" t="s">
        <v>5088</v>
      </c>
      <c r="N68" s="21">
        <v>46312.69326388889</v>
      </c>
      <c r="O68" s="22">
        <v>290</v>
      </c>
      <c r="P68" s="20" t="s">
        <v>26</v>
      </c>
      <c r="Q68" s="22">
        <v>190</v>
      </c>
      <c r="R68" s="3" t="str">
        <f>IF(OR(G68="12R",G68="12L"),_xlfn.XLOOKUP(C68,DB!$A$2:$A$255,DB!$B$2:$B$255,""),IF(OR(G68="30L",G68="30R"),_xlfn.XLOOKUP(C68,DB!$A$2:$A$255,DB!$C$2:$C$255,""),""))</f>
        <v>TAKUX</v>
      </c>
      <c r="S68" s="3">
        <f t="shared" si="1"/>
        <v>16</v>
      </c>
      <c r="T68" s="3" t="str">
        <f>_xlfn.XLOOKUP(C68,DB!$A$2:$A$255,DB!$D$2:$D$255,"")</f>
        <v>Sector 7</v>
      </c>
    </row>
    <row r="69" spans="1:20" x14ac:dyDescent="0.2">
      <c r="A69" s="20" t="s">
        <v>177</v>
      </c>
      <c r="B69" s="20" t="s">
        <v>18</v>
      </c>
      <c r="C69" s="20" t="s">
        <v>178</v>
      </c>
      <c r="D69" s="20" t="s">
        <v>44</v>
      </c>
      <c r="E69" s="20" t="s">
        <v>398</v>
      </c>
      <c r="F69" s="21">
        <v>46312.684374999997</v>
      </c>
      <c r="G69" s="20" t="s">
        <v>22</v>
      </c>
      <c r="H69" s="20" t="s">
        <v>5485</v>
      </c>
      <c r="I69" s="22">
        <v>330</v>
      </c>
      <c r="J69" s="20" t="s">
        <v>23</v>
      </c>
      <c r="K69" s="20" t="s">
        <v>24</v>
      </c>
      <c r="L69" s="22">
        <v>234</v>
      </c>
      <c r="M69" s="20" t="s">
        <v>383</v>
      </c>
      <c r="N69" s="21">
        <v>46312.698784722219</v>
      </c>
      <c r="O69" s="22">
        <v>260</v>
      </c>
      <c r="P69" s="20" t="s">
        <v>26</v>
      </c>
      <c r="Q69" s="22">
        <v>40</v>
      </c>
      <c r="R69" s="3" t="str">
        <f>IF(OR(G69="12R",G69="12L"),_xlfn.XLOOKUP(C69,DB!$A$2:$A$255,DB!$B$2:$B$255,""),IF(OR(G69="30L",G69="30R"),_xlfn.XLOOKUP(C69,DB!$A$2:$A$255,DB!$C$2:$C$255,""),""))</f>
        <v>OMSUK</v>
      </c>
      <c r="S69" s="3">
        <f t="shared" si="1"/>
        <v>16</v>
      </c>
      <c r="T69" s="3" t="str">
        <f>_xlfn.XLOOKUP(C69,DB!$A$2:$A$255,DB!$D$2:$D$255,"")</f>
        <v>Sector 3</v>
      </c>
    </row>
    <row r="70" spans="1:20" x14ac:dyDescent="0.2">
      <c r="A70" s="20" t="s">
        <v>171</v>
      </c>
      <c r="B70" s="20" t="s">
        <v>18</v>
      </c>
      <c r="C70" s="20" t="s">
        <v>172</v>
      </c>
      <c r="D70" s="20" t="s">
        <v>34</v>
      </c>
      <c r="E70" s="20" t="s">
        <v>467</v>
      </c>
      <c r="F70" s="21">
        <v>46312.685416666667</v>
      </c>
      <c r="G70" s="20" t="s">
        <v>22</v>
      </c>
      <c r="H70" s="20" t="s">
        <v>5486</v>
      </c>
      <c r="I70" s="22">
        <v>380</v>
      </c>
      <c r="J70" s="20" t="s">
        <v>23</v>
      </c>
      <c r="K70" s="20" t="s">
        <v>24</v>
      </c>
      <c r="L70" s="22">
        <v>325</v>
      </c>
      <c r="M70" s="20" t="s">
        <v>174</v>
      </c>
      <c r="N70" s="21">
        <v>46312.704444444447</v>
      </c>
      <c r="O70" s="22">
        <v>380</v>
      </c>
      <c r="P70" s="20" t="s">
        <v>26</v>
      </c>
      <c r="Q70" s="22">
        <v>190</v>
      </c>
      <c r="R70" s="3" t="str">
        <f>IF(OR(G70="12R",G70="12L"),_xlfn.XLOOKUP(C70,DB!$A$2:$A$255,DB!$B$2:$B$255,""),IF(OR(G70="30L",G70="30R"),_xlfn.XLOOKUP(C70,DB!$A$2:$A$255,DB!$C$2:$C$255,""),""))</f>
        <v>CZM</v>
      </c>
      <c r="S70" s="3">
        <f t="shared" si="1"/>
        <v>16</v>
      </c>
      <c r="T70" s="3" t="str">
        <f>_xlfn.XLOOKUP(C70,DB!$A$2:$A$255,DB!$D$2:$D$255,"")</f>
        <v>Sector 7</v>
      </c>
    </row>
    <row r="71" spans="1:20" x14ac:dyDescent="0.2">
      <c r="A71" s="20" t="s">
        <v>175</v>
      </c>
      <c r="B71" s="20" t="s">
        <v>18</v>
      </c>
      <c r="C71" s="20" t="s">
        <v>28</v>
      </c>
      <c r="D71" s="20" t="s">
        <v>61</v>
      </c>
      <c r="E71" s="20" t="s">
        <v>713</v>
      </c>
      <c r="F71" s="21">
        <v>46312.686620370368</v>
      </c>
      <c r="G71" s="20" t="s">
        <v>22</v>
      </c>
      <c r="H71" s="20" t="s">
        <v>5487</v>
      </c>
      <c r="I71" s="22">
        <v>330</v>
      </c>
      <c r="J71" s="20" t="s">
        <v>23</v>
      </c>
      <c r="K71" s="20" t="s">
        <v>24</v>
      </c>
      <c r="L71" s="22">
        <v>381</v>
      </c>
      <c r="M71" s="20" t="s">
        <v>5488</v>
      </c>
      <c r="N71" s="21">
        <v>46312.708495370374</v>
      </c>
      <c r="O71" s="22">
        <v>310</v>
      </c>
      <c r="P71" s="20" t="s">
        <v>26</v>
      </c>
      <c r="Q71" s="22">
        <v>40</v>
      </c>
      <c r="R71" s="3" t="str">
        <f>IF(OR(G71="12R",G71="12L"),_xlfn.XLOOKUP(C71,DB!$A$2:$A$255,DB!$B$2:$B$255,""),IF(OR(G71="30L",G71="30R"),_xlfn.XLOOKUP(C71,DB!$A$2:$A$255,DB!$C$2:$C$255,""),""))</f>
        <v>OMSUK</v>
      </c>
      <c r="S71" s="3">
        <f t="shared" si="1"/>
        <v>16</v>
      </c>
      <c r="T71" s="3" t="str">
        <f>_xlfn.XLOOKUP(C71,DB!$A$2:$A$255,DB!$D$2:$D$255,"")</f>
        <v>Sector 3</v>
      </c>
    </row>
    <row r="72" spans="1:20" x14ac:dyDescent="0.2">
      <c r="A72" s="20" t="s">
        <v>182</v>
      </c>
      <c r="B72" s="20" t="s">
        <v>18</v>
      </c>
      <c r="C72" s="20" t="s">
        <v>101</v>
      </c>
      <c r="D72" s="20" t="s">
        <v>34</v>
      </c>
      <c r="E72" s="20" t="s">
        <v>3297</v>
      </c>
      <c r="F72" s="21">
        <v>46312.687893518523</v>
      </c>
      <c r="G72" s="20" t="s">
        <v>22</v>
      </c>
      <c r="H72" s="20" t="s">
        <v>5489</v>
      </c>
      <c r="I72" s="22">
        <v>360</v>
      </c>
      <c r="J72" s="20" t="s">
        <v>23</v>
      </c>
      <c r="K72" s="20" t="s">
        <v>24</v>
      </c>
      <c r="L72" s="22">
        <v>869</v>
      </c>
      <c r="M72" s="20" t="s">
        <v>46</v>
      </c>
      <c r="N72" s="21">
        <v>46312.733796296292</v>
      </c>
      <c r="O72" s="22">
        <v>360</v>
      </c>
      <c r="P72" s="20" t="s">
        <v>26</v>
      </c>
      <c r="Q72" s="22">
        <v>190</v>
      </c>
      <c r="R72" s="3" t="str">
        <f>IF(OR(G72="12R",G72="12L"),_xlfn.XLOOKUP(C72,DB!$A$2:$A$255,DB!$B$2:$B$255,""),IF(OR(G72="30L",G72="30R"),_xlfn.XLOOKUP(C72,DB!$A$2:$A$255,DB!$C$2:$C$255,""),""))</f>
        <v>UDGUV</v>
      </c>
      <c r="S72" s="3">
        <f t="shared" si="1"/>
        <v>16</v>
      </c>
      <c r="T72" s="3" t="str">
        <f>_xlfn.XLOOKUP(C72,DB!$A$2:$A$255,DB!$D$2:$D$255,"")</f>
        <v>Sector 2</v>
      </c>
    </row>
    <row r="73" spans="1:20" x14ac:dyDescent="0.2">
      <c r="A73" s="20" t="s">
        <v>473</v>
      </c>
      <c r="B73" s="20" t="s">
        <v>18</v>
      </c>
      <c r="C73" s="20" t="s">
        <v>284</v>
      </c>
      <c r="D73" s="20" t="s">
        <v>34</v>
      </c>
      <c r="E73" s="20" t="s">
        <v>335</v>
      </c>
      <c r="F73" s="21">
        <v>46312.69222222222</v>
      </c>
      <c r="G73" s="20" t="s">
        <v>22</v>
      </c>
      <c r="H73" s="20" t="s">
        <v>5490</v>
      </c>
      <c r="I73" s="22">
        <v>380</v>
      </c>
      <c r="J73" s="20" t="s">
        <v>23</v>
      </c>
      <c r="K73" s="20" t="s">
        <v>24</v>
      </c>
      <c r="L73" s="22">
        <v>870</v>
      </c>
      <c r="M73" s="20" t="s">
        <v>181</v>
      </c>
      <c r="N73" s="21">
        <v>46312.740324074075</v>
      </c>
      <c r="O73" s="22">
        <v>380</v>
      </c>
      <c r="P73" s="20" t="s">
        <v>26</v>
      </c>
      <c r="Q73" s="22">
        <v>190</v>
      </c>
      <c r="R73" s="3" t="str">
        <f>IF(OR(G73="12R",G73="12L"),_xlfn.XLOOKUP(C73,DB!$A$2:$A$255,DB!$B$2:$B$255,""),IF(OR(G73="30L",G73="30R"),_xlfn.XLOOKUP(C73,DB!$A$2:$A$255,DB!$C$2:$C$255,""),""))</f>
        <v>UDGUV</v>
      </c>
      <c r="S73" s="3">
        <f t="shared" si="1"/>
        <v>16</v>
      </c>
      <c r="T73" s="3" t="str">
        <f>_xlfn.XLOOKUP(C73,DB!$A$2:$A$255,DB!$D$2:$D$255,"")</f>
        <v>Sector 2</v>
      </c>
    </row>
    <row r="74" spans="1:20" x14ac:dyDescent="0.2">
      <c r="A74" s="20" t="s">
        <v>164</v>
      </c>
      <c r="B74" s="20" t="s">
        <v>18</v>
      </c>
      <c r="C74" s="20" t="s">
        <v>165</v>
      </c>
      <c r="D74" s="20" t="s">
        <v>34</v>
      </c>
      <c r="E74" s="20" t="s">
        <v>159</v>
      </c>
      <c r="F74" s="21">
        <v>46312.693923611107</v>
      </c>
      <c r="G74" s="20" t="s">
        <v>22</v>
      </c>
      <c r="H74" s="20" t="s">
        <v>5491</v>
      </c>
      <c r="I74" s="22">
        <v>360</v>
      </c>
      <c r="J74" s="20" t="s">
        <v>23</v>
      </c>
      <c r="K74" s="20" t="s">
        <v>24</v>
      </c>
      <c r="L74" s="22">
        <v>874</v>
      </c>
      <c r="M74" s="20" t="s">
        <v>36</v>
      </c>
      <c r="N74" s="21">
        <v>46312.741331018522</v>
      </c>
      <c r="O74" s="22">
        <v>360</v>
      </c>
      <c r="P74" s="20" t="s">
        <v>26</v>
      </c>
      <c r="Q74" s="22">
        <v>190</v>
      </c>
      <c r="R74" s="3" t="str">
        <f>IF(OR(G74="12R",G74="12L"),_xlfn.XLOOKUP(C74,DB!$A$2:$A$255,DB!$B$2:$B$255,""),IF(OR(G74="30L",G74="30R"),_xlfn.XLOOKUP(C74,DB!$A$2:$A$255,DB!$C$2:$C$255,""),""))</f>
        <v>UDGUV</v>
      </c>
      <c r="S74" s="3">
        <f t="shared" si="1"/>
        <v>16</v>
      </c>
      <c r="T74" s="3" t="str">
        <f>_xlfn.XLOOKUP(C74,DB!$A$2:$A$255,DB!$D$2:$D$255,"")</f>
        <v>Sector 2</v>
      </c>
    </row>
    <row r="75" spans="1:20" x14ac:dyDescent="0.2">
      <c r="A75" s="20" t="s">
        <v>179</v>
      </c>
      <c r="B75" s="20" t="s">
        <v>18</v>
      </c>
      <c r="C75" s="20" t="s">
        <v>180</v>
      </c>
      <c r="D75" s="20" t="s">
        <v>61</v>
      </c>
      <c r="E75" s="20" t="s">
        <v>590</v>
      </c>
      <c r="F75" s="21">
        <v>46312.695486111115</v>
      </c>
      <c r="G75" s="20" t="s">
        <v>22</v>
      </c>
      <c r="H75" s="20" t="s">
        <v>5492</v>
      </c>
      <c r="I75" s="22">
        <v>360</v>
      </c>
      <c r="J75" s="20" t="s">
        <v>23</v>
      </c>
      <c r="K75" s="20" t="s">
        <v>24</v>
      </c>
      <c r="L75" s="22">
        <v>867</v>
      </c>
      <c r="M75" s="20" t="s">
        <v>181</v>
      </c>
      <c r="N75" s="21">
        <v>46312.74287037037</v>
      </c>
      <c r="O75" s="22">
        <v>360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196</v>
      </c>
      <c r="B76" s="20" t="s">
        <v>18</v>
      </c>
      <c r="C76" s="20" t="s">
        <v>43</v>
      </c>
      <c r="D76" s="20" t="s">
        <v>29</v>
      </c>
      <c r="E76" s="20" t="s">
        <v>5493</v>
      </c>
      <c r="F76" s="21">
        <v>46312.698136574079</v>
      </c>
      <c r="G76" s="20" t="s">
        <v>22</v>
      </c>
      <c r="H76" s="20" t="s">
        <v>5494</v>
      </c>
      <c r="I76" s="22">
        <v>380</v>
      </c>
      <c r="J76" s="20" t="s">
        <v>23</v>
      </c>
      <c r="K76" s="20" t="s">
        <v>24</v>
      </c>
      <c r="L76" s="22">
        <v>862</v>
      </c>
      <c r="M76" s="20" t="s">
        <v>378</v>
      </c>
      <c r="N76" s="21">
        <v>46312.74454861111</v>
      </c>
      <c r="O76" s="22">
        <v>380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214</v>
      </c>
      <c r="B77" s="20" t="s">
        <v>18</v>
      </c>
      <c r="C77" s="20" t="s">
        <v>215</v>
      </c>
      <c r="D77" s="20" t="s">
        <v>29</v>
      </c>
      <c r="E77" s="20" t="s">
        <v>5495</v>
      </c>
      <c r="F77" s="21">
        <v>46312.700011574074</v>
      </c>
      <c r="G77" s="20" t="s">
        <v>22</v>
      </c>
      <c r="H77" s="20" t="s">
        <v>5496</v>
      </c>
      <c r="I77" s="22">
        <v>350</v>
      </c>
      <c r="J77" s="20" t="s">
        <v>23</v>
      </c>
      <c r="K77" s="20" t="s">
        <v>24</v>
      </c>
      <c r="L77" s="22">
        <v>383</v>
      </c>
      <c r="M77" s="20" t="s">
        <v>269</v>
      </c>
      <c r="N77" s="21">
        <v>46312.721631944441</v>
      </c>
      <c r="O77" s="22">
        <v>350</v>
      </c>
      <c r="P77" s="20" t="s">
        <v>26</v>
      </c>
      <c r="Q77" s="22">
        <v>40</v>
      </c>
      <c r="R77" s="3" t="str">
        <f>IF(OR(G77="12R",G77="12L"),_xlfn.XLOOKUP(C77,DB!$A$2:$A$255,DB!$B$2:$B$255,""),IF(OR(G77="30L",G77="30R"),_xlfn.XLOOKUP(C77,DB!$A$2:$A$255,DB!$C$2:$C$255,""),""))</f>
        <v>OMSUK</v>
      </c>
      <c r="S77" s="3">
        <f t="shared" si="1"/>
        <v>16</v>
      </c>
      <c r="T77" s="3" t="str">
        <f>_xlfn.XLOOKUP(C77,DB!$A$2:$A$255,DB!$D$2:$D$255,"")</f>
        <v>Sector 3</v>
      </c>
    </row>
    <row r="78" spans="1:20" x14ac:dyDescent="0.2">
      <c r="A78" s="20" t="s">
        <v>194</v>
      </c>
      <c r="B78" s="20" t="s">
        <v>18</v>
      </c>
      <c r="C78" s="20" t="s">
        <v>144</v>
      </c>
      <c r="D78" s="20" t="s">
        <v>61</v>
      </c>
      <c r="E78" s="20" t="s">
        <v>843</v>
      </c>
      <c r="F78" s="21">
        <v>46312.705891203703</v>
      </c>
      <c r="G78" s="20" t="s">
        <v>22</v>
      </c>
      <c r="H78" s="20" t="s">
        <v>5497</v>
      </c>
      <c r="I78" s="22">
        <v>330</v>
      </c>
      <c r="J78" s="20" t="s">
        <v>23</v>
      </c>
      <c r="K78" s="20" t="s">
        <v>24</v>
      </c>
      <c r="L78" s="22">
        <v>382</v>
      </c>
      <c r="M78" s="20" t="s">
        <v>5498</v>
      </c>
      <c r="N78" s="21">
        <v>46312.727893518517</v>
      </c>
      <c r="O78" s="22">
        <v>330</v>
      </c>
      <c r="P78" s="20" t="s">
        <v>26</v>
      </c>
      <c r="Q78" s="22">
        <v>40</v>
      </c>
      <c r="R78" s="3" t="str">
        <f>IF(OR(G78="12R",G78="12L"),_xlfn.XLOOKUP(C78,DB!$A$2:$A$255,DB!$B$2:$B$255,""),IF(OR(G78="30L",G78="30R"),_xlfn.XLOOKUP(C78,DB!$A$2:$A$255,DB!$C$2:$C$255,""),""))</f>
        <v>OMSUK</v>
      </c>
      <c r="S78" s="3">
        <f t="shared" si="1"/>
        <v>16</v>
      </c>
      <c r="T78" s="3" t="str">
        <f>_xlfn.XLOOKUP(C78,DB!$A$2:$A$255,DB!$D$2:$D$255,"")</f>
        <v>Sector 3</v>
      </c>
    </row>
    <row r="79" spans="1:20" x14ac:dyDescent="0.2">
      <c r="A79" s="20" t="s">
        <v>583</v>
      </c>
      <c r="B79" s="20" t="s">
        <v>18</v>
      </c>
      <c r="C79" s="20" t="s">
        <v>115</v>
      </c>
      <c r="D79" s="20" t="s">
        <v>129</v>
      </c>
      <c r="E79" s="20" t="s">
        <v>1190</v>
      </c>
      <c r="F79" s="21">
        <v>46312.711770833332</v>
      </c>
      <c r="G79" s="20" t="s">
        <v>22</v>
      </c>
      <c r="H79" s="20" t="s">
        <v>5499</v>
      </c>
      <c r="I79" s="22">
        <v>350</v>
      </c>
      <c r="J79" s="20" t="s">
        <v>23</v>
      </c>
      <c r="K79" s="20" t="s">
        <v>24</v>
      </c>
      <c r="L79" s="22">
        <v>150</v>
      </c>
      <c r="M79" s="20" t="s">
        <v>117</v>
      </c>
      <c r="N79" s="21">
        <v>46312.721620370372</v>
      </c>
      <c r="O79" s="22">
        <v>290</v>
      </c>
      <c r="P79" s="20" t="s">
        <v>26</v>
      </c>
      <c r="Q79" s="22">
        <v>190</v>
      </c>
      <c r="R79" s="3" t="str">
        <f>IF(OR(G79="12R",G79="12L"),_xlfn.XLOOKUP(C79,DB!$A$2:$A$255,DB!$B$2:$B$255,""),IF(OR(G79="30L",G79="30R"),_xlfn.XLOOKUP(C79,DB!$A$2:$A$255,DB!$C$2:$C$255,""),""))</f>
        <v>TAKUX</v>
      </c>
      <c r="S79" s="3">
        <f t="shared" si="1"/>
        <v>17</v>
      </c>
      <c r="T79" s="3" t="str">
        <f>_xlfn.XLOOKUP(C79,DB!$A$2:$A$255,DB!$D$2:$D$255,"")</f>
        <v>Sector 7</v>
      </c>
    </row>
    <row r="80" spans="1:20" x14ac:dyDescent="0.2">
      <c r="A80" s="20" t="s">
        <v>201</v>
      </c>
      <c r="B80" s="20" t="s">
        <v>18</v>
      </c>
      <c r="C80" s="20" t="s">
        <v>128</v>
      </c>
      <c r="D80" s="20" t="s">
        <v>61</v>
      </c>
      <c r="E80" s="20" t="s">
        <v>911</v>
      </c>
      <c r="F80" s="21">
        <v>46312.714212962965</v>
      </c>
      <c r="G80" s="20" t="s">
        <v>22</v>
      </c>
      <c r="H80" s="20" t="s">
        <v>5500</v>
      </c>
      <c r="I80" s="22">
        <v>340</v>
      </c>
      <c r="J80" s="20" t="s">
        <v>23</v>
      </c>
      <c r="K80" s="20" t="s">
        <v>24</v>
      </c>
      <c r="L80" s="22">
        <v>553</v>
      </c>
      <c r="M80" s="20" t="s">
        <v>130</v>
      </c>
      <c r="N80" s="21">
        <v>46312.745833333334</v>
      </c>
      <c r="O80" s="22">
        <v>320</v>
      </c>
      <c r="P80" s="20" t="s">
        <v>26</v>
      </c>
      <c r="Q80" s="22">
        <v>40</v>
      </c>
      <c r="R80" s="3" t="str">
        <f>IF(OR(G80="12R",G80="12L"),_xlfn.XLOOKUP(C80,DB!$A$2:$A$255,DB!$B$2:$B$255,""),IF(OR(G80="30L",G80="30R"),_xlfn.XLOOKUP(C80,DB!$A$2:$A$255,DB!$C$2:$C$255,""),""))</f>
        <v>ENEBA</v>
      </c>
      <c r="S80" s="3">
        <f t="shared" si="1"/>
        <v>17</v>
      </c>
      <c r="T80" s="3" t="str">
        <f>_xlfn.XLOOKUP(C80,DB!$A$2:$A$255,DB!$D$2:$D$255,"")</f>
        <v>Sector 3</v>
      </c>
    </row>
    <row r="81" spans="1:20" x14ac:dyDescent="0.2">
      <c r="A81" s="20" t="s">
        <v>202</v>
      </c>
      <c r="B81" s="20" t="s">
        <v>18</v>
      </c>
      <c r="C81" s="20" t="s">
        <v>203</v>
      </c>
      <c r="D81" s="20" t="s">
        <v>123</v>
      </c>
      <c r="E81" s="20" t="s">
        <v>5501</v>
      </c>
      <c r="F81" s="21">
        <v>46312.717326388884</v>
      </c>
      <c r="G81" s="20" t="s">
        <v>22</v>
      </c>
      <c r="H81" s="20" t="s">
        <v>5502</v>
      </c>
      <c r="I81" s="22">
        <v>300</v>
      </c>
      <c r="J81" s="20" t="s">
        <v>23</v>
      </c>
      <c r="K81" s="20" t="s">
        <v>24</v>
      </c>
      <c r="L81" s="22">
        <v>615</v>
      </c>
      <c r="M81" s="20" t="s">
        <v>130</v>
      </c>
      <c r="N81" s="21">
        <v>46312.750219907408</v>
      </c>
      <c r="O81" s="22">
        <v>300</v>
      </c>
      <c r="P81" s="20" t="s">
        <v>26</v>
      </c>
      <c r="Q81" s="22">
        <v>190</v>
      </c>
      <c r="R81" s="3" t="str">
        <f>IF(OR(G81="12R",G81="12L"),_xlfn.XLOOKUP(C81,DB!$A$2:$A$255,DB!$B$2:$B$255,""),IF(OR(G81="30L",G81="30R"),_xlfn.XLOOKUP(C81,DB!$A$2:$A$255,DB!$C$2:$C$255,""),""))</f>
        <v>ENEBA</v>
      </c>
      <c r="S81" s="3">
        <f t="shared" si="1"/>
        <v>17</v>
      </c>
      <c r="T81" s="3" t="str">
        <f>_xlfn.XLOOKUP(C81,DB!$A$2:$A$255,DB!$D$2:$D$255,"")</f>
        <v>Sector 3</v>
      </c>
    </row>
    <row r="82" spans="1:20" x14ac:dyDescent="0.2">
      <c r="A82" s="20" t="s">
        <v>192</v>
      </c>
      <c r="B82" s="20" t="s">
        <v>18</v>
      </c>
      <c r="C82" s="20" t="s">
        <v>193</v>
      </c>
      <c r="D82" s="20" t="s">
        <v>54</v>
      </c>
      <c r="E82" s="20" t="s">
        <v>112</v>
      </c>
      <c r="F82" s="21">
        <v>46312.71943287037</v>
      </c>
      <c r="G82" s="20" t="s">
        <v>22</v>
      </c>
      <c r="H82" s="20" t="s">
        <v>5503</v>
      </c>
      <c r="I82" s="22">
        <v>380</v>
      </c>
      <c r="J82" s="20" t="s">
        <v>23</v>
      </c>
      <c r="K82" s="20" t="s">
        <v>24</v>
      </c>
      <c r="L82" s="22">
        <v>843</v>
      </c>
      <c r="M82" s="20" t="s">
        <v>193</v>
      </c>
      <c r="N82" s="21">
        <v>46312.765543981484</v>
      </c>
      <c r="O82" s="22">
        <v>15</v>
      </c>
      <c r="P82" s="20" t="s">
        <v>26</v>
      </c>
      <c r="Q82" s="22">
        <v>190</v>
      </c>
      <c r="R82" s="3" t="str">
        <f>IF(OR(G82="12R",G82="12L"),_xlfn.XLOOKUP(C82,DB!$A$2:$A$255,DB!$B$2:$B$255,""),IF(OR(G82="30L",G82="30R"),_xlfn.XLOOKUP(C82,DB!$A$2:$A$255,DB!$C$2:$C$255,""),""))</f>
        <v>UDGUV</v>
      </c>
      <c r="S82" s="3">
        <f t="shared" si="1"/>
        <v>17</v>
      </c>
      <c r="T82" s="3" t="str">
        <f>_xlfn.XLOOKUP(C82,DB!$A$2:$A$255,DB!$D$2:$D$255,"")</f>
        <v>Sector 2</v>
      </c>
    </row>
    <row r="83" spans="1:20" x14ac:dyDescent="0.2">
      <c r="A83" s="20" t="s">
        <v>191</v>
      </c>
      <c r="B83" s="20" t="s">
        <v>18</v>
      </c>
      <c r="C83" s="20" t="s">
        <v>115</v>
      </c>
      <c r="D83" s="20" t="s">
        <v>129</v>
      </c>
      <c r="E83" s="20" t="s">
        <v>5504</v>
      </c>
      <c r="F83" s="21">
        <v>46312.72079861111</v>
      </c>
      <c r="G83" s="20" t="s">
        <v>22</v>
      </c>
      <c r="H83" s="20" t="s">
        <v>5505</v>
      </c>
      <c r="I83" s="22">
        <v>370</v>
      </c>
      <c r="J83" s="20" t="s">
        <v>23</v>
      </c>
      <c r="K83" s="20" t="s">
        <v>24</v>
      </c>
      <c r="L83" s="22">
        <v>201</v>
      </c>
      <c r="M83" s="20" t="s">
        <v>5506</v>
      </c>
      <c r="N83" s="21">
        <v>46312.733298611114</v>
      </c>
      <c r="O83" s="22">
        <v>320</v>
      </c>
      <c r="P83" s="20" t="s">
        <v>26</v>
      </c>
      <c r="Q83" s="22">
        <v>190</v>
      </c>
      <c r="R83" s="3" t="str">
        <f>IF(OR(G83="12R",G83="12L"),_xlfn.XLOOKUP(C83,DB!$A$2:$A$255,DB!$B$2:$B$255,""),IF(OR(G83="30L",G83="30R"),_xlfn.XLOOKUP(C83,DB!$A$2:$A$255,DB!$C$2:$C$255,""),""))</f>
        <v>TAKUX</v>
      </c>
      <c r="S83" s="3">
        <f t="shared" si="1"/>
        <v>17</v>
      </c>
      <c r="T83" s="3" t="str">
        <f>_xlfn.XLOOKUP(C83,DB!$A$2:$A$255,DB!$D$2:$D$255,"")</f>
        <v>Sector 7</v>
      </c>
    </row>
    <row r="84" spans="1:20" x14ac:dyDescent="0.2">
      <c r="A84" s="20" t="s">
        <v>223</v>
      </c>
      <c r="B84" s="20" t="s">
        <v>18</v>
      </c>
      <c r="C84" s="20" t="s">
        <v>224</v>
      </c>
      <c r="D84" s="20" t="s">
        <v>116</v>
      </c>
      <c r="E84" s="20" t="s">
        <v>425</v>
      </c>
      <c r="F84" s="21">
        <v>46312.722118055557</v>
      </c>
      <c r="G84" s="20" t="s">
        <v>22</v>
      </c>
      <c r="H84" s="20" t="s">
        <v>5507</v>
      </c>
      <c r="I84" s="22">
        <v>360</v>
      </c>
      <c r="J84" s="20" t="s">
        <v>23</v>
      </c>
      <c r="K84" s="20" t="s">
        <v>24</v>
      </c>
      <c r="L84" s="22">
        <v>565</v>
      </c>
      <c r="M84" s="20" t="s">
        <v>130</v>
      </c>
      <c r="N84" s="21">
        <v>46312.753310185188</v>
      </c>
      <c r="O84" s="22">
        <v>360</v>
      </c>
      <c r="P84" s="20" t="s">
        <v>26</v>
      </c>
      <c r="Q84" s="22">
        <v>40</v>
      </c>
      <c r="R84" s="3" t="str">
        <f>IF(OR(G84="12R",G84="12L"),_xlfn.XLOOKUP(C84,DB!$A$2:$A$255,DB!$B$2:$B$255,""),IF(OR(G84="30L",G84="30R"),_xlfn.XLOOKUP(C84,DB!$A$2:$A$255,DB!$C$2:$C$255,""),""))</f>
        <v>ENEBA</v>
      </c>
      <c r="S84" s="3">
        <f t="shared" si="1"/>
        <v>17</v>
      </c>
      <c r="T84" s="3" t="str">
        <f>_xlfn.XLOOKUP(C84,DB!$A$2:$A$255,DB!$D$2:$D$255,"")</f>
        <v>Sector 3</v>
      </c>
    </row>
    <row r="85" spans="1:20" x14ac:dyDescent="0.2">
      <c r="A85" s="20" t="s">
        <v>3916</v>
      </c>
      <c r="B85" s="20" t="s">
        <v>18</v>
      </c>
      <c r="C85" s="20" t="s">
        <v>423</v>
      </c>
      <c r="D85" s="20" t="s">
        <v>129</v>
      </c>
      <c r="E85" s="20" t="s">
        <v>5228</v>
      </c>
      <c r="F85" s="21">
        <v>46312.723368055551</v>
      </c>
      <c r="G85" s="20" t="s">
        <v>22</v>
      </c>
      <c r="H85" s="20" t="s">
        <v>5508</v>
      </c>
      <c r="I85" s="22">
        <v>340</v>
      </c>
      <c r="J85" s="20" t="s">
        <v>23</v>
      </c>
      <c r="K85" s="20" t="s">
        <v>24</v>
      </c>
      <c r="L85" s="22">
        <v>445</v>
      </c>
      <c r="M85" s="20" t="s">
        <v>5509</v>
      </c>
      <c r="N85" s="21">
        <v>46312.748194444444</v>
      </c>
      <c r="O85" s="22">
        <v>360</v>
      </c>
      <c r="P85" s="20" t="s">
        <v>26</v>
      </c>
      <c r="Q85" s="22">
        <v>40</v>
      </c>
      <c r="R85" s="3" t="str">
        <f>IF(OR(G85="12R",G85="12L"),_xlfn.XLOOKUP(C85,DB!$A$2:$A$255,DB!$B$2:$B$255,""),IF(OR(G85="30L",G85="30R"),_xlfn.XLOOKUP(C85,DB!$A$2:$A$255,DB!$C$2:$C$255,""),""))</f>
        <v>ENEBA</v>
      </c>
      <c r="S85" s="3">
        <f t="shared" si="1"/>
        <v>17</v>
      </c>
      <c r="T85" s="3" t="str">
        <f>_xlfn.XLOOKUP(C85,DB!$A$2:$A$255,DB!$D$2:$D$255,"")</f>
        <v>Sector 3</v>
      </c>
    </row>
    <row r="86" spans="1:20" x14ac:dyDescent="0.2">
      <c r="A86" s="20" t="s">
        <v>3029</v>
      </c>
      <c r="B86" s="20" t="s">
        <v>18</v>
      </c>
      <c r="C86" s="20" t="s">
        <v>205</v>
      </c>
      <c r="D86" s="20" t="s">
        <v>34</v>
      </c>
      <c r="E86" s="20" t="s">
        <v>5510</v>
      </c>
      <c r="F86" s="21">
        <v>46312.724652777775</v>
      </c>
      <c r="G86" s="20" t="s">
        <v>22</v>
      </c>
      <c r="H86" s="20" t="s">
        <v>5511</v>
      </c>
      <c r="I86" s="22">
        <v>350</v>
      </c>
      <c r="J86" s="20" t="s">
        <v>23</v>
      </c>
      <c r="K86" s="20" t="s">
        <v>24</v>
      </c>
      <c r="L86" s="22">
        <v>135</v>
      </c>
      <c r="M86" s="20" t="s">
        <v>5512</v>
      </c>
      <c r="N86" s="21">
        <v>46312.733587962968</v>
      </c>
      <c r="O86" s="22">
        <v>202</v>
      </c>
      <c r="P86" s="20" t="s">
        <v>26</v>
      </c>
      <c r="Q86" s="22">
        <v>190</v>
      </c>
      <c r="R86" s="3" t="str">
        <f>IF(OR(G86="12R",G86="12L"),_xlfn.XLOOKUP(C86,DB!$A$2:$A$255,DB!$B$2:$B$255,""),IF(OR(G86="30L",G86="30R"),_xlfn.XLOOKUP(C86,DB!$A$2:$A$255,DB!$C$2:$C$255,""),""))</f>
        <v>NUDAL</v>
      </c>
      <c r="S86" s="3">
        <f t="shared" si="1"/>
        <v>17</v>
      </c>
      <c r="T86" s="3" t="str">
        <f>_xlfn.XLOOKUP(C86,DB!$A$2:$A$255,DB!$D$2:$D$255,"")</f>
        <v>Sector 3</v>
      </c>
    </row>
    <row r="87" spans="1:20" x14ac:dyDescent="0.2">
      <c r="A87" s="20" t="s">
        <v>217</v>
      </c>
      <c r="B87" s="20" t="s">
        <v>18</v>
      </c>
      <c r="C87" s="20" t="s">
        <v>33</v>
      </c>
      <c r="D87" s="20" t="s">
        <v>54</v>
      </c>
      <c r="E87" s="20" t="s">
        <v>702</v>
      </c>
      <c r="F87" s="21">
        <v>46312.729062500002</v>
      </c>
      <c r="G87" s="20" t="s">
        <v>22</v>
      </c>
      <c r="H87" s="20" t="s">
        <v>5513</v>
      </c>
      <c r="I87" s="22">
        <v>360</v>
      </c>
      <c r="J87" s="20" t="s">
        <v>23</v>
      </c>
      <c r="K87" s="20" t="s">
        <v>24</v>
      </c>
      <c r="L87" s="22">
        <v>876</v>
      </c>
      <c r="M87" s="20" t="s">
        <v>36</v>
      </c>
      <c r="N87" s="21">
        <v>46312.776874999996</v>
      </c>
      <c r="O87" s="22">
        <v>360</v>
      </c>
      <c r="P87" s="20" t="s">
        <v>26</v>
      </c>
      <c r="Q87" s="22">
        <v>190</v>
      </c>
      <c r="R87" s="3" t="str">
        <f>IF(OR(G87="12R",G87="12L"),_xlfn.XLOOKUP(C87,DB!$A$2:$A$255,DB!$B$2:$B$255,""),IF(OR(G87="30L",G87="30R"),_xlfn.XLOOKUP(C87,DB!$A$2:$A$255,DB!$C$2:$C$255,""),""))</f>
        <v>UDGUV</v>
      </c>
      <c r="S87" s="3">
        <f t="shared" si="1"/>
        <v>17</v>
      </c>
      <c r="T87" s="3" t="str">
        <f>_xlfn.XLOOKUP(C87,DB!$A$2:$A$255,DB!$D$2:$D$255,"")</f>
        <v>Sector 2</v>
      </c>
    </row>
    <row r="88" spans="1:20" x14ac:dyDescent="0.2">
      <c r="A88" s="20" t="s">
        <v>5514</v>
      </c>
      <c r="B88" s="20" t="s">
        <v>18</v>
      </c>
      <c r="C88" s="20" t="s">
        <v>66</v>
      </c>
      <c r="D88" s="20" t="s">
        <v>5515</v>
      </c>
      <c r="E88" s="20"/>
      <c r="F88" s="21">
        <v>46312.732141203705</v>
      </c>
      <c r="G88" s="20" t="s">
        <v>22</v>
      </c>
      <c r="H88" s="20" t="s">
        <v>5516</v>
      </c>
      <c r="I88" s="22">
        <v>80</v>
      </c>
      <c r="J88" s="20" t="s">
        <v>23</v>
      </c>
      <c r="K88" s="20" t="s">
        <v>26</v>
      </c>
      <c r="L88" s="22">
        <v>382</v>
      </c>
      <c r="M88" s="20" t="s">
        <v>66</v>
      </c>
      <c r="N88" s="21">
        <v>46312.771527777775</v>
      </c>
      <c r="O88" s="22">
        <v>0</v>
      </c>
      <c r="P88" s="20" t="s">
        <v>26</v>
      </c>
      <c r="Q88" s="22">
        <v>40</v>
      </c>
      <c r="R88" s="3" t="str">
        <f>IF(OR(G88="12R",G88="12L"),_xlfn.XLOOKUP(C88,DB!$A$2:$A$255,DB!$B$2:$B$255,""),IF(OR(G88="30L",G88="30R"),_xlfn.XLOOKUP(C88,DB!$A$2:$A$255,DB!$C$2:$C$255,""),""))</f>
        <v>UDGUV</v>
      </c>
      <c r="S88" s="3">
        <f t="shared" si="1"/>
        <v>17</v>
      </c>
      <c r="T88" s="3" t="str">
        <f>_xlfn.XLOOKUP(C88,DB!$A$2:$A$255,DB!$D$2:$D$255,"")</f>
        <v>Sector 2</v>
      </c>
    </row>
    <row r="89" spans="1:20" x14ac:dyDescent="0.2">
      <c r="A89" s="20" t="s">
        <v>475</v>
      </c>
      <c r="B89" s="20" t="s">
        <v>18</v>
      </c>
      <c r="C89" s="20" t="s">
        <v>249</v>
      </c>
      <c r="D89" s="20" t="s">
        <v>129</v>
      </c>
      <c r="E89" s="20" t="s">
        <v>3051</v>
      </c>
      <c r="F89" s="21">
        <v>46312.733842592592</v>
      </c>
      <c r="G89" s="20" t="s">
        <v>22</v>
      </c>
      <c r="H89" s="20" t="s">
        <v>5517</v>
      </c>
      <c r="I89" s="22">
        <v>320</v>
      </c>
      <c r="J89" s="20" t="s">
        <v>23</v>
      </c>
      <c r="K89" s="20" t="s">
        <v>24</v>
      </c>
      <c r="L89" s="22">
        <v>576</v>
      </c>
      <c r="M89" s="20" t="s">
        <v>130</v>
      </c>
      <c r="N89" s="21">
        <v>46312.764386574076</v>
      </c>
      <c r="O89" s="22">
        <v>320</v>
      </c>
      <c r="P89" s="20" t="s">
        <v>26</v>
      </c>
      <c r="Q89" s="22">
        <v>40</v>
      </c>
      <c r="R89" s="3" t="str">
        <f>IF(OR(G89="12R",G89="12L"),_xlfn.XLOOKUP(C89,DB!$A$2:$A$255,DB!$B$2:$B$255,""),IF(OR(G89="30L",G89="30R"),_xlfn.XLOOKUP(C89,DB!$A$2:$A$255,DB!$C$2:$C$255,""),""))</f>
        <v>UDGUV</v>
      </c>
      <c r="S89" s="3">
        <f t="shared" si="1"/>
        <v>17</v>
      </c>
      <c r="T89" s="3" t="str">
        <f>_xlfn.XLOOKUP(C89,DB!$A$2:$A$255,DB!$D$2:$D$255,"")</f>
        <v>Sector 2</v>
      </c>
    </row>
    <row r="90" spans="1:20" x14ac:dyDescent="0.2">
      <c r="A90" s="20" t="s">
        <v>410</v>
      </c>
      <c r="B90" s="20" t="s">
        <v>18</v>
      </c>
      <c r="C90" s="20" t="s">
        <v>63</v>
      </c>
      <c r="D90" s="20" t="s">
        <v>54</v>
      </c>
      <c r="E90" s="20" t="s">
        <v>4009</v>
      </c>
      <c r="F90" s="21">
        <v>46312.734930555554</v>
      </c>
      <c r="G90" s="20" t="s">
        <v>22</v>
      </c>
      <c r="H90" s="20" t="s">
        <v>5518</v>
      </c>
      <c r="I90" s="22">
        <v>380</v>
      </c>
      <c r="J90" s="20" t="s">
        <v>23</v>
      </c>
      <c r="K90" s="20" t="s">
        <v>24</v>
      </c>
      <c r="L90" s="22">
        <v>867</v>
      </c>
      <c r="M90" s="20" t="s">
        <v>181</v>
      </c>
      <c r="N90" s="21">
        <v>46312.782430555555</v>
      </c>
      <c r="O90" s="22">
        <v>380</v>
      </c>
      <c r="P90" s="20" t="s">
        <v>26</v>
      </c>
      <c r="Q90" s="22">
        <v>190</v>
      </c>
      <c r="R90" s="3" t="str">
        <f>IF(OR(G90="12R",G90="12L"),_xlfn.XLOOKUP(C90,DB!$A$2:$A$255,DB!$B$2:$B$255,""),IF(OR(G90="30L",G90="30R"),_xlfn.XLOOKUP(C90,DB!$A$2:$A$255,DB!$C$2:$C$255,""),""))</f>
        <v>UDGUV</v>
      </c>
      <c r="S90" s="3">
        <f t="shared" si="1"/>
        <v>17</v>
      </c>
      <c r="T90" s="3" t="str">
        <f>_xlfn.XLOOKUP(C90,DB!$A$2:$A$255,DB!$D$2:$D$255,"")</f>
        <v>Sector 2</v>
      </c>
    </row>
    <row r="91" spans="1:20" x14ac:dyDescent="0.2">
      <c r="A91" s="20" t="s">
        <v>226</v>
      </c>
      <c r="B91" s="20" t="s">
        <v>18</v>
      </c>
      <c r="C91" s="20" t="s">
        <v>227</v>
      </c>
      <c r="D91" s="20" t="s">
        <v>54</v>
      </c>
      <c r="E91" s="20" t="s">
        <v>5519</v>
      </c>
      <c r="F91" s="21">
        <v>46312.737233796295</v>
      </c>
      <c r="G91" s="20" t="s">
        <v>22</v>
      </c>
      <c r="H91" s="20" t="s">
        <v>5520</v>
      </c>
      <c r="I91" s="22">
        <v>370</v>
      </c>
      <c r="J91" s="20" t="s">
        <v>23</v>
      </c>
      <c r="K91" s="20" t="s">
        <v>24</v>
      </c>
      <c r="L91" s="22">
        <v>162</v>
      </c>
      <c r="M91" s="20" t="s">
        <v>5521</v>
      </c>
      <c r="N91" s="21">
        <v>46312.748078703706</v>
      </c>
      <c r="O91" s="22">
        <v>290</v>
      </c>
      <c r="P91" s="20" t="s">
        <v>26</v>
      </c>
      <c r="Q91" s="22">
        <v>190</v>
      </c>
      <c r="R91" s="3" t="str">
        <f>IF(OR(G91="12R",G91="12L"),_xlfn.XLOOKUP(C91,DB!$A$2:$A$255,DB!$B$2:$B$255,""),IF(OR(G91="30L",G91="30R"),_xlfn.XLOOKUP(C91,DB!$A$2:$A$255,DB!$C$2:$C$255,""),""))</f>
        <v>TAKUX</v>
      </c>
      <c r="S91" s="3">
        <f t="shared" si="1"/>
        <v>17</v>
      </c>
      <c r="T91" s="3" t="str">
        <f>_xlfn.XLOOKUP(C91,DB!$A$2:$A$255,DB!$D$2:$D$255,"")</f>
        <v>Sector 7</v>
      </c>
    </row>
    <row r="92" spans="1:20" x14ac:dyDescent="0.2">
      <c r="A92" s="20" t="s">
        <v>412</v>
      </c>
      <c r="B92" s="20" t="s">
        <v>18</v>
      </c>
      <c r="C92" s="20" t="s">
        <v>144</v>
      </c>
      <c r="D92" s="20" t="s">
        <v>29</v>
      </c>
      <c r="E92" s="20" t="s">
        <v>3045</v>
      </c>
      <c r="F92" s="21">
        <v>46312.738877314812</v>
      </c>
      <c r="G92" s="20" t="s">
        <v>22</v>
      </c>
      <c r="H92" s="20" t="s">
        <v>5522</v>
      </c>
      <c r="I92" s="22">
        <v>350</v>
      </c>
      <c r="J92" s="20" t="s">
        <v>23</v>
      </c>
      <c r="K92" s="20" t="s">
        <v>24</v>
      </c>
      <c r="L92" s="22">
        <v>379</v>
      </c>
      <c r="M92" s="20" t="s">
        <v>269</v>
      </c>
      <c r="N92" s="21">
        <v>46312.761863425927</v>
      </c>
      <c r="O92" s="22">
        <v>350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4850</v>
      </c>
      <c r="B93" s="20" t="s">
        <v>18</v>
      </c>
      <c r="C93" s="20" t="s">
        <v>381</v>
      </c>
      <c r="D93" s="20" t="s">
        <v>4851</v>
      </c>
      <c r="E93" s="20"/>
      <c r="F93" s="21">
        <v>46312.739965277782</v>
      </c>
      <c r="G93" s="20" t="s">
        <v>22</v>
      </c>
      <c r="H93" s="20" t="s">
        <v>5523</v>
      </c>
      <c r="I93" s="22">
        <v>390</v>
      </c>
      <c r="J93" s="20" t="s">
        <v>23</v>
      </c>
      <c r="K93" s="20" t="s">
        <v>51</v>
      </c>
      <c r="L93" s="22">
        <v>136</v>
      </c>
      <c r="M93" s="20" t="s">
        <v>40</v>
      </c>
      <c r="N93" s="21">
        <v>46312.750069444446</v>
      </c>
      <c r="O93" s="22">
        <v>282</v>
      </c>
      <c r="P93" s="20" t="s">
        <v>26</v>
      </c>
      <c r="Q93" s="22">
        <v>30</v>
      </c>
      <c r="R93" s="3" t="str">
        <f>IF(OR(G93="12R",G93="12L"),_xlfn.XLOOKUP(C93,DB!$A$2:$A$255,DB!$B$2:$B$255,""),IF(OR(G93="30L",G93="30R"),_xlfn.XLOOKUP(C93,DB!$A$2:$A$255,DB!$C$2:$C$255,""),""))</f>
        <v>OMSUK</v>
      </c>
      <c r="S93" s="3">
        <f t="shared" si="1"/>
        <v>17</v>
      </c>
      <c r="T93" s="3" t="str">
        <f>_xlfn.XLOOKUP(C93,DB!$A$2:$A$255,DB!$D$2:$D$255,"")</f>
        <v>Sector 3</v>
      </c>
    </row>
    <row r="94" spans="1:20" x14ac:dyDescent="0.2">
      <c r="A94" s="20" t="s">
        <v>262</v>
      </c>
      <c r="B94" s="20" t="s">
        <v>18</v>
      </c>
      <c r="C94" s="20" t="s">
        <v>134</v>
      </c>
      <c r="D94" s="20" t="s">
        <v>61</v>
      </c>
      <c r="E94" s="20" t="s">
        <v>734</v>
      </c>
      <c r="F94" s="21">
        <v>46312.741168981476</v>
      </c>
      <c r="G94" s="20" t="s">
        <v>22</v>
      </c>
      <c r="H94" s="20" t="s">
        <v>5524</v>
      </c>
      <c r="I94" s="22">
        <v>350</v>
      </c>
      <c r="J94" s="20" t="s">
        <v>23</v>
      </c>
      <c r="K94" s="20" t="s">
        <v>24</v>
      </c>
      <c r="L94" s="22">
        <v>392</v>
      </c>
      <c r="M94" s="20" t="s">
        <v>5525</v>
      </c>
      <c r="N94" s="21">
        <v>46312.763715277775</v>
      </c>
      <c r="O94" s="22">
        <v>330</v>
      </c>
      <c r="P94" s="20" t="s">
        <v>26</v>
      </c>
      <c r="Q94" s="22">
        <v>40</v>
      </c>
      <c r="R94" s="3" t="str">
        <f>IF(OR(G94="12R",G94="12L"),_xlfn.XLOOKUP(C94,DB!$A$2:$A$255,DB!$B$2:$B$255,""),IF(OR(G94="30L",G94="30R"),_xlfn.XLOOKUP(C94,DB!$A$2:$A$255,DB!$C$2:$C$255,""),""))</f>
        <v>ENEBA</v>
      </c>
      <c r="S94" s="3">
        <f t="shared" si="1"/>
        <v>17</v>
      </c>
      <c r="T94" s="3" t="str">
        <f>_xlfn.XLOOKUP(C94,DB!$A$2:$A$255,DB!$D$2:$D$255,"")</f>
        <v>Sector 3</v>
      </c>
    </row>
    <row r="95" spans="1:20" x14ac:dyDescent="0.2">
      <c r="A95" s="20" t="s">
        <v>229</v>
      </c>
      <c r="B95" s="20" t="s">
        <v>18</v>
      </c>
      <c r="C95" s="20" t="s">
        <v>230</v>
      </c>
      <c r="D95" s="20" t="s">
        <v>61</v>
      </c>
      <c r="E95" s="20" t="s">
        <v>3705</v>
      </c>
      <c r="F95" s="21">
        <v>46312.742627314816</v>
      </c>
      <c r="G95" s="20" t="s">
        <v>22</v>
      </c>
      <c r="H95" s="20" t="s">
        <v>5526</v>
      </c>
      <c r="I95" s="22">
        <v>340</v>
      </c>
      <c r="J95" s="20" t="s">
        <v>23</v>
      </c>
      <c r="K95" s="20" t="s">
        <v>24</v>
      </c>
      <c r="L95" s="22">
        <v>381</v>
      </c>
      <c r="M95" s="20" t="s">
        <v>5527</v>
      </c>
      <c r="N95" s="21">
        <v>46312.764502314814</v>
      </c>
      <c r="O95" s="22">
        <v>323</v>
      </c>
      <c r="P95" s="20" t="s">
        <v>26</v>
      </c>
      <c r="Q95" s="22">
        <v>40</v>
      </c>
      <c r="R95" s="3" t="str">
        <f>IF(OR(G95="12R",G95="12L"),_xlfn.XLOOKUP(C95,DB!$A$2:$A$255,DB!$B$2:$B$255,""),IF(OR(G95="30L",G95="30R"),_xlfn.XLOOKUP(C95,DB!$A$2:$A$255,DB!$C$2:$C$255,""),""))</f>
        <v>OMSUK</v>
      </c>
      <c r="S95" s="3">
        <f t="shared" si="1"/>
        <v>17</v>
      </c>
      <c r="T95" s="3" t="str">
        <f>_xlfn.XLOOKUP(C95,DB!$A$2:$A$255,DB!$D$2:$D$255,"")</f>
        <v>Sector 3</v>
      </c>
    </row>
    <row r="96" spans="1:20" x14ac:dyDescent="0.2">
      <c r="A96" s="20" t="s">
        <v>1828</v>
      </c>
      <c r="B96" s="20" t="s">
        <v>18</v>
      </c>
      <c r="C96" s="20" t="s">
        <v>493</v>
      </c>
      <c r="D96" s="20" t="s">
        <v>116</v>
      </c>
      <c r="E96" s="20" t="s">
        <v>3765</v>
      </c>
      <c r="F96" s="21">
        <v>46312.743958333333</v>
      </c>
      <c r="G96" s="20" t="s">
        <v>22</v>
      </c>
      <c r="H96" s="20" t="s">
        <v>5528</v>
      </c>
      <c r="I96" s="22">
        <v>400</v>
      </c>
      <c r="J96" s="20" t="s">
        <v>23</v>
      </c>
      <c r="K96" s="20" t="s">
        <v>24</v>
      </c>
      <c r="L96" s="22">
        <v>445</v>
      </c>
      <c r="M96" s="20" t="s">
        <v>5529</v>
      </c>
      <c r="N96" s="21">
        <v>46312.770127314812</v>
      </c>
      <c r="O96" s="22">
        <v>380</v>
      </c>
      <c r="P96" s="20" t="s">
        <v>26</v>
      </c>
      <c r="Q96" s="22">
        <v>40</v>
      </c>
      <c r="R96" s="3" t="str">
        <f>IF(OR(G96="12R",G96="12L"),_xlfn.XLOOKUP(C96,DB!$A$2:$A$255,DB!$B$2:$B$255,""),IF(OR(G96="30L",G96="30R"),_xlfn.XLOOKUP(C96,DB!$A$2:$A$255,DB!$C$2:$C$255,""),""))</f>
        <v>ENEBA</v>
      </c>
      <c r="S96" s="3">
        <f t="shared" si="1"/>
        <v>17</v>
      </c>
      <c r="T96" s="3" t="str">
        <f>_xlfn.XLOOKUP(C96,DB!$A$2:$A$255,DB!$D$2:$D$255,"")</f>
        <v>Sector 3</v>
      </c>
    </row>
    <row r="97" spans="1:20" x14ac:dyDescent="0.2">
      <c r="A97" s="20" t="s">
        <v>649</v>
      </c>
      <c r="B97" s="20" t="s">
        <v>18</v>
      </c>
      <c r="C97" s="20" t="s">
        <v>650</v>
      </c>
      <c r="D97" s="20" t="s">
        <v>123</v>
      </c>
      <c r="E97" s="20" t="s">
        <v>5530</v>
      </c>
      <c r="F97" s="21">
        <v>46312.745520833334</v>
      </c>
      <c r="G97" s="20" t="s">
        <v>22</v>
      </c>
      <c r="H97" s="20" t="s">
        <v>5531</v>
      </c>
      <c r="I97" s="22">
        <v>320</v>
      </c>
      <c r="J97" s="20" t="s">
        <v>23</v>
      </c>
      <c r="K97" s="20" t="s">
        <v>24</v>
      </c>
      <c r="L97" s="22">
        <v>480</v>
      </c>
      <c r="M97" s="20" t="s">
        <v>5532</v>
      </c>
      <c r="N97" s="21">
        <v>46312.771180555559</v>
      </c>
      <c r="O97" s="22">
        <v>300</v>
      </c>
      <c r="P97" s="20" t="s">
        <v>26</v>
      </c>
      <c r="Q97" s="22">
        <v>40</v>
      </c>
      <c r="R97" s="3" t="str">
        <f>IF(OR(G97="12R",G97="12L"),_xlfn.XLOOKUP(C97,DB!$A$2:$A$255,DB!$B$2:$B$255,""),IF(OR(G97="30L",G97="30R"),_xlfn.XLOOKUP(C97,DB!$A$2:$A$255,DB!$C$2:$C$255,""),""))</f>
        <v>ENEBA</v>
      </c>
      <c r="S97" s="3">
        <f t="shared" si="1"/>
        <v>17</v>
      </c>
      <c r="T97" s="3" t="str">
        <f>_xlfn.XLOOKUP(C97,DB!$A$2:$A$255,DB!$D$2:$D$255,"")</f>
        <v>Sector 3</v>
      </c>
    </row>
    <row r="98" spans="1:20" x14ac:dyDescent="0.2">
      <c r="A98" s="20" t="s">
        <v>525</v>
      </c>
      <c r="B98" s="20" t="s">
        <v>18</v>
      </c>
      <c r="C98" s="20" t="s">
        <v>317</v>
      </c>
      <c r="D98" s="20" t="s">
        <v>29</v>
      </c>
      <c r="E98" s="20" t="s">
        <v>2174</v>
      </c>
      <c r="F98" s="21">
        <v>46312.747893518521</v>
      </c>
      <c r="G98" s="20" t="s">
        <v>22</v>
      </c>
      <c r="H98" s="20" t="s">
        <v>5533</v>
      </c>
      <c r="I98" s="22">
        <v>320</v>
      </c>
      <c r="J98" s="20" t="s">
        <v>23</v>
      </c>
      <c r="K98" s="20" t="s">
        <v>24</v>
      </c>
      <c r="L98" s="22">
        <v>468</v>
      </c>
      <c r="M98" s="20" t="s">
        <v>5534</v>
      </c>
      <c r="N98" s="21">
        <v>46312.773217592592</v>
      </c>
      <c r="O98" s="22">
        <v>320</v>
      </c>
      <c r="P98" s="20" t="s">
        <v>26</v>
      </c>
      <c r="Q98" s="22">
        <v>40</v>
      </c>
      <c r="R98" s="3" t="str">
        <f>IF(OR(G98="12R",G98="12L"),_xlfn.XLOOKUP(C98,DB!$A$2:$A$255,DB!$B$2:$B$255,""),IF(OR(G98="30L",G98="30R"),_xlfn.XLOOKUP(C98,DB!$A$2:$A$255,DB!$C$2:$C$255,""),""))</f>
        <v>UDGUV</v>
      </c>
      <c r="S98" s="3">
        <f t="shared" si="1"/>
        <v>17</v>
      </c>
      <c r="T98" s="3" t="str">
        <f>_xlfn.XLOOKUP(C98,DB!$A$2:$A$255,DB!$D$2:$D$255,"")</f>
        <v>Sector 2</v>
      </c>
    </row>
    <row r="99" spans="1:20" x14ac:dyDescent="0.2">
      <c r="A99" s="20" t="s">
        <v>236</v>
      </c>
      <c r="B99" s="20" t="s">
        <v>18</v>
      </c>
      <c r="C99" s="20" t="s">
        <v>43</v>
      </c>
      <c r="D99" s="20" t="s">
        <v>29</v>
      </c>
      <c r="E99" s="20" t="s">
        <v>5535</v>
      </c>
      <c r="F99" s="21">
        <v>46312.748692129629</v>
      </c>
      <c r="G99" s="20" t="s">
        <v>22</v>
      </c>
      <c r="H99" s="20" t="s">
        <v>5536</v>
      </c>
      <c r="I99" s="22">
        <v>380</v>
      </c>
      <c r="J99" s="20" t="s">
        <v>23</v>
      </c>
      <c r="K99" s="20" t="s">
        <v>24</v>
      </c>
      <c r="L99" s="22">
        <v>862</v>
      </c>
      <c r="M99" s="20" t="s">
        <v>2066</v>
      </c>
      <c r="N99" s="21">
        <v>46312.795381944445</v>
      </c>
      <c r="O99" s="22">
        <v>380</v>
      </c>
      <c r="P99" s="20" t="s">
        <v>26</v>
      </c>
      <c r="Q99" s="22">
        <v>190</v>
      </c>
      <c r="R99" s="3" t="str">
        <f>IF(OR(G99="12R",G99="12L"),_xlfn.XLOOKUP(C99,DB!$A$2:$A$255,DB!$B$2:$B$255,""),IF(OR(G99="30L",G99="30R"),_xlfn.XLOOKUP(C99,DB!$A$2:$A$255,DB!$C$2:$C$255,""),""))</f>
        <v>UDGUV</v>
      </c>
      <c r="S99" s="3">
        <f t="shared" si="1"/>
        <v>17</v>
      </c>
      <c r="T99" s="3" t="str">
        <f>_xlfn.XLOOKUP(C99,DB!$A$2:$A$255,DB!$D$2:$D$255,"")</f>
        <v>Sector 2</v>
      </c>
    </row>
    <row r="100" spans="1:20" x14ac:dyDescent="0.2">
      <c r="A100" s="20" t="s">
        <v>207</v>
      </c>
      <c r="B100" s="20" t="s">
        <v>18</v>
      </c>
      <c r="C100" s="20" t="s">
        <v>208</v>
      </c>
      <c r="D100" s="20" t="s">
        <v>20</v>
      </c>
      <c r="E100" s="20" t="s">
        <v>5537</v>
      </c>
      <c r="F100" s="21">
        <v>46312.749976851846</v>
      </c>
      <c r="G100" s="20" t="s">
        <v>22</v>
      </c>
      <c r="H100" s="20" t="s">
        <v>5538</v>
      </c>
      <c r="I100" s="22">
        <v>340</v>
      </c>
      <c r="J100" s="20" t="s">
        <v>23</v>
      </c>
      <c r="K100" s="20" t="s">
        <v>24</v>
      </c>
      <c r="L100" s="22">
        <v>383</v>
      </c>
      <c r="M100" s="20" t="s">
        <v>269</v>
      </c>
      <c r="N100" s="21">
        <v>46312.772025462968</v>
      </c>
      <c r="O100" s="22">
        <v>330</v>
      </c>
      <c r="P100" s="20" t="s">
        <v>26</v>
      </c>
      <c r="Q100" s="22">
        <v>40</v>
      </c>
      <c r="R100" s="3" t="str">
        <f>IF(OR(G100="12R",G100="12L"),_xlfn.XLOOKUP(C100,DB!$A$2:$A$255,DB!$B$2:$B$255,""),IF(OR(G100="30L",G100="30R"),_xlfn.XLOOKUP(C100,DB!$A$2:$A$255,DB!$C$2:$C$255,""),""))</f>
        <v>ENEBA</v>
      </c>
      <c r="S100" s="3">
        <f t="shared" si="1"/>
        <v>17</v>
      </c>
      <c r="T100" s="3" t="str">
        <f>_xlfn.XLOOKUP(C100,DB!$A$2:$A$255,DB!$D$2:$D$255,"")</f>
        <v>Sector 3</v>
      </c>
    </row>
    <row r="101" spans="1:20" x14ac:dyDescent="0.2">
      <c r="A101" s="20" t="s">
        <v>220</v>
      </c>
      <c r="B101" s="20" t="s">
        <v>18</v>
      </c>
      <c r="C101" s="20" t="s">
        <v>221</v>
      </c>
      <c r="D101" s="20" t="s">
        <v>20</v>
      </c>
      <c r="E101" s="20" t="s">
        <v>562</v>
      </c>
      <c r="F101" s="21">
        <v>46312.752037037033</v>
      </c>
      <c r="G101" s="20" t="s">
        <v>22</v>
      </c>
      <c r="H101" s="20" t="s">
        <v>5539</v>
      </c>
      <c r="I101" s="22">
        <v>360</v>
      </c>
      <c r="J101" s="20" t="s">
        <v>23</v>
      </c>
      <c r="K101" s="20" t="s">
        <v>24</v>
      </c>
      <c r="L101" s="22">
        <v>874</v>
      </c>
      <c r="M101" s="20" t="s">
        <v>5540</v>
      </c>
      <c r="N101" s="21">
        <v>46312.799143518518</v>
      </c>
      <c r="O101" s="22">
        <v>360</v>
      </c>
      <c r="P101" s="20" t="s">
        <v>26</v>
      </c>
      <c r="Q101" s="22">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20" t="s">
        <v>228</v>
      </c>
      <c r="B102" s="20" t="s">
        <v>18</v>
      </c>
      <c r="C102" s="20" t="s">
        <v>19</v>
      </c>
      <c r="D102" s="20" t="s">
        <v>54</v>
      </c>
      <c r="E102" s="20" t="s">
        <v>452</v>
      </c>
      <c r="F102" s="21">
        <v>46312.75513888889</v>
      </c>
      <c r="G102" s="20" t="s">
        <v>22</v>
      </c>
      <c r="H102" s="20" t="s">
        <v>5541</v>
      </c>
      <c r="I102" s="22">
        <v>380</v>
      </c>
      <c r="J102" s="20" t="s">
        <v>23</v>
      </c>
      <c r="K102" s="20" t="s">
        <v>24</v>
      </c>
      <c r="L102" s="22">
        <v>869</v>
      </c>
      <c r="M102" s="20" t="s">
        <v>85</v>
      </c>
      <c r="N102" s="21">
        <v>46312.802511574075</v>
      </c>
      <c r="O102" s="22">
        <v>380</v>
      </c>
      <c r="P102" s="20" t="s">
        <v>26</v>
      </c>
      <c r="Q102" s="22">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20" t="s">
        <v>190</v>
      </c>
      <c r="B103" s="20" t="s">
        <v>18</v>
      </c>
      <c r="C103" s="20" t="s">
        <v>19</v>
      </c>
      <c r="D103" s="20" t="s">
        <v>54</v>
      </c>
      <c r="E103" s="20" t="s">
        <v>102</v>
      </c>
      <c r="F103" s="21">
        <v>46312.756689814814</v>
      </c>
      <c r="G103" s="20" t="s">
        <v>22</v>
      </c>
      <c r="H103" s="20" t="s">
        <v>5542</v>
      </c>
      <c r="I103" s="22">
        <v>360</v>
      </c>
      <c r="J103" s="20" t="s">
        <v>23</v>
      </c>
      <c r="K103" s="20" t="s">
        <v>24</v>
      </c>
      <c r="L103" s="22">
        <v>872</v>
      </c>
      <c r="M103" s="20" t="s">
        <v>181</v>
      </c>
      <c r="N103" s="21">
        <v>46312.804386574076</v>
      </c>
      <c r="O103" s="22">
        <v>360</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242</v>
      </c>
      <c r="B104" s="20" t="s">
        <v>18</v>
      </c>
      <c r="C104" s="20" t="s">
        <v>203</v>
      </c>
      <c r="D104" s="20" t="s">
        <v>61</v>
      </c>
      <c r="E104" s="20" t="s">
        <v>5543</v>
      </c>
      <c r="F104" s="21">
        <v>46312.760613425926</v>
      </c>
      <c r="G104" s="20" t="s">
        <v>22</v>
      </c>
      <c r="H104" s="20" t="s">
        <v>5544</v>
      </c>
      <c r="I104" s="22">
        <v>320</v>
      </c>
      <c r="J104" s="20" t="s">
        <v>23</v>
      </c>
      <c r="K104" s="20" t="s">
        <v>24</v>
      </c>
      <c r="L104" s="22">
        <v>448</v>
      </c>
      <c r="M104" s="20" t="s">
        <v>5545</v>
      </c>
      <c r="N104" s="21">
        <v>46312.785902777774</v>
      </c>
      <c r="O104" s="22">
        <v>340</v>
      </c>
      <c r="P104" s="20" t="s">
        <v>26</v>
      </c>
      <c r="Q104" s="22">
        <v>40</v>
      </c>
      <c r="R104" s="3" t="str">
        <f>IF(OR(G104="12R",G104="12L"),_xlfn.XLOOKUP(C104,DB!$A$2:$A$255,DB!$B$2:$B$255,""),IF(OR(G104="30L",G104="30R"),_xlfn.XLOOKUP(C104,DB!$A$2:$A$255,DB!$C$2:$C$255,""),""))</f>
        <v>ENEBA</v>
      </c>
      <c r="S104" s="3">
        <f t="shared" si="1"/>
        <v>18</v>
      </c>
      <c r="T104" s="3" t="str">
        <f>_xlfn.XLOOKUP(C104,DB!$A$2:$A$255,DB!$D$2:$D$255,"")</f>
        <v>Sector 3</v>
      </c>
    </row>
    <row r="105" spans="1:20" x14ac:dyDescent="0.2">
      <c r="A105" s="20" t="s">
        <v>5546</v>
      </c>
      <c r="B105" s="20" t="s">
        <v>18</v>
      </c>
      <c r="C105" s="20" t="s">
        <v>381</v>
      </c>
      <c r="D105" s="20" t="s">
        <v>768</v>
      </c>
      <c r="E105" s="20" t="s">
        <v>5546</v>
      </c>
      <c r="F105" s="21">
        <v>46312.761759259258</v>
      </c>
      <c r="G105" s="20" t="s">
        <v>22</v>
      </c>
      <c r="H105" s="20" t="s">
        <v>5547</v>
      </c>
      <c r="I105" s="22">
        <v>410</v>
      </c>
      <c r="J105" s="20" t="s">
        <v>23</v>
      </c>
      <c r="K105" s="20" t="s">
        <v>51</v>
      </c>
      <c r="L105" s="22">
        <v>218</v>
      </c>
      <c r="M105" s="20" t="s">
        <v>383</v>
      </c>
      <c r="N105" s="21">
        <v>46312.776898148149</v>
      </c>
      <c r="O105" s="22">
        <v>343</v>
      </c>
      <c r="P105" s="20" t="s">
        <v>26</v>
      </c>
      <c r="Q105" s="22">
        <v>40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389</v>
      </c>
      <c r="B106" s="20" t="s">
        <v>18</v>
      </c>
      <c r="C106" s="20" t="s">
        <v>390</v>
      </c>
      <c r="D106" s="20" t="s">
        <v>34</v>
      </c>
      <c r="E106" s="20" t="s">
        <v>3129</v>
      </c>
      <c r="F106" s="21">
        <v>46312.763344907406</v>
      </c>
      <c r="G106" s="20" t="s">
        <v>22</v>
      </c>
      <c r="H106" s="20" t="s">
        <v>5548</v>
      </c>
      <c r="I106" s="22">
        <v>350</v>
      </c>
      <c r="J106" s="20" t="s">
        <v>23</v>
      </c>
      <c r="K106" s="20" t="s">
        <v>24</v>
      </c>
      <c r="L106" s="22">
        <v>136</v>
      </c>
      <c r="M106" s="20" t="s">
        <v>40</v>
      </c>
      <c r="N106" s="21">
        <v>46312.772118055553</v>
      </c>
      <c r="O106" s="22">
        <v>206</v>
      </c>
      <c r="P106" s="20" t="s">
        <v>26</v>
      </c>
      <c r="Q106" s="22">
        <v>190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233</v>
      </c>
      <c r="B107" s="20" t="s">
        <v>18</v>
      </c>
      <c r="C107" s="20" t="s">
        <v>234</v>
      </c>
      <c r="D107" s="20" t="s">
        <v>44</v>
      </c>
      <c r="E107" s="20" t="s">
        <v>5549</v>
      </c>
      <c r="F107" s="21">
        <v>46312.766168981485</v>
      </c>
      <c r="G107" s="20" t="s">
        <v>22</v>
      </c>
      <c r="H107" s="20" t="s">
        <v>5550</v>
      </c>
      <c r="I107" s="22">
        <v>320</v>
      </c>
      <c r="J107" s="20" t="s">
        <v>23</v>
      </c>
      <c r="K107" s="20" t="s">
        <v>24</v>
      </c>
      <c r="L107" s="22">
        <v>551</v>
      </c>
      <c r="M107" s="20" t="s">
        <v>130</v>
      </c>
      <c r="N107" s="21">
        <v>46312.795358796298</v>
      </c>
      <c r="O107" s="22">
        <v>320</v>
      </c>
      <c r="P107" s="20" t="s">
        <v>26</v>
      </c>
      <c r="Q107" s="22">
        <v>40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198</v>
      </c>
      <c r="B108" s="20" t="s">
        <v>18</v>
      </c>
      <c r="C108" s="20" t="s">
        <v>199</v>
      </c>
      <c r="D108" s="20" t="s">
        <v>61</v>
      </c>
      <c r="E108" s="20" t="s">
        <v>1922</v>
      </c>
      <c r="F108" s="21">
        <v>46312.767314814817</v>
      </c>
      <c r="G108" s="20" t="s">
        <v>22</v>
      </c>
      <c r="H108" s="20" t="s">
        <v>5551</v>
      </c>
      <c r="I108" s="22">
        <v>310</v>
      </c>
      <c r="J108" s="20" t="s">
        <v>23</v>
      </c>
      <c r="K108" s="20" t="s">
        <v>24</v>
      </c>
      <c r="L108" s="22">
        <v>140</v>
      </c>
      <c r="M108" s="20" t="s">
        <v>3017</v>
      </c>
      <c r="N108" s="21">
        <v>46312.776724537034</v>
      </c>
      <c r="O108" s="22">
        <v>223</v>
      </c>
      <c r="P108" s="20" t="s">
        <v>26</v>
      </c>
      <c r="Q108" s="22">
        <v>190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305</v>
      </c>
      <c r="B109" s="20" t="s">
        <v>18</v>
      </c>
      <c r="C109" s="20" t="s">
        <v>148</v>
      </c>
      <c r="D109" s="20" t="s">
        <v>61</v>
      </c>
      <c r="E109" s="20" t="s">
        <v>5552</v>
      </c>
      <c r="F109" s="21">
        <v>46312.768750000003</v>
      </c>
      <c r="G109" s="20" t="s">
        <v>22</v>
      </c>
      <c r="H109" s="20" t="s">
        <v>5553</v>
      </c>
      <c r="I109" s="22">
        <v>330</v>
      </c>
      <c r="J109" s="20" t="s">
        <v>23</v>
      </c>
      <c r="K109" s="20" t="s">
        <v>24</v>
      </c>
      <c r="L109" s="22">
        <v>136</v>
      </c>
      <c r="M109" s="20" t="s">
        <v>40</v>
      </c>
      <c r="N109" s="21">
        <v>46312.778229166666</v>
      </c>
      <c r="O109" s="22">
        <v>229</v>
      </c>
      <c r="P109" s="20" t="s">
        <v>26</v>
      </c>
      <c r="Q109" s="22">
        <v>190</v>
      </c>
      <c r="R109" s="3" t="str">
        <f>IF(OR(G109="12R",G109="12L"),_xlfn.XLOOKUP(C109,DB!$A$2:$A$255,DB!$B$2:$B$255,""),IF(OR(G109="30L",G109="30R"),_xlfn.XLOOKUP(C109,DB!$A$2:$A$255,DB!$C$2:$C$255,""),""))</f>
        <v>NUDAL</v>
      </c>
      <c r="S109" s="3">
        <f t="shared" si="1"/>
        <v>18</v>
      </c>
      <c r="T109" s="3" t="str">
        <f>_xlfn.XLOOKUP(C109,DB!$A$2:$A$255,DB!$D$2:$D$255,"")</f>
        <v>Sector 3</v>
      </c>
    </row>
    <row r="110" spans="1:20" x14ac:dyDescent="0.2">
      <c r="A110" s="20" t="s">
        <v>253</v>
      </c>
      <c r="B110" s="20" t="s">
        <v>18</v>
      </c>
      <c r="C110" s="20" t="s">
        <v>122</v>
      </c>
      <c r="D110" s="20" t="s">
        <v>123</v>
      </c>
      <c r="E110" s="20" t="s">
        <v>1173</v>
      </c>
      <c r="F110" s="21">
        <v>46312.769606481481</v>
      </c>
      <c r="G110" s="20" t="s">
        <v>22</v>
      </c>
      <c r="H110" s="20" t="s">
        <v>5554</v>
      </c>
      <c r="I110" s="22">
        <v>340</v>
      </c>
      <c r="J110" s="20" t="s">
        <v>23</v>
      </c>
      <c r="K110" s="20" t="s">
        <v>24</v>
      </c>
      <c r="L110" s="22">
        <v>679</v>
      </c>
      <c r="M110" s="20" t="s">
        <v>124</v>
      </c>
      <c r="N110" s="21">
        <v>46312.805914351848</v>
      </c>
      <c r="O110" s="22">
        <v>340</v>
      </c>
      <c r="P110" s="20" t="s">
        <v>26</v>
      </c>
      <c r="Q110" s="22">
        <v>190</v>
      </c>
      <c r="R110" s="3" t="str">
        <f>IF(OR(G110="12R",G110="12L"),_xlfn.XLOOKUP(C110,DB!$A$2:$A$255,DB!$B$2:$B$255,""),IF(OR(G110="30L",G110="30R"),_xlfn.XLOOKUP(C110,DB!$A$2:$A$255,DB!$C$2:$C$255,""),""))</f>
        <v>ENEBA</v>
      </c>
      <c r="S110" s="3">
        <f t="shared" si="1"/>
        <v>18</v>
      </c>
      <c r="T110" s="3" t="str">
        <f>_xlfn.XLOOKUP(C110,DB!$A$2:$A$255,DB!$D$2:$D$255,"")</f>
        <v>Sector 3</v>
      </c>
    </row>
    <row r="111" spans="1:20" x14ac:dyDescent="0.2">
      <c r="A111" s="20" t="s">
        <v>237</v>
      </c>
      <c r="B111" s="20" t="s">
        <v>18</v>
      </c>
      <c r="C111" s="20" t="s">
        <v>238</v>
      </c>
      <c r="D111" s="20" t="s">
        <v>116</v>
      </c>
      <c r="E111" s="20" t="s">
        <v>5555</v>
      </c>
      <c r="F111" s="21">
        <v>46312.770474537036</v>
      </c>
      <c r="G111" s="20" t="s">
        <v>22</v>
      </c>
      <c r="H111" s="20" t="s">
        <v>5556</v>
      </c>
      <c r="I111" s="22">
        <v>370</v>
      </c>
      <c r="J111" s="20" t="s">
        <v>23</v>
      </c>
      <c r="K111" s="20" t="s">
        <v>24</v>
      </c>
      <c r="L111" s="22">
        <v>136</v>
      </c>
      <c r="M111" s="20" t="s">
        <v>40</v>
      </c>
      <c r="N111" s="21">
        <v>46312.77957175926</v>
      </c>
      <c r="O111" s="22">
        <v>265</v>
      </c>
      <c r="P111" s="20" t="s">
        <v>26</v>
      </c>
      <c r="Q111" s="22">
        <v>190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231</v>
      </c>
      <c r="B112" s="20" t="s">
        <v>18</v>
      </c>
      <c r="C112" s="20" t="s">
        <v>33</v>
      </c>
      <c r="D112" s="20" t="s">
        <v>61</v>
      </c>
      <c r="E112" s="20" t="s">
        <v>98</v>
      </c>
      <c r="F112" s="21">
        <v>46312.771238425921</v>
      </c>
      <c r="G112" s="20" t="s">
        <v>22</v>
      </c>
      <c r="H112" s="20" t="s">
        <v>5557</v>
      </c>
      <c r="I112" s="22">
        <v>340</v>
      </c>
      <c r="J112" s="20" t="s">
        <v>23</v>
      </c>
      <c r="K112" s="20" t="s">
        <v>24</v>
      </c>
      <c r="L112" s="22">
        <v>850</v>
      </c>
      <c r="M112" s="20" t="s">
        <v>36</v>
      </c>
      <c r="N112" s="21">
        <v>46312.818356481483</v>
      </c>
      <c r="O112" s="22">
        <v>340</v>
      </c>
      <c r="P112" s="20" t="s">
        <v>26</v>
      </c>
      <c r="Q112" s="2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243</v>
      </c>
      <c r="B113" s="20" t="s">
        <v>18</v>
      </c>
      <c r="C113" s="20" t="s">
        <v>144</v>
      </c>
      <c r="D113" s="20" t="s">
        <v>61</v>
      </c>
      <c r="E113" s="20" t="s">
        <v>5247</v>
      </c>
      <c r="F113" s="21">
        <v>46312.771921296298</v>
      </c>
      <c r="G113" s="20" t="s">
        <v>22</v>
      </c>
      <c r="H113" s="20" t="s">
        <v>5558</v>
      </c>
      <c r="I113" s="22">
        <v>350</v>
      </c>
      <c r="J113" s="20" t="s">
        <v>23</v>
      </c>
      <c r="K113" s="20" t="s">
        <v>24</v>
      </c>
      <c r="L113" s="22">
        <v>383</v>
      </c>
      <c r="M113" s="20" t="s">
        <v>269</v>
      </c>
      <c r="N113" s="21">
        <v>46312.794131944444</v>
      </c>
      <c r="O113" s="22">
        <v>350</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244</v>
      </c>
      <c r="B114" s="20" t="s">
        <v>18</v>
      </c>
      <c r="C114" s="20" t="s">
        <v>28</v>
      </c>
      <c r="D114" s="20" t="s">
        <v>29</v>
      </c>
      <c r="E114" s="20" t="s">
        <v>5559</v>
      </c>
      <c r="F114" s="21">
        <v>46312.773252314815</v>
      </c>
      <c r="G114" s="20" t="s">
        <v>22</v>
      </c>
      <c r="H114" s="20" t="s">
        <v>5560</v>
      </c>
      <c r="I114" s="22">
        <v>370</v>
      </c>
      <c r="J114" s="20" t="s">
        <v>23</v>
      </c>
      <c r="K114" s="20" t="s">
        <v>24</v>
      </c>
      <c r="L114" s="22">
        <v>383</v>
      </c>
      <c r="M114" s="20" t="s">
        <v>269</v>
      </c>
      <c r="N114" s="21">
        <v>46312.795173611114</v>
      </c>
      <c r="O114" s="22">
        <v>330</v>
      </c>
      <c r="P114" s="20" t="s">
        <v>26</v>
      </c>
      <c r="Q114" s="22">
        <v>40</v>
      </c>
      <c r="R114" s="3" t="str">
        <f>IF(OR(G114="12R",G114="12L"),_xlfn.XLOOKUP(C114,DB!$A$2:$A$255,DB!$B$2:$B$255,""),IF(OR(G114="30L",G114="30R"),_xlfn.XLOOKUP(C114,DB!$A$2:$A$255,DB!$C$2:$C$255,""),""))</f>
        <v>OMSUK</v>
      </c>
      <c r="S114" s="3">
        <f t="shared" si="1"/>
        <v>18</v>
      </c>
      <c r="T114" s="3" t="str">
        <f>_xlfn.XLOOKUP(C114,DB!$A$2:$A$255,DB!$D$2:$D$255,"")</f>
        <v>Sector 3</v>
      </c>
    </row>
    <row r="115" spans="1:20" x14ac:dyDescent="0.2">
      <c r="A115" s="20" t="s">
        <v>255</v>
      </c>
      <c r="B115" s="20" t="s">
        <v>18</v>
      </c>
      <c r="C115" s="20" t="s">
        <v>256</v>
      </c>
      <c r="D115" s="20" t="s">
        <v>54</v>
      </c>
      <c r="E115" s="20" t="s">
        <v>3229</v>
      </c>
      <c r="F115" s="21">
        <v>46312.776284722218</v>
      </c>
      <c r="G115" s="20" t="s">
        <v>22</v>
      </c>
      <c r="H115" s="20" t="s">
        <v>5561</v>
      </c>
      <c r="I115" s="22">
        <v>380</v>
      </c>
      <c r="J115" s="20" t="s">
        <v>23</v>
      </c>
      <c r="K115" s="20" t="s">
        <v>24</v>
      </c>
      <c r="L115" s="22">
        <v>850</v>
      </c>
      <c r="M115" s="20" t="s">
        <v>36</v>
      </c>
      <c r="N115" s="21">
        <v>46312.824143518519</v>
      </c>
      <c r="O115" s="22">
        <v>380</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1481</v>
      </c>
      <c r="B116" s="20" t="s">
        <v>18</v>
      </c>
      <c r="C116" s="20" t="s">
        <v>854</v>
      </c>
      <c r="D116" s="20" t="s">
        <v>116</v>
      </c>
      <c r="E116" s="20" t="s">
        <v>3025</v>
      </c>
      <c r="F116" s="21">
        <v>46312.777418981481</v>
      </c>
      <c r="G116" s="20" t="s">
        <v>22</v>
      </c>
      <c r="H116" s="20" t="s">
        <v>5562</v>
      </c>
      <c r="I116" s="22">
        <v>360</v>
      </c>
      <c r="J116" s="20" t="s">
        <v>23</v>
      </c>
      <c r="K116" s="20" t="s">
        <v>24</v>
      </c>
      <c r="L116" s="22">
        <v>893</v>
      </c>
      <c r="M116" s="20" t="s">
        <v>36</v>
      </c>
      <c r="N116" s="21">
        <v>46312.825532407413</v>
      </c>
      <c r="O116" s="22">
        <v>360</v>
      </c>
      <c r="P116" s="20" t="s">
        <v>26</v>
      </c>
      <c r="Q116" s="22">
        <v>190</v>
      </c>
      <c r="R116" s="3" t="str">
        <f>IF(OR(G116="12R",G116="12L"),_xlfn.XLOOKUP(C116,DB!$A$2:$A$255,DB!$B$2:$B$255,""),IF(OR(G116="30L",G116="30R"),_xlfn.XLOOKUP(C116,DB!$A$2:$A$255,DB!$C$2:$C$255,""),""))</f>
        <v>UDGUV</v>
      </c>
      <c r="S116" s="3">
        <f t="shared" si="1"/>
        <v>18</v>
      </c>
      <c r="T116" s="3" t="str">
        <f>_xlfn.XLOOKUP(C116,DB!$A$2:$A$255,DB!$D$2:$D$255,"")</f>
        <v>Sector 2</v>
      </c>
    </row>
    <row r="117" spans="1:20" x14ac:dyDescent="0.2">
      <c r="A117" s="20" t="s">
        <v>240</v>
      </c>
      <c r="B117" s="20" t="s">
        <v>18</v>
      </c>
      <c r="C117" s="20" t="s">
        <v>28</v>
      </c>
      <c r="D117" s="20" t="s">
        <v>241</v>
      </c>
      <c r="E117" s="20" t="s">
        <v>3815</v>
      </c>
      <c r="F117" s="21">
        <v>46312.779224537036</v>
      </c>
      <c r="G117" s="20" t="s">
        <v>22</v>
      </c>
      <c r="H117" s="20" t="s">
        <v>5563</v>
      </c>
      <c r="I117" s="22">
        <v>350</v>
      </c>
      <c r="J117" s="20" t="s">
        <v>23</v>
      </c>
      <c r="K117" s="20" t="s">
        <v>24</v>
      </c>
      <c r="L117" s="22">
        <v>383</v>
      </c>
      <c r="M117" s="20" t="s">
        <v>269</v>
      </c>
      <c r="N117" s="21">
        <v>46312.801087962958</v>
      </c>
      <c r="O117" s="22">
        <v>310</v>
      </c>
      <c r="P117" s="20" t="s">
        <v>26</v>
      </c>
      <c r="Q117" s="22">
        <v>40</v>
      </c>
      <c r="R117" s="3" t="str">
        <f>IF(OR(G117="12R",G117="12L"),_xlfn.XLOOKUP(C117,DB!$A$2:$A$255,DB!$B$2:$B$255,""),IF(OR(G117="30L",G117="30R"),_xlfn.XLOOKUP(C117,DB!$A$2:$A$255,DB!$C$2:$C$255,""),""))</f>
        <v>OMSUK</v>
      </c>
      <c r="S117" s="3">
        <f t="shared" si="1"/>
        <v>18</v>
      </c>
      <c r="T117" s="3" t="str">
        <f>_xlfn.XLOOKUP(C117,DB!$A$2:$A$255,DB!$D$2:$D$255,"")</f>
        <v>Sector 3</v>
      </c>
    </row>
    <row r="118" spans="1:20" x14ac:dyDescent="0.2">
      <c r="A118" s="20" t="s">
        <v>1869</v>
      </c>
      <c r="B118" s="20" t="s">
        <v>18</v>
      </c>
      <c r="C118" s="20" t="s">
        <v>101</v>
      </c>
      <c r="D118" s="20" t="s">
        <v>34</v>
      </c>
      <c r="E118" s="20" t="s">
        <v>399</v>
      </c>
      <c r="F118" s="21">
        <v>46312.781921296293</v>
      </c>
      <c r="G118" s="20" t="s">
        <v>22</v>
      </c>
      <c r="H118" s="20" t="s">
        <v>5564</v>
      </c>
      <c r="I118" s="22">
        <v>360</v>
      </c>
      <c r="J118" s="20" t="s">
        <v>23</v>
      </c>
      <c r="K118" s="20" t="s">
        <v>24</v>
      </c>
      <c r="L118" s="22">
        <v>875</v>
      </c>
      <c r="M118" s="20" t="s">
        <v>2022</v>
      </c>
      <c r="N118" s="21">
        <v>46312.829085648147</v>
      </c>
      <c r="O118" s="22">
        <v>360</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232</v>
      </c>
      <c r="B119" s="20" t="s">
        <v>18</v>
      </c>
      <c r="C119" s="20" t="s">
        <v>170</v>
      </c>
      <c r="D119" s="20" t="s">
        <v>20</v>
      </c>
      <c r="E119" s="20" t="s">
        <v>5565</v>
      </c>
      <c r="F119" s="21">
        <v>46312.782847222217</v>
      </c>
      <c r="G119" s="20" t="s">
        <v>22</v>
      </c>
      <c r="H119" s="20" t="s">
        <v>5566</v>
      </c>
      <c r="I119" s="22">
        <v>330</v>
      </c>
      <c r="J119" s="20" t="s">
        <v>23</v>
      </c>
      <c r="K119" s="20" t="s">
        <v>24</v>
      </c>
      <c r="L119" s="22">
        <v>383</v>
      </c>
      <c r="M119" s="20" t="s">
        <v>269</v>
      </c>
      <c r="N119" s="21">
        <v>46312.803796296299</v>
      </c>
      <c r="O119" s="22">
        <v>330</v>
      </c>
      <c r="P119" s="20" t="s">
        <v>26</v>
      </c>
      <c r="Q119" s="22">
        <v>40</v>
      </c>
      <c r="R119" s="3" t="str">
        <f>IF(OR(G119="12R",G119="12L"),_xlfn.XLOOKUP(C119,DB!$A$2:$A$255,DB!$B$2:$B$255,""),IF(OR(G119="30L",G119="30R"),_xlfn.XLOOKUP(C119,DB!$A$2:$A$255,DB!$C$2:$C$255,""),""))</f>
        <v>OMSUK</v>
      </c>
      <c r="S119" s="3">
        <f t="shared" si="1"/>
        <v>18</v>
      </c>
      <c r="T119" s="3" t="str">
        <f>_xlfn.XLOOKUP(C119,DB!$A$2:$A$255,DB!$D$2:$D$255,"")</f>
        <v>Sector 3</v>
      </c>
    </row>
    <row r="120" spans="1:20" x14ac:dyDescent="0.2">
      <c r="A120" s="20" t="s">
        <v>251</v>
      </c>
      <c r="B120" s="20" t="s">
        <v>18</v>
      </c>
      <c r="C120" s="20" t="s">
        <v>63</v>
      </c>
      <c r="D120" s="20" t="s">
        <v>34</v>
      </c>
      <c r="E120" s="20" t="s">
        <v>391</v>
      </c>
      <c r="F120" s="21">
        <v>46312.783738425926</v>
      </c>
      <c r="G120" s="20" t="s">
        <v>22</v>
      </c>
      <c r="H120" s="20" t="s">
        <v>5567</v>
      </c>
      <c r="I120" s="22">
        <v>360</v>
      </c>
      <c r="J120" s="20" t="s">
        <v>23</v>
      </c>
      <c r="K120" s="20" t="s">
        <v>24</v>
      </c>
      <c r="L120" s="22">
        <v>876</v>
      </c>
      <c r="M120" s="20" t="s">
        <v>181</v>
      </c>
      <c r="N120" s="21">
        <v>46312.831701388888</v>
      </c>
      <c r="O120" s="22">
        <v>360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1864</v>
      </c>
      <c r="B121" s="20" t="s">
        <v>18</v>
      </c>
      <c r="C121" s="20" t="s">
        <v>215</v>
      </c>
      <c r="D121" s="20" t="s">
        <v>116</v>
      </c>
      <c r="E121" s="20" t="s">
        <v>5108</v>
      </c>
      <c r="F121" s="21">
        <v>46312.784699074073</v>
      </c>
      <c r="G121" s="20" t="s">
        <v>22</v>
      </c>
      <c r="H121" s="20" t="s">
        <v>5568</v>
      </c>
      <c r="I121" s="22">
        <v>360</v>
      </c>
      <c r="J121" s="20" t="s">
        <v>23</v>
      </c>
      <c r="K121" s="20" t="s">
        <v>24</v>
      </c>
      <c r="L121" s="22">
        <v>383</v>
      </c>
      <c r="M121" s="20" t="s">
        <v>269</v>
      </c>
      <c r="N121" s="21">
        <v>46312.805717592593</v>
      </c>
      <c r="O121" s="22">
        <v>340</v>
      </c>
      <c r="P121" s="20" t="s">
        <v>26</v>
      </c>
      <c r="Q121" s="22">
        <v>40</v>
      </c>
      <c r="R121" s="3" t="str">
        <f>IF(OR(G121="12R",G121="12L"),_xlfn.XLOOKUP(C121,DB!$A$2:$A$255,DB!$B$2:$B$255,""),IF(OR(G121="30L",G121="30R"),_xlfn.XLOOKUP(C121,DB!$A$2:$A$255,DB!$C$2:$C$255,""),""))</f>
        <v>OMSUK</v>
      </c>
      <c r="S121" s="3">
        <f t="shared" si="1"/>
        <v>18</v>
      </c>
      <c r="T121" s="3" t="str">
        <f>_xlfn.XLOOKUP(C121,DB!$A$2:$A$255,DB!$D$2:$D$255,"")</f>
        <v>Sector 3</v>
      </c>
    </row>
    <row r="122" spans="1:20" x14ac:dyDescent="0.2">
      <c r="A122" s="20" t="s">
        <v>257</v>
      </c>
      <c r="B122" s="20" t="s">
        <v>18</v>
      </c>
      <c r="C122" s="20" t="s">
        <v>122</v>
      </c>
      <c r="D122" s="20" t="s">
        <v>123</v>
      </c>
      <c r="E122" s="20" t="s">
        <v>651</v>
      </c>
      <c r="F122" s="21">
        <v>46312.786006944443</v>
      </c>
      <c r="G122" s="20" t="s">
        <v>22</v>
      </c>
      <c r="H122" s="20" t="s">
        <v>5569</v>
      </c>
      <c r="I122" s="22">
        <v>320</v>
      </c>
      <c r="J122" s="20" t="s">
        <v>23</v>
      </c>
      <c r="K122" s="20" t="s">
        <v>24</v>
      </c>
      <c r="L122" s="22">
        <v>537</v>
      </c>
      <c r="M122" s="20" t="s">
        <v>130</v>
      </c>
      <c r="N122" s="21">
        <v>46312.814895833333</v>
      </c>
      <c r="O122" s="22">
        <v>340</v>
      </c>
      <c r="P122" s="20" t="s">
        <v>26</v>
      </c>
      <c r="Q122" s="22">
        <v>40</v>
      </c>
      <c r="R122" s="3" t="str">
        <f>IF(OR(G122="12R",G122="12L"),_xlfn.XLOOKUP(C122,DB!$A$2:$A$255,DB!$B$2:$B$255,""),IF(OR(G122="30L",G122="30R"),_xlfn.XLOOKUP(C122,DB!$A$2:$A$255,DB!$C$2:$C$255,""),""))</f>
        <v>ENEBA</v>
      </c>
      <c r="S122" s="3">
        <f t="shared" si="1"/>
        <v>18</v>
      </c>
      <c r="T122" s="3" t="str">
        <f>_xlfn.XLOOKUP(C122,DB!$A$2:$A$255,DB!$D$2:$D$255,"")</f>
        <v>Sector 3</v>
      </c>
    </row>
    <row r="123" spans="1:20" x14ac:dyDescent="0.2">
      <c r="A123" s="20" t="s">
        <v>483</v>
      </c>
      <c r="B123" s="20" t="s">
        <v>18</v>
      </c>
      <c r="C123" s="20" t="s">
        <v>484</v>
      </c>
      <c r="D123" s="20" t="s">
        <v>54</v>
      </c>
      <c r="E123" s="20" t="s">
        <v>452</v>
      </c>
      <c r="F123" s="21">
        <v>46312.787256944444</v>
      </c>
      <c r="G123" s="20" t="s">
        <v>22</v>
      </c>
      <c r="H123" s="20" t="s">
        <v>5570</v>
      </c>
      <c r="I123" s="22">
        <v>380</v>
      </c>
      <c r="J123" s="20" t="s">
        <v>23</v>
      </c>
      <c r="K123" s="20" t="s">
        <v>24</v>
      </c>
      <c r="L123" s="22">
        <v>1001</v>
      </c>
      <c r="M123" s="20" t="s">
        <v>486</v>
      </c>
      <c r="N123" s="21">
        <v>46312.840115740742</v>
      </c>
      <c r="O123" s="22">
        <v>228</v>
      </c>
      <c r="P123" s="20" t="s">
        <v>26</v>
      </c>
      <c r="Q123" s="22">
        <v>190</v>
      </c>
      <c r="R123" s="3" t="str">
        <f>IF(OR(G123="12R",G123="12L"),_xlfn.XLOOKUP(C123,DB!$A$2:$A$255,DB!$B$2:$B$255,""),IF(OR(G123="30L",G123="30R"),_xlfn.XLOOKUP(C123,DB!$A$2:$A$255,DB!$C$2:$C$255,""),""))</f>
        <v>UDGUV</v>
      </c>
      <c r="S123" s="3">
        <f t="shared" si="1"/>
        <v>18</v>
      </c>
      <c r="T123" s="3" t="str">
        <f>_xlfn.XLOOKUP(C123,DB!$A$2:$A$255,DB!$D$2:$D$255,"")</f>
        <v>Sector 2</v>
      </c>
    </row>
    <row r="124" spans="1:20" x14ac:dyDescent="0.2">
      <c r="A124" s="20" t="s">
        <v>218</v>
      </c>
      <c r="B124" s="20" t="s">
        <v>18</v>
      </c>
      <c r="C124" s="20" t="s">
        <v>219</v>
      </c>
      <c r="D124" s="20" t="s">
        <v>54</v>
      </c>
      <c r="E124" s="20" t="s">
        <v>2288</v>
      </c>
      <c r="F124" s="21">
        <v>46312.792071759264</v>
      </c>
      <c r="G124" s="20" t="s">
        <v>22</v>
      </c>
      <c r="H124" s="20" t="s">
        <v>5571</v>
      </c>
      <c r="I124" s="22">
        <v>350</v>
      </c>
      <c r="J124" s="20" t="s">
        <v>23</v>
      </c>
      <c r="K124" s="20" t="s">
        <v>24</v>
      </c>
      <c r="L124" s="22">
        <v>154</v>
      </c>
      <c r="M124" s="20" t="s">
        <v>3644</v>
      </c>
      <c r="N124" s="21">
        <v>46312.802314814813</v>
      </c>
      <c r="O124" s="22">
        <v>289</v>
      </c>
      <c r="P124" s="20" t="s">
        <v>26</v>
      </c>
      <c r="Q124" s="22">
        <v>190</v>
      </c>
      <c r="R124" s="3" t="str">
        <f>IF(OR(G124="12R",G124="12L"),_xlfn.XLOOKUP(C124,DB!$A$2:$A$255,DB!$B$2:$B$255,""),IF(OR(G124="30L",G124="30R"),_xlfn.XLOOKUP(C124,DB!$A$2:$A$255,DB!$C$2:$C$255,""),""))</f>
        <v>TAKUX</v>
      </c>
      <c r="S124" s="3">
        <f t="shared" si="1"/>
        <v>19</v>
      </c>
      <c r="T124" s="3" t="str">
        <f>_xlfn.XLOOKUP(C124,DB!$A$2:$A$255,DB!$D$2:$D$255,"")</f>
        <v>Sector 7</v>
      </c>
    </row>
    <row r="125" spans="1:20" x14ac:dyDescent="0.2">
      <c r="A125" s="20" t="s">
        <v>263</v>
      </c>
      <c r="B125" s="20" t="s">
        <v>18</v>
      </c>
      <c r="C125" s="20" t="s">
        <v>115</v>
      </c>
      <c r="D125" s="20" t="s">
        <v>129</v>
      </c>
      <c r="E125" s="20" t="s">
        <v>5572</v>
      </c>
      <c r="F125" s="21">
        <v>46312.793738425928</v>
      </c>
      <c r="G125" s="20" t="s">
        <v>22</v>
      </c>
      <c r="H125" s="20" t="s">
        <v>5573</v>
      </c>
      <c r="I125" s="22">
        <v>350</v>
      </c>
      <c r="J125" s="20" t="s">
        <v>23</v>
      </c>
      <c r="K125" s="20" t="s">
        <v>24</v>
      </c>
      <c r="L125" s="22">
        <v>146</v>
      </c>
      <c r="M125" s="20" t="s">
        <v>481</v>
      </c>
      <c r="N125" s="21">
        <v>46312.803993055553</v>
      </c>
      <c r="O125" s="22">
        <v>247</v>
      </c>
      <c r="P125" s="20" t="s">
        <v>26</v>
      </c>
      <c r="Q125" s="22">
        <v>190</v>
      </c>
      <c r="R125" s="3" t="str">
        <f>IF(OR(G125="12R",G125="12L"),_xlfn.XLOOKUP(C125,DB!$A$2:$A$255,DB!$B$2:$B$255,""),IF(OR(G125="30L",G125="30R"),_xlfn.XLOOKUP(C125,DB!$A$2:$A$255,DB!$C$2:$C$255,""),""))</f>
        <v>TAKUX</v>
      </c>
      <c r="S125" s="3">
        <f t="shared" si="1"/>
        <v>19</v>
      </c>
      <c r="T125" s="3" t="str">
        <f>_xlfn.XLOOKUP(C125,DB!$A$2:$A$255,DB!$D$2:$D$255,"")</f>
        <v>Sector 7</v>
      </c>
    </row>
    <row r="126" spans="1:20" x14ac:dyDescent="0.2">
      <c r="A126" s="20" t="s">
        <v>245</v>
      </c>
      <c r="B126" s="20" t="s">
        <v>18</v>
      </c>
      <c r="C126" s="20" t="s">
        <v>246</v>
      </c>
      <c r="D126" s="20" t="s">
        <v>247</v>
      </c>
      <c r="E126" s="20" t="s">
        <v>658</v>
      </c>
      <c r="F126" s="21">
        <v>46312.795138888891</v>
      </c>
      <c r="G126" s="20" t="s">
        <v>22</v>
      </c>
      <c r="H126" s="20" t="s">
        <v>4735</v>
      </c>
      <c r="I126" s="22">
        <v>100</v>
      </c>
      <c r="J126" s="20" t="s">
        <v>23</v>
      </c>
      <c r="K126" s="20" t="s">
        <v>24</v>
      </c>
      <c r="L126" s="22">
        <v>361</v>
      </c>
      <c r="M126" s="20" t="s">
        <v>246</v>
      </c>
      <c r="N126" s="21">
        <v>46312.861516203702</v>
      </c>
      <c r="O126" s="22">
        <v>0</v>
      </c>
      <c r="P126" s="20" t="s">
        <v>137</v>
      </c>
      <c r="Q126" s="22">
        <v>40</v>
      </c>
      <c r="R126" s="3" t="str">
        <f>IF(OR(G126="12R",G126="12L"),_xlfn.XLOOKUP(C126,DB!$A$2:$A$255,DB!$B$2:$B$255,""),IF(OR(G126="30L",G126="30R"),_xlfn.XLOOKUP(C126,DB!$A$2:$A$255,DB!$C$2:$C$255,""),""))</f>
        <v>CZM</v>
      </c>
      <c r="S126" s="3">
        <f t="shared" si="1"/>
        <v>19</v>
      </c>
      <c r="T126" s="3" t="str">
        <f>_xlfn.XLOOKUP(C126,DB!$A$2:$A$255,DB!$D$2:$D$255,"")</f>
        <v>Sector 7</v>
      </c>
    </row>
    <row r="127" spans="1:20" x14ac:dyDescent="0.2">
      <c r="A127" s="20" t="s">
        <v>663</v>
      </c>
      <c r="B127" s="20" t="s">
        <v>18</v>
      </c>
      <c r="C127" s="20" t="s">
        <v>664</v>
      </c>
      <c r="D127" s="20" t="s">
        <v>129</v>
      </c>
      <c r="E127" s="20" t="s">
        <v>5574</v>
      </c>
      <c r="F127" s="21">
        <v>46312.796527777777</v>
      </c>
      <c r="G127" s="20" t="s">
        <v>22</v>
      </c>
      <c r="H127" s="20" t="s">
        <v>5575</v>
      </c>
      <c r="I127" s="22">
        <v>360</v>
      </c>
      <c r="J127" s="20" t="s">
        <v>23</v>
      </c>
      <c r="K127" s="20" t="s">
        <v>24</v>
      </c>
      <c r="L127" s="22">
        <v>460</v>
      </c>
      <c r="M127" s="20" t="s">
        <v>204</v>
      </c>
      <c r="N127" s="21">
        <v>46312.822627314818</v>
      </c>
      <c r="O127" s="22">
        <v>340</v>
      </c>
      <c r="P127" s="20" t="s">
        <v>26</v>
      </c>
      <c r="Q127" s="22">
        <v>40</v>
      </c>
      <c r="R127" s="3" t="str">
        <f>IF(OR(G127="12R",G127="12L"),_xlfn.XLOOKUP(C127,DB!$A$2:$A$255,DB!$B$2:$B$255,""),IF(OR(G127="30L",G127="30R"),_xlfn.XLOOKUP(C127,DB!$A$2:$A$255,DB!$C$2:$C$255,""),""))</f>
        <v>OMSUK</v>
      </c>
      <c r="S127" s="3">
        <f t="shared" si="1"/>
        <v>19</v>
      </c>
      <c r="T127" s="3" t="str">
        <f>_xlfn.XLOOKUP(C127,DB!$A$2:$A$255,DB!$D$2:$D$255,"")</f>
        <v>Sector 3</v>
      </c>
    </row>
    <row r="128" spans="1:20" x14ac:dyDescent="0.2">
      <c r="A128" s="20" t="s">
        <v>509</v>
      </c>
      <c r="B128" s="20" t="s">
        <v>18</v>
      </c>
      <c r="C128" s="20" t="s">
        <v>134</v>
      </c>
      <c r="D128" s="20" t="s">
        <v>20</v>
      </c>
      <c r="E128" s="20" t="s">
        <v>4256</v>
      </c>
      <c r="F128" s="21">
        <v>46312.798159722224</v>
      </c>
      <c r="G128" s="20" t="s">
        <v>22</v>
      </c>
      <c r="H128" s="20" t="s">
        <v>5576</v>
      </c>
      <c r="I128" s="22">
        <v>320</v>
      </c>
      <c r="J128" s="20" t="s">
        <v>23</v>
      </c>
      <c r="K128" s="20" t="s">
        <v>24</v>
      </c>
      <c r="L128" s="22">
        <v>379</v>
      </c>
      <c r="M128" s="20" t="s">
        <v>269</v>
      </c>
      <c r="N128" s="21">
        <v>46312.820254629631</v>
      </c>
      <c r="O128" s="22">
        <v>330</v>
      </c>
      <c r="P128" s="20" t="s">
        <v>26</v>
      </c>
      <c r="Q128" s="22">
        <v>40</v>
      </c>
      <c r="R128" s="3" t="str">
        <f>IF(OR(G128="12R",G128="12L"),_xlfn.XLOOKUP(C128,DB!$A$2:$A$255,DB!$B$2:$B$255,""),IF(OR(G128="30L",G128="30R"),_xlfn.XLOOKUP(C128,DB!$A$2:$A$255,DB!$C$2:$C$255,""),""))</f>
        <v>ENEBA</v>
      </c>
      <c r="S128" s="3">
        <f t="shared" si="1"/>
        <v>19</v>
      </c>
      <c r="T128" s="3" t="str">
        <f>_xlfn.XLOOKUP(C128,DB!$A$2:$A$255,DB!$D$2:$D$255,"")</f>
        <v>Sector 3</v>
      </c>
    </row>
    <row r="129" spans="1:20" x14ac:dyDescent="0.2">
      <c r="A129" s="20" t="s">
        <v>264</v>
      </c>
      <c r="B129" s="20" t="s">
        <v>18</v>
      </c>
      <c r="C129" s="20" t="s">
        <v>224</v>
      </c>
      <c r="D129" s="20" t="s">
        <v>116</v>
      </c>
      <c r="E129" s="20" t="s">
        <v>239</v>
      </c>
      <c r="F129" s="21">
        <v>46312.799490740741</v>
      </c>
      <c r="G129" s="20" t="s">
        <v>22</v>
      </c>
      <c r="H129" s="20" t="s">
        <v>5577</v>
      </c>
      <c r="I129" s="22">
        <v>320</v>
      </c>
      <c r="J129" s="20" t="s">
        <v>23</v>
      </c>
      <c r="K129" s="20" t="s">
        <v>24</v>
      </c>
      <c r="L129" s="22">
        <v>545</v>
      </c>
      <c r="M129" s="20" t="s">
        <v>130</v>
      </c>
      <c r="N129" s="21">
        <v>46312.828703703708</v>
      </c>
      <c r="O129" s="22">
        <v>320</v>
      </c>
      <c r="P129" s="20" t="s">
        <v>26</v>
      </c>
      <c r="Q129" s="22">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s="20" t="s">
        <v>267</v>
      </c>
      <c r="B130" s="20" t="s">
        <v>18</v>
      </c>
      <c r="C130" s="20" t="s">
        <v>230</v>
      </c>
      <c r="D130" s="20" t="s">
        <v>123</v>
      </c>
      <c r="E130" s="20" t="s">
        <v>5578</v>
      </c>
      <c r="F130" s="21">
        <v>46312.80086805555</v>
      </c>
      <c r="G130" s="20" t="s">
        <v>22</v>
      </c>
      <c r="H130" s="20" t="s">
        <v>5579</v>
      </c>
      <c r="I130" s="22">
        <v>340</v>
      </c>
      <c r="J130" s="20" t="s">
        <v>23</v>
      </c>
      <c r="K130" s="20" t="s">
        <v>24</v>
      </c>
      <c r="L130" s="22">
        <v>383</v>
      </c>
      <c r="M130" s="20" t="s">
        <v>269</v>
      </c>
      <c r="N130" s="21">
        <v>46312.82231481481</v>
      </c>
      <c r="O130" s="22">
        <v>320</v>
      </c>
      <c r="P130" s="20" t="s">
        <v>26</v>
      </c>
      <c r="Q130" s="22">
        <v>40</v>
      </c>
      <c r="R130" s="3" t="str">
        <f>IF(OR(G130="12R",G130="12L"),_xlfn.XLOOKUP(C130,DB!$A$2:$A$255,DB!$B$2:$B$255,""),IF(OR(G130="30L",G130="30R"),_xlfn.XLOOKUP(C130,DB!$A$2:$A$255,DB!$C$2:$C$255,""),""))</f>
        <v>OMSUK</v>
      </c>
      <c r="S130" s="3">
        <f t="shared" si="1"/>
        <v>19</v>
      </c>
      <c r="T130" s="3" t="str">
        <f>_xlfn.XLOOKUP(C130,DB!$A$2:$A$255,DB!$D$2:$D$255,"")</f>
        <v>Sector 3</v>
      </c>
    </row>
    <row r="131" spans="1:20" x14ac:dyDescent="0.2">
      <c r="A131" s="20" t="s">
        <v>3685</v>
      </c>
      <c r="B131" s="20" t="s">
        <v>18</v>
      </c>
      <c r="C131" s="20" t="s">
        <v>199</v>
      </c>
      <c r="D131" s="20" t="s">
        <v>61</v>
      </c>
      <c r="E131" s="20" t="s">
        <v>3328</v>
      </c>
      <c r="F131" s="21">
        <v>46312.802743055552</v>
      </c>
      <c r="G131" s="20" t="s">
        <v>22</v>
      </c>
      <c r="H131" s="20" t="s">
        <v>5580</v>
      </c>
      <c r="I131" s="22">
        <v>330</v>
      </c>
      <c r="J131" s="20" t="s">
        <v>23</v>
      </c>
      <c r="K131" s="20" t="s">
        <v>24</v>
      </c>
      <c r="L131" s="22">
        <v>132</v>
      </c>
      <c r="M131" s="20" t="s">
        <v>40</v>
      </c>
      <c r="N131" s="21">
        <v>46312.812118055561</v>
      </c>
      <c r="O131" s="22">
        <v>216</v>
      </c>
      <c r="P131" s="20" t="s">
        <v>26</v>
      </c>
      <c r="Q131" s="22">
        <v>190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s="20" t="s">
        <v>2251</v>
      </c>
      <c r="B132" s="20" t="s">
        <v>18</v>
      </c>
      <c r="C132" s="20" t="s">
        <v>128</v>
      </c>
      <c r="D132" s="20" t="s">
        <v>129</v>
      </c>
      <c r="E132" s="20" t="s">
        <v>4895</v>
      </c>
      <c r="F132" s="21">
        <v>46312.80400462963</v>
      </c>
      <c r="G132" s="20" t="s">
        <v>22</v>
      </c>
      <c r="H132" s="20" t="s">
        <v>5581</v>
      </c>
      <c r="I132" s="22">
        <v>360</v>
      </c>
      <c r="J132" s="20" t="s">
        <v>23</v>
      </c>
      <c r="K132" s="20" t="s">
        <v>24</v>
      </c>
      <c r="L132" s="22">
        <v>537</v>
      </c>
      <c r="M132" s="20" t="s">
        <v>130</v>
      </c>
      <c r="N132" s="21">
        <v>46312.833726851852</v>
      </c>
      <c r="O132" s="22">
        <v>360</v>
      </c>
      <c r="P132" s="20" t="s">
        <v>26</v>
      </c>
      <c r="Q132" s="2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20" t="s">
        <v>3096</v>
      </c>
      <c r="B133" s="20" t="s">
        <v>18</v>
      </c>
      <c r="C133" s="20" t="s">
        <v>205</v>
      </c>
      <c r="D133" s="20" t="s">
        <v>34</v>
      </c>
      <c r="E133" s="20" t="s">
        <v>5582</v>
      </c>
      <c r="F133" s="21">
        <v>46312.806921296295</v>
      </c>
      <c r="G133" s="20" t="s">
        <v>22</v>
      </c>
      <c r="H133" s="20" t="s">
        <v>5583</v>
      </c>
      <c r="I133" s="22">
        <v>350</v>
      </c>
      <c r="J133" s="20" t="s">
        <v>23</v>
      </c>
      <c r="K133" s="20" t="s">
        <v>24</v>
      </c>
      <c r="L133" s="22">
        <v>134</v>
      </c>
      <c r="M133" s="20" t="s">
        <v>40</v>
      </c>
      <c r="N133" s="21">
        <v>46312.815972222219</v>
      </c>
      <c r="O133" s="22">
        <v>213</v>
      </c>
      <c r="P133" s="20" t="s">
        <v>26</v>
      </c>
      <c r="Q133" s="22">
        <v>190</v>
      </c>
      <c r="R133" s="3" t="str">
        <f>IF(OR(G133="12R",G133="12L"),_xlfn.XLOOKUP(C133,DB!$A$2:$A$255,DB!$B$2:$B$255,""),IF(OR(G133="30L",G133="30R"),_xlfn.XLOOKUP(C133,DB!$A$2:$A$255,DB!$C$2:$C$255,""),""))</f>
        <v>NUDAL</v>
      </c>
      <c r="S133" s="3">
        <f t="shared" si="2"/>
        <v>19</v>
      </c>
      <c r="T133" s="3" t="str">
        <f>_xlfn.XLOOKUP(C133,DB!$A$2:$A$255,DB!$D$2:$D$255,"")</f>
        <v>Sector 3</v>
      </c>
    </row>
    <row r="134" spans="1:20" x14ac:dyDescent="0.2">
      <c r="A134" s="20" t="s">
        <v>422</v>
      </c>
      <c r="B134" s="20" t="s">
        <v>18</v>
      </c>
      <c r="C134" s="20" t="s">
        <v>423</v>
      </c>
      <c r="D134" s="20" t="s">
        <v>61</v>
      </c>
      <c r="E134" s="20" t="s">
        <v>3381</v>
      </c>
      <c r="F134" s="21">
        <v>46312.808391203704</v>
      </c>
      <c r="G134" s="20" t="s">
        <v>22</v>
      </c>
      <c r="H134" s="20" t="s">
        <v>5584</v>
      </c>
      <c r="I134" s="22">
        <v>320</v>
      </c>
      <c r="J134" s="20" t="s">
        <v>23</v>
      </c>
      <c r="K134" s="20" t="s">
        <v>24</v>
      </c>
      <c r="L134" s="22">
        <v>557</v>
      </c>
      <c r="M134" s="20" t="s">
        <v>130</v>
      </c>
      <c r="N134" s="21">
        <v>46312.839386574073</v>
      </c>
      <c r="O134" s="22">
        <v>320</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494</v>
      </c>
      <c r="B135" s="20" t="s">
        <v>18</v>
      </c>
      <c r="C135" s="20" t="s">
        <v>282</v>
      </c>
      <c r="D135" s="20" t="s">
        <v>116</v>
      </c>
      <c r="E135" s="20" t="s">
        <v>4360</v>
      </c>
      <c r="F135" s="21">
        <v>46312.809988425928</v>
      </c>
      <c r="G135" s="20" t="s">
        <v>22</v>
      </c>
      <c r="H135" s="20" t="s">
        <v>5585</v>
      </c>
      <c r="I135" s="22">
        <v>380</v>
      </c>
      <c r="J135" s="20" t="s">
        <v>23</v>
      </c>
      <c r="K135" s="20" t="s">
        <v>24</v>
      </c>
      <c r="L135" s="22">
        <v>383</v>
      </c>
      <c r="M135" s="20" t="s">
        <v>269</v>
      </c>
      <c r="N135" s="21">
        <v>46312.831736111111</v>
      </c>
      <c r="O135" s="22">
        <v>390</v>
      </c>
      <c r="P135" s="20" t="s">
        <v>26</v>
      </c>
      <c r="Q135" s="22">
        <v>40</v>
      </c>
      <c r="R135" s="3" t="str">
        <f>IF(OR(G135="12R",G135="12L"),_xlfn.XLOOKUP(C135,DB!$A$2:$A$255,DB!$B$2:$B$255,""),IF(OR(G135="30L",G135="30R"),_xlfn.XLOOKUP(C135,DB!$A$2:$A$255,DB!$C$2:$C$255,""),""))</f>
        <v>OMSUK</v>
      </c>
      <c r="S135" s="3">
        <f t="shared" si="2"/>
        <v>19</v>
      </c>
      <c r="T135" s="3" t="str">
        <f>_xlfn.XLOOKUP(C135,DB!$A$2:$A$255,DB!$D$2:$D$255,"")</f>
        <v>Sector 3</v>
      </c>
    </row>
    <row r="136" spans="1:20" x14ac:dyDescent="0.2">
      <c r="A136" s="20" t="s">
        <v>503</v>
      </c>
      <c r="B136" s="20" t="s">
        <v>18</v>
      </c>
      <c r="C136" s="20" t="s">
        <v>260</v>
      </c>
      <c r="D136" s="20" t="s">
        <v>261</v>
      </c>
      <c r="E136" s="20" t="s">
        <v>596</v>
      </c>
      <c r="F136" s="21">
        <v>46312.812615740739</v>
      </c>
      <c r="G136" s="20" t="s">
        <v>22</v>
      </c>
      <c r="H136" s="20" t="s">
        <v>5586</v>
      </c>
      <c r="I136" s="22">
        <v>370</v>
      </c>
      <c r="J136" s="20" t="s">
        <v>23</v>
      </c>
      <c r="K136" s="20" t="s">
        <v>24</v>
      </c>
      <c r="L136" s="22">
        <v>231</v>
      </c>
      <c r="M136" s="20" t="s">
        <v>383</v>
      </c>
      <c r="N136" s="21">
        <v>46312.827187499999</v>
      </c>
      <c r="O136" s="22">
        <v>276</v>
      </c>
      <c r="P136" s="20" t="s">
        <v>41</v>
      </c>
      <c r="Q136" s="22">
        <v>40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669</v>
      </c>
      <c r="B137" s="20" t="s">
        <v>18</v>
      </c>
      <c r="C137" s="20" t="s">
        <v>317</v>
      </c>
      <c r="D137" s="20" t="s">
        <v>20</v>
      </c>
      <c r="E137" s="20" t="s">
        <v>5587</v>
      </c>
      <c r="F137" s="21">
        <v>46312.814733796295</v>
      </c>
      <c r="G137" s="20" t="s">
        <v>22</v>
      </c>
      <c r="H137" s="20" t="s">
        <v>5588</v>
      </c>
      <c r="I137" s="22">
        <v>340</v>
      </c>
      <c r="J137" s="20" t="s">
        <v>23</v>
      </c>
      <c r="K137" s="20" t="s">
        <v>24</v>
      </c>
      <c r="L137" s="22">
        <v>429</v>
      </c>
      <c r="M137" s="20" t="s">
        <v>463</v>
      </c>
      <c r="N137" s="21">
        <v>46312.838344907403</v>
      </c>
      <c r="O137" s="22">
        <v>340</v>
      </c>
      <c r="P137" s="20" t="s">
        <v>26</v>
      </c>
      <c r="Q137" s="22">
        <v>40</v>
      </c>
      <c r="R137" s="3" t="str">
        <f>IF(OR(G137="12R",G137="12L"),_xlfn.XLOOKUP(C137,DB!$A$2:$A$255,DB!$B$2:$B$255,""),IF(OR(G137="30L",G137="30R"),_xlfn.XLOOKUP(C137,DB!$A$2:$A$255,DB!$C$2:$C$255,""),""))</f>
        <v>UDGUV</v>
      </c>
      <c r="S137" s="3">
        <f t="shared" si="2"/>
        <v>19</v>
      </c>
      <c r="T137" s="3" t="str">
        <f>_xlfn.XLOOKUP(C137,DB!$A$2:$A$255,DB!$D$2:$D$255,"")</f>
        <v>Sector 2</v>
      </c>
    </row>
    <row r="138" spans="1:20" x14ac:dyDescent="0.2">
      <c r="A138" s="20" t="s">
        <v>272</v>
      </c>
      <c r="B138" s="20" t="s">
        <v>18</v>
      </c>
      <c r="C138" s="20" t="s">
        <v>273</v>
      </c>
      <c r="D138" s="20" t="s">
        <v>20</v>
      </c>
      <c r="E138" s="20" t="s">
        <v>743</v>
      </c>
      <c r="F138" s="21">
        <v>46312.815439814818</v>
      </c>
      <c r="G138" s="20" t="s">
        <v>22</v>
      </c>
      <c r="H138" s="20" t="s">
        <v>5589</v>
      </c>
      <c r="I138" s="22">
        <v>320</v>
      </c>
      <c r="J138" s="20" t="s">
        <v>23</v>
      </c>
      <c r="K138" s="20" t="s">
        <v>24</v>
      </c>
      <c r="L138" s="22">
        <v>866</v>
      </c>
      <c r="M138" s="20" t="s">
        <v>5590</v>
      </c>
      <c r="N138" s="21">
        <v>46312.861192129625</v>
      </c>
      <c r="O138" s="22">
        <v>320</v>
      </c>
      <c r="P138" s="20" t="s">
        <v>26</v>
      </c>
      <c r="Q138" s="22">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275</v>
      </c>
      <c r="B139" s="20" t="s">
        <v>18</v>
      </c>
      <c r="C139" s="20" t="s">
        <v>276</v>
      </c>
      <c r="D139" s="20" t="s">
        <v>123</v>
      </c>
      <c r="E139" s="20" t="s">
        <v>2110</v>
      </c>
      <c r="F139" s="21">
        <v>46312.816863425927</v>
      </c>
      <c r="G139" s="20" t="s">
        <v>22</v>
      </c>
      <c r="H139" s="20" t="s">
        <v>5591</v>
      </c>
      <c r="I139" s="22">
        <v>300</v>
      </c>
      <c r="J139" s="20" t="s">
        <v>23</v>
      </c>
      <c r="K139" s="20" t="s">
        <v>24</v>
      </c>
      <c r="L139" s="22">
        <v>899</v>
      </c>
      <c r="M139" s="20" t="s">
        <v>5592</v>
      </c>
      <c r="N139" s="21">
        <v>46312.863946759258</v>
      </c>
      <c r="O139" s="22">
        <v>300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665</v>
      </c>
      <c r="B140" s="20" t="s">
        <v>18</v>
      </c>
      <c r="C140" s="20" t="s">
        <v>666</v>
      </c>
      <c r="D140" s="20" t="s">
        <v>29</v>
      </c>
      <c r="E140" s="20" t="s">
        <v>613</v>
      </c>
      <c r="F140" s="21">
        <v>46312.817905092597</v>
      </c>
      <c r="G140" s="20" t="s">
        <v>22</v>
      </c>
      <c r="H140" s="20" t="s">
        <v>5593</v>
      </c>
      <c r="I140" s="22">
        <v>320</v>
      </c>
      <c r="J140" s="20" t="s">
        <v>23</v>
      </c>
      <c r="K140" s="20" t="s">
        <v>24</v>
      </c>
      <c r="L140" s="22">
        <v>443</v>
      </c>
      <c r="M140" s="20" t="s">
        <v>5594</v>
      </c>
      <c r="N140" s="21">
        <v>46312.842430555553</v>
      </c>
      <c r="O140" s="22">
        <v>360</v>
      </c>
      <c r="P140" s="20" t="s">
        <v>26</v>
      </c>
      <c r="Q140" s="22">
        <v>40</v>
      </c>
      <c r="R140" s="3" t="str">
        <f>IF(OR(G140="12R",G140="12L"),_xlfn.XLOOKUP(C140,DB!$A$2:$A$255,DB!$B$2:$B$255,""),IF(OR(G140="30L",G140="30R"),_xlfn.XLOOKUP(C140,DB!$A$2:$A$255,DB!$C$2:$C$255,""),""))</f>
        <v>OMSUK</v>
      </c>
      <c r="S140" s="3">
        <f t="shared" si="2"/>
        <v>19</v>
      </c>
      <c r="T140" s="3" t="str">
        <f>_xlfn.XLOOKUP(C140,DB!$A$2:$A$255,DB!$D$2:$D$255,"")</f>
        <v>Sector 3</v>
      </c>
    </row>
    <row r="141" spans="1:20" x14ac:dyDescent="0.2">
      <c r="A141" s="20" t="s">
        <v>278</v>
      </c>
      <c r="B141" s="20" t="s">
        <v>18</v>
      </c>
      <c r="C141" s="20" t="s">
        <v>33</v>
      </c>
      <c r="D141" s="20" t="s">
        <v>34</v>
      </c>
      <c r="E141" s="20" t="s">
        <v>5595</v>
      </c>
      <c r="F141" s="21">
        <v>46312.819016203706</v>
      </c>
      <c r="G141" s="20" t="s">
        <v>22</v>
      </c>
      <c r="H141" s="20" t="s">
        <v>5596</v>
      </c>
      <c r="I141" s="22">
        <v>380</v>
      </c>
      <c r="J141" s="20" t="s">
        <v>23</v>
      </c>
      <c r="K141" s="20" t="s">
        <v>24</v>
      </c>
      <c r="L141" s="22">
        <v>880</v>
      </c>
      <c r="M141" s="20" t="s">
        <v>5597</v>
      </c>
      <c r="N141" s="21">
        <v>46312.870173611111</v>
      </c>
      <c r="O141" s="22">
        <v>380</v>
      </c>
      <c r="P141" s="20" t="s">
        <v>26</v>
      </c>
      <c r="Q141" s="22">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20" t="s">
        <v>131</v>
      </c>
      <c r="B142" s="20" t="s">
        <v>18</v>
      </c>
      <c r="C142" s="20" t="s">
        <v>50</v>
      </c>
      <c r="D142" s="20" t="s">
        <v>132</v>
      </c>
      <c r="E142" s="20"/>
      <c r="F142" s="21">
        <v>46312.820462962962</v>
      </c>
      <c r="G142" s="20" t="s">
        <v>22</v>
      </c>
      <c r="H142" s="20" t="s">
        <v>5598</v>
      </c>
      <c r="I142" s="22">
        <v>280</v>
      </c>
      <c r="J142" s="20" t="s">
        <v>23</v>
      </c>
      <c r="K142" s="20" t="s">
        <v>51</v>
      </c>
      <c r="L142" s="22">
        <v>871</v>
      </c>
      <c r="M142" s="20" t="s">
        <v>46</v>
      </c>
      <c r="N142" s="21">
        <v>46312.870451388888</v>
      </c>
      <c r="O142" s="22">
        <v>280</v>
      </c>
      <c r="P142" s="20" t="s">
        <v>26</v>
      </c>
      <c r="Q142" s="22">
        <v>30</v>
      </c>
      <c r="R142" s="3" t="str">
        <f>IF(OR(G142="12R",G142="12L"),_xlfn.XLOOKUP(C142,DB!$A$2:$A$255,DB!$B$2:$B$255,""),IF(OR(G142="30L",G142="30R"),_xlfn.XLOOKUP(C142,DB!$A$2:$A$255,DB!$C$2:$C$255,""),""))</f>
        <v>UDGUV</v>
      </c>
      <c r="S142" s="3">
        <f t="shared" si="2"/>
        <v>19</v>
      </c>
      <c r="T142" s="3" t="str">
        <f>_xlfn.XLOOKUP(C142,DB!$A$2:$A$255,DB!$D$2:$D$255,"")</f>
        <v>Sector 2</v>
      </c>
    </row>
    <row r="143" spans="1:20" x14ac:dyDescent="0.2">
      <c r="A143" s="20" t="s">
        <v>1885</v>
      </c>
      <c r="B143" s="20" t="s">
        <v>18</v>
      </c>
      <c r="C143" s="20" t="s">
        <v>528</v>
      </c>
      <c r="D143" s="20" t="s">
        <v>129</v>
      </c>
      <c r="E143" s="20" t="s">
        <v>1413</v>
      </c>
      <c r="F143" s="21">
        <v>46312.821840277778</v>
      </c>
      <c r="G143" s="20" t="s">
        <v>22</v>
      </c>
      <c r="H143" s="20" t="s">
        <v>5599</v>
      </c>
      <c r="I143" s="22">
        <v>320</v>
      </c>
      <c r="J143" s="20" t="s">
        <v>23</v>
      </c>
      <c r="K143" s="20" t="s">
        <v>24</v>
      </c>
      <c r="L143" s="22">
        <v>891</v>
      </c>
      <c r="M143" s="20" t="s">
        <v>36</v>
      </c>
      <c r="N143" s="21">
        <v>46312.869085648148</v>
      </c>
      <c r="O143" s="22">
        <v>320</v>
      </c>
      <c r="P143" s="20" t="s">
        <v>26</v>
      </c>
      <c r="Q143" s="22">
        <v>190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270</v>
      </c>
      <c r="B144" s="20" t="s">
        <v>18</v>
      </c>
      <c r="C144" s="20" t="s">
        <v>134</v>
      </c>
      <c r="D144" s="20" t="s">
        <v>61</v>
      </c>
      <c r="E144" s="20" t="s">
        <v>5600</v>
      </c>
      <c r="F144" s="21">
        <v>46312.82303240741</v>
      </c>
      <c r="G144" s="20" t="s">
        <v>22</v>
      </c>
      <c r="H144" s="20" t="s">
        <v>5601</v>
      </c>
      <c r="I144" s="22">
        <v>340</v>
      </c>
      <c r="J144" s="20" t="s">
        <v>23</v>
      </c>
      <c r="K144" s="20" t="s">
        <v>24</v>
      </c>
      <c r="L144" s="22">
        <v>383</v>
      </c>
      <c r="M144" s="20" t="s">
        <v>269</v>
      </c>
      <c r="N144" s="21">
        <v>46312.844236111108</v>
      </c>
      <c r="O144" s="22">
        <v>330</v>
      </c>
      <c r="P144" s="20" t="s">
        <v>26</v>
      </c>
      <c r="Q144" s="22">
        <v>40</v>
      </c>
      <c r="R144" s="3" t="str">
        <f>IF(OR(G144="12R",G144="12L"),_xlfn.XLOOKUP(C144,DB!$A$2:$A$255,DB!$B$2:$B$255,""),IF(OR(G144="30L",G144="30R"),_xlfn.XLOOKUP(C144,DB!$A$2:$A$255,DB!$C$2:$C$255,""),""))</f>
        <v>ENEBA</v>
      </c>
      <c r="S144" s="3">
        <f t="shared" si="2"/>
        <v>19</v>
      </c>
      <c r="T144" s="3" t="str">
        <f>_xlfn.XLOOKUP(C144,DB!$A$2:$A$255,DB!$D$2:$D$255,"")</f>
        <v>Sector 3</v>
      </c>
    </row>
    <row r="145" spans="1:20" x14ac:dyDescent="0.2">
      <c r="A145" s="20" t="s">
        <v>287</v>
      </c>
      <c r="B145" s="20" t="s">
        <v>18</v>
      </c>
      <c r="C145" s="20" t="s">
        <v>43</v>
      </c>
      <c r="D145" s="20" t="s">
        <v>44</v>
      </c>
      <c r="E145" s="20" t="s">
        <v>588</v>
      </c>
      <c r="F145" s="21">
        <v>46312.824074074073</v>
      </c>
      <c r="G145" s="20" t="s">
        <v>22</v>
      </c>
      <c r="H145" s="20" t="s">
        <v>5602</v>
      </c>
      <c r="I145" s="22">
        <v>360</v>
      </c>
      <c r="J145" s="20" t="s">
        <v>23</v>
      </c>
      <c r="K145" s="20" t="s">
        <v>24</v>
      </c>
      <c r="L145" s="22">
        <v>868</v>
      </c>
      <c r="M145" s="20" t="s">
        <v>46</v>
      </c>
      <c r="N145" s="21">
        <v>46312.870925925927</v>
      </c>
      <c r="O145" s="22">
        <v>360</v>
      </c>
      <c r="P145" s="20" t="s">
        <v>26</v>
      </c>
      <c r="Q145" s="22">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280</v>
      </c>
      <c r="B146" s="20" t="s">
        <v>18</v>
      </c>
      <c r="C146" s="20" t="s">
        <v>170</v>
      </c>
      <c r="D146" s="20" t="s">
        <v>34</v>
      </c>
      <c r="E146" s="20" t="s">
        <v>2304</v>
      </c>
      <c r="F146" s="21">
        <v>46312.825162037036</v>
      </c>
      <c r="G146" s="20" t="s">
        <v>22</v>
      </c>
      <c r="H146" s="20" t="s">
        <v>5603</v>
      </c>
      <c r="I146" s="22">
        <v>340</v>
      </c>
      <c r="J146" s="20" t="s">
        <v>23</v>
      </c>
      <c r="K146" s="20" t="s">
        <v>24</v>
      </c>
      <c r="L146" s="22">
        <v>383</v>
      </c>
      <c r="M146" s="20" t="s">
        <v>269</v>
      </c>
      <c r="N146" s="21">
        <v>46312.847025462965</v>
      </c>
      <c r="O146" s="22">
        <v>310</v>
      </c>
      <c r="P146" s="20" t="s">
        <v>26</v>
      </c>
      <c r="Q146" s="22">
        <v>40</v>
      </c>
      <c r="R146" s="3" t="str">
        <f>IF(OR(G146="12R",G146="12L"),_xlfn.XLOOKUP(C146,DB!$A$2:$A$255,DB!$B$2:$B$255,""),IF(OR(G146="30L",G146="30R"),_xlfn.XLOOKUP(C146,DB!$A$2:$A$255,DB!$C$2:$C$255,""),""))</f>
        <v>OMSUK</v>
      </c>
      <c r="S146" s="3">
        <f t="shared" si="2"/>
        <v>19</v>
      </c>
      <c r="T146" s="3" t="str">
        <f>_xlfn.XLOOKUP(C146,DB!$A$2:$A$255,DB!$D$2:$D$255,"")</f>
        <v>Sector 3</v>
      </c>
    </row>
    <row r="147" spans="1:20" x14ac:dyDescent="0.2">
      <c r="A147" s="20" t="s">
        <v>265</v>
      </c>
      <c r="B147" s="20" t="s">
        <v>18</v>
      </c>
      <c r="C147" s="20" t="s">
        <v>148</v>
      </c>
      <c r="D147" s="20" t="s">
        <v>29</v>
      </c>
      <c r="E147" s="20" t="s">
        <v>5604</v>
      </c>
      <c r="F147" s="21">
        <v>46312.826261574075</v>
      </c>
      <c r="G147" s="20" t="s">
        <v>22</v>
      </c>
      <c r="H147" s="20" t="s">
        <v>5605</v>
      </c>
      <c r="I147" s="22">
        <v>370</v>
      </c>
      <c r="J147" s="20" t="s">
        <v>23</v>
      </c>
      <c r="K147" s="20" t="s">
        <v>24</v>
      </c>
      <c r="L147" s="22">
        <v>133</v>
      </c>
      <c r="M147" s="20" t="s">
        <v>40</v>
      </c>
      <c r="N147" s="21">
        <v>46312.835231481484</v>
      </c>
      <c r="O147" s="22">
        <v>232</v>
      </c>
      <c r="P147" s="20" t="s">
        <v>26</v>
      </c>
      <c r="Q147" s="22">
        <v>190</v>
      </c>
      <c r="R147" s="3" t="str">
        <f>IF(OR(G147="12R",G147="12L"),_xlfn.XLOOKUP(C147,DB!$A$2:$A$255,DB!$B$2:$B$255,""),IF(OR(G147="30L",G147="30R"),_xlfn.XLOOKUP(C147,DB!$A$2:$A$255,DB!$C$2:$C$255,""),""))</f>
        <v>NUDAL</v>
      </c>
      <c r="S147" s="3">
        <f t="shared" si="2"/>
        <v>19</v>
      </c>
      <c r="T147" s="3" t="str">
        <f>_xlfn.XLOOKUP(C147,DB!$A$2:$A$255,DB!$D$2:$D$255,"")</f>
        <v>Sector 3</v>
      </c>
    </row>
    <row r="148" spans="1:20" x14ac:dyDescent="0.2">
      <c r="A148" s="20" t="s">
        <v>248</v>
      </c>
      <c r="B148" s="20" t="s">
        <v>18</v>
      </c>
      <c r="C148" s="20" t="s">
        <v>249</v>
      </c>
      <c r="D148" s="20" t="s">
        <v>116</v>
      </c>
      <c r="E148" s="20" t="s">
        <v>728</v>
      </c>
      <c r="F148" s="21">
        <v>46312.828206018516</v>
      </c>
      <c r="G148" s="20" t="s">
        <v>22</v>
      </c>
      <c r="H148" s="20" t="s">
        <v>5606</v>
      </c>
      <c r="I148" s="22">
        <v>320</v>
      </c>
      <c r="J148" s="20" t="s">
        <v>23</v>
      </c>
      <c r="K148" s="20" t="s">
        <v>24</v>
      </c>
      <c r="L148" s="22">
        <v>536</v>
      </c>
      <c r="M148" s="20" t="s">
        <v>130</v>
      </c>
      <c r="N148" s="21">
        <v>46312.857962962968</v>
      </c>
      <c r="O148" s="22">
        <v>300</v>
      </c>
      <c r="P148" s="20" t="s">
        <v>26</v>
      </c>
      <c r="Q148" s="22">
        <v>40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294</v>
      </c>
      <c r="B149" s="20" t="s">
        <v>18</v>
      </c>
      <c r="C149" s="20" t="s">
        <v>101</v>
      </c>
      <c r="D149" s="20" t="s">
        <v>34</v>
      </c>
      <c r="E149" s="20" t="s">
        <v>541</v>
      </c>
      <c r="F149" s="21">
        <v>46312.831423611111</v>
      </c>
      <c r="G149" s="20" t="s">
        <v>22</v>
      </c>
      <c r="H149" s="20" t="s">
        <v>5607</v>
      </c>
      <c r="I149" s="22">
        <v>360</v>
      </c>
      <c r="J149" s="20" t="s">
        <v>23</v>
      </c>
      <c r="K149" s="20" t="s">
        <v>24</v>
      </c>
      <c r="L149" s="22">
        <v>868</v>
      </c>
      <c r="M149" s="20" t="s">
        <v>46</v>
      </c>
      <c r="N149" s="21">
        <v>46312.877916666665</v>
      </c>
      <c r="O149" s="22">
        <v>360</v>
      </c>
      <c r="P149" s="20" t="s">
        <v>26</v>
      </c>
      <c r="Q149" s="22">
        <v>190</v>
      </c>
      <c r="R149" s="3" t="str">
        <f>IF(OR(G149="12R",G149="12L"),_xlfn.XLOOKUP(C149,DB!$A$2:$A$255,DB!$B$2:$B$255,""),IF(OR(G149="30L",G149="30R"),_xlfn.XLOOKUP(C149,DB!$A$2:$A$255,DB!$C$2:$C$255,""),""))</f>
        <v>UDGUV</v>
      </c>
      <c r="S149" s="3">
        <f t="shared" si="2"/>
        <v>19</v>
      </c>
      <c r="T149" s="3" t="str">
        <f>_xlfn.XLOOKUP(C149,DB!$A$2:$A$255,DB!$D$2:$D$255,"")</f>
        <v>Sector 2</v>
      </c>
    </row>
    <row r="150" spans="1:20" x14ac:dyDescent="0.2">
      <c r="A150" s="20" t="s">
        <v>291</v>
      </c>
      <c r="B150" s="20" t="s">
        <v>18</v>
      </c>
      <c r="C150" s="20" t="s">
        <v>122</v>
      </c>
      <c r="D150" s="20" t="s">
        <v>44</v>
      </c>
      <c r="E150" s="20" t="s">
        <v>5608</v>
      </c>
      <c r="F150" s="21">
        <v>46312.832442129627</v>
      </c>
      <c r="G150" s="20" t="s">
        <v>22</v>
      </c>
      <c r="H150" s="20" t="s">
        <v>5609</v>
      </c>
      <c r="I150" s="22">
        <v>300</v>
      </c>
      <c r="J150" s="20" t="s">
        <v>23</v>
      </c>
      <c r="K150" s="20" t="s">
        <v>24</v>
      </c>
      <c r="L150" s="22">
        <v>530</v>
      </c>
      <c r="M150" s="20" t="s">
        <v>130</v>
      </c>
      <c r="N150" s="21">
        <v>46312.861666666664</v>
      </c>
      <c r="O150" s="22">
        <v>280</v>
      </c>
      <c r="P150" s="20" t="s">
        <v>26</v>
      </c>
      <c r="Q150" s="22">
        <v>40</v>
      </c>
      <c r="R150" s="3" t="str">
        <f>IF(OR(G150="12R",G150="12L"),_xlfn.XLOOKUP(C150,DB!$A$2:$A$255,DB!$B$2:$B$255,""),IF(OR(G150="30L",G150="30R"),_xlfn.XLOOKUP(C150,DB!$A$2:$A$255,DB!$C$2:$C$255,""),""))</f>
        <v>ENEBA</v>
      </c>
      <c r="S150" s="3">
        <f t="shared" si="2"/>
        <v>19</v>
      </c>
      <c r="T150" s="3" t="str">
        <f>_xlfn.XLOOKUP(C150,DB!$A$2:$A$255,DB!$D$2:$D$255,"")</f>
        <v>Sector 3</v>
      </c>
    </row>
    <row r="151" spans="1:20" x14ac:dyDescent="0.2">
      <c r="A151" s="20" t="s">
        <v>3652</v>
      </c>
      <c r="B151" s="20" t="s">
        <v>18</v>
      </c>
      <c r="C151" s="20" t="s">
        <v>330</v>
      </c>
      <c r="D151" s="20" t="s">
        <v>129</v>
      </c>
      <c r="E151" s="20" t="s">
        <v>5610</v>
      </c>
      <c r="F151" s="21">
        <v>46312.833761574075</v>
      </c>
      <c r="G151" s="20" t="s">
        <v>22</v>
      </c>
      <c r="H151" s="20" t="s">
        <v>5611</v>
      </c>
      <c r="I151" s="22">
        <v>340</v>
      </c>
      <c r="J151" s="20" t="s">
        <v>23</v>
      </c>
      <c r="K151" s="20" t="s">
        <v>24</v>
      </c>
      <c r="L151" s="22">
        <v>383</v>
      </c>
      <c r="M151" s="20" t="s">
        <v>5612</v>
      </c>
      <c r="N151" s="21">
        <v>46312.855416666665</v>
      </c>
      <c r="O151" s="22">
        <v>330</v>
      </c>
      <c r="P151" s="20" t="s">
        <v>26</v>
      </c>
      <c r="Q151" s="22">
        <v>40</v>
      </c>
      <c r="R151" s="3" t="str">
        <f>IF(OR(G151="12R",G151="12L"),_xlfn.XLOOKUP(C151,DB!$A$2:$A$255,DB!$B$2:$B$255,""),IF(OR(G151="30L",G151="30R"),_xlfn.XLOOKUP(C151,DB!$A$2:$A$255,DB!$C$2:$C$255,""),""))</f>
        <v>OMSUK</v>
      </c>
      <c r="S151" s="3">
        <f t="shared" si="2"/>
        <v>20</v>
      </c>
      <c r="T151" s="3" t="str">
        <f>_xlfn.XLOOKUP(C151,DB!$A$2:$A$255,DB!$D$2:$D$255,"")</f>
        <v>Sector 3</v>
      </c>
    </row>
    <row r="152" spans="1:20" x14ac:dyDescent="0.2">
      <c r="A152" s="20" t="s">
        <v>299</v>
      </c>
      <c r="B152" s="20" t="s">
        <v>18</v>
      </c>
      <c r="C152" s="20" t="s">
        <v>284</v>
      </c>
      <c r="D152" s="20" t="s">
        <v>54</v>
      </c>
      <c r="E152" s="20" t="s">
        <v>3400</v>
      </c>
      <c r="F152" s="21">
        <v>46312.83494212963</v>
      </c>
      <c r="G152" s="20" t="s">
        <v>22</v>
      </c>
      <c r="H152" s="20" t="s">
        <v>5613</v>
      </c>
      <c r="I152" s="22">
        <v>380</v>
      </c>
      <c r="J152" s="20" t="s">
        <v>23</v>
      </c>
      <c r="K152" s="20" t="s">
        <v>24</v>
      </c>
      <c r="L152" s="22">
        <v>869</v>
      </c>
      <c r="M152" s="20" t="s">
        <v>181</v>
      </c>
      <c r="N152" s="21">
        <v>46312.883287037039</v>
      </c>
      <c r="O152" s="22">
        <v>380</v>
      </c>
      <c r="P152" s="20" t="s">
        <v>26</v>
      </c>
      <c r="Q152" s="22">
        <v>190</v>
      </c>
      <c r="R152" s="3" t="str">
        <f>IF(OR(G152="12R",G152="12L"),_xlfn.XLOOKUP(C152,DB!$A$2:$A$255,DB!$B$2:$B$255,""),IF(OR(G152="30L",G152="30R"),_xlfn.XLOOKUP(C152,DB!$A$2:$A$255,DB!$C$2:$C$255,""),""))</f>
        <v>UDGUV</v>
      </c>
      <c r="S152" s="3">
        <f t="shared" si="2"/>
        <v>20</v>
      </c>
      <c r="T152" s="3" t="str">
        <f>_xlfn.XLOOKUP(C152,DB!$A$2:$A$255,DB!$D$2:$D$255,"")</f>
        <v>Sector 2</v>
      </c>
    </row>
    <row r="153" spans="1:20" x14ac:dyDescent="0.2">
      <c r="A153" s="20" t="s">
        <v>285</v>
      </c>
      <c r="B153" s="20" t="s">
        <v>18</v>
      </c>
      <c r="C153" s="20" t="s">
        <v>199</v>
      </c>
      <c r="D153" s="20" t="s">
        <v>61</v>
      </c>
      <c r="E153" s="20" t="s">
        <v>5614</v>
      </c>
      <c r="F153" s="21">
        <v>46312.835694444446</v>
      </c>
      <c r="G153" s="20" t="s">
        <v>22</v>
      </c>
      <c r="H153" s="20" t="s">
        <v>5615</v>
      </c>
      <c r="I153" s="22">
        <v>340</v>
      </c>
      <c r="J153" s="20" t="s">
        <v>23</v>
      </c>
      <c r="K153" s="20" t="s">
        <v>24</v>
      </c>
      <c r="L153" s="22">
        <v>374</v>
      </c>
      <c r="M153" s="20" t="s">
        <v>5616</v>
      </c>
      <c r="N153" s="21">
        <v>46312.857361111106</v>
      </c>
      <c r="O153" s="22">
        <v>350</v>
      </c>
      <c r="P153" s="20" t="s">
        <v>26</v>
      </c>
      <c r="Q153" s="22">
        <v>40</v>
      </c>
      <c r="R153" s="3" t="str">
        <f>IF(OR(G153="12R",G153="12L"),_xlfn.XLOOKUP(C153,DB!$A$2:$A$255,DB!$B$2:$B$255,""),IF(OR(G153="30L",G153="30R"),_xlfn.XLOOKUP(C153,DB!$A$2:$A$255,DB!$C$2:$C$255,""),""))</f>
        <v>OMSUK</v>
      </c>
      <c r="S153" s="3">
        <f t="shared" si="2"/>
        <v>20</v>
      </c>
      <c r="T153" s="3" t="str">
        <f>_xlfn.XLOOKUP(C153,DB!$A$2:$A$255,DB!$D$2:$D$255,"")</f>
        <v>Sector 3</v>
      </c>
    </row>
    <row r="154" spans="1:20" x14ac:dyDescent="0.2">
      <c r="A154" s="20" t="s">
        <v>258</v>
      </c>
      <c r="B154" s="20" t="s">
        <v>18</v>
      </c>
      <c r="C154" s="20" t="s">
        <v>128</v>
      </c>
      <c r="D154" s="20" t="s">
        <v>61</v>
      </c>
      <c r="E154" s="20" t="s">
        <v>5617</v>
      </c>
      <c r="F154" s="21">
        <v>46312.837025462963</v>
      </c>
      <c r="G154" s="20" t="s">
        <v>22</v>
      </c>
      <c r="H154" s="20" t="s">
        <v>5618</v>
      </c>
      <c r="I154" s="22">
        <v>340</v>
      </c>
      <c r="J154" s="20" t="s">
        <v>23</v>
      </c>
      <c r="K154" s="20" t="s">
        <v>24</v>
      </c>
      <c r="L154" s="22">
        <v>539</v>
      </c>
      <c r="M154" s="20" t="s">
        <v>130</v>
      </c>
      <c r="N154" s="21">
        <v>46312.86719907407</v>
      </c>
      <c r="O154" s="22">
        <v>340</v>
      </c>
      <c r="P154" s="20" t="s">
        <v>26</v>
      </c>
      <c r="Q154" s="22">
        <v>40</v>
      </c>
      <c r="R154" s="3" t="str">
        <f>IF(OR(G154="12R",G154="12L"),_xlfn.XLOOKUP(C154,DB!$A$2:$A$255,DB!$B$2:$B$255,""),IF(OR(G154="30L",G154="30R"),_xlfn.XLOOKUP(C154,DB!$A$2:$A$255,DB!$C$2:$C$255,""),""))</f>
        <v>ENEBA</v>
      </c>
      <c r="S154" s="3">
        <f t="shared" si="2"/>
        <v>20</v>
      </c>
      <c r="T154" s="3" t="str">
        <f>_xlfn.XLOOKUP(C154,DB!$A$2:$A$255,DB!$D$2:$D$255,"")</f>
        <v>Sector 3</v>
      </c>
    </row>
    <row r="155" spans="1:20" x14ac:dyDescent="0.2">
      <c r="A155" s="20" t="s">
        <v>546</v>
      </c>
      <c r="B155" s="20" t="s">
        <v>18</v>
      </c>
      <c r="C155" s="20" t="s">
        <v>927</v>
      </c>
      <c r="D155" s="20" t="s">
        <v>507</v>
      </c>
      <c r="E155" s="20"/>
      <c r="F155" s="21">
        <v>46312.838414351849</v>
      </c>
      <c r="G155" s="20" t="s">
        <v>22</v>
      </c>
      <c r="H155" s="20" t="s">
        <v>167</v>
      </c>
      <c r="I155" s="22">
        <v>45</v>
      </c>
      <c r="J155" s="20" t="s">
        <v>139</v>
      </c>
      <c r="K155" s="20" t="s">
        <v>51</v>
      </c>
      <c r="L155" s="22">
        <v>168</v>
      </c>
      <c r="M155" s="20" t="s">
        <v>927</v>
      </c>
      <c r="N155" s="21">
        <v>46312.864525462966</v>
      </c>
      <c r="O155" s="22">
        <v>0</v>
      </c>
      <c r="P155" s="20" t="s">
        <v>137</v>
      </c>
      <c r="Q155" s="22">
        <v>15</v>
      </c>
      <c r="R155" s="3" t="str">
        <f>IF(OR(G155="12R",G155="12L"),_xlfn.XLOOKUP(C155,DB!$A$2:$A$255,DB!$B$2:$B$255,""),IF(OR(G155="30L",G155="30R"),_xlfn.XLOOKUP(C155,DB!$A$2:$A$255,DB!$C$2:$C$255,""),""))</f>
        <v/>
      </c>
      <c r="S155" s="3">
        <f t="shared" si="2"/>
        <v>20</v>
      </c>
      <c r="T155" s="3" t="str">
        <f>_xlfn.XLOOKUP(C155,DB!$A$2:$A$255,DB!$D$2:$D$255,"")</f>
        <v/>
      </c>
    </row>
    <row r="156" spans="1:20" x14ac:dyDescent="0.2">
      <c r="A156" s="20" t="s">
        <v>856</v>
      </c>
      <c r="B156" s="20" t="s">
        <v>18</v>
      </c>
      <c r="C156" s="20" t="s">
        <v>203</v>
      </c>
      <c r="D156" s="20" t="s">
        <v>129</v>
      </c>
      <c r="E156" s="20" t="s">
        <v>5619</v>
      </c>
      <c r="F156" s="21">
        <v>46312.844270833331</v>
      </c>
      <c r="G156" s="20" t="s">
        <v>22</v>
      </c>
      <c r="H156" s="20" t="s">
        <v>5620</v>
      </c>
      <c r="I156" s="22">
        <v>340</v>
      </c>
      <c r="J156" s="20" t="s">
        <v>23</v>
      </c>
      <c r="K156" s="20" t="s">
        <v>24</v>
      </c>
      <c r="L156" s="22">
        <v>484</v>
      </c>
      <c r="M156" s="20" t="s">
        <v>520</v>
      </c>
      <c r="N156" s="21">
        <v>46312.872083333335</v>
      </c>
      <c r="O156" s="22">
        <v>360</v>
      </c>
      <c r="P156" s="20" t="s">
        <v>26</v>
      </c>
      <c r="Q156" s="22">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s="20" t="s">
        <v>858</v>
      </c>
      <c r="B157" s="20" t="s">
        <v>18</v>
      </c>
      <c r="C157" s="20" t="s">
        <v>128</v>
      </c>
      <c r="D157" s="20" t="s">
        <v>61</v>
      </c>
      <c r="E157" s="20" t="s">
        <v>1271</v>
      </c>
      <c r="F157" s="21">
        <v>46312.84574074074</v>
      </c>
      <c r="G157" s="20" t="s">
        <v>22</v>
      </c>
      <c r="H157" s="20" t="s">
        <v>5621</v>
      </c>
      <c r="I157" s="22">
        <v>340</v>
      </c>
      <c r="J157" s="20" t="s">
        <v>23</v>
      </c>
      <c r="K157" s="20" t="s">
        <v>24</v>
      </c>
      <c r="L157" s="22">
        <v>544</v>
      </c>
      <c r="M157" s="20" t="s">
        <v>130</v>
      </c>
      <c r="N157" s="21">
        <v>46312.875833333332</v>
      </c>
      <c r="O157" s="22">
        <v>320</v>
      </c>
      <c r="P157" s="20" t="s">
        <v>26</v>
      </c>
      <c r="Q157" s="22">
        <v>40</v>
      </c>
      <c r="R157" s="3" t="str">
        <f>IF(OR(G157="12R",G157="12L"),_xlfn.XLOOKUP(C157,DB!$A$2:$A$255,DB!$B$2:$B$255,""),IF(OR(G157="30L",G157="30R"),_xlfn.XLOOKUP(C157,DB!$A$2:$A$255,DB!$C$2:$C$255,""),""))</f>
        <v>ENEBA</v>
      </c>
      <c r="S157" s="3">
        <f t="shared" si="2"/>
        <v>20</v>
      </c>
      <c r="T157" s="3" t="str">
        <f>_xlfn.XLOOKUP(C157,DB!$A$2:$A$255,DB!$D$2:$D$255,"")</f>
        <v>Sector 3</v>
      </c>
    </row>
    <row r="158" spans="1:20" x14ac:dyDescent="0.2">
      <c r="A158" s="20" t="s">
        <v>292</v>
      </c>
      <c r="B158" s="20" t="s">
        <v>18</v>
      </c>
      <c r="C158" s="20" t="s">
        <v>43</v>
      </c>
      <c r="D158" s="20" t="s">
        <v>61</v>
      </c>
      <c r="E158" s="20" t="s">
        <v>156</v>
      </c>
      <c r="F158" s="21">
        <v>46312.846562499995</v>
      </c>
      <c r="G158" s="20" t="s">
        <v>22</v>
      </c>
      <c r="H158" s="20" t="s">
        <v>5622</v>
      </c>
      <c r="I158" s="22">
        <v>340</v>
      </c>
      <c r="J158" s="20" t="s">
        <v>23</v>
      </c>
      <c r="K158" s="20" t="s">
        <v>24</v>
      </c>
      <c r="L158" s="22">
        <v>872</v>
      </c>
      <c r="M158" s="20" t="s">
        <v>46</v>
      </c>
      <c r="N158" s="21">
        <v>46312.892800925925</v>
      </c>
      <c r="O158" s="22">
        <v>340</v>
      </c>
      <c r="P158" s="20" t="s">
        <v>26</v>
      </c>
      <c r="Q158" s="22">
        <v>190</v>
      </c>
      <c r="R158" s="3" t="str">
        <f>IF(OR(G158="12R",G158="12L"),_xlfn.XLOOKUP(C158,DB!$A$2:$A$255,DB!$B$2:$B$255,""),IF(OR(G158="30L",G158="30R"),_xlfn.XLOOKUP(C158,DB!$A$2:$A$255,DB!$C$2:$C$255,""),""))</f>
        <v>UDGUV</v>
      </c>
      <c r="S158" s="3">
        <f t="shared" si="2"/>
        <v>20</v>
      </c>
      <c r="T158" s="3" t="str">
        <f>_xlfn.XLOOKUP(C158,DB!$A$2:$A$255,DB!$D$2:$D$255,"")</f>
        <v>Sector 2</v>
      </c>
    </row>
    <row r="159" spans="1:20" x14ac:dyDescent="0.2">
      <c r="A159" s="20" t="s">
        <v>1903</v>
      </c>
      <c r="B159" s="20" t="s">
        <v>18</v>
      </c>
      <c r="C159" s="20" t="s">
        <v>317</v>
      </c>
      <c r="D159" s="20" t="s">
        <v>29</v>
      </c>
      <c r="E159" s="20" t="s">
        <v>5623</v>
      </c>
      <c r="F159" s="21">
        <v>46312.847407407404</v>
      </c>
      <c r="G159" s="20" t="s">
        <v>22</v>
      </c>
      <c r="H159" s="20" t="s">
        <v>5624</v>
      </c>
      <c r="I159" s="22">
        <v>340</v>
      </c>
      <c r="J159" s="20" t="s">
        <v>23</v>
      </c>
      <c r="K159" s="20" t="s">
        <v>24</v>
      </c>
      <c r="L159" s="22">
        <v>532</v>
      </c>
      <c r="M159" s="20" t="s">
        <v>130</v>
      </c>
      <c r="N159" s="21">
        <v>46312.876331018517</v>
      </c>
      <c r="O159" s="22">
        <v>300</v>
      </c>
      <c r="P159" s="20" t="s">
        <v>26</v>
      </c>
      <c r="Q159" s="22">
        <v>40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521</v>
      </c>
      <c r="B160" s="20" t="s">
        <v>18</v>
      </c>
      <c r="C160" s="20" t="s">
        <v>19</v>
      </c>
      <c r="D160" s="20" t="s">
        <v>20</v>
      </c>
      <c r="E160" s="20" t="s">
        <v>406</v>
      </c>
      <c r="F160" s="21">
        <v>46312.85324074074</v>
      </c>
      <c r="G160" s="20" t="s">
        <v>22</v>
      </c>
      <c r="H160" s="20" t="s">
        <v>5625</v>
      </c>
      <c r="I160" s="22">
        <v>360</v>
      </c>
      <c r="J160" s="20" t="s">
        <v>23</v>
      </c>
      <c r="K160" s="20" t="s">
        <v>24</v>
      </c>
      <c r="L160" s="22">
        <v>871</v>
      </c>
      <c r="M160" s="20" t="s">
        <v>181</v>
      </c>
      <c r="N160" s="21">
        <v>46312.900173611109</v>
      </c>
      <c r="O160" s="22">
        <v>360</v>
      </c>
      <c r="P160" s="20" t="s">
        <v>26</v>
      </c>
      <c r="Q160" s="22">
        <v>190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303</v>
      </c>
      <c r="B161" s="20" t="s">
        <v>18</v>
      </c>
      <c r="C161" s="20" t="s">
        <v>43</v>
      </c>
      <c r="D161" s="20" t="s">
        <v>20</v>
      </c>
      <c r="E161" s="20" t="s">
        <v>736</v>
      </c>
      <c r="F161" s="21">
        <v>46312.854641203703</v>
      </c>
      <c r="G161" s="20" t="s">
        <v>22</v>
      </c>
      <c r="H161" s="20" t="s">
        <v>5626</v>
      </c>
      <c r="I161" s="22">
        <v>360</v>
      </c>
      <c r="J161" s="20" t="s">
        <v>23</v>
      </c>
      <c r="K161" s="20" t="s">
        <v>24</v>
      </c>
      <c r="L161" s="22">
        <v>864</v>
      </c>
      <c r="M161" s="20" t="s">
        <v>46</v>
      </c>
      <c r="N161" s="21">
        <v>46312.901331018518</v>
      </c>
      <c r="O161" s="22">
        <v>360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675</v>
      </c>
      <c r="B162" s="20" t="s">
        <v>18</v>
      </c>
      <c r="C162" s="20" t="s">
        <v>676</v>
      </c>
      <c r="D162" s="20" t="s">
        <v>54</v>
      </c>
      <c r="E162" s="20" t="s">
        <v>428</v>
      </c>
      <c r="F162" s="21">
        <v>46312.861192129625</v>
      </c>
      <c r="G162" s="20" t="s">
        <v>22</v>
      </c>
      <c r="H162" s="20" t="s">
        <v>5627</v>
      </c>
      <c r="I162" s="22">
        <v>350</v>
      </c>
      <c r="J162" s="20" t="s">
        <v>23</v>
      </c>
      <c r="K162" s="20" t="s">
        <v>24</v>
      </c>
      <c r="L162" s="22">
        <v>363</v>
      </c>
      <c r="M162" s="20" t="s">
        <v>5628</v>
      </c>
      <c r="N162" s="21">
        <v>46312.882002314815</v>
      </c>
      <c r="O162" s="22">
        <v>370</v>
      </c>
      <c r="P162" s="20" t="s">
        <v>26</v>
      </c>
      <c r="Q162" s="22">
        <v>40</v>
      </c>
      <c r="R162" s="3" t="str">
        <f>IF(OR(G162="12R",G162="12L"),_xlfn.XLOOKUP(C162,DB!$A$2:$A$255,DB!$B$2:$B$255,""),IF(OR(G162="30L",G162="30R"),_xlfn.XLOOKUP(C162,DB!$A$2:$A$255,DB!$C$2:$C$255,""),""))</f>
        <v>OMSUK</v>
      </c>
      <c r="S162" s="3">
        <f t="shared" si="2"/>
        <v>20</v>
      </c>
      <c r="T162" s="3" t="str">
        <f>_xlfn.XLOOKUP(C162,DB!$A$2:$A$255,DB!$D$2:$D$255,"")</f>
        <v>Sector 3</v>
      </c>
    </row>
    <row r="163" spans="1:20" x14ac:dyDescent="0.2">
      <c r="A163" s="20" t="s">
        <v>1912</v>
      </c>
      <c r="B163" s="20" t="s">
        <v>18</v>
      </c>
      <c r="C163" s="20" t="s">
        <v>945</v>
      </c>
      <c r="D163" s="20" t="s">
        <v>116</v>
      </c>
      <c r="E163" s="20" t="s">
        <v>817</v>
      </c>
      <c r="F163" s="21">
        <v>46312.862615740742</v>
      </c>
      <c r="G163" s="20" t="s">
        <v>22</v>
      </c>
      <c r="H163" s="20" t="s">
        <v>5629</v>
      </c>
      <c r="I163" s="22">
        <v>400</v>
      </c>
      <c r="J163" s="20" t="s">
        <v>23</v>
      </c>
      <c r="K163" s="20" t="s">
        <v>24</v>
      </c>
      <c r="L163" s="22">
        <v>383</v>
      </c>
      <c r="M163" s="20" t="s">
        <v>269</v>
      </c>
      <c r="N163" s="21">
        <v>46312.884641203702</v>
      </c>
      <c r="O163" s="22">
        <v>400</v>
      </c>
      <c r="P163" s="20" t="s">
        <v>26</v>
      </c>
      <c r="Q163" s="22">
        <v>40</v>
      </c>
      <c r="R163" s="3" t="str">
        <f>IF(OR(G163="12R",G163="12L"),_xlfn.XLOOKUP(C163,DB!$A$2:$A$255,DB!$B$2:$B$255,""),IF(OR(G163="30L",G163="30R"),_xlfn.XLOOKUP(C163,DB!$A$2:$A$255,DB!$C$2:$C$255,""),""))</f>
        <v>ENEBA</v>
      </c>
      <c r="S163" s="3">
        <f t="shared" si="2"/>
        <v>20</v>
      </c>
      <c r="T163" s="3" t="str">
        <f>_xlfn.XLOOKUP(C163,DB!$A$2:$A$255,DB!$D$2:$D$255,"")</f>
        <v>Sector 3</v>
      </c>
    </row>
    <row r="164" spans="1:20" x14ac:dyDescent="0.2">
      <c r="A164" s="20" t="s">
        <v>673</v>
      </c>
      <c r="B164" s="20" t="s">
        <v>18</v>
      </c>
      <c r="C164" s="20" t="s">
        <v>440</v>
      </c>
      <c r="D164" s="20" t="s">
        <v>366</v>
      </c>
      <c r="E164" s="20" t="s">
        <v>441</v>
      </c>
      <c r="F164" s="21">
        <v>46312.864432870367</v>
      </c>
      <c r="G164" s="20" t="s">
        <v>22</v>
      </c>
      <c r="H164" s="20" t="s">
        <v>5630</v>
      </c>
      <c r="I164" s="22">
        <v>390</v>
      </c>
      <c r="J164" s="20" t="s">
        <v>23</v>
      </c>
      <c r="K164" s="20" t="s">
        <v>24</v>
      </c>
      <c r="L164" s="22">
        <v>385</v>
      </c>
      <c r="M164" s="20" t="s">
        <v>269</v>
      </c>
      <c r="N164" s="21">
        <v>46312.885995370365</v>
      </c>
      <c r="O164" s="22">
        <v>390</v>
      </c>
      <c r="P164" s="20" t="s">
        <v>41</v>
      </c>
      <c r="Q164" s="22">
        <v>40</v>
      </c>
      <c r="R164" s="3" t="str">
        <f>IF(OR(G164="12R",G164="12L"),_xlfn.XLOOKUP(C164,DB!$A$2:$A$255,DB!$B$2:$B$255,""),IF(OR(G164="30L",G164="30R"),_xlfn.XLOOKUP(C164,DB!$A$2:$A$255,DB!$C$2:$C$255,""),""))</f>
        <v>NUDAL</v>
      </c>
      <c r="S164" s="3">
        <f t="shared" si="2"/>
        <v>20</v>
      </c>
      <c r="T164" s="3" t="str">
        <f>_xlfn.XLOOKUP(C164,DB!$A$2:$A$255,DB!$D$2:$D$255,"")</f>
        <v>Sector 3</v>
      </c>
    </row>
    <row r="165" spans="1:20" x14ac:dyDescent="0.2">
      <c r="A165" s="20" t="s">
        <v>1130</v>
      </c>
      <c r="B165" s="20" t="s">
        <v>18</v>
      </c>
      <c r="C165" s="20" t="s">
        <v>308</v>
      </c>
      <c r="D165" s="20" t="s">
        <v>54</v>
      </c>
      <c r="E165" s="20" t="s">
        <v>3162</v>
      </c>
      <c r="F165" s="21">
        <v>46312.866423611107</v>
      </c>
      <c r="G165" s="20" t="s">
        <v>22</v>
      </c>
      <c r="H165" s="20" t="s">
        <v>5631</v>
      </c>
      <c r="I165" s="22">
        <v>340</v>
      </c>
      <c r="J165" s="20" t="s">
        <v>23</v>
      </c>
      <c r="K165" s="20" t="s">
        <v>24</v>
      </c>
      <c r="L165" s="22">
        <v>329</v>
      </c>
      <c r="M165" s="20" t="s">
        <v>5632</v>
      </c>
      <c r="N165" s="21">
        <v>46312.885057870371</v>
      </c>
      <c r="O165" s="22">
        <v>340</v>
      </c>
      <c r="P165" s="20" t="s">
        <v>26</v>
      </c>
      <c r="Q165" s="22">
        <v>190</v>
      </c>
      <c r="R165" s="3" t="str">
        <f>IF(OR(G165="12R",G165="12L"),_xlfn.XLOOKUP(C165,DB!$A$2:$A$255,DB!$B$2:$B$255,""),IF(OR(G165="30L",G165="30R"),_xlfn.XLOOKUP(C165,DB!$A$2:$A$255,DB!$C$2:$C$255,""),""))</f>
        <v>CZM</v>
      </c>
      <c r="S165" s="3">
        <f t="shared" si="2"/>
        <v>20</v>
      </c>
      <c r="T165" s="3" t="str">
        <f>_xlfn.XLOOKUP(C165,DB!$A$2:$A$255,DB!$D$2:$D$255,"")</f>
        <v>Sector 7</v>
      </c>
    </row>
    <row r="166" spans="1:20" x14ac:dyDescent="0.2">
      <c r="A166" s="20" t="s">
        <v>3723</v>
      </c>
      <c r="B166" s="20" t="s">
        <v>18</v>
      </c>
      <c r="C166" s="20" t="s">
        <v>423</v>
      </c>
      <c r="D166" s="20" t="s">
        <v>61</v>
      </c>
      <c r="E166" s="20" t="s">
        <v>1114</v>
      </c>
      <c r="F166" s="21">
        <v>46312.867523148147</v>
      </c>
      <c r="G166" s="20" t="s">
        <v>22</v>
      </c>
      <c r="H166" s="20" t="s">
        <v>5633</v>
      </c>
      <c r="I166" s="22">
        <v>320</v>
      </c>
      <c r="J166" s="20" t="s">
        <v>23</v>
      </c>
      <c r="K166" s="20" t="s">
        <v>24</v>
      </c>
      <c r="L166" s="22">
        <v>391</v>
      </c>
      <c r="M166" s="20" t="s">
        <v>269</v>
      </c>
      <c r="N166" s="21">
        <v>46312.889548611114</v>
      </c>
      <c r="O166" s="22">
        <v>320</v>
      </c>
      <c r="P166" s="20" t="s">
        <v>26</v>
      </c>
      <c r="Q166" s="22">
        <v>40</v>
      </c>
      <c r="R166" s="3" t="str">
        <f>IF(OR(G166="12R",G166="12L"),_xlfn.XLOOKUP(C166,DB!$A$2:$A$255,DB!$B$2:$B$255,""),IF(OR(G166="30L",G166="30R"),_xlfn.XLOOKUP(C166,DB!$A$2:$A$255,DB!$C$2:$C$255,""),""))</f>
        <v>ENEBA</v>
      </c>
      <c r="S166" s="3">
        <f t="shared" si="2"/>
        <v>20</v>
      </c>
      <c r="T166" s="3" t="str">
        <f>_xlfn.XLOOKUP(C166,DB!$A$2:$A$255,DB!$D$2:$D$255,"")</f>
        <v>Sector 3</v>
      </c>
    </row>
    <row r="167" spans="1:20" x14ac:dyDescent="0.2">
      <c r="A167" s="20" t="s">
        <v>5634</v>
      </c>
      <c r="B167" s="20" t="s">
        <v>18</v>
      </c>
      <c r="C167" s="20" t="s">
        <v>5635</v>
      </c>
      <c r="D167" s="20" t="s">
        <v>542</v>
      </c>
      <c r="E167" s="20"/>
      <c r="F167" s="21">
        <v>46312.868634259255</v>
      </c>
      <c r="G167" s="20" t="s">
        <v>22</v>
      </c>
      <c r="H167" s="20" t="s">
        <v>5636</v>
      </c>
      <c r="I167" s="22">
        <v>430</v>
      </c>
      <c r="J167" s="20" t="s">
        <v>23</v>
      </c>
      <c r="K167" s="20" t="s">
        <v>51</v>
      </c>
      <c r="L167" s="22">
        <v>530</v>
      </c>
      <c r="M167" s="20" t="s">
        <v>130</v>
      </c>
      <c r="N167" s="21">
        <v>46312.902233796296</v>
      </c>
      <c r="O167" s="22">
        <v>430</v>
      </c>
      <c r="P167" s="20" t="s">
        <v>26</v>
      </c>
      <c r="Q167" s="22">
        <v>40</v>
      </c>
      <c r="R167" s="3" t="str">
        <f>IF(OR(G167="12R",G167="12L"),_xlfn.XLOOKUP(C167,DB!$A$2:$A$255,DB!$B$2:$B$255,""),IF(OR(G167="30L",G167="30R"),_xlfn.XLOOKUP(C167,DB!$A$2:$A$255,DB!$C$2:$C$255,""),""))</f>
        <v>ENEBA</v>
      </c>
      <c r="S167" s="3">
        <f t="shared" si="2"/>
        <v>20</v>
      </c>
      <c r="T167" s="3" t="str">
        <f>_xlfn.XLOOKUP(C167,DB!$A$2:$A$255,DB!$D$2:$D$255,"")</f>
        <v>Sector 3</v>
      </c>
    </row>
    <row r="168" spans="1:20" x14ac:dyDescent="0.2">
      <c r="A168" s="20" t="s">
        <v>281</v>
      </c>
      <c r="B168" s="20" t="s">
        <v>18</v>
      </c>
      <c r="C168" s="20" t="s">
        <v>282</v>
      </c>
      <c r="D168" s="20" t="s">
        <v>34</v>
      </c>
      <c r="E168" s="20" t="s">
        <v>3992</v>
      </c>
      <c r="F168" s="21">
        <v>46312.86991898148</v>
      </c>
      <c r="G168" s="20" t="s">
        <v>22</v>
      </c>
      <c r="H168" s="20" t="s">
        <v>5637</v>
      </c>
      <c r="I168" s="22">
        <v>340</v>
      </c>
      <c r="J168" s="20" t="s">
        <v>23</v>
      </c>
      <c r="K168" s="20" t="s">
        <v>24</v>
      </c>
      <c r="L168" s="22">
        <v>390</v>
      </c>
      <c r="M168" s="20" t="s">
        <v>269</v>
      </c>
      <c r="N168" s="21">
        <v>46312.892210648148</v>
      </c>
      <c r="O168" s="22">
        <v>330</v>
      </c>
      <c r="P168" s="20" t="s">
        <v>26</v>
      </c>
      <c r="Q168" s="22">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304</v>
      </c>
      <c r="B169" s="20" t="s">
        <v>18</v>
      </c>
      <c r="C169" s="20" t="s">
        <v>134</v>
      </c>
      <c r="D169" s="20" t="s">
        <v>123</v>
      </c>
      <c r="E169" s="20" t="s">
        <v>5638</v>
      </c>
      <c r="F169" s="21">
        <v>46312.872546296298</v>
      </c>
      <c r="G169" s="20" t="s">
        <v>22</v>
      </c>
      <c r="H169" s="20" t="s">
        <v>5639</v>
      </c>
      <c r="I169" s="22">
        <v>310</v>
      </c>
      <c r="J169" s="20" t="s">
        <v>23</v>
      </c>
      <c r="K169" s="20" t="s">
        <v>24</v>
      </c>
      <c r="L169" s="22">
        <v>386</v>
      </c>
      <c r="M169" s="20" t="s">
        <v>269</v>
      </c>
      <c r="N169" s="21">
        <v>46312.894050925926</v>
      </c>
      <c r="O169" s="22">
        <v>310</v>
      </c>
      <c r="P169" s="20" t="s">
        <v>26</v>
      </c>
      <c r="Q169" s="22">
        <v>40</v>
      </c>
      <c r="R169" s="3" t="str">
        <f>IF(OR(G169="12R",G169="12L"),_xlfn.XLOOKUP(C169,DB!$A$2:$A$255,DB!$B$2:$B$255,""),IF(OR(G169="30L",G169="30R"),_xlfn.XLOOKUP(C169,DB!$A$2:$A$255,DB!$C$2:$C$255,""),""))</f>
        <v>ENEBA</v>
      </c>
      <c r="S169" s="3">
        <f t="shared" si="2"/>
        <v>20</v>
      </c>
      <c r="T169" s="3" t="str">
        <f>_xlfn.XLOOKUP(C169,DB!$A$2:$A$255,DB!$D$2:$D$255,"")</f>
        <v>Sector 3</v>
      </c>
    </row>
    <row r="170" spans="1:20" x14ac:dyDescent="0.2">
      <c r="A170" s="20" t="s">
        <v>327</v>
      </c>
      <c r="B170" s="20" t="s">
        <v>18</v>
      </c>
      <c r="C170" s="20" t="s">
        <v>328</v>
      </c>
      <c r="D170" s="20" t="s">
        <v>29</v>
      </c>
      <c r="E170" s="20" t="s">
        <v>5640</v>
      </c>
      <c r="F170" s="21">
        <v>46312.876701388886</v>
      </c>
      <c r="G170" s="20" t="s">
        <v>22</v>
      </c>
      <c r="H170" s="20" t="s">
        <v>5641</v>
      </c>
      <c r="I170" s="22">
        <v>360</v>
      </c>
      <c r="J170" s="20" t="s">
        <v>23</v>
      </c>
      <c r="K170" s="20" t="s">
        <v>24</v>
      </c>
      <c r="L170" s="22">
        <v>387</v>
      </c>
      <c r="M170" s="20" t="s">
        <v>269</v>
      </c>
      <c r="N170" s="21">
        <v>46312.899247685185</v>
      </c>
      <c r="O170" s="22">
        <v>348</v>
      </c>
      <c r="P170" s="20" t="s">
        <v>26</v>
      </c>
      <c r="Q170" s="22">
        <v>40</v>
      </c>
      <c r="R170" s="3" t="str">
        <f>IF(OR(G170="12R",G170="12L"),_xlfn.XLOOKUP(C170,DB!$A$2:$A$255,DB!$B$2:$B$255,""),IF(OR(G170="30L",G170="30R"),_xlfn.XLOOKUP(C170,DB!$A$2:$A$255,DB!$C$2:$C$255,""),""))</f>
        <v>OMSUK</v>
      </c>
      <c r="S170" s="3">
        <f t="shared" si="2"/>
        <v>21</v>
      </c>
      <c r="T170" s="3" t="str">
        <f>_xlfn.XLOOKUP(C170,DB!$A$2:$A$255,DB!$D$2:$D$255,"")</f>
        <v>Sector 3</v>
      </c>
    </row>
    <row r="171" spans="1:20" x14ac:dyDescent="0.2">
      <c r="A171" s="20" t="s">
        <v>313</v>
      </c>
      <c r="B171" s="20" t="s">
        <v>18</v>
      </c>
      <c r="C171" s="20" t="s">
        <v>314</v>
      </c>
      <c r="D171" s="20" t="s">
        <v>34</v>
      </c>
      <c r="E171" s="20" t="s">
        <v>5642</v>
      </c>
      <c r="F171" s="21">
        <v>46312.878703703704</v>
      </c>
      <c r="G171" s="20" t="s">
        <v>22</v>
      </c>
      <c r="H171" s="20" t="s">
        <v>5643</v>
      </c>
      <c r="I171" s="22">
        <v>350</v>
      </c>
      <c r="J171" s="20" t="s">
        <v>23</v>
      </c>
      <c r="K171" s="20" t="s">
        <v>24</v>
      </c>
      <c r="L171" s="22">
        <v>219</v>
      </c>
      <c r="M171" s="20" t="s">
        <v>56</v>
      </c>
      <c r="N171" s="21">
        <v>46312.892835648148</v>
      </c>
      <c r="O171" s="22">
        <v>281</v>
      </c>
      <c r="P171" s="20" t="s">
        <v>26</v>
      </c>
      <c r="Q171" s="22">
        <v>190</v>
      </c>
      <c r="R171" s="3" t="str">
        <f>IF(OR(G171="12R",G171="12L"),_xlfn.XLOOKUP(C171,DB!$A$2:$A$255,DB!$B$2:$B$255,""),IF(OR(G171="30L",G171="30R"),_xlfn.XLOOKUP(C171,DB!$A$2:$A$255,DB!$C$2:$C$255,""),""))</f>
        <v>CZM</v>
      </c>
      <c r="S171" s="3">
        <f t="shared" si="2"/>
        <v>21</v>
      </c>
      <c r="T171" s="3" t="str">
        <f>_xlfn.XLOOKUP(C171,DB!$A$2:$A$255,DB!$D$2:$D$255,"")</f>
        <v>Sector 7</v>
      </c>
    </row>
    <row r="172" spans="1:20" x14ac:dyDescent="0.2">
      <c r="A172" s="20" t="s">
        <v>320</v>
      </c>
      <c r="B172" s="20" t="s">
        <v>18</v>
      </c>
      <c r="C172" s="20" t="s">
        <v>128</v>
      </c>
      <c r="D172" s="20" t="s">
        <v>61</v>
      </c>
      <c r="E172" s="20" t="s">
        <v>5644</v>
      </c>
      <c r="F172" s="21">
        <v>46312.87972222222</v>
      </c>
      <c r="G172" s="20" t="s">
        <v>22</v>
      </c>
      <c r="H172" s="20" t="s">
        <v>5645</v>
      </c>
      <c r="I172" s="22">
        <v>340</v>
      </c>
      <c r="J172" s="20" t="s">
        <v>23</v>
      </c>
      <c r="K172" s="20" t="s">
        <v>24</v>
      </c>
      <c r="L172" s="22">
        <v>544</v>
      </c>
      <c r="M172" s="20" t="s">
        <v>130</v>
      </c>
      <c r="N172" s="21">
        <v>46312.909421296295</v>
      </c>
      <c r="O172" s="22">
        <v>320</v>
      </c>
      <c r="P172" s="20" t="s">
        <v>26</v>
      </c>
      <c r="Q172" s="22">
        <v>40</v>
      </c>
      <c r="R172" s="3" t="str">
        <f>IF(OR(G172="12R",G172="12L"),_xlfn.XLOOKUP(C172,DB!$A$2:$A$255,DB!$B$2:$B$255,""),IF(OR(G172="30L",G172="30R"),_xlfn.XLOOKUP(C172,DB!$A$2:$A$255,DB!$C$2:$C$255,""),""))</f>
        <v>ENEBA</v>
      </c>
      <c r="S172" s="3">
        <f t="shared" si="2"/>
        <v>21</v>
      </c>
      <c r="T172" s="3" t="str">
        <f>_xlfn.XLOOKUP(C172,DB!$A$2:$A$255,DB!$D$2:$D$255,"")</f>
        <v>Sector 3</v>
      </c>
    </row>
    <row r="173" spans="1:20" x14ac:dyDescent="0.2">
      <c r="A173" s="20" t="s">
        <v>526</v>
      </c>
      <c r="B173" s="20" t="s">
        <v>18</v>
      </c>
      <c r="C173" s="20" t="s">
        <v>203</v>
      </c>
      <c r="D173" s="20" t="s">
        <v>44</v>
      </c>
      <c r="E173" s="20" t="s">
        <v>5646</v>
      </c>
      <c r="F173" s="21">
        <v>46312.881261574075</v>
      </c>
      <c r="G173" s="20" t="s">
        <v>22</v>
      </c>
      <c r="H173" s="20" t="s">
        <v>5647</v>
      </c>
      <c r="I173" s="22">
        <v>280</v>
      </c>
      <c r="J173" s="20" t="s">
        <v>23</v>
      </c>
      <c r="K173" s="20" t="s">
        <v>24</v>
      </c>
      <c r="L173" s="22">
        <v>434</v>
      </c>
      <c r="M173" s="20" t="s">
        <v>204</v>
      </c>
      <c r="N173" s="21">
        <v>46312.905277777776</v>
      </c>
      <c r="O173" s="22">
        <v>300</v>
      </c>
      <c r="P173" s="20" t="s">
        <v>26</v>
      </c>
      <c r="Q173" s="22">
        <v>40</v>
      </c>
      <c r="R173" s="3" t="str">
        <f>IF(OR(G173="12R",G173="12L"),_xlfn.XLOOKUP(C173,DB!$A$2:$A$255,DB!$B$2:$B$255,""),IF(OR(G173="30L",G173="30R"),_xlfn.XLOOKUP(C173,DB!$A$2:$A$255,DB!$C$2:$C$255,""),""))</f>
        <v>ENEBA</v>
      </c>
      <c r="S173" s="3">
        <f t="shared" si="2"/>
        <v>21</v>
      </c>
      <c r="T173" s="3" t="str">
        <f>_xlfn.XLOOKUP(C173,DB!$A$2:$A$255,DB!$D$2:$D$255,"")</f>
        <v>Sector 3</v>
      </c>
    </row>
    <row r="174" spans="1:20" x14ac:dyDescent="0.2">
      <c r="A174" s="20" t="s">
        <v>316</v>
      </c>
      <c r="B174" s="20" t="s">
        <v>18</v>
      </c>
      <c r="C174" s="20" t="s">
        <v>317</v>
      </c>
      <c r="D174" s="20" t="s">
        <v>44</v>
      </c>
      <c r="E174" s="20" t="s">
        <v>788</v>
      </c>
      <c r="F174" s="21">
        <v>46312.882337962961</v>
      </c>
      <c r="G174" s="20" t="s">
        <v>22</v>
      </c>
      <c r="H174" s="20" t="s">
        <v>5648</v>
      </c>
      <c r="I174" s="22">
        <v>320</v>
      </c>
      <c r="J174" s="20" t="s">
        <v>23</v>
      </c>
      <c r="K174" s="20" t="s">
        <v>24</v>
      </c>
      <c r="L174" s="22">
        <v>437</v>
      </c>
      <c r="M174" s="20" t="s">
        <v>204</v>
      </c>
      <c r="N174" s="21">
        <v>46312.907696759255</v>
      </c>
      <c r="O174" s="22">
        <v>320</v>
      </c>
      <c r="P174" s="20" t="s">
        <v>26</v>
      </c>
      <c r="Q174" s="22">
        <v>40</v>
      </c>
      <c r="R174" s="3" t="str">
        <f>IF(OR(G174="12R",G174="12L"),_xlfn.XLOOKUP(C174,DB!$A$2:$A$255,DB!$B$2:$B$255,""),IF(OR(G174="30L",G174="30R"),_xlfn.XLOOKUP(C174,DB!$A$2:$A$255,DB!$C$2:$C$255,""),""))</f>
        <v>UDGUV</v>
      </c>
      <c r="S174" s="3">
        <f t="shared" si="2"/>
        <v>21</v>
      </c>
      <c r="T174" s="3" t="str">
        <f>_xlfn.XLOOKUP(C174,DB!$A$2:$A$255,DB!$D$2:$D$255,"")</f>
        <v>Sector 2</v>
      </c>
    </row>
    <row r="175" spans="1:20" x14ac:dyDescent="0.2">
      <c r="A175" s="20" t="s">
        <v>510</v>
      </c>
      <c r="B175" s="20" t="s">
        <v>18</v>
      </c>
      <c r="C175" s="20" t="s">
        <v>238</v>
      </c>
      <c r="D175" s="20" t="s">
        <v>29</v>
      </c>
      <c r="E175" s="20" t="s">
        <v>4033</v>
      </c>
      <c r="F175" s="21">
        <v>46312.883842592593</v>
      </c>
      <c r="G175" s="20" t="s">
        <v>22</v>
      </c>
      <c r="H175" s="20" t="s">
        <v>5649</v>
      </c>
      <c r="I175" s="22">
        <v>340</v>
      </c>
      <c r="J175" s="20" t="s">
        <v>23</v>
      </c>
      <c r="K175" s="20" t="s">
        <v>24</v>
      </c>
      <c r="L175" s="22">
        <v>383</v>
      </c>
      <c r="M175" s="20" t="s">
        <v>269</v>
      </c>
      <c r="N175" s="21">
        <v>46312.905624999999</v>
      </c>
      <c r="O175" s="22">
        <v>330</v>
      </c>
      <c r="P175" s="20" t="s">
        <v>26</v>
      </c>
      <c r="Q175" s="22">
        <v>40</v>
      </c>
      <c r="R175" s="3" t="str">
        <f>IF(OR(G175="12R",G175="12L"),_xlfn.XLOOKUP(C175,DB!$A$2:$A$255,DB!$B$2:$B$255,""),IF(OR(G175="30L",G175="30R"),_xlfn.XLOOKUP(C175,DB!$A$2:$A$255,DB!$C$2:$C$255,""),""))</f>
        <v>OMSUK</v>
      </c>
      <c r="S175" s="3">
        <f t="shared" si="2"/>
        <v>21</v>
      </c>
      <c r="T175" s="3" t="str">
        <f>_xlfn.XLOOKUP(C175,DB!$A$2:$A$255,DB!$D$2:$D$255,"")</f>
        <v>Sector 3</v>
      </c>
    </row>
    <row r="176" spans="1:20" x14ac:dyDescent="0.2">
      <c r="A176" s="20" t="s">
        <v>315</v>
      </c>
      <c r="B176" s="20" t="s">
        <v>18</v>
      </c>
      <c r="C176" s="20" t="s">
        <v>224</v>
      </c>
      <c r="D176" s="20" t="s">
        <v>29</v>
      </c>
      <c r="E176" s="20" t="s">
        <v>3160</v>
      </c>
      <c r="F176" s="21">
        <v>46312.88517361111</v>
      </c>
      <c r="G176" s="20" t="s">
        <v>22</v>
      </c>
      <c r="H176" s="20" t="s">
        <v>5650</v>
      </c>
      <c r="I176" s="22">
        <v>320</v>
      </c>
      <c r="J176" s="20" t="s">
        <v>23</v>
      </c>
      <c r="K176" s="20" t="s">
        <v>24</v>
      </c>
      <c r="L176" s="22">
        <v>558</v>
      </c>
      <c r="M176" s="20" t="s">
        <v>130</v>
      </c>
      <c r="N176" s="21">
        <v>46312.915393518517</v>
      </c>
      <c r="O176" s="22">
        <v>300</v>
      </c>
      <c r="P176" s="20" t="s">
        <v>26</v>
      </c>
      <c r="Q176" s="22">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20" t="s">
        <v>340</v>
      </c>
      <c r="B177" s="20" t="s">
        <v>18</v>
      </c>
      <c r="C177" s="20" t="s">
        <v>101</v>
      </c>
      <c r="D177" s="20" t="s">
        <v>20</v>
      </c>
      <c r="E177" s="20" t="s">
        <v>458</v>
      </c>
      <c r="F177" s="21">
        <v>46312.886215277773</v>
      </c>
      <c r="G177" s="20" t="s">
        <v>22</v>
      </c>
      <c r="H177" s="20" t="s">
        <v>5651</v>
      </c>
      <c r="I177" s="22">
        <v>340</v>
      </c>
      <c r="J177" s="20" t="s">
        <v>23</v>
      </c>
      <c r="K177" s="20" t="s">
        <v>152</v>
      </c>
      <c r="L177" s="22">
        <v>861</v>
      </c>
      <c r="M177" s="20" t="s">
        <v>46</v>
      </c>
      <c r="N177" s="21">
        <v>46312.931562500002</v>
      </c>
      <c r="O177" s="22">
        <v>340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527</v>
      </c>
      <c r="B178" s="20" t="s">
        <v>18</v>
      </c>
      <c r="C178" s="20" t="s">
        <v>528</v>
      </c>
      <c r="D178" s="20" t="s">
        <v>20</v>
      </c>
      <c r="E178" s="20" t="s">
        <v>5652</v>
      </c>
      <c r="F178" s="21">
        <v>46312.887048611112</v>
      </c>
      <c r="G178" s="20" t="s">
        <v>22</v>
      </c>
      <c r="H178" s="20" t="s">
        <v>5653</v>
      </c>
      <c r="I178" s="22">
        <v>320</v>
      </c>
      <c r="J178" s="20" t="s">
        <v>23</v>
      </c>
      <c r="K178" s="20" t="s">
        <v>24</v>
      </c>
      <c r="L178" s="22">
        <v>559</v>
      </c>
      <c r="M178" s="20" t="s">
        <v>130</v>
      </c>
      <c r="N178" s="21">
        <v>46312.917013888888</v>
      </c>
      <c r="O178" s="22">
        <v>320</v>
      </c>
      <c r="P178" s="20" t="s">
        <v>26</v>
      </c>
      <c r="Q178" s="22">
        <v>40</v>
      </c>
      <c r="R178" s="3" t="str">
        <f>IF(OR(G178="12R",G178="12L"),_xlfn.XLOOKUP(C178,DB!$A$2:$A$255,DB!$B$2:$B$255,""),IF(OR(G178="30L",G178="30R"),_xlfn.XLOOKUP(C178,DB!$A$2:$A$255,DB!$C$2:$C$255,""),""))</f>
        <v>ENEBA</v>
      </c>
      <c r="S178" s="3">
        <f t="shared" si="2"/>
        <v>21</v>
      </c>
      <c r="T178" s="3" t="str">
        <f>_xlfn.XLOOKUP(C178,DB!$A$2:$A$255,DB!$D$2:$D$255,"")</f>
        <v>Sector 3</v>
      </c>
    </row>
    <row r="179" spans="1:20" x14ac:dyDescent="0.2">
      <c r="A179" s="20" t="s">
        <v>5654</v>
      </c>
      <c r="B179" s="20" t="s">
        <v>18</v>
      </c>
      <c r="C179" s="20" t="s">
        <v>539</v>
      </c>
      <c r="D179" s="20" t="s">
        <v>129</v>
      </c>
      <c r="E179" s="20" t="s">
        <v>5655</v>
      </c>
      <c r="F179" s="21">
        <v>46312.888437500005</v>
      </c>
      <c r="G179" s="20" t="s">
        <v>22</v>
      </c>
      <c r="H179" s="20" t="s">
        <v>5656</v>
      </c>
      <c r="I179" s="22">
        <v>340</v>
      </c>
      <c r="J179" s="20" t="s">
        <v>23</v>
      </c>
      <c r="K179" s="20" t="s">
        <v>24</v>
      </c>
      <c r="L179" s="22">
        <v>446</v>
      </c>
      <c r="M179" s="20" t="s">
        <v>204</v>
      </c>
      <c r="N179" s="21">
        <v>46312.913761574076</v>
      </c>
      <c r="O179" s="22">
        <v>340</v>
      </c>
      <c r="P179" s="20" t="s">
        <v>26</v>
      </c>
      <c r="Q179" s="22">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318</v>
      </c>
      <c r="B180" s="20" t="s">
        <v>18</v>
      </c>
      <c r="C180" s="20" t="s">
        <v>136</v>
      </c>
      <c r="D180" s="20" t="s">
        <v>44</v>
      </c>
      <c r="E180" s="20" t="s">
        <v>3730</v>
      </c>
      <c r="F180" s="21">
        <v>46312.889756944445</v>
      </c>
      <c r="G180" s="20" t="s">
        <v>22</v>
      </c>
      <c r="H180" s="20" t="s">
        <v>5657</v>
      </c>
      <c r="I180" s="22">
        <v>310</v>
      </c>
      <c r="J180" s="20" t="s">
        <v>23</v>
      </c>
      <c r="K180" s="20" t="s">
        <v>24</v>
      </c>
      <c r="L180" s="22">
        <v>133</v>
      </c>
      <c r="M180" s="20" t="s">
        <v>40</v>
      </c>
      <c r="N180" s="21">
        <v>46312.899131944447</v>
      </c>
      <c r="O180" s="22">
        <v>216</v>
      </c>
      <c r="P180" s="20" t="s">
        <v>26</v>
      </c>
      <c r="Q180" s="22">
        <v>190</v>
      </c>
      <c r="R180" s="3" t="str">
        <f>IF(OR(G180="12R",G180="12L"),_xlfn.XLOOKUP(C180,DB!$A$2:$A$255,DB!$B$2:$B$255,""),IF(OR(G180="30L",G180="30R"),_xlfn.XLOOKUP(C180,DB!$A$2:$A$255,DB!$C$2:$C$255,""),""))</f>
        <v>OMSUK</v>
      </c>
      <c r="S180" s="3">
        <f t="shared" si="2"/>
        <v>21</v>
      </c>
      <c r="T180" s="3" t="str">
        <f>_xlfn.XLOOKUP(C180,DB!$A$2:$A$255,DB!$D$2:$D$255,"")</f>
        <v>Sector 3</v>
      </c>
    </row>
    <row r="181" spans="1:20" x14ac:dyDescent="0.2">
      <c r="A181" s="20" t="s">
        <v>681</v>
      </c>
      <c r="B181" s="20" t="s">
        <v>18</v>
      </c>
      <c r="C181" s="20" t="s">
        <v>322</v>
      </c>
      <c r="D181" s="20" t="s">
        <v>261</v>
      </c>
      <c r="E181" s="20" t="s">
        <v>549</v>
      </c>
      <c r="F181" s="21">
        <v>46312.891192129631</v>
      </c>
      <c r="G181" s="20" t="s">
        <v>22</v>
      </c>
      <c r="H181" s="20" t="s">
        <v>5658</v>
      </c>
      <c r="I181" s="22">
        <v>360</v>
      </c>
      <c r="J181" s="20" t="s">
        <v>23</v>
      </c>
      <c r="K181" s="20" t="s">
        <v>24</v>
      </c>
      <c r="L181" s="22">
        <v>384</v>
      </c>
      <c r="M181" s="20" t="s">
        <v>2685</v>
      </c>
      <c r="N181" s="21">
        <v>46312.912476851852</v>
      </c>
      <c r="O181" s="22">
        <v>350</v>
      </c>
      <c r="P181" s="20" t="s">
        <v>41</v>
      </c>
      <c r="Q181" s="22">
        <v>40</v>
      </c>
      <c r="R181" s="3" t="str">
        <f>IF(OR(G181="12R",G181="12L"),_xlfn.XLOOKUP(C181,DB!$A$2:$A$255,DB!$B$2:$B$255,""),IF(OR(G181="30L",G181="30R"),_xlfn.XLOOKUP(C181,DB!$A$2:$A$255,DB!$C$2:$C$255,""),""))</f>
        <v>NUDAL</v>
      </c>
      <c r="S181" s="3">
        <f t="shared" si="2"/>
        <v>21</v>
      </c>
      <c r="T181" s="3" t="str">
        <f>_xlfn.XLOOKUP(C181,DB!$A$2:$A$255,DB!$D$2:$D$255,"")</f>
        <v>Sector 3</v>
      </c>
    </row>
    <row r="182" spans="1:20" x14ac:dyDescent="0.2">
      <c r="A182" s="20" t="s">
        <v>530</v>
      </c>
      <c r="B182" s="20" t="s">
        <v>18</v>
      </c>
      <c r="C182" s="20" t="s">
        <v>178</v>
      </c>
      <c r="D182" s="20" t="s">
        <v>44</v>
      </c>
      <c r="E182" s="20" t="s">
        <v>859</v>
      </c>
      <c r="F182" s="21">
        <v>46312.89262731481</v>
      </c>
      <c r="G182" s="20" t="s">
        <v>22</v>
      </c>
      <c r="H182" s="20" t="s">
        <v>5659</v>
      </c>
      <c r="I182" s="22">
        <v>320</v>
      </c>
      <c r="J182" s="20" t="s">
        <v>23</v>
      </c>
      <c r="K182" s="20" t="s">
        <v>24</v>
      </c>
      <c r="L182" s="22">
        <v>381</v>
      </c>
      <c r="M182" s="20" t="s">
        <v>5660</v>
      </c>
      <c r="N182" s="21">
        <v>46312.9143287037</v>
      </c>
      <c r="O182" s="22">
        <v>310</v>
      </c>
      <c r="P182" s="20" t="s">
        <v>26</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516</v>
      </c>
      <c r="B183" s="20" t="s">
        <v>18</v>
      </c>
      <c r="C183" s="20" t="s">
        <v>199</v>
      </c>
      <c r="D183" s="20" t="s">
        <v>61</v>
      </c>
      <c r="E183" s="20" t="s">
        <v>4743</v>
      </c>
      <c r="F183" s="21">
        <v>46312.893888888888</v>
      </c>
      <c r="G183" s="20" t="s">
        <v>22</v>
      </c>
      <c r="H183" s="20" t="s">
        <v>5661</v>
      </c>
      <c r="I183" s="22">
        <v>340</v>
      </c>
      <c r="J183" s="20" t="s">
        <v>23</v>
      </c>
      <c r="K183" s="20" t="s">
        <v>24</v>
      </c>
      <c r="L183" s="22">
        <v>384</v>
      </c>
      <c r="M183" s="20" t="s">
        <v>5498</v>
      </c>
      <c r="N183" s="21">
        <v>46312.916122685187</v>
      </c>
      <c r="O183" s="22">
        <v>330</v>
      </c>
      <c r="P183" s="20" t="s">
        <v>26</v>
      </c>
      <c r="Q183" s="22">
        <v>40</v>
      </c>
      <c r="R183" s="3" t="str">
        <f>IF(OR(G183="12R",G183="12L"),_xlfn.XLOOKUP(C183,DB!$A$2:$A$255,DB!$B$2:$B$255,""),IF(OR(G183="30L",G183="30R"),_xlfn.XLOOKUP(C183,DB!$A$2:$A$255,DB!$C$2:$C$255,""),""))</f>
        <v>OMSUK</v>
      </c>
      <c r="S183" s="3">
        <f t="shared" si="2"/>
        <v>21</v>
      </c>
      <c r="T183" s="3" t="str">
        <f>_xlfn.XLOOKUP(C183,DB!$A$2:$A$255,DB!$D$2:$D$255,"")</f>
        <v>Sector 3</v>
      </c>
    </row>
    <row r="184" spans="1:20" x14ac:dyDescent="0.2">
      <c r="A184" s="20" t="s">
        <v>324</v>
      </c>
      <c r="B184" s="20" t="s">
        <v>18</v>
      </c>
      <c r="C184" s="20" t="s">
        <v>325</v>
      </c>
      <c r="D184" s="20" t="s">
        <v>123</v>
      </c>
      <c r="E184" s="20" t="s">
        <v>5662</v>
      </c>
      <c r="F184" s="21">
        <v>46312.895266203705</v>
      </c>
      <c r="G184" s="20" t="s">
        <v>22</v>
      </c>
      <c r="H184" s="20" t="s">
        <v>5663</v>
      </c>
      <c r="I184" s="22">
        <v>320</v>
      </c>
      <c r="J184" s="20" t="s">
        <v>23</v>
      </c>
      <c r="K184" s="20" t="s">
        <v>24</v>
      </c>
      <c r="L184" s="22">
        <v>553</v>
      </c>
      <c r="M184" s="20" t="s">
        <v>130</v>
      </c>
      <c r="N184" s="21">
        <v>46312.925636574073</v>
      </c>
      <c r="O184" s="22">
        <v>320</v>
      </c>
      <c r="P184" s="20" t="s">
        <v>26</v>
      </c>
      <c r="Q184" s="22">
        <v>40</v>
      </c>
      <c r="R184" s="3" t="str">
        <f>IF(OR(G184="12R",G184="12L"),_xlfn.XLOOKUP(C184,DB!$A$2:$A$255,DB!$B$2:$B$255,""),IF(OR(G184="30L",G184="30R"),_xlfn.XLOOKUP(C184,DB!$A$2:$A$255,DB!$C$2:$C$255,""),""))</f>
        <v>OMSUK</v>
      </c>
      <c r="S184" s="3">
        <f t="shared" si="2"/>
        <v>21</v>
      </c>
      <c r="T184" s="3" t="str">
        <f>_xlfn.XLOOKUP(C184,DB!$A$2:$A$255,DB!$D$2:$D$255,"")</f>
        <v>Sector 3</v>
      </c>
    </row>
    <row r="185" spans="1:20" x14ac:dyDescent="0.2">
      <c r="A185" s="20" t="s">
        <v>334</v>
      </c>
      <c r="B185" s="20" t="s">
        <v>18</v>
      </c>
      <c r="C185" s="20" t="s">
        <v>19</v>
      </c>
      <c r="D185" s="20" t="s">
        <v>54</v>
      </c>
      <c r="E185" s="20" t="s">
        <v>962</v>
      </c>
      <c r="F185" s="21">
        <v>46312.896365740744</v>
      </c>
      <c r="G185" s="20" t="s">
        <v>22</v>
      </c>
      <c r="H185" s="20" t="s">
        <v>5664</v>
      </c>
      <c r="I185" s="22">
        <v>360</v>
      </c>
      <c r="J185" s="20" t="s">
        <v>23</v>
      </c>
      <c r="K185" s="20" t="s">
        <v>24</v>
      </c>
      <c r="L185" s="22">
        <v>868</v>
      </c>
      <c r="M185" s="20" t="s">
        <v>25</v>
      </c>
      <c r="N185" s="21">
        <v>46312.942962962959</v>
      </c>
      <c r="O185" s="22">
        <v>360</v>
      </c>
      <c r="P185" s="20" t="s">
        <v>26</v>
      </c>
      <c r="Q185" s="22">
        <v>190</v>
      </c>
      <c r="R185" s="3" t="str">
        <f>IF(OR(G185="12R",G185="12L"),_xlfn.XLOOKUP(C185,DB!$A$2:$A$255,DB!$B$2:$B$255,""),IF(OR(G185="30L",G185="30R"),_xlfn.XLOOKUP(C185,DB!$A$2:$A$255,DB!$C$2:$C$255,""),""))</f>
        <v>UDGUV</v>
      </c>
      <c r="S185" s="3">
        <f t="shared" si="2"/>
        <v>21</v>
      </c>
      <c r="T185" s="3" t="str">
        <f>_xlfn.XLOOKUP(C185,DB!$A$2:$A$255,DB!$D$2:$D$255,"")</f>
        <v>Sector 2</v>
      </c>
    </row>
    <row r="186" spans="1:20" x14ac:dyDescent="0.2">
      <c r="A186" s="20" t="s">
        <v>301</v>
      </c>
      <c r="B186" s="20" t="s">
        <v>18</v>
      </c>
      <c r="C186" s="20" t="s">
        <v>50</v>
      </c>
      <c r="D186" s="20" t="s">
        <v>54</v>
      </c>
      <c r="E186" s="20" t="s">
        <v>1193</v>
      </c>
      <c r="F186" s="21">
        <v>46312.908680555556</v>
      </c>
      <c r="G186" s="20" t="s">
        <v>22</v>
      </c>
      <c r="H186" s="20" t="s">
        <v>5665</v>
      </c>
      <c r="I186" s="22">
        <v>380</v>
      </c>
      <c r="J186" s="20" t="s">
        <v>23</v>
      </c>
      <c r="K186" s="20" t="s">
        <v>24</v>
      </c>
      <c r="L186" s="22">
        <v>868</v>
      </c>
      <c r="M186" s="20" t="s">
        <v>46</v>
      </c>
      <c r="N186" s="21">
        <v>46312.956134259264</v>
      </c>
      <c r="O186" s="22">
        <v>380</v>
      </c>
      <c r="P186" s="20" t="s">
        <v>26</v>
      </c>
      <c r="Q186" s="22">
        <v>190</v>
      </c>
      <c r="R186" s="3" t="str">
        <f>IF(OR(G186="12R",G186="12L"),_xlfn.XLOOKUP(C186,DB!$A$2:$A$255,DB!$B$2:$B$255,""),IF(OR(G186="30L",G186="30R"),_xlfn.XLOOKUP(C186,DB!$A$2:$A$255,DB!$C$2:$C$255,""),""))</f>
        <v>UDGUV</v>
      </c>
      <c r="S186" s="3">
        <f t="shared" si="2"/>
        <v>21</v>
      </c>
      <c r="T186" s="3" t="str">
        <f>_xlfn.XLOOKUP(C186,DB!$A$2:$A$255,DB!$D$2:$D$255,"")</f>
        <v>Sector 2</v>
      </c>
    </row>
    <row r="187" spans="1:20" x14ac:dyDescent="0.2">
      <c r="A187" s="20" t="s">
        <v>336</v>
      </c>
      <c r="B187" s="20" t="s">
        <v>18</v>
      </c>
      <c r="C187" s="20" t="s">
        <v>115</v>
      </c>
      <c r="D187" s="20" t="s">
        <v>129</v>
      </c>
      <c r="E187" s="20" t="s">
        <v>5666</v>
      </c>
      <c r="F187" s="21">
        <v>46312.911875000005</v>
      </c>
      <c r="G187" s="20" t="s">
        <v>22</v>
      </c>
      <c r="H187" s="20" t="s">
        <v>5667</v>
      </c>
      <c r="I187" s="22">
        <v>350</v>
      </c>
      <c r="J187" s="20" t="s">
        <v>23</v>
      </c>
      <c r="K187" s="20" t="s">
        <v>24</v>
      </c>
      <c r="L187" s="22">
        <v>149</v>
      </c>
      <c r="M187" s="20" t="s">
        <v>4906</v>
      </c>
      <c r="N187" s="21">
        <v>46312.921817129631</v>
      </c>
      <c r="O187" s="22">
        <v>301</v>
      </c>
      <c r="P187" s="20" t="s">
        <v>26</v>
      </c>
      <c r="Q187" s="22">
        <v>190</v>
      </c>
      <c r="R187" s="3" t="str">
        <f>IF(OR(G187="12R",G187="12L"),_xlfn.XLOOKUP(C187,DB!$A$2:$A$255,DB!$B$2:$B$255,""),IF(OR(G187="30L",G187="30R"),_xlfn.XLOOKUP(C187,DB!$A$2:$A$255,DB!$C$2:$C$255,""),""))</f>
        <v>TAKUX</v>
      </c>
      <c r="S187" s="3">
        <f t="shared" si="2"/>
        <v>21</v>
      </c>
      <c r="T187" s="3" t="str">
        <f>_xlfn.XLOOKUP(C187,DB!$A$2:$A$255,DB!$D$2:$D$255,"")</f>
        <v>Sector 7</v>
      </c>
    </row>
    <row r="188" spans="1:20" x14ac:dyDescent="0.2">
      <c r="A188" s="20" t="s">
        <v>883</v>
      </c>
      <c r="B188" s="20" t="s">
        <v>18</v>
      </c>
      <c r="C188" s="20" t="s">
        <v>170</v>
      </c>
      <c r="D188" s="20" t="s">
        <v>61</v>
      </c>
      <c r="E188" s="20" t="s">
        <v>5668</v>
      </c>
      <c r="F188" s="21">
        <v>46312.912962962961</v>
      </c>
      <c r="G188" s="20" t="s">
        <v>22</v>
      </c>
      <c r="H188" s="20" t="s">
        <v>5669</v>
      </c>
      <c r="I188" s="22">
        <v>330</v>
      </c>
      <c r="J188" s="20" t="s">
        <v>23</v>
      </c>
      <c r="K188" s="20" t="s">
        <v>24</v>
      </c>
      <c r="L188" s="22">
        <v>376</v>
      </c>
      <c r="M188" s="20" t="s">
        <v>5488</v>
      </c>
      <c r="N188" s="21">
        <v>46312.933611111112</v>
      </c>
      <c r="O188" s="22">
        <v>323</v>
      </c>
      <c r="P188" s="20" t="s">
        <v>26</v>
      </c>
      <c r="Q188" s="22">
        <v>40</v>
      </c>
      <c r="R188" s="3" t="str">
        <f>IF(OR(G188="12R",G188="12L"),_xlfn.XLOOKUP(C188,DB!$A$2:$A$255,DB!$B$2:$B$255,""),IF(OR(G188="30L",G188="30R"),_xlfn.XLOOKUP(C188,DB!$A$2:$A$255,DB!$C$2:$C$255,""),""))</f>
        <v>OMSUK</v>
      </c>
      <c r="S188" s="3">
        <f t="shared" si="2"/>
        <v>21</v>
      </c>
      <c r="T188" s="3" t="str">
        <f>_xlfn.XLOOKUP(C188,DB!$A$2:$A$255,DB!$D$2:$D$255,"")</f>
        <v>Sector 3</v>
      </c>
    </row>
    <row r="189" spans="1:20" x14ac:dyDescent="0.2">
      <c r="A189" s="20" t="s">
        <v>1951</v>
      </c>
      <c r="B189" s="20" t="s">
        <v>18</v>
      </c>
      <c r="C189" s="20" t="s">
        <v>1015</v>
      </c>
      <c r="D189" s="20" t="s">
        <v>116</v>
      </c>
      <c r="E189" s="20" t="s">
        <v>3402</v>
      </c>
      <c r="F189" s="21">
        <v>46312.914409722223</v>
      </c>
      <c r="G189" s="20" t="s">
        <v>22</v>
      </c>
      <c r="H189" s="20" t="s">
        <v>5670</v>
      </c>
      <c r="I189" s="22">
        <v>340</v>
      </c>
      <c r="J189" s="20" t="s">
        <v>23</v>
      </c>
      <c r="K189" s="20" t="s">
        <v>24</v>
      </c>
      <c r="L189" s="22">
        <v>565</v>
      </c>
      <c r="M189" s="20" t="s">
        <v>130</v>
      </c>
      <c r="N189" s="21">
        <v>46312.943784722222</v>
      </c>
      <c r="O189" s="22">
        <v>340</v>
      </c>
      <c r="P189" s="20" t="s">
        <v>26</v>
      </c>
      <c r="Q189" s="22">
        <v>40</v>
      </c>
      <c r="R189" s="3" t="str">
        <f>IF(OR(G189="12R",G189="12L"),_xlfn.XLOOKUP(C189,DB!$A$2:$A$255,DB!$B$2:$B$255,""),IF(OR(G189="30L",G189="30R"),_xlfn.XLOOKUP(C189,DB!$A$2:$A$255,DB!$C$2:$C$255,""),""))</f>
        <v>ENEBA</v>
      </c>
      <c r="S189" s="3">
        <f t="shared" si="2"/>
        <v>21</v>
      </c>
      <c r="T189" s="3" t="str">
        <f>_xlfn.XLOOKUP(C189,DB!$A$2:$A$255,DB!$D$2:$D$255,"")</f>
        <v>Sector 3</v>
      </c>
    </row>
    <row r="190" spans="1:20" x14ac:dyDescent="0.2">
      <c r="A190" s="20" t="s">
        <v>338</v>
      </c>
      <c r="B190" s="20" t="s">
        <v>18</v>
      </c>
      <c r="C190" s="20" t="s">
        <v>75</v>
      </c>
      <c r="D190" s="20" t="s">
        <v>54</v>
      </c>
      <c r="E190" s="20" t="s">
        <v>112</v>
      </c>
      <c r="F190" s="21">
        <v>46312.915451388893</v>
      </c>
      <c r="G190" s="20" t="s">
        <v>22</v>
      </c>
      <c r="H190" s="20" t="s">
        <v>5671</v>
      </c>
      <c r="I190" s="22">
        <v>380</v>
      </c>
      <c r="J190" s="20" t="s">
        <v>23</v>
      </c>
      <c r="K190" s="20" t="s">
        <v>24</v>
      </c>
      <c r="L190" s="22">
        <v>718</v>
      </c>
      <c r="M190" s="20" t="s">
        <v>75</v>
      </c>
      <c r="N190" s="21">
        <v>46312.956701388888</v>
      </c>
      <c r="O190" s="22">
        <v>0</v>
      </c>
      <c r="P190" s="20" t="s">
        <v>26</v>
      </c>
      <c r="Q190" s="22">
        <v>190</v>
      </c>
      <c r="R190" s="3" t="str">
        <f>IF(OR(G190="12R",G190="12L"),_xlfn.XLOOKUP(C190,DB!$A$2:$A$255,DB!$B$2:$B$255,""),IF(OR(G190="30L",G190="30R"),_xlfn.XLOOKUP(C190,DB!$A$2:$A$255,DB!$C$2:$C$255,""),""))</f>
        <v>UDGUV</v>
      </c>
      <c r="S190" s="3">
        <f t="shared" si="2"/>
        <v>21</v>
      </c>
      <c r="T190" s="3" t="str">
        <f>_xlfn.XLOOKUP(C190,DB!$A$2:$A$255,DB!$D$2:$D$255,"")</f>
        <v>Sector 2</v>
      </c>
    </row>
    <row r="191" spans="1:20" x14ac:dyDescent="0.2">
      <c r="A191" s="20" t="s">
        <v>329</v>
      </c>
      <c r="B191" s="20" t="s">
        <v>18</v>
      </c>
      <c r="C191" s="20" t="s">
        <v>330</v>
      </c>
      <c r="D191" s="20" t="s">
        <v>61</v>
      </c>
      <c r="E191" s="20" t="s">
        <v>5672</v>
      </c>
      <c r="F191" s="21">
        <v>46312.918692129635</v>
      </c>
      <c r="G191" s="20" t="s">
        <v>22</v>
      </c>
      <c r="H191" s="20" t="s">
        <v>5673</v>
      </c>
      <c r="I191" s="22">
        <v>340</v>
      </c>
      <c r="J191" s="20" t="s">
        <v>23</v>
      </c>
      <c r="K191" s="20" t="s">
        <v>24</v>
      </c>
      <c r="L191" s="22">
        <v>384</v>
      </c>
      <c r="M191" s="20" t="s">
        <v>269</v>
      </c>
      <c r="N191" s="21">
        <v>46312.940439814818</v>
      </c>
      <c r="O191" s="22">
        <v>310</v>
      </c>
      <c r="P191" s="20" t="s">
        <v>26</v>
      </c>
      <c r="Q191" s="22">
        <v>40</v>
      </c>
      <c r="R191" s="3" t="str">
        <f>IF(OR(G191="12R",G191="12L"),_xlfn.XLOOKUP(C191,DB!$A$2:$A$255,DB!$B$2:$B$255,""),IF(OR(G191="30L",G191="30R"),_xlfn.XLOOKUP(C191,DB!$A$2:$A$255,DB!$C$2:$C$255,""),""))</f>
        <v>OMSUK</v>
      </c>
      <c r="S191" s="3">
        <f t="shared" si="2"/>
        <v>22</v>
      </c>
      <c r="T191" s="3" t="str">
        <f>_xlfn.XLOOKUP(C191,DB!$A$2:$A$255,DB!$D$2:$D$255,"")</f>
        <v>Sector 3</v>
      </c>
    </row>
    <row r="192" spans="1:20" x14ac:dyDescent="0.2">
      <c r="A192" s="20" t="s">
        <v>1948</v>
      </c>
      <c r="B192" s="20" t="s">
        <v>18</v>
      </c>
      <c r="C192" s="20" t="s">
        <v>945</v>
      </c>
      <c r="D192" s="20" t="s">
        <v>331</v>
      </c>
      <c r="E192" s="20" t="s">
        <v>1949</v>
      </c>
      <c r="F192" s="21">
        <v>46312.924988425926</v>
      </c>
      <c r="G192" s="20" t="s">
        <v>22</v>
      </c>
      <c r="H192" s="20" t="s">
        <v>5674</v>
      </c>
      <c r="I192" s="22">
        <v>360</v>
      </c>
      <c r="J192" s="20" t="s">
        <v>23</v>
      </c>
      <c r="K192" s="20" t="s">
        <v>24</v>
      </c>
      <c r="L192" s="22">
        <v>438</v>
      </c>
      <c r="M192" s="20" t="s">
        <v>204</v>
      </c>
      <c r="N192" s="21">
        <v>46312.950983796298</v>
      </c>
      <c r="O192" s="22">
        <v>340</v>
      </c>
      <c r="P192" s="20" t="s">
        <v>26</v>
      </c>
      <c r="Q192" s="22">
        <v>40</v>
      </c>
      <c r="R192" s="3" t="str">
        <f>IF(OR(G192="12R",G192="12L"),_xlfn.XLOOKUP(C192,DB!$A$2:$A$255,DB!$B$2:$B$255,""),IF(OR(G192="30L",G192="30R"),_xlfn.XLOOKUP(C192,DB!$A$2:$A$255,DB!$C$2:$C$255,""),""))</f>
        <v>ENEBA</v>
      </c>
      <c r="S192" s="3">
        <f t="shared" si="2"/>
        <v>22</v>
      </c>
      <c r="T192" s="3" t="str">
        <f>_xlfn.XLOOKUP(C192,DB!$A$2:$A$255,DB!$D$2:$D$255,"")</f>
        <v>Sector 3</v>
      </c>
    </row>
    <row r="193" spans="1:20" x14ac:dyDescent="0.2">
      <c r="A193" s="20" t="s">
        <v>685</v>
      </c>
      <c r="B193" s="20" t="s">
        <v>18</v>
      </c>
      <c r="C193" s="20" t="s">
        <v>328</v>
      </c>
      <c r="D193" s="20" t="s">
        <v>29</v>
      </c>
      <c r="E193" s="20" t="s">
        <v>5675</v>
      </c>
      <c r="F193" s="21">
        <v>46312.928472222222</v>
      </c>
      <c r="G193" s="20" t="s">
        <v>22</v>
      </c>
      <c r="H193" s="20" t="s">
        <v>5676</v>
      </c>
      <c r="I193" s="22">
        <v>340</v>
      </c>
      <c r="J193" s="20" t="s">
        <v>23</v>
      </c>
      <c r="K193" s="20" t="s">
        <v>24</v>
      </c>
      <c r="L193" s="22">
        <v>434</v>
      </c>
      <c r="M193" s="20" t="s">
        <v>204</v>
      </c>
      <c r="N193" s="21">
        <v>46312.9534837963</v>
      </c>
      <c r="O193" s="22">
        <v>320</v>
      </c>
      <c r="P193" s="20" t="s">
        <v>26</v>
      </c>
      <c r="Q193" s="22">
        <v>40</v>
      </c>
      <c r="R193" s="3" t="str">
        <f>IF(OR(G193="12R",G193="12L"),_xlfn.XLOOKUP(C193,DB!$A$2:$A$255,DB!$B$2:$B$255,""),IF(OR(G193="30L",G193="30R"),_xlfn.XLOOKUP(C193,DB!$A$2:$A$255,DB!$C$2:$C$255,""),""))</f>
        <v>OMSUK</v>
      </c>
      <c r="S193" s="3">
        <f t="shared" si="2"/>
        <v>22</v>
      </c>
      <c r="T193" s="3" t="str">
        <f>_xlfn.XLOOKUP(C193,DB!$A$2:$A$255,DB!$D$2:$D$255,"")</f>
        <v>Sector 3</v>
      </c>
    </row>
    <row r="194" spans="1:20" x14ac:dyDescent="0.2">
      <c r="A194" s="20" t="s">
        <v>342</v>
      </c>
      <c r="B194" s="20" t="s">
        <v>18</v>
      </c>
      <c r="C194" s="20" t="s">
        <v>33</v>
      </c>
      <c r="D194" s="20" t="s">
        <v>61</v>
      </c>
      <c r="E194" s="20" t="s">
        <v>590</v>
      </c>
      <c r="F194" s="21">
        <v>46312.9296875</v>
      </c>
      <c r="G194" s="20" t="s">
        <v>22</v>
      </c>
      <c r="H194" s="20" t="s">
        <v>5677</v>
      </c>
      <c r="I194" s="22">
        <v>360</v>
      </c>
      <c r="J194" s="20" t="s">
        <v>23</v>
      </c>
      <c r="K194" s="20" t="s">
        <v>24</v>
      </c>
      <c r="L194" s="22">
        <v>869</v>
      </c>
      <c r="M194" s="20" t="s">
        <v>36</v>
      </c>
      <c r="N194" s="21">
        <v>46312.97719907407</v>
      </c>
      <c r="O194" s="22">
        <v>360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555</v>
      </c>
      <c r="B195" s="20" t="s">
        <v>18</v>
      </c>
      <c r="C195" s="20" t="s">
        <v>539</v>
      </c>
      <c r="D195" s="20" t="s">
        <v>29</v>
      </c>
      <c r="E195" s="20" t="s">
        <v>5081</v>
      </c>
      <c r="F195" s="21">
        <v>46312.933912037042</v>
      </c>
      <c r="G195" s="20" t="s">
        <v>22</v>
      </c>
      <c r="H195" s="20" t="s">
        <v>5678</v>
      </c>
      <c r="I195" s="22">
        <v>320</v>
      </c>
      <c r="J195" s="20" t="s">
        <v>23</v>
      </c>
      <c r="K195" s="20" t="s">
        <v>24</v>
      </c>
      <c r="L195" s="22">
        <v>538</v>
      </c>
      <c r="M195" s="20" t="s">
        <v>130</v>
      </c>
      <c r="N195" s="21">
        <v>46312.96429398148</v>
      </c>
      <c r="O195" s="22">
        <v>320</v>
      </c>
      <c r="P195" s="20" t="s">
        <v>26</v>
      </c>
      <c r="Q195" s="22">
        <v>40</v>
      </c>
      <c r="R195" s="3" t="str">
        <f>IF(OR(G195="12R",G195="12L"),_xlfn.XLOOKUP(C195,DB!$A$2:$A$255,DB!$B$2:$B$255,""),IF(OR(G195="30L",G195="30R"),_xlfn.XLOOKUP(C195,DB!$A$2:$A$255,DB!$C$2:$C$255,""),""))</f>
        <v>OMSUK</v>
      </c>
      <c r="S195" s="3">
        <f t="shared" ref="S195:S220" si="3">HOUR(F195)</f>
        <v>22</v>
      </c>
      <c r="T195" s="3" t="str">
        <f>_xlfn.XLOOKUP(C195,DB!$A$2:$A$255,DB!$D$2:$D$255,"")</f>
        <v>Sector 3</v>
      </c>
    </row>
    <row r="196" spans="1:20" x14ac:dyDescent="0.2">
      <c r="A196" s="20" t="s">
        <v>538</v>
      </c>
      <c r="B196" s="20" t="s">
        <v>18</v>
      </c>
      <c r="C196" s="20" t="s">
        <v>539</v>
      </c>
      <c r="D196" s="20" t="s">
        <v>129</v>
      </c>
      <c r="E196" s="20" t="s">
        <v>797</v>
      </c>
      <c r="F196" s="21">
        <v>46312.93577546296</v>
      </c>
      <c r="G196" s="20" t="s">
        <v>22</v>
      </c>
      <c r="H196" s="20" t="s">
        <v>5679</v>
      </c>
      <c r="I196" s="22">
        <v>360</v>
      </c>
      <c r="J196" s="20" t="s">
        <v>23</v>
      </c>
      <c r="K196" s="20" t="s">
        <v>24</v>
      </c>
      <c r="L196" s="22">
        <v>440</v>
      </c>
      <c r="M196" s="20" t="s">
        <v>204</v>
      </c>
      <c r="N196" s="21">
        <v>46312.961053240739</v>
      </c>
      <c r="O196" s="22">
        <v>340</v>
      </c>
      <c r="P196" s="20" t="s">
        <v>26</v>
      </c>
      <c r="Q196" s="22">
        <v>40</v>
      </c>
      <c r="R196" s="3" t="str">
        <f>IF(OR(G196="12R",G196="12L"),_xlfn.XLOOKUP(C196,DB!$A$2:$A$255,DB!$B$2:$B$255,""),IF(OR(G196="30L",G196="30R"),_xlfn.XLOOKUP(C196,DB!$A$2:$A$255,DB!$C$2:$C$255,""),""))</f>
        <v>OMSUK</v>
      </c>
      <c r="S196" s="3">
        <f t="shared" si="3"/>
        <v>22</v>
      </c>
      <c r="T196" s="3" t="str">
        <f>_xlfn.XLOOKUP(C196,DB!$A$2:$A$255,DB!$D$2:$D$255,"")</f>
        <v>Sector 3</v>
      </c>
    </row>
    <row r="197" spans="1:20" x14ac:dyDescent="0.2">
      <c r="A197" s="20" t="s">
        <v>354</v>
      </c>
      <c r="B197" s="20" t="s">
        <v>18</v>
      </c>
      <c r="C197" s="20" t="s">
        <v>43</v>
      </c>
      <c r="D197" s="20" t="s">
        <v>44</v>
      </c>
      <c r="E197" s="20" t="s">
        <v>519</v>
      </c>
      <c r="F197" s="21">
        <v>46312.939537037033</v>
      </c>
      <c r="G197" s="20" t="s">
        <v>22</v>
      </c>
      <c r="H197" s="20" t="s">
        <v>5680</v>
      </c>
      <c r="I197" s="22">
        <v>360</v>
      </c>
      <c r="J197" s="20" t="s">
        <v>23</v>
      </c>
      <c r="K197" s="20" t="s">
        <v>24</v>
      </c>
      <c r="L197" s="22">
        <v>897</v>
      </c>
      <c r="M197" s="20" t="s">
        <v>5681</v>
      </c>
      <c r="N197" s="21">
        <v>46312.987013888887</v>
      </c>
      <c r="O197" s="22">
        <v>360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1402</v>
      </c>
      <c r="B198" s="20" t="s">
        <v>18</v>
      </c>
      <c r="C198" s="20" t="s">
        <v>660</v>
      </c>
      <c r="D198" s="20" t="s">
        <v>116</v>
      </c>
      <c r="E198" s="20" t="s">
        <v>3200</v>
      </c>
      <c r="F198" s="21">
        <v>46312.940601851849</v>
      </c>
      <c r="G198" s="20" t="s">
        <v>22</v>
      </c>
      <c r="H198" s="20" t="s">
        <v>5682</v>
      </c>
      <c r="I198" s="22">
        <v>370</v>
      </c>
      <c r="J198" s="20" t="s">
        <v>23</v>
      </c>
      <c r="K198" s="20" t="s">
        <v>24</v>
      </c>
      <c r="L198" s="22">
        <v>385</v>
      </c>
      <c r="M198" s="20" t="s">
        <v>269</v>
      </c>
      <c r="N198" s="21">
        <v>46312.961701388893</v>
      </c>
      <c r="O198" s="22">
        <v>350</v>
      </c>
      <c r="P198" s="20" t="s">
        <v>26</v>
      </c>
      <c r="Q198" s="22">
        <v>40</v>
      </c>
      <c r="R198" s="3" t="str">
        <f>IF(OR(G198="12R",G198="12L"),_xlfn.XLOOKUP(C198,DB!$A$2:$A$255,DB!$B$2:$B$255,""),IF(OR(G198="30L",G198="30R"),_xlfn.XLOOKUP(C198,DB!$A$2:$A$255,DB!$C$2:$C$255,""),""))</f>
        <v>ENEBA</v>
      </c>
      <c r="S198" s="3">
        <f t="shared" si="3"/>
        <v>22</v>
      </c>
      <c r="T198" s="3" t="str">
        <f>_xlfn.XLOOKUP(C198,DB!$A$2:$A$255,DB!$D$2:$D$255,"")</f>
        <v>Sector 3</v>
      </c>
    </row>
    <row r="199" spans="1:20" x14ac:dyDescent="0.2">
      <c r="A199" s="20" t="s">
        <v>348</v>
      </c>
      <c r="B199" s="20" t="s">
        <v>18</v>
      </c>
      <c r="C199" s="20" t="s">
        <v>33</v>
      </c>
      <c r="D199" s="20" t="s">
        <v>61</v>
      </c>
      <c r="E199" s="20" t="s">
        <v>2651</v>
      </c>
      <c r="F199" s="21">
        <v>46312.946527777778</v>
      </c>
      <c r="G199" s="20" t="s">
        <v>22</v>
      </c>
      <c r="H199" s="20" t="s">
        <v>5683</v>
      </c>
      <c r="I199" s="22">
        <v>360</v>
      </c>
      <c r="J199" s="20" t="s">
        <v>23</v>
      </c>
      <c r="K199" s="20" t="s">
        <v>24</v>
      </c>
      <c r="L199" s="22">
        <v>879</v>
      </c>
      <c r="M199" s="20" t="s">
        <v>36</v>
      </c>
      <c r="N199" s="21">
        <v>46312.994479166664</v>
      </c>
      <c r="O199" s="22">
        <v>360</v>
      </c>
      <c r="P199" s="20" t="s">
        <v>26</v>
      </c>
      <c r="Q199" s="22">
        <v>190</v>
      </c>
      <c r="R199" s="3" t="str">
        <f>IF(OR(G199="12R",G199="12L"),_xlfn.XLOOKUP(C199,DB!$A$2:$A$255,DB!$B$2:$B$255,""),IF(OR(G199="30L",G199="30R"),_xlfn.XLOOKUP(C199,DB!$A$2:$A$255,DB!$C$2:$C$255,""),""))</f>
        <v>UDGUV</v>
      </c>
      <c r="S199" s="3">
        <f t="shared" si="3"/>
        <v>22</v>
      </c>
      <c r="T199" s="3" t="str">
        <f>_xlfn.XLOOKUP(C199,DB!$A$2:$A$255,DB!$D$2:$D$255,"")</f>
        <v>Sector 2</v>
      </c>
    </row>
    <row r="200" spans="1:20" x14ac:dyDescent="0.2">
      <c r="A200" s="20" t="s">
        <v>344</v>
      </c>
      <c r="B200" s="20" t="s">
        <v>18</v>
      </c>
      <c r="C200" s="20" t="s">
        <v>345</v>
      </c>
      <c r="D200" s="20" t="s">
        <v>34</v>
      </c>
      <c r="E200" s="20" t="s">
        <v>467</v>
      </c>
      <c r="F200" s="21">
        <v>46312.951435185183</v>
      </c>
      <c r="G200" s="20" t="s">
        <v>22</v>
      </c>
      <c r="H200" s="20" t="s">
        <v>5684</v>
      </c>
      <c r="I200" s="22">
        <v>360</v>
      </c>
      <c r="J200" s="20" t="s">
        <v>23</v>
      </c>
      <c r="K200" s="20" t="s">
        <v>24</v>
      </c>
      <c r="L200" s="22">
        <v>866</v>
      </c>
      <c r="M200" s="20" t="s">
        <v>181</v>
      </c>
      <c r="N200" s="21">
        <v>46312.999027777776</v>
      </c>
      <c r="O200" s="22">
        <v>360</v>
      </c>
      <c r="P200" s="20" t="s">
        <v>26</v>
      </c>
      <c r="Q200" s="22">
        <v>190</v>
      </c>
      <c r="R200" s="3" t="str">
        <f>IF(OR(G200="12R",G200="12L"),_xlfn.XLOOKUP(C200,DB!$A$2:$A$255,DB!$B$2:$B$255,""),IF(OR(G200="30L",G200="30R"),_xlfn.XLOOKUP(C200,DB!$A$2:$A$255,DB!$C$2:$C$255,""),""))</f>
        <v>UDGUV</v>
      </c>
      <c r="S200" s="3">
        <f t="shared" si="3"/>
        <v>22</v>
      </c>
      <c r="T200" s="3" t="str">
        <f>_xlfn.XLOOKUP(C200,DB!$A$2:$A$255,DB!$D$2:$D$255,"")</f>
        <v>Sector 2</v>
      </c>
    </row>
    <row r="201" spans="1:20" x14ac:dyDescent="0.2">
      <c r="A201" s="20" t="s">
        <v>4079</v>
      </c>
      <c r="B201" s="20" t="s">
        <v>18</v>
      </c>
      <c r="C201" s="20" t="s">
        <v>687</v>
      </c>
      <c r="D201" s="20" t="s">
        <v>69</v>
      </c>
      <c r="E201" s="20" t="s">
        <v>4080</v>
      </c>
      <c r="F201" s="21">
        <v>46312.959803240738</v>
      </c>
      <c r="G201" s="20" t="s">
        <v>22</v>
      </c>
      <c r="H201" s="20" t="s">
        <v>5685</v>
      </c>
      <c r="I201" s="22">
        <v>370</v>
      </c>
      <c r="J201" s="20" t="s">
        <v>23</v>
      </c>
      <c r="K201" s="20" t="s">
        <v>24</v>
      </c>
      <c r="L201" s="22">
        <v>136</v>
      </c>
      <c r="M201" s="20" t="s">
        <v>40</v>
      </c>
      <c r="N201" s="21">
        <v>46312.969259259262</v>
      </c>
      <c r="O201" s="22">
        <v>251</v>
      </c>
      <c r="P201" s="20" t="s">
        <v>41</v>
      </c>
      <c r="Q201" s="22">
        <v>190</v>
      </c>
      <c r="R201" s="3" t="str">
        <f>IF(OR(G201="12R",G201="12L"),_xlfn.XLOOKUP(C201,DB!$A$2:$A$255,DB!$B$2:$B$255,""),IF(OR(G201="30L",G201="30R"),_xlfn.XLOOKUP(C201,DB!$A$2:$A$255,DB!$C$2:$C$255,""),""))</f>
        <v>NUDAL</v>
      </c>
      <c r="S201" s="3">
        <f t="shared" si="3"/>
        <v>23</v>
      </c>
      <c r="T201" s="3" t="str">
        <f>_xlfn.XLOOKUP(C201,DB!$A$2:$A$255,DB!$D$2:$D$255,"")</f>
        <v>Sector 3</v>
      </c>
    </row>
    <row r="202" spans="1:20" x14ac:dyDescent="0.2">
      <c r="A202" s="20" t="s">
        <v>3335</v>
      </c>
      <c r="B202" s="20" t="s">
        <v>18</v>
      </c>
      <c r="C202" s="20" t="s">
        <v>386</v>
      </c>
      <c r="D202" s="20" t="s">
        <v>939</v>
      </c>
      <c r="E202" s="20" t="s">
        <v>3336</v>
      </c>
      <c r="F202" s="21">
        <v>46312.962604166663</v>
      </c>
      <c r="G202" s="20" t="s">
        <v>22</v>
      </c>
      <c r="H202" s="20" t="s">
        <v>5686</v>
      </c>
      <c r="I202" s="22">
        <v>370</v>
      </c>
      <c r="J202" s="20" t="s">
        <v>23</v>
      </c>
      <c r="K202" s="20" t="s">
        <v>51</v>
      </c>
      <c r="L202" s="22">
        <v>227</v>
      </c>
      <c r="M202" s="20" t="s">
        <v>383</v>
      </c>
      <c r="N202" s="21">
        <v>46312.980347222227</v>
      </c>
      <c r="O202" s="22">
        <v>221</v>
      </c>
      <c r="P202" s="20" t="s">
        <v>26</v>
      </c>
      <c r="Q202" s="22">
        <v>40</v>
      </c>
      <c r="R202" s="3" t="str">
        <f>IF(OR(G202="12R",G202="12L"),_xlfn.XLOOKUP(C202,DB!$A$2:$A$255,DB!$B$2:$B$255,""),IF(OR(G202="30L",G202="30R"),_xlfn.XLOOKUP(C202,DB!$A$2:$A$255,DB!$C$2:$C$255,""),""))</f>
        <v>NUDAL</v>
      </c>
      <c r="S202" s="3">
        <f t="shared" si="3"/>
        <v>23</v>
      </c>
      <c r="T202" s="3" t="str">
        <f>_xlfn.XLOOKUP(C202,DB!$A$2:$A$255,DB!$D$2:$D$255,"")</f>
        <v>Sector 3</v>
      </c>
    </row>
    <row r="203" spans="1:20" x14ac:dyDescent="0.2">
      <c r="A203" s="20" t="s">
        <v>3785</v>
      </c>
      <c r="B203" s="20" t="s">
        <v>18</v>
      </c>
      <c r="C203" s="20" t="s">
        <v>28</v>
      </c>
      <c r="D203" s="20" t="s">
        <v>241</v>
      </c>
      <c r="E203" s="20" t="s">
        <v>5687</v>
      </c>
      <c r="F203" s="21">
        <v>46312.964050925926</v>
      </c>
      <c r="G203" s="20" t="s">
        <v>22</v>
      </c>
      <c r="H203" s="20" t="s">
        <v>5688</v>
      </c>
      <c r="I203" s="22">
        <v>350</v>
      </c>
      <c r="J203" s="20" t="s">
        <v>23</v>
      </c>
      <c r="K203" s="20" t="s">
        <v>24</v>
      </c>
      <c r="L203" s="22">
        <v>375</v>
      </c>
      <c r="M203" s="20" t="s">
        <v>5689</v>
      </c>
      <c r="N203" s="21">
        <v>46312.986238425925</v>
      </c>
      <c r="O203" s="22">
        <v>350</v>
      </c>
      <c r="P203" s="20" t="s">
        <v>26</v>
      </c>
      <c r="Q203" s="22">
        <v>40</v>
      </c>
      <c r="R203" s="3" t="str">
        <f>IF(OR(G203="12R",G203="12L"),_xlfn.XLOOKUP(C203,DB!$A$2:$A$255,DB!$B$2:$B$255,""),IF(OR(G203="30L",G203="30R"),_xlfn.XLOOKUP(C203,DB!$A$2:$A$255,DB!$C$2:$C$255,""),""))</f>
        <v>OMSUK</v>
      </c>
      <c r="S203" s="3">
        <f t="shared" si="3"/>
        <v>23</v>
      </c>
      <c r="T203" s="3" t="str">
        <f>_xlfn.XLOOKUP(C203,DB!$A$2:$A$255,DB!$D$2:$D$255,"")</f>
        <v>Sector 3</v>
      </c>
    </row>
    <row r="204" spans="1:20" x14ac:dyDescent="0.2">
      <c r="A204" s="20" t="s">
        <v>343</v>
      </c>
      <c r="B204" s="20" t="s">
        <v>18</v>
      </c>
      <c r="C204" s="20" t="s">
        <v>122</v>
      </c>
      <c r="D204" s="20" t="s">
        <v>44</v>
      </c>
      <c r="E204" s="20" t="s">
        <v>1711</v>
      </c>
      <c r="F204" s="21">
        <v>46312.965358796297</v>
      </c>
      <c r="G204" s="20" t="s">
        <v>22</v>
      </c>
      <c r="H204" s="20" t="s">
        <v>5690</v>
      </c>
      <c r="I204" s="22">
        <v>360</v>
      </c>
      <c r="J204" s="20" t="s">
        <v>23</v>
      </c>
      <c r="K204" s="20" t="s">
        <v>24</v>
      </c>
      <c r="L204" s="22">
        <v>545</v>
      </c>
      <c r="M204" s="20" t="s">
        <v>130</v>
      </c>
      <c r="N204" s="21">
        <v>46312.996990740736</v>
      </c>
      <c r="O204" s="22">
        <v>360</v>
      </c>
      <c r="P204" s="20" t="s">
        <v>26</v>
      </c>
      <c r="Q204" s="22">
        <v>40</v>
      </c>
      <c r="R204" s="3" t="str">
        <f>IF(OR(G204="12R",G204="12L"),_xlfn.XLOOKUP(C204,DB!$A$2:$A$255,DB!$B$2:$B$255,""),IF(OR(G204="30L",G204="30R"),_xlfn.XLOOKUP(C204,DB!$A$2:$A$255,DB!$C$2:$C$255,""),""))</f>
        <v>ENEBA</v>
      </c>
      <c r="S204" s="3">
        <f t="shared" si="3"/>
        <v>23</v>
      </c>
      <c r="T204" s="3" t="str">
        <f>_xlfn.XLOOKUP(C204,DB!$A$2:$A$255,DB!$D$2:$D$255,"")</f>
        <v>Sector 3</v>
      </c>
    </row>
    <row r="205" spans="1:20" x14ac:dyDescent="0.2">
      <c r="A205" s="20" t="s">
        <v>356</v>
      </c>
      <c r="B205" s="20" t="s">
        <v>18</v>
      </c>
      <c r="C205" s="20" t="s">
        <v>63</v>
      </c>
      <c r="D205" s="20" t="s">
        <v>54</v>
      </c>
      <c r="E205" s="20" t="s">
        <v>476</v>
      </c>
      <c r="F205" s="21">
        <v>46312.971759259264</v>
      </c>
      <c r="G205" s="20" t="s">
        <v>22</v>
      </c>
      <c r="H205" s="20" t="s">
        <v>5691</v>
      </c>
      <c r="I205" s="22">
        <v>380</v>
      </c>
      <c r="J205" s="20" t="s">
        <v>23</v>
      </c>
      <c r="K205" s="20" t="s">
        <v>24</v>
      </c>
      <c r="L205" s="22">
        <v>864</v>
      </c>
      <c r="M205" s="20" t="s">
        <v>711</v>
      </c>
      <c r="N205" s="21">
        <v>46313.018750000003</v>
      </c>
      <c r="O205" s="22">
        <v>380</v>
      </c>
      <c r="P205" s="20" t="s">
        <v>26</v>
      </c>
      <c r="Q205" s="22">
        <v>190</v>
      </c>
      <c r="R205" s="3" t="str">
        <f>IF(OR(G205="12R",G205="12L"),_xlfn.XLOOKUP(C205,DB!$A$2:$A$255,DB!$B$2:$B$255,""),IF(OR(G205="30L",G205="30R"),_xlfn.XLOOKUP(C205,DB!$A$2:$A$255,DB!$C$2:$C$255,""),""))</f>
        <v>UDGUV</v>
      </c>
      <c r="S205" s="3">
        <f t="shared" si="3"/>
        <v>23</v>
      </c>
      <c r="T205" s="3" t="str">
        <f>_xlfn.XLOOKUP(C205,DB!$A$2:$A$255,DB!$D$2:$D$255,"")</f>
        <v>Sector 2</v>
      </c>
    </row>
    <row r="206" spans="1:20" x14ac:dyDescent="0.2">
      <c r="A206" s="20" t="s">
        <v>359</v>
      </c>
      <c r="B206" s="20" t="s">
        <v>18</v>
      </c>
      <c r="C206" s="20" t="s">
        <v>219</v>
      </c>
      <c r="D206" s="20" t="s">
        <v>54</v>
      </c>
      <c r="E206" s="20" t="s">
        <v>648</v>
      </c>
      <c r="F206" s="21">
        <v>46312.977060185185</v>
      </c>
      <c r="G206" s="20" t="s">
        <v>22</v>
      </c>
      <c r="H206" s="20" t="s">
        <v>5692</v>
      </c>
      <c r="I206" s="22">
        <v>370</v>
      </c>
      <c r="J206" s="20" t="s">
        <v>23</v>
      </c>
      <c r="K206" s="20" t="s">
        <v>24</v>
      </c>
      <c r="L206" s="22">
        <v>150</v>
      </c>
      <c r="M206" s="20" t="s">
        <v>117</v>
      </c>
      <c r="N206" s="21">
        <v>46312.986539351856</v>
      </c>
      <c r="O206" s="22">
        <v>244</v>
      </c>
      <c r="P206" s="20" t="s">
        <v>26</v>
      </c>
      <c r="Q206" s="22">
        <v>190</v>
      </c>
      <c r="R206" s="3" t="str">
        <f>IF(OR(G206="12R",G206="12L"),_xlfn.XLOOKUP(C206,DB!$A$2:$A$255,DB!$B$2:$B$255,""),IF(OR(G206="30L",G206="30R"),_xlfn.XLOOKUP(C206,DB!$A$2:$A$255,DB!$C$2:$C$255,""),""))</f>
        <v>TAKUX</v>
      </c>
      <c r="S206" s="3">
        <f t="shared" si="3"/>
        <v>23</v>
      </c>
      <c r="T206" s="3" t="str">
        <f>_xlfn.XLOOKUP(C206,DB!$A$2:$A$255,DB!$D$2:$D$255,"")</f>
        <v>Sector 7</v>
      </c>
    </row>
    <row r="207" spans="1:20" x14ac:dyDescent="0.2">
      <c r="A207" s="20" t="s">
        <v>333</v>
      </c>
      <c r="B207" s="20" t="s">
        <v>18</v>
      </c>
      <c r="C207" s="20" t="s">
        <v>148</v>
      </c>
      <c r="D207" s="20" t="s">
        <v>129</v>
      </c>
      <c r="E207" s="20" t="s">
        <v>4413</v>
      </c>
      <c r="F207" s="21">
        <v>46312.978576388894</v>
      </c>
      <c r="G207" s="20" t="s">
        <v>22</v>
      </c>
      <c r="H207" s="20" t="s">
        <v>1212</v>
      </c>
      <c r="I207" s="22">
        <v>370</v>
      </c>
      <c r="J207" s="20" t="s">
        <v>23</v>
      </c>
      <c r="K207" s="20" t="s">
        <v>24</v>
      </c>
      <c r="L207" s="22">
        <v>136</v>
      </c>
      <c r="M207" s="20" t="s">
        <v>40</v>
      </c>
      <c r="N207" s="21">
        <v>46312.988217592589</v>
      </c>
      <c r="O207" s="22">
        <v>261</v>
      </c>
      <c r="P207" s="20" t="s">
        <v>26</v>
      </c>
      <c r="Q207" s="22">
        <v>190</v>
      </c>
      <c r="R207" s="3" t="str">
        <f>IF(OR(G207="12R",G207="12L"),_xlfn.XLOOKUP(C207,DB!$A$2:$A$255,DB!$B$2:$B$255,""),IF(OR(G207="30L",G207="30R"),_xlfn.XLOOKUP(C207,DB!$A$2:$A$255,DB!$C$2:$C$255,""),""))</f>
        <v>NUDAL</v>
      </c>
      <c r="S207" s="3">
        <f t="shared" si="3"/>
        <v>23</v>
      </c>
      <c r="T207" s="3" t="str">
        <f>_xlfn.XLOOKUP(C207,DB!$A$2:$A$255,DB!$D$2:$D$255,"")</f>
        <v>Sector 3</v>
      </c>
    </row>
    <row r="208" spans="1:20" ht="16" customHeight="1" x14ac:dyDescent="0.2">
      <c r="A208" s="20" t="s">
        <v>349</v>
      </c>
      <c r="B208" s="20" t="s">
        <v>18</v>
      </c>
      <c r="C208" s="20" t="s">
        <v>221</v>
      </c>
      <c r="D208" s="20" t="s">
        <v>54</v>
      </c>
      <c r="E208" s="20" t="s">
        <v>5693</v>
      </c>
      <c r="F208" s="21">
        <v>46312.980474537035</v>
      </c>
      <c r="G208" s="20" t="s">
        <v>22</v>
      </c>
      <c r="H208" s="20" t="s">
        <v>351</v>
      </c>
      <c r="I208" s="22">
        <v>360</v>
      </c>
      <c r="J208" s="20" t="s">
        <v>23</v>
      </c>
      <c r="K208" s="20" t="s">
        <v>24</v>
      </c>
      <c r="L208" s="22">
        <v>859</v>
      </c>
      <c r="M208" s="20" t="s">
        <v>46</v>
      </c>
      <c r="N208" s="21">
        <v>46313.027303240742</v>
      </c>
      <c r="O208" s="22">
        <v>360</v>
      </c>
      <c r="P208" s="20" t="s">
        <v>26</v>
      </c>
      <c r="Q208" s="22">
        <v>190</v>
      </c>
      <c r="R208" s="3" t="str">
        <f>IF(OR(G208="12R",G208="12L"),_xlfn.XLOOKUP(C208,DB!$A$2:$A$255,DB!$B$2:$B$255,""),IF(OR(G208="30L",G208="30R"),_xlfn.XLOOKUP(C208,DB!$A$2:$A$255,DB!$C$2:$C$255,""),""))</f>
        <v>UDGUV</v>
      </c>
      <c r="S208" s="3">
        <f t="shared" si="3"/>
        <v>23</v>
      </c>
      <c r="T208" s="3" t="str">
        <f>_xlfn.XLOOKUP(C208,DB!$A$2:$A$255,DB!$D$2:$D$255,"")</f>
        <v>Sector 2</v>
      </c>
    </row>
    <row r="209" spans="1:20" ht="16" customHeight="1" x14ac:dyDescent="0.2">
      <c r="A209" s="20" t="s">
        <v>358</v>
      </c>
      <c r="B209" s="20" t="s">
        <v>18</v>
      </c>
      <c r="C209" s="20" t="s">
        <v>276</v>
      </c>
      <c r="D209" s="20" t="s">
        <v>129</v>
      </c>
      <c r="E209" s="20" t="s">
        <v>5694</v>
      </c>
      <c r="F209" s="21">
        <v>46312.98572916667</v>
      </c>
      <c r="G209" s="20" t="s">
        <v>22</v>
      </c>
      <c r="H209" s="20" t="s">
        <v>5695</v>
      </c>
      <c r="I209" s="22">
        <v>340</v>
      </c>
      <c r="J209" s="20" t="s">
        <v>23</v>
      </c>
      <c r="K209" s="20" t="s">
        <v>24</v>
      </c>
      <c r="L209" s="22">
        <v>882</v>
      </c>
      <c r="M209" s="20" t="s">
        <v>36</v>
      </c>
      <c r="N209" s="21">
        <v>46313.032280092593</v>
      </c>
      <c r="O209" s="22">
        <v>340</v>
      </c>
      <c r="P209" s="20" t="s">
        <v>26</v>
      </c>
      <c r="Q209" s="22">
        <v>190</v>
      </c>
      <c r="R209" s="3" t="str">
        <f>IF(OR(G209="12R",G209="12L"),_xlfn.XLOOKUP(C209,DB!$A$2:$A$255,DB!$B$2:$B$255,""),IF(OR(G209="30L",G209="30R"),_xlfn.XLOOKUP(C209,DB!$A$2:$A$255,DB!$C$2:$C$255,""),""))</f>
        <v>UDGUV</v>
      </c>
      <c r="S209" s="3">
        <f t="shared" si="3"/>
        <v>23</v>
      </c>
      <c r="T209" s="3" t="str">
        <f>_xlfn.XLOOKUP(C209,DB!$A$2:$A$255,DB!$D$2:$D$255,"")</f>
        <v>Sector 2</v>
      </c>
    </row>
    <row r="210" spans="1:20" x14ac:dyDescent="0.2">
      <c r="A210" s="20" t="s">
        <v>360</v>
      </c>
      <c r="B210" s="20" t="s">
        <v>18</v>
      </c>
      <c r="C210" s="20" t="s">
        <v>43</v>
      </c>
      <c r="D210" s="20" t="s">
        <v>129</v>
      </c>
      <c r="E210" s="20" t="s">
        <v>867</v>
      </c>
      <c r="F210" s="21">
        <v>46312.988020833334</v>
      </c>
      <c r="G210" s="20" t="s">
        <v>22</v>
      </c>
      <c r="H210" s="20" t="s">
        <v>5696</v>
      </c>
      <c r="I210" s="22">
        <v>380</v>
      </c>
      <c r="J210" s="20" t="s">
        <v>23</v>
      </c>
      <c r="K210" s="20" t="s">
        <v>24</v>
      </c>
      <c r="L210" s="22">
        <v>901</v>
      </c>
      <c r="M210" s="20" t="s">
        <v>2812</v>
      </c>
      <c r="N210" s="21">
        <v>46313.037731481483</v>
      </c>
      <c r="O210" s="22">
        <v>380</v>
      </c>
      <c r="P210" s="20" t="s">
        <v>26</v>
      </c>
      <c r="Q210" s="22">
        <v>190</v>
      </c>
      <c r="R210" s="3" t="str">
        <f>IF(OR(G210="12R",G210="12L"),_xlfn.XLOOKUP(C210,DB!$A$2:$A$255,DB!$B$2:$B$255,""),IF(OR(G210="30L",G210="30R"),_xlfn.XLOOKUP(C210,DB!$A$2:$A$255,DB!$C$2:$C$255,""),""))</f>
        <v>UDGUV</v>
      </c>
      <c r="S210" s="3">
        <f t="shared" si="3"/>
        <v>23</v>
      </c>
      <c r="T210" s="3" t="str">
        <f>_xlfn.XLOOKUP(C210,DB!$A$2:$A$255,DB!$D$2:$D$255,"")</f>
        <v>Sector 2</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17,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1</v>
      </c>
      <c r="G227" s="8">
        <f t="shared" si="4"/>
        <v>0</v>
      </c>
      <c r="H227" s="8">
        <f t="shared" si="4"/>
        <v>1</v>
      </c>
      <c r="I227" s="9">
        <f t="shared" ref="I227:I235" si="5">SUM(B227:H227)</f>
        <v>2</v>
      </c>
    </row>
    <row r="228" spans="1:9" x14ac:dyDescent="0.2">
      <c r="A228" s="7">
        <v>15</v>
      </c>
      <c r="B228" s="8">
        <f t="shared" si="4"/>
        <v>0</v>
      </c>
      <c r="C228" s="8">
        <f t="shared" si="4"/>
        <v>3</v>
      </c>
      <c r="D228" s="8">
        <f t="shared" si="4"/>
        <v>0</v>
      </c>
      <c r="E228" s="8">
        <f t="shared" si="4"/>
        <v>0</v>
      </c>
      <c r="F228" s="8">
        <f t="shared" si="4"/>
        <v>1</v>
      </c>
      <c r="G228" s="8">
        <f t="shared" si="4"/>
        <v>0</v>
      </c>
      <c r="H228" s="8">
        <f t="shared" si="4"/>
        <v>8</v>
      </c>
      <c r="I228" s="9">
        <f t="shared" si="5"/>
        <v>12</v>
      </c>
    </row>
    <row r="229" spans="1:9" x14ac:dyDescent="0.2">
      <c r="A229" s="7">
        <v>16</v>
      </c>
      <c r="B229" s="8">
        <f t="shared" si="4"/>
        <v>1</v>
      </c>
      <c r="C229" s="8">
        <f t="shared" si="4"/>
        <v>3</v>
      </c>
      <c r="D229" s="8">
        <f t="shared" si="4"/>
        <v>0</v>
      </c>
      <c r="E229" s="8">
        <f t="shared" si="4"/>
        <v>0</v>
      </c>
      <c r="F229" s="8">
        <f t="shared" si="4"/>
        <v>5</v>
      </c>
      <c r="G229" s="8">
        <f t="shared" si="4"/>
        <v>1</v>
      </c>
      <c r="H229" s="8">
        <f t="shared" si="4"/>
        <v>9</v>
      </c>
      <c r="I229" s="9">
        <f t="shared" si="5"/>
        <v>19</v>
      </c>
    </row>
    <row r="230" spans="1:9" x14ac:dyDescent="0.2">
      <c r="A230" s="7">
        <v>17</v>
      </c>
      <c r="B230" s="8">
        <f t="shared" si="4"/>
        <v>0</v>
      </c>
      <c r="C230" s="8">
        <f t="shared" si="4"/>
        <v>8</v>
      </c>
      <c r="D230" s="8">
        <f t="shared" si="4"/>
        <v>0</v>
      </c>
      <c r="E230" s="8">
        <f t="shared" si="4"/>
        <v>1</v>
      </c>
      <c r="F230" s="8">
        <f t="shared" si="4"/>
        <v>3</v>
      </c>
      <c r="G230" s="8">
        <f t="shared" si="4"/>
        <v>3</v>
      </c>
      <c r="H230" s="8">
        <f t="shared" si="4"/>
        <v>7</v>
      </c>
      <c r="I230" s="9">
        <f t="shared" si="5"/>
        <v>22</v>
      </c>
    </row>
    <row r="231" spans="1:9" x14ac:dyDescent="0.2">
      <c r="A231" s="7">
        <v>18</v>
      </c>
      <c r="B231" s="8">
        <f t="shared" si="4"/>
        <v>0</v>
      </c>
      <c r="C231" s="8">
        <f t="shared" si="4"/>
        <v>3</v>
      </c>
      <c r="D231" s="8">
        <f t="shared" si="4"/>
        <v>0</v>
      </c>
      <c r="E231" s="8">
        <f t="shared" si="4"/>
        <v>1</v>
      </c>
      <c r="F231" s="8">
        <f t="shared" si="4"/>
        <v>9</v>
      </c>
      <c r="G231" s="8">
        <f t="shared" si="4"/>
        <v>0</v>
      </c>
      <c r="H231" s="8">
        <f t="shared" si="4"/>
        <v>10</v>
      </c>
      <c r="I231" s="9">
        <f t="shared" si="5"/>
        <v>23</v>
      </c>
    </row>
    <row r="232" spans="1:9" x14ac:dyDescent="0.2">
      <c r="A232" s="7">
        <v>19</v>
      </c>
      <c r="B232" s="8">
        <f t="shared" si="4"/>
        <v>1</v>
      </c>
      <c r="C232" s="8">
        <f t="shared" si="4"/>
        <v>7</v>
      </c>
      <c r="D232" s="8">
        <f t="shared" si="4"/>
        <v>0</v>
      </c>
      <c r="E232" s="8">
        <f t="shared" si="4"/>
        <v>3</v>
      </c>
      <c r="F232" s="8">
        <f t="shared" si="4"/>
        <v>6</v>
      </c>
      <c r="G232" s="8">
        <f t="shared" si="4"/>
        <v>2</v>
      </c>
      <c r="H232" s="8">
        <f t="shared" si="4"/>
        <v>8</v>
      </c>
      <c r="I232" s="9">
        <f t="shared" si="5"/>
        <v>27</v>
      </c>
    </row>
    <row r="233" spans="1:9" x14ac:dyDescent="0.2">
      <c r="A233" s="7">
        <v>20</v>
      </c>
      <c r="B233" s="8">
        <f t="shared" si="4"/>
        <v>1</v>
      </c>
      <c r="C233" s="8">
        <f t="shared" si="4"/>
        <v>7</v>
      </c>
      <c r="D233" s="8">
        <f t="shared" si="4"/>
        <v>0</v>
      </c>
      <c r="E233" s="8">
        <f t="shared" si="4"/>
        <v>1</v>
      </c>
      <c r="F233" s="8">
        <f t="shared" si="4"/>
        <v>4</v>
      </c>
      <c r="G233" s="8">
        <f t="shared" si="4"/>
        <v>0</v>
      </c>
      <c r="H233" s="8">
        <f t="shared" si="4"/>
        <v>5</v>
      </c>
      <c r="I233" s="9">
        <f t="shared" si="5"/>
        <v>18</v>
      </c>
    </row>
    <row r="234" spans="1:9" x14ac:dyDescent="0.2">
      <c r="A234" s="7">
        <v>21</v>
      </c>
      <c r="B234" s="8">
        <f t="shared" si="4"/>
        <v>1</v>
      </c>
      <c r="C234" s="8">
        <f t="shared" si="4"/>
        <v>5</v>
      </c>
      <c r="D234" s="8">
        <f t="shared" si="4"/>
        <v>0</v>
      </c>
      <c r="E234" s="8">
        <f t="shared" si="4"/>
        <v>1</v>
      </c>
      <c r="F234" s="8">
        <f t="shared" si="4"/>
        <v>8</v>
      </c>
      <c r="G234" s="8">
        <f t="shared" si="4"/>
        <v>1</v>
      </c>
      <c r="H234" s="8">
        <f t="shared" si="4"/>
        <v>5</v>
      </c>
      <c r="I234" s="9">
        <f t="shared" si="5"/>
        <v>21</v>
      </c>
    </row>
    <row r="235" spans="1:9" x14ac:dyDescent="0.2">
      <c r="A235" s="10">
        <v>22</v>
      </c>
      <c r="B235" s="11">
        <f t="shared" si="4"/>
        <v>0</v>
      </c>
      <c r="C235" s="11">
        <f t="shared" si="4"/>
        <v>2</v>
      </c>
      <c r="D235" s="11">
        <f t="shared" si="4"/>
        <v>0</v>
      </c>
      <c r="E235" s="11">
        <f t="shared" si="4"/>
        <v>0</v>
      </c>
      <c r="F235" s="11">
        <f t="shared" si="4"/>
        <v>4</v>
      </c>
      <c r="G235" s="11">
        <f t="shared" si="4"/>
        <v>0</v>
      </c>
      <c r="H235" s="11">
        <f t="shared" si="4"/>
        <v>4</v>
      </c>
      <c r="I235" s="12">
        <f t="shared" si="5"/>
        <v>10</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17,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17,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0</v>
      </c>
      <c r="E264" s="9">
        <f t="shared" ref="E264:E273" si="7">SUM(B264:D264)</f>
        <v>2</v>
      </c>
    </row>
    <row r="265" spans="1:9" x14ac:dyDescent="0.2">
      <c r="A265" s="7">
        <v>15</v>
      </c>
      <c r="B265" s="8">
        <f t="shared" si="6"/>
        <v>8</v>
      </c>
      <c r="C265" s="8">
        <f t="shared" si="6"/>
        <v>4</v>
      </c>
      <c r="D265" s="8">
        <f t="shared" si="6"/>
        <v>0</v>
      </c>
      <c r="E265" s="9">
        <f t="shared" si="7"/>
        <v>12</v>
      </c>
    </row>
    <row r="266" spans="1:9" x14ac:dyDescent="0.2">
      <c r="A266" s="7">
        <v>16</v>
      </c>
      <c r="B266" s="8">
        <f t="shared" si="6"/>
        <v>9</v>
      </c>
      <c r="C266" s="8">
        <f t="shared" si="6"/>
        <v>8</v>
      </c>
      <c r="D266" s="8">
        <f t="shared" si="6"/>
        <v>2</v>
      </c>
      <c r="E266" s="9">
        <f t="shared" si="7"/>
        <v>19</v>
      </c>
    </row>
    <row r="267" spans="1:9" x14ac:dyDescent="0.2">
      <c r="A267" s="7">
        <v>17</v>
      </c>
      <c r="B267" s="8">
        <f t="shared" si="6"/>
        <v>7</v>
      </c>
      <c r="C267" s="8">
        <f t="shared" si="6"/>
        <v>12</v>
      </c>
      <c r="D267" s="8">
        <f t="shared" si="6"/>
        <v>3</v>
      </c>
      <c r="E267" s="9">
        <f t="shared" si="7"/>
        <v>22</v>
      </c>
    </row>
    <row r="268" spans="1:9" x14ac:dyDescent="0.2">
      <c r="A268" s="7">
        <v>18</v>
      </c>
      <c r="B268" s="8">
        <f t="shared" si="6"/>
        <v>10</v>
      </c>
      <c r="C268" s="8">
        <f t="shared" si="6"/>
        <v>13</v>
      </c>
      <c r="D268" s="8">
        <f t="shared" si="6"/>
        <v>0</v>
      </c>
      <c r="E268" s="9">
        <f t="shared" si="7"/>
        <v>23</v>
      </c>
    </row>
    <row r="269" spans="1:9" x14ac:dyDescent="0.2">
      <c r="A269" s="7">
        <v>19</v>
      </c>
      <c r="B269" s="8">
        <f t="shared" si="6"/>
        <v>8</v>
      </c>
      <c r="C269" s="8">
        <f t="shared" si="6"/>
        <v>16</v>
      </c>
      <c r="D269" s="8">
        <f t="shared" si="6"/>
        <v>3</v>
      </c>
      <c r="E269" s="9">
        <f t="shared" si="7"/>
        <v>27</v>
      </c>
    </row>
    <row r="270" spans="1:9" x14ac:dyDescent="0.2">
      <c r="A270" s="7">
        <v>20</v>
      </c>
      <c r="B270" s="8">
        <f t="shared" si="6"/>
        <v>5</v>
      </c>
      <c r="C270" s="8">
        <f t="shared" si="6"/>
        <v>12</v>
      </c>
      <c r="D270" s="8">
        <f t="shared" si="6"/>
        <v>1</v>
      </c>
      <c r="E270" s="9">
        <f t="shared" si="7"/>
        <v>18</v>
      </c>
    </row>
    <row r="271" spans="1:9" x14ac:dyDescent="0.2">
      <c r="A271" s="7">
        <v>21</v>
      </c>
      <c r="B271" s="8">
        <f t="shared" si="6"/>
        <v>5</v>
      </c>
      <c r="C271" s="8">
        <f t="shared" si="6"/>
        <v>14</v>
      </c>
      <c r="D271" s="8">
        <f t="shared" si="6"/>
        <v>2</v>
      </c>
      <c r="E271" s="9">
        <f t="shared" si="7"/>
        <v>21</v>
      </c>
    </row>
    <row r="272" spans="1:9" x14ac:dyDescent="0.2">
      <c r="A272" s="7">
        <v>22</v>
      </c>
      <c r="B272" s="8">
        <f t="shared" si="6"/>
        <v>4</v>
      </c>
      <c r="C272" s="8">
        <f t="shared" si="6"/>
        <v>6</v>
      </c>
      <c r="D272" s="8">
        <f t="shared" si="6"/>
        <v>0</v>
      </c>
      <c r="E272" s="9">
        <f t="shared" si="7"/>
        <v>10</v>
      </c>
    </row>
    <row r="273" spans="1:9" x14ac:dyDescent="0.2">
      <c r="A273" s="10">
        <v>23</v>
      </c>
      <c r="B273" s="11">
        <f t="shared" si="6"/>
        <v>4</v>
      </c>
      <c r="C273" s="11">
        <f t="shared" si="6"/>
        <v>5</v>
      </c>
      <c r="D273" s="11">
        <f t="shared" si="6"/>
        <v>1</v>
      </c>
      <c r="E273" s="12">
        <f t="shared" si="7"/>
        <v>10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17,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305E-A708-654D-8254-DEE74D762B87}">
  <dimension ref="A1:T275"/>
  <sheetViews>
    <sheetView showGridLines="0" topLeftCell="A233" zoomScale="110" zoomScaleNormal="110" workbookViewId="0">
      <selection activeCell="H2" sqref="H2:H20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551</v>
      </c>
      <c r="B2" s="20" t="s">
        <v>18</v>
      </c>
      <c r="C2" s="20" t="s">
        <v>97</v>
      </c>
      <c r="D2" s="20" t="s">
        <v>20</v>
      </c>
      <c r="E2" s="20" t="s">
        <v>562</v>
      </c>
      <c r="F2" s="21">
        <v>46313.005208333328</v>
      </c>
      <c r="G2" s="20" t="s">
        <v>22</v>
      </c>
      <c r="H2" s="20" t="s">
        <v>5697</v>
      </c>
      <c r="I2" s="22">
        <v>360</v>
      </c>
      <c r="J2" s="20" t="s">
        <v>23</v>
      </c>
      <c r="K2" s="20" t="s">
        <v>24</v>
      </c>
      <c r="L2" s="22">
        <v>879</v>
      </c>
      <c r="M2" s="20" t="s">
        <v>99</v>
      </c>
      <c r="N2" s="21">
        <v>46313.052361111113</v>
      </c>
      <c r="O2" s="22">
        <v>200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689</v>
      </c>
      <c r="B3" s="20" t="s">
        <v>18</v>
      </c>
      <c r="C3" s="20" t="s">
        <v>690</v>
      </c>
      <c r="D3" s="20" t="s">
        <v>39</v>
      </c>
      <c r="E3" s="20" t="s">
        <v>5698</v>
      </c>
      <c r="F3" s="21">
        <v>46313.006493055553</v>
      </c>
      <c r="G3" s="20" t="s">
        <v>22</v>
      </c>
      <c r="H3" s="20" t="s">
        <v>5699</v>
      </c>
      <c r="I3" s="22">
        <v>390</v>
      </c>
      <c r="J3" s="20" t="s">
        <v>23</v>
      </c>
      <c r="K3" s="20" t="s">
        <v>24</v>
      </c>
      <c r="L3" s="22">
        <v>383</v>
      </c>
      <c r="M3" s="20" t="s">
        <v>269</v>
      </c>
      <c r="N3" s="21">
        <v>46313.028506944444</v>
      </c>
      <c r="O3" s="22">
        <v>390</v>
      </c>
      <c r="P3" s="20" t="s">
        <v>41</v>
      </c>
      <c r="Q3" s="22">
        <v>40</v>
      </c>
      <c r="R3" s="3" t="str">
        <f>IF(OR(G3="12R",G3="12L"),_xlfn.XLOOKUP(C3,DB!$A$2:$A$255,DB!$B$2:$B$255,""),IF(OR(G3="30L",G3="30R"),_xlfn.XLOOKUP(C3,DB!$A$2:$A$255,DB!$C$2:$C$255,""),""))</f>
        <v>NUDAL</v>
      </c>
      <c r="S3" s="3">
        <f t="shared" ref="S3:S66" si="0">HOUR(F3)</f>
        <v>0</v>
      </c>
      <c r="T3" s="3" t="str">
        <f>_xlfn.XLOOKUP(C3,DB!$A$2:$A$255,DB!$D$2:$D$255,"")</f>
        <v>Sector 3</v>
      </c>
    </row>
    <row r="4" spans="1:20" x14ac:dyDescent="0.2">
      <c r="A4" s="20" t="s">
        <v>1973</v>
      </c>
      <c r="B4" s="20" t="s">
        <v>18</v>
      </c>
      <c r="C4" s="20" t="s">
        <v>33</v>
      </c>
      <c r="D4" s="20" t="s">
        <v>54</v>
      </c>
      <c r="E4" s="20" t="s">
        <v>702</v>
      </c>
      <c r="F4" s="21">
        <v>46313.011145833334</v>
      </c>
      <c r="G4" s="20" t="s">
        <v>22</v>
      </c>
      <c r="H4" s="20" t="s">
        <v>5700</v>
      </c>
      <c r="I4" s="22">
        <v>340</v>
      </c>
      <c r="J4" s="20" t="s">
        <v>23</v>
      </c>
      <c r="K4" s="20" t="s">
        <v>24</v>
      </c>
      <c r="L4" s="22">
        <v>878</v>
      </c>
      <c r="M4" s="20" t="s">
        <v>36</v>
      </c>
      <c r="N4" s="21">
        <v>46313.058090277773</v>
      </c>
      <c r="O4" s="22">
        <v>340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362</v>
      </c>
      <c r="B5" s="20" t="s">
        <v>18</v>
      </c>
      <c r="C5" s="20" t="s">
        <v>314</v>
      </c>
      <c r="D5" s="20" t="s">
        <v>34</v>
      </c>
      <c r="E5" s="20" t="s">
        <v>800</v>
      </c>
      <c r="F5" s="21">
        <v>46313.019155092596</v>
      </c>
      <c r="G5" s="20" t="s">
        <v>22</v>
      </c>
      <c r="H5" s="20" t="s">
        <v>5701</v>
      </c>
      <c r="I5" s="22">
        <v>330</v>
      </c>
      <c r="J5" s="20" t="s">
        <v>23</v>
      </c>
      <c r="K5" s="20" t="s">
        <v>24</v>
      </c>
      <c r="L5" s="22">
        <v>203</v>
      </c>
      <c r="M5" s="20" t="s">
        <v>5702</v>
      </c>
      <c r="N5" s="21">
        <v>46313.031712962962</v>
      </c>
      <c r="O5" s="22">
        <v>270</v>
      </c>
      <c r="P5" s="20" t="s">
        <v>26</v>
      </c>
      <c r="Q5" s="22">
        <v>190</v>
      </c>
      <c r="R5" s="3" t="str">
        <f>IF(OR(G5="12R",G5="12L"),_xlfn.XLOOKUP(C5,DB!$A$2:$A$255,DB!$B$2:$B$255,""),IF(OR(G5="30L",G5="30R"),_xlfn.XLOOKUP(C5,DB!$A$2:$A$255,DB!$C$2:$C$255,""),""))</f>
        <v>CZM</v>
      </c>
      <c r="S5" s="3">
        <f t="shared" si="0"/>
        <v>0</v>
      </c>
      <c r="T5" s="3" t="str">
        <f>_xlfn.XLOOKUP(C5,DB!$A$2:$A$255,DB!$D$2:$D$255,"")</f>
        <v>Sector 7</v>
      </c>
    </row>
    <row r="6" spans="1:20" x14ac:dyDescent="0.2">
      <c r="A6" s="20" t="s">
        <v>5703</v>
      </c>
      <c r="B6" s="20" t="s">
        <v>18</v>
      </c>
      <c r="C6" s="20" t="s">
        <v>276</v>
      </c>
      <c r="D6" s="20" t="s">
        <v>129</v>
      </c>
      <c r="E6" s="20" t="s">
        <v>5704</v>
      </c>
      <c r="F6" s="21">
        <v>46313.02107638889</v>
      </c>
      <c r="G6" s="20" t="s">
        <v>22</v>
      </c>
      <c r="H6" s="20" t="s">
        <v>5705</v>
      </c>
      <c r="I6" s="22">
        <v>340</v>
      </c>
      <c r="J6" s="20" t="s">
        <v>23</v>
      </c>
      <c r="K6" s="20" t="s">
        <v>24</v>
      </c>
      <c r="L6" s="22">
        <v>578</v>
      </c>
      <c r="M6" s="20" t="s">
        <v>130</v>
      </c>
      <c r="N6" s="21">
        <v>46313.052905092598</v>
      </c>
      <c r="O6" s="22">
        <v>340</v>
      </c>
      <c r="P6" s="20" t="s">
        <v>26</v>
      </c>
      <c r="Q6" s="22">
        <v>40</v>
      </c>
      <c r="R6" s="3" t="str">
        <f>IF(OR(G6="12R",G6="12L"),_xlfn.XLOOKUP(C6,DB!$A$2:$A$255,DB!$B$2:$B$255,""),IF(OR(G6="30L",G6="30R"),_xlfn.XLOOKUP(C6,DB!$A$2:$A$255,DB!$C$2:$C$255,""),""))</f>
        <v>UDGUV</v>
      </c>
      <c r="S6" s="3">
        <f t="shared" si="0"/>
        <v>0</v>
      </c>
      <c r="T6" s="3" t="str">
        <f>_xlfn.XLOOKUP(C6,DB!$A$2:$A$255,DB!$D$2:$D$255,"")</f>
        <v>Sector 2</v>
      </c>
    </row>
    <row r="7" spans="1:20" x14ac:dyDescent="0.2">
      <c r="A7" s="20" t="s">
        <v>363</v>
      </c>
      <c r="B7" s="20" t="s">
        <v>18</v>
      </c>
      <c r="C7" s="20" t="s">
        <v>28</v>
      </c>
      <c r="D7" s="20" t="s">
        <v>29</v>
      </c>
      <c r="E7" s="20" t="s">
        <v>5706</v>
      </c>
      <c r="F7" s="21">
        <v>46313.022465277776</v>
      </c>
      <c r="G7" s="20" t="s">
        <v>22</v>
      </c>
      <c r="H7" s="20" t="s">
        <v>5707</v>
      </c>
      <c r="I7" s="22">
        <v>350</v>
      </c>
      <c r="J7" s="20" t="s">
        <v>23</v>
      </c>
      <c r="K7" s="20" t="s">
        <v>24</v>
      </c>
      <c r="L7" s="22">
        <v>384</v>
      </c>
      <c r="M7" s="20" t="s">
        <v>269</v>
      </c>
      <c r="N7" s="21">
        <v>46313.045370370368</v>
      </c>
      <c r="O7" s="22">
        <v>370</v>
      </c>
      <c r="P7" s="20" t="s">
        <v>26</v>
      </c>
      <c r="Q7" s="22">
        <v>40</v>
      </c>
      <c r="R7" s="3" t="str">
        <f>IF(OR(G7="12R",G7="12L"),_xlfn.XLOOKUP(C7,DB!$A$2:$A$255,DB!$B$2:$B$255,""),IF(OR(G7="30L",G7="30R"),_xlfn.XLOOKUP(C7,DB!$A$2:$A$255,DB!$C$2:$C$255,""),""))</f>
        <v>OMSUK</v>
      </c>
      <c r="S7" s="3">
        <f t="shared" si="0"/>
        <v>0</v>
      </c>
      <c r="T7" s="3" t="str">
        <f>_xlfn.XLOOKUP(C7,DB!$A$2:$A$255,DB!$D$2:$D$255,"")</f>
        <v>Sector 3</v>
      </c>
    </row>
    <row r="8" spans="1:20" x14ac:dyDescent="0.2">
      <c r="A8" s="20" t="s">
        <v>621</v>
      </c>
      <c r="B8" s="20" t="s">
        <v>18</v>
      </c>
      <c r="C8" s="20" t="s">
        <v>28</v>
      </c>
      <c r="D8" s="20" t="s">
        <v>29</v>
      </c>
      <c r="E8" s="20" t="s">
        <v>496</v>
      </c>
      <c r="F8" s="21">
        <v>46313.029444444444</v>
      </c>
      <c r="G8" s="20" t="s">
        <v>22</v>
      </c>
      <c r="H8" s="20" t="s">
        <v>5708</v>
      </c>
      <c r="I8" s="22">
        <v>370</v>
      </c>
      <c r="J8" s="20" t="s">
        <v>23</v>
      </c>
      <c r="K8" s="20" t="s">
        <v>24</v>
      </c>
      <c r="L8" s="22">
        <v>381</v>
      </c>
      <c r="M8" s="20" t="s">
        <v>5709</v>
      </c>
      <c r="N8" s="21">
        <v>46313.051365740743</v>
      </c>
      <c r="O8" s="22">
        <v>350</v>
      </c>
      <c r="P8" s="20" t="s">
        <v>26</v>
      </c>
      <c r="Q8" s="22">
        <v>40</v>
      </c>
      <c r="R8" s="3" t="str">
        <f>IF(OR(G8="12R",G8="12L"),_xlfn.XLOOKUP(C8,DB!$A$2:$A$255,DB!$B$2:$B$255,""),IF(OR(G8="30L",G8="30R"),_xlfn.XLOOKUP(C8,DB!$A$2:$A$255,DB!$C$2:$C$255,""),""))</f>
        <v>OMSUK</v>
      </c>
      <c r="S8" s="3">
        <f t="shared" si="0"/>
        <v>0</v>
      </c>
      <c r="T8" s="3" t="str">
        <f>_xlfn.XLOOKUP(C8,DB!$A$2:$A$255,DB!$D$2:$D$255,"")</f>
        <v>Sector 3</v>
      </c>
    </row>
    <row r="9" spans="1:20" x14ac:dyDescent="0.2">
      <c r="A9" s="20" t="s">
        <v>37</v>
      </c>
      <c r="B9" s="20" t="s">
        <v>18</v>
      </c>
      <c r="C9" s="20" t="s">
        <v>38</v>
      </c>
      <c r="D9" s="20" t="s">
        <v>39</v>
      </c>
      <c r="E9" s="20" t="s">
        <v>3485</v>
      </c>
      <c r="F9" s="21">
        <v>46313.031689814816</v>
      </c>
      <c r="G9" s="20" t="s">
        <v>22</v>
      </c>
      <c r="H9" s="20" t="s">
        <v>5710</v>
      </c>
      <c r="I9" s="22">
        <v>370</v>
      </c>
      <c r="J9" s="20" t="s">
        <v>23</v>
      </c>
      <c r="K9" s="20" t="s">
        <v>24</v>
      </c>
      <c r="L9" s="22">
        <v>136</v>
      </c>
      <c r="M9" s="20" t="s">
        <v>420</v>
      </c>
      <c r="N9" s="21">
        <v>46313.041249999995</v>
      </c>
      <c r="O9" s="22">
        <v>214</v>
      </c>
      <c r="P9" s="20" t="s">
        <v>41</v>
      </c>
      <c r="Q9" s="22">
        <v>190</v>
      </c>
      <c r="R9" s="3" t="str">
        <f>IF(OR(G9="12R",G9="12L"),_xlfn.XLOOKUP(C9,DB!$A$2:$A$255,DB!$B$2:$B$255,""),IF(OR(G9="30L",G9="30R"),_xlfn.XLOOKUP(C9,DB!$A$2:$A$255,DB!$C$2:$C$255,""),""))</f>
        <v>NUDAL</v>
      </c>
      <c r="S9" s="3">
        <f t="shared" si="0"/>
        <v>0</v>
      </c>
      <c r="T9" s="3" t="str">
        <f>_xlfn.XLOOKUP(C9,DB!$A$2:$A$255,DB!$D$2:$D$255,"")</f>
        <v>Sector 3</v>
      </c>
    </row>
    <row r="10" spans="1:20" x14ac:dyDescent="0.2">
      <c r="A10" s="20" t="s">
        <v>42</v>
      </c>
      <c r="B10" s="20" t="s">
        <v>18</v>
      </c>
      <c r="C10" s="20" t="s">
        <v>43</v>
      </c>
      <c r="D10" s="20" t="s">
        <v>44</v>
      </c>
      <c r="E10" s="20" t="s">
        <v>104</v>
      </c>
      <c r="F10" s="21">
        <v>46313.036527777775</v>
      </c>
      <c r="G10" s="20" t="s">
        <v>22</v>
      </c>
      <c r="H10" s="20" t="s">
        <v>5711</v>
      </c>
      <c r="I10" s="22">
        <v>360</v>
      </c>
      <c r="J10" s="20" t="s">
        <v>23</v>
      </c>
      <c r="K10" s="20" t="s">
        <v>24</v>
      </c>
      <c r="L10" s="22">
        <v>904</v>
      </c>
      <c r="M10" s="20" t="s">
        <v>2674</v>
      </c>
      <c r="N10" s="21">
        <v>46313.083993055552</v>
      </c>
      <c r="O10" s="22">
        <v>360</v>
      </c>
      <c r="P10" s="20" t="s">
        <v>26</v>
      </c>
      <c r="Q10" s="22">
        <v>190</v>
      </c>
      <c r="R10" s="3" t="str">
        <f>IF(OR(G10="12R",G10="12L"),_xlfn.XLOOKUP(C10,DB!$A$2:$A$255,DB!$B$2:$B$255,""),IF(OR(G10="30L",G10="30R"),_xlfn.XLOOKUP(C10,DB!$A$2:$A$255,DB!$C$2:$C$255,""),""))</f>
        <v>UDGUV</v>
      </c>
      <c r="S10" s="3">
        <f t="shared" si="0"/>
        <v>0</v>
      </c>
      <c r="T10" s="3" t="str">
        <f>_xlfn.XLOOKUP(C10,DB!$A$2:$A$255,DB!$D$2:$D$255,"")</f>
        <v>Sector 2</v>
      </c>
    </row>
    <row r="11" spans="1:20" x14ac:dyDescent="0.2">
      <c r="A11" s="20" t="s">
        <v>57</v>
      </c>
      <c r="B11" s="20" t="s">
        <v>18</v>
      </c>
      <c r="C11" s="20" t="s">
        <v>43</v>
      </c>
      <c r="D11" s="20" t="s">
        <v>61</v>
      </c>
      <c r="E11" s="20" t="s">
        <v>98</v>
      </c>
      <c r="F11" s="21">
        <v>46313.042870370366</v>
      </c>
      <c r="G11" s="20" t="s">
        <v>22</v>
      </c>
      <c r="H11" s="20" t="s">
        <v>5712</v>
      </c>
      <c r="I11" s="22">
        <v>340</v>
      </c>
      <c r="J11" s="20" t="s">
        <v>23</v>
      </c>
      <c r="K11" s="20" t="s">
        <v>24</v>
      </c>
      <c r="L11" s="22">
        <v>861</v>
      </c>
      <c r="M11" s="20" t="s">
        <v>456</v>
      </c>
      <c r="N11" s="21">
        <v>46313.088622685187</v>
      </c>
      <c r="O11" s="22">
        <v>340</v>
      </c>
      <c r="P11" s="20" t="s">
        <v>26</v>
      </c>
      <c r="Q11" s="22">
        <v>190</v>
      </c>
      <c r="R11" s="3" t="str">
        <f>IF(OR(G11="12R",G11="12L"),_xlfn.XLOOKUP(C11,DB!$A$2:$A$255,DB!$B$2:$B$255,""),IF(OR(G11="30L",G11="30R"),_xlfn.XLOOKUP(C11,DB!$A$2:$A$255,DB!$C$2:$C$255,""),""))</f>
        <v>UDGUV</v>
      </c>
      <c r="S11" s="3">
        <f t="shared" si="0"/>
        <v>1</v>
      </c>
      <c r="T11" s="3" t="str">
        <f>_xlfn.XLOOKUP(C11,DB!$A$2:$A$255,DB!$D$2:$D$255,"")</f>
        <v>Sector 2</v>
      </c>
    </row>
    <row r="12" spans="1:20" x14ac:dyDescent="0.2">
      <c r="A12" s="20" t="s">
        <v>47</v>
      </c>
      <c r="B12" s="20" t="s">
        <v>18</v>
      </c>
      <c r="C12" s="20" t="s">
        <v>48</v>
      </c>
      <c r="D12" s="20" t="s">
        <v>49</v>
      </c>
      <c r="E12" s="20" t="s">
        <v>455</v>
      </c>
      <c r="F12" s="21">
        <v>46313.044374999998</v>
      </c>
      <c r="G12" s="20" t="s">
        <v>22</v>
      </c>
      <c r="H12" s="20" t="s">
        <v>5713</v>
      </c>
      <c r="I12" s="22">
        <v>350</v>
      </c>
      <c r="J12" s="20" t="s">
        <v>23</v>
      </c>
      <c r="K12" s="20" t="s">
        <v>24</v>
      </c>
      <c r="L12" s="22">
        <v>136</v>
      </c>
      <c r="M12" s="20" t="s">
        <v>40</v>
      </c>
      <c r="N12" s="21">
        <v>46313.054305555561</v>
      </c>
      <c r="O12" s="22">
        <v>223</v>
      </c>
      <c r="P12" s="20" t="s">
        <v>41</v>
      </c>
      <c r="Q12" s="22">
        <v>190</v>
      </c>
      <c r="R12" s="3" t="str">
        <f>IF(OR(G12="12R",G12="12L"),_xlfn.XLOOKUP(C12,DB!$A$2:$A$255,DB!$B$2:$B$255,""),IF(OR(G12="30L",G12="30R"),_xlfn.XLOOKUP(C12,DB!$A$2:$A$255,DB!$C$2:$C$255,""),""))</f>
        <v>NUDAL</v>
      </c>
      <c r="S12" s="3">
        <f t="shared" si="0"/>
        <v>1</v>
      </c>
      <c r="T12" s="3" t="str">
        <f>_xlfn.XLOOKUP(C12,DB!$A$2:$A$255,DB!$D$2:$D$255,"")</f>
        <v>Sector 3</v>
      </c>
    </row>
    <row r="13" spans="1:20" x14ac:dyDescent="0.2">
      <c r="A13" s="20" t="s">
        <v>17</v>
      </c>
      <c r="B13" s="20" t="s">
        <v>18</v>
      </c>
      <c r="C13" s="20" t="s">
        <v>19</v>
      </c>
      <c r="D13" s="20" t="s">
        <v>54</v>
      </c>
      <c r="E13" s="20" t="s">
        <v>1193</v>
      </c>
      <c r="F13" s="21">
        <v>46313.052893518514</v>
      </c>
      <c r="G13" s="20" t="s">
        <v>22</v>
      </c>
      <c r="H13" s="20" t="s">
        <v>5714</v>
      </c>
      <c r="I13" s="22">
        <v>380</v>
      </c>
      <c r="J13" s="20" t="s">
        <v>23</v>
      </c>
      <c r="K13" s="20" t="s">
        <v>24</v>
      </c>
      <c r="L13" s="22">
        <v>857</v>
      </c>
      <c r="M13" s="20" t="s">
        <v>453</v>
      </c>
      <c r="N13" s="21">
        <v>46313.099710648152</v>
      </c>
      <c r="O13" s="22">
        <v>380</v>
      </c>
      <c r="P13" s="20" t="s">
        <v>26</v>
      </c>
      <c r="Q13" s="22">
        <v>190</v>
      </c>
      <c r="R13" s="3" t="str">
        <f>IF(OR(G13="12R",G13="12L"),_xlfn.XLOOKUP(C13,DB!$A$2:$A$255,DB!$B$2:$B$255,""),IF(OR(G13="30L",G13="30R"),_xlfn.XLOOKUP(C13,DB!$A$2:$A$255,DB!$C$2:$C$255,""),""))</f>
        <v>UDGUV</v>
      </c>
      <c r="S13" s="3">
        <f t="shared" si="0"/>
        <v>1</v>
      </c>
      <c r="T13" s="3" t="str">
        <f>_xlfn.XLOOKUP(C13,DB!$A$2:$A$255,DB!$D$2:$D$255,"")</f>
        <v>Sector 2</v>
      </c>
    </row>
    <row r="14" spans="1:20" x14ac:dyDescent="0.2">
      <c r="A14" s="20" t="s">
        <v>32</v>
      </c>
      <c r="B14" s="20" t="s">
        <v>18</v>
      </c>
      <c r="C14" s="20" t="s">
        <v>33</v>
      </c>
      <c r="D14" s="20" t="s">
        <v>54</v>
      </c>
      <c r="E14" s="20" t="s">
        <v>844</v>
      </c>
      <c r="F14" s="21">
        <v>46313.055069444439</v>
      </c>
      <c r="G14" s="20" t="s">
        <v>22</v>
      </c>
      <c r="H14" s="20" t="s">
        <v>5715</v>
      </c>
      <c r="I14" s="22">
        <v>360</v>
      </c>
      <c r="J14" s="20" t="s">
        <v>23</v>
      </c>
      <c r="K14" s="20" t="s">
        <v>24</v>
      </c>
      <c r="L14" s="22">
        <v>872</v>
      </c>
      <c r="M14" s="20" t="s">
        <v>36</v>
      </c>
      <c r="N14" s="21">
        <v>46313.10365740741</v>
      </c>
      <c r="O14" s="22">
        <v>360</v>
      </c>
      <c r="P14" s="20" t="s">
        <v>26</v>
      </c>
      <c r="Q14" s="22">
        <v>190</v>
      </c>
      <c r="R14" s="3" t="str">
        <f>IF(OR(G14="12R",G14="12L"),_xlfn.XLOOKUP(C14,DB!$A$2:$A$255,DB!$B$2:$B$255,""),IF(OR(G14="30L",G14="30R"),_xlfn.XLOOKUP(C14,DB!$A$2:$A$255,DB!$C$2:$C$255,""),""))</f>
        <v>UDGUV</v>
      </c>
      <c r="S14" s="3">
        <f t="shared" si="0"/>
        <v>1</v>
      </c>
      <c r="T14" s="3" t="str">
        <f>_xlfn.XLOOKUP(C14,DB!$A$2:$A$255,DB!$D$2:$D$255,"")</f>
        <v>Sector 2</v>
      </c>
    </row>
    <row r="15" spans="1:20" x14ac:dyDescent="0.2">
      <c r="A15" s="20" t="s">
        <v>62</v>
      </c>
      <c r="B15" s="20" t="s">
        <v>18</v>
      </c>
      <c r="C15" s="20" t="s">
        <v>63</v>
      </c>
      <c r="D15" s="20" t="s">
        <v>64</v>
      </c>
      <c r="E15" s="20" t="s">
        <v>2014</v>
      </c>
      <c r="F15" s="21">
        <v>46313.061273148152</v>
      </c>
      <c r="G15" s="20" t="s">
        <v>22</v>
      </c>
      <c r="H15" s="20" t="s">
        <v>5716</v>
      </c>
      <c r="I15" s="22">
        <v>340</v>
      </c>
      <c r="J15" s="20" t="s">
        <v>23</v>
      </c>
      <c r="K15" s="20" t="s">
        <v>24</v>
      </c>
      <c r="L15" s="22">
        <v>861</v>
      </c>
      <c r="M15" s="20" t="s">
        <v>836</v>
      </c>
      <c r="N15" s="21">
        <v>46313.106863425928</v>
      </c>
      <c r="O15" s="22">
        <v>340</v>
      </c>
      <c r="P15" s="20" t="s">
        <v>26</v>
      </c>
      <c r="Q15" s="22">
        <v>190</v>
      </c>
      <c r="R15" s="3" t="str">
        <f>IF(OR(G15="12R",G15="12L"),_xlfn.XLOOKUP(C15,DB!$A$2:$A$255,DB!$B$2:$B$255,""),IF(OR(G15="30L",G15="30R"),_xlfn.XLOOKUP(C15,DB!$A$2:$A$255,DB!$C$2:$C$255,""),""))</f>
        <v>UDGUV</v>
      </c>
      <c r="S15" s="3">
        <f t="shared" si="0"/>
        <v>1</v>
      </c>
      <c r="T15" s="3" t="str">
        <f>_xlfn.XLOOKUP(C15,DB!$A$2:$A$255,DB!$D$2:$D$255,"")</f>
        <v>Sector 2</v>
      </c>
    </row>
    <row r="16" spans="1:20" x14ac:dyDescent="0.2">
      <c r="A16" s="20" t="s">
        <v>625</v>
      </c>
      <c r="B16" s="20" t="s">
        <v>18</v>
      </c>
      <c r="C16" s="20" t="s">
        <v>626</v>
      </c>
      <c r="D16" s="20" t="s">
        <v>241</v>
      </c>
      <c r="E16" s="20" t="s">
        <v>5406</v>
      </c>
      <c r="F16" s="21">
        <v>46313.065694444449</v>
      </c>
      <c r="G16" s="20" t="s">
        <v>22</v>
      </c>
      <c r="H16" s="20" t="s">
        <v>5717</v>
      </c>
      <c r="I16" s="22">
        <v>330</v>
      </c>
      <c r="J16" s="20" t="s">
        <v>23</v>
      </c>
      <c r="K16" s="20" t="s">
        <v>24</v>
      </c>
      <c r="L16" s="22">
        <v>379</v>
      </c>
      <c r="M16" s="20" t="s">
        <v>5718</v>
      </c>
      <c r="N16" s="21">
        <v>46313.087835648148</v>
      </c>
      <c r="O16" s="22">
        <v>370</v>
      </c>
      <c r="P16" s="20" t="s">
        <v>26</v>
      </c>
      <c r="Q16" s="22">
        <v>40</v>
      </c>
      <c r="R16" s="3" t="str">
        <f>IF(OR(G16="12R",G16="12L"),_xlfn.XLOOKUP(C16,DB!$A$2:$A$255,DB!$B$2:$B$255,""),IF(OR(G16="30L",G16="30R"),_xlfn.XLOOKUP(C16,DB!$A$2:$A$255,DB!$C$2:$C$255,""),""))</f>
        <v>OMSUK</v>
      </c>
      <c r="S16" s="3">
        <f t="shared" si="0"/>
        <v>1</v>
      </c>
      <c r="T16" s="3" t="str">
        <f>_xlfn.XLOOKUP(C16,DB!$A$2:$A$255,DB!$D$2:$D$255,"")</f>
        <v>Sector 3</v>
      </c>
    </row>
    <row r="17" spans="1:20" x14ac:dyDescent="0.2">
      <c r="A17" s="20" t="s">
        <v>52</v>
      </c>
      <c r="B17" s="20" t="s">
        <v>18</v>
      </c>
      <c r="C17" s="20" t="s">
        <v>53</v>
      </c>
      <c r="D17" s="20" t="s">
        <v>54</v>
      </c>
      <c r="E17" s="20" t="s">
        <v>55</v>
      </c>
      <c r="F17" s="21">
        <v>46313.066666666666</v>
      </c>
      <c r="G17" s="20" t="s">
        <v>22</v>
      </c>
      <c r="H17" s="20" t="s">
        <v>5719</v>
      </c>
      <c r="I17" s="22">
        <v>370</v>
      </c>
      <c r="J17" s="20" t="s">
        <v>23</v>
      </c>
      <c r="K17" s="20" t="s">
        <v>24</v>
      </c>
      <c r="L17" s="22">
        <v>197</v>
      </c>
      <c r="M17" s="20" t="s">
        <v>5506</v>
      </c>
      <c r="N17" s="21">
        <v>46313.078356481477</v>
      </c>
      <c r="O17" s="22">
        <v>346</v>
      </c>
      <c r="P17" s="20" t="s">
        <v>26</v>
      </c>
      <c r="Q17" s="22">
        <v>190</v>
      </c>
      <c r="R17" s="3" t="str">
        <f>IF(OR(G17="12R",G17="12L"),_xlfn.XLOOKUP(C17,DB!$A$2:$A$255,DB!$B$2:$B$255,""),IF(OR(G17="30L",G17="30R"),_xlfn.XLOOKUP(C17,DB!$A$2:$A$255,DB!$C$2:$C$255,""),""))</f>
        <v>CZM</v>
      </c>
      <c r="S17" s="3">
        <f t="shared" si="0"/>
        <v>1</v>
      </c>
      <c r="T17" s="3" t="str">
        <f>_xlfn.XLOOKUP(C17,DB!$A$2:$A$255,DB!$D$2:$D$255,"")</f>
        <v>Sector 7</v>
      </c>
    </row>
    <row r="18" spans="1:20" x14ac:dyDescent="0.2">
      <c r="A18" s="20" t="s">
        <v>60</v>
      </c>
      <c r="B18" s="20" t="s">
        <v>18</v>
      </c>
      <c r="C18" s="20" t="s">
        <v>28</v>
      </c>
      <c r="D18" s="20" t="s">
        <v>61</v>
      </c>
      <c r="E18" s="20" t="s">
        <v>940</v>
      </c>
      <c r="F18" s="21">
        <v>46313.090740740736</v>
      </c>
      <c r="G18" s="20" t="s">
        <v>22</v>
      </c>
      <c r="H18" s="20" t="s">
        <v>5720</v>
      </c>
      <c r="I18" s="22">
        <v>350</v>
      </c>
      <c r="J18" s="20" t="s">
        <v>23</v>
      </c>
      <c r="K18" s="20" t="s">
        <v>24</v>
      </c>
      <c r="L18" s="22">
        <v>393</v>
      </c>
      <c r="M18" s="20" t="s">
        <v>269</v>
      </c>
      <c r="N18" s="21">
        <v>46313.114247685182</v>
      </c>
      <c r="O18" s="22">
        <v>336</v>
      </c>
      <c r="P18" s="20" t="s">
        <v>26</v>
      </c>
      <c r="Q18" s="22">
        <v>40</v>
      </c>
      <c r="R18" s="3" t="str">
        <f>IF(OR(G18="12R",G18="12L"),_xlfn.XLOOKUP(C18,DB!$A$2:$A$255,DB!$B$2:$B$255,""),IF(OR(G18="30L",G18="30R"),_xlfn.XLOOKUP(C18,DB!$A$2:$A$255,DB!$C$2:$C$255,""),""))</f>
        <v>OMSUK</v>
      </c>
      <c r="S18" s="3">
        <f t="shared" si="0"/>
        <v>2</v>
      </c>
      <c r="T18" s="3" t="str">
        <f>_xlfn.XLOOKUP(C18,DB!$A$2:$A$255,DB!$D$2:$D$255,"")</f>
        <v>Sector 3</v>
      </c>
    </row>
    <row r="19" spans="1:20" x14ac:dyDescent="0.2">
      <c r="A19" s="20" t="s">
        <v>92</v>
      </c>
      <c r="B19" s="20" t="s">
        <v>18</v>
      </c>
      <c r="C19" s="20" t="s">
        <v>33</v>
      </c>
      <c r="D19" s="20" t="s">
        <v>54</v>
      </c>
      <c r="E19" s="20" t="s">
        <v>512</v>
      </c>
      <c r="F19" s="21">
        <v>46313.101805555554</v>
      </c>
      <c r="G19" s="20" t="s">
        <v>22</v>
      </c>
      <c r="H19" s="20" t="s">
        <v>364</v>
      </c>
      <c r="I19" s="22">
        <v>360</v>
      </c>
      <c r="J19" s="20" t="s">
        <v>23</v>
      </c>
      <c r="K19" s="20" t="s">
        <v>24</v>
      </c>
      <c r="L19" s="22">
        <v>862</v>
      </c>
      <c r="M19" s="20" t="s">
        <v>36</v>
      </c>
      <c r="N19" s="21">
        <v>46313.148831018523</v>
      </c>
      <c r="O19" s="22">
        <v>360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375</v>
      </c>
      <c r="B20" s="20" t="s">
        <v>18</v>
      </c>
      <c r="C20" s="20" t="s">
        <v>219</v>
      </c>
      <c r="D20" s="20" t="s">
        <v>54</v>
      </c>
      <c r="E20" s="20" t="s">
        <v>112</v>
      </c>
      <c r="F20" s="21">
        <v>46313.114629629628</v>
      </c>
      <c r="G20" s="20" t="s">
        <v>22</v>
      </c>
      <c r="H20" s="20" t="s">
        <v>5721</v>
      </c>
      <c r="I20" s="22">
        <v>370</v>
      </c>
      <c r="J20" s="20" t="s">
        <v>23</v>
      </c>
      <c r="K20" s="20" t="s">
        <v>24</v>
      </c>
      <c r="L20" s="22">
        <v>153</v>
      </c>
      <c r="M20" s="20" t="s">
        <v>117</v>
      </c>
      <c r="N20" s="21">
        <v>46313.125162037039</v>
      </c>
      <c r="O20" s="22">
        <v>269</v>
      </c>
      <c r="P20" s="20" t="s">
        <v>26</v>
      </c>
      <c r="Q20" s="22">
        <v>190</v>
      </c>
      <c r="R20" s="3" t="str">
        <f>IF(OR(G20="12R",G20="12L"),_xlfn.XLOOKUP(C20,DB!$A$2:$A$255,DB!$B$2:$B$255,""),IF(OR(G20="30L",G20="30R"),_xlfn.XLOOKUP(C20,DB!$A$2:$A$255,DB!$C$2:$C$255,""),""))</f>
        <v>TAKUX</v>
      </c>
      <c r="S20" s="3">
        <f t="shared" si="0"/>
        <v>2</v>
      </c>
      <c r="T20" s="3" t="str">
        <f>_xlfn.XLOOKUP(C20,DB!$A$2:$A$255,DB!$D$2:$D$255,"")</f>
        <v>Sector 7</v>
      </c>
    </row>
    <row r="21" spans="1:20" x14ac:dyDescent="0.2">
      <c r="A21" s="20" t="s">
        <v>80</v>
      </c>
      <c r="B21" s="20" t="s">
        <v>18</v>
      </c>
      <c r="C21" s="20" t="s">
        <v>43</v>
      </c>
      <c r="D21" s="20" t="s">
        <v>20</v>
      </c>
      <c r="E21" s="20" t="s">
        <v>581</v>
      </c>
      <c r="F21" s="21">
        <v>46313.121712962966</v>
      </c>
      <c r="G21" s="20" t="s">
        <v>22</v>
      </c>
      <c r="H21" s="20" t="s">
        <v>5722</v>
      </c>
      <c r="I21" s="22">
        <v>360</v>
      </c>
      <c r="J21" s="20" t="s">
        <v>23</v>
      </c>
      <c r="K21" s="20" t="s">
        <v>24</v>
      </c>
      <c r="L21" s="22">
        <v>898</v>
      </c>
      <c r="M21" s="20" t="s">
        <v>744</v>
      </c>
      <c r="N21" s="21">
        <v>46313.168935185182</v>
      </c>
      <c r="O21" s="22">
        <v>360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71</v>
      </c>
      <c r="B22" s="20" t="s">
        <v>18</v>
      </c>
      <c r="C22" s="20" t="s">
        <v>43</v>
      </c>
      <c r="D22" s="20" t="s">
        <v>34</v>
      </c>
      <c r="E22" s="20" t="s">
        <v>3297</v>
      </c>
      <c r="F22" s="21">
        <v>46313.124953703707</v>
      </c>
      <c r="G22" s="20" t="s">
        <v>22</v>
      </c>
      <c r="H22" s="20" t="s">
        <v>5723</v>
      </c>
      <c r="I22" s="22">
        <v>360</v>
      </c>
      <c r="J22" s="20" t="s">
        <v>23</v>
      </c>
      <c r="K22" s="20" t="s">
        <v>24</v>
      </c>
      <c r="L22" s="22">
        <v>867</v>
      </c>
      <c r="M22" s="20" t="s">
        <v>2872</v>
      </c>
      <c r="N22" s="21">
        <v>46313.170370370368</v>
      </c>
      <c r="O22" s="22">
        <v>360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697</v>
      </c>
      <c r="B23" s="20" t="s">
        <v>18</v>
      </c>
      <c r="C23" s="20" t="s">
        <v>365</v>
      </c>
      <c r="D23" s="20" t="s">
        <v>366</v>
      </c>
      <c r="E23" s="20" t="s">
        <v>5724</v>
      </c>
      <c r="F23" s="21">
        <v>46313.139409722222</v>
      </c>
      <c r="G23" s="20" t="s">
        <v>696</v>
      </c>
      <c r="H23" s="20" t="s">
        <v>5725</v>
      </c>
      <c r="I23" s="22">
        <v>410</v>
      </c>
      <c r="J23" s="20" t="s">
        <v>23</v>
      </c>
      <c r="K23" s="20" t="s">
        <v>24</v>
      </c>
      <c r="L23" s="22">
        <v>366</v>
      </c>
      <c r="M23" s="20" t="s">
        <v>5726</v>
      </c>
      <c r="N23" s="21">
        <v>46313.159409722226</v>
      </c>
      <c r="O23" s="22">
        <v>410</v>
      </c>
      <c r="P23" s="20" t="s">
        <v>41</v>
      </c>
      <c r="Q23" s="22">
        <v>190</v>
      </c>
      <c r="R23" s="3" t="str">
        <f>IF(OR(G23="12R",G23="12L"),_xlfn.XLOOKUP(C23,DB!$A$2:$A$255,DB!$B$2:$B$255,""),IF(OR(G23="30L",G23="30R"),_xlfn.XLOOKUP(C23,DB!$A$2:$A$255,DB!$C$2:$C$255,""),""))</f>
        <v>NUDAL</v>
      </c>
      <c r="S23" s="3">
        <f t="shared" si="0"/>
        <v>3</v>
      </c>
      <c r="T23" s="3" t="str">
        <f>_xlfn.XLOOKUP(C23,DB!$A$2:$A$255,DB!$D$2:$D$255,"")</f>
        <v>Sector 3</v>
      </c>
    </row>
    <row r="24" spans="1:20" x14ac:dyDescent="0.2">
      <c r="A24" s="20" t="s">
        <v>451</v>
      </c>
      <c r="B24" s="20" t="s">
        <v>18</v>
      </c>
      <c r="C24" s="20" t="s">
        <v>87</v>
      </c>
      <c r="D24" s="20" t="s">
        <v>88</v>
      </c>
      <c r="E24" s="20" t="s">
        <v>1247</v>
      </c>
      <c r="F24" s="21">
        <v>46313.151180555556</v>
      </c>
      <c r="G24" s="20" t="s">
        <v>696</v>
      </c>
      <c r="H24" s="20" t="s">
        <v>5727</v>
      </c>
      <c r="I24" s="22">
        <v>370</v>
      </c>
      <c r="J24" s="20" t="s">
        <v>23</v>
      </c>
      <c r="K24" s="20" t="s">
        <v>24</v>
      </c>
      <c r="L24" s="22">
        <v>137</v>
      </c>
      <c r="M24" s="20" t="s">
        <v>755</v>
      </c>
      <c r="N24" s="21">
        <v>46313.160995370374</v>
      </c>
      <c r="O24" s="22">
        <v>206</v>
      </c>
      <c r="P24" s="20" t="s">
        <v>41</v>
      </c>
      <c r="Q24" s="22">
        <v>190</v>
      </c>
      <c r="R24" s="3" t="str">
        <f>IF(OR(G24="12R",G24="12L"),_xlfn.XLOOKUP(C24,DB!$A$2:$A$255,DB!$B$2:$B$255,""),IF(OR(G24="30L",G24="30R"),_xlfn.XLOOKUP(C24,DB!$A$2:$A$255,DB!$C$2:$C$255,""),""))</f>
        <v>NUDAL</v>
      </c>
      <c r="S24" s="3">
        <f t="shared" si="0"/>
        <v>3</v>
      </c>
      <c r="T24" s="3" t="str">
        <f>_xlfn.XLOOKUP(C24,DB!$A$2:$A$255,DB!$D$2:$D$255,"")</f>
        <v>Sector 3</v>
      </c>
    </row>
    <row r="25" spans="1:20" x14ac:dyDescent="0.2">
      <c r="A25" s="20" t="s">
        <v>89</v>
      </c>
      <c r="B25" s="20" t="s">
        <v>18</v>
      </c>
      <c r="C25" s="20" t="s">
        <v>43</v>
      </c>
      <c r="D25" s="20" t="s">
        <v>61</v>
      </c>
      <c r="E25" s="20" t="s">
        <v>2843</v>
      </c>
      <c r="F25" s="21">
        <v>46313.183958333335</v>
      </c>
      <c r="G25" s="20" t="s">
        <v>696</v>
      </c>
      <c r="H25" s="20" t="s">
        <v>5728</v>
      </c>
      <c r="I25" s="22">
        <v>340</v>
      </c>
      <c r="J25" s="20" t="s">
        <v>23</v>
      </c>
      <c r="K25" s="20" t="s">
        <v>24</v>
      </c>
      <c r="L25" s="22">
        <v>862</v>
      </c>
      <c r="M25" s="20" t="s">
        <v>456</v>
      </c>
      <c r="N25" s="21">
        <v>46313.230081018519</v>
      </c>
      <c r="O25" s="22">
        <v>380</v>
      </c>
      <c r="P25" s="20" t="s">
        <v>26</v>
      </c>
      <c r="Q25" s="22">
        <v>190</v>
      </c>
      <c r="R25" s="3" t="str">
        <f>IF(OR(G25="12R",G25="12L"),_xlfn.XLOOKUP(C25,DB!$A$2:$A$255,DB!$B$2:$B$255,""),IF(OR(G25="30L",G25="30R"),_xlfn.XLOOKUP(C25,DB!$A$2:$A$255,DB!$C$2:$C$255,""),""))</f>
        <v>UDGUV</v>
      </c>
      <c r="S25" s="3">
        <f t="shared" si="0"/>
        <v>4</v>
      </c>
      <c r="T25" s="3" t="str">
        <f>_xlfn.XLOOKUP(C25,DB!$A$2:$A$255,DB!$D$2:$D$255,"")</f>
        <v>Sector 2</v>
      </c>
    </row>
    <row r="26" spans="1:20" x14ac:dyDescent="0.2">
      <c r="A26" s="20" t="s">
        <v>94</v>
      </c>
      <c r="B26" s="20" t="s">
        <v>18</v>
      </c>
      <c r="C26" s="20" t="s">
        <v>43</v>
      </c>
      <c r="D26" s="20" t="s">
        <v>20</v>
      </c>
      <c r="E26" s="20" t="s">
        <v>4157</v>
      </c>
      <c r="F26" s="21">
        <v>46313.440335648149</v>
      </c>
      <c r="G26" s="20" t="s">
        <v>696</v>
      </c>
      <c r="H26" s="20" t="s">
        <v>5729</v>
      </c>
      <c r="I26" s="22">
        <v>360</v>
      </c>
      <c r="J26" s="20" t="s">
        <v>23</v>
      </c>
      <c r="K26" s="20" t="s">
        <v>24</v>
      </c>
      <c r="L26" s="22">
        <v>854</v>
      </c>
      <c r="M26" s="20" t="s">
        <v>46</v>
      </c>
      <c r="N26" s="21">
        <v>46313.486886574072</v>
      </c>
      <c r="O26" s="22">
        <v>360</v>
      </c>
      <c r="P26" s="20" t="s">
        <v>26</v>
      </c>
      <c r="Q26" s="22">
        <v>190</v>
      </c>
      <c r="R26" s="3" t="str">
        <f>IF(OR(G26="12R",G26="12L"),_xlfn.XLOOKUP(C26,DB!$A$2:$A$255,DB!$B$2:$B$255,""),IF(OR(G26="30L",G26="30R"),_xlfn.XLOOKUP(C26,DB!$A$2:$A$255,DB!$C$2:$C$255,""),""))</f>
        <v>UDGUV</v>
      </c>
      <c r="S26" s="3">
        <f t="shared" si="0"/>
        <v>10</v>
      </c>
      <c r="T26" s="3" t="str">
        <f>_xlfn.XLOOKUP(C26,DB!$A$2:$A$255,DB!$D$2:$D$255,"")</f>
        <v>Sector 2</v>
      </c>
    </row>
    <row r="27" spans="1:20" x14ac:dyDescent="0.2">
      <c r="A27" s="20" t="s">
        <v>106</v>
      </c>
      <c r="B27" s="20" t="s">
        <v>18</v>
      </c>
      <c r="C27" s="20" t="s">
        <v>43</v>
      </c>
      <c r="D27" s="20" t="s">
        <v>61</v>
      </c>
      <c r="E27" s="20" t="s">
        <v>156</v>
      </c>
      <c r="F27" s="21">
        <v>46313.455648148149</v>
      </c>
      <c r="G27" s="20" t="s">
        <v>696</v>
      </c>
      <c r="H27" s="20" t="s">
        <v>5730</v>
      </c>
      <c r="I27" s="22">
        <v>340</v>
      </c>
      <c r="J27" s="20" t="s">
        <v>23</v>
      </c>
      <c r="K27" s="20" t="s">
        <v>24</v>
      </c>
      <c r="L27" s="22">
        <v>848</v>
      </c>
      <c r="M27" s="20" t="s">
        <v>46</v>
      </c>
      <c r="N27" s="21">
        <v>46313.501562500001</v>
      </c>
      <c r="O27" s="22">
        <v>340</v>
      </c>
      <c r="P27" s="20" t="s">
        <v>26</v>
      </c>
      <c r="Q27" s="22">
        <v>190</v>
      </c>
      <c r="R27" s="3" t="str">
        <f>IF(OR(G27="12R",G27="12L"),_xlfn.XLOOKUP(C27,DB!$A$2:$A$255,DB!$B$2:$B$255,""),IF(OR(G27="30L",G27="30R"),_xlfn.XLOOKUP(C27,DB!$A$2:$A$255,DB!$C$2:$C$255,""),""))</f>
        <v>UDGUV</v>
      </c>
      <c r="S27" s="3">
        <f t="shared" si="0"/>
        <v>10</v>
      </c>
      <c r="T27" s="3" t="str">
        <f>_xlfn.XLOOKUP(C27,DB!$A$2:$A$255,DB!$D$2:$D$255,"")</f>
        <v>Sector 2</v>
      </c>
    </row>
    <row r="28" spans="1:20" x14ac:dyDescent="0.2">
      <c r="A28" s="20" t="s">
        <v>96</v>
      </c>
      <c r="B28" s="20" t="s">
        <v>18</v>
      </c>
      <c r="C28" s="20" t="s">
        <v>97</v>
      </c>
      <c r="D28" s="20" t="s">
        <v>61</v>
      </c>
      <c r="E28" s="20" t="s">
        <v>590</v>
      </c>
      <c r="F28" s="21">
        <v>46313.463009259256</v>
      </c>
      <c r="G28" s="20" t="s">
        <v>696</v>
      </c>
      <c r="H28" s="20" t="s">
        <v>5731</v>
      </c>
      <c r="I28" s="22">
        <v>360</v>
      </c>
      <c r="J28" s="20" t="s">
        <v>23</v>
      </c>
      <c r="K28" s="20" t="s">
        <v>24</v>
      </c>
      <c r="L28" s="22">
        <v>868</v>
      </c>
      <c r="M28" s="20" t="s">
        <v>99</v>
      </c>
      <c r="N28" s="21">
        <v>46313.509849537033</v>
      </c>
      <c r="O28" s="22">
        <v>212</v>
      </c>
      <c r="P28" s="20" t="s">
        <v>26</v>
      </c>
      <c r="Q28" s="22">
        <v>190</v>
      </c>
      <c r="R28" s="3" t="str">
        <f>IF(OR(G28="12R",G28="12L"),_xlfn.XLOOKUP(C28,DB!$A$2:$A$255,DB!$B$2:$B$255,""),IF(OR(G28="30L",G28="30R"),_xlfn.XLOOKUP(C28,DB!$A$2:$A$255,DB!$C$2:$C$255,""),""))</f>
        <v>UDGUV</v>
      </c>
      <c r="S28" s="3">
        <f t="shared" si="0"/>
        <v>11</v>
      </c>
      <c r="T28" s="3" t="str">
        <f>_xlfn.XLOOKUP(C28,DB!$A$2:$A$255,DB!$D$2:$D$255,"")</f>
        <v>Sector 2</v>
      </c>
    </row>
    <row r="29" spans="1:20" x14ac:dyDescent="0.2">
      <c r="A29" s="20" t="s">
        <v>100</v>
      </c>
      <c r="B29" s="20" t="s">
        <v>18</v>
      </c>
      <c r="C29" s="20" t="s">
        <v>101</v>
      </c>
      <c r="D29" s="20" t="s">
        <v>20</v>
      </c>
      <c r="E29" s="20" t="s">
        <v>562</v>
      </c>
      <c r="F29" s="21">
        <v>46313.470289351855</v>
      </c>
      <c r="G29" s="20" t="s">
        <v>696</v>
      </c>
      <c r="H29" s="20" t="s">
        <v>5732</v>
      </c>
      <c r="I29" s="22">
        <v>360</v>
      </c>
      <c r="J29" s="20" t="s">
        <v>23</v>
      </c>
      <c r="K29" s="20" t="s">
        <v>24</v>
      </c>
      <c r="L29" s="22">
        <v>848</v>
      </c>
      <c r="M29" s="20" t="s">
        <v>46</v>
      </c>
      <c r="N29" s="21">
        <v>46313.515682870369</v>
      </c>
      <c r="O29" s="22">
        <v>360</v>
      </c>
      <c r="P29" s="20" t="s">
        <v>26</v>
      </c>
      <c r="Q29" s="22">
        <v>190</v>
      </c>
      <c r="R29" s="3" t="str">
        <f>IF(OR(G29="12R",G29="12L"),_xlfn.XLOOKUP(C29,DB!$A$2:$A$255,DB!$B$2:$B$255,""),IF(OR(G29="30L",G29="30R"),_xlfn.XLOOKUP(C29,DB!$A$2:$A$255,DB!$C$2:$C$255,""),""))</f>
        <v>UDGUV</v>
      </c>
      <c r="S29" s="3">
        <f t="shared" si="0"/>
        <v>11</v>
      </c>
      <c r="T29" s="3" t="str">
        <f>_xlfn.XLOOKUP(C29,DB!$A$2:$A$255,DB!$D$2:$D$255,"")</f>
        <v>Sector 2</v>
      </c>
    </row>
    <row r="30" spans="1:20" x14ac:dyDescent="0.2">
      <c r="A30" s="20" t="s">
        <v>103</v>
      </c>
      <c r="B30" s="20" t="s">
        <v>18</v>
      </c>
      <c r="C30" s="20" t="s">
        <v>43</v>
      </c>
      <c r="D30" s="20" t="s">
        <v>44</v>
      </c>
      <c r="E30" s="20" t="s">
        <v>623</v>
      </c>
      <c r="F30" s="21">
        <v>46313.472245370373</v>
      </c>
      <c r="G30" s="20" t="s">
        <v>696</v>
      </c>
      <c r="H30" s="20" t="s">
        <v>5733</v>
      </c>
      <c r="I30" s="22">
        <v>360</v>
      </c>
      <c r="J30" s="20" t="s">
        <v>23</v>
      </c>
      <c r="K30" s="20" t="s">
        <v>24</v>
      </c>
      <c r="L30" s="22">
        <v>861</v>
      </c>
      <c r="M30" s="20" t="s">
        <v>46</v>
      </c>
      <c r="N30" s="21">
        <v>46313.518599537041</v>
      </c>
      <c r="O30" s="22">
        <v>360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107</v>
      </c>
      <c r="B31" s="20" t="s">
        <v>18</v>
      </c>
      <c r="C31" s="20" t="s">
        <v>108</v>
      </c>
      <c r="D31" s="20" t="s">
        <v>34</v>
      </c>
      <c r="E31" s="20" t="s">
        <v>399</v>
      </c>
      <c r="F31" s="21">
        <v>46313.490775462968</v>
      </c>
      <c r="G31" s="20" t="s">
        <v>696</v>
      </c>
      <c r="H31" s="20" t="s">
        <v>5734</v>
      </c>
      <c r="I31" s="22">
        <v>290</v>
      </c>
      <c r="J31" s="20" t="s">
        <v>23</v>
      </c>
      <c r="K31" s="20" t="s">
        <v>24</v>
      </c>
      <c r="L31" s="22">
        <v>136</v>
      </c>
      <c r="M31" s="20" t="s">
        <v>40</v>
      </c>
      <c r="N31" s="21">
        <v>46313.500138888892</v>
      </c>
      <c r="O31" s="22">
        <v>274</v>
      </c>
      <c r="P31" s="20" t="s">
        <v>26</v>
      </c>
      <c r="Q31" s="22">
        <v>190</v>
      </c>
      <c r="R31" s="3" t="str">
        <f>IF(OR(G31="12R",G31="12L"),_xlfn.XLOOKUP(C31,DB!$A$2:$A$255,DB!$B$2:$B$255,""),IF(OR(G31="30L",G31="30R"),_xlfn.XLOOKUP(C31,DB!$A$2:$A$255,DB!$C$2:$C$255,""),""))</f>
        <v>NUDAL</v>
      </c>
      <c r="S31" s="3">
        <f t="shared" si="0"/>
        <v>11</v>
      </c>
      <c r="T31" s="3" t="str">
        <f>_xlfn.XLOOKUP(C31,DB!$A$2:$A$255,DB!$D$2:$D$255,"")</f>
        <v>Sector 3</v>
      </c>
    </row>
    <row r="32" spans="1:20" x14ac:dyDescent="0.2">
      <c r="A32" s="20" t="s">
        <v>111</v>
      </c>
      <c r="B32" s="20" t="s">
        <v>18</v>
      </c>
      <c r="C32" s="20" t="s">
        <v>33</v>
      </c>
      <c r="D32" s="20" t="s">
        <v>54</v>
      </c>
      <c r="E32" s="20" t="s">
        <v>112</v>
      </c>
      <c r="F32" s="21">
        <v>46313.502430555556</v>
      </c>
      <c r="G32" s="20" t="s">
        <v>696</v>
      </c>
      <c r="H32" s="20" t="s">
        <v>5735</v>
      </c>
      <c r="I32" s="22">
        <v>380</v>
      </c>
      <c r="J32" s="20" t="s">
        <v>23</v>
      </c>
      <c r="K32" s="20" t="s">
        <v>24</v>
      </c>
      <c r="L32" s="22">
        <v>862</v>
      </c>
      <c r="M32" s="20" t="s">
        <v>36</v>
      </c>
      <c r="N32" s="21">
        <v>46313.55060185185</v>
      </c>
      <c r="O32" s="22">
        <v>380</v>
      </c>
      <c r="P32" s="20" t="s">
        <v>26</v>
      </c>
      <c r="Q32" s="22">
        <v>190</v>
      </c>
      <c r="R32" s="3" t="str">
        <f>IF(OR(G32="12R",G32="12L"),_xlfn.XLOOKUP(C32,DB!$A$2:$A$255,DB!$B$2:$B$255,""),IF(OR(G32="30L",G32="30R"),_xlfn.XLOOKUP(C32,DB!$A$2:$A$255,DB!$C$2:$C$255,""),""))</f>
        <v>UDGUV</v>
      </c>
      <c r="S32" s="3">
        <f t="shared" si="0"/>
        <v>12</v>
      </c>
      <c r="T32" s="3" t="str">
        <f>_xlfn.XLOOKUP(C32,DB!$A$2:$A$255,DB!$D$2:$D$255,"")</f>
        <v>Sector 2</v>
      </c>
    </row>
    <row r="33" spans="1:20" x14ac:dyDescent="0.2">
      <c r="A33" s="20" t="s">
        <v>113</v>
      </c>
      <c r="B33" s="20" t="s">
        <v>18</v>
      </c>
      <c r="C33" s="20" t="s">
        <v>43</v>
      </c>
      <c r="D33" s="20" t="s">
        <v>29</v>
      </c>
      <c r="E33" s="20" t="s">
        <v>5736</v>
      </c>
      <c r="F33" s="21">
        <v>46313.508912037039</v>
      </c>
      <c r="G33" s="20" t="s">
        <v>696</v>
      </c>
      <c r="H33" s="20" t="s">
        <v>5737</v>
      </c>
      <c r="I33" s="22">
        <v>360</v>
      </c>
      <c r="J33" s="20" t="s">
        <v>23</v>
      </c>
      <c r="K33" s="20" t="s">
        <v>24</v>
      </c>
      <c r="L33" s="22">
        <v>869</v>
      </c>
      <c r="M33" s="20" t="s">
        <v>46</v>
      </c>
      <c r="N33" s="21">
        <v>46313.555069444439</v>
      </c>
      <c r="O33" s="22">
        <v>360</v>
      </c>
      <c r="P33" s="20" t="s">
        <v>26</v>
      </c>
      <c r="Q33" s="22">
        <v>190</v>
      </c>
      <c r="R33" s="3" t="str">
        <f>IF(OR(G33="12R",G33="12L"),_xlfn.XLOOKUP(C33,DB!$A$2:$A$255,DB!$B$2:$B$255,""),IF(OR(G33="30L",G33="30R"),_xlfn.XLOOKUP(C33,DB!$A$2:$A$255,DB!$C$2:$C$255,""),""))</f>
        <v>UDGUV</v>
      </c>
      <c r="S33" s="3">
        <f t="shared" si="0"/>
        <v>12</v>
      </c>
      <c r="T33" s="3" t="str">
        <f>_xlfn.XLOOKUP(C33,DB!$A$2:$A$255,DB!$D$2:$D$255,"")</f>
        <v>Sector 2</v>
      </c>
    </row>
    <row r="34" spans="1:20" x14ac:dyDescent="0.2">
      <c r="A34" s="20" t="s">
        <v>114</v>
      </c>
      <c r="B34" s="20" t="s">
        <v>18</v>
      </c>
      <c r="C34" s="20" t="s">
        <v>115</v>
      </c>
      <c r="D34" s="20" t="s">
        <v>129</v>
      </c>
      <c r="E34" s="20" t="s">
        <v>3888</v>
      </c>
      <c r="F34" s="21">
        <v>46313.511331018519</v>
      </c>
      <c r="G34" s="20" t="s">
        <v>696</v>
      </c>
      <c r="H34" s="20" t="s">
        <v>5738</v>
      </c>
      <c r="I34" s="22">
        <v>330</v>
      </c>
      <c r="J34" s="20" t="s">
        <v>23</v>
      </c>
      <c r="K34" s="20" t="s">
        <v>24</v>
      </c>
      <c r="L34" s="22">
        <v>153</v>
      </c>
      <c r="M34" s="20" t="s">
        <v>481</v>
      </c>
      <c r="N34" s="21">
        <v>46313.521319444444</v>
      </c>
      <c r="O34" s="22">
        <v>290</v>
      </c>
      <c r="P34" s="20" t="s">
        <v>26</v>
      </c>
      <c r="Q34" s="22">
        <v>190</v>
      </c>
      <c r="R34" s="3" t="str">
        <f>IF(OR(G34="12R",G34="12L"),_xlfn.XLOOKUP(C34,DB!$A$2:$A$255,DB!$B$2:$B$255,""),IF(OR(G34="30L",G34="30R"),_xlfn.XLOOKUP(C34,DB!$A$2:$A$255,DB!$C$2:$C$255,""),""))</f>
        <v>TAKUX</v>
      </c>
      <c r="S34" s="3">
        <f t="shared" si="0"/>
        <v>12</v>
      </c>
      <c r="T34" s="3" t="str">
        <f>_xlfn.XLOOKUP(C34,DB!$A$2:$A$255,DB!$D$2:$D$255,"")</f>
        <v>Sector 7</v>
      </c>
    </row>
    <row r="35" spans="1:20" x14ac:dyDescent="0.2">
      <c r="A35" s="20" t="s">
        <v>127</v>
      </c>
      <c r="B35" s="20" t="s">
        <v>18</v>
      </c>
      <c r="C35" s="20" t="s">
        <v>128</v>
      </c>
      <c r="D35" s="20" t="s">
        <v>129</v>
      </c>
      <c r="E35" s="20" t="s">
        <v>5739</v>
      </c>
      <c r="F35" s="21">
        <v>46313.520208333328</v>
      </c>
      <c r="G35" s="20" t="s">
        <v>696</v>
      </c>
      <c r="H35" s="20" t="s">
        <v>5740</v>
      </c>
      <c r="I35" s="22">
        <v>340</v>
      </c>
      <c r="J35" s="20" t="s">
        <v>23</v>
      </c>
      <c r="K35" s="20" t="s">
        <v>24</v>
      </c>
      <c r="L35" s="22">
        <v>507</v>
      </c>
      <c r="M35" s="20" t="s">
        <v>130</v>
      </c>
      <c r="N35" s="21">
        <v>46313.548831018517</v>
      </c>
      <c r="O35" s="22">
        <v>340</v>
      </c>
      <c r="P35" s="20" t="s">
        <v>26</v>
      </c>
      <c r="Q35" s="22">
        <v>190</v>
      </c>
      <c r="R35" s="3" t="str">
        <f>IF(OR(G35="12R",G35="12L"),_xlfn.XLOOKUP(C35,DB!$A$2:$A$255,DB!$B$2:$B$255,""),IF(OR(G35="30L",G35="30R"),_xlfn.XLOOKUP(C35,DB!$A$2:$A$255,DB!$C$2:$C$255,""),""))</f>
        <v>ENEBA</v>
      </c>
      <c r="S35" s="3">
        <f t="shared" si="0"/>
        <v>12</v>
      </c>
      <c r="T35" s="3" t="str">
        <f>_xlfn.XLOOKUP(C35,DB!$A$2:$A$255,DB!$D$2:$D$255,"")</f>
        <v>Sector 3</v>
      </c>
    </row>
    <row r="36" spans="1:20" x14ac:dyDescent="0.2">
      <c r="A36" s="20" t="s">
        <v>121</v>
      </c>
      <c r="B36" s="20" t="s">
        <v>18</v>
      </c>
      <c r="C36" s="20" t="s">
        <v>122</v>
      </c>
      <c r="D36" s="20" t="s">
        <v>123</v>
      </c>
      <c r="E36" s="20" t="s">
        <v>5741</v>
      </c>
      <c r="F36" s="21">
        <v>46313.539953703701</v>
      </c>
      <c r="G36" s="20" t="s">
        <v>696</v>
      </c>
      <c r="H36" s="20" t="s">
        <v>5742</v>
      </c>
      <c r="I36" s="22">
        <v>340</v>
      </c>
      <c r="J36" s="20" t="s">
        <v>23</v>
      </c>
      <c r="K36" s="20" t="s">
        <v>24</v>
      </c>
      <c r="L36" s="22">
        <v>512</v>
      </c>
      <c r="M36" s="20" t="s">
        <v>130</v>
      </c>
      <c r="N36" s="21">
        <v>46313.568819444445</v>
      </c>
      <c r="O36" s="22">
        <v>340</v>
      </c>
      <c r="P36" s="20" t="s">
        <v>26</v>
      </c>
      <c r="Q36" s="22">
        <v>190</v>
      </c>
      <c r="R36" s="3" t="str">
        <f>IF(OR(G36="12R",G36="12L"),_xlfn.XLOOKUP(C36,DB!$A$2:$A$255,DB!$B$2:$B$255,""),IF(OR(G36="30L",G36="30R"),_xlfn.XLOOKUP(C36,DB!$A$2:$A$255,DB!$C$2:$C$255,""),""))</f>
        <v>ENEBA</v>
      </c>
      <c r="S36" s="3">
        <f t="shared" si="0"/>
        <v>12</v>
      </c>
      <c r="T36" s="3" t="str">
        <f>_xlfn.XLOOKUP(C36,DB!$A$2:$A$255,DB!$D$2:$D$255,"")</f>
        <v>Sector 3</v>
      </c>
    </row>
    <row r="37" spans="1:20" x14ac:dyDescent="0.2">
      <c r="A37" s="20" t="s">
        <v>133</v>
      </c>
      <c r="B37" s="20" t="s">
        <v>18</v>
      </c>
      <c r="C37" s="20" t="s">
        <v>134</v>
      </c>
      <c r="D37" s="20" t="s">
        <v>129</v>
      </c>
      <c r="E37" s="20" t="s">
        <v>1304</v>
      </c>
      <c r="F37" s="21">
        <v>46313.546365740738</v>
      </c>
      <c r="G37" s="20" t="s">
        <v>22</v>
      </c>
      <c r="H37" s="20" t="s">
        <v>5743</v>
      </c>
      <c r="I37" s="22">
        <v>370</v>
      </c>
      <c r="J37" s="20" t="s">
        <v>23</v>
      </c>
      <c r="K37" s="20" t="s">
        <v>24</v>
      </c>
      <c r="L37" s="22">
        <v>396</v>
      </c>
      <c r="M37" s="20" t="s">
        <v>269</v>
      </c>
      <c r="N37" s="21">
        <v>46313.569166666668</v>
      </c>
      <c r="O37" s="22">
        <v>370</v>
      </c>
      <c r="P37" s="20" t="s">
        <v>26</v>
      </c>
      <c r="Q37" s="22">
        <v>40</v>
      </c>
      <c r="R37" s="3" t="str">
        <f>IF(OR(G37="12R",G37="12L"),_xlfn.XLOOKUP(C37,DB!$A$2:$A$255,DB!$B$2:$B$255,""),IF(OR(G37="30L",G37="30R"),_xlfn.XLOOKUP(C37,DB!$A$2:$A$255,DB!$C$2:$C$255,""),""))</f>
        <v>ENEBA</v>
      </c>
      <c r="S37" s="3">
        <f t="shared" si="0"/>
        <v>13</v>
      </c>
      <c r="T37" s="3" t="str">
        <f>_xlfn.XLOOKUP(C37,DB!$A$2:$A$255,DB!$D$2:$D$255,"")</f>
        <v>Sector 3</v>
      </c>
    </row>
    <row r="38" spans="1:20" x14ac:dyDescent="0.2">
      <c r="A38" s="20" t="s">
        <v>125</v>
      </c>
      <c r="B38" s="20" t="s">
        <v>18</v>
      </c>
      <c r="C38" s="20" t="s">
        <v>43</v>
      </c>
      <c r="D38" s="20" t="s">
        <v>44</v>
      </c>
      <c r="E38" s="20" t="s">
        <v>414</v>
      </c>
      <c r="F38" s="21">
        <v>46313.547361111108</v>
      </c>
      <c r="G38" s="20" t="s">
        <v>22</v>
      </c>
      <c r="H38" s="20" t="s">
        <v>5744</v>
      </c>
      <c r="I38" s="22">
        <v>360</v>
      </c>
      <c r="J38" s="20" t="s">
        <v>23</v>
      </c>
      <c r="K38" s="20" t="s">
        <v>24</v>
      </c>
      <c r="L38" s="22">
        <v>862</v>
      </c>
      <c r="M38" s="20" t="s">
        <v>46</v>
      </c>
      <c r="N38" s="21">
        <v>46313.593703703707</v>
      </c>
      <c r="O38" s="22">
        <v>360</v>
      </c>
      <c r="P38" s="20" t="s">
        <v>26</v>
      </c>
      <c r="Q38" s="22">
        <v>190</v>
      </c>
      <c r="R38" s="3" t="str">
        <f>IF(OR(G38="12R",G38="12L"),_xlfn.XLOOKUP(C38,DB!$A$2:$A$255,DB!$B$2:$B$255,""),IF(OR(G38="30L",G38="30R"),_xlfn.XLOOKUP(C38,DB!$A$2:$A$255,DB!$C$2:$C$255,""),""))</f>
        <v>UDGUV</v>
      </c>
      <c r="S38" s="3">
        <f t="shared" si="0"/>
        <v>13</v>
      </c>
      <c r="T38" s="3" t="str">
        <f>_xlfn.XLOOKUP(C38,DB!$A$2:$A$255,DB!$D$2:$D$255,"")</f>
        <v>Sector 2</v>
      </c>
    </row>
    <row r="39" spans="1:20" x14ac:dyDescent="0.2">
      <c r="A39" s="20" t="s">
        <v>401</v>
      </c>
      <c r="B39" s="20" t="s">
        <v>18</v>
      </c>
      <c r="C39" s="20" t="s">
        <v>565</v>
      </c>
      <c r="D39" s="20" t="s">
        <v>403</v>
      </c>
      <c r="E39" s="20"/>
      <c r="F39" s="21">
        <v>46313.573321759264</v>
      </c>
      <c r="G39" s="20" t="s">
        <v>22</v>
      </c>
      <c r="H39" s="20" t="s">
        <v>167</v>
      </c>
      <c r="I39" s="22">
        <v>65</v>
      </c>
      <c r="J39" s="20" t="s">
        <v>139</v>
      </c>
      <c r="K39" s="20" t="s">
        <v>51</v>
      </c>
      <c r="L39" s="22">
        <v>227</v>
      </c>
      <c r="M39" s="20" t="s">
        <v>565</v>
      </c>
      <c r="N39" s="21">
        <v>46313.605416666665</v>
      </c>
      <c r="O39" s="22">
        <v>0</v>
      </c>
      <c r="P39" s="20" t="s">
        <v>137</v>
      </c>
      <c r="Q39" s="22">
        <v>15</v>
      </c>
      <c r="R39" s="3" t="str">
        <f>IF(OR(G39="12R",G39="12L"),_xlfn.XLOOKUP(C39,DB!$A$2:$A$255,DB!$B$2:$B$255,""),IF(OR(G39="30L",G39="30R"),_xlfn.XLOOKUP(C39,DB!$A$2:$A$255,DB!$C$2:$C$255,""),""))</f>
        <v/>
      </c>
      <c r="S39" s="3">
        <f t="shared" si="0"/>
        <v>13</v>
      </c>
      <c r="T39" s="3" t="str">
        <f>_xlfn.XLOOKUP(C39,DB!$A$2:$A$255,DB!$D$2:$D$255,"")</f>
        <v/>
      </c>
    </row>
    <row r="40" spans="1:20" x14ac:dyDescent="0.2">
      <c r="A40" s="20" t="s">
        <v>135</v>
      </c>
      <c r="B40" s="20" t="s">
        <v>18</v>
      </c>
      <c r="C40" s="20" t="s">
        <v>136</v>
      </c>
      <c r="D40" s="20" t="s">
        <v>44</v>
      </c>
      <c r="E40" s="20" t="s">
        <v>5745</v>
      </c>
      <c r="F40" s="21">
        <v>46313.579710648148</v>
      </c>
      <c r="G40" s="20" t="s">
        <v>22</v>
      </c>
      <c r="H40" s="20" t="s">
        <v>5746</v>
      </c>
      <c r="I40" s="22">
        <v>330</v>
      </c>
      <c r="J40" s="20" t="s">
        <v>23</v>
      </c>
      <c r="K40" s="20" t="s">
        <v>24</v>
      </c>
      <c r="L40" s="22">
        <v>382</v>
      </c>
      <c r="M40" s="20" t="s">
        <v>269</v>
      </c>
      <c r="N40" s="21">
        <v>46313.601805555554</v>
      </c>
      <c r="O40" s="22">
        <v>330</v>
      </c>
      <c r="P40" s="20" t="s">
        <v>26</v>
      </c>
      <c r="Q40" s="22">
        <v>40</v>
      </c>
      <c r="R40" s="3" t="str">
        <f>IF(OR(G40="12R",G40="12L"),_xlfn.XLOOKUP(C40,DB!$A$2:$A$255,DB!$B$2:$B$255,""),IF(OR(G40="30L",G40="30R"),_xlfn.XLOOKUP(C40,DB!$A$2:$A$255,DB!$C$2:$C$255,""),""))</f>
        <v>OMSUK</v>
      </c>
      <c r="S40" s="3">
        <f t="shared" si="0"/>
        <v>13</v>
      </c>
      <c r="T40" s="3" t="str">
        <f>_xlfn.XLOOKUP(C40,DB!$A$2:$A$255,DB!$D$2:$D$255,"")</f>
        <v>Sector 3</v>
      </c>
    </row>
    <row r="41" spans="1:20" x14ac:dyDescent="0.2">
      <c r="A41" s="20" t="s">
        <v>62</v>
      </c>
      <c r="B41" s="20" t="s">
        <v>18</v>
      </c>
      <c r="C41" s="20" t="s">
        <v>66</v>
      </c>
      <c r="D41" s="20" t="s">
        <v>64</v>
      </c>
      <c r="E41" s="20" t="s">
        <v>3822</v>
      </c>
      <c r="F41" s="21">
        <v>46313.588692129633</v>
      </c>
      <c r="G41" s="20" t="s">
        <v>22</v>
      </c>
      <c r="H41" s="20" t="s">
        <v>5747</v>
      </c>
      <c r="I41" s="22">
        <v>220</v>
      </c>
      <c r="J41" s="20" t="s">
        <v>23</v>
      </c>
      <c r="K41" s="20" t="s">
        <v>24</v>
      </c>
      <c r="L41" s="22">
        <v>356</v>
      </c>
      <c r="M41" s="20" t="s">
        <v>66</v>
      </c>
      <c r="N41" s="21">
        <v>46313.615798611107</v>
      </c>
      <c r="O41" s="22">
        <v>0</v>
      </c>
      <c r="P41" s="20" t="s">
        <v>26</v>
      </c>
      <c r="Q41" s="22">
        <v>190</v>
      </c>
      <c r="R41" s="3" t="str">
        <f>IF(OR(G41="12R",G41="12L"),_xlfn.XLOOKUP(C41,DB!$A$2:$A$255,DB!$B$2:$B$255,""),IF(OR(G41="30L",G41="30R"),_xlfn.XLOOKUP(C41,DB!$A$2:$A$255,DB!$C$2:$C$255,""),""))</f>
        <v>UDGUV</v>
      </c>
      <c r="S41" s="3">
        <f t="shared" si="0"/>
        <v>14</v>
      </c>
      <c r="T41" s="3" t="str">
        <f>_xlfn.XLOOKUP(C41,DB!$A$2:$A$255,DB!$D$2:$D$255,"")</f>
        <v>Sector 2</v>
      </c>
    </row>
    <row r="42" spans="1:20" x14ac:dyDescent="0.2">
      <c r="A42" s="20" t="s">
        <v>140</v>
      </c>
      <c r="B42" s="20" t="s">
        <v>18</v>
      </c>
      <c r="C42" s="20" t="s">
        <v>43</v>
      </c>
      <c r="D42" s="20" t="s">
        <v>44</v>
      </c>
      <c r="E42" s="20" t="s">
        <v>807</v>
      </c>
      <c r="F42" s="21">
        <v>46313.599907407406</v>
      </c>
      <c r="G42" s="20" t="s">
        <v>22</v>
      </c>
      <c r="H42" s="20" t="s">
        <v>5748</v>
      </c>
      <c r="I42" s="22">
        <v>360</v>
      </c>
      <c r="J42" s="20" t="s">
        <v>23</v>
      </c>
      <c r="K42" s="20" t="s">
        <v>24</v>
      </c>
      <c r="L42" s="22">
        <v>889</v>
      </c>
      <c r="M42" s="20" t="s">
        <v>46</v>
      </c>
      <c r="N42" s="21">
        <v>46313.6480787037</v>
      </c>
      <c r="O42" s="22">
        <v>360</v>
      </c>
      <c r="P42" s="20" t="s">
        <v>26</v>
      </c>
      <c r="Q42" s="22">
        <v>190</v>
      </c>
      <c r="R42" s="3" t="str">
        <f>IF(OR(G42="12R",G42="12L"),_xlfn.XLOOKUP(C42,DB!$A$2:$A$255,DB!$B$2:$B$255,""),IF(OR(G42="30L",G42="30R"),_xlfn.XLOOKUP(C42,DB!$A$2:$A$255,DB!$C$2:$C$255,""),""))</f>
        <v>UDGUV</v>
      </c>
      <c r="S42" s="3">
        <f t="shared" si="0"/>
        <v>14</v>
      </c>
      <c r="T42" s="3" t="str">
        <f>_xlfn.XLOOKUP(C42,DB!$A$2:$A$255,DB!$D$2:$D$255,"")</f>
        <v>Sector 2</v>
      </c>
    </row>
    <row r="43" spans="1:20" x14ac:dyDescent="0.2">
      <c r="A43" s="20" t="s">
        <v>2973</v>
      </c>
      <c r="B43" s="20" t="s">
        <v>18</v>
      </c>
      <c r="C43" s="20" t="s">
        <v>128</v>
      </c>
      <c r="D43" s="20" t="s">
        <v>20</v>
      </c>
      <c r="E43" s="20" t="s">
        <v>2323</v>
      </c>
      <c r="F43" s="21">
        <v>46313.624826388885</v>
      </c>
      <c r="G43" s="20" t="s">
        <v>22</v>
      </c>
      <c r="H43" s="20" t="s">
        <v>5749</v>
      </c>
      <c r="I43" s="22">
        <v>320</v>
      </c>
      <c r="J43" s="20" t="s">
        <v>23</v>
      </c>
      <c r="K43" s="20" t="s">
        <v>24</v>
      </c>
      <c r="L43" s="22">
        <v>528</v>
      </c>
      <c r="M43" s="20" t="s">
        <v>130</v>
      </c>
      <c r="N43" s="21">
        <v>46313.65519675926</v>
      </c>
      <c r="O43" s="22">
        <v>340</v>
      </c>
      <c r="P43" s="20" t="s">
        <v>26</v>
      </c>
      <c r="Q43" s="22">
        <v>40</v>
      </c>
      <c r="R43" s="3" t="str">
        <f>IF(OR(G43="12R",G43="12L"),_xlfn.XLOOKUP(C43,DB!$A$2:$A$255,DB!$B$2:$B$255,""),IF(OR(G43="30L",G43="30R"),_xlfn.XLOOKUP(C43,DB!$A$2:$A$255,DB!$C$2:$C$255,""),""))</f>
        <v>ENEBA</v>
      </c>
      <c r="S43" s="3">
        <f t="shared" si="0"/>
        <v>14</v>
      </c>
      <c r="T43" s="3" t="str">
        <f>_xlfn.XLOOKUP(C43,DB!$A$2:$A$255,DB!$D$2:$D$255,"")</f>
        <v>Sector 3</v>
      </c>
    </row>
    <row r="44" spans="1:20" x14ac:dyDescent="0.2">
      <c r="A44" s="20" t="s">
        <v>146</v>
      </c>
      <c r="B44" s="20" t="s">
        <v>18</v>
      </c>
      <c r="C44" s="20" t="s">
        <v>33</v>
      </c>
      <c r="D44" s="20" t="s">
        <v>54</v>
      </c>
      <c r="E44" s="20" t="s">
        <v>672</v>
      </c>
      <c r="F44" s="21">
        <v>46313.626608796301</v>
      </c>
      <c r="G44" s="20" t="s">
        <v>22</v>
      </c>
      <c r="H44" s="20" t="s">
        <v>5750</v>
      </c>
      <c r="I44" s="22">
        <v>380</v>
      </c>
      <c r="J44" s="20" t="s">
        <v>23</v>
      </c>
      <c r="K44" s="20" t="s">
        <v>24</v>
      </c>
      <c r="L44" s="22">
        <v>873</v>
      </c>
      <c r="M44" s="20" t="s">
        <v>36</v>
      </c>
      <c r="N44" s="21">
        <v>46313.674756944441</v>
      </c>
      <c r="O44" s="22">
        <v>380</v>
      </c>
      <c r="P44" s="20" t="s">
        <v>26</v>
      </c>
      <c r="Q44" s="22">
        <v>190</v>
      </c>
      <c r="R44" s="3" t="str">
        <f>IF(OR(G44="12R",G44="12L"),_xlfn.XLOOKUP(C44,DB!$A$2:$A$255,DB!$B$2:$B$255,""),IF(OR(G44="30L",G44="30R"),_xlfn.XLOOKUP(C44,DB!$A$2:$A$255,DB!$C$2:$C$255,""),""))</f>
        <v>UDGUV</v>
      </c>
      <c r="S44" s="3">
        <f t="shared" si="0"/>
        <v>15</v>
      </c>
      <c r="T44" s="3" t="str">
        <f>_xlfn.XLOOKUP(C44,DB!$A$2:$A$255,DB!$D$2:$D$255,"")</f>
        <v>Sector 2</v>
      </c>
    </row>
    <row r="45" spans="1:20" x14ac:dyDescent="0.2">
      <c r="A45" s="20" t="s">
        <v>158</v>
      </c>
      <c r="B45" s="20" t="s">
        <v>18</v>
      </c>
      <c r="C45" s="20" t="s">
        <v>101</v>
      </c>
      <c r="D45" s="20" t="s">
        <v>54</v>
      </c>
      <c r="E45" s="20" t="s">
        <v>914</v>
      </c>
      <c r="F45" s="21">
        <v>46313.645671296297</v>
      </c>
      <c r="G45" s="20" t="s">
        <v>22</v>
      </c>
      <c r="H45" s="20" t="s">
        <v>5751</v>
      </c>
      <c r="I45" s="22">
        <v>380</v>
      </c>
      <c r="J45" s="20" t="s">
        <v>23</v>
      </c>
      <c r="K45" s="20" t="s">
        <v>24</v>
      </c>
      <c r="L45" s="22">
        <v>876</v>
      </c>
      <c r="M45" s="20" t="s">
        <v>46</v>
      </c>
      <c r="N45" s="21">
        <v>46313.69363425926</v>
      </c>
      <c r="O45" s="22">
        <v>380</v>
      </c>
      <c r="P45" s="20" t="s">
        <v>26</v>
      </c>
      <c r="Q45" s="22">
        <v>190</v>
      </c>
      <c r="R45" s="3" t="str">
        <f>IF(OR(G45="12R",G45="12L"),_xlfn.XLOOKUP(C45,DB!$A$2:$A$255,DB!$B$2:$B$255,""),IF(OR(G45="30L",G45="30R"),_xlfn.XLOOKUP(C45,DB!$A$2:$A$255,DB!$C$2:$C$255,""),""))</f>
        <v>UDGUV</v>
      </c>
      <c r="S45" s="3">
        <f t="shared" si="0"/>
        <v>15</v>
      </c>
      <c r="T45" s="3" t="str">
        <f>_xlfn.XLOOKUP(C45,DB!$A$2:$A$255,DB!$D$2:$D$255,"")</f>
        <v>Sector 2</v>
      </c>
    </row>
    <row r="46" spans="1:20" x14ac:dyDescent="0.2">
      <c r="A46" s="20" t="s">
        <v>154</v>
      </c>
      <c r="B46" s="20" t="s">
        <v>18</v>
      </c>
      <c r="C46" s="20" t="s">
        <v>43</v>
      </c>
      <c r="D46" s="20" t="s">
        <v>34</v>
      </c>
      <c r="E46" s="20" t="s">
        <v>505</v>
      </c>
      <c r="F46" s="21">
        <v>46313.648298611108</v>
      </c>
      <c r="G46" s="20" t="s">
        <v>22</v>
      </c>
      <c r="H46" s="20" t="s">
        <v>5752</v>
      </c>
      <c r="I46" s="22">
        <v>360</v>
      </c>
      <c r="J46" s="20" t="s">
        <v>23</v>
      </c>
      <c r="K46" s="20" t="s">
        <v>24</v>
      </c>
      <c r="L46" s="22">
        <v>867</v>
      </c>
      <c r="M46" s="20" t="s">
        <v>46</v>
      </c>
      <c r="N46" s="21">
        <v>46313.695439814815</v>
      </c>
      <c r="O46" s="22">
        <v>360</v>
      </c>
      <c r="P46" s="20" t="s">
        <v>26</v>
      </c>
      <c r="Q46" s="22">
        <v>190</v>
      </c>
      <c r="R46" s="3" t="str">
        <f>IF(OR(G46="12R",G46="12L"),_xlfn.XLOOKUP(C46,DB!$A$2:$A$255,DB!$B$2:$B$255,""),IF(OR(G46="30L",G46="30R"),_xlfn.XLOOKUP(C46,DB!$A$2:$A$255,DB!$C$2:$C$255,""),""))</f>
        <v>UDGUV</v>
      </c>
      <c r="S46" s="3">
        <f t="shared" si="0"/>
        <v>15</v>
      </c>
      <c r="T46" s="3" t="str">
        <f>_xlfn.XLOOKUP(C46,DB!$A$2:$A$255,DB!$D$2:$D$255,"")</f>
        <v>Sector 2</v>
      </c>
    </row>
    <row r="47" spans="1:20" x14ac:dyDescent="0.2">
      <c r="A47" s="20" t="s">
        <v>150</v>
      </c>
      <c r="B47" s="20" t="s">
        <v>18</v>
      </c>
      <c r="C47" s="20" t="s">
        <v>50</v>
      </c>
      <c r="D47" s="20" t="s">
        <v>34</v>
      </c>
      <c r="E47" s="20" t="s">
        <v>4523</v>
      </c>
      <c r="F47" s="21">
        <v>46313.650474537033</v>
      </c>
      <c r="G47" s="20" t="s">
        <v>22</v>
      </c>
      <c r="H47" s="20" t="s">
        <v>5753</v>
      </c>
      <c r="I47" s="22">
        <v>360</v>
      </c>
      <c r="J47" s="20" t="s">
        <v>23</v>
      </c>
      <c r="K47" s="20" t="s">
        <v>152</v>
      </c>
      <c r="L47" s="22">
        <v>865</v>
      </c>
      <c r="M47" s="20" t="s">
        <v>46</v>
      </c>
      <c r="N47" s="21">
        <v>46313.697453703702</v>
      </c>
      <c r="O47" s="22">
        <v>360</v>
      </c>
      <c r="P47" s="20" t="s">
        <v>26</v>
      </c>
      <c r="Q47" s="22">
        <v>190</v>
      </c>
      <c r="R47" s="3" t="str">
        <f>IF(OR(G47="12R",G47="12L"),_xlfn.XLOOKUP(C47,DB!$A$2:$A$255,DB!$B$2:$B$255,""),IF(OR(G47="30L",G47="30R"),_xlfn.XLOOKUP(C47,DB!$A$2:$A$255,DB!$C$2:$C$255,""),""))</f>
        <v>UDGUV</v>
      </c>
      <c r="S47" s="3">
        <f t="shared" si="0"/>
        <v>15</v>
      </c>
      <c r="T47" s="3" t="str">
        <f>_xlfn.XLOOKUP(C47,DB!$A$2:$A$255,DB!$D$2:$D$255,"")</f>
        <v>Sector 2</v>
      </c>
    </row>
    <row r="48" spans="1:20" x14ac:dyDescent="0.2">
      <c r="A48" s="20" t="s">
        <v>5754</v>
      </c>
      <c r="B48" s="20" t="s">
        <v>18</v>
      </c>
      <c r="C48" s="20" t="s">
        <v>18</v>
      </c>
      <c r="D48" s="20" t="s">
        <v>5755</v>
      </c>
      <c r="E48" s="20"/>
      <c r="F48" s="21">
        <v>46313.652268518519</v>
      </c>
      <c r="G48" s="20" t="s">
        <v>22</v>
      </c>
      <c r="H48" s="20" t="s">
        <v>5756</v>
      </c>
      <c r="I48" s="22">
        <v>15</v>
      </c>
      <c r="J48" s="20" t="s">
        <v>139</v>
      </c>
      <c r="K48" s="20" t="s">
        <v>51</v>
      </c>
      <c r="L48" s="22">
        <v>93</v>
      </c>
      <c r="M48" s="20" t="s">
        <v>18</v>
      </c>
      <c r="N48" s="21">
        <v>46313.673761574071</v>
      </c>
      <c r="O48" s="22">
        <v>0</v>
      </c>
      <c r="P48" s="20" t="s">
        <v>137</v>
      </c>
      <c r="Q48" s="22">
        <v>15</v>
      </c>
      <c r="R48" s="3" t="str">
        <f>IF(OR(G48="12R",G48="12L"),_xlfn.XLOOKUP(C48,DB!$A$2:$A$255,DB!$B$2:$B$255,""),IF(OR(G48="30L",G48="30R"),_xlfn.XLOOKUP(C48,DB!$A$2:$A$255,DB!$C$2:$C$255,""),""))</f>
        <v/>
      </c>
      <c r="S48" s="3">
        <f t="shared" si="0"/>
        <v>15</v>
      </c>
      <c r="T48" s="3" t="str">
        <f>_xlfn.XLOOKUP(C48,DB!$A$2:$A$255,DB!$D$2:$D$255,"")</f>
        <v/>
      </c>
    </row>
    <row r="49" spans="1:20" x14ac:dyDescent="0.2">
      <c r="A49" s="20" t="s">
        <v>157</v>
      </c>
      <c r="B49" s="20" t="s">
        <v>18</v>
      </c>
      <c r="C49" s="20" t="s">
        <v>19</v>
      </c>
      <c r="D49" s="20" t="s">
        <v>54</v>
      </c>
      <c r="E49" s="20" t="s">
        <v>574</v>
      </c>
      <c r="F49" s="21">
        <v>46313.655810185184</v>
      </c>
      <c r="G49" s="20" t="s">
        <v>22</v>
      </c>
      <c r="H49" s="20" t="s">
        <v>5757</v>
      </c>
      <c r="I49" s="22">
        <v>380</v>
      </c>
      <c r="J49" s="20" t="s">
        <v>23</v>
      </c>
      <c r="K49" s="20" t="s">
        <v>24</v>
      </c>
      <c r="L49" s="22">
        <v>860</v>
      </c>
      <c r="M49" s="20" t="s">
        <v>25</v>
      </c>
      <c r="N49" s="21">
        <v>46313.70248842593</v>
      </c>
      <c r="O49" s="22">
        <v>380</v>
      </c>
      <c r="P49" s="20" t="s">
        <v>26</v>
      </c>
      <c r="Q49" s="22">
        <v>190</v>
      </c>
      <c r="R49" s="3" t="str">
        <f>IF(OR(G49="12R",G49="12L"),_xlfn.XLOOKUP(C49,DB!$A$2:$A$255,DB!$B$2:$B$255,""),IF(OR(G49="30L",G49="30R"),_xlfn.XLOOKUP(C49,DB!$A$2:$A$255,DB!$C$2:$C$255,""),""))</f>
        <v>UDGUV</v>
      </c>
      <c r="S49" s="3">
        <f t="shared" si="0"/>
        <v>15</v>
      </c>
      <c r="T49" s="3" t="str">
        <f>_xlfn.XLOOKUP(C49,DB!$A$2:$A$255,DB!$D$2:$D$255,"")</f>
        <v>Sector 2</v>
      </c>
    </row>
    <row r="50" spans="1:20" x14ac:dyDescent="0.2">
      <c r="A50" s="20" t="s">
        <v>2986</v>
      </c>
      <c r="B50" s="20" t="s">
        <v>18</v>
      </c>
      <c r="C50" s="20" t="s">
        <v>203</v>
      </c>
      <c r="D50" s="20" t="s">
        <v>20</v>
      </c>
      <c r="E50" s="20" t="s">
        <v>5758</v>
      </c>
      <c r="F50" s="21">
        <v>46313.656875000001</v>
      </c>
      <c r="G50" s="20" t="s">
        <v>22</v>
      </c>
      <c r="H50" s="20" t="s">
        <v>5759</v>
      </c>
      <c r="I50" s="22">
        <v>320</v>
      </c>
      <c r="J50" s="20" t="s">
        <v>23</v>
      </c>
      <c r="K50" s="20" t="s">
        <v>24</v>
      </c>
      <c r="L50" s="22">
        <v>419</v>
      </c>
      <c r="M50" s="20" t="s">
        <v>204</v>
      </c>
      <c r="N50" s="21">
        <v>46313.680034722223</v>
      </c>
      <c r="O50" s="22">
        <v>320</v>
      </c>
      <c r="P50" s="20" t="s">
        <v>26</v>
      </c>
      <c r="Q50" s="22">
        <v>40</v>
      </c>
      <c r="R50" s="3" t="str">
        <f>IF(OR(G50="12R",G50="12L"),_xlfn.XLOOKUP(C50,DB!$A$2:$A$255,DB!$B$2:$B$255,""),IF(OR(G50="30L",G50="30R"),_xlfn.XLOOKUP(C50,DB!$A$2:$A$255,DB!$C$2:$C$255,""),""))</f>
        <v>ENEBA</v>
      </c>
      <c r="S50" s="3">
        <f t="shared" si="0"/>
        <v>15</v>
      </c>
      <c r="T50" s="3" t="str">
        <f>_xlfn.XLOOKUP(C50,DB!$A$2:$A$255,DB!$D$2:$D$255,"")</f>
        <v>Sector 3</v>
      </c>
    </row>
    <row r="51" spans="1:20" x14ac:dyDescent="0.2">
      <c r="A51" s="20" t="s">
        <v>163</v>
      </c>
      <c r="B51" s="20" t="s">
        <v>18</v>
      </c>
      <c r="C51" s="20" t="s">
        <v>101</v>
      </c>
      <c r="D51" s="20" t="s">
        <v>29</v>
      </c>
      <c r="E51" s="20" t="s">
        <v>1214</v>
      </c>
      <c r="F51" s="21">
        <v>46313.659722222219</v>
      </c>
      <c r="G51" s="20" t="s">
        <v>22</v>
      </c>
      <c r="H51" s="20" t="s">
        <v>5760</v>
      </c>
      <c r="I51" s="22">
        <v>380</v>
      </c>
      <c r="J51" s="20" t="s">
        <v>23</v>
      </c>
      <c r="K51" s="20" t="s">
        <v>24</v>
      </c>
      <c r="L51" s="22">
        <v>862</v>
      </c>
      <c r="M51" s="20" t="s">
        <v>46</v>
      </c>
      <c r="N51" s="21">
        <v>46313.706562499996</v>
      </c>
      <c r="O51" s="22">
        <v>380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162</v>
      </c>
      <c r="B52" s="20" t="s">
        <v>18</v>
      </c>
      <c r="C52" s="20" t="s">
        <v>33</v>
      </c>
      <c r="D52" s="20" t="s">
        <v>61</v>
      </c>
      <c r="E52" s="20" t="s">
        <v>716</v>
      </c>
      <c r="F52" s="21">
        <v>46313.664768518516</v>
      </c>
      <c r="G52" s="20" t="s">
        <v>22</v>
      </c>
      <c r="H52" s="20" t="s">
        <v>5761</v>
      </c>
      <c r="I52" s="22">
        <v>340</v>
      </c>
      <c r="J52" s="20" t="s">
        <v>23</v>
      </c>
      <c r="K52" s="20" t="s">
        <v>24</v>
      </c>
      <c r="L52" s="22">
        <v>887</v>
      </c>
      <c r="M52" s="20" t="s">
        <v>36</v>
      </c>
      <c r="N52" s="21">
        <v>46313.712129629625</v>
      </c>
      <c r="O52" s="22">
        <v>340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395</v>
      </c>
      <c r="B53" s="20" t="s">
        <v>18</v>
      </c>
      <c r="C53" s="20" t="s">
        <v>28</v>
      </c>
      <c r="D53" s="20" t="s">
        <v>29</v>
      </c>
      <c r="E53" s="20" t="s">
        <v>1143</v>
      </c>
      <c r="F53" s="21">
        <v>46313.667534722219</v>
      </c>
      <c r="G53" s="20" t="s">
        <v>22</v>
      </c>
      <c r="H53" s="20" t="s">
        <v>5762</v>
      </c>
      <c r="I53" s="22">
        <v>330</v>
      </c>
      <c r="J53" s="20" t="s">
        <v>23</v>
      </c>
      <c r="K53" s="20" t="s">
        <v>24</v>
      </c>
      <c r="L53" s="22">
        <v>378</v>
      </c>
      <c r="M53" s="20" t="s">
        <v>269</v>
      </c>
      <c r="N53" s="21">
        <v>46313.689664351856</v>
      </c>
      <c r="O53" s="22">
        <v>330</v>
      </c>
      <c r="P53" s="20" t="s">
        <v>26</v>
      </c>
      <c r="Q53" s="22">
        <v>40</v>
      </c>
      <c r="R53" s="3" t="str">
        <f>IF(OR(G53="12R",G53="12L"),_xlfn.XLOOKUP(C53,DB!$A$2:$A$255,DB!$B$2:$B$255,""),IF(OR(G53="30L",G53="30R"),_xlfn.XLOOKUP(C53,DB!$A$2:$A$255,DB!$C$2:$C$255,""),""))</f>
        <v>OMSUK</v>
      </c>
      <c r="S53" s="3">
        <f t="shared" si="0"/>
        <v>16</v>
      </c>
      <c r="T53" s="3" t="str">
        <f>_xlfn.XLOOKUP(C53,DB!$A$2:$A$255,DB!$D$2:$D$255,"")</f>
        <v>Sector 3</v>
      </c>
    </row>
    <row r="54" spans="1:20" x14ac:dyDescent="0.2">
      <c r="A54" s="20" t="s">
        <v>466</v>
      </c>
      <c r="B54" s="20" t="s">
        <v>18</v>
      </c>
      <c r="C54" s="20" t="s">
        <v>50</v>
      </c>
      <c r="D54" s="20" t="s">
        <v>54</v>
      </c>
      <c r="E54" s="20" t="s">
        <v>720</v>
      </c>
      <c r="F54" s="21">
        <v>46313.672071759254</v>
      </c>
      <c r="G54" s="20" t="s">
        <v>22</v>
      </c>
      <c r="H54" s="20" t="s">
        <v>5763</v>
      </c>
      <c r="I54" s="22">
        <v>300</v>
      </c>
      <c r="J54" s="20" t="s">
        <v>23</v>
      </c>
      <c r="K54" s="20" t="s">
        <v>24</v>
      </c>
      <c r="L54" s="22">
        <v>897</v>
      </c>
      <c r="M54" s="20" t="s">
        <v>46</v>
      </c>
      <c r="N54" s="21">
        <v>46313.721886574072</v>
      </c>
      <c r="O54" s="22">
        <v>300</v>
      </c>
      <c r="P54" s="20" t="s">
        <v>26</v>
      </c>
      <c r="Q54" s="22">
        <v>190</v>
      </c>
      <c r="R54" s="3" t="str">
        <f>IF(OR(G54="12R",G54="12L"),_xlfn.XLOOKUP(C54,DB!$A$2:$A$255,DB!$B$2:$B$255,""),IF(OR(G54="30L",G54="30R"),_xlfn.XLOOKUP(C54,DB!$A$2:$A$255,DB!$C$2:$C$255,""),""))</f>
        <v>UDGUV</v>
      </c>
      <c r="S54" s="3">
        <f t="shared" si="0"/>
        <v>16</v>
      </c>
      <c r="T54" s="3" t="str">
        <f>_xlfn.XLOOKUP(C54,DB!$A$2:$A$255,DB!$D$2:$D$255,"")</f>
        <v>Sector 2</v>
      </c>
    </row>
    <row r="55" spans="1:20" x14ac:dyDescent="0.2">
      <c r="A55" s="20" t="s">
        <v>2251</v>
      </c>
      <c r="B55" s="20" t="s">
        <v>18</v>
      </c>
      <c r="C55" s="20" t="s">
        <v>128</v>
      </c>
      <c r="D55" s="20" t="s">
        <v>129</v>
      </c>
      <c r="E55" s="20" t="s">
        <v>5764</v>
      </c>
      <c r="F55" s="21">
        <v>46313.672800925924</v>
      </c>
      <c r="G55" s="20" t="s">
        <v>22</v>
      </c>
      <c r="H55" s="20" t="s">
        <v>5765</v>
      </c>
      <c r="I55" s="22">
        <v>360</v>
      </c>
      <c r="J55" s="20" t="s">
        <v>23</v>
      </c>
      <c r="K55" s="20" t="s">
        <v>24</v>
      </c>
      <c r="L55" s="22">
        <v>524</v>
      </c>
      <c r="M55" s="20" t="s">
        <v>130</v>
      </c>
      <c r="N55" s="21">
        <v>46313.702349537038</v>
      </c>
      <c r="O55" s="22">
        <v>360</v>
      </c>
      <c r="P55" s="20" t="s">
        <v>26</v>
      </c>
      <c r="Q55" s="22">
        <v>40</v>
      </c>
      <c r="R55" s="3" t="str">
        <f>IF(OR(G55="12R",G55="12L"),_xlfn.XLOOKUP(C55,DB!$A$2:$A$255,DB!$B$2:$B$255,""),IF(OR(G55="30L",G55="30R"),_xlfn.XLOOKUP(C55,DB!$A$2:$A$255,DB!$C$2:$C$255,""),""))</f>
        <v>ENEBA</v>
      </c>
      <c r="S55" s="3">
        <f t="shared" si="0"/>
        <v>16</v>
      </c>
      <c r="T55" s="3" t="str">
        <f>_xlfn.XLOOKUP(C55,DB!$A$2:$A$255,DB!$D$2:$D$255,"")</f>
        <v>Sector 3</v>
      </c>
    </row>
    <row r="56" spans="1:20" x14ac:dyDescent="0.2">
      <c r="A56" s="20" t="s">
        <v>160</v>
      </c>
      <c r="B56" s="20" t="s">
        <v>18</v>
      </c>
      <c r="C56" s="20" t="s">
        <v>43</v>
      </c>
      <c r="D56" s="20" t="s">
        <v>20</v>
      </c>
      <c r="E56" s="20" t="s">
        <v>21</v>
      </c>
      <c r="F56" s="21">
        <v>46313.675775462965</v>
      </c>
      <c r="G56" s="20" t="s">
        <v>22</v>
      </c>
      <c r="H56" s="20" t="s">
        <v>5766</v>
      </c>
      <c r="I56" s="22">
        <v>360</v>
      </c>
      <c r="J56" s="20" t="s">
        <v>23</v>
      </c>
      <c r="K56" s="20" t="s">
        <v>24</v>
      </c>
      <c r="L56" s="22">
        <v>868</v>
      </c>
      <c r="M56" s="20" t="s">
        <v>46</v>
      </c>
      <c r="N56" s="21">
        <v>46313.723020833335</v>
      </c>
      <c r="O56" s="22">
        <v>360</v>
      </c>
      <c r="P56" s="20" t="s">
        <v>26</v>
      </c>
      <c r="Q56" s="22">
        <v>190</v>
      </c>
      <c r="R56" s="3" t="str">
        <f>IF(OR(G56="12R",G56="12L"),_xlfn.XLOOKUP(C56,DB!$A$2:$A$255,DB!$B$2:$B$255,""),IF(OR(G56="30L",G56="30R"),_xlfn.XLOOKUP(C56,DB!$A$2:$A$255,DB!$C$2:$C$255,""),""))</f>
        <v>UDGUV</v>
      </c>
      <c r="S56" s="3">
        <f t="shared" si="0"/>
        <v>16</v>
      </c>
      <c r="T56" s="3" t="str">
        <f>_xlfn.XLOOKUP(C56,DB!$A$2:$A$255,DB!$D$2:$D$255,"")</f>
        <v>Sector 2</v>
      </c>
    </row>
    <row r="57" spans="1:20" x14ac:dyDescent="0.2">
      <c r="A57" s="20" t="s">
        <v>2992</v>
      </c>
      <c r="B57" s="20" t="s">
        <v>18</v>
      </c>
      <c r="C57" s="20" t="s">
        <v>493</v>
      </c>
      <c r="D57" s="20" t="s">
        <v>20</v>
      </c>
      <c r="E57" s="20" t="s">
        <v>3563</v>
      </c>
      <c r="F57" s="21">
        <v>46313.676678240736</v>
      </c>
      <c r="G57" s="20" t="s">
        <v>22</v>
      </c>
      <c r="H57" s="20" t="s">
        <v>5767</v>
      </c>
      <c r="I57" s="22">
        <v>320</v>
      </c>
      <c r="J57" s="20" t="s">
        <v>23</v>
      </c>
      <c r="K57" s="20" t="s">
        <v>24</v>
      </c>
      <c r="L57" s="22">
        <v>460</v>
      </c>
      <c r="M57" s="20" t="s">
        <v>204</v>
      </c>
      <c r="N57" s="21">
        <v>46313.703217592592</v>
      </c>
      <c r="O57" s="22">
        <v>320</v>
      </c>
      <c r="P57" s="20" t="s">
        <v>26</v>
      </c>
      <c r="Q57" s="22">
        <v>40</v>
      </c>
      <c r="R57" s="3" t="str">
        <f>IF(OR(G57="12R",G57="12L"),_xlfn.XLOOKUP(C57,DB!$A$2:$A$255,DB!$B$2:$B$255,""),IF(OR(G57="30L",G57="30R"),_xlfn.XLOOKUP(C57,DB!$A$2:$A$255,DB!$C$2:$C$255,""),""))</f>
        <v>ENEBA</v>
      </c>
      <c r="S57" s="3">
        <f t="shared" si="0"/>
        <v>16</v>
      </c>
      <c r="T57" s="3" t="str">
        <f>_xlfn.XLOOKUP(C57,DB!$A$2:$A$255,DB!$D$2:$D$255,"")</f>
        <v>Sector 3</v>
      </c>
    </row>
    <row r="58" spans="1:20" x14ac:dyDescent="0.2">
      <c r="A58" s="20" t="s">
        <v>175</v>
      </c>
      <c r="B58" s="20" t="s">
        <v>18</v>
      </c>
      <c r="C58" s="20" t="s">
        <v>28</v>
      </c>
      <c r="D58" s="20" t="s">
        <v>61</v>
      </c>
      <c r="E58" s="20" t="s">
        <v>2721</v>
      </c>
      <c r="F58" s="21">
        <v>46313.678483796291</v>
      </c>
      <c r="G58" s="20" t="s">
        <v>22</v>
      </c>
      <c r="H58" s="20" t="s">
        <v>5768</v>
      </c>
      <c r="I58" s="22">
        <v>350</v>
      </c>
      <c r="J58" s="20" t="s">
        <v>23</v>
      </c>
      <c r="K58" s="20" t="s">
        <v>24</v>
      </c>
      <c r="L58" s="22">
        <v>157</v>
      </c>
      <c r="M58" s="20" t="s">
        <v>4140</v>
      </c>
      <c r="N58" s="21">
        <v>46313.69085648148</v>
      </c>
      <c r="O58" s="22">
        <v>211</v>
      </c>
      <c r="P58" s="20" t="s">
        <v>26</v>
      </c>
      <c r="Q58" s="22">
        <v>40</v>
      </c>
      <c r="R58" s="3" t="str">
        <f>IF(OR(G58="12R",G58="12L"),_xlfn.XLOOKUP(C58,DB!$A$2:$A$255,DB!$B$2:$B$255,""),IF(OR(G58="30L",G58="30R"),_xlfn.XLOOKUP(C58,DB!$A$2:$A$255,DB!$C$2:$C$255,""),""))</f>
        <v>OMSUK</v>
      </c>
      <c r="S58" s="3">
        <f t="shared" si="0"/>
        <v>16</v>
      </c>
      <c r="T58" s="3" t="str">
        <f>_xlfn.XLOOKUP(C58,DB!$A$2:$A$255,DB!$D$2:$D$255,"")</f>
        <v>Sector 3</v>
      </c>
    </row>
    <row r="59" spans="1:20" x14ac:dyDescent="0.2">
      <c r="A59" s="20" t="s">
        <v>177</v>
      </c>
      <c r="B59" s="20" t="s">
        <v>18</v>
      </c>
      <c r="C59" s="20" t="s">
        <v>178</v>
      </c>
      <c r="D59" s="20" t="s">
        <v>44</v>
      </c>
      <c r="E59" s="20" t="s">
        <v>4437</v>
      </c>
      <c r="F59" s="21">
        <v>46313.679918981477</v>
      </c>
      <c r="G59" s="20" t="s">
        <v>22</v>
      </c>
      <c r="H59" s="20" t="s">
        <v>5769</v>
      </c>
      <c r="I59" s="22">
        <v>330</v>
      </c>
      <c r="J59" s="20" t="s">
        <v>23</v>
      </c>
      <c r="K59" s="20" t="s">
        <v>24</v>
      </c>
      <c r="L59" s="22">
        <v>389</v>
      </c>
      <c r="M59" s="20" t="s">
        <v>269</v>
      </c>
      <c r="N59" s="21">
        <v>46313.702534722222</v>
      </c>
      <c r="O59" s="22">
        <v>330</v>
      </c>
      <c r="P59" s="20" t="s">
        <v>26</v>
      </c>
      <c r="Q59" s="22">
        <v>40</v>
      </c>
      <c r="R59" s="3" t="str">
        <f>IF(OR(G59="12R",G59="12L"),_xlfn.XLOOKUP(C59,DB!$A$2:$A$255,DB!$B$2:$B$255,""),IF(OR(G59="30L",G59="30R"),_xlfn.XLOOKUP(C59,DB!$A$2:$A$255,DB!$C$2:$C$255,""),""))</f>
        <v>OMSUK</v>
      </c>
      <c r="S59" s="3">
        <f t="shared" si="0"/>
        <v>16</v>
      </c>
      <c r="T59" s="3" t="str">
        <f>_xlfn.XLOOKUP(C59,DB!$A$2:$A$255,DB!$D$2:$D$255,"")</f>
        <v>Sector 3</v>
      </c>
    </row>
    <row r="60" spans="1:20" x14ac:dyDescent="0.2">
      <c r="A60" s="20" t="s">
        <v>164</v>
      </c>
      <c r="B60" s="20" t="s">
        <v>18</v>
      </c>
      <c r="C60" s="20" t="s">
        <v>165</v>
      </c>
      <c r="D60" s="20" t="s">
        <v>34</v>
      </c>
      <c r="E60" s="20" t="s">
        <v>159</v>
      </c>
      <c r="F60" s="21">
        <v>46313.68136574074</v>
      </c>
      <c r="G60" s="20" t="s">
        <v>22</v>
      </c>
      <c r="H60" s="20" t="s">
        <v>5770</v>
      </c>
      <c r="I60" s="22">
        <v>360</v>
      </c>
      <c r="J60" s="20" t="s">
        <v>23</v>
      </c>
      <c r="K60" s="20" t="s">
        <v>24</v>
      </c>
      <c r="L60" s="22">
        <v>882</v>
      </c>
      <c r="M60" s="20" t="s">
        <v>36</v>
      </c>
      <c r="N60" s="21">
        <v>46313.730081018519</v>
      </c>
      <c r="O60" s="22">
        <v>360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473</v>
      </c>
      <c r="B61" s="20" t="s">
        <v>18</v>
      </c>
      <c r="C61" s="20" t="s">
        <v>284</v>
      </c>
      <c r="D61" s="20" t="s">
        <v>54</v>
      </c>
      <c r="E61" s="20" t="s">
        <v>2809</v>
      </c>
      <c r="F61" s="21">
        <v>46313.682928240742</v>
      </c>
      <c r="G61" s="20" t="s">
        <v>22</v>
      </c>
      <c r="H61" s="20" t="s">
        <v>877</v>
      </c>
      <c r="I61" s="22">
        <v>360</v>
      </c>
      <c r="J61" s="20" t="s">
        <v>23</v>
      </c>
      <c r="K61" s="20" t="s">
        <v>24</v>
      </c>
      <c r="L61" s="22">
        <v>870</v>
      </c>
      <c r="M61" s="20" t="s">
        <v>181</v>
      </c>
      <c r="N61" s="21">
        <v>46313.731666666667</v>
      </c>
      <c r="O61" s="22">
        <v>380</v>
      </c>
      <c r="P61" s="20" t="s">
        <v>26</v>
      </c>
      <c r="Q61" s="22">
        <v>190</v>
      </c>
      <c r="R61" s="3" t="str">
        <f>IF(OR(G61="12R",G61="12L"),_xlfn.XLOOKUP(C61,DB!$A$2:$A$255,DB!$B$2:$B$255,""),IF(OR(G61="30L",G61="30R"),_xlfn.XLOOKUP(C61,DB!$A$2:$A$255,DB!$C$2:$C$255,""),""))</f>
        <v>UDGUV</v>
      </c>
      <c r="S61" s="3">
        <f t="shared" si="0"/>
        <v>16</v>
      </c>
      <c r="T61" s="3" t="str">
        <f>_xlfn.XLOOKUP(C61,DB!$A$2:$A$255,DB!$D$2:$D$255,"")</f>
        <v>Sector 2</v>
      </c>
    </row>
    <row r="62" spans="1:20" x14ac:dyDescent="0.2">
      <c r="A62" s="20" t="s">
        <v>168</v>
      </c>
      <c r="B62" s="20" t="s">
        <v>18</v>
      </c>
      <c r="C62" s="20" t="s">
        <v>115</v>
      </c>
      <c r="D62" s="20" t="s">
        <v>29</v>
      </c>
      <c r="E62" s="20" t="s">
        <v>1484</v>
      </c>
      <c r="F62" s="21">
        <v>46313.684710648144</v>
      </c>
      <c r="G62" s="20" t="s">
        <v>22</v>
      </c>
      <c r="H62" s="20" t="s">
        <v>5771</v>
      </c>
      <c r="I62" s="22">
        <v>370</v>
      </c>
      <c r="J62" s="20" t="s">
        <v>23</v>
      </c>
      <c r="K62" s="20" t="s">
        <v>24</v>
      </c>
      <c r="L62" s="22">
        <v>150</v>
      </c>
      <c r="M62" s="20" t="s">
        <v>117</v>
      </c>
      <c r="N62" s="21">
        <v>46313.695277777777</v>
      </c>
      <c r="O62" s="22">
        <v>264</v>
      </c>
      <c r="P62" s="20" t="s">
        <v>26</v>
      </c>
      <c r="Q62" s="22">
        <v>190</v>
      </c>
      <c r="R62" s="3" t="str">
        <f>IF(OR(G62="12R",G62="12L"),_xlfn.XLOOKUP(C62,DB!$A$2:$A$255,DB!$B$2:$B$255,""),IF(OR(G62="30L",G62="30R"),_xlfn.XLOOKUP(C62,DB!$A$2:$A$255,DB!$C$2:$C$255,""),""))</f>
        <v>TAKUX</v>
      </c>
      <c r="S62" s="3">
        <f t="shared" si="0"/>
        <v>16</v>
      </c>
      <c r="T62" s="3" t="str">
        <f>_xlfn.XLOOKUP(C62,DB!$A$2:$A$255,DB!$D$2:$D$255,"")</f>
        <v>Sector 7</v>
      </c>
    </row>
    <row r="63" spans="1:20" x14ac:dyDescent="0.2">
      <c r="A63" s="20" t="s">
        <v>171</v>
      </c>
      <c r="B63" s="20" t="s">
        <v>18</v>
      </c>
      <c r="C63" s="20" t="s">
        <v>172</v>
      </c>
      <c r="D63" s="20" t="s">
        <v>34</v>
      </c>
      <c r="E63" s="20" t="s">
        <v>467</v>
      </c>
      <c r="F63" s="21">
        <v>46313.686041666668</v>
      </c>
      <c r="G63" s="20" t="s">
        <v>22</v>
      </c>
      <c r="H63" s="20" t="s">
        <v>5772</v>
      </c>
      <c r="I63" s="22">
        <v>300</v>
      </c>
      <c r="J63" s="20" t="s">
        <v>23</v>
      </c>
      <c r="K63" s="20" t="s">
        <v>24</v>
      </c>
      <c r="L63" s="22">
        <v>325</v>
      </c>
      <c r="M63" s="20" t="s">
        <v>174</v>
      </c>
      <c r="N63" s="21">
        <v>46313.704224537039</v>
      </c>
      <c r="O63" s="22">
        <v>300</v>
      </c>
      <c r="P63" s="20" t="s">
        <v>26</v>
      </c>
      <c r="Q63" s="22">
        <v>190</v>
      </c>
      <c r="R63" s="3" t="str">
        <f>IF(OR(G63="12R",G63="12L"),_xlfn.XLOOKUP(C63,DB!$A$2:$A$255,DB!$B$2:$B$255,""),IF(OR(G63="30L",G63="30R"),_xlfn.XLOOKUP(C63,DB!$A$2:$A$255,DB!$C$2:$C$255,""),""))</f>
        <v>CZM</v>
      </c>
      <c r="S63" s="3">
        <f t="shared" si="0"/>
        <v>16</v>
      </c>
      <c r="T63" s="3" t="str">
        <f>_xlfn.XLOOKUP(C63,DB!$A$2:$A$255,DB!$D$2:$D$255,"")</f>
        <v>Sector 7</v>
      </c>
    </row>
    <row r="64" spans="1:20" x14ac:dyDescent="0.2">
      <c r="A64" s="20" t="s">
        <v>568</v>
      </c>
      <c r="B64" s="20" t="s">
        <v>18</v>
      </c>
      <c r="C64" s="20" t="s">
        <v>210</v>
      </c>
      <c r="D64" s="20" t="s">
        <v>433</v>
      </c>
      <c r="E64" s="20" t="s">
        <v>569</v>
      </c>
      <c r="F64" s="21">
        <v>46313.687453703707</v>
      </c>
      <c r="G64" s="20" t="s">
        <v>22</v>
      </c>
      <c r="H64" s="20" t="s">
        <v>5773</v>
      </c>
      <c r="I64" s="22">
        <v>350</v>
      </c>
      <c r="J64" s="20" t="s">
        <v>23</v>
      </c>
      <c r="K64" s="20" t="s">
        <v>24</v>
      </c>
      <c r="L64" s="22">
        <v>137</v>
      </c>
      <c r="M64" s="20" t="s">
        <v>40</v>
      </c>
      <c r="N64" s="21">
        <v>46313.696331018524</v>
      </c>
      <c r="O64" s="22">
        <v>277</v>
      </c>
      <c r="P64" s="20" t="s">
        <v>41</v>
      </c>
      <c r="Q64" s="22">
        <v>190</v>
      </c>
      <c r="R64" s="3" t="str">
        <f>IF(OR(G64="12R",G64="12L"),_xlfn.XLOOKUP(C64,DB!$A$2:$A$255,DB!$B$2:$B$255,""),IF(OR(G64="30L",G64="30R"),_xlfn.XLOOKUP(C64,DB!$A$2:$A$255,DB!$C$2:$C$255,""),""))</f>
        <v>TAKUX</v>
      </c>
      <c r="S64" s="3">
        <f t="shared" si="0"/>
        <v>16</v>
      </c>
      <c r="T64" s="3" t="str">
        <f>_xlfn.XLOOKUP(C64,DB!$A$2:$A$255,DB!$D$2:$D$255,"")</f>
        <v>Sector 7</v>
      </c>
    </row>
    <row r="65" spans="1:20" x14ac:dyDescent="0.2">
      <c r="A65" s="20" t="s">
        <v>189</v>
      </c>
      <c r="B65" s="20" t="s">
        <v>18</v>
      </c>
      <c r="C65" s="20" t="s">
        <v>53</v>
      </c>
      <c r="D65" s="20" t="s">
        <v>61</v>
      </c>
      <c r="E65" s="20" t="s">
        <v>468</v>
      </c>
      <c r="F65" s="21">
        <v>46313.689467592594</v>
      </c>
      <c r="G65" s="20" t="s">
        <v>22</v>
      </c>
      <c r="H65" s="20" t="s">
        <v>5774</v>
      </c>
      <c r="I65" s="22">
        <v>390</v>
      </c>
      <c r="J65" s="20" t="s">
        <v>23</v>
      </c>
      <c r="K65" s="20" t="s">
        <v>24</v>
      </c>
      <c r="L65" s="22">
        <v>219</v>
      </c>
      <c r="M65" s="20" t="s">
        <v>56</v>
      </c>
      <c r="N65" s="21">
        <v>46313.702546296292</v>
      </c>
      <c r="O65" s="22">
        <v>349</v>
      </c>
      <c r="P65" s="20" t="s">
        <v>26</v>
      </c>
      <c r="Q65" s="22">
        <v>190</v>
      </c>
      <c r="R65" s="3" t="str">
        <f>IF(OR(G65="12R",G65="12L"),_xlfn.XLOOKUP(C65,DB!$A$2:$A$255,DB!$B$2:$B$255,""),IF(OR(G65="30L",G65="30R"),_xlfn.XLOOKUP(C65,DB!$A$2:$A$255,DB!$C$2:$C$255,""),""))</f>
        <v>CZM</v>
      </c>
      <c r="S65" s="3">
        <f t="shared" si="0"/>
        <v>16</v>
      </c>
      <c r="T65" s="3" t="str">
        <f>_xlfn.XLOOKUP(C65,DB!$A$2:$A$255,DB!$D$2:$D$255,"")</f>
        <v>Sector 7</v>
      </c>
    </row>
    <row r="66" spans="1:20" x14ac:dyDescent="0.2">
      <c r="A66" s="20" t="s">
        <v>396</v>
      </c>
      <c r="B66" s="20" t="s">
        <v>18</v>
      </c>
      <c r="C66" s="20" t="s">
        <v>101</v>
      </c>
      <c r="D66" s="20" t="s">
        <v>54</v>
      </c>
      <c r="E66" s="20" t="s">
        <v>109</v>
      </c>
      <c r="F66" s="21">
        <v>46313.691388888888</v>
      </c>
      <c r="G66" s="20" t="s">
        <v>22</v>
      </c>
      <c r="H66" s="20" t="s">
        <v>5775</v>
      </c>
      <c r="I66" s="22">
        <v>380</v>
      </c>
      <c r="J66" s="20" t="s">
        <v>23</v>
      </c>
      <c r="K66" s="20" t="s">
        <v>152</v>
      </c>
      <c r="L66" s="22">
        <v>871</v>
      </c>
      <c r="M66" s="20" t="s">
        <v>46</v>
      </c>
      <c r="N66" s="21">
        <v>46313.738807870366</v>
      </c>
      <c r="O66" s="22">
        <v>380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223</v>
      </c>
      <c r="B67" s="20" t="s">
        <v>18</v>
      </c>
      <c r="C67" s="20" t="s">
        <v>224</v>
      </c>
      <c r="D67" s="20" t="s">
        <v>116</v>
      </c>
      <c r="E67" s="20" t="s">
        <v>5108</v>
      </c>
      <c r="F67" s="21">
        <v>46313.692199074074</v>
      </c>
      <c r="G67" s="20" t="s">
        <v>22</v>
      </c>
      <c r="H67" s="20" t="s">
        <v>5776</v>
      </c>
      <c r="I67" s="22">
        <v>400</v>
      </c>
      <c r="J67" s="20" t="s">
        <v>23</v>
      </c>
      <c r="K67" s="20" t="s">
        <v>24</v>
      </c>
      <c r="L67" s="22">
        <v>532</v>
      </c>
      <c r="M67" s="20" t="s">
        <v>130</v>
      </c>
      <c r="N67" s="21">
        <v>46313.722731481481</v>
      </c>
      <c r="O67" s="22">
        <v>400</v>
      </c>
      <c r="P67" s="20" t="s">
        <v>26</v>
      </c>
      <c r="Q67" s="22">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20" t="s">
        <v>196</v>
      </c>
      <c r="B68" s="20" t="s">
        <v>18</v>
      </c>
      <c r="C68" s="20" t="s">
        <v>43</v>
      </c>
      <c r="D68" s="20" t="s">
        <v>129</v>
      </c>
      <c r="E68" s="20" t="s">
        <v>1093</v>
      </c>
      <c r="F68" s="21">
        <v>46313.694768518515</v>
      </c>
      <c r="G68" s="20" t="s">
        <v>22</v>
      </c>
      <c r="H68" s="20" t="s">
        <v>5777</v>
      </c>
      <c r="I68" s="22">
        <v>380</v>
      </c>
      <c r="J68" s="20" t="s">
        <v>23</v>
      </c>
      <c r="K68" s="20" t="s">
        <v>24</v>
      </c>
      <c r="L68" s="22">
        <v>870</v>
      </c>
      <c r="M68" s="20" t="s">
        <v>46</v>
      </c>
      <c r="N68" s="21">
        <v>46313.742569444439</v>
      </c>
      <c r="O68" s="22">
        <v>380</v>
      </c>
      <c r="P68" s="20" t="s">
        <v>26</v>
      </c>
      <c r="Q68" s="22">
        <v>190</v>
      </c>
      <c r="R68" s="3" t="str">
        <f>IF(OR(G68="12R",G68="12L"),_xlfn.XLOOKUP(C68,DB!$A$2:$A$255,DB!$B$2:$B$255,""),IF(OR(G68="30L",G68="30R"),_xlfn.XLOOKUP(C68,DB!$A$2:$A$255,DB!$C$2:$C$255,""),""))</f>
        <v>UDGUV</v>
      </c>
      <c r="S68" s="3">
        <f t="shared" si="1"/>
        <v>16</v>
      </c>
      <c r="T68" s="3" t="str">
        <f>_xlfn.XLOOKUP(C68,DB!$A$2:$A$255,DB!$D$2:$D$255,"")</f>
        <v>Sector 2</v>
      </c>
    </row>
    <row r="69" spans="1:20" x14ac:dyDescent="0.2">
      <c r="A69" s="20" t="s">
        <v>583</v>
      </c>
      <c r="B69" s="20" t="s">
        <v>18</v>
      </c>
      <c r="C69" s="20" t="s">
        <v>115</v>
      </c>
      <c r="D69" s="20" t="s">
        <v>116</v>
      </c>
      <c r="E69" s="20" t="s">
        <v>5778</v>
      </c>
      <c r="F69" s="21">
        <v>46313.696250000001</v>
      </c>
      <c r="G69" s="20" t="s">
        <v>22</v>
      </c>
      <c r="H69" s="20" t="s">
        <v>5779</v>
      </c>
      <c r="I69" s="22">
        <v>390</v>
      </c>
      <c r="J69" s="20" t="s">
        <v>23</v>
      </c>
      <c r="K69" s="20" t="s">
        <v>24</v>
      </c>
      <c r="L69" s="22">
        <v>151</v>
      </c>
      <c r="M69" s="20" t="s">
        <v>117</v>
      </c>
      <c r="N69" s="21">
        <v>46313.706435185188</v>
      </c>
      <c r="O69" s="22">
        <v>311</v>
      </c>
      <c r="P69" s="20" t="s">
        <v>26</v>
      </c>
      <c r="Q69" s="22">
        <v>190</v>
      </c>
      <c r="R69" s="3" t="str">
        <f>IF(OR(G69="12R",G69="12L"),_xlfn.XLOOKUP(C69,DB!$A$2:$A$255,DB!$B$2:$B$255,""),IF(OR(G69="30L",G69="30R"),_xlfn.XLOOKUP(C69,DB!$A$2:$A$255,DB!$C$2:$C$255,""),""))</f>
        <v>TAKUX</v>
      </c>
      <c r="S69" s="3">
        <f t="shared" si="1"/>
        <v>16</v>
      </c>
      <c r="T69" s="3" t="str">
        <f>_xlfn.XLOOKUP(C69,DB!$A$2:$A$255,DB!$D$2:$D$255,"")</f>
        <v>Sector 7</v>
      </c>
    </row>
    <row r="70" spans="1:20" x14ac:dyDescent="0.2">
      <c r="A70" s="20" t="s">
        <v>404</v>
      </c>
      <c r="B70" s="20" t="s">
        <v>18</v>
      </c>
      <c r="C70" s="20" t="s">
        <v>33</v>
      </c>
      <c r="D70" s="20" t="s">
        <v>61</v>
      </c>
      <c r="E70" s="20" t="s">
        <v>590</v>
      </c>
      <c r="F70" s="21">
        <v>46313.698622685188</v>
      </c>
      <c r="G70" s="20" t="s">
        <v>22</v>
      </c>
      <c r="H70" s="20" t="s">
        <v>5780</v>
      </c>
      <c r="I70" s="22">
        <v>340</v>
      </c>
      <c r="J70" s="20" t="s">
        <v>23</v>
      </c>
      <c r="K70" s="20" t="s">
        <v>152</v>
      </c>
      <c r="L70" s="22">
        <v>903</v>
      </c>
      <c r="M70" s="20" t="s">
        <v>36</v>
      </c>
      <c r="N70" s="21">
        <v>46313.747557870374</v>
      </c>
      <c r="O70" s="22">
        <v>340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191</v>
      </c>
      <c r="B71" s="20" t="s">
        <v>18</v>
      </c>
      <c r="C71" s="20" t="s">
        <v>115</v>
      </c>
      <c r="D71" s="20" t="s">
        <v>44</v>
      </c>
      <c r="E71" s="20" t="s">
        <v>5781</v>
      </c>
      <c r="F71" s="21">
        <v>46313.706030092595</v>
      </c>
      <c r="G71" s="20" t="s">
        <v>22</v>
      </c>
      <c r="H71" s="20" t="s">
        <v>5782</v>
      </c>
      <c r="I71" s="22">
        <v>330</v>
      </c>
      <c r="J71" s="20" t="s">
        <v>23</v>
      </c>
      <c r="K71" s="20" t="s">
        <v>24</v>
      </c>
      <c r="L71" s="22">
        <v>150</v>
      </c>
      <c r="M71" s="20" t="s">
        <v>117</v>
      </c>
      <c r="N71" s="21">
        <v>46313.71670138889</v>
      </c>
      <c r="O71" s="22">
        <v>263</v>
      </c>
      <c r="P71" s="20" t="s">
        <v>26</v>
      </c>
      <c r="Q71" s="22">
        <v>190</v>
      </c>
      <c r="R71" s="3" t="str">
        <f>IF(OR(G71="12R",G71="12L"),_xlfn.XLOOKUP(C71,DB!$A$2:$A$255,DB!$B$2:$B$255,""),IF(OR(G71="30L",G71="30R"),_xlfn.XLOOKUP(C71,DB!$A$2:$A$255,DB!$C$2:$C$255,""),""))</f>
        <v>TAKUX</v>
      </c>
      <c r="S71" s="3">
        <f t="shared" si="1"/>
        <v>16</v>
      </c>
      <c r="T71" s="3" t="str">
        <f>_xlfn.XLOOKUP(C71,DB!$A$2:$A$255,DB!$D$2:$D$255,"")</f>
        <v>Sector 7</v>
      </c>
    </row>
    <row r="72" spans="1:20" x14ac:dyDescent="0.2">
      <c r="A72" s="20" t="s">
        <v>194</v>
      </c>
      <c r="B72" s="20" t="s">
        <v>18</v>
      </c>
      <c r="C72" s="20" t="s">
        <v>144</v>
      </c>
      <c r="D72" s="20" t="s">
        <v>61</v>
      </c>
      <c r="E72" s="20" t="s">
        <v>713</v>
      </c>
      <c r="F72" s="21">
        <v>46313.707708333328</v>
      </c>
      <c r="G72" s="20" t="s">
        <v>22</v>
      </c>
      <c r="H72" s="20" t="s">
        <v>5783</v>
      </c>
      <c r="I72" s="22">
        <v>330</v>
      </c>
      <c r="J72" s="20" t="s">
        <v>23</v>
      </c>
      <c r="K72" s="20" t="s">
        <v>24</v>
      </c>
      <c r="L72" s="22">
        <v>388</v>
      </c>
      <c r="M72" s="20" t="s">
        <v>269</v>
      </c>
      <c r="N72" s="21">
        <v>46313.730775462958</v>
      </c>
      <c r="O72" s="22">
        <v>330</v>
      </c>
      <c r="P72" s="20" t="s">
        <v>26</v>
      </c>
      <c r="Q72" s="22">
        <v>40</v>
      </c>
      <c r="R72" s="3" t="str">
        <f>IF(OR(G72="12R",G72="12L"),_xlfn.XLOOKUP(C72,DB!$A$2:$A$255,DB!$B$2:$B$255,""),IF(OR(G72="30L",G72="30R"),_xlfn.XLOOKUP(C72,DB!$A$2:$A$255,DB!$C$2:$C$255,""),""))</f>
        <v>OMSUK</v>
      </c>
      <c r="S72" s="3">
        <f t="shared" si="1"/>
        <v>16</v>
      </c>
      <c r="T72" s="3" t="str">
        <f>_xlfn.XLOOKUP(C72,DB!$A$2:$A$255,DB!$D$2:$D$255,"")</f>
        <v>Sector 3</v>
      </c>
    </row>
    <row r="73" spans="1:20" x14ac:dyDescent="0.2">
      <c r="A73" s="20" t="s">
        <v>471</v>
      </c>
      <c r="B73" s="20" t="s">
        <v>18</v>
      </c>
      <c r="C73" s="20" t="s">
        <v>208</v>
      </c>
      <c r="D73" s="20" t="s">
        <v>61</v>
      </c>
      <c r="E73" s="20" t="s">
        <v>5784</v>
      </c>
      <c r="F73" s="21">
        <v>46313.711331018523</v>
      </c>
      <c r="G73" s="20" t="s">
        <v>22</v>
      </c>
      <c r="H73" s="20" t="s">
        <v>5785</v>
      </c>
      <c r="I73" s="22">
        <v>330</v>
      </c>
      <c r="J73" s="20" t="s">
        <v>23</v>
      </c>
      <c r="K73" s="20" t="s">
        <v>24</v>
      </c>
      <c r="L73" s="22">
        <v>234</v>
      </c>
      <c r="M73" s="20" t="s">
        <v>383</v>
      </c>
      <c r="N73" s="21">
        <v>46313.726215277777</v>
      </c>
      <c r="O73" s="22">
        <v>273</v>
      </c>
      <c r="P73" s="20" t="s">
        <v>26</v>
      </c>
      <c r="Q73" s="22">
        <v>40</v>
      </c>
      <c r="R73" s="3" t="str">
        <f>IF(OR(G73="12R",G73="12L"),_xlfn.XLOOKUP(C73,DB!$A$2:$A$255,DB!$B$2:$B$255,""),IF(OR(G73="30L",G73="30R"),_xlfn.XLOOKUP(C73,DB!$A$2:$A$255,DB!$C$2:$C$255,""),""))</f>
        <v>ENEBA</v>
      </c>
      <c r="S73" s="3">
        <f t="shared" si="1"/>
        <v>17</v>
      </c>
      <c r="T73" s="3" t="str">
        <f>_xlfn.XLOOKUP(C73,DB!$A$2:$A$255,DB!$D$2:$D$255,"")</f>
        <v>Sector 3</v>
      </c>
    </row>
    <row r="74" spans="1:20" x14ac:dyDescent="0.2">
      <c r="A74" s="20" t="s">
        <v>192</v>
      </c>
      <c r="B74" s="20" t="s">
        <v>18</v>
      </c>
      <c r="C74" s="20" t="s">
        <v>193</v>
      </c>
      <c r="D74" s="20" t="s">
        <v>34</v>
      </c>
      <c r="E74" s="20" t="s">
        <v>399</v>
      </c>
      <c r="F74" s="21">
        <v>46313.712465277778</v>
      </c>
      <c r="G74" s="20" t="s">
        <v>22</v>
      </c>
      <c r="H74" s="20" t="s">
        <v>5786</v>
      </c>
      <c r="I74" s="22">
        <v>380</v>
      </c>
      <c r="J74" s="20" t="s">
        <v>23</v>
      </c>
      <c r="K74" s="20" t="s">
        <v>24</v>
      </c>
      <c r="L74" s="22">
        <v>832</v>
      </c>
      <c r="M74" s="20" t="s">
        <v>193</v>
      </c>
      <c r="N74" s="21">
        <v>46313.757303240738</v>
      </c>
      <c r="O74" s="22">
        <v>15</v>
      </c>
      <c r="P74" s="20" t="s">
        <v>26</v>
      </c>
      <c r="Q74" s="22">
        <v>190</v>
      </c>
      <c r="R74" s="3" t="str">
        <f>IF(OR(G74="12R",G74="12L"),_xlfn.XLOOKUP(C74,DB!$A$2:$A$255,DB!$B$2:$B$255,""),IF(OR(G74="30L",G74="30R"),_xlfn.XLOOKUP(C74,DB!$A$2:$A$255,DB!$C$2:$C$255,""),""))</f>
        <v>UDGUV</v>
      </c>
      <c r="S74" s="3">
        <f t="shared" si="1"/>
        <v>17</v>
      </c>
      <c r="T74" s="3" t="str">
        <f>_xlfn.XLOOKUP(C74,DB!$A$2:$A$255,DB!$D$2:$D$255,"")</f>
        <v>Sector 2</v>
      </c>
    </row>
    <row r="75" spans="1:20" x14ac:dyDescent="0.2">
      <c r="A75" s="20" t="s">
        <v>475</v>
      </c>
      <c r="B75" s="20" t="s">
        <v>18</v>
      </c>
      <c r="C75" s="20" t="s">
        <v>249</v>
      </c>
      <c r="D75" s="20" t="s">
        <v>129</v>
      </c>
      <c r="E75" s="20" t="s">
        <v>2958</v>
      </c>
      <c r="F75" s="21">
        <v>46313.713738425926</v>
      </c>
      <c r="G75" s="20" t="s">
        <v>22</v>
      </c>
      <c r="H75" s="20" t="s">
        <v>5787</v>
      </c>
      <c r="I75" s="22">
        <v>360</v>
      </c>
      <c r="J75" s="20" t="s">
        <v>23</v>
      </c>
      <c r="K75" s="20" t="s">
        <v>24</v>
      </c>
      <c r="L75" s="22">
        <v>522</v>
      </c>
      <c r="M75" s="20" t="s">
        <v>130</v>
      </c>
      <c r="N75" s="21">
        <v>46313.743310185186</v>
      </c>
      <c r="O75" s="22">
        <v>360</v>
      </c>
      <c r="P75" s="20" t="s">
        <v>26</v>
      </c>
      <c r="Q75" s="22">
        <v>40</v>
      </c>
      <c r="R75" s="3" t="str">
        <f>IF(OR(G75="12R",G75="12L"),_xlfn.XLOOKUP(C75,DB!$A$2:$A$255,DB!$B$2:$B$255,""),IF(OR(G75="30L",G75="30R"),_xlfn.XLOOKUP(C75,DB!$A$2:$A$255,DB!$C$2:$C$255,""),""))</f>
        <v>UDGUV</v>
      </c>
      <c r="S75" s="3">
        <f t="shared" si="1"/>
        <v>17</v>
      </c>
      <c r="T75" s="3" t="str">
        <f>_xlfn.XLOOKUP(C75,DB!$A$2:$A$255,DB!$D$2:$D$255,"")</f>
        <v>Sector 2</v>
      </c>
    </row>
    <row r="76" spans="1:20" x14ac:dyDescent="0.2">
      <c r="A76" s="20" t="s">
        <v>3916</v>
      </c>
      <c r="B76" s="20" t="s">
        <v>18</v>
      </c>
      <c r="C76" s="20" t="s">
        <v>423</v>
      </c>
      <c r="D76" s="20" t="s">
        <v>129</v>
      </c>
      <c r="E76" s="20" t="s">
        <v>3628</v>
      </c>
      <c r="F76" s="21">
        <v>46313.715682870374</v>
      </c>
      <c r="G76" s="20" t="s">
        <v>22</v>
      </c>
      <c r="H76" s="20" t="s">
        <v>5788</v>
      </c>
      <c r="I76" s="22">
        <v>360</v>
      </c>
      <c r="J76" s="20" t="s">
        <v>23</v>
      </c>
      <c r="K76" s="20" t="s">
        <v>24</v>
      </c>
      <c r="L76" s="22">
        <v>488</v>
      </c>
      <c r="M76" s="20" t="s">
        <v>204</v>
      </c>
      <c r="N76" s="21">
        <v>46313.74324074074</v>
      </c>
      <c r="O76" s="22">
        <v>360</v>
      </c>
      <c r="P76" s="20" t="s">
        <v>26</v>
      </c>
      <c r="Q76" s="22">
        <v>40</v>
      </c>
      <c r="R76" s="3" t="str">
        <f>IF(OR(G76="12R",G76="12L"),_xlfn.XLOOKUP(C76,DB!$A$2:$A$255,DB!$B$2:$B$255,""),IF(OR(G76="30L",G76="30R"),_xlfn.XLOOKUP(C76,DB!$A$2:$A$255,DB!$C$2:$C$255,""),""))</f>
        <v>ENEBA</v>
      </c>
      <c r="S76" s="3">
        <f t="shared" si="1"/>
        <v>17</v>
      </c>
      <c r="T76" s="3" t="str">
        <f>_xlfn.XLOOKUP(C76,DB!$A$2:$A$255,DB!$D$2:$D$255,"")</f>
        <v>Sector 3</v>
      </c>
    </row>
    <row r="77" spans="1:20" x14ac:dyDescent="0.2">
      <c r="A77" s="20" t="s">
        <v>964</v>
      </c>
      <c r="B77" s="20" t="s">
        <v>18</v>
      </c>
      <c r="C77" s="20" t="s">
        <v>381</v>
      </c>
      <c r="D77" s="20" t="s">
        <v>132</v>
      </c>
      <c r="E77" s="20"/>
      <c r="F77" s="21">
        <v>46313.717175925922</v>
      </c>
      <c r="G77" s="20" t="s">
        <v>22</v>
      </c>
      <c r="H77" s="20" t="s">
        <v>5789</v>
      </c>
      <c r="I77" s="22">
        <v>350</v>
      </c>
      <c r="J77" s="20" t="s">
        <v>23</v>
      </c>
      <c r="K77" s="20" t="s">
        <v>51</v>
      </c>
      <c r="L77" s="22">
        <v>222</v>
      </c>
      <c r="M77" s="20" t="s">
        <v>383</v>
      </c>
      <c r="N77" s="21">
        <v>46313.733148148152</v>
      </c>
      <c r="O77" s="22">
        <v>297</v>
      </c>
      <c r="P77" s="20" t="s">
        <v>26</v>
      </c>
      <c r="Q77" s="22">
        <v>40</v>
      </c>
      <c r="R77" s="3" t="str">
        <f>IF(OR(G77="12R",G77="12L"),_xlfn.XLOOKUP(C77,DB!$A$2:$A$255,DB!$B$2:$B$255,""),IF(OR(G77="30L",G77="30R"),_xlfn.XLOOKUP(C77,DB!$A$2:$A$255,DB!$C$2:$C$255,""),""))</f>
        <v>OMSUK</v>
      </c>
      <c r="S77" s="3">
        <f t="shared" si="1"/>
        <v>17</v>
      </c>
      <c r="T77" s="3" t="str">
        <f>_xlfn.XLOOKUP(C77,DB!$A$2:$A$255,DB!$D$2:$D$255,"")</f>
        <v>Sector 3</v>
      </c>
    </row>
    <row r="78" spans="1:20" x14ac:dyDescent="0.2">
      <c r="A78" s="20" t="s">
        <v>237</v>
      </c>
      <c r="B78" s="20" t="s">
        <v>18</v>
      </c>
      <c r="C78" s="20" t="s">
        <v>238</v>
      </c>
      <c r="D78" s="20" t="s">
        <v>116</v>
      </c>
      <c r="E78" s="20" t="s">
        <v>5790</v>
      </c>
      <c r="F78" s="21">
        <v>46313.718900462962</v>
      </c>
      <c r="G78" s="20" t="s">
        <v>22</v>
      </c>
      <c r="H78" s="20" t="s">
        <v>5791</v>
      </c>
      <c r="I78" s="22">
        <v>370</v>
      </c>
      <c r="J78" s="20" t="s">
        <v>23</v>
      </c>
      <c r="K78" s="20" t="s">
        <v>24</v>
      </c>
      <c r="L78" s="22">
        <v>136</v>
      </c>
      <c r="M78" s="20" t="s">
        <v>40</v>
      </c>
      <c r="N78" s="21">
        <v>46313.727789351848</v>
      </c>
      <c r="O78" s="22">
        <v>262</v>
      </c>
      <c r="P78" s="20" t="s">
        <v>26</v>
      </c>
      <c r="Q78" s="22">
        <v>190</v>
      </c>
      <c r="R78" s="3" t="str">
        <f>IF(OR(G78="12R",G78="12L"),_xlfn.XLOOKUP(C78,DB!$A$2:$A$255,DB!$B$2:$B$255,""),IF(OR(G78="30L",G78="30R"),_xlfn.XLOOKUP(C78,DB!$A$2:$A$255,DB!$C$2:$C$255,""),""))</f>
        <v>OMSUK</v>
      </c>
      <c r="S78" s="3">
        <f t="shared" si="1"/>
        <v>17</v>
      </c>
      <c r="T78" s="3" t="str">
        <f>_xlfn.XLOOKUP(C78,DB!$A$2:$A$255,DB!$D$2:$D$255,"")</f>
        <v>Sector 3</v>
      </c>
    </row>
    <row r="79" spans="1:20" x14ac:dyDescent="0.2">
      <c r="A79" s="20" t="s">
        <v>201</v>
      </c>
      <c r="B79" s="20" t="s">
        <v>18</v>
      </c>
      <c r="C79" s="20" t="s">
        <v>128</v>
      </c>
      <c r="D79" s="20" t="s">
        <v>61</v>
      </c>
      <c r="E79" s="20" t="s">
        <v>5792</v>
      </c>
      <c r="F79" s="21">
        <v>46313.720243055555</v>
      </c>
      <c r="G79" s="20" t="s">
        <v>22</v>
      </c>
      <c r="H79" s="20" t="s">
        <v>5793</v>
      </c>
      <c r="I79" s="22">
        <v>340</v>
      </c>
      <c r="J79" s="20" t="s">
        <v>23</v>
      </c>
      <c r="K79" s="20" t="s">
        <v>24</v>
      </c>
      <c r="L79" s="22">
        <v>542</v>
      </c>
      <c r="M79" s="20" t="s">
        <v>130</v>
      </c>
      <c r="N79" s="21">
        <v>46313.750428240739</v>
      </c>
      <c r="O79" s="22">
        <v>320</v>
      </c>
      <c r="P79" s="20" t="s">
        <v>26</v>
      </c>
      <c r="Q79" s="22">
        <v>40</v>
      </c>
      <c r="R79" s="3" t="str">
        <f>IF(OR(G79="12R",G79="12L"),_xlfn.XLOOKUP(C79,DB!$A$2:$A$255,DB!$B$2:$B$255,""),IF(OR(G79="30L",G79="30R"),_xlfn.XLOOKUP(C79,DB!$A$2:$A$255,DB!$C$2:$C$255,""),""))</f>
        <v>ENEBA</v>
      </c>
      <c r="S79" s="3">
        <f t="shared" si="1"/>
        <v>17</v>
      </c>
      <c r="T79" s="3" t="str">
        <f>_xlfn.XLOOKUP(C79,DB!$A$2:$A$255,DB!$D$2:$D$255,"")</f>
        <v>Sector 3</v>
      </c>
    </row>
    <row r="80" spans="1:20" x14ac:dyDescent="0.2">
      <c r="A80" s="20" t="s">
        <v>731</v>
      </c>
      <c r="B80" s="20" t="s">
        <v>18</v>
      </c>
      <c r="C80" s="20" t="s">
        <v>732</v>
      </c>
      <c r="D80" s="20" t="s">
        <v>29</v>
      </c>
      <c r="E80" s="20" t="s">
        <v>532</v>
      </c>
      <c r="F80" s="21">
        <v>46313.722812499997</v>
      </c>
      <c r="G80" s="20" t="s">
        <v>22</v>
      </c>
      <c r="H80" s="20" t="s">
        <v>5794</v>
      </c>
      <c r="I80" s="22">
        <v>330</v>
      </c>
      <c r="J80" s="20" t="s">
        <v>23</v>
      </c>
      <c r="K80" s="20" t="s">
        <v>24</v>
      </c>
      <c r="L80" s="22">
        <v>399</v>
      </c>
      <c r="M80" s="20" t="s">
        <v>269</v>
      </c>
      <c r="N80" s="21">
        <v>46313.745833333334</v>
      </c>
      <c r="O80" s="22">
        <v>330</v>
      </c>
      <c r="P80" s="20" t="s">
        <v>26</v>
      </c>
      <c r="Q80" s="22">
        <v>40</v>
      </c>
      <c r="R80" s="3" t="str">
        <f>IF(OR(G80="12R",G80="12L"),_xlfn.XLOOKUP(C80,DB!$A$2:$A$255,DB!$B$2:$B$255,""),IF(OR(G80="30L",G80="30R"),_xlfn.XLOOKUP(C80,DB!$A$2:$A$255,DB!$C$2:$C$255,""),""))</f>
        <v>OMSUK</v>
      </c>
      <c r="S80" s="3">
        <f t="shared" si="1"/>
        <v>17</v>
      </c>
      <c r="T80" s="3" t="str">
        <f>_xlfn.XLOOKUP(C80,DB!$A$2:$A$255,DB!$D$2:$D$255,"")</f>
        <v>Sector 3</v>
      </c>
    </row>
    <row r="81" spans="1:20" x14ac:dyDescent="0.2">
      <c r="A81" s="20" t="s">
        <v>479</v>
      </c>
      <c r="B81" s="20" t="s">
        <v>18</v>
      </c>
      <c r="C81" s="20" t="s">
        <v>480</v>
      </c>
      <c r="D81" s="20" t="s">
        <v>54</v>
      </c>
      <c r="E81" s="20" t="s">
        <v>428</v>
      </c>
      <c r="F81" s="21">
        <v>46313.725451388891</v>
      </c>
      <c r="G81" s="20" t="s">
        <v>22</v>
      </c>
      <c r="H81" s="20" t="s">
        <v>5795</v>
      </c>
      <c r="I81" s="22">
        <v>380</v>
      </c>
      <c r="J81" s="20" t="s">
        <v>23</v>
      </c>
      <c r="K81" s="20" t="s">
        <v>24</v>
      </c>
      <c r="L81" s="22">
        <v>858</v>
      </c>
      <c r="M81" s="20" t="s">
        <v>5796</v>
      </c>
      <c r="N81" s="21">
        <v>46313.773159722223</v>
      </c>
      <c r="O81" s="22">
        <v>380</v>
      </c>
      <c r="P81" s="20" t="s">
        <v>26</v>
      </c>
      <c r="Q81" s="22">
        <v>190</v>
      </c>
      <c r="R81" s="3" t="str">
        <f>IF(OR(G81="12R",G81="12L"),_xlfn.XLOOKUP(C81,DB!$A$2:$A$255,DB!$B$2:$B$255,""),IF(OR(G81="30L",G81="30R"),_xlfn.XLOOKUP(C81,DB!$A$2:$A$255,DB!$C$2:$C$255,""),""))</f>
        <v>UDGUV</v>
      </c>
      <c r="S81" s="3">
        <f t="shared" si="1"/>
        <v>17</v>
      </c>
      <c r="T81" s="3" t="str">
        <f>_xlfn.XLOOKUP(C81,DB!$A$2:$A$255,DB!$D$2:$D$255,"")</f>
        <v>Sector 2</v>
      </c>
    </row>
    <row r="82" spans="1:20" x14ac:dyDescent="0.2">
      <c r="A82" s="20" t="s">
        <v>717</v>
      </c>
      <c r="B82" s="20" t="s">
        <v>18</v>
      </c>
      <c r="C82" s="20" t="s">
        <v>718</v>
      </c>
      <c r="D82" s="20" t="s">
        <v>366</v>
      </c>
      <c r="E82" s="20" t="s">
        <v>5797</v>
      </c>
      <c r="F82" s="21">
        <v>46313.731307870374</v>
      </c>
      <c r="G82" s="20" t="s">
        <v>22</v>
      </c>
      <c r="H82" s="20" t="s">
        <v>5798</v>
      </c>
      <c r="I82" s="22">
        <v>390</v>
      </c>
      <c r="J82" s="20" t="s">
        <v>23</v>
      </c>
      <c r="K82" s="20" t="s">
        <v>24</v>
      </c>
      <c r="L82" s="22">
        <v>219</v>
      </c>
      <c r="M82" s="20" t="s">
        <v>56</v>
      </c>
      <c r="N82" s="21">
        <v>46313.745219907403</v>
      </c>
      <c r="O82" s="22">
        <v>284</v>
      </c>
      <c r="P82" s="20" t="s">
        <v>41</v>
      </c>
      <c r="Q82" s="22">
        <v>190</v>
      </c>
      <c r="R82" s="3" t="str">
        <f>IF(OR(G82="12R",G82="12L"),_xlfn.XLOOKUP(C82,DB!$A$2:$A$255,DB!$B$2:$B$255,""),IF(OR(G82="30L",G82="30R"),_xlfn.XLOOKUP(C82,DB!$A$2:$A$255,DB!$C$2:$C$255,""),""))</f>
        <v>CZM</v>
      </c>
      <c r="S82" s="3">
        <f t="shared" si="1"/>
        <v>17</v>
      </c>
      <c r="T82" s="3" t="str">
        <f>_xlfn.XLOOKUP(C82,DB!$A$2:$A$255,DB!$D$2:$D$255,"")</f>
        <v>Sector 7</v>
      </c>
    </row>
    <row r="83" spans="1:20" x14ac:dyDescent="0.2">
      <c r="A83" s="20" t="s">
        <v>5799</v>
      </c>
      <c r="B83" s="20" t="s">
        <v>18</v>
      </c>
      <c r="C83" s="20" t="s">
        <v>43</v>
      </c>
      <c r="D83" s="20" t="s">
        <v>469</v>
      </c>
      <c r="E83" s="20"/>
      <c r="F83" s="21">
        <v>46313.733287037037</v>
      </c>
      <c r="G83" s="20" t="s">
        <v>22</v>
      </c>
      <c r="H83" s="20" t="s">
        <v>5800</v>
      </c>
      <c r="I83" s="22">
        <v>400</v>
      </c>
      <c r="J83" s="20" t="s">
        <v>23</v>
      </c>
      <c r="K83" s="20" t="s">
        <v>51</v>
      </c>
      <c r="L83" s="22">
        <v>859</v>
      </c>
      <c r="M83" s="20" t="s">
        <v>46</v>
      </c>
      <c r="N83" s="21">
        <v>46313.779652777783</v>
      </c>
      <c r="O83" s="22">
        <v>400</v>
      </c>
      <c r="P83" s="20" t="s">
        <v>26</v>
      </c>
      <c r="Q83" s="22">
        <v>30</v>
      </c>
      <c r="R83" s="3" t="str">
        <f>IF(OR(G83="12R",G83="12L"),_xlfn.XLOOKUP(C83,DB!$A$2:$A$255,DB!$B$2:$B$255,""),IF(OR(G83="30L",G83="30R"),_xlfn.XLOOKUP(C83,DB!$A$2:$A$255,DB!$C$2:$C$255,""),""))</f>
        <v>UDGUV</v>
      </c>
      <c r="S83" s="3">
        <f t="shared" si="1"/>
        <v>17</v>
      </c>
      <c r="T83" s="3" t="str">
        <f>_xlfn.XLOOKUP(C83,DB!$A$2:$A$255,DB!$D$2:$D$255,"")</f>
        <v>Sector 2</v>
      </c>
    </row>
    <row r="84" spans="1:20" x14ac:dyDescent="0.2">
      <c r="A84" s="20" t="s">
        <v>5801</v>
      </c>
      <c r="B84" s="20" t="s">
        <v>18</v>
      </c>
      <c r="C84" s="20" t="s">
        <v>193</v>
      </c>
      <c r="D84" s="20" t="s">
        <v>235</v>
      </c>
      <c r="E84" s="20" t="s">
        <v>5801</v>
      </c>
      <c r="F84" s="21">
        <v>46313.734444444446</v>
      </c>
      <c r="G84" s="20" t="s">
        <v>22</v>
      </c>
      <c r="H84" s="20" t="s">
        <v>5802</v>
      </c>
      <c r="I84" s="22">
        <v>360</v>
      </c>
      <c r="J84" s="20" t="s">
        <v>23</v>
      </c>
      <c r="K84" s="20" t="s">
        <v>51</v>
      </c>
      <c r="L84" s="22">
        <v>891</v>
      </c>
      <c r="M84" s="20" t="s">
        <v>193</v>
      </c>
      <c r="N84" s="21">
        <v>46313.782094907408</v>
      </c>
      <c r="O84" s="22">
        <v>15</v>
      </c>
      <c r="P84" s="20" t="s">
        <v>26</v>
      </c>
      <c r="Q84" s="22">
        <v>40</v>
      </c>
      <c r="R84" s="3" t="str">
        <f>IF(OR(G84="12R",G84="12L"),_xlfn.XLOOKUP(C84,DB!$A$2:$A$255,DB!$B$2:$B$255,""),IF(OR(G84="30L",G84="30R"),_xlfn.XLOOKUP(C84,DB!$A$2:$A$255,DB!$C$2:$C$255,""),""))</f>
        <v>UDGUV</v>
      </c>
      <c r="S84" s="3">
        <f t="shared" si="1"/>
        <v>17</v>
      </c>
      <c r="T84" s="3" t="str">
        <f>_xlfn.XLOOKUP(C84,DB!$A$2:$A$255,DB!$D$2:$D$255,"")</f>
        <v>Sector 2</v>
      </c>
    </row>
    <row r="85" spans="1:20" x14ac:dyDescent="0.2">
      <c r="A85" s="20" t="s">
        <v>3029</v>
      </c>
      <c r="B85" s="20" t="s">
        <v>18</v>
      </c>
      <c r="C85" s="20" t="s">
        <v>205</v>
      </c>
      <c r="D85" s="20" t="s">
        <v>34</v>
      </c>
      <c r="E85" s="20" t="s">
        <v>5803</v>
      </c>
      <c r="F85" s="21">
        <v>46313.737083333333</v>
      </c>
      <c r="G85" s="20" t="s">
        <v>22</v>
      </c>
      <c r="H85" s="20" t="s">
        <v>5804</v>
      </c>
      <c r="I85" s="22">
        <v>350</v>
      </c>
      <c r="J85" s="20" t="s">
        <v>23</v>
      </c>
      <c r="K85" s="20" t="s">
        <v>24</v>
      </c>
      <c r="L85" s="22">
        <v>211</v>
      </c>
      <c r="M85" s="20" t="s">
        <v>383</v>
      </c>
      <c r="N85" s="21">
        <v>46313.751261574071</v>
      </c>
      <c r="O85" s="22">
        <v>276</v>
      </c>
      <c r="P85" s="20" t="s">
        <v>26</v>
      </c>
      <c r="Q85" s="22">
        <v>40</v>
      </c>
      <c r="R85" s="3" t="str">
        <f>IF(OR(G85="12R",G85="12L"),_xlfn.XLOOKUP(C85,DB!$A$2:$A$255,DB!$B$2:$B$255,""),IF(OR(G85="30L",G85="30R"),_xlfn.XLOOKUP(C85,DB!$A$2:$A$255,DB!$C$2:$C$255,""),""))</f>
        <v>NUDAL</v>
      </c>
      <c r="S85" s="3">
        <f t="shared" si="1"/>
        <v>17</v>
      </c>
      <c r="T85" s="3" t="str">
        <f>_xlfn.XLOOKUP(C85,DB!$A$2:$A$255,DB!$D$2:$D$255,"")</f>
        <v>Sector 3</v>
      </c>
    </row>
    <row r="86" spans="1:20" x14ac:dyDescent="0.2">
      <c r="A86" s="20" t="s">
        <v>218</v>
      </c>
      <c r="B86" s="20" t="s">
        <v>18</v>
      </c>
      <c r="C86" s="20" t="s">
        <v>219</v>
      </c>
      <c r="D86" s="20" t="s">
        <v>54</v>
      </c>
      <c r="E86" s="20" t="s">
        <v>5519</v>
      </c>
      <c r="F86" s="21">
        <v>46313.738796296297</v>
      </c>
      <c r="G86" s="20" t="s">
        <v>22</v>
      </c>
      <c r="H86" s="20" t="s">
        <v>5805</v>
      </c>
      <c r="I86" s="22">
        <v>370</v>
      </c>
      <c r="J86" s="20" t="s">
        <v>23</v>
      </c>
      <c r="K86" s="20" t="s">
        <v>24</v>
      </c>
      <c r="L86" s="22">
        <v>150</v>
      </c>
      <c r="M86" s="20" t="s">
        <v>117</v>
      </c>
      <c r="N86" s="21">
        <v>46313.748935185184</v>
      </c>
      <c r="O86" s="22">
        <v>288</v>
      </c>
      <c r="P86" s="20" t="s">
        <v>26</v>
      </c>
      <c r="Q86" s="22">
        <v>190</v>
      </c>
      <c r="R86" s="3" t="str">
        <f>IF(OR(G86="12R",G86="12L"),_xlfn.XLOOKUP(C86,DB!$A$2:$A$255,DB!$B$2:$B$255,""),IF(OR(G86="30L",G86="30R"),_xlfn.XLOOKUP(C86,DB!$A$2:$A$255,DB!$C$2:$C$255,""),""))</f>
        <v>TAKUX</v>
      </c>
      <c r="S86" s="3">
        <f t="shared" si="1"/>
        <v>17</v>
      </c>
      <c r="T86" s="3" t="str">
        <f>_xlfn.XLOOKUP(C86,DB!$A$2:$A$255,DB!$D$2:$D$255,"")</f>
        <v>Sector 7</v>
      </c>
    </row>
    <row r="87" spans="1:20" x14ac:dyDescent="0.2">
      <c r="A87" s="20" t="s">
        <v>262</v>
      </c>
      <c r="B87" s="20" t="s">
        <v>18</v>
      </c>
      <c r="C87" s="20" t="s">
        <v>134</v>
      </c>
      <c r="D87" s="20" t="s">
        <v>61</v>
      </c>
      <c r="E87" s="20" t="s">
        <v>5806</v>
      </c>
      <c r="F87" s="21">
        <v>46313.740624999999</v>
      </c>
      <c r="G87" s="20" t="s">
        <v>22</v>
      </c>
      <c r="H87" s="20" t="s">
        <v>5807</v>
      </c>
      <c r="I87" s="22">
        <v>340</v>
      </c>
      <c r="J87" s="20" t="s">
        <v>23</v>
      </c>
      <c r="K87" s="20" t="s">
        <v>24</v>
      </c>
      <c r="L87" s="22">
        <v>245</v>
      </c>
      <c r="M87" s="20" t="s">
        <v>31</v>
      </c>
      <c r="N87" s="21">
        <v>46313.765057870369</v>
      </c>
      <c r="O87" s="22">
        <v>350</v>
      </c>
      <c r="P87" s="20" t="s">
        <v>26</v>
      </c>
      <c r="Q87" s="22">
        <v>40</v>
      </c>
      <c r="R87" s="3" t="str">
        <f>IF(OR(G87="12R",G87="12L"),_xlfn.XLOOKUP(C87,DB!$A$2:$A$255,DB!$B$2:$B$255,""),IF(OR(G87="30L",G87="30R"),_xlfn.XLOOKUP(C87,DB!$A$2:$A$255,DB!$C$2:$C$255,""),""))</f>
        <v>ENEBA</v>
      </c>
      <c r="S87" s="3">
        <f t="shared" si="1"/>
        <v>17</v>
      </c>
      <c r="T87" s="3" t="str">
        <f>_xlfn.XLOOKUP(C87,DB!$A$2:$A$255,DB!$D$2:$D$255,"")</f>
        <v>Sector 3</v>
      </c>
    </row>
    <row r="88" spans="1:20" x14ac:dyDescent="0.2">
      <c r="A88" s="20" t="s">
        <v>229</v>
      </c>
      <c r="B88" s="20" t="s">
        <v>18</v>
      </c>
      <c r="C88" s="20" t="s">
        <v>230</v>
      </c>
      <c r="D88" s="20" t="s">
        <v>61</v>
      </c>
      <c r="E88" s="20" t="s">
        <v>5808</v>
      </c>
      <c r="F88" s="21">
        <v>46313.742268518516</v>
      </c>
      <c r="G88" s="20" t="s">
        <v>22</v>
      </c>
      <c r="H88" s="20" t="s">
        <v>5809</v>
      </c>
      <c r="I88" s="22">
        <v>320</v>
      </c>
      <c r="J88" s="20" t="s">
        <v>23</v>
      </c>
      <c r="K88" s="20" t="s">
        <v>24</v>
      </c>
      <c r="L88" s="22">
        <v>347</v>
      </c>
      <c r="M88" s="20" t="s">
        <v>269</v>
      </c>
      <c r="N88" s="21">
        <v>46313.774293981478</v>
      </c>
      <c r="O88" s="22">
        <v>320</v>
      </c>
      <c r="P88" s="20" t="s">
        <v>26</v>
      </c>
      <c r="Q88" s="22">
        <v>40</v>
      </c>
      <c r="R88" s="3" t="str">
        <f>IF(OR(G88="12R",G88="12L"),_xlfn.XLOOKUP(C88,DB!$A$2:$A$255,DB!$B$2:$B$255,""),IF(OR(G88="30L",G88="30R"),_xlfn.XLOOKUP(C88,DB!$A$2:$A$255,DB!$C$2:$C$255,""),""))</f>
        <v>OMSUK</v>
      </c>
      <c r="S88" s="3">
        <f t="shared" si="1"/>
        <v>17</v>
      </c>
      <c r="T88" s="3" t="str">
        <f>_xlfn.XLOOKUP(C88,DB!$A$2:$A$255,DB!$D$2:$D$255,"")</f>
        <v>Sector 3</v>
      </c>
    </row>
    <row r="89" spans="1:20" x14ac:dyDescent="0.2">
      <c r="A89" s="20" t="s">
        <v>1402</v>
      </c>
      <c r="B89" s="20" t="s">
        <v>18</v>
      </c>
      <c r="C89" s="20" t="s">
        <v>660</v>
      </c>
      <c r="D89" s="20" t="s">
        <v>29</v>
      </c>
      <c r="E89" s="20" t="s">
        <v>5810</v>
      </c>
      <c r="F89" s="21">
        <v>46313.743668981479</v>
      </c>
      <c r="G89" s="20" t="s">
        <v>22</v>
      </c>
      <c r="H89" s="20" t="s">
        <v>5811</v>
      </c>
      <c r="I89" s="22">
        <v>350</v>
      </c>
      <c r="J89" s="20" t="s">
        <v>23</v>
      </c>
      <c r="K89" s="20" t="s">
        <v>24</v>
      </c>
      <c r="L89" s="22">
        <v>391</v>
      </c>
      <c r="M89" s="20" t="s">
        <v>269</v>
      </c>
      <c r="N89" s="21">
        <v>46313.766527777778</v>
      </c>
      <c r="O89" s="22">
        <v>350</v>
      </c>
      <c r="P89" s="20" t="s">
        <v>26</v>
      </c>
      <c r="Q89" s="22">
        <v>40</v>
      </c>
      <c r="R89" s="3" t="str">
        <f>IF(OR(G89="12R",G89="12L"),_xlfn.XLOOKUP(C89,DB!$A$2:$A$255,DB!$B$2:$B$255,""),IF(OR(G89="30L",G89="30R"),_xlfn.XLOOKUP(C89,DB!$A$2:$A$255,DB!$C$2:$C$255,""),""))</f>
        <v>ENEBA</v>
      </c>
      <c r="S89" s="3">
        <f t="shared" si="1"/>
        <v>17</v>
      </c>
      <c r="T89" s="3" t="str">
        <f>_xlfn.XLOOKUP(C89,DB!$A$2:$A$255,DB!$D$2:$D$255,"")</f>
        <v>Sector 3</v>
      </c>
    </row>
    <row r="90" spans="1:20" x14ac:dyDescent="0.2">
      <c r="A90" s="20" t="s">
        <v>401</v>
      </c>
      <c r="B90" s="20" t="s">
        <v>18</v>
      </c>
      <c r="C90" s="20" t="s">
        <v>927</v>
      </c>
      <c r="D90" s="20" t="s">
        <v>403</v>
      </c>
      <c r="E90" s="20"/>
      <c r="F90" s="21">
        <v>46313.744884259257</v>
      </c>
      <c r="G90" s="20" t="s">
        <v>22</v>
      </c>
      <c r="H90" s="20" t="s">
        <v>167</v>
      </c>
      <c r="I90" s="22">
        <v>45</v>
      </c>
      <c r="J90" s="20" t="s">
        <v>139</v>
      </c>
      <c r="K90" s="20" t="s">
        <v>51</v>
      </c>
      <c r="L90" s="22">
        <v>168</v>
      </c>
      <c r="M90" s="20" t="s">
        <v>927</v>
      </c>
      <c r="N90" s="21">
        <v>46313.771504629629</v>
      </c>
      <c r="O90" s="22">
        <v>0</v>
      </c>
      <c r="P90" s="20" t="s">
        <v>137</v>
      </c>
      <c r="Q90" s="22">
        <v>15</v>
      </c>
      <c r="R90" s="3" t="str">
        <f>IF(OR(G90="12R",G90="12L"),_xlfn.XLOOKUP(C90,DB!$A$2:$A$255,DB!$B$2:$B$255,""),IF(OR(G90="30L",G90="30R"),_xlfn.XLOOKUP(C90,DB!$A$2:$A$255,DB!$C$2:$C$255,""),""))</f>
        <v/>
      </c>
      <c r="S90" s="3">
        <f t="shared" si="1"/>
        <v>17</v>
      </c>
      <c r="T90" s="3" t="str">
        <f>_xlfn.XLOOKUP(C90,DB!$A$2:$A$255,DB!$D$2:$D$255,"")</f>
        <v/>
      </c>
    </row>
    <row r="91" spans="1:20" x14ac:dyDescent="0.2">
      <c r="A91" s="20" t="s">
        <v>220</v>
      </c>
      <c r="B91" s="20" t="s">
        <v>18</v>
      </c>
      <c r="C91" s="20" t="s">
        <v>221</v>
      </c>
      <c r="D91" s="20" t="s">
        <v>20</v>
      </c>
      <c r="E91" s="20" t="s">
        <v>562</v>
      </c>
      <c r="F91" s="21">
        <v>46313.74618055555</v>
      </c>
      <c r="G91" s="20" t="s">
        <v>22</v>
      </c>
      <c r="H91" s="20" t="s">
        <v>5812</v>
      </c>
      <c r="I91" s="22">
        <v>340</v>
      </c>
      <c r="J91" s="20" t="s">
        <v>23</v>
      </c>
      <c r="K91" s="20" t="s">
        <v>24</v>
      </c>
      <c r="L91" s="22">
        <v>883</v>
      </c>
      <c r="M91" s="20" t="s">
        <v>1138</v>
      </c>
      <c r="N91" s="21">
        <v>46313.794189814813</v>
      </c>
      <c r="O91" s="22">
        <v>340</v>
      </c>
      <c r="P91" s="20" t="s">
        <v>26</v>
      </c>
      <c r="Q91" s="22">
        <v>190</v>
      </c>
      <c r="R91" s="3" t="str">
        <f>IF(OR(G91="12R",G91="12L"),_xlfn.XLOOKUP(C91,DB!$A$2:$A$255,DB!$B$2:$B$255,""),IF(OR(G91="30L",G91="30R"),_xlfn.XLOOKUP(C91,DB!$A$2:$A$255,DB!$C$2:$C$255,""),""))</f>
        <v>UDGUV</v>
      </c>
      <c r="S91" s="3">
        <f t="shared" si="1"/>
        <v>17</v>
      </c>
      <c r="T91" s="3" t="str">
        <f>_xlfn.XLOOKUP(C91,DB!$A$2:$A$255,DB!$D$2:$D$255,"")</f>
        <v>Sector 2</v>
      </c>
    </row>
    <row r="92" spans="1:20" x14ac:dyDescent="0.2">
      <c r="A92" s="20" t="s">
        <v>202</v>
      </c>
      <c r="B92" s="20" t="s">
        <v>18</v>
      </c>
      <c r="C92" s="20" t="s">
        <v>203</v>
      </c>
      <c r="D92" s="20" t="s">
        <v>123</v>
      </c>
      <c r="E92" s="20" t="s">
        <v>1107</v>
      </c>
      <c r="F92" s="21">
        <v>46313.747083333335</v>
      </c>
      <c r="G92" s="20" t="s">
        <v>22</v>
      </c>
      <c r="H92" s="20" t="s">
        <v>5813</v>
      </c>
      <c r="I92" s="22">
        <v>310</v>
      </c>
      <c r="J92" s="20" t="s">
        <v>23</v>
      </c>
      <c r="K92" s="20" t="s">
        <v>24</v>
      </c>
      <c r="L92" s="22">
        <v>390</v>
      </c>
      <c r="M92" s="20" t="s">
        <v>269</v>
      </c>
      <c r="N92" s="21">
        <v>46313.769386574073</v>
      </c>
      <c r="O92" s="22">
        <v>310</v>
      </c>
      <c r="P92" s="20" t="s">
        <v>26</v>
      </c>
      <c r="Q92" s="22">
        <v>40</v>
      </c>
      <c r="R92" s="3" t="str">
        <f>IF(OR(G92="12R",G92="12L"),_xlfn.XLOOKUP(C92,DB!$A$2:$A$255,DB!$B$2:$B$255,""),IF(OR(G92="30L",G92="30R"),_xlfn.XLOOKUP(C92,DB!$A$2:$A$255,DB!$C$2:$C$255,""),""))</f>
        <v>ENEBA</v>
      </c>
      <c r="S92" s="3">
        <f t="shared" si="1"/>
        <v>17</v>
      </c>
      <c r="T92" s="3" t="str">
        <f>_xlfn.XLOOKUP(C92,DB!$A$2:$A$255,DB!$D$2:$D$255,"")</f>
        <v>Sector 3</v>
      </c>
    </row>
    <row r="93" spans="1:20" x14ac:dyDescent="0.2">
      <c r="A93" s="20" t="s">
        <v>228</v>
      </c>
      <c r="B93" s="20" t="s">
        <v>18</v>
      </c>
      <c r="C93" s="20" t="s">
        <v>19</v>
      </c>
      <c r="D93" s="20" t="s">
        <v>54</v>
      </c>
      <c r="E93" s="20" t="s">
        <v>704</v>
      </c>
      <c r="F93" s="21">
        <v>46313.749467592592</v>
      </c>
      <c r="G93" s="20" t="s">
        <v>22</v>
      </c>
      <c r="H93" s="20" t="s">
        <v>5814</v>
      </c>
      <c r="I93" s="22">
        <v>380</v>
      </c>
      <c r="J93" s="20" t="s">
        <v>23</v>
      </c>
      <c r="K93" s="20" t="s">
        <v>24</v>
      </c>
      <c r="L93" s="22">
        <v>884</v>
      </c>
      <c r="M93" s="20" t="s">
        <v>5815</v>
      </c>
      <c r="N93" s="21">
        <v>46313.800567129627</v>
      </c>
      <c r="O93" s="22">
        <v>380</v>
      </c>
      <c r="P93" s="20" t="s">
        <v>26</v>
      </c>
      <c r="Q93" s="22">
        <v>190</v>
      </c>
      <c r="R93" s="3" t="str">
        <f>IF(OR(G93="12R",G93="12L"),_xlfn.XLOOKUP(C93,DB!$A$2:$A$255,DB!$B$2:$B$255,""),IF(OR(G93="30L",G93="30R"),_xlfn.XLOOKUP(C93,DB!$A$2:$A$255,DB!$C$2:$C$255,""),""))</f>
        <v>UDGUV</v>
      </c>
      <c r="S93" s="3">
        <f t="shared" si="1"/>
        <v>17</v>
      </c>
      <c r="T93" s="3" t="str">
        <f>_xlfn.XLOOKUP(C93,DB!$A$2:$A$255,DB!$D$2:$D$255,"")</f>
        <v>Sector 2</v>
      </c>
    </row>
    <row r="94" spans="1:20" x14ac:dyDescent="0.2">
      <c r="A94" s="20" t="s">
        <v>226</v>
      </c>
      <c r="B94" s="20" t="s">
        <v>18</v>
      </c>
      <c r="C94" s="20" t="s">
        <v>227</v>
      </c>
      <c r="D94" s="20" t="s">
        <v>54</v>
      </c>
      <c r="E94" s="20" t="s">
        <v>5816</v>
      </c>
      <c r="F94" s="21">
        <v>46313.750856481478</v>
      </c>
      <c r="G94" s="20" t="s">
        <v>22</v>
      </c>
      <c r="H94" s="20" t="s">
        <v>5817</v>
      </c>
      <c r="I94" s="22">
        <v>390</v>
      </c>
      <c r="J94" s="20" t="s">
        <v>23</v>
      </c>
      <c r="K94" s="20" t="s">
        <v>24</v>
      </c>
      <c r="L94" s="22">
        <v>150</v>
      </c>
      <c r="M94" s="20" t="s">
        <v>117</v>
      </c>
      <c r="N94" s="21">
        <v>46313.76090277778</v>
      </c>
      <c r="O94" s="22">
        <v>290</v>
      </c>
      <c r="P94" s="20" t="s">
        <v>26</v>
      </c>
      <c r="Q94" s="22">
        <v>190</v>
      </c>
      <c r="R94" s="3" t="str">
        <f>IF(OR(G94="12R",G94="12L"),_xlfn.XLOOKUP(C94,DB!$A$2:$A$255,DB!$B$2:$B$255,""),IF(OR(G94="30L",G94="30R"),_xlfn.XLOOKUP(C94,DB!$A$2:$A$255,DB!$C$2:$C$255,""),""))</f>
        <v>TAKUX</v>
      </c>
      <c r="S94" s="3">
        <f t="shared" si="1"/>
        <v>18</v>
      </c>
      <c r="T94" s="3" t="str">
        <f>_xlfn.XLOOKUP(C94,DB!$A$2:$A$255,DB!$D$2:$D$255,"")</f>
        <v>Sector 7</v>
      </c>
    </row>
    <row r="95" spans="1:20" x14ac:dyDescent="0.2">
      <c r="A95" s="20" t="s">
        <v>5818</v>
      </c>
      <c r="B95" s="20" t="s">
        <v>18</v>
      </c>
      <c r="C95" s="20" t="s">
        <v>390</v>
      </c>
      <c r="D95" s="20" t="s">
        <v>469</v>
      </c>
      <c r="E95" s="20" t="s">
        <v>5818</v>
      </c>
      <c r="F95" s="21">
        <v>46313.752256944441</v>
      </c>
      <c r="G95" s="20" t="s">
        <v>22</v>
      </c>
      <c r="H95" s="20" t="s">
        <v>5819</v>
      </c>
      <c r="I95" s="22">
        <v>390</v>
      </c>
      <c r="J95" s="20" t="s">
        <v>23</v>
      </c>
      <c r="K95" s="20" t="s">
        <v>51</v>
      </c>
      <c r="L95" s="22">
        <v>209</v>
      </c>
      <c r="M95" s="20" t="s">
        <v>383</v>
      </c>
      <c r="N95" s="21">
        <v>46313.766099537039</v>
      </c>
      <c r="O95" s="22">
        <v>323</v>
      </c>
      <c r="P95" s="20" t="s">
        <v>26</v>
      </c>
      <c r="Q95" s="22">
        <v>40</v>
      </c>
      <c r="R95" s="3" t="str">
        <f>IF(OR(G95="12R",G95="12L"),_xlfn.XLOOKUP(C95,DB!$A$2:$A$255,DB!$B$2:$B$255,""),IF(OR(G95="30L",G95="30R"),_xlfn.XLOOKUP(C95,DB!$A$2:$A$255,DB!$C$2:$C$255,""),""))</f>
        <v>OMSUK</v>
      </c>
      <c r="S95" s="3">
        <f t="shared" si="1"/>
        <v>18</v>
      </c>
      <c r="T95" s="3" t="str">
        <f>_xlfn.XLOOKUP(C95,DB!$A$2:$A$255,DB!$D$2:$D$255,"")</f>
        <v>Sector 3</v>
      </c>
    </row>
    <row r="96" spans="1:20" x14ac:dyDescent="0.2">
      <c r="A96" s="20" t="s">
        <v>483</v>
      </c>
      <c r="B96" s="20" t="s">
        <v>18</v>
      </c>
      <c r="C96" s="20" t="s">
        <v>484</v>
      </c>
      <c r="D96" s="20" t="s">
        <v>34</v>
      </c>
      <c r="E96" s="20" t="s">
        <v>302</v>
      </c>
      <c r="F96" s="21">
        <v>46313.752824074079</v>
      </c>
      <c r="G96" s="20" t="s">
        <v>22</v>
      </c>
      <c r="H96" s="20" t="s">
        <v>5820</v>
      </c>
      <c r="I96" s="22">
        <v>360</v>
      </c>
      <c r="J96" s="20" t="s">
        <v>23</v>
      </c>
      <c r="K96" s="20" t="s">
        <v>24</v>
      </c>
      <c r="L96" s="22">
        <v>998</v>
      </c>
      <c r="M96" s="20" t="s">
        <v>486</v>
      </c>
      <c r="N96" s="21">
        <v>46313.805069444439</v>
      </c>
      <c r="O96" s="22">
        <v>229</v>
      </c>
      <c r="P96" s="20" t="s">
        <v>26</v>
      </c>
      <c r="Q96" s="22">
        <v>190</v>
      </c>
      <c r="R96" s="3" t="str">
        <f>IF(OR(G96="12R",G96="12L"),_xlfn.XLOOKUP(C96,DB!$A$2:$A$255,DB!$B$2:$B$255,""),IF(OR(G96="30L",G96="30R"),_xlfn.XLOOKUP(C96,DB!$A$2:$A$255,DB!$C$2:$C$255,""),""))</f>
        <v>UDGUV</v>
      </c>
      <c r="S96" s="3">
        <f t="shared" si="1"/>
        <v>18</v>
      </c>
      <c r="T96" s="3" t="str">
        <f>_xlfn.XLOOKUP(C96,DB!$A$2:$A$255,DB!$D$2:$D$255,"")</f>
        <v>Sector 2</v>
      </c>
    </row>
    <row r="97" spans="1:20" x14ac:dyDescent="0.2">
      <c r="A97" s="20" t="s">
        <v>236</v>
      </c>
      <c r="B97" s="20" t="s">
        <v>18</v>
      </c>
      <c r="C97" s="20" t="s">
        <v>43</v>
      </c>
      <c r="D97" s="20" t="s">
        <v>44</v>
      </c>
      <c r="E97" s="20" t="s">
        <v>104</v>
      </c>
      <c r="F97" s="21">
        <v>46313.754467592589</v>
      </c>
      <c r="G97" s="20" t="s">
        <v>22</v>
      </c>
      <c r="H97" s="20" t="s">
        <v>5821</v>
      </c>
      <c r="I97" s="22">
        <v>360</v>
      </c>
      <c r="J97" s="20" t="s">
        <v>23</v>
      </c>
      <c r="K97" s="20" t="s">
        <v>24</v>
      </c>
      <c r="L97" s="22">
        <v>862</v>
      </c>
      <c r="M97" s="20" t="s">
        <v>46</v>
      </c>
      <c r="N97" s="21">
        <v>46313.801203703704</v>
      </c>
      <c r="O97" s="22">
        <v>360</v>
      </c>
      <c r="P97" s="20" t="s">
        <v>26</v>
      </c>
      <c r="Q97" s="22">
        <v>190</v>
      </c>
      <c r="R97" s="3" t="str">
        <f>IF(OR(G97="12R",G97="12L"),_xlfn.XLOOKUP(C97,DB!$A$2:$A$255,DB!$B$2:$B$255,""),IF(OR(G97="30L",G97="30R"),_xlfn.XLOOKUP(C97,DB!$A$2:$A$255,DB!$C$2:$C$255,""),""))</f>
        <v>UDGUV</v>
      </c>
      <c r="S97" s="3">
        <f t="shared" si="1"/>
        <v>18</v>
      </c>
      <c r="T97" s="3" t="str">
        <f>_xlfn.XLOOKUP(C97,DB!$A$2:$A$255,DB!$D$2:$D$255,"")</f>
        <v>Sector 2</v>
      </c>
    </row>
    <row r="98" spans="1:20" x14ac:dyDescent="0.2">
      <c r="A98" s="20" t="s">
        <v>5822</v>
      </c>
      <c r="B98" s="20" t="s">
        <v>18</v>
      </c>
      <c r="C98" s="20" t="s">
        <v>43</v>
      </c>
      <c r="D98" s="20" t="s">
        <v>5823</v>
      </c>
      <c r="E98" s="20"/>
      <c r="F98" s="21">
        <v>46313.755706018521</v>
      </c>
      <c r="G98" s="20" t="s">
        <v>22</v>
      </c>
      <c r="H98" s="20" t="s">
        <v>5824</v>
      </c>
      <c r="I98" s="22">
        <v>360</v>
      </c>
      <c r="J98" s="20" t="s">
        <v>23</v>
      </c>
      <c r="K98" s="20" t="s">
        <v>51</v>
      </c>
      <c r="L98" s="22">
        <v>1004</v>
      </c>
      <c r="M98" s="20" t="s">
        <v>486</v>
      </c>
      <c r="N98" s="21">
        <v>46313.807650462964</v>
      </c>
      <c r="O98" s="22">
        <v>360</v>
      </c>
      <c r="P98" s="20" t="s">
        <v>26</v>
      </c>
      <c r="Q98" s="22">
        <v>30</v>
      </c>
      <c r="R98" s="3" t="str">
        <f>IF(OR(G98="12R",G98="12L"),_xlfn.XLOOKUP(C98,DB!$A$2:$A$255,DB!$B$2:$B$255,""),IF(OR(G98="30L",G98="30R"),_xlfn.XLOOKUP(C98,DB!$A$2:$A$255,DB!$C$2:$C$255,""),""))</f>
        <v>UDGUV</v>
      </c>
      <c r="S98" s="3">
        <f t="shared" si="1"/>
        <v>18</v>
      </c>
      <c r="T98" s="3" t="str">
        <f>_xlfn.XLOOKUP(C98,DB!$A$2:$A$255,DB!$D$2:$D$255,"")</f>
        <v>Sector 2</v>
      </c>
    </row>
    <row r="99" spans="1:20" x14ac:dyDescent="0.2">
      <c r="A99" s="20" t="s">
        <v>231</v>
      </c>
      <c r="B99" s="20" t="s">
        <v>18</v>
      </c>
      <c r="C99" s="20" t="s">
        <v>33</v>
      </c>
      <c r="D99" s="20" t="s">
        <v>61</v>
      </c>
      <c r="E99" s="20" t="s">
        <v>418</v>
      </c>
      <c r="F99" s="21">
        <v>46313.757291666669</v>
      </c>
      <c r="G99" s="20" t="s">
        <v>22</v>
      </c>
      <c r="H99" s="20" t="s">
        <v>5825</v>
      </c>
      <c r="I99" s="22">
        <v>340</v>
      </c>
      <c r="J99" s="20" t="s">
        <v>23</v>
      </c>
      <c r="K99" s="20" t="s">
        <v>24</v>
      </c>
      <c r="L99" s="22">
        <v>862</v>
      </c>
      <c r="M99" s="20" t="s">
        <v>36</v>
      </c>
      <c r="N99" s="21">
        <v>46313.804606481484</v>
      </c>
      <c r="O99" s="22">
        <v>340</v>
      </c>
      <c r="P99" s="20" t="s">
        <v>26</v>
      </c>
      <c r="Q99" s="22">
        <v>190</v>
      </c>
      <c r="R99" s="3" t="str">
        <f>IF(OR(G99="12R",G99="12L"),_xlfn.XLOOKUP(C99,DB!$A$2:$A$255,DB!$B$2:$B$255,""),IF(OR(G99="30L",G99="30R"),_xlfn.XLOOKUP(C99,DB!$A$2:$A$255,DB!$C$2:$C$255,""),""))</f>
        <v>UDGUV</v>
      </c>
      <c r="S99" s="3">
        <f t="shared" si="1"/>
        <v>18</v>
      </c>
      <c r="T99" s="3" t="str">
        <f>_xlfn.XLOOKUP(C99,DB!$A$2:$A$255,DB!$D$2:$D$255,"")</f>
        <v>Sector 2</v>
      </c>
    </row>
    <row r="100" spans="1:20" x14ac:dyDescent="0.2">
      <c r="A100" s="20" t="s">
        <v>242</v>
      </c>
      <c r="B100" s="20" t="s">
        <v>18</v>
      </c>
      <c r="C100" s="20" t="s">
        <v>203</v>
      </c>
      <c r="D100" s="20" t="s">
        <v>61</v>
      </c>
      <c r="E100" s="20" t="s">
        <v>592</v>
      </c>
      <c r="F100" s="21">
        <v>46313.758726851855</v>
      </c>
      <c r="G100" s="20" t="s">
        <v>22</v>
      </c>
      <c r="H100" s="20" t="s">
        <v>5826</v>
      </c>
      <c r="I100" s="22">
        <v>340</v>
      </c>
      <c r="J100" s="20" t="s">
        <v>23</v>
      </c>
      <c r="K100" s="20" t="s">
        <v>24</v>
      </c>
      <c r="L100" s="22">
        <v>456</v>
      </c>
      <c r="M100" s="20" t="s">
        <v>204</v>
      </c>
      <c r="N100" s="21">
        <v>46313.791527777779</v>
      </c>
      <c r="O100" s="22">
        <v>340</v>
      </c>
      <c r="P100" s="20" t="s">
        <v>26</v>
      </c>
      <c r="Q100" s="22">
        <v>40</v>
      </c>
      <c r="R100" s="3" t="str">
        <f>IF(OR(G100="12R",G100="12L"),_xlfn.XLOOKUP(C100,DB!$A$2:$A$255,DB!$B$2:$B$255,""),IF(OR(G100="30L",G100="30R"),_xlfn.XLOOKUP(C100,DB!$A$2:$A$255,DB!$C$2:$C$255,""),""))</f>
        <v>ENEBA</v>
      </c>
      <c r="S100" s="3">
        <f t="shared" si="1"/>
        <v>18</v>
      </c>
      <c r="T100" s="3" t="str">
        <f>_xlfn.XLOOKUP(C100,DB!$A$2:$A$255,DB!$D$2:$D$255,"")</f>
        <v>Sector 3</v>
      </c>
    </row>
    <row r="101" spans="1:20" x14ac:dyDescent="0.2">
      <c r="A101" s="20" t="s">
        <v>217</v>
      </c>
      <c r="B101" s="20" t="s">
        <v>18</v>
      </c>
      <c r="C101" s="20" t="s">
        <v>33</v>
      </c>
      <c r="D101" s="20" t="s">
        <v>20</v>
      </c>
      <c r="E101" s="20" t="s">
        <v>534</v>
      </c>
      <c r="F101" s="21">
        <v>46313.759583333333</v>
      </c>
      <c r="G101" s="20" t="s">
        <v>22</v>
      </c>
      <c r="H101" s="20" t="s">
        <v>5827</v>
      </c>
      <c r="I101" s="22">
        <v>360</v>
      </c>
      <c r="J101" s="20" t="s">
        <v>23</v>
      </c>
      <c r="K101" s="20" t="s">
        <v>24</v>
      </c>
      <c r="L101" s="22">
        <v>860</v>
      </c>
      <c r="M101" s="20" t="s">
        <v>36</v>
      </c>
      <c r="N101" s="21">
        <v>46313.806215277778</v>
      </c>
      <c r="O101" s="22">
        <v>360</v>
      </c>
      <c r="P101" s="20" t="s">
        <v>26</v>
      </c>
      <c r="Q101" s="22">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s="20" t="s">
        <v>305</v>
      </c>
      <c r="B102" s="20" t="s">
        <v>18</v>
      </c>
      <c r="C102" s="20" t="s">
        <v>148</v>
      </c>
      <c r="D102" s="20" t="s">
        <v>20</v>
      </c>
      <c r="E102" s="20" t="s">
        <v>5828</v>
      </c>
      <c r="F102" s="21">
        <v>46313.760439814811</v>
      </c>
      <c r="G102" s="20" t="s">
        <v>22</v>
      </c>
      <c r="H102" s="20" t="s">
        <v>421</v>
      </c>
      <c r="I102" s="22">
        <v>350</v>
      </c>
      <c r="J102" s="20" t="s">
        <v>23</v>
      </c>
      <c r="K102" s="20" t="s">
        <v>24</v>
      </c>
      <c r="L102" s="22">
        <v>136</v>
      </c>
      <c r="M102" s="20" t="s">
        <v>40</v>
      </c>
      <c r="N102" s="21">
        <v>46313.769861111112</v>
      </c>
      <c r="O102" s="22">
        <v>252</v>
      </c>
      <c r="P102" s="20" t="s">
        <v>26</v>
      </c>
      <c r="Q102" s="22">
        <v>190</v>
      </c>
      <c r="R102" s="3" t="str">
        <f>IF(OR(G102="12R",G102="12L"),_xlfn.XLOOKUP(C102,DB!$A$2:$A$255,DB!$B$2:$B$255,""),IF(OR(G102="30L",G102="30R"),_xlfn.XLOOKUP(C102,DB!$A$2:$A$255,DB!$C$2:$C$255,""),""))</f>
        <v>NUDAL</v>
      </c>
      <c r="S102" s="3">
        <f t="shared" si="1"/>
        <v>18</v>
      </c>
      <c r="T102" s="3" t="str">
        <f>_xlfn.XLOOKUP(C102,DB!$A$2:$A$255,DB!$D$2:$D$255,"")</f>
        <v>Sector 3</v>
      </c>
    </row>
    <row r="103" spans="1:20" x14ac:dyDescent="0.2">
      <c r="A103" s="20" t="s">
        <v>233</v>
      </c>
      <c r="B103" s="20" t="s">
        <v>18</v>
      </c>
      <c r="C103" s="20" t="s">
        <v>234</v>
      </c>
      <c r="D103" s="20" t="s">
        <v>44</v>
      </c>
      <c r="E103" s="20" t="s">
        <v>677</v>
      </c>
      <c r="F103" s="21">
        <v>46313.761226851857</v>
      </c>
      <c r="G103" s="20" t="s">
        <v>22</v>
      </c>
      <c r="H103" s="20" t="s">
        <v>5829</v>
      </c>
      <c r="I103" s="22">
        <v>320</v>
      </c>
      <c r="J103" s="20" t="s">
        <v>23</v>
      </c>
      <c r="K103" s="20" t="s">
        <v>24</v>
      </c>
      <c r="L103" s="22">
        <v>861</v>
      </c>
      <c r="M103" s="20" t="s">
        <v>36</v>
      </c>
      <c r="N103" s="21">
        <v>46313.80777777778</v>
      </c>
      <c r="O103" s="22">
        <v>320</v>
      </c>
      <c r="P103" s="20" t="s">
        <v>26</v>
      </c>
      <c r="Q103" s="22">
        <v>190</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232</v>
      </c>
      <c r="B104" s="20" t="s">
        <v>18</v>
      </c>
      <c r="C104" s="20" t="s">
        <v>170</v>
      </c>
      <c r="D104" s="20" t="s">
        <v>20</v>
      </c>
      <c r="E104" s="20" t="s">
        <v>5830</v>
      </c>
      <c r="F104" s="21">
        <v>46313.762129629627</v>
      </c>
      <c r="G104" s="20" t="s">
        <v>22</v>
      </c>
      <c r="H104" s="20" t="s">
        <v>5831</v>
      </c>
      <c r="I104" s="22">
        <v>330</v>
      </c>
      <c r="J104" s="20" t="s">
        <v>23</v>
      </c>
      <c r="K104" s="20" t="s">
        <v>24</v>
      </c>
      <c r="L104" s="22">
        <v>260</v>
      </c>
      <c r="M104" s="20" t="s">
        <v>5832</v>
      </c>
      <c r="N104" s="21">
        <v>46313.779606481483</v>
      </c>
      <c r="O104" s="22">
        <v>305</v>
      </c>
      <c r="P104" s="20" t="s">
        <v>26</v>
      </c>
      <c r="Q104" s="22">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s="20" t="s">
        <v>584</v>
      </c>
      <c r="B105" s="20" t="s">
        <v>18</v>
      </c>
      <c r="C105" s="20" t="s">
        <v>19</v>
      </c>
      <c r="D105" s="20" t="s">
        <v>20</v>
      </c>
      <c r="E105" s="20" t="s">
        <v>629</v>
      </c>
      <c r="F105" s="21">
        <v>46313.763009259259</v>
      </c>
      <c r="G105" s="20" t="s">
        <v>22</v>
      </c>
      <c r="H105" s="20" t="s">
        <v>5833</v>
      </c>
      <c r="I105" s="22">
        <v>340</v>
      </c>
      <c r="J105" s="20" t="s">
        <v>23</v>
      </c>
      <c r="K105" s="20" t="s">
        <v>152</v>
      </c>
      <c r="L105" s="22">
        <v>870</v>
      </c>
      <c r="M105" s="20" t="s">
        <v>1140</v>
      </c>
      <c r="N105" s="21">
        <v>46313.810590277775</v>
      </c>
      <c r="O105" s="22">
        <v>340</v>
      </c>
      <c r="P105" s="20" t="s">
        <v>26</v>
      </c>
      <c r="Q105" s="22">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389</v>
      </c>
      <c r="B106" s="20" t="s">
        <v>18</v>
      </c>
      <c r="C106" s="20" t="s">
        <v>390</v>
      </c>
      <c r="D106" s="20" t="s">
        <v>34</v>
      </c>
      <c r="E106" s="20" t="s">
        <v>5834</v>
      </c>
      <c r="F106" s="21">
        <v>46313.765277777777</v>
      </c>
      <c r="G106" s="20" t="s">
        <v>22</v>
      </c>
      <c r="H106" s="20" t="s">
        <v>5835</v>
      </c>
      <c r="I106" s="22">
        <v>370</v>
      </c>
      <c r="J106" s="20" t="s">
        <v>23</v>
      </c>
      <c r="K106" s="20" t="s">
        <v>24</v>
      </c>
      <c r="L106" s="22">
        <v>136</v>
      </c>
      <c r="M106" s="20" t="s">
        <v>40</v>
      </c>
      <c r="N106" s="21">
        <v>46313.774537037039</v>
      </c>
      <c r="O106" s="22">
        <v>258</v>
      </c>
      <c r="P106" s="20" t="s">
        <v>26</v>
      </c>
      <c r="Q106" s="22">
        <v>190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243</v>
      </c>
      <c r="B107" s="20" t="s">
        <v>18</v>
      </c>
      <c r="C107" s="20" t="s">
        <v>144</v>
      </c>
      <c r="D107" s="20" t="s">
        <v>61</v>
      </c>
      <c r="E107" s="20" t="s">
        <v>4389</v>
      </c>
      <c r="F107" s="21">
        <v>46313.766805555555</v>
      </c>
      <c r="G107" s="20" t="s">
        <v>22</v>
      </c>
      <c r="H107" s="20" t="s">
        <v>5836</v>
      </c>
      <c r="I107" s="22">
        <v>330</v>
      </c>
      <c r="J107" s="20" t="s">
        <v>23</v>
      </c>
      <c r="K107" s="20" t="s">
        <v>24</v>
      </c>
      <c r="L107" s="22">
        <v>524</v>
      </c>
      <c r="M107" s="20" t="s">
        <v>269</v>
      </c>
      <c r="N107" s="21">
        <v>46313.795937499999</v>
      </c>
      <c r="O107" s="22">
        <v>330</v>
      </c>
      <c r="P107" s="20" t="s">
        <v>26</v>
      </c>
      <c r="Q107" s="22">
        <v>40</v>
      </c>
      <c r="R107" s="3" t="str">
        <f>IF(OR(G107="12R",G107="12L"),_xlfn.XLOOKUP(C107,DB!$A$2:$A$255,DB!$B$2:$B$255,""),IF(OR(G107="30L",G107="30R"),_xlfn.XLOOKUP(C107,DB!$A$2:$A$255,DB!$C$2:$C$255,""),""))</f>
        <v>OMSUK</v>
      </c>
      <c r="S107" s="3">
        <f t="shared" si="1"/>
        <v>18</v>
      </c>
      <c r="T107" s="3" t="str">
        <f>_xlfn.XLOOKUP(C107,DB!$A$2:$A$255,DB!$D$2:$D$255,"")</f>
        <v>Sector 3</v>
      </c>
    </row>
    <row r="108" spans="1:20" x14ac:dyDescent="0.2">
      <c r="A108" s="20" t="s">
        <v>4847</v>
      </c>
      <c r="B108" s="20" t="s">
        <v>18</v>
      </c>
      <c r="C108" s="20" t="s">
        <v>66</v>
      </c>
      <c r="D108" s="20" t="s">
        <v>786</v>
      </c>
      <c r="E108" s="20"/>
      <c r="F108" s="21">
        <v>46313.768946759257</v>
      </c>
      <c r="G108" s="20" t="s">
        <v>22</v>
      </c>
      <c r="H108" s="20" t="s">
        <v>5837</v>
      </c>
      <c r="I108" s="22">
        <v>220</v>
      </c>
      <c r="J108" s="20" t="s">
        <v>23</v>
      </c>
      <c r="K108" s="20" t="s">
        <v>51</v>
      </c>
      <c r="L108" s="22">
        <v>355</v>
      </c>
      <c r="M108" s="20" t="s">
        <v>66</v>
      </c>
      <c r="N108" s="21">
        <v>46313.792858796296</v>
      </c>
      <c r="O108" s="22">
        <v>0</v>
      </c>
      <c r="P108" s="20" t="s">
        <v>26</v>
      </c>
      <c r="Q108" s="22">
        <v>30</v>
      </c>
      <c r="R108" s="3" t="str">
        <f>IF(OR(G108="12R",G108="12L"),_xlfn.XLOOKUP(C108,DB!$A$2:$A$255,DB!$B$2:$B$255,""),IF(OR(G108="30L",G108="30R"),_xlfn.XLOOKUP(C108,DB!$A$2:$A$255,DB!$C$2:$C$255,""),""))</f>
        <v>UDGUV</v>
      </c>
      <c r="S108" s="3">
        <f t="shared" si="1"/>
        <v>18</v>
      </c>
      <c r="T108" s="3" t="str">
        <f>_xlfn.XLOOKUP(C108,DB!$A$2:$A$255,DB!$D$2:$D$255,"")</f>
        <v>Sector 2</v>
      </c>
    </row>
    <row r="109" spans="1:20" x14ac:dyDescent="0.2">
      <c r="A109" s="20" t="s">
        <v>253</v>
      </c>
      <c r="B109" s="20" t="s">
        <v>18</v>
      </c>
      <c r="C109" s="20" t="s">
        <v>122</v>
      </c>
      <c r="D109" s="20" t="s">
        <v>123</v>
      </c>
      <c r="E109" s="20" t="s">
        <v>958</v>
      </c>
      <c r="F109" s="21">
        <v>46313.769988425927</v>
      </c>
      <c r="G109" s="20" t="s">
        <v>22</v>
      </c>
      <c r="H109" s="20" t="s">
        <v>5838</v>
      </c>
      <c r="I109" s="22">
        <v>300</v>
      </c>
      <c r="J109" s="20" t="s">
        <v>23</v>
      </c>
      <c r="K109" s="20" t="s">
        <v>24</v>
      </c>
      <c r="L109" s="22">
        <v>544</v>
      </c>
      <c r="M109" s="20" t="s">
        <v>130</v>
      </c>
      <c r="N109" s="21">
        <v>46313.799814814818</v>
      </c>
      <c r="O109" s="22">
        <v>320</v>
      </c>
      <c r="P109" s="20" t="s">
        <v>26</v>
      </c>
      <c r="Q109" s="22">
        <v>40</v>
      </c>
      <c r="R109" s="3" t="str">
        <f>IF(OR(G109="12R",G109="12L"),_xlfn.XLOOKUP(C109,DB!$A$2:$A$255,DB!$B$2:$B$255,""),IF(OR(G109="30L",G109="30R"),_xlfn.XLOOKUP(C109,DB!$A$2:$A$255,DB!$C$2:$C$255,""),""))</f>
        <v>ENEBA</v>
      </c>
      <c r="S109" s="3">
        <f t="shared" si="1"/>
        <v>18</v>
      </c>
      <c r="T109" s="3" t="str">
        <f>_xlfn.XLOOKUP(C109,DB!$A$2:$A$255,DB!$D$2:$D$255,"")</f>
        <v>Sector 3</v>
      </c>
    </row>
    <row r="110" spans="1:20" x14ac:dyDescent="0.2">
      <c r="A110" s="20" t="s">
        <v>4999</v>
      </c>
      <c r="B110" s="20" t="s">
        <v>18</v>
      </c>
      <c r="C110" s="20" t="s">
        <v>50</v>
      </c>
      <c r="D110" s="20" t="s">
        <v>500</v>
      </c>
      <c r="E110" s="20"/>
      <c r="F110" s="21">
        <v>46313.772951388892</v>
      </c>
      <c r="G110" s="20" t="s">
        <v>22</v>
      </c>
      <c r="H110" s="20" t="s">
        <v>5839</v>
      </c>
      <c r="I110" s="22">
        <v>430</v>
      </c>
      <c r="J110" s="20" t="s">
        <v>23</v>
      </c>
      <c r="K110" s="20" t="s">
        <v>51</v>
      </c>
      <c r="L110" s="22">
        <v>870</v>
      </c>
      <c r="M110" s="20" t="s">
        <v>46</v>
      </c>
      <c r="N110" s="21">
        <v>46313.817812499998</v>
      </c>
      <c r="O110" s="22">
        <v>430</v>
      </c>
      <c r="P110" s="20" t="s">
        <v>26</v>
      </c>
      <c r="Q110" s="22">
        <v>30</v>
      </c>
      <c r="R110" s="3" t="str">
        <f>IF(OR(G110="12R",G110="12L"),_xlfn.XLOOKUP(C110,DB!$A$2:$A$255,DB!$B$2:$B$255,""),IF(OR(G110="30L",G110="30R"),_xlfn.XLOOKUP(C110,DB!$A$2:$A$255,DB!$C$2:$C$255,""),""))</f>
        <v>UDGUV</v>
      </c>
      <c r="S110" s="3">
        <f t="shared" si="1"/>
        <v>18</v>
      </c>
      <c r="T110" s="3" t="str">
        <f>_xlfn.XLOOKUP(C110,DB!$A$2:$A$255,DB!$D$2:$D$255,"")</f>
        <v>Sector 2</v>
      </c>
    </row>
    <row r="111" spans="1:20" x14ac:dyDescent="0.2">
      <c r="A111" s="20" t="s">
        <v>1885</v>
      </c>
      <c r="B111" s="20" t="s">
        <v>18</v>
      </c>
      <c r="C111" s="20" t="s">
        <v>528</v>
      </c>
      <c r="D111" s="20" t="s">
        <v>29</v>
      </c>
      <c r="E111" s="20" t="s">
        <v>5840</v>
      </c>
      <c r="F111" s="21">
        <v>46313.774513888886</v>
      </c>
      <c r="G111" s="20" t="s">
        <v>22</v>
      </c>
      <c r="H111" s="20" t="s">
        <v>5841</v>
      </c>
      <c r="I111" s="22">
        <v>340</v>
      </c>
      <c r="J111" s="20" t="s">
        <v>23</v>
      </c>
      <c r="K111" s="20" t="s">
        <v>24</v>
      </c>
      <c r="L111" s="22">
        <v>885</v>
      </c>
      <c r="M111" s="20" t="s">
        <v>36</v>
      </c>
      <c r="N111" s="21">
        <v>46313.822164351848</v>
      </c>
      <c r="O111" s="22">
        <v>360</v>
      </c>
      <c r="P111" s="20" t="s">
        <v>26</v>
      </c>
      <c r="Q111" s="22">
        <v>190</v>
      </c>
      <c r="R111" s="3" t="str">
        <f>IF(OR(G111="12R",G111="12L"),_xlfn.XLOOKUP(C111,DB!$A$2:$A$255,DB!$B$2:$B$255,""),IF(OR(G111="30L",G111="30R"),_xlfn.XLOOKUP(C111,DB!$A$2:$A$255,DB!$C$2:$C$255,""),""))</f>
        <v>ENEBA</v>
      </c>
      <c r="S111" s="3">
        <f t="shared" si="1"/>
        <v>18</v>
      </c>
      <c r="T111" s="3" t="str">
        <f>_xlfn.XLOOKUP(C111,DB!$A$2:$A$255,DB!$D$2:$D$255,"")</f>
        <v>Sector 3</v>
      </c>
    </row>
    <row r="112" spans="1:20" x14ac:dyDescent="0.2">
      <c r="A112" s="20" t="s">
        <v>393</v>
      </c>
      <c r="B112" s="20" t="s">
        <v>18</v>
      </c>
      <c r="C112" s="20" t="s">
        <v>28</v>
      </c>
      <c r="D112" s="20" t="s">
        <v>29</v>
      </c>
      <c r="E112" s="20" t="s">
        <v>3641</v>
      </c>
      <c r="F112" s="21">
        <v>46313.777835648143</v>
      </c>
      <c r="G112" s="20" t="s">
        <v>22</v>
      </c>
      <c r="H112" s="20" t="s">
        <v>5842</v>
      </c>
      <c r="I112" s="22">
        <v>350</v>
      </c>
      <c r="J112" s="20" t="s">
        <v>23</v>
      </c>
      <c r="K112" s="20" t="s">
        <v>24</v>
      </c>
      <c r="L112" s="22">
        <v>379</v>
      </c>
      <c r="M112" s="20" t="s">
        <v>645</v>
      </c>
      <c r="N112" s="21">
        <v>46313.800127314811</v>
      </c>
      <c r="O112" s="22">
        <v>350</v>
      </c>
      <c r="P112" s="20" t="s">
        <v>26</v>
      </c>
      <c r="Q112" s="22">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20" t="s">
        <v>244</v>
      </c>
      <c r="B113" s="20" t="s">
        <v>18</v>
      </c>
      <c r="C113" s="20" t="s">
        <v>28</v>
      </c>
      <c r="D113" s="20" t="s">
        <v>129</v>
      </c>
      <c r="E113" s="20" t="s">
        <v>1415</v>
      </c>
      <c r="F113" s="21">
        <v>46313.781215277777</v>
      </c>
      <c r="G113" s="20" t="s">
        <v>22</v>
      </c>
      <c r="H113" s="20" t="s">
        <v>5843</v>
      </c>
      <c r="I113" s="22">
        <v>310</v>
      </c>
      <c r="J113" s="20" t="s">
        <v>23</v>
      </c>
      <c r="K113" s="20" t="s">
        <v>24</v>
      </c>
      <c r="L113" s="22">
        <v>369</v>
      </c>
      <c r="M113" s="20" t="s">
        <v>926</v>
      </c>
      <c r="N113" s="21">
        <v>46313.802777777775</v>
      </c>
      <c r="O113" s="22">
        <v>310</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257</v>
      </c>
      <c r="B114" s="20" t="s">
        <v>18</v>
      </c>
      <c r="C114" s="20" t="s">
        <v>122</v>
      </c>
      <c r="D114" s="20" t="s">
        <v>123</v>
      </c>
      <c r="E114" s="20" t="s">
        <v>3632</v>
      </c>
      <c r="F114" s="21">
        <v>46313.782685185186</v>
      </c>
      <c r="G114" s="20" t="s">
        <v>22</v>
      </c>
      <c r="H114" s="20" t="s">
        <v>5844</v>
      </c>
      <c r="I114" s="22">
        <v>340</v>
      </c>
      <c r="J114" s="20" t="s">
        <v>23</v>
      </c>
      <c r="K114" s="20" t="s">
        <v>24</v>
      </c>
      <c r="L114" s="22">
        <v>572</v>
      </c>
      <c r="M114" s="20" t="s">
        <v>130</v>
      </c>
      <c r="N114" s="21">
        <v>46313.814328703702</v>
      </c>
      <c r="O114" s="22">
        <v>340</v>
      </c>
      <c r="P114" s="20" t="s">
        <v>26</v>
      </c>
      <c r="Q114" s="22">
        <v>40</v>
      </c>
      <c r="R114" s="3" t="str">
        <f>IF(OR(G114="12R",G114="12L"),_xlfn.XLOOKUP(C114,DB!$A$2:$A$255,DB!$B$2:$B$255,""),IF(OR(G114="30L",G114="30R"),_xlfn.XLOOKUP(C114,DB!$A$2:$A$255,DB!$C$2:$C$255,""),""))</f>
        <v>ENEBA</v>
      </c>
      <c r="S114" s="3">
        <f t="shared" si="1"/>
        <v>18</v>
      </c>
      <c r="T114" s="3" t="str">
        <f>_xlfn.XLOOKUP(C114,DB!$A$2:$A$255,DB!$D$2:$D$255,"")</f>
        <v>Sector 3</v>
      </c>
    </row>
    <row r="115" spans="1:20" x14ac:dyDescent="0.2">
      <c r="A115" s="20" t="s">
        <v>255</v>
      </c>
      <c r="B115" s="20" t="s">
        <v>18</v>
      </c>
      <c r="C115" s="20" t="s">
        <v>256</v>
      </c>
      <c r="D115" s="20" t="s">
        <v>61</v>
      </c>
      <c r="E115" s="20" t="s">
        <v>2651</v>
      </c>
      <c r="F115" s="21">
        <v>46313.783842592587</v>
      </c>
      <c r="G115" s="20" t="s">
        <v>22</v>
      </c>
      <c r="H115" s="20" t="s">
        <v>5845</v>
      </c>
      <c r="I115" s="22">
        <v>340</v>
      </c>
      <c r="J115" s="20" t="s">
        <v>23</v>
      </c>
      <c r="K115" s="20" t="s">
        <v>24</v>
      </c>
      <c r="L115" s="22">
        <v>880</v>
      </c>
      <c r="M115" s="20" t="s">
        <v>36</v>
      </c>
      <c r="N115" s="21">
        <v>46313.831412037034</v>
      </c>
      <c r="O115" s="22">
        <v>340</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665</v>
      </c>
      <c r="B116" s="20" t="s">
        <v>18</v>
      </c>
      <c r="C116" s="20" t="s">
        <v>666</v>
      </c>
      <c r="D116" s="20" t="s">
        <v>29</v>
      </c>
      <c r="E116" s="20" t="s">
        <v>3582</v>
      </c>
      <c r="F116" s="21">
        <v>46313.787256944444</v>
      </c>
      <c r="G116" s="20" t="s">
        <v>22</v>
      </c>
      <c r="H116" s="20" t="s">
        <v>5846</v>
      </c>
      <c r="I116" s="22">
        <v>340</v>
      </c>
      <c r="J116" s="20" t="s">
        <v>23</v>
      </c>
      <c r="K116" s="20" t="s">
        <v>24</v>
      </c>
      <c r="L116" s="22">
        <v>438</v>
      </c>
      <c r="M116" s="20" t="s">
        <v>204</v>
      </c>
      <c r="N116" s="21">
        <v>46313.812453703707</v>
      </c>
      <c r="O116" s="22">
        <v>340</v>
      </c>
      <c r="P116" s="20" t="s">
        <v>26</v>
      </c>
      <c r="Q116" s="22">
        <v>40</v>
      </c>
      <c r="R116" s="3" t="str">
        <f>IF(OR(G116="12R",G116="12L"),_xlfn.XLOOKUP(C116,DB!$A$2:$A$255,DB!$B$2:$B$255,""),IF(OR(G116="30L",G116="30R"),_xlfn.XLOOKUP(C116,DB!$A$2:$A$255,DB!$C$2:$C$255,""),""))</f>
        <v>OMSUK</v>
      </c>
      <c r="S116" s="3">
        <f t="shared" si="1"/>
        <v>18</v>
      </c>
      <c r="T116" s="3" t="str">
        <f>_xlfn.XLOOKUP(C116,DB!$A$2:$A$255,DB!$D$2:$D$255,"")</f>
        <v>Sector 3</v>
      </c>
    </row>
    <row r="117" spans="1:20" x14ac:dyDescent="0.2">
      <c r="A117" s="20" t="s">
        <v>5847</v>
      </c>
      <c r="B117" s="20" t="s">
        <v>18</v>
      </c>
      <c r="C117" s="20" t="s">
        <v>66</v>
      </c>
      <c r="D117" s="20" t="s">
        <v>129</v>
      </c>
      <c r="E117" s="20"/>
      <c r="F117" s="21">
        <v>46313.789155092592</v>
      </c>
      <c r="G117" s="20" t="s">
        <v>22</v>
      </c>
      <c r="H117" s="20" t="s">
        <v>5848</v>
      </c>
      <c r="I117" s="22">
        <v>220</v>
      </c>
      <c r="J117" s="20" t="s">
        <v>23</v>
      </c>
      <c r="K117" s="20" t="s">
        <v>26</v>
      </c>
      <c r="L117" s="22">
        <v>356</v>
      </c>
      <c r="M117" s="20" t="s">
        <v>66</v>
      </c>
      <c r="N117" s="21">
        <v>46313.814444444448</v>
      </c>
      <c r="O117" s="22">
        <v>0</v>
      </c>
      <c r="P117" s="20" t="s">
        <v>26</v>
      </c>
      <c r="Q117" s="22">
        <v>30</v>
      </c>
      <c r="R117" s="3" t="str">
        <f>IF(OR(G117="12R",G117="12L"),_xlfn.XLOOKUP(C117,DB!$A$2:$A$255,DB!$B$2:$B$255,""),IF(OR(G117="30L",G117="30R"),_xlfn.XLOOKUP(C117,DB!$A$2:$A$255,DB!$C$2:$C$255,""),""))</f>
        <v>UDGUV</v>
      </c>
      <c r="S117" s="3">
        <f t="shared" si="1"/>
        <v>18</v>
      </c>
      <c r="T117" s="3" t="str">
        <f>_xlfn.XLOOKUP(C117,DB!$A$2:$A$255,DB!$D$2:$D$255,"")</f>
        <v>Sector 2</v>
      </c>
    </row>
    <row r="118" spans="1:20" x14ac:dyDescent="0.2">
      <c r="A118" s="20" t="s">
        <v>498</v>
      </c>
      <c r="B118" s="20" t="s">
        <v>18</v>
      </c>
      <c r="C118" s="20" t="s">
        <v>101</v>
      </c>
      <c r="D118" s="20" t="s">
        <v>54</v>
      </c>
      <c r="E118" s="20" t="s">
        <v>112</v>
      </c>
      <c r="F118" s="21">
        <v>46313.790902777779</v>
      </c>
      <c r="G118" s="20" t="s">
        <v>22</v>
      </c>
      <c r="H118" s="20" t="s">
        <v>5849</v>
      </c>
      <c r="I118" s="22">
        <v>380</v>
      </c>
      <c r="J118" s="20" t="s">
        <v>23</v>
      </c>
      <c r="K118" s="20" t="s">
        <v>152</v>
      </c>
      <c r="L118" s="22">
        <v>871</v>
      </c>
      <c r="M118" s="20" t="s">
        <v>46</v>
      </c>
      <c r="N118" s="21">
        <v>46313.839247685188</v>
      </c>
      <c r="O118" s="22">
        <v>380</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251</v>
      </c>
      <c r="B119" s="20" t="s">
        <v>18</v>
      </c>
      <c r="C119" s="20" t="s">
        <v>63</v>
      </c>
      <c r="D119" s="20" t="s">
        <v>54</v>
      </c>
      <c r="E119" s="20" t="s">
        <v>394</v>
      </c>
      <c r="F119" s="21">
        <v>46313.79414351852</v>
      </c>
      <c r="G119" s="20" t="s">
        <v>22</v>
      </c>
      <c r="H119" s="20" t="s">
        <v>5850</v>
      </c>
      <c r="I119" s="22">
        <v>380</v>
      </c>
      <c r="J119" s="20" t="s">
        <v>23</v>
      </c>
      <c r="K119" s="20" t="s">
        <v>24</v>
      </c>
      <c r="L119" s="22">
        <v>868</v>
      </c>
      <c r="M119" s="20" t="s">
        <v>181</v>
      </c>
      <c r="N119" s="21">
        <v>46313.842175925922</v>
      </c>
      <c r="O119" s="22">
        <v>380</v>
      </c>
      <c r="P119" s="20" t="s">
        <v>26</v>
      </c>
      <c r="Q119" s="22">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s="20" t="s">
        <v>245</v>
      </c>
      <c r="B120" s="20" t="s">
        <v>18</v>
      </c>
      <c r="C120" s="20" t="s">
        <v>246</v>
      </c>
      <c r="D120" s="20" t="s">
        <v>247</v>
      </c>
      <c r="E120" s="20" t="s">
        <v>658</v>
      </c>
      <c r="F120" s="21">
        <v>46313.794988425929</v>
      </c>
      <c r="G120" s="20" t="s">
        <v>22</v>
      </c>
      <c r="H120" s="20" t="s">
        <v>5851</v>
      </c>
      <c r="I120" s="22">
        <v>100</v>
      </c>
      <c r="J120" s="20" t="s">
        <v>23</v>
      </c>
      <c r="K120" s="20" t="s">
        <v>24</v>
      </c>
      <c r="L120" s="22">
        <v>362</v>
      </c>
      <c r="M120" s="20" t="s">
        <v>246</v>
      </c>
      <c r="N120" s="21">
        <v>46313.860682870371</v>
      </c>
      <c r="O120" s="22">
        <v>0</v>
      </c>
      <c r="P120" s="20" t="s">
        <v>137</v>
      </c>
      <c r="Q120" s="22">
        <v>40</v>
      </c>
      <c r="R120" s="3" t="str">
        <f>IF(OR(G120="12R",G120="12L"),_xlfn.XLOOKUP(C120,DB!$A$2:$A$255,DB!$B$2:$B$255,""),IF(OR(G120="30L",G120="30R"),_xlfn.XLOOKUP(C120,DB!$A$2:$A$255,DB!$C$2:$C$255,""),""))</f>
        <v>CZM</v>
      </c>
      <c r="S120" s="3">
        <f t="shared" si="1"/>
        <v>19</v>
      </c>
      <c r="T120" s="3" t="str">
        <f>_xlfn.XLOOKUP(C120,DB!$A$2:$A$255,DB!$D$2:$D$255,"")</f>
        <v>Sector 7</v>
      </c>
    </row>
    <row r="121" spans="1:20" x14ac:dyDescent="0.2">
      <c r="A121" s="20" t="s">
        <v>494</v>
      </c>
      <c r="B121" s="20" t="s">
        <v>18</v>
      </c>
      <c r="C121" s="20" t="s">
        <v>282</v>
      </c>
      <c r="D121" s="20" t="s">
        <v>116</v>
      </c>
      <c r="E121" s="20" t="s">
        <v>5852</v>
      </c>
      <c r="F121" s="21">
        <v>46313.797418981485</v>
      </c>
      <c r="G121" s="20" t="s">
        <v>22</v>
      </c>
      <c r="H121" s="20" t="s">
        <v>495</v>
      </c>
      <c r="I121" s="22">
        <v>390</v>
      </c>
      <c r="J121" s="20" t="s">
        <v>23</v>
      </c>
      <c r="K121" s="20" t="s">
        <v>24</v>
      </c>
      <c r="L121" s="22">
        <v>136</v>
      </c>
      <c r="M121" s="20" t="s">
        <v>40</v>
      </c>
      <c r="N121" s="21">
        <v>46313.806550925925</v>
      </c>
      <c r="O121" s="22">
        <v>282</v>
      </c>
      <c r="P121" s="20" t="s">
        <v>26</v>
      </c>
      <c r="Q121" s="22">
        <v>190</v>
      </c>
      <c r="R121" s="3" t="str">
        <f>IF(OR(G121="12R",G121="12L"),_xlfn.XLOOKUP(C121,DB!$A$2:$A$255,DB!$B$2:$B$255,""),IF(OR(G121="30L",G121="30R"),_xlfn.XLOOKUP(C121,DB!$A$2:$A$255,DB!$C$2:$C$255,""),""))</f>
        <v>OMSUK</v>
      </c>
      <c r="S121" s="3">
        <f t="shared" si="1"/>
        <v>19</v>
      </c>
      <c r="T121" s="3" t="str">
        <f>_xlfn.XLOOKUP(C121,DB!$A$2:$A$255,DB!$D$2:$D$255,"")</f>
        <v>Sector 3</v>
      </c>
    </row>
    <row r="122" spans="1:20" x14ac:dyDescent="0.2">
      <c r="A122" s="20" t="s">
        <v>509</v>
      </c>
      <c r="B122" s="20" t="s">
        <v>18</v>
      </c>
      <c r="C122" s="20" t="s">
        <v>134</v>
      </c>
      <c r="D122" s="20" t="s">
        <v>54</v>
      </c>
      <c r="E122" s="20" t="s">
        <v>5853</v>
      </c>
      <c r="F122" s="21">
        <v>46313.799027777779</v>
      </c>
      <c r="G122" s="20" t="s">
        <v>22</v>
      </c>
      <c r="H122" s="20" t="s">
        <v>5854</v>
      </c>
      <c r="I122" s="22">
        <v>370</v>
      </c>
      <c r="J122" s="20" t="s">
        <v>23</v>
      </c>
      <c r="K122" s="20" t="s">
        <v>24</v>
      </c>
      <c r="L122" s="22">
        <v>384</v>
      </c>
      <c r="M122" s="20" t="s">
        <v>269</v>
      </c>
      <c r="N122" s="21">
        <v>46313.819803240738</v>
      </c>
      <c r="O122" s="22">
        <v>370</v>
      </c>
      <c r="P122" s="20" t="s">
        <v>26</v>
      </c>
      <c r="Q122" s="22">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20" t="s">
        <v>307</v>
      </c>
      <c r="B123" s="20" t="s">
        <v>18</v>
      </c>
      <c r="C123" s="20" t="s">
        <v>172</v>
      </c>
      <c r="D123" s="20" t="s">
        <v>34</v>
      </c>
      <c r="E123" s="20" t="s">
        <v>514</v>
      </c>
      <c r="F123" s="21">
        <v>46313.799942129626</v>
      </c>
      <c r="G123" s="20" t="s">
        <v>22</v>
      </c>
      <c r="H123" s="20" t="s">
        <v>5855</v>
      </c>
      <c r="I123" s="22">
        <v>320</v>
      </c>
      <c r="J123" s="20" t="s">
        <v>23</v>
      </c>
      <c r="K123" s="20" t="s">
        <v>24</v>
      </c>
      <c r="L123" s="22">
        <v>329</v>
      </c>
      <c r="M123" s="20" t="s">
        <v>174</v>
      </c>
      <c r="N123" s="21">
        <v>46313.81863425926</v>
      </c>
      <c r="O123" s="22">
        <v>360</v>
      </c>
      <c r="P123" s="20" t="s">
        <v>26</v>
      </c>
      <c r="Q123" s="22">
        <v>190</v>
      </c>
      <c r="R123" s="3" t="str">
        <f>IF(OR(G123="12R",G123="12L"),_xlfn.XLOOKUP(C123,DB!$A$2:$A$255,DB!$B$2:$B$255,""),IF(OR(G123="30L",G123="30R"),_xlfn.XLOOKUP(C123,DB!$A$2:$A$255,DB!$C$2:$C$255,""),""))</f>
        <v>CZM</v>
      </c>
      <c r="S123" s="3">
        <f t="shared" si="1"/>
        <v>19</v>
      </c>
      <c r="T123" s="3" t="str">
        <f>_xlfn.XLOOKUP(C123,DB!$A$2:$A$255,DB!$D$2:$D$255,"")</f>
        <v>Sector 7</v>
      </c>
    </row>
    <row r="124" spans="1:20" x14ac:dyDescent="0.2">
      <c r="A124" s="20" t="s">
        <v>5856</v>
      </c>
      <c r="B124" s="20" t="s">
        <v>18</v>
      </c>
      <c r="C124" s="20" t="s">
        <v>1199</v>
      </c>
      <c r="D124" s="20" t="s">
        <v>723</v>
      </c>
      <c r="E124" s="20" t="s">
        <v>5857</v>
      </c>
      <c r="F124" s="21">
        <v>46313.801030092596</v>
      </c>
      <c r="G124" s="20" t="s">
        <v>22</v>
      </c>
      <c r="H124" s="20" t="s">
        <v>5858</v>
      </c>
      <c r="I124" s="22">
        <v>450</v>
      </c>
      <c r="J124" s="20" t="s">
        <v>23</v>
      </c>
      <c r="K124" s="20" t="s">
        <v>152</v>
      </c>
      <c r="L124" s="22">
        <v>172</v>
      </c>
      <c r="M124" s="20" t="s">
        <v>5859</v>
      </c>
      <c r="N124" s="21">
        <v>46313.811041666668</v>
      </c>
      <c r="O124" s="22">
        <v>329</v>
      </c>
      <c r="P124" s="20" t="s">
        <v>26</v>
      </c>
      <c r="Q124" s="22">
        <v>30</v>
      </c>
      <c r="R124" s="3" t="str">
        <f>IF(OR(G124="12R",G124="12L"),_xlfn.XLOOKUP(C124,DB!$A$2:$A$255,DB!$B$2:$B$255,""),IF(OR(G124="30L",G124="30R"),_xlfn.XLOOKUP(C124,DB!$A$2:$A$255,DB!$C$2:$C$255,""),""))</f>
        <v>TAKUX</v>
      </c>
      <c r="S124" s="3">
        <f t="shared" si="1"/>
        <v>19</v>
      </c>
      <c r="T124" s="3" t="str">
        <f>_xlfn.XLOOKUP(C124,DB!$A$2:$A$255,DB!$D$2:$D$255,"")</f>
        <v>Sector 7</v>
      </c>
    </row>
    <row r="125" spans="1:20" x14ac:dyDescent="0.2">
      <c r="A125" s="20" t="s">
        <v>263</v>
      </c>
      <c r="B125" s="20" t="s">
        <v>18</v>
      </c>
      <c r="C125" s="20" t="s">
        <v>115</v>
      </c>
      <c r="D125" s="20" t="s">
        <v>29</v>
      </c>
      <c r="E125" s="20" t="s">
        <v>4921</v>
      </c>
      <c r="F125" s="21">
        <v>46313.80232638889</v>
      </c>
      <c r="G125" s="20" t="s">
        <v>22</v>
      </c>
      <c r="H125" s="20" t="s">
        <v>567</v>
      </c>
      <c r="I125" s="22">
        <v>350</v>
      </c>
      <c r="J125" s="20" t="s">
        <v>23</v>
      </c>
      <c r="K125" s="20" t="s">
        <v>24</v>
      </c>
      <c r="L125" s="22">
        <v>153</v>
      </c>
      <c r="M125" s="20" t="s">
        <v>117</v>
      </c>
      <c r="N125" s="21">
        <v>46313.812974537039</v>
      </c>
      <c r="O125" s="22">
        <v>275</v>
      </c>
      <c r="P125" s="20" t="s">
        <v>26</v>
      </c>
      <c r="Q125" s="22">
        <v>190</v>
      </c>
      <c r="R125" s="3" t="str">
        <f>IF(OR(G125="12R",G125="12L"),_xlfn.XLOOKUP(C125,DB!$A$2:$A$255,DB!$B$2:$B$255,""),IF(OR(G125="30L",G125="30R"),_xlfn.XLOOKUP(C125,DB!$A$2:$A$255,DB!$C$2:$C$255,""),""))</f>
        <v>TAKUX</v>
      </c>
      <c r="S125" s="3">
        <f t="shared" si="1"/>
        <v>19</v>
      </c>
      <c r="T125" s="3" t="str">
        <f>_xlfn.XLOOKUP(C125,DB!$A$2:$A$255,DB!$D$2:$D$255,"")</f>
        <v>Sector 7</v>
      </c>
    </row>
    <row r="126" spans="1:20" x14ac:dyDescent="0.2">
      <c r="A126" s="20" t="s">
        <v>422</v>
      </c>
      <c r="B126" s="20" t="s">
        <v>18</v>
      </c>
      <c r="C126" s="20" t="s">
        <v>423</v>
      </c>
      <c r="D126" s="20" t="s">
        <v>61</v>
      </c>
      <c r="E126" s="20" t="s">
        <v>4217</v>
      </c>
      <c r="F126" s="21">
        <v>46313.803217592591</v>
      </c>
      <c r="G126" s="20" t="s">
        <v>22</v>
      </c>
      <c r="H126" s="20" t="s">
        <v>5860</v>
      </c>
      <c r="I126" s="22">
        <v>320</v>
      </c>
      <c r="J126" s="20" t="s">
        <v>23</v>
      </c>
      <c r="K126" s="20" t="s">
        <v>24</v>
      </c>
      <c r="L126" s="22">
        <v>563</v>
      </c>
      <c r="M126" s="20" t="s">
        <v>130</v>
      </c>
      <c r="N126" s="21">
        <v>46313.835138888884</v>
      </c>
      <c r="O126" s="22">
        <v>320</v>
      </c>
      <c r="P126" s="20" t="s">
        <v>26</v>
      </c>
      <c r="Q126" s="22">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20" t="s">
        <v>155</v>
      </c>
      <c r="B127" s="20" t="s">
        <v>18</v>
      </c>
      <c r="C127" s="20" t="s">
        <v>33</v>
      </c>
      <c r="D127" s="20" t="s">
        <v>61</v>
      </c>
      <c r="E127" s="20" t="s">
        <v>156</v>
      </c>
      <c r="F127" s="21">
        <v>46313.804062499999</v>
      </c>
      <c r="G127" s="20" t="s">
        <v>22</v>
      </c>
      <c r="H127" s="20" t="s">
        <v>5861</v>
      </c>
      <c r="I127" s="22">
        <v>340</v>
      </c>
      <c r="J127" s="20" t="s">
        <v>23</v>
      </c>
      <c r="K127" s="20" t="s">
        <v>24</v>
      </c>
      <c r="L127" s="22">
        <v>875</v>
      </c>
      <c r="M127" s="20" t="s">
        <v>36</v>
      </c>
      <c r="N127" s="21">
        <v>46313.852974537032</v>
      </c>
      <c r="O127" s="22">
        <v>340</v>
      </c>
      <c r="P127" s="20" t="s">
        <v>26</v>
      </c>
      <c r="Q127" s="22">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669</v>
      </c>
      <c r="B128" s="20" t="s">
        <v>18</v>
      </c>
      <c r="C128" s="20" t="s">
        <v>317</v>
      </c>
      <c r="D128" s="20" t="s">
        <v>20</v>
      </c>
      <c r="E128" s="20" t="s">
        <v>5862</v>
      </c>
      <c r="F128" s="21">
        <v>46313.805185185185</v>
      </c>
      <c r="G128" s="20" t="s">
        <v>22</v>
      </c>
      <c r="H128" s="20" t="s">
        <v>5863</v>
      </c>
      <c r="I128" s="22">
        <v>280</v>
      </c>
      <c r="J128" s="20" t="s">
        <v>23</v>
      </c>
      <c r="K128" s="20" t="s">
        <v>24</v>
      </c>
      <c r="L128" s="22">
        <v>570</v>
      </c>
      <c r="M128" s="20" t="s">
        <v>130</v>
      </c>
      <c r="N128" s="21">
        <v>46313.83630787037</v>
      </c>
      <c r="O128" s="22">
        <v>260</v>
      </c>
      <c r="P128" s="20" t="s">
        <v>26</v>
      </c>
      <c r="Q128" s="22">
        <v>40</v>
      </c>
      <c r="R128" s="3" t="str">
        <f>IF(OR(G128="12R",G128="12L"),_xlfn.XLOOKUP(C128,DB!$A$2:$A$255,DB!$B$2:$B$255,""),IF(OR(G128="30L",G128="30R"),_xlfn.XLOOKUP(C128,DB!$A$2:$A$255,DB!$C$2:$C$255,""),""))</f>
        <v>UDGUV</v>
      </c>
      <c r="S128" s="3">
        <f t="shared" si="1"/>
        <v>19</v>
      </c>
      <c r="T128" s="3" t="str">
        <f>_xlfn.XLOOKUP(C128,DB!$A$2:$A$255,DB!$D$2:$D$255,"")</f>
        <v>Sector 2</v>
      </c>
    </row>
    <row r="129" spans="1:20" x14ac:dyDescent="0.2">
      <c r="A129" s="20" t="s">
        <v>248</v>
      </c>
      <c r="B129" s="20" t="s">
        <v>18</v>
      </c>
      <c r="C129" s="20" t="s">
        <v>249</v>
      </c>
      <c r="D129" s="20" t="s">
        <v>29</v>
      </c>
      <c r="E129" s="20" t="s">
        <v>5864</v>
      </c>
      <c r="F129" s="21">
        <v>46313.80605324074</v>
      </c>
      <c r="G129" s="20" t="s">
        <v>22</v>
      </c>
      <c r="H129" s="20" t="s">
        <v>5865</v>
      </c>
      <c r="I129" s="22">
        <v>360</v>
      </c>
      <c r="J129" s="20" t="s">
        <v>23</v>
      </c>
      <c r="K129" s="20" t="s">
        <v>24</v>
      </c>
      <c r="L129" s="22">
        <v>895</v>
      </c>
      <c r="M129" s="20" t="s">
        <v>5866</v>
      </c>
      <c r="N129" s="21">
        <v>46313.853831018518</v>
      </c>
      <c r="O129" s="22">
        <v>350</v>
      </c>
      <c r="P129" s="20" t="s">
        <v>26</v>
      </c>
      <c r="Q129" s="22">
        <v>190</v>
      </c>
      <c r="R129" s="3" t="str">
        <f>IF(OR(G129="12R",G129="12L"),_xlfn.XLOOKUP(C129,DB!$A$2:$A$255,DB!$B$2:$B$255,""),IF(OR(G129="30L",G129="30R"),_xlfn.XLOOKUP(C129,DB!$A$2:$A$255,DB!$C$2:$C$255,""),""))</f>
        <v>UDGUV</v>
      </c>
      <c r="S129" s="3">
        <f t="shared" si="1"/>
        <v>19</v>
      </c>
      <c r="T129" s="3" t="str">
        <f>_xlfn.XLOOKUP(C129,DB!$A$2:$A$255,DB!$D$2:$D$255,"")</f>
        <v>Sector 2</v>
      </c>
    </row>
    <row r="130" spans="1:20" x14ac:dyDescent="0.2">
      <c r="A130" s="20" t="s">
        <v>492</v>
      </c>
      <c r="B130" s="20" t="s">
        <v>18</v>
      </c>
      <c r="C130" s="20" t="s">
        <v>493</v>
      </c>
      <c r="D130" s="20" t="s">
        <v>116</v>
      </c>
      <c r="E130" s="20" t="s">
        <v>3200</v>
      </c>
      <c r="F130" s="21">
        <v>46313.806828703702</v>
      </c>
      <c r="G130" s="20" t="s">
        <v>22</v>
      </c>
      <c r="H130" s="20" t="s">
        <v>5867</v>
      </c>
      <c r="I130" s="22">
        <v>380</v>
      </c>
      <c r="J130" s="20" t="s">
        <v>23</v>
      </c>
      <c r="K130" s="20" t="s">
        <v>24</v>
      </c>
      <c r="L130" s="22">
        <v>447</v>
      </c>
      <c r="M130" s="20" t="s">
        <v>204</v>
      </c>
      <c r="N130" s="21">
        <v>46313.832152777773</v>
      </c>
      <c r="O130" s="22">
        <v>340</v>
      </c>
      <c r="P130" s="20" t="s">
        <v>26</v>
      </c>
      <c r="Q130" s="22">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424</v>
      </c>
      <c r="B131" s="20" t="s">
        <v>18</v>
      </c>
      <c r="C131" s="20" t="s">
        <v>260</v>
      </c>
      <c r="D131" s="20" t="s">
        <v>261</v>
      </c>
      <c r="E131" s="20" t="s">
        <v>5868</v>
      </c>
      <c r="F131" s="21">
        <v>46313.809733796297</v>
      </c>
      <c r="G131" s="20" t="s">
        <v>22</v>
      </c>
      <c r="H131" s="20" t="s">
        <v>5869</v>
      </c>
      <c r="I131" s="22">
        <v>350</v>
      </c>
      <c r="J131" s="20" t="s">
        <v>23</v>
      </c>
      <c r="K131" s="20" t="s">
        <v>24</v>
      </c>
      <c r="L131" s="22">
        <v>136</v>
      </c>
      <c r="M131" s="20" t="s">
        <v>40</v>
      </c>
      <c r="N131" s="21">
        <v>46313.819097222222</v>
      </c>
      <c r="O131" s="22">
        <v>212</v>
      </c>
      <c r="P131" s="20" t="s">
        <v>41</v>
      </c>
      <c r="Q131" s="22">
        <v>190</v>
      </c>
      <c r="R131" s="3" t="str">
        <f>IF(OR(G131="12R",G131="12L"),_xlfn.XLOOKUP(C131,DB!$A$2:$A$255,DB!$B$2:$B$255,""),IF(OR(G131="30L",G131="30R"),_xlfn.XLOOKUP(C131,DB!$A$2:$A$255,DB!$C$2:$C$255,""),""))</f>
        <v>NUDAL</v>
      </c>
      <c r="S131" s="3">
        <f t="shared" ref="S131:S194" si="2">HOUR(F131)</f>
        <v>19</v>
      </c>
      <c r="T131" s="3" t="str">
        <f>_xlfn.XLOOKUP(C131,DB!$A$2:$A$255,DB!$D$2:$D$255,"")</f>
        <v>Sector 3</v>
      </c>
    </row>
    <row r="132" spans="1:20" x14ac:dyDescent="0.2">
      <c r="A132" s="20" t="s">
        <v>272</v>
      </c>
      <c r="B132" s="20" t="s">
        <v>18</v>
      </c>
      <c r="C132" s="20" t="s">
        <v>273</v>
      </c>
      <c r="D132" s="20" t="s">
        <v>20</v>
      </c>
      <c r="E132" s="20" t="s">
        <v>1258</v>
      </c>
      <c r="F132" s="21">
        <v>46313.811296296291</v>
      </c>
      <c r="G132" s="20" t="s">
        <v>22</v>
      </c>
      <c r="H132" s="20" t="s">
        <v>5870</v>
      </c>
      <c r="I132" s="22">
        <v>340</v>
      </c>
      <c r="J132" s="20" t="s">
        <v>23</v>
      </c>
      <c r="K132" s="20" t="s">
        <v>24</v>
      </c>
      <c r="L132" s="22">
        <v>882</v>
      </c>
      <c r="M132" s="20" t="s">
        <v>36</v>
      </c>
      <c r="N132" s="21">
        <v>46313.860069444447</v>
      </c>
      <c r="O132" s="22">
        <v>340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258</v>
      </c>
      <c r="B133" s="20" t="s">
        <v>18</v>
      </c>
      <c r="C133" s="20" t="s">
        <v>128</v>
      </c>
      <c r="D133" s="20" t="s">
        <v>61</v>
      </c>
      <c r="E133" s="20" t="s">
        <v>5617</v>
      </c>
      <c r="F133" s="21">
        <v>46313.812743055554</v>
      </c>
      <c r="G133" s="20" t="s">
        <v>22</v>
      </c>
      <c r="H133" s="20" t="s">
        <v>5871</v>
      </c>
      <c r="I133" s="22">
        <v>340</v>
      </c>
      <c r="J133" s="20" t="s">
        <v>23</v>
      </c>
      <c r="K133" s="20" t="s">
        <v>24</v>
      </c>
      <c r="L133" s="22">
        <v>574</v>
      </c>
      <c r="M133" s="20" t="s">
        <v>130</v>
      </c>
      <c r="N133" s="21">
        <v>46313.843819444446</v>
      </c>
      <c r="O133" s="22">
        <v>340</v>
      </c>
      <c r="P133" s="20" t="s">
        <v>26</v>
      </c>
      <c r="Q133" s="22">
        <v>40</v>
      </c>
      <c r="R133" s="3" t="str">
        <f>IF(OR(G133="12R",G133="12L"),_xlfn.XLOOKUP(C133,DB!$A$2:$A$255,DB!$B$2:$B$255,""),IF(OR(G133="30L",G133="30R"),_xlfn.XLOOKUP(C133,DB!$A$2:$A$255,DB!$C$2:$C$255,""),""))</f>
        <v>ENEBA</v>
      </c>
      <c r="S133" s="3">
        <f t="shared" si="2"/>
        <v>19</v>
      </c>
      <c r="T133" s="3" t="str">
        <f>_xlfn.XLOOKUP(C133,DB!$A$2:$A$255,DB!$D$2:$D$255,"")</f>
        <v>Sector 3</v>
      </c>
    </row>
    <row r="134" spans="1:20" x14ac:dyDescent="0.2">
      <c r="A134" s="20" t="s">
        <v>501</v>
      </c>
      <c r="B134" s="20" t="s">
        <v>18</v>
      </c>
      <c r="C134" s="20" t="s">
        <v>502</v>
      </c>
      <c r="D134" s="20" t="s">
        <v>29</v>
      </c>
      <c r="E134" s="20" t="s">
        <v>1155</v>
      </c>
      <c r="F134" s="21">
        <v>46313.813946759255</v>
      </c>
      <c r="G134" s="20" t="s">
        <v>22</v>
      </c>
      <c r="H134" s="20" t="s">
        <v>5872</v>
      </c>
      <c r="I134" s="22">
        <v>360</v>
      </c>
      <c r="J134" s="20" t="s">
        <v>23</v>
      </c>
      <c r="K134" s="20" t="s">
        <v>24</v>
      </c>
      <c r="L134" s="22">
        <v>438</v>
      </c>
      <c r="M134" s="20" t="s">
        <v>204</v>
      </c>
      <c r="N134" s="21">
        <v>46313.839340277773</v>
      </c>
      <c r="O134" s="22">
        <v>320</v>
      </c>
      <c r="P134" s="20" t="s">
        <v>26</v>
      </c>
      <c r="Q134" s="22">
        <v>40</v>
      </c>
      <c r="R134" s="3" t="str">
        <f>IF(OR(G134="12R",G134="12L"),_xlfn.XLOOKUP(C134,DB!$A$2:$A$255,DB!$B$2:$B$255,""),IF(OR(G134="30L",G134="30R"),_xlfn.XLOOKUP(C134,DB!$A$2:$A$255,DB!$C$2:$C$255,""),""))</f>
        <v>OMSUK</v>
      </c>
      <c r="S134" s="3">
        <f t="shared" si="2"/>
        <v>19</v>
      </c>
      <c r="T134" s="3" t="str">
        <f>_xlfn.XLOOKUP(C134,DB!$A$2:$A$255,DB!$D$2:$D$255,"")</f>
        <v>Sector 3</v>
      </c>
    </row>
    <row r="135" spans="1:20" x14ac:dyDescent="0.2">
      <c r="A135" s="20" t="s">
        <v>198</v>
      </c>
      <c r="B135" s="20" t="s">
        <v>18</v>
      </c>
      <c r="C135" s="20" t="s">
        <v>199</v>
      </c>
      <c r="D135" s="20" t="s">
        <v>61</v>
      </c>
      <c r="E135" s="20" t="s">
        <v>3321</v>
      </c>
      <c r="F135" s="21">
        <v>46313.815115740741</v>
      </c>
      <c r="G135" s="20" t="s">
        <v>22</v>
      </c>
      <c r="H135" s="20" t="s">
        <v>5873</v>
      </c>
      <c r="I135" s="22">
        <v>330</v>
      </c>
      <c r="J135" s="20" t="s">
        <v>23</v>
      </c>
      <c r="K135" s="20" t="s">
        <v>24</v>
      </c>
      <c r="L135" s="22">
        <v>380</v>
      </c>
      <c r="M135" s="20" t="s">
        <v>5874</v>
      </c>
      <c r="N135" s="21">
        <v>46313.837118055555</v>
      </c>
      <c r="O135" s="22">
        <v>330</v>
      </c>
      <c r="P135" s="20" t="s">
        <v>26</v>
      </c>
      <c r="Q135" s="22">
        <v>40</v>
      </c>
      <c r="R135" s="3" t="str">
        <f>IF(OR(G135="12R",G135="12L"),_xlfn.XLOOKUP(C135,DB!$A$2:$A$255,DB!$B$2:$B$255,""),IF(OR(G135="30L",G135="30R"),_xlfn.XLOOKUP(C135,DB!$A$2:$A$255,DB!$C$2:$C$255,""),""))</f>
        <v>OMSUK</v>
      </c>
      <c r="S135" s="3">
        <f t="shared" si="2"/>
        <v>19</v>
      </c>
      <c r="T135" s="3" t="str">
        <f>_xlfn.XLOOKUP(C135,DB!$A$2:$A$255,DB!$D$2:$D$255,"")</f>
        <v>Sector 3</v>
      </c>
    </row>
    <row r="136" spans="1:20" x14ac:dyDescent="0.2">
      <c r="A136" s="20" t="s">
        <v>3096</v>
      </c>
      <c r="B136" s="20" t="s">
        <v>18</v>
      </c>
      <c r="C136" s="20" t="s">
        <v>205</v>
      </c>
      <c r="D136" s="20" t="s">
        <v>34</v>
      </c>
      <c r="E136" s="20" t="s">
        <v>5875</v>
      </c>
      <c r="F136" s="21">
        <v>46313.816145833334</v>
      </c>
      <c r="G136" s="20" t="s">
        <v>22</v>
      </c>
      <c r="H136" s="20" t="s">
        <v>206</v>
      </c>
      <c r="I136" s="22">
        <v>350</v>
      </c>
      <c r="J136" s="20" t="s">
        <v>23</v>
      </c>
      <c r="K136" s="20" t="s">
        <v>24</v>
      </c>
      <c r="L136" s="22">
        <v>136</v>
      </c>
      <c r="M136" s="20" t="s">
        <v>40</v>
      </c>
      <c r="N136" s="21">
        <v>46313.825787037036</v>
      </c>
      <c r="O136" s="22">
        <v>250</v>
      </c>
      <c r="P136" s="20" t="s">
        <v>26</v>
      </c>
      <c r="Q136" s="22">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280</v>
      </c>
      <c r="B137" s="20" t="s">
        <v>18</v>
      </c>
      <c r="C137" s="20" t="s">
        <v>170</v>
      </c>
      <c r="D137" s="20" t="s">
        <v>34</v>
      </c>
      <c r="E137" s="20" t="s">
        <v>779</v>
      </c>
      <c r="F137" s="21">
        <v>46313.81753472222</v>
      </c>
      <c r="G137" s="20" t="s">
        <v>22</v>
      </c>
      <c r="H137" s="20" t="s">
        <v>5876</v>
      </c>
      <c r="I137" s="22">
        <v>330</v>
      </c>
      <c r="J137" s="20" t="s">
        <v>23</v>
      </c>
      <c r="K137" s="20" t="s">
        <v>24</v>
      </c>
      <c r="L137" s="22">
        <v>417</v>
      </c>
      <c r="M137" s="20" t="s">
        <v>269</v>
      </c>
      <c r="N137" s="21">
        <v>46313.84</v>
      </c>
      <c r="O137" s="22">
        <v>310</v>
      </c>
      <c r="P137" s="20" t="s">
        <v>26</v>
      </c>
      <c r="Q137" s="22">
        <v>40</v>
      </c>
      <c r="R137" s="3" t="str">
        <f>IF(OR(G137="12R",G137="12L"),_xlfn.XLOOKUP(C137,DB!$A$2:$A$255,DB!$B$2:$B$255,""),IF(OR(G137="30L",G137="30R"),_xlfn.XLOOKUP(C137,DB!$A$2:$A$255,DB!$C$2:$C$255,""),""))</f>
        <v>OMSUK</v>
      </c>
      <c r="S137" s="3">
        <f t="shared" si="2"/>
        <v>19</v>
      </c>
      <c r="T137" s="3" t="str">
        <f>_xlfn.XLOOKUP(C137,DB!$A$2:$A$255,DB!$D$2:$D$255,"")</f>
        <v>Sector 3</v>
      </c>
    </row>
    <row r="138" spans="1:20" x14ac:dyDescent="0.2">
      <c r="A138" s="20" t="s">
        <v>270</v>
      </c>
      <c r="B138" s="20" t="s">
        <v>18</v>
      </c>
      <c r="C138" s="20" t="s">
        <v>134</v>
      </c>
      <c r="D138" s="20" t="s">
        <v>61</v>
      </c>
      <c r="E138" s="20" t="s">
        <v>5877</v>
      </c>
      <c r="F138" s="21">
        <v>46313.818611111114</v>
      </c>
      <c r="G138" s="20" t="s">
        <v>22</v>
      </c>
      <c r="H138" s="20" t="s">
        <v>5878</v>
      </c>
      <c r="I138" s="22">
        <v>350</v>
      </c>
      <c r="J138" s="20" t="s">
        <v>23</v>
      </c>
      <c r="K138" s="20" t="s">
        <v>24</v>
      </c>
      <c r="L138" s="22">
        <v>285</v>
      </c>
      <c r="M138" s="20" t="s">
        <v>31</v>
      </c>
      <c r="N138" s="21">
        <v>46313.843287037038</v>
      </c>
      <c r="O138" s="22">
        <v>350</v>
      </c>
      <c r="P138" s="20" t="s">
        <v>26</v>
      </c>
      <c r="Q138" s="22">
        <v>40</v>
      </c>
      <c r="R138" s="3" t="str">
        <f>IF(OR(G138="12R",G138="12L"),_xlfn.XLOOKUP(C138,DB!$A$2:$A$255,DB!$B$2:$B$255,""),IF(OR(G138="30L",G138="30R"),_xlfn.XLOOKUP(C138,DB!$A$2:$A$255,DB!$C$2:$C$255,""),""))</f>
        <v>ENEBA</v>
      </c>
      <c r="S138" s="3">
        <f t="shared" si="2"/>
        <v>19</v>
      </c>
      <c r="T138" s="3" t="str">
        <f>_xlfn.XLOOKUP(C138,DB!$A$2:$A$255,DB!$D$2:$D$255,"")</f>
        <v>Sector 3</v>
      </c>
    </row>
    <row r="139" spans="1:20" x14ac:dyDescent="0.2">
      <c r="A139" s="20" t="s">
        <v>278</v>
      </c>
      <c r="B139" s="20" t="s">
        <v>18</v>
      </c>
      <c r="C139" s="20" t="s">
        <v>33</v>
      </c>
      <c r="D139" s="20" t="s">
        <v>20</v>
      </c>
      <c r="E139" s="20" t="s">
        <v>4157</v>
      </c>
      <c r="F139" s="21">
        <v>46313.820914351847</v>
      </c>
      <c r="G139" s="20" t="s">
        <v>22</v>
      </c>
      <c r="H139" s="20" t="s">
        <v>5879</v>
      </c>
      <c r="I139" s="22">
        <v>360</v>
      </c>
      <c r="J139" s="20" t="s">
        <v>23</v>
      </c>
      <c r="K139" s="20" t="s">
        <v>24</v>
      </c>
      <c r="L139" s="22">
        <v>875</v>
      </c>
      <c r="M139" s="20" t="s">
        <v>36</v>
      </c>
      <c r="N139" s="21">
        <v>46313.869629629626</v>
      </c>
      <c r="O139" s="22">
        <v>360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275</v>
      </c>
      <c r="B140" s="20" t="s">
        <v>18</v>
      </c>
      <c r="C140" s="20" t="s">
        <v>276</v>
      </c>
      <c r="D140" s="20" t="s">
        <v>123</v>
      </c>
      <c r="E140" s="20" t="s">
        <v>3396</v>
      </c>
      <c r="F140" s="21">
        <v>46313.822268518517</v>
      </c>
      <c r="G140" s="20" t="s">
        <v>22</v>
      </c>
      <c r="H140" s="20" t="s">
        <v>5880</v>
      </c>
      <c r="I140" s="22">
        <v>320</v>
      </c>
      <c r="J140" s="20" t="s">
        <v>23</v>
      </c>
      <c r="K140" s="20" t="s">
        <v>24</v>
      </c>
      <c r="L140" s="22">
        <v>898</v>
      </c>
      <c r="M140" s="20" t="s">
        <v>780</v>
      </c>
      <c r="N140" s="21">
        <v>46313.869594907403</v>
      </c>
      <c r="O140" s="22">
        <v>320</v>
      </c>
      <c r="P140" s="20" t="s">
        <v>26</v>
      </c>
      <c r="Q140" s="22">
        <v>190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283</v>
      </c>
      <c r="B141" s="20" t="s">
        <v>18</v>
      </c>
      <c r="C141" s="20" t="s">
        <v>284</v>
      </c>
      <c r="D141" s="20" t="s">
        <v>34</v>
      </c>
      <c r="E141" s="20" t="s">
        <v>522</v>
      </c>
      <c r="F141" s="21">
        <v>46313.824004629627</v>
      </c>
      <c r="G141" s="20" t="s">
        <v>22</v>
      </c>
      <c r="H141" s="20" t="s">
        <v>5881</v>
      </c>
      <c r="I141" s="22">
        <v>380</v>
      </c>
      <c r="J141" s="20" t="s">
        <v>23</v>
      </c>
      <c r="K141" s="20" t="s">
        <v>24</v>
      </c>
      <c r="L141" s="22">
        <v>881</v>
      </c>
      <c r="M141" s="20" t="s">
        <v>181</v>
      </c>
      <c r="N141" s="21">
        <v>46313.873206018514</v>
      </c>
      <c r="O141" s="22">
        <v>380</v>
      </c>
      <c r="P141" s="20" t="s">
        <v>26</v>
      </c>
      <c r="Q141" s="22">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20" t="s">
        <v>214</v>
      </c>
      <c r="B142" s="20" t="s">
        <v>18</v>
      </c>
      <c r="C142" s="20" t="s">
        <v>215</v>
      </c>
      <c r="D142" s="20" t="s">
        <v>116</v>
      </c>
      <c r="E142" s="20" t="s">
        <v>726</v>
      </c>
      <c r="F142" s="21">
        <v>46313.824942129635</v>
      </c>
      <c r="G142" s="20" t="s">
        <v>22</v>
      </c>
      <c r="H142" s="20" t="s">
        <v>5882</v>
      </c>
      <c r="I142" s="22">
        <v>380</v>
      </c>
      <c r="J142" s="20" t="s">
        <v>23</v>
      </c>
      <c r="K142" s="20" t="s">
        <v>24</v>
      </c>
      <c r="L142" s="22">
        <v>447</v>
      </c>
      <c r="M142" s="20" t="s">
        <v>204</v>
      </c>
      <c r="N142" s="21">
        <v>46313.849803240737</v>
      </c>
      <c r="O142" s="22">
        <v>380</v>
      </c>
      <c r="P142" s="20" t="s">
        <v>26</v>
      </c>
      <c r="Q142" s="22">
        <v>40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5883</v>
      </c>
      <c r="B143" s="20" t="s">
        <v>18</v>
      </c>
      <c r="C143" s="20" t="s">
        <v>50</v>
      </c>
      <c r="D143" s="20" t="s">
        <v>132</v>
      </c>
      <c r="E143" s="20"/>
      <c r="F143" s="21">
        <v>46313.828530092593</v>
      </c>
      <c r="G143" s="20" t="s">
        <v>22</v>
      </c>
      <c r="H143" s="20" t="s">
        <v>5884</v>
      </c>
      <c r="I143" s="22">
        <v>280</v>
      </c>
      <c r="J143" s="20" t="s">
        <v>23</v>
      </c>
      <c r="K143" s="20" t="s">
        <v>51</v>
      </c>
      <c r="L143" s="22">
        <v>868</v>
      </c>
      <c r="M143" s="20" t="s">
        <v>46</v>
      </c>
      <c r="N143" s="21">
        <v>46313.876099537039</v>
      </c>
      <c r="O143" s="22">
        <v>280</v>
      </c>
      <c r="P143" s="20" t="s">
        <v>26</v>
      </c>
      <c r="Q143" s="22">
        <v>30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291</v>
      </c>
      <c r="B144" s="20" t="s">
        <v>18</v>
      </c>
      <c r="C144" s="20" t="s">
        <v>122</v>
      </c>
      <c r="D144" s="20" t="s">
        <v>44</v>
      </c>
      <c r="E144" s="20" t="s">
        <v>1112</v>
      </c>
      <c r="F144" s="21">
        <v>46313.829270833332</v>
      </c>
      <c r="G144" s="20" t="s">
        <v>22</v>
      </c>
      <c r="H144" s="20" t="s">
        <v>5885</v>
      </c>
      <c r="I144" s="22">
        <v>300</v>
      </c>
      <c r="J144" s="20" t="s">
        <v>23</v>
      </c>
      <c r="K144" s="20" t="s">
        <v>24</v>
      </c>
      <c r="L144" s="22">
        <v>560</v>
      </c>
      <c r="M144" s="20" t="s">
        <v>130</v>
      </c>
      <c r="N144" s="21">
        <v>46313.860069444447</v>
      </c>
      <c r="O144" s="22">
        <v>320</v>
      </c>
      <c r="P144" s="20" t="s">
        <v>26</v>
      </c>
      <c r="Q144" s="22">
        <v>40</v>
      </c>
      <c r="R144" s="3" t="str">
        <f>IF(OR(G144="12R",G144="12L"),_xlfn.XLOOKUP(C144,DB!$A$2:$A$255,DB!$B$2:$B$255,""),IF(OR(G144="30L",G144="30R"),_xlfn.XLOOKUP(C144,DB!$A$2:$A$255,DB!$C$2:$C$255,""),""))</f>
        <v>ENEBA</v>
      </c>
      <c r="S144" s="3">
        <f t="shared" si="2"/>
        <v>19</v>
      </c>
      <c r="T144" s="3" t="str">
        <f>_xlfn.XLOOKUP(C144,DB!$A$2:$A$255,DB!$D$2:$D$255,"")</f>
        <v>Sector 3</v>
      </c>
    </row>
    <row r="145" spans="1:20" x14ac:dyDescent="0.2">
      <c r="A145" s="20" t="s">
        <v>922</v>
      </c>
      <c r="B145" s="20" t="s">
        <v>18</v>
      </c>
      <c r="C145" s="20" t="s">
        <v>212</v>
      </c>
      <c r="D145" s="20" t="s">
        <v>923</v>
      </c>
      <c r="E145" s="20"/>
      <c r="F145" s="21">
        <v>46313.830671296295</v>
      </c>
      <c r="G145" s="20" t="s">
        <v>22</v>
      </c>
      <c r="H145" s="20" t="s">
        <v>5886</v>
      </c>
      <c r="I145" s="22">
        <v>280</v>
      </c>
      <c r="J145" s="20" t="s">
        <v>23</v>
      </c>
      <c r="K145" s="20" t="s">
        <v>51</v>
      </c>
      <c r="L145" s="22">
        <v>878</v>
      </c>
      <c r="M145" s="20" t="s">
        <v>36</v>
      </c>
      <c r="N145" s="21">
        <v>46313.894375000003</v>
      </c>
      <c r="O145" s="22">
        <v>280</v>
      </c>
      <c r="P145" s="20" t="s">
        <v>137</v>
      </c>
      <c r="Q145" s="22">
        <v>30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287</v>
      </c>
      <c r="B146" s="20" t="s">
        <v>18</v>
      </c>
      <c r="C146" s="20" t="s">
        <v>43</v>
      </c>
      <c r="D146" s="20" t="s">
        <v>44</v>
      </c>
      <c r="E146" s="20" t="s">
        <v>288</v>
      </c>
      <c r="F146" s="21">
        <v>46313.831886574073</v>
      </c>
      <c r="G146" s="20" t="s">
        <v>22</v>
      </c>
      <c r="H146" s="20" t="s">
        <v>5887</v>
      </c>
      <c r="I146" s="22">
        <v>360</v>
      </c>
      <c r="J146" s="20" t="s">
        <v>23</v>
      </c>
      <c r="K146" s="20" t="s">
        <v>24</v>
      </c>
      <c r="L146" s="22">
        <v>923</v>
      </c>
      <c r="M146" s="20" t="s">
        <v>46</v>
      </c>
      <c r="N146" s="21">
        <v>46313.880439814813</v>
      </c>
      <c r="O146" s="22">
        <v>360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294</v>
      </c>
      <c r="B147" s="20" t="s">
        <v>18</v>
      </c>
      <c r="C147" s="20" t="s">
        <v>101</v>
      </c>
      <c r="D147" s="20" t="s">
        <v>54</v>
      </c>
      <c r="E147" s="20" t="s">
        <v>962</v>
      </c>
      <c r="F147" s="21">
        <v>46313.833194444444</v>
      </c>
      <c r="G147" s="20" t="s">
        <v>22</v>
      </c>
      <c r="H147" s="20" t="s">
        <v>5888</v>
      </c>
      <c r="I147" s="22">
        <v>380</v>
      </c>
      <c r="J147" s="20" t="s">
        <v>23</v>
      </c>
      <c r="K147" s="20" t="s">
        <v>24</v>
      </c>
      <c r="L147" s="22">
        <v>900</v>
      </c>
      <c r="M147" s="20" t="s">
        <v>46</v>
      </c>
      <c r="N147" s="21">
        <v>46313.882303240738</v>
      </c>
      <c r="O147" s="22">
        <v>380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856</v>
      </c>
      <c r="B148" s="20" t="s">
        <v>18</v>
      </c>
      <c r="C148" s="20" t="s">
        <v>203</v>
      </c>
      <c r="D148" s="20" t="s">
        <v>129</v>
      </c>
      <c r="E148" s="20" t="s">
        <v>5889</v>
      </c>
      <c r="F148" s="21">
        <v>46313.834074074075</v>
      </c>
      <c r="G148" s="20" t="s">
        <v>22</v>
      </c>
      <c r="H148" s="20" t="s">
        <v>5890</v>
      </c>
      <c r="I148" s="22">
        <v>360</v>
      </c>
      <c r="J148" s="20" t="s">
        <v>23</v>
      </c>
      <c r="K148" s="20" t="s">
        <v>24</v>
      </c>
      <c r="L148" s="22">
        <v>441</v>
      </c>
      <c r="M148" s="20" t="s">
        <v>204</v>
      </c>
      <c r="N148" s="21">
        <v>46313.859583333338</v>
      </c>
      <c r="O148" s="22">
        <v>360</v>
      </c>
      <c r="P148" s="20" t="s">
        <v>26</v>
      </c>
      <c r="Q148" s="22">
        <v>40</v>
      </c>
      <c r="R148" s="3" t="str">
        <f>IF(OR(G148="12R",G148="12L"),_xlfn.XLOOKUP(C148,DB!$A$2:$A$255,DB!$B$2:$B$255,""),IF(OR(G148="30L",G148="30R"),_xlfn.XLOOKUP(C148,DB!$A$2:$A$255,DB!$C$2:$C$255,""),""))</f>
        <v>ENEBA</v>
      </c>
      <c r="S148" s="3">
        <f t="shared" si="2"/>
        <v>20</v>
      </c>
      <c r="T148" s="3" t="str">
        <f>_xlfn.XLOOKUP(C148,DB!$A$2:$A$255,DB!$D$2:$D$255,"")</f>
        <v>Sector 3</v>
      </c>
    </row>
    <row r="149" spans="1:20" x14ac:dyDescent="0.2">
      <c r="A149" s="20" t="s">
        <v>292</v>
      </c>
      <c r="B149" s="20" t="s">
        <v>18</v>
      </c>
      <c r="C149" s="20" t="s">
        <v>43</v>
      </c>
      <c r="D149" s="20" t="s">
        <v>61</v>
      </c>
      <c r="E149" s="20" t="s">
        <v>4978</v>
      </c>
      <c r="F149" s="21">
        <v>46313.836736111116</v>
      </c>
      <c r="G149" s="20" t="s">
        <v>22</v>
      </c>
      <c r="H149" s="20" t="s">
        <v>5891</v>
      </c>
      <c r="I149" s="22">
        <v>340</v>
      </c>
      <c r="J149" s="20" t="s">
        <v>23</v>
      </c>
      <c r="K149" s="20" t="s">
        <v>24</v>
      </c>
      <c r="L149" s="22">
        <v>874</v>
      </c>
      <c r="M149" s="20" t="s">
        <v>46</v>
      </c>
      <c r="N149" s="21">
        <v>46313.883113425924</v>
      </c>
      <c r="O149" s="22">
        <v>340</v>
      </c>
      <c r="P149" s="20" t="s">
        <v>26</v>
      </c>
      <c r="Q149" s="22">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20" t="s">
        <v>264</v>
      </c>
      <c r="B150" s="20" t="s">
        <v>18</v>
      </c>
      <c r="C150" s="20" t="s">
        <v>224</v>
      </c>
      <c r="D150" s="20" t="s">
        <v>116</v>
      </c>
      <c r="E150" s="20" t="s">
        <v>582</v>
      </c>
      <c r="F150" s="21">
        <v>46313.837650462963</v>
      </c>
      <c r="G150" s="20" t="s">
        <v>22</v>
      </c>
      <c r="H150" s="20" t="s">
        <v>5892</v>
      </c>
      <c r="I150" s="22">
        <v>400</v>
      </c>
      <c r="J150" s="20" t="s">
        <v>23</v>
      </c>
      <c r="K150" s="20" t="s">
        <v>24</v>
      </c>
      <c r="L150" s="22">
        <v>560</v>
      </c>
      <c r="M150" s="20" t="s">
        <v>130</v>
      </c>
      <c r="N150" s="21">
        <v>46313.87018518518</v>
      </c>
      <c r="O150" s="22">
        <v>400</v>
      </c>
      <c r="P150" s="20" t="s">
        <v>26</v>
      </c>
      <c r="Q150" s="22">
        <v>40</v>
      </c>
      <c r="R150" s="3" t="str">
        <f>IF(OR(G150="12R",G150="12L"),_xlfn.XLOOKUP(C150,DB!$A$2:$A$255,DB!$B$2:$B$255,""),IF(OR(G150="30L",G150="30R"),_xlfn.XLOOKUP(C150,DB!$A$2:$A$255,DB!$C$2:$C$255,""),""))</f>
        <v>ENEBA</v>
      </c>
      <c r="S150" s="3">
        <f t="shared" si="2"/>
        <v>20</v>
      </c>
      <c r="T150" s="3" t="str">
        <f>_xlfn.XLOOKUP(C150,DB!$A$2:$A$255,DB!$D$2:$D$255,"")</f>
        <v>Sector 3</v>
      </c>
    </row>
    <row r="151" spans="1:20" x14ac:dyDescent="0.2">
      <c r="A151" s="20" t="s">
        <v>299</v>
      </c>
      <c r="B151" s="20" t="s">
        <v>18</v>
      </c>
      <c r="C151" s="20" t="s">
        <v>284</v>
      </c>
      <c r="D151" s="20" t="s">
        <v>34</v>
      </c>
      <c r="E151" s="20" t="s">
        <v>335</v>
      </c>
      <c r="F151" s="21">
        <v>46313.838969907403</v>
      </c>
      <c r="G151" s="20" t="s">
        <v>22</v>
      </c>
      <c r="H151" s="20" t="s">
        <v>5893</v>
      </c>
      <c r="I151" s="22">
        <v>360</v>
      </c>
      <c r="J151" s="20" t="s">
        <v>23</v>
      </c>
      <c r="K151" s="20" t="s">
        <v>24</v>
      </c>
      <c r="L151" s="22">
        <v>931</v>
      </c>
      <c r="M151" s="20" t="s">
        <v>181</v>
      </c>
      <c r="N151" s="21">
        <v>46313.891111111108</v>
      </c>
      <c r="O151" s="22">
        <v>360</v>
      </c>
      <c r="P151" s="20" t="s">
        <v>26</v>
      </c>
      <c r="Q151" s="22">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737</v>
      </c>
      <c r="B152" s="20" t="s">
        <v>18</v>
      </c>
      <c r="C152" s="20" t="s">
        <v>210</v>
      </c>
      <c r="D152" s="20" t="s">
        <v>29</v>
      </c>
      <c r="E152" s="20" t="s">
        <v>5894</v>
      </c>
      <c r="F152" s="21">
        <v>46313.840254629627</v>
      </c>
      <c r="G152" s="20" t="s">
        <v>22</v>
      </c>
      <c r="H152" s="20" t="s">
        <v>5895</v>
      </c>
      <c r="I152" s="22">
        <v>370</v>
      </c>
      <c r="J152" s="20" t="s">
        <v>23</v>
      </c>
      <c r="K152" s="20" t="s">
        <v>24</v>
      </c>
      <c r="L152" s="22">
        <v>174</v>
      </c>
      <c r="M152" s="20" t="s">
        <v>5896</v>
      </c>
      <c r="N152" s="21">
        <v>46313.851817129631</v>
      </c>
      <c r="O152" s="22">
        <v>264</v>
      </c>
      <c r="P152" s="20" t="s">
        <v>26</v>
      </c>
      <c r="Q152" s="22">
        <v>190</v>
      </c>
      <c r="R152" s="3" t="str">
        <f>IF(OR(G152="12R",G152="12L"),_xlfn.XLOOKUP(C152,DB!$A$2:$A$255,DB!$B$2:$B$255,""),IF(OR(G152="30L",G152="30R"),_xlfn.XLOOKUP(C152,DB!$A$2:$A$255,DB!$C$2:$C$255,""),""))</f>
        <v>TAKUX</v>
      </c>
      <c r="S152" s="3">
        <f t="shared" si="2"/>
        <v>20</v>
      </c>
      <c r="T152" s="3" t="str">
        <f>_xlfn.XLOOKUP(C152,DB!$A$2:$A$255,DB!$D$2:$D$255,"")</f>
        <v>Sector 7</v>
      </c>
    </row>
    <row r="153" spans="1:20" x14ac:dyDescent="0.2">
      <c r="A153" s="20" t="s">
        <v>858</v>
      </c>
      <c r="B153" s="20" t="s">
        <v>18</v>
      </c>
      <c r="C153" s="20" t="s">
        <v>128</v>
      </c>
      <c r="D153" s="20" t="s">
        <v>129</v>
      </c>
      <c r="E153" s="20" t="s">
        <v>5897</v>
      </c>
      <c r="F153" s="21">
        <v>46313.841550925921</v>
      </c>
      <c r="G153" s="20" t="s">
        <v>22</v>
      </c>
      <c r="H153" s="20" t="s">
        <v>5898</v>
      </c>
      <c r="I153" s="22">
        <v>360</v>
      </c>
      <c r="J153" s="20" t="s">
        <v>23</v>
      </c>
      <c r="K153" s="20" t="s">
        <v>24</v>
      </c>
      <c r="L153" s="22">
        <v>546</v>
      </c>
      <c r="M153" s="20" t="s">
        <v>130</v>
      </c>
      <c r="N153" s="21">
        <v>46313.871481481481</v>
      </c>
      <c r="O153" s="22">
        <v>340</v>
      </c>
      <c r="P153" s="20" t="s">
        <v>26</v>
      </c>
      <c r="Q153" s="22">
        <v>40</v>
      </c>
      <c r="R153" s="3" t="str">
        <f>IF(OR(G153="12R",G153="12L"),_xlfn.XLOOKUP(C153,DB!$A$2:$A$255,DB!$B$2:$B$255,""),IF(OR(G153="30L",G153="30R"),_xlfn.XLOOKUP(C153,DB!$A$2:$A$255,DB!$C$2:$C$255,""),""))</f>
        <v>ENEBA</v>
      </c>
      <c r="S153" s="3">
        <f t="shared" si="2"/>
        <v>20</v>
      </c>
      <c r="T153" s="3" t="str">
        <f>_xlfn.XLOOKUP(C153,DB!$A$2:$A$255,DB!$D$2:$D$255,"")</f>
        <v>Sector 3</v>
      </c>
    </row>
    <row r="154" spans="1:20" x14ac:dyDescent="0.2">
      <c r="A154" s="20" t="s">
        <v>303</v>
      </c>
      <c r="B154" s="20" t="s">
        <v>18</v>
      </c>
      <c r="C154" s="20" t="s">
        <v>43</v>
      </c>
      <c r="D154" s="20" t="s">
        <v>20</v>
      </c>
      <c r="E154" s="20" t="s">
        <v>581</v>
      </c>
      <c r="F154" s="21">
        <v>46313.844560185185</v>
      </c>
      <c r="G154" s="20" t="s">
        <v>22</v>
      </c>
      <c r="H154" s="20" t="s">
        <v>5899</v>
      </c>
      <c r="I154" s="22">
        <v>360</v>
      </c>
      <c r="J154" s="20" t="s">
        <v>23</v>
      </c>
      <c r="K154" s="20" t="s">
        <v>24</v>
      </c>
      <c r="L154" s="22">
        <v>936</v>
      </c>
      <c r="M154" s="20" t="s">
        <v>5900</v>
      </c>
      <c r="N154" s="21">
        <v>46313.894189814819</v>
      </c>
      <c r="O154" s="22">
        <v>360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5901</v>
      </c>
      <c r="B155" s="20" t="s">
        <v>18</v>
      </c>
      <c r="C155" s="20" t="s">
        <v>43</v>
      </c>
      <c r="D155" s="20" t="s">
        <v>5902</v>
      </c>
      <c r="E155" s="20"/>
      <c r="F155" s="21">
        <v>46313.846250000002</v>
      </c>
      <c r="G155" s="20" t="s">
        <v>22</v>
      </c>
      <c r="H155" s="20" t="s">
        <v>5903</v>
      </c>
      <c r="I155" s="22">
        <v>280</v>
      </c>
      <c r="J155" s="20" t="s">
        <v>23</v>
      </c>
      <c r="K155" s="20" t="s">
        <v>51</v>
      </c>
      <c r="L155" s="22">
        <v>881</v>
      </c>
      <c r="M155" s="20" t="s">
        <v>46</v>
      </c>
      <c r="N155" s="21">
        <v>46313.925821759258</v>
      </c>
      <c r="O155" s="22">
        <v>280</v>
      </c>
      <c r="P155" s="20" t="s">
        <v>137</v>
      </c>
      <c r="Q155" s="22">
        <v>40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207</v>
      </c>
      <c r="B156" s="20" t="s">
        <v>18</v>
      </c>
      <c r="C156" s="20" t="s">
        <v>208</v>
      </c>
      <c r="D156" s="20" t="s">
        <v>129</v>
      </c>
      <c r="E156" s="20" t="s">
        <v>1673</v>
      </c>
      <c r="F156" s="21">
        <v>46313.848877314813</v>
      </c>
      <c r="G156" s="20" t="s">
        <v>22</v>
      </c>
      <c r="H156" s="20" t="s">
        <v>5904</v>
      </c>
      <c r="I156" s="22">
        <v>350</v>
      </c>
      <c r="J156" s="20" t="s">
        <v>23</v>
      </c>
      <c r="K156" s="20" t="s">
        <v>24</v>
      </c>
      <c r="L156" s="22">
        <v>426</v>
      </c>
      <c r="M156" s="20" t="s">
        <v>269</v>
      </c>
      <c r="N156" s="21">
        <v>46313.873229166667</v>
      </c>
      <c r="O156" s="22">
        <v>350</v>
      </c>
      <c r="P156" s="20" t="s">
        <v>26</v>
      </c>
      <c r="Q156" s="22">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s="20" t="s">
        <v>510</v>
      </c>
      <c r="B157" s="20" t="s">
        <v>18</v>
      </c>
      <c r="C157" s="20" t="s">
        <v>238</v>
      </c>
      <c r="D157" s="20" t="s">
        <v>116</v>
      </c>
      <c r="E157" s="20" t="s">
        <v>738</v>
      </c>
      <c r="F157" s="21">
        <v>46313.854907407411</v>
      </c>
      <c r="G157" s="20" t="s">
        <v>22</v>
      </c>
      <c r="H157" s="20" t="s">
        <v>5905</v>
      </c>
      <c r="I157" s="22">
        <v>370</v>
      </c>
      <c r="J157" s="20" t="s">
        <v>23</v>
      </c>
      <c r="K157" s="20" t="s">
        <v>24</v>
      </c>
      <c r="L157" s="22">
        <v>342</v>
      </c>
      <c r="M157" s="20" t="s">
        <v>5906</v>
      </c>
      <c r="N157" s="21">
        <v>46313.874479166669</v>
      </c>
      <c r="O157" s="22">
        <v>370</v>
      </c>
      <c r="P157" s="20" t="s">
        <v>26</v>
      </c>
      <c r="Q157" s="22">
        <v>40</v>
      </c>
      <c r="R157" s="3" t="str">
        <f>IF(OR(G157="12R",G157="12L"),_xlfn.XLOOKUP(C157,DB!$A$2:$A$255,DB!$B$2:$B$255,""),IF(OR(G157="30L",G157="30R"),_xlfn.XLOOKUP(C157,DB!$A$2:$A$255,DB!$C$2:$C$255,""),""))</f>
        <v>OMSUK</v>
      </c>
      <c r="S157" s="3">
        <f t="shared" si="2"/>
        <v>20</v>
      </c>
      <c r="T157" s="3" t="str">
        <f>_xlfn.XLOOKUP(C157,DB!$A$2:$A$255,DB!$D$2:$D$255,"")</f>
        <v>Sector 3</v>
      </c>
    </row>
    <row r="158" spans="1:20" x14ac:dyDescent="0.2">
      <c r="A158" s="20" t="s">
        <v>304</v>
      </c>
      <c r="B158" s="20" t="s">
        <v>18</v>
      </c>
      <c r="C158" s="20" t="s">
        <v>134</v>
      </c>
      <c r="D158" s="20" t="s">
        <v>123</v>
      </c>
      <c r="E158" s="20" t="s">
        <v>5907</v>
      </c>
      <c r="F158" s="21">
        <v>46313.859594907408</v>
      </c>
      <c r="G158" s="20" t="s">
        <v>22</v>
      </c>
      <c r="H158" s="20" t="s">
        <v>5908</v>
      </c>
      <c r="I158" s="22">
        <v>330</v>
      </c>
      <c r="J158" s="20" t="s">
        <v>23</v>
      </c>
      <c r="K158" s="20" t="s">
        <v>24</v>
      </c>
      <c r="L158" s="22">
        <v>223</v>
      </c>
      <c r="M158" s="20" t="s">
        <v>5909</v>
      </c>
      <c r="N158" s="21">
        <v>46313.873171296298</v>
      </c>
      <c r="O158" s="22">
        <v>326</v>
      </c>
      <c r="P158" s="20" t="s">
        <v>26</v>
      </c>
      <c r="Q158" s="22">
        <v>40</v>
      </c>
      <c r="R158" s="3" t="str">
        <f>IF(OR(G158="12R",G158="12L"),_xlfn.XLOOKUP(C158,DB!$A$2:$A$255,DB!$B$2:$B$255,""),IF(OR(G158="30L",G158="30R"),_xlfn.XLOOKUP(C158,DB!$A$2:$A$255,DB!$C$2:$C$255,""),""))</f>
        <v>ENEBA</v>
      </c>
      <c r="S158" s="3">
        <f t="shared" si="2"/>
        <v>20</v>
      </c>
      <c r="T158" s="3" t="str">
        <f>_xlfn.XLOOKUP(C158,DB!$A$2:$A$255,DB!$D$2:$D$255,"")</f>
        <v>Sector 3</v>
      </c>
    </row>
    <row r="159" spans="1:20" x14ac:dyDescent="0.2">
      <c r="A159" s="20" t="s">
        <v>301</v>
      </c>
      <c r="B159" s="20" t="s">
        <v>18</v>
      </c>
      <c r="C159" s="20" t="s">
        <v>50</v>
      </c>
      <c r="D159" s="20" t="s">
        <v>54</v>
      </c>
      <c r="E159" s="20" t="s">
        <v>1193</v>
      </c>
      <c r="F159" s="21">
        <v>46313.860648148147</v>
      </c>
      <c r="G159" s="20" t="s">
        <v>22</v>
      </c>
      <c r="H159" s="20" t="s">
        <v>5910</v>
      </c>
      <c r="I159" s="22">
        <v>380</v>
      </c>
      <c r="J159" s="20" t="s">
        <v>23</v>
      </c>
      <c r="K159" s="20" t="s">
        <v>24</v>
      </c>
      <c r="L159" s="22">
        <v>929</v>
      </c>
      <c r="M159" s="20" t="s">
        <v>46</v>
      </c>
      <c r="N159" s="21">
        <v>46313.911724537036</v>
      </c>
      <c r="O159" s="22">
        <v>380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281</v>
      </c>
      <c r="B160" s="20" t="s">
        <v>18</v>
      </c>
      <c r="C160" s="20" t="s">
        <v>282</v>
      </c>
      <c r="D160" s="20" t="s">
        <v>34</v>
      </c>
      <c r="E160" s="20" t="s">
        <v>5911</v>
      </c>
      <c r="F160" s="21">
        <v>46313.861620370371</v>
      </c>
      <c r="G160" s="20" t="s">
        <v>22</v>
      </c>
      <c r="H160" s="20" t="s">
        <v>508</v>
      </c>
      <c r="I160" s="22">
        <v>350</v>
      </c>
      <c r="J160" s="20" t="s">
        <v>23</v>
      </c>
      <c r="K160" s="20" t="s">
        <v>24</v>
      </c>
      <c r="L160" s="22">
        <v>136</v>
      </c>
      <c r="M160" s="20" t="s">
        <v>40</v>
      </c>
      <c r="N160" s="21">
        <v>46313.871134259258</v>
      </c>
      <c r="O160" s="22">
        <v>250</v>
      </c>
      <c r="P160" s="20" t="s">
        <v>26</v>
      </c>
      <c r="Q160" s="22">
        <v>190</v>
      </c>
      <c r="R160" s="3" t="str">
        <f>IF(OR(G160="12R",G160="12L"),_xlfn.XLOOKUP(C160,DB!$A$2:$A$255,DB!$B$2:$B$255,""),IF(OR(G160="30L",G160="30R"),_xlfn.XLOOKUP(C160,DB!$A$2:$A$255,DB!$C$2:$C$255,""),""))</f>
        <v>OMSUK</v>
      </c>
      <c r="S160" s="3">
        <f t="shared" si="2"/>
        <v>20</v>
      </c>
      <c r="T160" s="3" t="str">
        <f>_xlfn.XLOOKUP(C160,DB!$A$2:$A$255,DB!$D$2:$D$255,"")</f>
        <v>Sector 3</v>
      </c>
    </row>
    <row r="161" spans="1:20" x14ac:dyDescent="0.2">
      <c r="A161" s="20" t="s">
        <v>516</v>
      </c>
      <c r="B161" s="20" t="s">
        <v>18</v>
      </c>
      <c r="C161" s="20" t="s">
        <v>199</v>
      </c>
      <c r="D161" s="20" t="s">
        <v>61</v>
      </c>
      <c r="E161" s="20" t="s">
        <v>5912</v>
      </c>
      <c r="F161" s="21">
        <v>46313.86319444445</v>
      </c>
      <c r="G161" s="20" t="s">
        <v>22</v>
      </c>
      <c r="H161" s="20" t="s">
        <v>5913</v>
      </c>
      <c r="I161" s="22">
        <v>290</v>
      </c>
      <c r="J161" s="20" t="s">
        <v>23</v>
      </c>
      <c r="K161" s="20" t="s">
        <v>24</v>
      </c>
      <c r="L161" s="22">
        <v>266</v>
      </c>
      <c r="M161" s="20" t="s">
        <v>5914</v>
      </c>
      <c r="N161" s="21">
        <v>46313.880104166667</v>
      </c>
      <c r="O161" s="22">
        <v>288</v>
      </c>
      <c r="P161" s="20" t="s">
        <v>26</v>
      </c>
      <c r="Q161" s="22">
        <v>40</v>
      </c>
      <c r="R161" s="3" t="str">
        <f>IF(OR(G161="12R",G161="12L"),_xlfn.XLOOKUP(C161,DB!$A$2:$A$255,DB!$B$2:$B$255,""),IF(OR(G161="30L",G161="30R"),_xlfn.XLOOKUP(C161,DB!$A$2:$A$255,DB!$C$2:$C$255,""),""))</f>
        <v>OMSUK</v>
      </c>
      <c r="S161" s="3">
        <f t="shared" si="2"/>
        <v>20</v>
      </c>
      <c r="T161" s="3" t="str">
        <f>_xlfn.XLOOKUP(C161,DB!$A$2:$A$255,DB!$D$2:$D$255,"")</f>
        <v>Sector 3</v>
      </c>
    </row>
    <row r="162" spans="1:20" x14ac:dyDescent="0.2">
      <c r="A162" s="20" t="s">
        <v>741</v>
      </c>
      <c r="B162" s="20" t="s">
        <v>18</v>
      </c>
      <c r="C162" s="20" t="s">
        <v>221</v>
      </c>
      <c r="D162" s="20" t="s">
        <v>54</v>
      </c>
      <c r="E162" s="20" t="s">
        <v>577</v>
      </c>
      <c r="F162" s="21">
        <v>46313.866736111115</v>
      </c>
      <c r="G162" s="20" t="s">
        <v>22</v>
      </c>
      <c r="H162" s="20" t="s">
        <v>5915</v>
      </c>
      <c r="I162" s="22">
        <v>380</v>
      </c>
      <c r="J162" s="20" t="s">
        <v>23</v>
      </c>
      <c r="K162" s="20" t="s">
        <v>24</v>
      </c>
      <c r="L162" s="22">
        <v>859</v>
      </c>
      <c r="M162" s="20" t="s">
        <v>46</v>
      </c>
      <c r="N162" s="21">
        <v>46313.9143287037</v>
      </c>
      <c r="O162" s="22">
        <v>380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436</v>
      </c>
      <c r="B163" s="20" t="s">
        <v>18</v>
      </c>
      <c r="C163" s="20" t="s">
        <v>437</v>
      </c>
      <c r="D163" s="20" t="s">
        <v>34</v>
      </c>
      <c r="E163" s="20" t="s">
        <v>624</v>
      </c>
      <c r="F163" s="21">
        <v>46313.868020833332</v>
      </c>
      <c r="G163" s="20" t="s">
        <v>22</v>
      </c>
      <c r="H163" s="20" t="s">
        <v>5916</v>
      </c>
      <c r="I163" s="22">
        <v>380</v>
      </c>
      <c r="J163" s="20" t="s">
        <v>23</v>
      </c>
      <c r="K163" s="20" t="s">
        <v>24</v>
      </c>
      <c r="L163" s="22">
        <v>865</v>
      </c>
      <c r="M163" s="20" t="s">
        <v>558</v>
      </c>
      <c r="N163" s="21">
        <v>46313.915451388893</v>
      </c>
      <c r="O163" s="22">
        <v>380</v>
      </c>
      <c r="P163" s="20" t="s">
        <v>26</v>
      </c>
      <c r="Q163" s="22">
        <v>190</v>
      </c>
      <c r="R163" s="3" t="str">
        <f>IF(OR(G163="12R",G163="12L"),_xlfn.XLOOKUP(C163,DB!$A$2:$A$255,DB!$B$2:$B$255,""),IF(OR(G163="30L",G163="30R"),_xlfn.XLOOKUP(C163,DB!$A$2:$A$255,DB!$C$2:$C$255,""),""))</f>
        <v>UDGUV</v>
      </c>
      <c r="S163" s="3">
        <f t="shared" si="2"/>
        <v>20</v>
      </c>
      <c r="T163" s="3" t="str">
        <f>_xlfn.XLOOKUP(C163,DB!$A$2:$A$255,DB!$D$2:$D$255,"")</f>
        <v>Sector 2</v>
      </c>
    </row>
    <row r="164" spans="1:20" x14ac:dyDescent="0.2">
      <c r="A164" s="20" t="s">
        <v>518</v>
      </c>
      <c r="B164" s="20" t="s">
        <v>18</v>
      </c>
      <c r="C164" s="20" t="s">
        <v>43</v>
      </c>
      <c r="D164" s="20" t="s">
        <v>44</v>
      </c>
      <c r="E164" s="20" t="s">
        <v>554</v>
      </c>
      <c r="F164" s="21">
        <v>46313.869525462964</v>
      </c>
      <c r="G164" s="20" t="s">
        <v>22</v>
      </c>
      <c r="H164" s="20" t="s">
        <v>5917</v>
      </c>
      <c r="I164" s="22">
        <v>360</v>
      </c>
      <c r="J164" s="20" t="s">
        <v>23</v>
      </c>
      <c r="K164" s="20" t="s">
        <v>24</v>
      </c>
      <c r="L164" s="22">
        <v>859</v>
      </c>
      <c r="M164" s="20" t="s">
        <v>46</v>
      </c>
      <c r="N164" s="21">
        <v>46313.916145833333</v>
      </c>
      <c r="O164" s="22">
        <v>360</v>
      </c>
      <c r="P164" s="20" t="s">
        <v>26</v>
      </c>
      <c r="Q164" s="22">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20" t="s">
        <v>318</v>
      </c>
      <c r="B165" s="20" t="s">
        <v>18</v>
      </c>
      <c r="C165" s="20" t="s">
        <v>136</v>
      </c>
      <c r="D165" s="20" t="s">
        <v>44</v>
      </c>
      <c r="E165" s="20" t="s">
        <v>701</v>
      </c>
      <c r="F165" s="21">
        <v>46313.872546296298</v>
      </c>
      <c r="G165" s="20" t="s">
        <v>22</v>
      </c>
      <c r="H165" s="20" t="s">
        <v>5918</v>
      </c>
      <c r="I165" s="22">
        <v>330</v>
      </c>
      <c r="J165" s="20" t="s">
        <v>23</v>
      </c>
      <c r="K165" s="20" t="s">
        <v>24</v>
      </c>
      <c r="L165" s="22">
        <v>248</v>
      </c>
      <c r="M165" s="20" t="s">
        <v>5919</v>
      </c>
      <c r="N165" s="21">
        <v>46313.888182870374</v>
      </c>
      <c r="O165" s="22">
        <v>302</v>
      </c>
      <c r="P165" s="20" t="s">
        <v>26</v>
      </c>
      <c r="Q165" s="22">
        <v>40</v>
      </c>
      <c r="R165" s="3" t="str">
        <f>IF(OR(G165="12R",G165="12L"),_xlfn.XLOOKUP(C165,DB!$A$2:$A$255,DB!$B$2:$B$255,""),IF(OR(G165="30L",G165="30R"),_xlfn.XLOOKUP(C165,DB!$A$2:$A$255,DB!$C$2:$C$255,""),""))</f>
        <v>OMSUK</v>
      </c>
      <c r="S165" s="3">
        <f t="shared" si="2"/>
        <v>20</v>
      </c>
      <c r="T165" s="3" t="str">
        <f>_xlfn.XLOOKUP(C165,DB!$A$2:$A$255,DB!$D$2:$D$255,"")</f>
        <v>Sector 3</v>
      </c>
    </row>
    <row r="166" spans="1:20" x14ac:dyDescent="0.2">
      <c r="A166" s="20" t="s">
        <v>313</v>
      </c>
      <c r="B166" s="20" t="s">
        <v>18</v>
      </c>
      <c r="C166" s="20" t="s">
        <v>314</v>
      </c>
      <c r="D166" s="20" t="s">
        <v>34</v>
      </c>
      <c r="E166" s="20" t="s">
        <v>5920</v>
      </c>
      <c r="F166" s="21">
        <v>46313.879502314812</v>
      </c>
      <c r="G166" s="20" t="s">
        <v>22</v>
      </c>
      <c r="H166" s="20" t="s">
        <v>5921</v>
      </c>
      <c r="I166" s="22">
        <v>330</v>
      </c>
      <c r="J166" s="20" t="s">
        <v>23</v>
      </c>
      <c r="K166" s="20" t="s">
        <v>24</v>
      </c>
      <c r="L166" s="22">
        <v>219</v>
      </c>
      <c r="M166" s="20" t="s">
        <v>56</v>
      </c>
      <c r="N166" s="21">
        <v>46313.893101851849</v>
      </c>
      <c r="O166" s="22">
        <v>277</v>
      </c>
      <c r="P166" s="20" t="s">
        <v>26</v>
      </c>
      <c r="Q166" s="22">
        <v>190</v>
      </c>
      <c r="R166" s="3" t="str">
        <f>IF(OR(G166="12R",G166="12L"),_xlfn.XLOOKUP(C166,DB!$A$2:$A$255,DB!$B$2:$B$255,""),IF(OR(G166="30L",G166="30R"),_xlfn.XLOOKUP(C166,DB!$A$2:$A$255,DB!$C$2:$C$255,""),""))</f>
        <v>CZM</v>
      </c>
      <c r="S166" s="3">
        <f t="shared" si="2"/>
        <v>21</v>
      </c>
      <c r="T166" s="3" t="str">
        <f>_xlfn.XLOOKUP(C166,DB!$A$2:$A$255,DB!$D$2:$D$255,"")</f>
        <v>Sector 7</v>
      </c>
    </row>
    <row r="167" spans="1:20" x14ac:dyDescent="0.2">
      <c r="A167" s="20" t="s">
        <v>327</v>
      </c>
      <c r="B167" s="20" t="s">
        <v>18</v>
      </c>
      <c r="C167" s="20" t="s">
        <v>328</v>
      </c>
      <c r="D167" s="20" t="s">
        <v>29</v>
      </c>
      <c r="E167" s="20" t="s">
        <v>5922</v>
      </c>
      <c r="F167" s="21">
        <v>46313.882604166662</v>
      </c>
      <c r="G167" s="20" t="s">
        <v>22</v>
      </c>
      <c r="H167" s="20" t="s">
        <v>5923</v>
      </c>
      <c r="I167" s="22">
        <v>320</v>
      </c>
      <c r="J167" s="20" t="s">
        <v>23</v>
      </c>
      <c r="K167" s="20" t="s">
        <v>24</v>
      </c>
      <c r="L167" s="22">
        <v>435</v>
      </c>
      <c r="M167" s="20" t="s">
        <v>204</v>
      </c>
      <c r="N167" s="21">
        <v>46313.907835648148</v>
      </c>
      <c r="O167" s="22">
        <v>320</v>
      </c>
      <c r="P167" s="20" t="s">
        <v>26</v>
      </c>
      <c r="Q167" s="22">
        <v>40</v>
      </c>
      <c r="R167" s="3" t="str">
        <f>IF(OR(G167="12R",G167="12L"),_xlfn.XLOOKUP(C167,DB!$A$2:$A$255,DB!$B$2:$B$255,""),IF(OR(G167="30L",G167="30R"),_xlfn.XLOOKUP(C167,DB!$A$2:$A$255,DB!$C$2:$C$255,""),""))</f>
        <v>OMSUK</v>
      </c>
      <c r="S167" s="3">
        <f t="shared" si="2"/>
        <v>21</v>
      </c>
      <c r="T167" s="3" t="str">
        <f>_xlfn.XLOOKUP(C167,DB!$A$2:$A$255,DB!$D$2:$D$255,"")</f>
        <v>Sector 3</v>
      </c>
    </row>
    <row r="168" spans="1:20" x14ac:dyDescent="0.2">
      <c r="A168" s="20" t="s">
        <v>883</v>
      </c>
      <c r="B168" s="20" t="s">
        <v>18</v>
      </c>
      <c r="C168" s="20" t="s">
        <v>170</v>
      </c>
      <c r="D168" s="20" t="s">
        <v>61</v>
      </c>
      <c r="E168" s="20" t="s">
        <v>5924</v>
      </c>
      <c r="F168" s="21">
        <v>46313.883935185186</v>
      </c>
      <c r="G168" s="20" t="s">
        <v>22</v>
      </c>
      <c r="H168" s="20" t="s">
        <v>5925</v>
      </c>
      <c r="I168" s="22">
        <v>330</v>
      </c>
      <c r="J168" s="20" t="s">
        <v>23</v>
      </c>
      <c r="K168" s="20" t="s">
        <v>24</v>
      </c>
      <c r="L168" s="22">
        <v>286</v>
      </c>
      <c r="M168" s="20" t="s">
        <v>5926</v>
      </c>
      <c r="N168" s="21">
        <v>46313.900925925926</v>
      </c>
      <c r="O168" s="22">
        <v>311</v>
      </c>
      <c r="P168" s="20" t="s">
        <v>26</v>
      </c>
      <c r="Q168" s="22">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20" t="s">
        <v>525</v>
      </c>
      <c r="B169" s="20" t="s">
        <v>18</v>
      </c>
      <c r="C169" s="20" t="s">
        <v>317</v>
      </c>
      <c r="D169" s="20" t="s">
        <v>29</v>
      </c>
      <c r="E169" s="20" t="s">
        <v>5927</v>
      </c>
      <c r="F169" s="21">
        <v>46313.885312500002</v>
      </c>
      <c r="G169" s="20" t="s">
        <v>22</v>
      </c>
      <c r="H169" s="20" t="s">
        <v>5928</v>
      </c>
      <c r="I169" s="22">
        <v>320</v>
      </c>
      <c r="J169" s="20" t="s">
        <v>23</v>
      </c>
      <c r="K169" s="20" t="s">
        <v>24</v>
      </c>
      <c r="L169" s="22">
        <v>556</v>
      </c>
      <c r="M169" s="20" t="s">
        <v>130</v>
      </c>
      <c r="N169" s="21">
        <v>46313.915949074071</v>
      </c>
      <c r="O169" s="22">
        <v>320</v>
      </c>
      <c r="P169" s="20" t="s">
        <v>26</v>
      </c>
      <c r="Q169" s="22">
        <v>40</v>
      </c>
      <c r="R169" s="3" t="str">
        <f>IF(OR(G169="12R",G169="12L"),_xlfn.XLOOKUP(C169,DB!$A$2:$A$255,DB!$B$2:$B$255,""),IF(OR(G169="30L",G169="30R"),_xlfn.XLOOKUP(C169,DB!$A$2:$A$255,DB!$C$2:$C$255,""),""))</f>
        <v>UDGUV</v>
      </c>
      <c r="S169" s="3">
        <f t="shared" si="2"/>
        <v>21</v>
      </c>
      <c r="T169" s="3" t="str">
        <f>_xlfn.XLOOKUP(C169,DB!$A$2:$A$255,DB!$D$2:$D$255,"")</f>
        <v>Sector 2</v>
      </c>
    </row>
    <row r="170" spans="1:20" x14ac:dyDescent="0.2">
      <c r="A170" s="20" t="s">
        <v>527</v>
      </c>
      <c r="B170" s="20" t="s">
        <v>18</v>
      </c>
      <c r="C170" s="20" t="s">
        <v>528</v>
      </c>
      <c r="D170" s="20" t="s">
        <v>20</v>
      </c>
      <c r="E170" s="20" t="s">
        <v>5929</v>
      </c>
      <c r="F170" s="21">
        <v>46313.886770833335</v>
      </c>
      <c r="G170" s="20" t="s">
        <v>22</v>
      </c>
      <c r="H170" s="20" t="s">
        <v>5930</v>
      </c>
      <c r="I170" s="22">
        <v>280</v>
      </c>
      <c r="J170" s="20" t="s">
        <v>23</v>
      </c>
      <c r="K170" s="20" t="s">
        <v>24</v>
      </c>
      <c r="L170" s="22">
        <v>557</v>
      </c>
      <c r="M170" s="20" t="s">
        <v>130</v>
      </c>
      <c r="N170" s="21">
        <v>46313.917199074072</v>
      </c>
      <c r="O170" s="22">
        <v>280</v>
      </c>
      <c r="P170" s="20" t="s">
        <v>26</v>
      </c>
      <c r="Q170" s="22">
        <v>40</v>
      </c>
      <c r="R170" s="3" t="str">
        <f>IF(OR(G170="12R",G170="12L"),_xlfn.XLOOKUP(C170,DB!$A$2:$A$255,DB!$B$2:$B$255,""),IF(OR(G170="30L",G170="30R"),_xlfn.XLOOKUP(C170,DB!$A$2:$A$255,DB!$C$2:$C$255,""),""))</f>
        <v>ENEBA</v>
      </c>
      <c r="S170" s="3">
        <f t="shared" si="2"/>
        <v>21</v>
      </c>
      <c r="T170" s="3" t="str">
        <f>_xlfn.XLOOKUP(C170,DB!$A$2:$A$255,DB!$D$2:$D$255,"")</f>
        <v>Sector 3</v>
      </c>
    </row>
    <row r="171" spans="1:20" x14ac:dyDescent="0.2">
      <c r="A171" s="20" t="s">
        <v>530</v>
      </c>
      <c r="B171" s="20" t="s">
        <v>18</v>
      </c>
      <c r="C171" s="20" t="s">
        <v>178</v>
      </c>
      <c r="D171" s="20" t="s">
        <v>44</v>
      </c>
      <c r="E171" s="20" t="s">
        <v>1131</v>
      </c>
      <c r="F171" s="21">
        <v>46313.892071759255</v>
      </c>
      <c r="G171" s="20" t="s">
        <v>22</v>
      </c>
      <c r="H171" s="20" t="s">
        <v>5931</v>
      </c>
      <c r="I171" s="22">
        <v>330</v>
      </c>
      <c r="J171" s="20" t="s">
        <v>23</v>
      </c>
      <c r="K171" s="20" t="s">
        <v>24</v>
      </c>
      <c r="L171" s="22">
        <v>308</v>
      </c>
      <c r="M171" s="20" t="s">
        <v>5932</v>
      </c>
      <c r="N171" s="21">
        <v>46313.909884259258</v>
      </c>
      <c r="O171" s="22">
        <v>330</v>
      </c>
      <c r="P171" s="20" t="s">
        <v>26</v>
      </c>
      <c r="Q171" s="22">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s="20" t="s">
        <v>326</v>
      </c>
      <c r="B172" s="20" t="s">
        <v>18</v>
      </c>
      <c r="C172" s="20" t="s">
        <v>33</v>
      </c>
      <c r="D172" s="20" t="s">
        <v>54</v>
      </c>
      <c r="E172" s="20" t="s">
        <v>298</v>
      </c>
      <c r="F172" s="21">
        <v>46313.893969907411</v>
      </c>
      <c r="G172" s="20" t="s">
        <v>22</v>
      </c>
      <c r="H172" s="20" t="s">
        <v>5933</v>
      </c>
      <c r="I172" s="22">
        <v>360</v>
      </c>
      <c r="J172" s="20" t="s">
        <v>23</v>
      </c>
      <c r="K172" s="20" t="s">
        <v>24</v>
      </c>
      <c r="L172" s="22">
        <v>860</v>
      </c>
      <c r="M172" s="20" t="s">
        <v>36</v>
      </c>
      <c r="N172" s="21">
        <v>46313.943460648152</v>
      </c>
      <c r="O172" s="22">
        <v>360</v>
      </c>
      <c r="P172" s="20" t="s">
        <v>26</v>
      </c>
      <c r="Q172" s="22">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s="20" t="s">
        <v>324</v>
      </c>
      <c r="B173" s="20" t="s">
        <v>18</v>
      </c>
      <c r="C173" s="20" t="s">
        <v>325</v>
      </c>
      <c r="D173" s="20" t="s">
        <v>123</v>
      </c>
      <c r="E173" s="20" t="s">
        <v>5934</v>
      </c>
      <c r="F173" s="21">
        <v>46313.895289351851</v>
      </c>
      <c r="G173" s="20" t="s">
        <v>22</v>
      </c>
      <c r="H173" s="20" t="s">
        <v>5935</v>
      </c>
      <c r="I173" s="22">
        <v>320</v>
      </c>
      <c r="J173" s="20" t="s">
        <v>23</v>
      </c>
      <c r="K173" s="20" t="s">
        <v>24</v>
      </c>
      <c r="L173" s="22">
        <v>547</v>
      </c>
      <c r="M173" s="20" t="s">
        <v>130</v>
      </c>
      <c r="N173" s="21">
        <v>46313.925520833334</v>
      </c>
      <c r="O173" s="22">
        <v>320</v>
      </c>
      <c r="P173" s="20" t="s">
        <v>26</v>
      </c>
      <c r="Q173" s="22">
        <v>40</v>
      </c>
      <c r="R173" s="3" t="str">
        <f>IF(OR(G173="12R",G173="12L"),_xlfn.XLOOKUP(C173,DB!$A$2:$A$255,DB!$B$2:$B$255,""),IF(OR(G173="30L",G173="30R"),_xlfn.XLOOKUP(C173,DB!$A$2:$A$255,DB!$C$2:$C$255,""),""))</f>
        <v>OMSUK</v>
      </c>
      <c r="S173" s="3">
        <f t="shared" si="2"/>
        <v>21</v>
      </c>
      <c r="T173" s="3" t="str">
        <f>_xlfn.XLOOKUP(C173,DB!$A$2:$A$255,DB!$D$2:$D$255,"")</f>
        <v>Sector 3</v>
      </c>
    </row>
    <row r="174" spans="1:20" x14ac:dyDescent="0.2">
      <c r="A174" s="20" t="s">
        <v>1481</v>
      </c>
      <c r="B174" s="20" t="s">
        <v>18</v>
      </c>
      <c r="C174" s="20" t="s">
        <v>854</v>
      </c>
      <c r="D174" s="20" t="s">
        <v>29</v>
      </c>
      <c r="E174" s="20" t="s">
        <v>1636</v>
      </c>
      <c r="F174" s="21">
        <v>46313.896053240736</v>
      </c>
      <c r="G174" s="20" t="s">
        <v>22</v>
      </c>
      <c r="H174" s="20" t="s">
        <v>5936</v>
      </c>
      <c r="I174" s="22">
        <v>340</v>
      </c>
      <c r="J174" s="20" t="s">
        <v>23</v>
      </c>
      <c r="K174" s="20" t="s">
        <v>24</v>
      </c>
      <c r="L174" s="22">
        <v>881</v>
      </c>
      <c r="M174" s="20" t="s">
        <v>36</v>
      </c>
      <c r="N174" s="21">
        <v>46313.943807870368</v>
      </c>
      <c r="O174" s="22">
        <v>340</v>
      </c>
      <c r="P174" s="20" t="s">
        <v>26</v>
      </c>
      <c r="Q174" s="22">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s="20" t="s">
        <v>316</v>
      </c>
      <c r="B175" s="20" t="s">
        <v>18</v>
      </c>
      <c r="C175" s="20" t="s">
        <v>317</v>
      </c>
      <c r="D175" s="20" t="s">
        <v>44</v>
      </c>
      <c r="E175" s="20" t="s">
        <v>906</v>
      </c>
      <c r="F175" s="21">
        <v>46313.896851851852</v>
      </c>
      <c r="G175" s="20" t="s">
        <v>22</v>
      </c>
      <c r="H175" s="20" t="s">
        <v>5937</v>
      </c>
      <c r="I175" s="22">
        <v>300</v>
      </c>
      <c r="J175" s="20" t="s">
        <v>23</v>
      </c>
      <c r="K175" s="20" t="s">
        <v>24</v>
      </c>
      <c r="L175" s="22">
        <v>538</v>
      </c>
      <c r="M175" s="20" t="s">
        <v>130</v>
      </c>
      <c r="N175" s="21">
        <v>46313.927071759259</v>
      </c>
      <c r="O175" s="22">
        <v>300</v>
      </c>
      <c r="P175" s="20" t="s">
        <v>26</v>
      </c>
      <c r="Q175" s="22">
        <v>40</v>
      </c>
      <c r="R175" s="3" t="str">
        <f>IF(OR(G175="12R",G175="12L"),_xlfn.XLOOKUP(C175,DB!$A$2:$A$255,DB!$B$2:$B$255,""),IF(OR(G175="30L",G175="30R"),_xlfn.XLOOKUP(C175,DB!$A$2:$A$255,DB!$C$2:$C$255,""),""))</f>
        <v>UDGUV</v>
      </c>
      <c r="S175" s="3">
        <f t="shared" si="2"/>
        <v>21</v>
      </c>
      <c r="T175" s="3" t="str">
        <f>_xlfn.XLOOKUP(C175,DB!$A$2:$A$255,DB!$D$2:$D$255,"")</f>
        <v>Sector 2</v>
      </c>
    </row>
    <row r="176" spans="1:20" x14ac:dyDescent="0.2">
      <c r="A176" s="20" t="s">
        <v>526</v>
      </c>
      <c r="B176" s="20" t="s">
        <v>18</v>
      </c>
      <c r="C176" s="20" t="s">
        <v>203</v>
      </c>
      <c r="D176" s="20" t="s">
        <v>44</v>
      </c>
      <c r="E176" s="20" t="s">
        <v>540</v>
      </c>
      <c r="F176" s="21">
        <v>46313.898344907408</v>
      </c>
      <c r="G176" s="20" t="s">
        <v>22</v>
      </c>
      <c r="H176" s="20" t="s">
        <v>5938</v>
      </c>
      <c r="I176" s="22">
        <v>280</v>
      </c>
      <c r="J176" s="20" t="s">
        <v>23</v>
      </c>
      <c r="K176" s="20" t="s">
        <v>24</v>
      </c>
      <c r="L176" s="22">
        <v>383</v>
      </c>
      <c r="M176" s="20" t="s">
        <v>269</v>
      </c>
      <c r="N176" s="21">
        <v>46313.921354166669</v>
      </c>
      <c r="O176" s="22">
        <v>280</v>
      </c>
      <c r="P176" s="20" t="s">
        <v>26</v>
      </c>
      <c r="Q176" s="22">
        <v>40</v>
      </c>
      <c r="R176" s="3" t="str">
        <f>IF(OR(G176="12R",G176="12L"),_xlfn.XLOOKUP(C176,DB!$A$2:$A$255,DB!$B$2:$B$255,""),IF(OR(G176="30L",G176="30R"),_xlfn.XLOOKUP(C176,DB!$A$2:$A$255,DB!$C$2:$C$255,""),""))</f>
        <v>ENEBA</v>
      </c>
      <c r="S176" s="3">
        <f t="shared" si="2"/>
        <v>21</v>
      </c>
      <c r="T176" s="3" t="str">
        <f>_xlfn.XLOOKUP(C176,DB!$A$2:$A$255,DB!$D$2:$D$255,"")</f>
        <v>Sector 3</v>
      </c>
    </row>
    <row r="177" spans="1:20" x14ac:dyDescent="0.2">
      <c r="A177" s="20" t="s">
        <v>750</v>
      </c>
      <c r="B177" s="20" t="s">
        <v>18</v>
      </c>
      <c r="C177" s="20" t="s">
        <v>148</v>
      </c>
      <c r="D177" s="20" t="s">
        <v>261</v>
      </c>
      <c r="E177" s="20" t="s">
        <v>5939</v>
      </c>
      <c r="F177" s="21">
        <v>46313.899837962963</v>
      </c>
      <c r="G177" s="20" t="s">
        <v>22</v>
      </c>
      <c r="H177" s="20" t="s">
        <v>421</v>
      </c>
      <c r="I177" s="22">
        <v>410</v>
      </c>
      <c r="J177" s="20" t="s">
        <v>23</v>
      </c>
      <c r="K177" s="20" t="s">
        <v>24</v>
      </c>
      <c r="L177" s="22">
        <v>136</v>
      </c>
      <c r="M177" s="20" t="s">
        <v>40</v>
      </c>
      <c r="N177" s="21">
        <v>46313.908958333333</v>
      </c>
      <c r="O177" s="22">
        <v>266</v>
      </c>
      <c r="P177" s="20" t="s">
        <v>41</v>
      </c>
      <c r="Q177" s="22">
        <v>190</v>
      </c>
      <c r="R177" s="3" t="str">
        <f>IF(OR(G177="12R",G177="12L"),_xlfn.XLOOKUP(C177,DB!$A$2:$A$255,DB!$B$2:$B$255,""),IF(OR(G177="30L",G177="30R"),_xlfn.XLOOKUP(C177,DB!$A$2:$A$255,DB!$C$2:$C$255,""),""))</f>
        <v>NUDAL</v>
      </c>
      <c r="S177" s="3">
        <f t="shared" si="2"/>
        <v>21</v>
      </c>
      <c r="T177" s="3" t="str">
        <f>_xlfn.XLOOKUP(C177,DB!$A$2:$A$255,DB!$D$2:$D$255,"")</f>
        <v>Sector 3</v>
      </c>
    </row>
    <row r="178" spans="1:20" x14ac:dyDescent="0.2">
      <c r="A178" s="20" t="s">
        <v>339</v>
      </c>
      <c r="B178" s="20" t="s">
        <v>18</v>
      </c>
      <c r="C178" s="20" t="s">
        <v>193</v>
      </c>
      <c r="D178" s="20" t="s">
        <v>34</v>
      </c>
      <c r="E178" s="20" t="s">
        <v>3053</v>
      </c>
      <c r="F178" s="21">
        <v>46313.901967592596</v>
      </c>
      <c r="G178" s="20" t="s">
        <v>22</v>
      </c>
      <c r="H178" s="20" t="s">
        <v>5940</v>
      </c>
      <c r="I178" s="22">
        <v>360</v>
      </c>
      <c r="J178" s="20" t="s">
        <v>23</v>
      </c>
      <c r="K178" s="20" t="s">
        <v>24</v>
      </c>
      <c r="L178" s="22">
        <v>831</v>
      </c>
      <c r="M178" s="20" t="s">
        <v>193</v>
      </c>
      <c r="N178" s="21">
        <v>46313.947800925926</v>
      </c>
      <c r="O178" s="22">
        <v>15</v>
      </c>
      <c r="P178" s="20" t="s">
        <v>26</v>
      </c>
      <c r="Q178" s="22">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s="20" t="s">
        <v>748</v>
      </c>
      <c r="B179" s="20" t="s">
        <v>18</v>
      </c>
      <c r="C179" s="20" t="s">
        <v>322</v>
      </c>
      <c r="D179" s="20" t="s">
        <v>261</v>
      </c>
      <c r="E179" s="20" t="s">
        <v>549</v>
      </c>
      <c r="F179" s="21">
        <v>46313.904907407406</v>
      </c>
      <c r="G179" s="20" t="s">
        <v>22</v>
      </c>
      <c r="H179" s="20" t="s">
        <v>5941</v>
      </c>
      <c r="I179" s="22">
        <v>370</v>
      </c>
      <c r="J179" s="20" t="s">
        <v>23</v>
      </c>
      <c r="K179" s="20" t="s">
        <v>24</v>
      </c>
      <c r="L179" s="22">
        <v>136</v>
      </c>
      <c r="M179" s="20" t="s">
        <v>420</v>
      </c>
      <c r="N179" s="21">
        <v>46313.913819444446</v>
      </c>
      <c r="O179" s="22">
        <v>250</v>
      </c>
      <c r="P179" s="20" t="s">
        <v>41</v>
      </c>
      <c r="Q179" s="22">
        <v>190</v>
      </c>
      <c r="R179" s="3" t="str">
        <f>IF(OR(G179="12R",G179="12L"),_xlfn.XLOOKUP(C179,DB!$A$2:$A$255,DB!$B$2:$B$255,""),IF(OR(G179="30L",G179="30R"),_xlfn.XLOOKUP(C179,DB!$A$2:$A$255,DB!$C$2:$C$255,""),""))</f>
        <v>NUDAL</v>
      </c>
      <c r="S179" s="3">
        <f t="shared" si="2"/>
        <v>21</v>
      </c>
      <c r="T179" s="3" t="str">
        <f>_xlfn.XLOOKUP(C179,DB!$A$2:$A$255,DB!$D$2:$D$255,"")</f>
        <v>Sector 3</v>
      </c>
    </row>
    <row r="180" spans="1:20" x14ac:dyDescent="0.2">
      <c r="A180" s="20" t="s">
        <v>334</v>
      </c>
      <c r="B180" s="20" t="s">
        <v>18</v>
      </c>
      <c r="C180" s="20" t="s">
        <v>19</v>
      </c>
      <c r="D180" s="20" t="s">
        <v>20</v>
      </c>
      <c r="E180" s="20" t="s">
        <v>4776</v>
      </c>
      <c r="F180" s="21">
        <v>46313.908356481479</v>
      </c>
      <c r="G180" s="20" t="s">
        <v>22</v>
      </c>
      <c r="H180" s="20" t="s">
        <v>5942</v>
      </c>
      <c r="I180" s="22">
        <v>360</v>
      </c>
      <c r="J180" s="20" t="s">
        <v>23</v>
      </c>
      <c r="K180" s="20" t="s">
        <v>24</v>
      </c>
      <c r="L180" s="22">
        <v>877</v>
      </c>
      <c r="M180" s="20" t="s">
        <v>181</v>
      </c>
      <c r="N180" s="21">
        <v>46313.956793981481</v>
      </c>
      <c r="O180" s="22">
        <v>360</v>
      </c>
      <c r="P180" s="20" t="s">
        <v>26</v>
      </c>
      <c r="Q180" s="22">
        <v>190</v>
      </c>
      <c r="R180" s="3" t="str">
        <f>IF(OR(G180="12R",G180="12L"),_xlfn.XLOOKUP(C180,DB!$A$2:$A$255,DB!$B$2:$B$255,""),IF(OR(G180="30L",G180="30R"),_xlfn.XLOOKUP(C180,DB!$A$2:$A$255,DB!$C$2:$C$255,""),""))</f>
        <v>UDGUV</v>
      </c>
      <c r="S180" s="3">
        <f t="shared" si="2"/>
        <v>21</v>
      </c>
      <c r="T180" s="3" t="str">
        <f>_xlfn.XLOOKUP(C180,DB!$A$2:$A$255,DB!$D$2:$D$255,"")</f>
        <v>Sector 2</v>
      </c>
    </row>
    <row r="181" spans="1:20" x14ac:dyDescent="0.2">
      <c r="A181" s="20" t="s">
        <v>336</v>
      </c>
      <c r="B181" s="20" t="s">
        <v>18</v>
      </c>
      <c r="C181" s="20" t="s">
        <v>115</v>
      </c>
      <c r="D181" s="20" t="s">
        <v>129</v>
      </c>
      <c r="E181" s="20" t="s">
        <v>871</v>
      </c>
      <c r="F181" s="21">
        <v>46313.914942129632</v>
      </c>
      <c r="G181" s="20" t="s">
        <v>22</v>
      </c>
      <c r="H181" s="20" t="s">
        <v>5943</v>
      </c>
      <c r="I181" s="22">
        <v>350</v>
      </c>
      <c r="J181" s="20" t="s">
        <v>23</v>
      </c>
      <c r="K181" s="20" t="s">
        <v>24</v>
      </c>
      <c r="L181" s="22">
        <v>150</v>
      </c>
      <c r="M181" s="20" t="s">
        <v>117</v>
      </c>
      <c r="N181" s="21">
        <v>46313.924861111111</v>
      </c>
      <c r="O181" s="22">
        <v>288</v>
      </c>
      <c r="P181" s="20" t="s">
        <v>26</v>
      </c>
      <c r="Q181" s="22">
        <v>190</v>
      </c>
      <c r="R181" s="3" t="str">
        <f>IF(OR(G181="12R",G181="12L"),_xlfn.XLOOKUP(C181,DB!$A$2:$A$255,DB!$B$2:$B$255,""),IF(OR(G181="30L",G181="30R"),_xlfn.XLOOKUP(C181,DB!$A$2:$A$255,DB!$C$2:$C$255,""),""))</f>
        <v>TAKUX</v>
      </c>
      <c r="S181" s="3">
        <f t="shared" si="2"/>
        <v>21</v>
      </c>
      <c r="T181" s="3" t="str">
        <f>_xlfn.XLOOKUP(C181,DB!$A$2:$A$255,DB!$D$2:$D$255,"")</f>
        <v>Sector 7</v>
      </c>
    </row>
    <row r="182" spans="1:20" x14ac:dyDescent="0.2">
      <c r="A182" s="20" t="s">
        <v>338</v>
      </c>
      <c r="B182" s="20" t="s">
        <v>18</v>
      </c>
      <c r="C182" s="20" t="s">
        <v>75</v>
      </c>
      <c r="D182" s="20" t="s">
        <v>34</v>
      </c>
      <c r="E182" s="20" t="s">
        <v>399</v>
      </c>
      <c r="F182" s="21">
        <v>46313.915879629625</v>
      </c>
      <c r="G182" s="20" t="s">
        <v>22</v>
      </c>
      <c r="H182" s="20" t="s">
        <v>5944</v>
      </c>
      <c r="I182" s="22">
        <v>360</v>
      </c>
      <c r="J182" s="20" t="s">
        <v>23</v>
      </c>
      <c r="K182" s="20" t="s">
        <v>24</v>
      </c>
      <c r="L182" s="22">
        <v>753</v>
      </c>
      <c r="M182" s="20" t="s">
        <v>75</v>
      </c>
      <c r="N182" s="21">
        <v>46313.96094907407</v>
      </c>
      <c r="O182" s="22">
        <v>0</v>
      </c>
      <c r="P182" s="20" t="s">
        <v>26</v>
      </c>
      <c r="Q182" s="2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s="20" t="s">
        <v>340</v>
      </c>
      <c r="B183" s="20" t="s">
        <v>18</v>
      </c>
      <c r="C183" s="20" t="s">
        <v>101</v>
      </c>
      <c r="D183" s="20" t="s">
        <v>61</v>
      </c>
      <c r="E183" s="20" t="s">
        <v>2843</v>
      </c>
      <c r="F183" s="21">
        <v>46313.917326388888</v>
      </c>
      <c r="G183" s="20" t="s">
        <v>22</v>
      </c>
      <c r="H183" s="20" t="s">
        <v>5945</v>
      </c>
      <c r="I183" s="22">
        <v>340</v>
      </c>
      <c r="J183" s="20" t="s">
        <v>23</v>
      </c>
      <c r="K183" s="20" t="s">
        <v>152</v>
      </c>
      <c r="L183" s="22">
        <v>859</v>
      </c>
      <c r="M183" s="20" t="s">
        <v>46</v>
      </c>
      <c r="N183" s="21">
        <v>46313.964155092588</v>
      </c>
      <c r="O183" s="22">
        <v>340</v>
      </c>
      <c r="P183" s="20" t="s">
        <v>26</v>
      </c>
      <c r="Q183" s="22">
        <v>190</v>
      </c>
      <c r="R183" s="3" t="str">
        <f>IF(OR(G183="12R",G183="12L"),_xlfn.XLOOKUP(C183,DB!$A$2:$A$255,DB!$B$2:$B$255,""),IF(OR(G183="30L",G183="30R"),_xlfn.XLOOKUP(C183,DB!$A$2:$A$255,DB!$C$2:$C$255,""),""))</f>
        <v>UDGUV</v>
      </c>
      <c r="S183" s="3">
        <f t="shared" si="2"/>
        <v>22</v>
      </c>
      <c r="T183" s="3" t="str">
        <f>_xlfn.XLOOKUP(C183,DB!$A$2:$A$255,DB!$D$2:$D$255,"")</f>
        <v>Sector 2</v>
      </c>
    </row>
    <row r="184" spans="1:20" x14ac:dyDescent="0.2">
      <c r="A184" s="20" t="s">
        <v>315</v>
      </c>
      <c r="B184" s="20" t="s">
        <v>18</v>
      </c>
      <c r="C184" s="20" t="s">
        <v>224</v>
      </c>
      <c r="D184" s="20" t="s">
        <v>29</v>
      </c>
      <c r="E184" s="20" t="s">
        <v>4033</v>
      </c>
      <c r="F184" s="21">
        <v>46313.918136574073</v>
      </c>
      <c r="G184" s="20" t="s">
        <v>22</v>
      </c>
      <c r="H184" s="20" t="s">
        <v>5946</v>
      </c>
      <c r="I184" s="22">
        <v>360</v>
      </c>
      <c r="J184" s="20" t="s">
        <v>23</v>
      </c>
      <c r="K184" s="20" t="s">
        <v>24</v>
      </c>
      <c r="L184" s="22">
        <v>529</v>
      </c>
      <c r="M184" s="20" t="s">
        <v>130</v>
      </c>
      <c r="N184" s="21">
        <v>46313.948541666672</v>
      </c>
      <c r="O184" s="22">
        <v>360</v>
      </c>
      <c r="P184" s="20" t="s">
        <v>26</v>
      </c>
      <c r="Q184" s="22">
        <v>40</v>
      </c>
      <c r="R184" s="3" t="str">
        <f>IF(OR(G184="12R",G184="12L"),_xlfn.XLOOKUP(C184,DB!$A$2:$A$255,DB!$B$2:$B$255,""),IF(OR(G184="30L",G184="30R"),_xlfn.XLOOKUP(C184,DB!$A$2:$A$255,DB!$C$2:$C$255,""),""))</f>
        <v>ENEBA</v>
      </c>
      <c r="S184" s="3">
        <f t="shared" si="2"/>
        <v>22</v>
      </c>
      <c r="T184" s="3" t="str">
        <f>_xlfn.XLOOKUP(C184,DB!$A$2:$A$255,DB!$D$2:$D$255,"")</f>
        <v>Sector 3</v>
      </c>
    </row>
    <row r="185" spans="1:20" x14ac:dyDescent="0.2">
      <c r="A185" s="20" t="s">
        <v>749</v>
      </c>
      <c r="B185" s="20" t="s">
        <v>18</v>
      </c>
      <c r="C185" s="20" t="s">
        <v>444</v>
      </c>
      <c r="D185" s="20" t="s">
        <v>261</v>
      </c>
      <c r="E185" s="20" t="s">
        <v>5947</v>
      </c>
      <c r="F185" s="21">
        <v>46313.919456018513</v>
      </c>
      <c r="G185" s="20" t="s">
        <v>22</v>
      </c>
      <c r="H185" s="20" t="s">
        <v>5948</v>
      </c>
      <c r="I185" s="22">
        <v>370</v>
      </c>
      <c r="J185" s="20" t="s">
        <v>23</v>
      </c>
      <c r="K185" s="20" t="s">
        <v>24</v>
      </c>
      <c r="L185" s="22">
        <v>136</v>
      </c>
      <c r="M185" s="20" t="s">
        <v>40</v>
      </c>
      <c r="N185" s="21">
        <v>46313.928611111114</v>
      </c>
      <c r="O185" s="22">
        <v>261</v>
      </c>
      <c r="P185" s="20" t="s">
        <v>41</v>
      </c>
      <c r="Q185" s="22">
        <v>190</v>
      </c>
      <c r="R185" s="3" t="str">
        <f>IF(OR(G185="12R",G185="12L"),_xlfn.XLOOKUP(C185,DB!$A$2:$A$255,DB!$B$2:$B$255,""),IF(OR(G185="30L",G185="30R"),_xlfn.XLOOKUP(C185,DB!$A$2:$A$255,DB!$C$2:$C$255,""),""))</f>
        <v>NUDAL</v>
      </c>
      <c r="S185" s="3">
        <f t="shared" si="2"/>
        <v>22</v>
      </c>
      <c r="T185" s="3" t="str">
        <f>_xlfn.XLOOKUP(C185,DB!$A$2:$A$255,DB!$D$2:$D$255,"")</f>
        <v>Sector 3</v>
      </c>
    </row>
    <row r="186" spans="1:20" x14ac:dyDescent="0.2">
      <c r="A186" s="20" t="s">
        <v>320</v>
      </c>
      <c r="B186" s="20" t="s">
        <v>18</v>
      </c>
      <c r="C186" s="20" t="s">
        <v>128</v>
      </c>
      <c r="D186" s="20" t="s">
        <v>129</v>
      </c>
      <c r="E186" s="20" t="s">
        <v>5949</v>
      </c>
      <c r="F186" s="21">
        <v>46313.923784722225</v>
      </c>
      <c r="G186" s="20" t="s">
        <v>22</v>
      </c>
      <c r="H186" s="20" t="s">
        <v>5950</v>
      </c>
      <c r="I186" s="22">
        <v>360</v>
      </c>
      <c r="J186" s="20" t="s">
        <v>23</v>
      </c>
      <c r="K186" s="20" t="s">
        <v>24</v>
      </c>
      <c r="L186" s="22">
        <v>554</v>
      </c>
      <c r="M186" s="20" t="s">
        <v>130</v>
      </c>
      <c r="N186" s="21">
        <v>46313.955347222218</v>
      </c>
      <c r="O186" s="22">
        <v>360</v>
      </c>
      <c r="P186" s="20" t="s">
        <v>26</v>
      </c>
      <c r="Q186" s="22">
        <v>40</v>
      </c>
      <c r="R186" s="3" t="str">
        <f>IF(OR(G186="12R",G186="12L"),_xlfn.XLOOKUP(C186,DB!$A$2:$A$255,DB!$B$2:$B$255,""),IF(OR(G186="30L",G186="30R"),_xlfn.XLOOKUP(C186,DB!$A$2:$A$255,DB!$C$2:$C$255,""),""))</f>
        <v>ENEBA</v>
      </c>
      <c r="S186" s="3">
        <f t="shared" si="2"/>
        <v>22</v>
      </c>
      <c r="T186" s="3" t="str">
        <f>_xlfn.XLOOKUP(C186,DB!$A$2:$A$255,DB!$D$2:$D$255,"")</f>
        <v>Sector 3</v>
      </c>
    </row>
    <row r="187" spans="1:20" x14ac:dyDescent="0.2">
      <c r="A187" s="20" t="s">
        <v>4346</v>
      </c>
      <c r="B187" s="20" t="s">
        <v>18</v>
      </c>
      <c r="C187" s="20" t="s">
        <v>328</v>
      </c>
      <c r="D187" s="20" t="s">
        <v>29</v>
      </c>
      <c r="E187" s="20" t="s">
        <v>5951</v>
      </c>
      <c r="F187" s="21">
        <v>46313.926840277782</v>
      </c>
      <c r="G187" s="20" t="s">
        <v>22</v>
      </c>
      <c r="H187" s="20" t="s">
        <v>5952</v>
      </c>
      <c r="I187" s="22">
        <v>360</v>
      </c>
      <c r="J187" s="20" t="s">
        <v>23</v>
      </c>
      <c r="K187" s="20" t="s">
        <v>24</v>
      </c>
      <c r="L187" s="22">
        <v>434</v>
      </c>
      <c r="M187" s="20" t="s">
        <v>204</v>
      </c>
      <c r="N187" s="21">
        <v>46313.952557870369</v>
      </c>
      <c r="O187" s="22">
        <v>360</v>
      </c>
      <c r="P187" s="20" t="s">
        <v>26</v>
      </c>
      <c r="Q187" s="22">
        <v>40</v>
      </c>
      <c r="R187" s="3" t="str">
        <f>IF(OR(G187="12R",G187="12L"),_xlfn.XLOOKUP(C187,DB!$A$2:$A$255,DB!$B$2:$B$255,""),IF(OR(G187="30L",G187="30R"),_xlfn.XLOOKUP(C187,DB!$A$2:$A$255,DB!$C$2:$C$255,""),""))</f>
        <v>OMSUK</v>
      </c>
      <c r="S187" s="3">
        <f t="shared" si="2"/>
        <v>22</v>
      </c>
      <c r="T187" s="3" t="str">
        <f>_xlfn.XLOOKUP(C187,DB!$A$2:$A$255,DB!$D$2:$D$255,"")</f>
        <v>Sector 3</v>
      </c>
    </row>
    <row r="188" spans="1:20" x14ac:dyDescent="0.2">
      <c r="A188" s="20" t="s">
        <v>337</v>
      </c>
      <c r="B188" s="20" t="s">
        <v>18</v>
      </c>
      <c r="C188" s="20" t="s">
        <v>219</v>
      </c>
      <c r="D188" s="20" t="s">
        <v>34</v>
      </c>
      <c r="E188" s="20" t="s">
        <v>2911</v>
      </c>
      <c r="F188" s="21">
        <v>46313.929340277777</v>
      </c>
      <c r="G188" s="20" t="s">
        <v>22</v>
      </c>
      <c r="H188" s="20" t="s">
        <v>5953</v>
      </c>
      <c r="I188" s="22">
        <v>350</v>
      </c>
      <c r="J188" s="20" t="s">
        <v>23</v>
      </c>
      <c r="K188" s="20" t="s">
        <v>24</v>
      </c>
      <c r="L188" s="22">
        <v>149</v>
      </c>
      <c r="M188" s="20" t="s">
        <v>117</v>
      </c>
      <c r="N188" s="21">
        <v>46313.939560185187</v>
      </c>
      <c r="O188" s="22">
        <v>241</v>
      </c>
      <c r="P188" s="20" t="s">
        <v>26</v>
      </c>
      <c r="Q188" s="22">
        <v>190</v>
      </c>
      <c r="R188" s="3" t="str">
        <f>IF(OR(G188="12R",G188="12L"),_xlfn.XLOOKUP(C188,DB!$A$2:$A$255,DB!$B$2:$B$255,""),IF(OR(G188="30L",G188="30R"),_xlfn.XLOOKUP(C188,DB!$A$2:$A$255,DB!$C$2:$C$255,""),""))</f>
        <v>TAKUX</v>
      </c>
      <c r="S188" s="3">
        <f t="shared" si="2"/>
        <v>22</v>
      </c>
      <c r="T188" s="3" t="str">
        <f>_xlfn.XLOOKUP(C188,DB!$A$2:$A$255,DB!$D$2:$D$255,"")</f>
        <v>Sector 7</v>
      </c>
    </row>
    <row r="189" spans="1:20" x14ac:dyDescent="0.2">
      <c r="A189" s="20" t="s">
        <v>348</v>
      </c>
      <c r="B189" s="20" t="s">
        <v>18</v>
      </c>
      <c r="C189" s="20" t="s">
        <v>33</v>
      </c>
      <c r="D189" s="20" t="s">
        <v>61</v>
      </c>
      <c r="E189" s="20" t="s">
        <v>716</v>
      </c>
      <c r="F189" s="21">
        <v>46313.931064814809</v>
      </c>
      <c r="G189" s="20" t="s">
        <v>22</v>
      </c>
      <c r="H189" s="20" t="s">
        <v>380</v>
      </c>
      <c r="I189" s="22">
        <v>340</v>
      </c>
      <c r="J189" s="20" t="s">
        <v>23</v>
      </c>
      <c r="K189" s="20" t="s">
        <v>24</v>
      </c>
      <c r="L189" s="22">
        <v>878</v>
      </c>
      <c r="M189" s="20" t="s">
        <v>36</v>
      </c>
      <c r="N189" s="21">
        <v>46313.979513888888</v>
      </c>
      <c r="O189" s="22">
        <v>340</v>
      </c>
      <c r="P189" s="20" t="s">
        <v>26</v>
      </c>
      <c r="Q189" s="22">
        <v>190</v>
      </c>
      <c r="R189" s="3" t="str">
        <f>IF(OR(G189="12R",G189="12L"),_xlfn.XLOOKUP(C189,DB!$A$2:$A$255,DB!$B$2:$B$255,""),IF(OR(G189="30L",G189="30R"),_xlfn.XLOOKUP(C189,DB!$A$2:$A$255,DB!$C$2:$C$255,""),""))</f>
        <v>UDGUV</v>
      </c>
      <c r="S189" s="3">
        <f t="shared" si="2"/>
        <v>22</v>
      </c>
      <c r="T189" s="3" t="str">
        <f>_xlfn.XLOOKUP(C189,DB!$A$2:$A$255,DB!$D$2:$D$255,"")</f>
        <v>Sector 2</v>
      </c>
    </row>
    <row r="190" spans="1:20" x14ac:dyDescent="0.2">
      <c r="A190" s="20" t="s">
        <v>329</v>
      </c>
      <c r="B190" s="20" t="s">
        <v>18</v>
      </c>
      <c r="C190" s="20" t="s">
        <v>330</v>
      </c>
      <c r="D190" s="20" t="s">
        <v>34</v>
      </c>
      <c r="E190" s="20" t="s">
        <v>5954</v>
      </c>
      <c r="F190" s="21">
        <v>46313.932349537034</v>
      </c>
      <c r="G190" s="20" t="s">
        <v>22</v>
      </c>
      <c r="H190" s="20" t="s">
        <v>5955</v>
      </c>
      <c r="I190" s="22">
        <v>350</v>
      </c>
      <c r="J190" s="20" t="s">
        <v>23</v>
      </c>
      <c r="K190" s="20" t="s">
        <v>24</v>
      </c>
      <c r="L190" s="22">
        <v>381</v>
      </c>
      <c r="M190" s="20" t="s">
        <v>31</v>
      </c>
      <c r="N190" s="21">
        <v>46313.954050925924</v>
      </c>
      <c r="O190" s="22">
        <v>350</v>
      </c>
      <c r="P190" s="20" t="s">
        <v>26</v>
      </c>
      <c r="Q190" s="22">
        <v>40</v>
      </c>
      <c r="R190" s="3" t="str">
        <f>IF(OR(G190="12R",G190="12L"),_xlfn.XLOOKUP(C190,DB!$A$2:$A$255,DB!$B$2:$B$255,""),IF(OR(G190="30L",G190="30R"),_xlfn.XLOOKUP(C190,DB!$A$2:$A$255,DB!$C$2:$C$255,""),""))</f>
        <v>OMSUK</v>
      </c>
      <c r="S190" s="3">
        <f t="shared" si="2"/>
        <v>22</v>
      </c>
      <c r="T190" s="3" t="str">
        <f>_xlfn.XLOOKUP(C190,DB!$A$2:$A$255,DB!$D$2:$D$255,"")</f>
        <v>Sector 3</v>
      </c>
    </row>
    <row r="191" spans="1:20" x14ac:dyDescent="0.2">
      <c r="A191" s="20" t="s">
        <v>401</v>
      </c>
      <c r="B191" s="20" t="s">
        <v>18</v>
      </c>
      <c r="C191" s="20" t="s">
        <v>927</v>
      </c>
      <c r="D191" s="20" t="s">
        <v>403</v>
      </c>
      <c r="E191" s="20"/>
      <c r="F191" s="21">
        <v>46313.933946759258</v>
      </c>
      <c r="G191" s="20" t="s">
        <v>22</v>
      </c>
      <c r="H191" s="20" t="s">
        <v>167</v>
      </c>
      <c r="I191" s="22">
        <v>45</v>
      </c>
      <c r="J191" s="20" t="s">
        <v>139</v>
      </c>
      <c r="K191" s="20" t="s">
        <v>51</v>
      </c>
      <c r="L191" s="22">
        <v>168</v>
      </c>
      <c r="M191" s="20" t="s">
        <v>927</v>
      </c>
      <c r="N191" s="21">
        <v>46313.958425925928</v>
      </c>
      <c r="O191" s="22">
        <v>0</v>
      </c>
      <c r="P191" s="20" t="s">
        <v>137</v>
      </c>
      <c r="Q191" s="22">
        <v>15</v>
      </c>
      <c r="R191" s="3" t="str">
        <f>IF(OR(G191="12R",G191="12L"),_xlfn.XLOOKUP(C191,DB!$A$2:$A$255,DB!$B$2:$B$255,""),IF(OR(G191="30L",G191="30R"),_xlfn.XLOOKUP(C191,DB!$A$2:$A$255,DB!$C$2:$C$255,""),""))</f>
        <v/>
      </c>
      <c r="S191" s="3">
        <f t="shared" si="2"/>
        <v>22</v>
      </c>
      <c r="T191" s="3" t="str">
        <f>_xlfn.XLOOKUP(C191,DB!$A$2:$A$255,DB!$D$2:$D$255,"")</f>
        <v/>
      </c>
    </row>
    <row r="192" spans="1:20" x14ac:dyDescent="0.2">
      <c r="A192" s="20" t="s">
        <v>448</v>
      </c>
      <c r="B192" s="20" t="s">
        <v>18</v>
      </c>
      <c r="C192" s="20" t="s">
        <v>273</v>
      </c>
      <c r="D192" s="20" t="s">
        <v>54</v>
      </c>
      <c r="E192" s="20" t="s">
        <v>3400</v>
      </c>
      <c r="F192" s="21">
        <v>46313.940949074073</v>
      </c>
      <c r="G192" s="20" t="s">
        <v>22</v>
      </c>
      <c r="H192" s="20" t="s">
        <v>5956</v>
      </c>
      <c r="I192" s="22">
        <v>360</v>
      </c>
      <c r="J192" s="20" t="s">
        <v>23</v>
      </c>
      <c r="K192" s="20" t="s">
        <v>24</v>
      </c>
      <c r="L192" s="22">
        <v>861</v>
      </c>
      <c r="M192" s="20" t="s">
        <v>36</v>
      </c>
      <c r="N192" s="21">
        <v>46313.988784722227</v>
      </c>
      <c r="O192" s="22">
        <v>340</v>
      </c>
      <c r="P192" s="20" t="s">
        <v>26</v>
      </c>
      <c r="Q192" s="2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s="20" t="s">
        <v>343</v>
      </c>
      <c r="B193" s="20" t="s">
        <v>18</v>
      </c>
      <c r="C193" s="20" t="s">
        <v>122</v>
      </c>
      <c r="D193" s="20" t="s">
        <v>44</v>
      </c>
      <c r="E193" s="20" t="s">
        <v>788</v>
      </c>
      <c r="F193" s="21">
        <v>46313.941979166666</v>
      </c>
      <c r="G193" s="20" t="s">
        <v>22</v>
      </c>
      <c r="H193" s="20" t="s">
        <v>5957</v>
      </c>
      <c r="I193" s="22">
        <v>360</v>
      </c>
      <c r="J193" s="20" t="s">
        <v>23</v>
      </c>
      <c r="K193" s="20" t="s">
        <v>24</v>
      </c>
      <c r="L193" s="22">
        <v>550</v>
      </c>
      <c r="M193" s="20" t="s">
        <v>130</v>
      </c>
      <c r="N193" s="21">
        <v>46313.972187499996</v>
      </c>
      <c r="O193" s="22">
        <v>360</v>
      </c>
      <c r="P193" s="20" t="s">
        <v>26</v>
      </c>
      <c r="Q193" s="22">
        <v>40</v>
      </c>
      <c r="R193" s="3" t="str">
        <f>IF(OR(G193="12R",G193="12L"),_xlfn.XLOOKUP(C193,DB!$A$2:$A$255,DB!$B$2:$B$255,""),IF(OR(G193="30L",G193="30R"),_xlfn.XLOOKUP(C193,DB!$A$2:$A$255,DB!$C$2:$C$255,""),""))</f>
        <v>ENEBA</v>
      </c>
      <c r="S193" s="3">
        <f t="shared" si="2"/>
        <v>22</v>
      </c>
      <c r="T193" s="3" t="str">
        <f>_xlfn.XLOOKUP(C193,DB!$A$2:$A$255,DB!$D$2:$D$255,"")</f>
        <v>Sector 3</v>
      </c>
    </row>
    <row r="194" spans="1:20" x14ac:dyDescent="0.2">
      <c r="A194" s="20" t="s">
        <v>354</v>
      </c>
      <c r="B194" s="20" t="s">
        <v>18</v>
      </c>
      <c r="C194" s="20" t="s">
        <v>43</v>
      </c>
      <c r="D194" s="20" t="s">
        <v>44</v>
      </c>
      <c r="E194" s="20" t="s">
        <v>632</v>
      </c>
      <c r="F194" s="21">
        <v>46313.945462962962</v>
      </c>
      <c r="G194" s="20" t="s">
        <v>22</v>
      </c>
      <c r="H194" s="20" t="s">
        <v>5958</v>
      </c>
      <c r="I194" s="22">
        <v>360</v>
      </c>
      <c r="J194" s="20" t="s">
        <v>23</v>
      </c>
      <c r="K194" s="20" t="s">
        <v>24</v>
      </c>
      <c r="L194" s="22">
        <v>885</v>
      </c>
      <c r="M194" s="20" t="s">
        <v>46</v>
      </c>
      <c r="N194" s="21">
        <v>46313.993229166663</v>
      </c>
      <c r="O194" s="22">
        <v>360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344</v>
      </c>
      <c r="B195" s="20" t="s">
        <v>18</v>
      </c>
      <c r="C195" s="20" t="s">
        <v>345</v>
      </c>
      <c r="D195" s="20" t="s">
        <v>34</v>
      </c>
      <c r="E195" s="20" t="s">
        <v>616</v>
      </c>
      <c r="F195" s="21">
        <v>46313.948981481481</v>
      </c>
      <c r="G195" s="20" t="s">
        <v>22</v>
      </c>
      <c r="H195" s="20" t="s">
        <v>5959</v>
      </c>
      <c r="I195" s="22">
        <v>380</v>
      </c>
      <c r="J195" s="20" t="s">
        <v>23</v>
      </c>
      <c r="K195" s="20" t="s">
        <v>24</v>
      </c>
      <c r="L195" s="22">
        <v>868</v>
      </c>
      <c r="M195" s="20" t="s">
        <v>3417</v>
      </c>
      <c r="N195" s="21">
        <v>46313.997129629628</v>
      </c>
      <c r="O195" s="22">
        <v>380</v>
      </c>
      <c r="P195" s="20" t="s">
        <v>26</v>
      </c>
      <c r="Q195" s="22">
        <v>190</v>
      </c>
      <c r="R195" s="3" t="str">
        <f>IF(OR(G195="12R",G195="12L"),_xlfn.XLOOKUP(C195,DB!$A$2:$A$255,DB!$B$2:$B$255,""),IF(OR(G195="30L",G195="30R"),_xlfn.XLOOKUP(C195,DB!$A$2:$A$255,DB!$C$2:$C$255,""),""))</f>
        <v>UDGUV</v>
      </c>
      <c r="S195" s="3">
        <f t="shared" ref="S195:S220" si="3">HOUR(F195)</f>
        <v>22</v>
      </c>
      <c r="T195" s="3" t="str">
        <f>_xlfn.XLOOKUP(C195,DB!$A$2:$A$255,DB!$D$2:$D$255,"")</f>
        <v>Sector 2</v>
      </c>
    </row>
    <row r="196" spans="1:20" x14ac:dyDescent="0.2">
      <c r="A196" s="20" t="s">
        <v>285</v>
      </c>
      <c r="B196" s="20" t="s">
        <v>18</v>
      </c>
      <c r="C196" s="20" t="s">
        <v>199</v>
      </c>
      <c r="D196" s="20" t="s">
        <v>20</v>
      </c>
      <c r="E196" s="20" t="s">
        <v>941</v>
      </c>
      <c r="F196" s="21">
        <v>46313.949907407412</v>
      </c>
      <c r="G196" s="20" t="s">
        <v>22</v>
      </c>
      <c r="H196" s="20" t="s">
        <v>5960</v>
      </c>
      <c r="I196" s="22">
        <v>350</v>
      </c>
      <c r="J196" s="20" t="s">
        <v>23</v>
      </c>
      <c r="K196" s="20" t="s">
        <v>24</v>
      </c>
      <c r="L196" s="22">
        <v>370</v>
      </c>
      <c r="M196" s="20" t="s">
        <v>31</v>
      </c>
      <c r="N196" s="21">
        <v>46313.97011574074</v>
      </c>
      <c r="O196" s="22">
        <v>350</v>
      </c>
      <c r="P196" s="20" t="s">
        <v>26</v>
      </c>
      <c r="Q196" s="22">
        <v>40</v>
      </c>
      <c r="R196" s="3" t="str">
        <f>IF(OR(G196="12R",G196="12L"),_xlfn.XLOOKUP(C196,DB!$A$2:$A$255,DB!$B$2:$B$255,""),IF(OR(G196="30L",G196="30R"),_xlfn.XLOOKUP(C196,DB!$A$2:$A$255,DB!$C$2:$C$255,""),""))</f>
        <v>OMSUK</v>
      </c>
      <c r="S196" s="3">
        <f t="shared" si="3"/>
        <v>22</v>
      </c>
      <c r="T196" s="3" t="str">
        <f>_xlfn.XLOOKUP(C196,DB!$A$2:$A$255,DB!$D$2:$D$255,"")</f>
        <v>Sector 3</v>
      </c>
    </row>
    <row r="197" spans="1:20" x14ac:dyDescent="0.2">
      <c r="A197" s="20" t="s">
        <v>352</v>
      </c>
      <c r="B197" s="20" t="s">
        <v>18</v>
      </c>
      <c r="C197" s="20" t="s">
        <v>87</v>
      </c>
      <c r="D197" s="20" t="s">
        <v>88</v>
      </c>
      <c r="E197" s="20" t="s">
        <v>5961</v>
      </c>
      <c r="F197" s="21">
        <v>46313.952222222222</v>
      </c>
      <c r="G197" s="20" t="s">
        <v>22</v>
      </c>
      <c r="H197" s="20" t="s">
        <v>5962</v>
      </c>
      <c r="I197" s="22">
        <v>370</v>
      </c>
      <c r="J197" s="20" t="s">
        <v>23</v>
      </c>
      <c r="K197" s="20" t="s">
        <v>24</v>
      </c>
      <c r="L197" s="22">
        <v>388</v>
      </c>
      <c r="M197" s="20" t="s">
        <v>679</v>
      </c>
      <c r="N197" s="21">
        <v>46313.974502314813</v>
      </c>
      <c r="O197" s="22">
        <v>353</v>
      </c>
      <c r="P197" s="20" t="s">
        <v>41</v>
      </c>
      <c r="Q197" s="22">
        <v>40</v>
      </c>
      <c r="R197" s="3" t="str">
        <f>IF(OR(G197="12R",G197="12L"),_xlfn.XLOOKUP(C197,DB!$A$2:$A$255,DB!$B$2:$B$255,""),IF(OR(G197="30L",G197="30R"),_xlfn.XLOOKUP(C197,DB!$A$2:$A$255,DB!$C$2:$C$255,""),""))</f>
        <v>NUDAL</v>
      </c>
      <c r="S197" s="3">
        <f t="shared" si="3"/>
        <v>22</v>
      </c>
      <c r="T197" s="3" t="str">
        <f>_xlfn.XLOOKUP(C197,DB!$A$2:$A$255,DB!$D$2:$D$255,"")</f>
        <v>Sector 3</v>
      </c>
    </row>
    <row r="198" spans="1:20" x14ac:dyDescent="0.2">
      <c r="A198" s="20" t="s">
        <v>265</v>
      </c>
      <c r="B198" s="20" t="s">
        <v>18</v>
      </c>
      <c r="C198" s="20" t="s">
        <v>148</v>
      </c>
      <c r="D198" s="20" t="s">
        <v>129</v>
      </c>
      <c r="E198" s="20" t="s">
        <v>5963</v>
      </c>
      <c r="F198" s="21">
        <v>46313.972002314811</v>
      </c>
      <c r="G198" s="20" t="s">
        <v>22</v>
      </c>
      <c r="H198" s="20" t="s">
        <v>5964</v>
      </c>
      <c r="I198" s="22">
        <v>350</v>
      </c>
      <c r="J198" s="20" t="s">
        <v>23</v>
      </c>
      <c r="K198" s="20" t="s">
        <v>24</v>
      </c>
      <c r="L198" s="22">
        <v>133</v>
      </c>
      <c r="M198" s="20" t="s">
        <v>40</v>
      </c>
      <c r="N198" s="21">
        <v>46313.981296296297</v>
      </c>
      <c r="O198" s="22">
        <v>260</v>
      </c>
      <c r="P198" s="20" t="s">
        <v>26</v>
      </c>
      <c r="Q198" s="22">
        <v>190</v>
      </c>
      <c r="R198" s="3" t="str">
        <f>IF(OR(G198="12R",G198="12L"),_xlfn.XLOOKUP(C198,DB!$A$2:$A$255,DB!$B$2:$B$255,""),IF(OR(G198="30L",G198="30R"),_xlfn.XLOOKUP(C198,DB!$A$2:$A$255,DB!$C$2:$C$255,""),""))</f>
        <v>NUDAL</v>
      </c>
      <c r="S198" s="3">
        <f t="shared" si="3"/>
        <v>23</v>
      </c>
      <c r="T198" s="3" t="str">
        <f>_xlfn.XLOOKUP(C198,DB!$A$2:$A$255,DB!$D$2:$D$255,"")</f>
        <v>Sector 3</v>
      </c>
    </row>
    <row r="199" spans="1:20" x14ac:dyDescent="0.2">
      <c r="A199" s="20" t="s">
        <v>5965</v>
      </c>
      <c r="B199" s="20" t="s">
        <v>18</v>
      </c>
      <c r="C199" s="20" t="s">
        <v>945</v>
      </c>
      <c r="D199" s="20" t="s">
        <v>2971</v>
      </c>
      <c r="E199" s="20" t="s">
        <v>5966</v>
      </c>
      <c r="F199" s="21">
        <v>46313.974305555559</v>
      </c>
      <c r="G199" s="20" t="s">
        <v>22</v>
      </c>
      <c r="H199" s="20" t="s">
        <v>5967</v>
      </c>
      <c r="I199" s="22">
        <v>400</v>
      </c>
      <c r="J199" s="20" t="s">
        <v>23</v>
      </c>
      <c r="K199" s="20" t="s">
        <v>51</v>
      </c>
      <c r="L199" s="22">
        <v>432</v>
      </c>
      <c r="M199" s="20" t="s">
        <v>204</v>
      </c>
      <c r="N199" s="21">
        <v>46313.998020833329</v>
      </c>
      <c r="O199" s="22">
        <v>400</v>
      </c>
      <c r="P199" s="20" t="s">
        <v>26</v>
      </c>
      <c r="Q199" s="22">
        <v>40</v>
      </c>
      <c r="R199" s="3" t="str">
        <f>IF(OR(G199="12R",G199="12L"),_xlfn.XLOOKUP(C199,DB!$A$2:$A$255,DB!$B$2:$B$255,""),IF(OR(G199="30L",G199="30R"),_xlfn.XLOOKUP(C199,DB!$A$2:$A$255,DB!$C$2:$C$255,""),""))</f>
        <v>ENEBA</v>
      </c>
      <c r="S199" s="3">
        <f t="shared" si="3"/>
        <v>23</v>
      </c>
      <c r="T199" s="3" t="str">
        <f>_xlfn.XLOOKUP(C199,DB!$A$2:$A$255,DB!$D$2:$D$255,"")</f>
        <v>Sector 3</v>
      </c>
    </row>
    <row r="200" spans="1:20" x14ac:dyDescent="0.2">
      <c r="A200" s="20" t="s">
        <v>359</v>
      </c>
      <c r="B200" s="20" t="s">
        <v>18</v>
      </c>
      <c r="C200" s="20" t="s">
        <v>219</v>
      </c>
      <c r="D200" s="20" t="s">
        <v>54</v>
      </c>
      <c r="E200" s="20" t="s">
        <v>1118</v>
      </c>
      <c r="F200" s="21">
        <v>46313.980775462958</v>
      </c>
      <c r="G200" s="20" t="s">
        <v>22</v>
      </c>
      <c r="H200" s="20" t="s">
        <v>5968</v>
      </c>
      <c r="I200" s="22">
        <v>370</v>
      </c>
      <c r="J200" s="20" t="s">
        <v>23</v>
      </c>
      <c r="K200" s="20" t="s">
        <v>24</v>
      </c>
      <c r="L200" s="22">
        <v>153</v>
      </c>
      <c r="M200" s="20" t="s">
        <v>722</v>
      </c>
      <c r="N200" s="21">
        <v>46313.990925925929</v>
      </c>
      <c r="O200" s="22">
        <v>292</v>
      </c>
      <c r="P200" s="20" t="s">
        <v>26</v>
      </c>
      <c r="Q200" s="22">
        <v>190</v>
      </c>
      <c r="R200" s="3" t="str">
        <f>IF(OR(G200="12R",G200="12L"),_xlfn.XLOOKUP(C200,DB!$A$2:$A$255,DB!$B$2:$B$255,""),IF(OR(G200="30L",G200="30R"),_xlfn.XLOOKUP(C200,DB!$A$2:$A$255,DB!$C$2:$C$255,""),""))</f>
        <v>TAKUX</v>
      </c>
      <c r="S200" s="3">
        <f t="shared" si="3"/>
        <v>23</v>
      </c>
      <c r="T200" s="3" t="str">
        <f>_xlfn.XLOOKUP(C200,DB!$A$2:$A$255,DB!$D$2:$D$255,"")</f>
        <v>Sector 7</v>
      </c>
    </row>
    <row r="201" spans="1:20" x14ac:dyDescent="0.2">
      <c r="A201" s="20" t="s">
        <v>333</v>
      </c>
      <c r="B201" s="20" t="s">
        <v>18</v>
      </c>
      <c r="C201" s="20" t="s">
        <v>148</v>
      </c>
      <c r="D201" s="20" t="s">
        <v>129</v>
      </c>
      <c r="E201" s="20" t="s">
        <v>5969</v>
      </c>
      <c r="F201" s="21">
        <v>46313.981932870374</v>
      </c>
      <c r="G201" s="20" t="s">
        <v>22</v>
      </c>
      <c r="H201" s="20" t="s">
        <v>5970</v>
      </c>
      <c r="I201" s="22">
        <v>370</v>
      </c>
      <c r="J201" s="20" t="s">
        <v>23</v>
      </c>
      <c r="K201" s="20" t="s">
        <v>24</v>
      </c>
      <c r="L201" s="22">
        <v>133</v>
      </c>
      <c r="M201" s="20" t="s">
        <v>40</v>
      </c>
      <c r="N201" s="21">
        <v>46313.991145833337</v>
      </c>
      <c r="O201" s="22">
        <v>239</v>
      </c>
      <c r="P201" s="20" t="s">
        <v>26</v>
      </c>
      <c r="Q201" s="22">
        <v>190</v>
      </c>
      <c r="R201" s="3" t="str">
        <f>IF(OR(G201="12R",G201="12L"),_xlfn.XLOOKUP(C201,DB!$A$2:$A$255,DB!$B$2:$B$255,""),IF(OR(G201="30L",G201="30R"),_xlfn.XLOOKUP(C201,DB!$A$2:$A$255,DB!$C$2:$C$255,""),""))</f>
        <v>NUDAL</v>
      </c>
      <c r="S201" s="3">
        <f t="shared" si="3"/>
        <v>23</v>
      </c>
      <c r="T201" s="3" t="str">
        <f>_xlfn.XLOOKUP(C201,DB!$A$2:$A$255,DB!$D$2:$D$255,"")</f>
        <v>Sector 3</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18,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0</v>
      </c>
      <c r="G228" s="8">
        <f t="shared" si="4"/>
        <v>0</v>
      </c>
      <c r="H228" s="8">
        <f t="shared" si="4"/>
        <v>7</v>
      </c>
      <c r="I228" s="9">
        <f t="shared" si="5"/>
        <v>8</v>
      </c>
    </row>
    <row r="229" spans="1:9" x14ac:dyDescent="0.2">
      <c r="A229" s="7">
        <v>16</v>
      </c>
      <c r="B229" s="8">
        <f t="shared" si="4"/>
        <v>2</v>
      </c>
      <c r="C229" s="8">
        <f t="shared" si="4"/>
        <v>3</v>
      </c>
      <c r="D229" s="8">
        <f t="shared" si="4"/>
        <v>0</v>
      </c>
      <c r="E229" s="8">
        <f t="shared" si="4"/>
        <v>0</v>
      </c>
      <c r="F229" s="8">
        <f t="shared" si="4"/>
        <v>4</v>
      </c>
      <c r="G229" s="8">
        <f t="shared" si="4"/>
        <v>4</v>
      </c>
      <c r="H229" s="8">
        <f t="shared" si="4"/>
        <v>7</v>
      </c>
      <c r="I229" s="9">
        <f t="shared" si="5"/>
        <v>20</v>
      </c>
    </row>
    <row r="230" spans="1:9" x14ac:dyDescent="0.2">
      <c r="A230" s="7">
        <v>17</v>
      </c>
      <c r="B230" s="8">
        <f t="shared" si="4"/>
        <v>1</v>
      </c>
      <c r="C230" s="8">
        <f t="shared" si="4"/>
        <v>6</v>
      </c>
      <c r="D230" s="8">
        <f t="shared" si="4"/>
        <v>0</v>
      </c>
      <c r="E230" s="8">
        <f t="shared" si="4"/>
        <v>1</v>
      </c>
      <c r="F230" s="8">
        <f t="shared" si="4"/>
        <v>4</v>
      </c>
      <c r="G230" s="8">
        <f t="shared" si="4"/>
        <v>1</v>
      </c>
      <c r="H230" s="8">
        <f t="shared" si="4"/>
        <v>7</v>
      </c>
      <c r="I230" s="9">
        <f t="shared" si="5"/>
        <v>20</v>
      </c>
    </row>
    <row r="231" spans="1:9" x14ac:dyDescent="0.2">
      <c r="A231" s="7">
        <v>18</v>
      </c>
      <c r="B231" s="8">
        <f t="shared" si="4"/>
        <v>0</v>
      </c>
      <c r="C231" s="8">
        <f t="shared" si="4"/>
        <v>4</v>
      </c>
      <c r="D231" s="8">
        <f t="shared" si="4"/>
        <v>0</v>
      </c>
      <c r="E231" s="8">
        <f t="shared" si="4"/>
        <v>1</v>
      </c>
      <c r="F231" s="8">
        <f t="shared" si="4"/>
        <v>7</v>
      </c>
      <c r="G231" s="8">
        <f t="shared" si="4"/>
        <v>1</v>
      </c>
      <c r="H231" s="8">
        <f t="shared" si="4"/>
        <v>12</v>
      </c>
      <c r="I231" s="9">
        <f t="shared" si="5"/>
        <v>25</v>
      </c>
    </row>
    <row r="232" spans="1:9" x14ac:dyDescent="0.2">
      <c r="A232" s="7">
        <v>19</v>
      </c>
      <c r="B232" s="8">
        <f t="shared" si="4"/>
        <v>2</v>
      </c>
      <c r="C232" s="8">
        <f t="shared" si="4"/>
        <v>6</v>
      </c>
      <c r="D232" s="8">
        <f t="shared" si="4"/>
        <v>0</v>
      </c>
      <c r="E232" s="8">
        <f t="shared" si="4"/>
        <v>2</v>
      </c>
      <c r="F232" s="8">
        <f t="shared" si="4"/>
        <v>5</v>
      </c>
      <c r="G232" s="8">
        <f t="shared" si="4"/>
        <v>2</v>
      </c>
      <c r="H232" s="8">
        <f t="shared" si="4"/>
        <v>12</v>
      </c>
      <c r="I232" s="9">
        <f t="shared" si="5"/>
        <v>29</v>
      </c>
    </row>
    <row r="233" spans="1:9" x14ac:dyDescent="0.2">
      <c r="A233" s="7">
        <v>20</v>
      </c>
      <c r="B233" s="8">
        <f t="shared" si="4"/>
        <v>0</v>
      </c>
      <c r="C233" s="8">
        <f t="shared" si="4"/>
        <v>5</v>
      </c>
      <c r="D233" s="8">
        <f t="shared" si="4"/>
        <v>0</v>
      </c>
      <c r="E233" s="8">
        <f t="shared" si="4"/>
        <v>0</v>
      </c>
      <c r="F233" s="8">
        <f t="shared" si="4"/>
        <v>4</v>
      </c>
      <c r="G233" s="8">
        <f t="shared" si="4"/>
        <v>1</v>
      </c>
      <c r="H233" s="8">
        <f t="shared" si="4"/>
        <v>8</v>
      </c>
      <c r="I233" s="9">
        <f t="shared" si="5"/>
        <v>18</v>
      </c>
    </row>
    <row r="234" spans="1:9" x14ac:dyDescent="0.2">
      <c r="A234" s="7">
        <v>21</v>
      </c>
      <c r="B234" s="8">
        <f t="shared" si="4"/>
        <v>1</v>
      </c>
      <c r="C234" s="8">
        <f t="shared" si="4"/>
        <v>2</v>
      </c>
      <c r="D234" s="8">
        <f t="shared" si="4"/>
        <v>0</v>
      </c>
      <c r="E234" s="8">
        <f t="shared" si="4"/>
        <v>2</v>
      </c>
      <c r="F234" s="8">
        <f t="shared" si="4"/>
        <v>4</v>
      </c>
      <c r="G234" s="8">
        <f t="shared" si="4"/>
        <v>1</v>
      </c>
      <c r="H234" s="8">
        <f t="shared" si="4"/>
        <v>7</v>
      </c>
      <c r="I234" s="9">
        <f t="shared" si="5"/>
        <v>17</v>
      </c>
    </row>
    <row r="235" spans="1:9" x14ac:dyDescent="0.2">
      <c r="A235" s="10">
        <v>22</v>
      </c>
      <c r="B235" s="11">
        <f t="shared" si="4"/>
        <v>0</v>
      </c>
      <c r="C235" s="11">
        <f t="shared" si="4"/>
        <v>3</v>
      </c>
      <c r="D235" s="11">
        <f t="shared" si="4"/>
        <v>0</v>
      </c>
      <c r="E235" s="11">
        <f t="shared" si="4"/>
        <v>2</v>
      </c>
      <c r="F235" s="11">
        <f t="shared" si="4"/>
        <v>3</v>
      </c>
      <c r="G235" s="11">
        <f t="shared" si="4"/>
        <v>1</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18,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18,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7</v>
      </c>
      <c r="C265" s="8">
        <f t="shared" si="6"/>
        <v>1</v>
      </c>
      <c r="D265" s="8">
        <f t="shared" si="6"/>
        <v>0</v>
      </c>
      <c r="E265" s="9">
        <f t="shared" si="7"/>
        <v>8</v>
      </c>
    </row>
    <row r="266" spans="1:9" x14ac:dyDescent="0.2">
      <c r="A266" s="7">
        <v>16</v>
      </c>
      <c r="B266" s="8">
        <f t="shared" si="6"/>
        <v>7</v>
      </c>
      <c r="C266" s="8">
        <f t="shared" si="6"/>
        <v>7</v>
      </c>
      <c r="D266" s="8">
        <f t="shared" si="6"/>
        <v>6</v>
      </c>
      <c r="E266" s="9">
        <f t="shared" si="7"/>
        <v>20</v>
      </c>
    </row>
    <row r="267" spans="1:9" x14ac:dyDescent="0.2">
      <c r="A267" s="7">
        <v>17</v>
      </c>
      <c r="B267" s="8">
        <f t="shared" si="6"/>
        <v>7</v>
      </c>
      <c r="C267" s="8">
        <f t="shared" si="6"/>
        <v>11</v>
      </c>
      <c r="D267" s="8">
        <f t="shared" si="6"/>
        <v>2</v>
      </c>
      <c r="E267" s="9">
        <f t="shared" si="7"/>
        <v>20</v>
      </c>
    </row>
    <row r="268" spans="1:9" x14ac:dyDescent="0.2">
      <c r="A268" s="7">
        <v>18</v>
      </c>
      <c r="B268" s="8">
        <f t="shared" si="6"/>
        <v>12</v>
      </c>
      <c r="C268" s="8">
        <f t="shared" si="6"/>
        <v>12</v>
      </c>
      <c r="D268" s="8">
        <f t="shared" si="6"/>
        <v>1</v>
      </c>
      <c r="E268" s="9">
        <f t="shared" si="7"/>
        <v>25</v>
      </c>
    </row>
    <row r="269" spans="1:9" x14ac:dyDescent="0.2">
      <c r="A269" s="7">
        <v>19</v>
      </c>
      <c r="B269" s="8">
        <f t="shared" si="6"/>
        <v>12</v>
      </c>
      <c r="C269" s="8">
        <f t="shared" si="6"/>
        <v>13</v>
      </c>
      <c r="D269" s="8">
        <f t="shared" si="6"/>
        <v>4</v>
      </c>
      <c r="E269" s="9">
        <f t="shared" si="7"/>
        <v>29</v>
      </c>
    </row>
    <row r="270" spans="1:9" x14ac:dyDescent="0.2">
      <c r="A270" s="7">
        <v>20</v>
      </c>
      <c r="B270" s="8">
        <f t="shared" si="6"/>
        <v>8</v>
      </c>
      <c r="C270" s="8">
        <f t="shared" si="6"/>
        <v>9</v>
      </c>
      <c r="D270" s="8">
        <f t="shared" si="6"/>
        <v>1</v>
      </c>
      <c r="E270" s="9">
        <f t="shared" si="7"/>
        <v>18</v>
      </c>
    </row>
    <row r="271" spans="1:9" x14ac:dyDescent="0.2">
      <c r="A271" s="7">
        <v>21</v>
      </c>
      <c r="B271" s="8">
        <f t="shared" si="6"/>
        <v>7</v>
      </c>
      <c r="C271" s="8">
        <f t="shared" si="6"/>
        <v>8</v>
      </c>
      <c r="D271" s="8">
        <f t="shared" si="6"/>
        <v>2</v>
      </c>
      <c r="E271" s="9">
        <f t="shared" si="7"/>
        <v>17</v>
      </c>
    </row>
    <row r="272" spans="1:9" x14ac:dyDescent="0.2">
      <c r="A272" s="7">
        <v>22</v>
      </c>
      <c r="B272" s="8">
        <f t="shared" si="6"/>
        <v>5</v>
      </c>
      <c r="C272" s="8">
        <f t="shared" si="6"/>
        <v>8</v>
      </c>
      <c r="D272" s="8">
        <f t="shared" si="6"/>
        <v>1</v>
      </c>
      <c r="E272" s="9">
        <f t="shared" si="7"/>
        <v>14</v>
      </c>
    </row>
    <row r="273" spans="1:9" x14ac:dyDescent="0.2">
      <c r="A273" s="10">
        <v>23</v>
      </c>
      <c r="B273" s="11">
        <f t="shared" si="6"/>
        <v>0</v>
      </c>
      <c r="C273" s="11">
        <f t="shared" si="6"/>
        <v>3</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18,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EDDE73-D295-F044-92D4-BC9F8A37DDA7}">
  <dimension ref="A1:T275"/>
  <sheetViews>
    <sheetView showGridLines="0" topLeftCell="A224" zoomScale="110" zoomScaleNormal="110" workbookViewId="0">
      <selection activeCell="H2" sqref="H2:H19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17</v>
      </c>
      <c r="B2" t="s">
        <v>18</v>
      </c>
      <c r="C2" t="s">
        <v>19</v>
      </c>
      <c r="D2" t="s">
        <v>20</v>
      </c>
      <c r="E2" t="s">
        <v>4372</v>
      </c>
      <c r="F2" s="2">
        <v>46314.018113425926</v>
      </c>
      <c r="G2" t="s">
        <v>22</v>
      </c>
      <c r="H2" t="s">
        <v>5971</v>
      </c>
      <c r="I2">
        <v>340</v>
      </c>
      <c r="J2" t="s">
        <v>23</v>
      </c>
      <c r="K2" t="s">
        <v>24</v>
      </c>
      <c r="L2">
        <v>877</v>
      </c>
      <c r="M2" t="s">
        <v>181</v>
      </c>
      <c r="N2" s="2">
        <v>46314.066550925927</v>
      </c>
      <c r="O2">
        <v>340</v>
      </c>
      <c r="P2" t="s">
        <v>26</v>
      </c>
      <c r="Q2">
        <v>190</v>
      </c>
      <c r="R2" s="3" t="str">
        <f>IF(OR(G2="12R",G2="12L"),_xlfn.XLOOKUP(C2,DB!$A$2:$A$255,DB!$B$2:$B$255,""),IF(OR(G2="30L",G2="30R"),_xlfn.XLOOKUP(C2,DB!$A$2:$A$255,DB!$C$2:$C$255,""),""))</f>
        <v>UDGUV</v>
      </c>
      <c r="S2" s="3">
        <f>HOUR(F2)</f>
        <v>0</v>
      </c>
      <c r="T2" s="3" t="str">
        <f>_xlfn.XLOOKUP(C2,DB!$A$2:$A$255,DB!$D$2:$D$255,"")</f>
        <v>Sector 2</v>
      </c>
    </row>
    <row r="3" spans="1:20" x14ac:dyDescent="0.2">
      <c r="A3" t="s">
        <v>32</v>
      </c>
      <c r="B3" t="s">
        <v>18</v>
      </c>
      <c r="C3" t="s">
        <v>33</v>
      </c>
      <c r="D3" t="s">
        <v>54</v>
      </c>
      <c r="E3" t="s">
        <v>844</v>
      </c>
      <c r="F3" s="2">
        <v>46314.028275462966</v>
      </c>
      <c r="G3" t="s">
        <v>22</v>
      </c>
      <c r="H3" t="s">
        <v>5972</v>
      </c>
      <c r="I3">
        <v>380</v>
      </c>
      <c r="J3" t="s">
        <v>23</v>
      </c>
      <c r="K3" t="s">
        <v>24</v>
      </c>
      <c r="L3">
        <v>868</v>
      </c>
      <c r="M3" t="s">
        <v>36</v>
      </c>
      <c r="N3" s="2">
        <v>46314.076597222222</v>
      </c>
      <c r="O3">
        <v>380</v>
      </c>
      <c r="P3" t="s">
        <v>26</v>
      </c>
      <c r="Q3">
        <v>190</v>
      </c>
      <c r="R3" s="3" t="str">
        <f>IF(OR(G3="12R",G3="12L"),_xlfn.XLOOKUP(C3,DB!$A$2:$A$255,DB!$B$2:$B$255,""),IF(OR(G3="30L",G3="30R"),_xlfn.XLOOKUP(C3,DB!$A$2:$A$255,DB!$C$2:$C$255,""),""))</f>
        <v>UDGUV</v>
      </c>
      <c r="S3" s="3">
        <f t="shared" ref="S3:S66" si="0">HOUR(F3)</f>
        <v>0</v>
      </c>
      <c r="T3" s="3" t="str">
        <f>_xlfn.XLOOKUP(C3,DB!$A$2:$A$255,DB!$D$2:$D$255,"")</f>
        <v>Sector 2</v>
      </c>
    </row>
    <row r="4" spans="1:20" x14ac:dyDescent="0.2">
      <c r="A4" t="s">
        <v>621</v>
      </c>
      <c r="B4" t="s">
        <v>18</v>
      </c>
      <c r="C4" t="s">
        <v>28</v>
      </c>
      <c r="D4" t="s">
        <v>29</v>
      </c>
      <c r="E4" t="s">
        <v>5973</v>
      </c>
      <c r="F4" s="2">
        <v>46314.033379629633</v>
      </c>
      <c r="G4" t="s">
        <v>22</v>
      </c>
      <c r="H4" t="s">
        <v>5974</v>
      </c>
      <c r="I4">
        <v>370</v>
      </c>
      <c r="J4" t="s">
        <v>23</v>
      </c>
      <c r="K4" t="s">
        <v>24</v>
      </c>
      <c r="L4">
        <v>359</v>
      </c>
      <c r="M4" t="s">
        <v>31</v>
      </c>
      <c r="N4" s="2">
        <v>46314.054502314815</v>
      </c>
      <c r="O4">
        <v>370</v>
      </c>
      <c r="P4" t="s">
        <v>26</v>
      </c>
      <c r="Q4">
        <v>40</v>
      </c>
      <c r="R4" s="3" t="str">
        <f>IF(OR(G4="12R",G4="12L"),_xlfn.XLOOKUP(C4,DB!$A$2:$A$255,DB!$B$2:$B$255,""),IF(OR(G4="30L",G4="30R"),_xlfn.XLOOKUP(C4,DB!$A$2:$A$255,DB!$C$2:$C$255,""),""))</f>
        <v>OMSUK</v>
      </c>
      <c r="S4" s="3">
        <f t="shared" si="0"/>
        <v>0</v>
      </c>
      <c r="T4" s="3" t="str">
        <f>_xlfn.XLOOKUP(C4,DB!$A$2:$A$255,DB!$D$2:$D$255,"")</f>
        <v>Sector 3</v>
      </c>
    </row>
    <row r="5" spans="1:20" x14ac:dyDescent="0.2">
      <c r="A5" t="s">
        <v>57</v>
      </c>
      <c r="B5" t="s">
        <v>18</v>
      </c>
      <c r="C5" t="s">
        <v>43</v>
      </c>
      <c r="D5" t="s">
        <v>61</v>
      </c>
      <c r="E5" t="s">
        <v>418</v>
      </c>
      <c r="F5" s="2">
        <v>46314.039768518516</v>
      </c>
      <c r="G5" t="s">
        <v>22</v>
      </c>
      <c r="H5" t="s">
        <v>5975</v>
      </c>
      <c r="I5">
        <v>360</v>
      </c>
      <c r="J5" t="s">
        <v>23</v>
      </c>
      <c r="K5" t="s">
        <v>24</v>
      </c>
      <c r="L5">
        <v>859</v>
      </c>
      <c r="M5" t="s">
        <v>46</v>
      </c>
      <c r="N5" s="2">
        <v>46314.085914351854</v>
      </c>
      <c r="O5">
        <v>360</v>
      </c>
      <c r="P5" t="s">
        <v>26</v>
      </c>
      <c r="Q5">
        <v>190</v>
      </c>
      <c r="R5" s="3" t="str">
        <f>IF(OR(G5="12R",G5="12L"),_xlfn.XLOOKUP(C5,DB!$A$2:$A$255,DB!$B$2:$B$255,""),IF(OR(G5="30L",G5="30R"),_xlfn.XLOOKUP(C5,DB!$A$2:$A$255,DB!$C$2:$C$255,""),""))</f>
        <v>UDGUV</v>
      </c>
      <c r="S5" s="3">
        <f t="shared" si="0"/>
        <v>0</v>
      </c>
      <c r="T5" s="3" t="str">
        <f>_xlfn.XLOOKUP(C5,DB!$A$2:$A$255,DB!$D$2:$D$255,"")</f>
        <v>Sector 2</v>
      </c>
    </row>
    <row r="6" spans="1:20" x14ac:dyDescent="0.2">
      <c r="A6" t="s">
        <v>47</v>
      </c>
      <c r="B6" t="s">
        <v>18</v>
      </c>
      <c r="C6" t="s">
        <v>48</v>
      </c>
      <c r="D6" t="s">
        <v>49</v>
      </c>
      <c r="E6" t="s">
        <v>455</v>
      </c>
      <c r="F6" s="2">
        <v>46314.041435185187</v>
      </c>
      <c r="G6" t="s">
        <v>22</v>
      </c>
      <c r="H6" t="s">
        <v>5976</v>
      </c>
      <c r="I6">
        <v>350</v>
      </c>
      <c r="J6" t="s">
        <v>23</v>
      </c>
      <c r="K6" t="s">
        <v>24</v>
      </c>
      <c r="L6">
        <v>134</v>
      </c>
      <c r="M6" t="s">
        <v>682</v>
      </c>
      <c r="N6" s="2">
        <v>46314.050717592596</v>
      </c>
      <c r="O6">
        <v>204</v>
      </c>
      <c r="P6" t="s">
        <v>41</v>
      </c>
      <c r="Q6">
        <v>190</v>
      </c>
      <c r="R6" s="3" t="str">
        <f>IF(OR(G6="12R",G6="12L"),_xlfn.XLOOKUP(C6,DB!$A$2:$A$255,DB!$B$2:$B$255,""),IF(OR(G6="30L",G6="30R"),_xlfn.XLOOKUP(C6,DB!$A$2:$A$255,DB!$C$2:$C$255,""),""))</f>
        <v>NUDAL</v>
      </c>
      <c r="S6" s="3">
        <f t="shared" si="0"/>
        <v>0</v>
      </c>
      <c r="T6" s="3" t="str">
        <f>_xlfn.XLOOKUP(C6,DB!$A$2:$A$255,DB!$D$2:$D$255,"")</f>
        <v>Sector 3</v>
      </c>
    </row>
    <row r="7" spans="1:20" x14ac:dyDescent="0.2">
      <c r="A7" t="s">
        <v>42</v>
      </c>
      <c r="B7" t="s">
        <v>18</v>
      </c>
      <c r="C7" t="s">
        <v>43</v>
      </c>
      <c r="D7" t="s">
        <v>44</v>
      </c>
      <c r="E7" t="s">
        <v>126</v>
      </c>
      <c r="F7" s="2">
        <v>46314.043680555558</v>
      </c>
      <c r="G7" t="s">
        <v>22</v>
      </c>
      <c r="H7" t="s">
        <v>5977</v>
      </c>
      <c r="I7">
        <v>360</v>
      </c>
      <c r="J7" t="s">
        <v>23</v>
      </c>
      <c r="K7" t="s">
        <v>24</v>
      </c>
      <c r="L7">
        <v>860</v>
      </c>
      <c r="M7" t="s">
        <v>456</v>
      </c>
      <c r="N7" s="2">
        <v>46314.090474537035</v>
      </c>
      <c r="O7">
        <v>360</v>
      </c>
      <c r="P7" t="s">
        <v>26</v>
      </c>
      <c r="Q7">
        <v>190</v>
      </c>
      <c r="R7" s="3" t="str">
        <f>IF(OR(G7="12R",G7="12L"),_xlfn.XLOOKUP(C7,DB!$A$2:$A$255,DB!$B$2:$B$255,""),IF(OR(G7="30L",G7="30R"),_xlfn.XLOOKUP(C7,DB!$A$2:$A$255,DB!$C$2:$C$255,""),""))</f>
        <v>UDGUV</v>
      </c>
      <c r="S7" s="3">
        <f t="shared" si="0"/>
        <v>1</v>
      </c>
      <c r="T7" s="3" t="str">
        <f>_xlfn.XLOOKUP(C7,DB!$A$2:$A$255,DB!$D$2:$D$255,"")</f>
        <v>Sector 2</v>
      </c>
    </row>
    <row r="8" spans="1:20" x14ac:dyDescent="0.2">
      <c r="A8" t="s">
        <v>758</v>
      </c>
      <c r="B8" t="s">
        <v>18</v>
      </c>
      <c r="C8" t="s">
        <v>368</v>
      </c>
      <c r="D8" t="s">
        <v>69</v>
      </c>
      <c r="E8" t="s">
        <v>5978</v>
      </c>
      <c r="F8" s="2">
        <v>46314.058136574073</v>
      </c>
      <c r="G8" t="s">
        <v>22</v>
      </c>
      <c r="H8" t="s">
        <v>5979</v>
      </c>
      <c r="I8">
        <v>350</v>
      </c>
      <c r="J8" t="s">
        <v>23</v>
      </c>
      <c r="K8" t="s">
        <v>152</v>
      </c>
      <c r="L8">
        <v>134</v>
      </c>
      <c r="M8" t="s">
        <v>40</v>
      </c>
      <c r="N8" s="2">
        <v>46314.067916666667</v>
      </c>
      <c r="O8">
        <v>183</v>
      </c>
      <c r="P8" t="s">
        <v>41</v>
      </c>
      <c r="Q8">
        <v>190</v>
      </c>
      <c r="R8" s="3" t="str">
        <f>IF(OR(G8="12R",G8="12L"),_xlfn.XLOOKUP(C8,DB!$A$2:$A$255,DB!$B$2:$B$255,""),IF(OR(G8="30L",G8="30R"),_xlfn.XLOOKUP(C8,DB!$A$2:$A$255,DB!$C$2:$C$255,""),""))</f>
        <v>NUDAL</v>
      </c>
      <c r="S8" s="3">
        <f t="shared" si="0"/>
        <v>1</v>
      </c>
      <c r="T8" s="3" t="str">
        <f>_xlfn.XLOOKUP(C8,DB!$A$2:$A$255,DB!$D$2:$D$255,"")</f>
        <v>Sector 3</v>
      </c>
    </row>
    <row r="9" spans="1:20" x14ac:dyDescent="0.2">
      <c r="A9" t="s">
        <v>4606</v>
      </c>
      <c r="B9" t="s">
        <v>18</v>
      </c>
      <c r="C9" t="s">
        <v>988</v>
      </c>
      <c r="D9" t="s">
        <v>4607</v>
      </c>
      <c r="E9" t="s">
        <v>5980</v>
      </c>
      <c r="F9" s="2">
        <v>46314.065740740742</v>
      </c>
      <c r="G9" t="s">
        <v>22</v>
      </c>
      <c r="H9" t="s">
        <v>5981</v>
      </c>
      <c r="I9">
        <v>350</v>
      </c>
      <c r="J9" t="s">
        <v>23</v>
      </c>
      <c r="K9" t="s">
        <v>24</v>
      </c>
      <c r="L9">
        <v>134</v>
      </c>
      <c r="M9" t="s">
        <v>40</v>
      </c>
      <c r="N9" s="2">
        <v>46314.074618055558</v>
      </c>
      <c r="O9">
        <v>246</v>
      </c>
      <c r="P9" t="s">
        <v>41</v>
      </c>
      <c r="Q9">
        <v>190</v>
      </c>
      <c r="R9" s="3" t="str">
        <f>IF(OR(G9="12R",G9="12L"),_xlfn.XLOOKUP(C9,DB!$A$2:$A$255,DB!$B$2:$B$255,""),IF(OR(G9="30L",G9="30R"),_xlfn.XLOOKUP(C9,DB!$A$2:$A$255,DB!$C$2:$C$255,""),""))</f>
        <v>NUDAL</v>
      </c>
      <c r="S9" s="3">
        <f t="shared" si="0"/>
        <v>1</v>
      </c>
      <c r="T9" s="3" t="str">
        <f>_xlfn.XLOOKUP(C9,DB!$A$2:$A$255,DB!$D$2:$D$255,"")</f>
        <v>Sector 3</v>
      </c>
    </row>
    <row r="10" spans="1:20" x14ac:dyDescent="0.2">
      <c r="A10" t="s">
        <v>373</v>
      </c>
      <c r="B10" t="s">
        <v>18</v>
      </c>
      <c r="C10" t="s">
        <v>38</v>
      </c>
      <c r="D10" t="s">
        <v>366</v>
      </c>
      <c r="E10" t="s">
        <v>2197</v>
      </c>
      <c r="F10" s="2">
        <v>46314.072268518517</v>
      </c>
      <c r="G10" t="s">
        <v>22</v>
      </c>
      <c r="H10" t="s">
        <v>5982</v>
      </c>
      <c r="I10">
        <v>370</v>
      </c>
      <c r="J10" t="s">
        <v>23</v>
      </c>
      <c r="K10" t="s">
        <v>24</v>
      </c>
      <c r="L10">
        <v>136</v>
      </c>
      <c r="M10" t="s">
        <v>40</v>
      </c>
      <c r="N10" s="2">
        <v>46314.082037037035</v>
      </c>
      <c r="O10">
        <v>219</v>
      </c>
      <c r="P10" t="s">
        <v>41</v>
      </c>
      <c r="Q10">
        <v>190</v>
      </c>
      <c r="R10" s="3" t="str">
        <f>IF(OR(G10="12R",G10="12L"),_xlfn.XLOOKUP(C10,DB!$A$2:$A$255,DB!$B$2:$B$255,""),IF(OR(G10="30L",G10="30R"),_xlfn.XLOOKUP(C10,DB!$A$2:$A$255,DB!$C$2:$C$255,""),""))</f>
        <v>NUDAL</v>
      </c>
      <c r="S10" s="3">
        <f t="shared" si="0"/>
        <v>1</v>
      </c>
      <c r="T10" s="3" t="str">
        <f>_xlfn.XLOOKUP(C10,DB!$A$2:$A$255,DB!$D$2:$D$255,"")</f>
        <v>Sector 3</v>
      </c>
    </row>
    <row r="11" spans="1:20" x14ac:dyDescent="0.2">
      <c r="A11" t="s">
        <v>60</v>
      </c>
      <c r="B11" t="s">
        <v>18</v>
      </c>
      <c r="C11" t="s">
        <v>28</v>
      </c>
      <c r="D11" t="s">
        <v>61</v>
      </c>
      <c r="E11" t="s">
        <v>940</v>
      </c>
      <c r="F11" s="2">
        <v>46314.087256944447</v>
      </c>
      <c r="G11" t="s">
        <v>22</v>
      </c>
      <c r="H11" t="s">
        <v>5983</v>
      </c>
      <c r="I11">
        <v>350</v>
      </c>
      <c r="J11" t="s">
        <v>23</v>
      </c>
      <c r="K11" t="s">
        <v>24</v>
      </c>
      <c r="L11">
        <v>362</v>
      </c>
      <c r="M11" t="s">
        <v>31</v>
      </c>
      <c r="N11" s="2">
        <v>46314.108726851853</v>
      </c>
      <c r="O11">
        <v>330</v>
      </c>
      <c r="P11" t="s">
        <v>26</v>
      </c>
      <c r="Q11">
        <v>40</v>
      </c>
      <c r="R11" s="3" t="str">
        <f>IF(OR(G11="12R",G11="12L"),_xlfn.XLOOKUP(C11,DB!$A$2:$A$255,DB!$B$2:$B$255,""),IF(OR(G11="30L",G11="30R"),_xlfn.XLOOKUP(C11,DB!$A$2:$A$255,DB!$C$2:$C$255,""),""))</f>
        <v>OMSUK</v>
      </c>
      <c r="S11" s="3">
        <f t="shared" si="0"/>
        <v>2</v>
      </c>
      <c r="T11" s="3" t="str">
        <f>_xlfn.XLOOKUP(C11,DB!$A$2:$A$255,DB!$D$2:$D$255,"")</f>
        <v>Sector 3</v>
      </c>
    </row>
    <row r="12" spans="1:20" x14ac:dyDescent="0.2">
      <c r="A12" t="s">
        <v>367</v>
      </c>
      <c r="B12" t="s">
        <v>18</v>
      </c>
      <c r="C12" t="s">
        <v>368</v>
      </c>
      <c r="D12" t="s">
        <v>88</v>
      </c>
      <c r="E12" t="s">
        <v>369</v>
      </c>
      <c r="F12" s="2">
        <v>46314.100787037038</v>
      </c>
      <c r="G12" t="s">
        <v>22</v>
      </c>
      <c r="H12" t="s">
        <v>5984</v>
      </c>
      <c r="I12">
        <v>370</v>
      </c>
      <c r="J12" t="s">
        <v>23</v>
      </c>
      <c r="K12" t="s">
        <v>24</v>
      </c>
      <c r="L12">
        <v>134</v>
      </c>
      <c r="M12" t="s">
        <v>3300</v>
      </c>
      <c r="N12" s="2">
        <v>46314.110300925924</v>
      </c>
      <c r="O12">
        <v>195</v>
      </c>
      <c r="P12" t="s">
        <v>41</v>
      </c>
      <c r="Q12">
        <v>190</v>
      </c>
      <c r="R12" s="3" t="str">
        <f>IF(OR(G12="12R",G12="12L"),_xlfn.XLOOKUP(C12,DB!$A$2:$A$255,DB!$B$2:$B$255,""),IF(OR(G12="30L",G12="30R"),_xlfn.XLOOKUP(C12,DB!$A$2:$A$255,DB!$C$2:$C$255,""),""))</f>
        <v>NUDAL</v>
      </c>
      <c r="S12" s="3">
        <f t="shared" si="0"/>
        <v>2</v>
      </c>
      <c r="T12" s="3" t="str">
        <f>_xlfn.XLOOKUP(C12,DB!$A$2:$A$255,DB!$D$2:$D$255,"")</f>
        <v>Sector 3</v>
      </c>
    </row>
    <row r="13" spans="1:20" x14ac:dyDescent="0.2">
      <c r="A13" t="s">
        <v>375</v>
      </c>
      <c r="B13" t="s">
        <v>18</v>
      </c>
      <c r="C13" t="s">
        <v>219</v>
      </c>
      <c r="D13" t="s">
        <v>34</v>
      </c>
      <c r="E13" t="s">
        <v>399</v>
      </c>
      <c r="F13" s="2">
        <v>46314.113611111112</v>
      </c>
      <c r="G13" t="s">
        <v>22</v>
      </c>
      <c r="H13" t="s">
        <v>5985</v>
      </c>
      <c r="I13">
        <v>370</v>
      </c>
      <c r="J13" t="s">
        <v>23</v>
      </c>
      <c r="K13" t="s">
        <v>24</v>
      </c>
      <c r="L13">
        <v>149</v>
      </c>
      <c r="M13" t="s">
        <v>117</v>
      </c>
      <c r="N13" s="2">
        <v>46314.12400462963</v>
      </c>
      <c r="O13">
        <v>271</v>
      </c>
      <c r="P13" t="s">
        <v>26</v>
      </c>
      <c r="Q13">
        <v>190</v>
      </c>
      <c r="R13" s="3" t="str">
        <f>IF(OR(G13="12R",G13="12L"),_xlfn.XLOOKUP(C13,DB!$A$2:$A$255,DB!$B$2:$B$255,""),IF(OR(G13="30L",G13="30R"),_xlfn.XLOOKUP(C13,DB!$A$2:$A$255,DB!$C$2:$C$255,""),""))</f>
        <v>TAKUX</v>
      </c>
      <c r="S13" s="3">
        <f t="shared" si="0"/>
        <v>2</v>
      </c>
      <c r="T13" s="3" t="str">
        <f>_xlfn.XLOOKUP(C13,DB!$A$2:$A$255,DB!$D$2:$D$255,"")</f>
        <v>Sector 7</v>
      </c>
    </row>
    <row r="14" spans="1:20" x14ac:dyDescent="0.2">
      <c r="A14" t="s">
        <v>71</v>
      </c>
      <c r="B14" t="s">
        <v>18</v>
      </c>
      <c r="C14" t="s">
        <v>43</v>
      </c>
      <c r="D14" t="s">
        <v>54</v>
      </c>
      <c r="E14" t="s">
        <v>109</v>
      </c>
      <c r="F14" s="2">
        <v>46314.117372685185</v>
      </c>
      <c r="G14" t="s">
        <v>22</v>
      </c>
      <c r="H14" t="s">
        <v>5986</v>
      </c>
      <c r="I14">
        <v>380</v>
      </c>
      <c r="J14" t="s">
        <v>23</v>
      </c>
      <c r="K14" t="s">
        <v>24</v>
      </c>
      <c r="L14">
        <v>864</v>
      </c>
      <c r="M14" t="s">
        <v>461</v>
      </c>
      <c r="N14" s="2">
        <v>46314.164305555554</v>
      </c>
      <c r="O14">
        <v>380</v>
      </c>
      <c r="P14" t="s">
        <v>26</v>
      </c>
      <c r="Q14">
        <v>190</v>
      </c>
      <c r="R14" s="3" t="str">
        <f>IF(OR(G14="12R",G14="12L"),_xlfn.XLOOKUP(C14,DB!$A$2:$A$255,DB!$B$2:$B$255,""),IF(OR(G14="30L",G14="30R"),_xlfn.XLOOKUP(C14,DB!$A$2:$A$255,DB!$C$2:$C$255,""),""))</f>
        <v>UDGUV</v>
      </c>
      <c r="S14" s="3">
        <f t="shared" si="0"/>
        <v>2</v>
      </c>
      <c r="T14" s="3" t="str">
        <f>_xlfn.XLOOKUP(C14,DB!$A$2:$A$255,DB!$D$2:$D$255,"")</f>
        <v>Sector 2</v>
      </c>
    </row>
    <row r="15" spans="1:20" x14ac:dyDescent="0.2">
      <c r="A15" t="s">
        <v>556</v>
      </c>
      <c r="B15" t="s">
        <v>18</v>
      </c>
      <c r="C15" t="s">
        <v>101</v>
      </c>
      <c r="D15" t="s">
        <v>54</v>
      </c>
      <c r="E15" t="s">
        <v>1810</v>
      </c>
      <c r="F15" s="2">
        <v>46314.120393518519</v>
      </c>
      <c r="G15" t="s">
        <v>22</v>
      </c>
      <c r="H15" t="s">
        <v>5987</v>
      </c>
      <c r="I15">
        <v>380</v>
      </c>
      <c r="J15" t="s">
        <v>23</v>
      </c>
      <c r="K15" t="s">
        <v>24</v>
      </c>
      <c r="L15">
        <v>860</v>
      </c>
      <c r="M15" t="s">
        <v>461</v>
      </c>
      <c r="N15" s="2">
        <v>46314.167361111111</v>
      </c>
      <c r="O15">
        <v>380</v>
      </c>
      <c r="P15" t="s">
        <v>26</v>
      </c>
      <c r="Q15">
        <v>190</v>
      </c>
      <c r="R15" s="3" t="str">
        <f>IF(OR(G15="12R",G15="12L"),_xlfn.XLOOKUP(C15,DB!$A$2:$A$255,DB!$B$2:$B$255,""),IF(OR(G15="30L",G15="30R"),_xlfn.XLOOKUP(C15,DB!$A$2:$A$255,DB!$C$2:$C$255,""),""))</f>
        <v>UDGUV</v>
      </c>
      <c r="S15" s="3">
        <f t="shared" si="0"/>
        <v>2</v>
      </c>
      <c r="T15" s="3" t="str">
        <f>_xlfn.XLOOKUP(C15,DB!$A$2:$A$255,DB!$D$2:$D$255,"")</f>
        <v>Sector 2</v>
      </c>
    </row>
    <row r="16" spans="1:20" x14ac:dyDescent="0.2">
      <c r="A16" t="s">
        <v>80</v>
      </c>
      <c r="B16" t="s">
        <v>18</v>
      </c>
      <c r="C16" t="s">
        <v>43</v>
      </c>
      <c r="D16" t="s">
        <v>20</v>
      </c>
      <c r="E16" t="s">
        <v>581</v>
      </c>
      <c r="F16" s="2">
        <v>46314.121701388889</v>
      </c>
      <c r="G16" t="s">
        <v>22</v>
      </c>
      <c r="H16" t="s">
        <v>5988</v>
      </c>
      <c r="I16">
        <v>360</v>
      </c>
      <c r="J16" t="s">
        <v>23</v>
      </c>
      <c r="K16" t="s">
        <v>24</v>
      </c>
      <c r="L16">
        <v>861</v>
      </c>
      <c r="M16" t="s">
        <v>461</v>
      </c>
      <c r="N16" s="2">
        <v>46314.168113425927</v>
      </c>
      <c r="O16">
        <v>360</v>
      </c>
      <c r="P16" t="s">
        <v>26</v>
      </c>
      <c r="Q16">
        <v>190</v>
      </c>
      <c r="R16" s="3" t="str">
        <f>IF(OR(G16="12R",G16="12L"),_xlfn.XLOOKUP(C16,DB!$A$2:$A$255,DB!$B$2:$B$255,""),IF(OR(G16="30L",G16="30R"),_xlfn.XLOOKUP(C16,DB!$A$2:$A$255,DB!$C$2:$C$255,""),""))</f>
        <v>UDGUV</v>
      </c>
      <c r="S16" s="3">
        <f t="shared" si="0"/>
        <v>2</v>
      </c>
      <c r="T16" s="3" t="str">
        <f>_xlfn.XLOOKUP(C16,DB!$A$2:$A$255,DB!$D$2:$D$255,"")</f>
        <v>Sector 2</v>
      </c>
    </row>
    <row r="17" spans="1:20" x14ac:dyDescent="0.2">
      <c r="A17" t="s">
        <v>83</v>
      </c>
      <c r="B17" t="s">
        <v>18</v>
      </c>
      <c r="C17" t="s">
        <v>50</v>
      </c>
      <c r="D17" t="s">
        <v>34</v>
      </c>
      <c r="E17" t="s">
        <v>4523</v>
      </c>
      <c r="F17" s="2">
        <v>46314.131631944445</v>
      </c>
      <c r="G17" t="s">
        <v>696</v>
      </c>
      <c r="H17" t="s">
        <v>5989</v>
      </c>
      <c r="I17">
        <v>380</v>
      </c>
      <c r="J17" t="s">
        <v>23</v>
      </c>
      <c r="K17" t="s">
        <v>24</v>
      </c>
      <c r="L17">
        <v>863</v>
      </c>
      <c r="M17" t="s">
        <v>85</v>
      </c>
      <c r="N17" s="2">
        <v>46314.178599537037</v>
      </c>
      <c r="O17">
        <v>380</v>
      </c>
      <c r="P17" t="s">
        <v>26</v>
      </c>
      <c r="Q17">
        <v>190</v>
      </c>
      <c r="R17" s="3" t="str">
        <f>IF(OR(G17="12R",G17="12L"),_xlfn.XLOOKUP(C17,DB!$A$2:$A$255,DB!$B$2:$B$255,""),IF(OR(G17="30L",G17="30R"),_xlfn.XLOOKUP(C17,DB!$A$2:$A$255,DB!$C$2:$C$255,""),""))</f>
        <v>UDGUV</v>
      </c>
      <c r="S17" s="3">
        <f t="shared" si="0"/>
        <v>3</v>
      </c>
      <c r="T17" s="3" t="str">
        <f>_xlfn.XLOOKUP(C17,DB!$A$2:$A$255,DB!$D$2:$D$255,"")</f>
        <v>Sector 2</v>
      </c>
    </row>
    <row r="18" spans="1:20" x14ac:dyDescent="0.2">
      <c r="A18" t="s">
        <v>759</v>
      </c>
      <c r="B18" t="s">
        <v>18</v>
      </c>
      <c r="C18" t="s">
        <v>33</v>
      </c>
      <c r="D18" t="s">
        <v>54</v>
      </c>
      <c r="E18" t="s">
        <v>5990</v>
      </c>
      <c r="F18" s="2">
        <v>46314.15115740741</v>
      </c>
      <c r="G18" t="s">
        <v>696</v>
      </c>
      <c r="H18" t="s">
        <v>5991</v>
      </c>
      <c r="I18">
        <v>380</v>
      </c>
      <c r="J18" t="s">
        <v>23</v>
      </c>
      <c r="K18" t="s">
        <v>24</v>
      </c>
      <c r="L18">
        <v>873</v>
      </c>
      <c r="M18" t="s">
        <v>36</v>
      </c>
      <c r="N18" s="2">
        <v>46314.199675925927</v>
      </c>
      <c r="O18">
        <v>380</v>
      </c>
      <c r="P18" t="s">
        <v>26</v>
      </c>
      <c r="Q18">
        <v>190</v>
      </c>
      <c r="R18" s="3" t="str">
        <f>IF(OR(G18="12R",G18="12L"),_xlfn.XLOOKUP(C18,DB!$A$2:$A$255,DB!$B$2:$B$255,""),IF(OR(G18="30L",G18="30R"),_xlfn.XLOOKUP(C18,DB!$A$2:$A$255,DB!$C$2:$C$255,""),""))</f>
        <v>UDGUV</v>
      </c>
      <c r="S18" s="3">
        <f t="shared" si="0"/>
        <v>3</v>
      </c>
      <c r="T18" s="3" t="str">
        <f>_xlfn.XLOOKUP(C18,DB!$A$2:$A$255,DB!$D$2:$D$255,"")</f>
        <v>Sector 2</v>
      </c>
    </row>
    <row r="19" spans="1:20" x14ac:dyDescent="0.2">
      <c r="A19" t="s">
        <v>760</v>
      </c>
      <c r="B19" t="s">
        <v>18</v>
      </c>
      <c r="C19" t="s">
        <v>732</v>
      </c>
      <c r="D19" t="s">
        <v>61</v>
      </c>
      <c r="E19" t="s">
        <v>843</v>
      </c>
      <c r="F19" s="2">
        <v>46314.168009259258</v>
      </c>
      <c r="G19" t="s">
        <v>696</v>
      </c>
      <c r="H19" t="s">
        <v>5992</v>
      </c>
      <c r="I19">
        <v>330</v>
      </c>
      <c r="J19" t="s">
        <v>23</v>
      </c>
      <c r="K19" t="s">
        <v>24</v>
      </c>
      <c r="L19">
        <v>356</v>
      </c>
      <c r="M19" t="s">
        <v>31</v>
      </c>
      <c r="N19" s="2">
        <v>46314.189236111109</v>
      </c>
      <c r="O19">
        <v>330</v>
      </c>
      <c r="P19" t="s">
        <v>26</v>
      </c>
      <c r="Q19">
        <v>190</v>
      </c>
      <c r="R19" s="3" t="str">
        <f>IF(OR(G19="12R",G19="12L"),_xlfn.XLOOKUP(C19,DB!$A$2:$A$255,DB!$B$2:$B$255,""),IF(OR(G19="30L",G19="30R"),_xlfn.XLOOKUP(C19,DB!$A$2:$A$255,DB!$C$2:$C$255,""),""))</f>
        <v>OMSUK</v>
      </c>
      <c r="S19" s="3">
        <f t="shared" si="0"/>
        <v>4</v>
      </c>
      <c r="T19" s="3" t="str">
        <f>_xlfn.XLOOKUP(C19,DB!$A$2:$A$255,DB!$D$2:$D$255,"")</f>
        <v>Sector 3</v>
      </c>
    </row>
    <row r="20" spans="1:20" x14ac:dyDescent="0.2">
      <c r="A20" t="s">
        <v>89</v>
      </c>
      <c r="B20" t="s">
        <v>18</v>
      </c>
      <c r="C20" t="s">
        <v>43</v>
      </c>
      <c r="D20" t="s">
        <v>61</v>
      </c>
      <c r="E20" t="s">
        <v>156</v>
      </c>
      <c r="F20" s="2">
        <v>46314.183449074073</v>
      </c>
      <c r="G20" t="s">
        <v>696</v>
      </c>
      <c r="H20" t="s">
        <v>5993</v>
      </c>
      <c r="I20">
        <v>360</v>
      </c>
      <c r="J20" t="s">
        <v>23</v>
      </c>
      <c r="K20" t="s">
        <v>24</v>
      </c>
      <c r="L20">
        <v>896</v>
      </c>
      <c r="M20" t="s">
        <v>2245</v>
      </c>
      <c r="N20" s="2">
        <v>46314.232418981483</v>
      </c>
      <c r="O20">
        <v>360</v>
      </c>
      <c r="P20" t="s">
        <v>26</v>
      </c>
      <c r="Q20">
        <v>190</v>
      </c>
      <c r="R20" s="3" t="str">
        <f>IF(OR(G20="12R",G20="12L"),_xlfn.XLOOKUP(C20,DB!$A$2:$A$255,DB!$B$2:$B$255,""),IF(OR(G20="30L",G20="30R"),_xlfn.XLOOKUP(C20,DB!$A$2:$A$255,DB!$C$2:$C$255,""),""))</f>
        <v>UDGUV</v>
      </c>
      <c r="S20" s="3">
        <f t="shared" si="0"/>
        <v>4</v>
      </c>
      <c r="T20" s="3" t="str">
        <f>_xlfn.XLOOKUP(C20,DB!$A$2:$A$255,DB!$D$2:$D$255,"")</f>
        <v>Sector 2</v>
      </c>
    </row>
    <row r="21" spans="1:20" x14ac:dyDescent="0.2">
      <c r="A21" t="s">
        <v>5994</v>
      </c>
      <c r="B21" t="s">
        <v>18</v>
      </c>
      <c r="C21" t="s">
        <v>1061</v>
      </c>
      <c r="D21" t="s">
        <v>5995</v>
      </c>
      <c r="E21" t="s">
        <v>5996</v>
      </c>
      <c r="F21" s="2">
        <v>46314.187581018516</v>
      </c>
      <c r="G21" t="s">
        <v>696</v>
      </c>
      <c r="H21" t="s">
        <v>5997</v>
      </c>
      <c r="I21">
        <v>390</v>
      </c>
      <c r="J21" t="s">
        <v>23</v>
      </c>
      <c r="K21" t="s">
        <v>24</v>
      </c>
      <c r="L21">
        <v>135</v>
      </c>
      <c r="M21" t="s">
        <v>3340</v>
      </c>
      <c r="N21" s="2">
        <v>46314.196909722225</v>
      </c>
      <c r="O21">
        <v>212</v>
      </c>
      <c r="P21" t="s">
        <v>41</v>
      </c>
      <c r="Q21">
        <v>190</v>
      </c>
      <c r="R21" s="3" t="str">
        <f>IF(OR(G21="12R",G21="12L"),_xlfn.XLOOKUP(C21,DB!$A$2:$A$255,DB!$B$2:$B$255,""),IF(OR(G21="30L",G21="30R"),_xlfn.XLOOKUP(C21,DB!$A$2:$A$255,DB!$C$2:$C$255,""),""))</f>
        <v>NUDAL</v>
      </c>
      <c r="S21" s="3">
        <f t="shared" si="0"/>
        <v>4</v>
      </c>
      <c r="T21" s="3" t="str">
        <f>_xlfn.XLOOKUP(C21,DB!$A$2:$A$255,DB!$D$2:$D$255,"")</f>
        <v>Sector 3</v>
      </c>
    </row>
    <row r="22" spans="1:20" x14ac:dyDescent="0.2">
      <c r="A22" t="s">
        <v>77</v>
      </c>
      <c r="B22" t="s">
        <v>18</v>
      </c>
      <c r="C22" t="s">
        <v>19</v>
      </c>
      <c r="D22" t="s">
        <v>20</v>
      </c>
      <c r="E22" t="s">
        <v>629</v>
      </c>
      <c r="F22" s="2">
        <v>46314.19189814815</v>
      </c>
      <c r="G22" t="s">
        <v>696</v>
      </c>
      <c r="H22" t="s">
        <v>5998</v>
      </c>
      <c r="I22">
        <v>360</v>
      </c>
      <c r="J22" t="s">
        <v>23</v>
      </c>
      <c r="K22" t="s">
        <v>24</v>
      </c>
      <c r="L22">
        <v>871</v>
      </c>
      <c r="M22" t="s">
        <v>79</v>
      </c>
      <c r="N22" s="2">
        <v>46314.240023148152</v>
      </c>
      <c r="O22">
        <v>360</v>
      </c>
      <c r="P22" t="s">
        <v>26</v>
      </c>
      <c r="Q22">
        <v>190</v>
      </c>
      <c r="R22" s="3" t="str">
        <f>IF(OR(G22="12R",G22="12L"),_xlfn.XLOOKUP(C22,DB!$A$2:$A$255,DB!$B$2:$B$255,""),IF(OR(G22="30L",G22="30R"),_xlfn.XLOOKUP(C22,DB!$A$2:$A$255,DB!$C$2:$C$255,""),""))</f>
        <v>UDGUV</v>
      </c>
      <c r="S22" s="3">
        <f t="shared" si="0"/>
        <v>4</v>
      </c>
      <c r="T22" s="3" t="str">
        <f>_xlfn.XLOOKUP(C22,DB!$A$2:$A$255,DB!$D$2:$D$255,"")</f>
        <v>Sector 2</v>
      </c>
    </row>
    <row r="23" spans="1:20" x14ac:dyDescent="0.2">
      <c r="A23" t="s">
        <v>3536</v>
      </c>
      <c r="B23" t="s">
        <v>18</v>
      </c>
      <c r="C23" t="s">
        <v>50</v>
      </c>
      <c r="D23" t="s">
        <v>132</v>
      </c>
      <c r="F23" s="2">
        <v>46314.310023148151</v>
      </c>
      <c r="G23" t="s">
        <v>696</v>
      </c>
      <c r="H23" t="s">
        <v>5999</v>
      </c>
      <c r="I23">
        <v>430</v>
      </c>
      <c r="J23" t="s">
        <v>23</v>
      </c>
      <c r="K23" t="s">
        <v>51</v>
      </c>
      <c r="L23">
        <v>989</v>
      </c>
      <c r="M23" t="s">
        <v>5540</v>
      </c>
      <c r="N23" s="2">
        <v>46314.37122685185</v>
      </c>
      <c r="O23">
        <v>420</v>
      </c>
      <c r="P23" t="s">
        <v>26</v>
      </c>
      <c r="Q23">
        <v>30</v>
      </c>
      <c r="R23" s="3" t="str">
        <f>IF(OR(G23="12R",G23="12L"),_xlfn.XLOOKUP(C23,DB!$A$2:$A$255,DB!$B$2:$B$255,""),IF(OR(G23="30L",G23="30R"),_xlfn.XLOOKUP(C23,DB!$A$2:$A$255,DB!$C$2:$C$255,""),""))</f>
        <v>UDGUV</v>
      </c>
      <c r="S23" s="3">
        <f t="shared" si="0"/>
        <v>7</v>
      </c>
      <c r="T23" s="3" t="str">
        <f>_xlfn.XLOOKUP(C23,DB!$A$2:$A$255,DB!$D$2:$D$255,"")</f>
        <v>Sector 2</v>
      </c>
    </row>
    <row r="24" spans="1:20" x14ac:dyDescent="0.2">
      <c r="A24" t="s">
        <v>6000</v>
      </c>
      <c r="B24" t="s">
        <v>18</v>
      </c>
      <c r="C24" t="s">
        <v>108</v>
      </c>
      <c r="D24" t="s">
        <v>132</v>
      </c>
      <c r="F24" s="2">
        <v>46314.334409722222</v>
      </c>
      <c r="G24" t="s">
        <v>696</v>
      </c>
      <c r="H24" t="s">
        <v>6001</v>
      </c>
      <c r="I24">
        <v>310</v>
      </c>
      <c r="J24" t="s">
        <v>23</v>
      </c>
      <c r="K24" t="s">
        <v>51</v>
      </c>
      <c r="L24">
        <v>132</v>
      </c>
      <c r="M24" t="s">
        <v>40</v>
      </c>
      <c r="N24" s="2">
        <v>46314.344710648147</v>
      </c>
      <c r="O24">
        <v>270</v>
      </c>
      <c r="P24" t="s">
        <v>26</v>
      </c>
      <c r="Q24">
        <v>30</v>
      </c>
      <c r="R24" s="3" t="str">
        <f>IF(OR(G24="12R",G24="12L"),_xlfn.XLOOKUP(C24,DB!$A$2:$A$255,DB!$B$2:$B$255,""),IF(OR(G24="30L",G24="30R"),_xlfn.XLOOKUP(C24,DB!$A$2:$A$255,DB!$C$2:$C$255,""),""))</f>
        <v>NUDAL</v>
      </c>
      <c r="S24" s="3">
        <f t="shared" si="0"/>
        <v>8</v>
      </c>
      <c r="T24" s="3" t="str">
        <f>_xlfn.XLOOKUP(C24,DB!$A$2:$A$255,DB!$D$2:$D$255,"")</f>
        <v>Sector 3</v>
      </c>
    </row>
    <row r="25" spans="1:20" x14ac:dyDescent="0.2">
      <c r="A25" t="s">
        <v>94</v>
      </c>
      <c r="B25" t="s">
        <v>18</v>
      </c>
      <c r="C25" t="s">
        <v>43</v>
      </c>
      <c r="D25" t="s">
        <v>54</v>
      </c>
      <c r="E25" t="s">
        <v>452</v>
      </c>
      <c r="F25" s="2">
        <v>46314.435925925929</v>
      </c>
      <c r="G25" t="s">
        <v>696</v>
      </c>
      <c r="H25" t="s">
        <v>6002</v>
      </c>
      <c r="I25">
        <v>380</v>
      </c>
      <c r="J25" t="s">
        <v>23</v>
      </c>
      <c r="K25" t="s">
        <v>24</v>
      </c>
      <c r="L25">
        <v>862</v>
      </c>
      <c r="M25" t="s">
        <v>377</v>
      </c>
      <c r="N25" s="2">
        <v>46314.483252314814</v>
      </c>
      <c r="O25">
        <v>380</v>
      </c>
      <c r="P25" t="s">
        <v>26</v>
      </c>
      <c r="Q25">
        <v>190</v>
      </c>
      <c r="R25" s="3" t="str">
        <f>IF(OR(G25="12R",G25="12L"),_xlfn.XLOOKUP(C25,DB!$A$2:$A$255,DB!$B$2:$B$255,""),IF(OR(G25="30L",G25="30R"),_xlfn.XLOOKUP(C25,DB!$A$2:$A$255,DB!$C$2:$C$255,""),""))</f>
        <v>UDGUV</v>
      </c>
      <c r="S25" s="3">
        <f t="shared" si="0"/>
        <v>10</v>
      </c>
      <c r="T25" s="3" t="str">
        <f>_xlfn.XLOOKUP(C25,DB!$A$2:$A$255,DB!$D$2:$D$255,"")</f>
        <v>Sector 2</v>
      </c>
    </row>
    <row r="26" spans="1:20" x14ac:dyDescent="0.2">
      <c r="A26" t="s">
        <v>106</v>
      </c>
      <c r="B26" t="s">
        <v>18</v>
      </c>
      <c r="C26" t="s">
        <v>43</v>
      </c>
      <c r="D26" t="s">
        <v>61</v>
      </c>
      <c r="E26" t="s">
        <v>418</v>
      </c>
      <c r="F26" s="2">
        <v>46314.454942129632</v>
      </c>
      <c r="G26" t="s">
        <v>696</v>
      </c>
      <c r="H26" t="s">
        <v>6003</v>
      </c>
      <c r="I26">
        <v>360</v>
      </c>
      <c r="J26" t="s">
        <v>23</v>
      </c>
      <c r="K26" t="s">
        <v>24</v>
      </c>
      <c r="L26">
        <v>862</v>
      </c>
      <c r="M26" t="s">
        <v>1138</v>
      </c>
      <c r="N26" s="2">
        <v>46314.501736111109</v>
      </c>
      <c r="O26">
        <v>360</v>
      </c>
      <c r="P26" t="s">
        <v>26</v>
      </c>
      <c r="Q26">
        <v>190</v>
      </c>
      <c r="R26" s="3" t="str">
        <f>IF(OR(G26="12R",G26="12L"),_xlfn.XLOOKUP(C26,DB!$A$2:$A$255,DB!$B$2:$B$255,""),IF(OR(G26="30L",G26="30R"),_xlfn.XLOOKUP(C26,DB!$A$2:$A$255,DB!$C$2:$C$255,""),""))</f>
        <v>UDGUV</v>
      </c>
      <c r="S26" s="3">
        <f t="shared" si="0"/>
        <v>10</v>
      </c>
      <c r="T26" s="3" t="str">
        <f>_xlfn.XLOOKUP(C26,DB!$A$2:$A$255,DB!$D$2:$D$255,"")</f>
        <v>Sector 2</v>
      </c>
    </row>
    <row r="27" spans="1:20" x14ac:dyDescent="0.2">
      <c r="A27" t="s">
        <v>96</v>
      </c>
      <c r="B27" t="s">
        <v>18</v>
      </c>
      <c r="C27" t="s">
        <v>97</v>
      </c>
      <c r="D27" t="s">
        <v>61</v>
      </c>
      <c r="E27" t="s">
        <v>590</v>
      </c>
      <c r="F27" s="2">
        <v>46314.462951388887</v>
      </c>
      <c r="G27" t="s">
        <v>696</v>
      </c>
      <c r="H27" t="s">
        <v>6004</v>
      </c>
      <c r="I27">
        <v>360</v>
      </c>
      <c r="J27" t="s">
        <v>23</v>
      </c>
      <c r="K27" t="s">
        <v>24</v>
      </c>
      <c r="L27">
        <v>879</v>
      </c>
      <c r="M27" t="s">
        <v>99</v>
      </c>
      <c r="N27" s="2">
        <v>46314.510763888888</v>
      </c>
      <c r="O27">
        <v>222</v>
      </c>
      <c r="P27" t="s">
        <v>26</v>
      </c>
      <c r="Q27">
        <v>190</v>
      </c>
      <c r="R27" s="3" t="str">
        <f>IF(OR(G27="12R",G27="12L"),_xlfn.XLOOKUP(C27,DB!$A$2:$A$255,DB!$B$2:$B$255,""),IF(OR(G27="30L",G27="30R"),_xlfn.XLOOKUP(C27,DB!$A$2:$A$255,DB!$C$2:$C$255,""),""))</f>
        <v>UDGUV</v>
      </c>
      <c r="S27" s="3">
        <f t="shared" si="0"/>
        <v>11</v>
      </c>
      <c r="T27" s="3" t="str">
        <f>_xlfn.XLOOKUP(C27,DB!$A$2:$A$255,DB!$D$2:$D$255,"")</f>
        <v>Sector 2</v>
      </c>
    </row>
    <row r="28" spans="1:20" x14ac:dyDescent="0.2">
      <c r="A28" t="s">
        <v>103</v>
      </c>
      <c r="B28" t="s">
        <v>18</v>
      </c>
      <c r="C28" t="s">
        <v>43</v>
      </c>
      <c r="D28" t="s">
        <v>44</v>
      </c>
      <c r="E28" t="s">
        <v>547</v>
      </c>
      <c r="F28" s="2">
        <v>46314.467604166668</v>
      </c>
      <c r="G28" t="s">
        <v>696</v>
      </c>
      <c r="H28" t="s">
        <v>6005</v>
      </c>
      <c r="I28">
        <v>360</v>
      </c>
      <c r="J28" t="s">
        <v>23</v>
      </c>
      <c r="K28" t="s">
        <v>24</v>
      </c>
      <c r="L28">
        <v>863</v>
      </c>
      <c r="M28" t="s">
        <v>848</v>
      </c>
      <c r="N28" s="2">
        <v>46314.513333333336</v>
      </c>
      <c r="O28">
        <v>360</v>
      </c>
      <c r="P28" t="s">
        <v>26</v>
      </c>
      <c r="Q28">
        <v>190</v>
      </c>
      <c r="R28" s="3" t="str">
        <f>IF(OR(G28="12R",G28="12L"),_xlfn.XLOOKUP(C28,DB!$A$2:$A$255,DB!$B$2:$B$255,""),IF(OR(G28="30L",G28="30R"),_xlfn.XLOOKUP(C28,DB!$A$2:$A$255,DB!$C$2:$C$255,""),""))</f>
        <v>UDGUV</v>
      </c>
      <c r="S28" s="3">
        <f t="shared" si="0"/>
        <v>11</v>
      </c>
      <c r="T28" s="3" t="str">
        <f>_xlfn.XLOOKUP(C28,DB!$A$2:$A$255,DB!$D$2:$D$255,"")</f>
        <v>Sector 2</v>
      </c>
    </row>
    <row r="29" spans="1:20" x14ac:dyDescent="0.2">
      <c r="A29" t="s">
        <v>131</v>
      </c>
      <c r="B29" t="s">
        <v>18</v>
      </c>
      <c r="C29" t="s">
        <v>205</v>
      </c>
      <c r="D29" t="s">
        <v>132</v>
      </c>
      <c r="F29" s="2">
        <v>46314.470613425925</v>
      </c>
      <c r="G29" t="s">
        <v>696</v>
      </c>
      <c r="H29" t="s">
        <v>6006</v>
      </c>
      <c r="I29">
        <v>270</v>
      </c>
      <c r="J29" t="s">
        <v>23</v>
      </c>
      <c r="K29" t="s">
        <v>51</v>
      </c>
      <c r="L29">
        <v>202</v>
      </c>
      <c r="M29" t="s">
        <v>383</v>
      </c>
      <c r="N29" s="2">
        <v>46314.485729166663</v>
      </c>
      <c r="O29">
        <v>270</v>
      </c>
      <c r="P29" t="s">
        <v>26</v>
      </c>
      <c r="Q29">
        <v>30</v>
      </c>
      <c r="R29" s="3" t="str">
        <f>IF(OR(G29="12R",G29="12L"),_xlfn.XLOOKUP(C29,DB!$A$2:$A$255,DB!$B$2:$B$255,""),IF(OR(G29="30L",G29="30R"),_xlfn.XLOOKUP(C29,DB!$A$2:$A$255,DB!$C$2:$C$255,""),""))</f>
        <v>NUDAL</v>
      </c>
      <c r="S29" s="3">
        <f t="shared" si="0"/>
        <v>11</v>
      </c>
      <c r="T29" s="3" t="str">
        <f>_xlfn.XLOOKUP(C29,DB!$A$2:$A$255,DB!$D$2:$D$255,"")</f>
        <v>Sector 3</v>
      </c>
    </row>
    <row r="30" spans="1:20" x14ac:dyDescent="0.2">
      <c r="A30" t="s">
        <v>6007</v>
      </c>
      <c r="B30" t="s">
        <v>18</v>
      </c>
      <c r="C30" t="s">
        <v>33</v>
      </c>
      <c r="D30" t="s">
        <v>786</v>
      </c>
      <c r="F30" s="2">
        <v>46314.491111111114</v>
      </c>
      <c r="G30" t="s">
        <v>696</v>
      </c>
      <c r="H30" t="s">
        <v>6008</v>
      </c>
      <c r="I30">
        <v>280</v>
      </c>
      <c r="J30" t="s">
        <v>23</v>
      </c>
      <c r="K30" t="s">
        <v>51</v>
      </c>
      <c r="L30">
        <v>884</v>
      </c>
      <c r="M30" t="s">
        <v>36</v>
      </c>
      <c r="N30" s="2">
        <v>46314.547395833331</v>
      </c>
      <c r="O30">
        <v>280</v>
      </c>
      <c r="P30" t="s">
        <v>26</v>
      </c>
      <c r="Q30">
        <v>30</v>
      </c>
      <c r="R30" s="3" t="str">
        <f>IF(OR(G30="12R",G30="12L"),_xlfn.XLOOKUP(C30,DB!$A$2:$A$255,DB!$B$2:$B$255,""),IF(OR(G30="30L",G30="30R"),_xlfn.XLOOKUP(C30,DB!$A$2:$A$255,DB!$C$2:$C$255,""),""))</f>
        <v>UDGUV</v>
      </c>
      <c r="S30" s="3">
        <f t="shared" si="0"/>
        <v>11</v>
      </c>
      <c r="T30" s="3" t="str">
        <f>_xlfn.XLOOKUP(C30,DB!$A$2:$A$255,DB!$D$2:$D$255,"")</f>
        <v>Sector 2</v>
      </c>
    </row>
    <row r="31" spans="1:20" x14ac:dyDescent="0.2">
      <c r="A31" t="s">
        <v>107</v>
      </c>
      <c r="B31" t="s">
        <v>18</v>
      </c>
      <c r="C31" t="s">
        <v>108</v>
      </c>
      <c r="D31" t="s">
        <v>54</v>
      </c>
      <c r="E31" t="s">
        <v>428</v>
      </c>
      <c r="F31" s="2">
        <v>46314.492789351854</v>
      </c>
      <c r="G31" t="s">
        <v>696</v>
      </c>
      <c r="H31" t="s">
        <v>6009</v>
      </c>
      <c r="I31">
        <v>290</v>
      </c>
      <c r="J31" t="s">
        <v>23</v>
      </c>
      <c r="K31" t="s">
        <v>24</v>
      </c>
      <c r="L31">
        <v>133</v>
      </c>
      <c r="M31" t="s">
        <v>40</v>
      </c>
      <c r="N31" s="2">
        <v>46314.501840277779</v>
      </c>
      <c r="O31">
        <v>285</v>
      </c>
      <c r="P31" t="s">
        <v>26</v>
      </c>
      <c r="Q31">
        <v>190</v>
      </c>
      <c r="R31" s="3" t="str">
        <f>IF(OR(G31="12R",G31="12L"),_xlfn.XLOOKUP(C31,DB!$A$2:$A$255,DB!$B$2:$B$255,""),IF(OR(G31="30L",G31="30R"),_xlfn.XLOOKUP(C31,DB!$A$2:$A$255,DB!$C$2:$C$255,""),""))</f>
        <v>NUDAL</v>
      </c>
      <c r="S31" s="3">
        <f t="shared" si="0"/>
        <v>11</v>
      </c>
      <c r="T31" s="3" t="str">
        <f>_xlfn.XLOOKUP(C31,DB!$A$2:$A$255,DB!$D$2:$D$255,"")</f>
        <v>Sector 3</v>
      </c>
    </row>
    <row r="32" spans="1:20" x14ac:dyDescent="0.2">
      <c r="A32" t="s">
        <v>100</v>
      </c>
      <c r="B32" t="s">
        <v>18</v>
      </c>
      <c r="C32" t="s">
        <v>101</v>
      </c>
      <c r="D32" t="s">
        <v>20</v>
      </c>
      <c r="E32" t="s">
        <v>562</v>
      </c>
      <c r="F32" s="2">
        <v>46314.501307870371</v>
      </c>
      <c r="G32" t="s">
        <v>696</v>
      </c>
      <c r="H32" t="s">
        <v>6010</v>
      </c>
      <c r="I32">
        <v>360</v>
      </c>
      <c r="J32" t="s">
        <v>23</v>
      </c>
      <c r="K32" t="s">
        <v>24</v>
      </c>
      <c r="L32">
        <v>859</v>
      </c>
      <c r="M32" t="s">
        <v>46</v>
      </c>
      <c r="N32" s="2">
        <v>46314.548136574071</v>
      </c>
      <c r="O32">
        <v>360</v>
      </c>
      <c r="P32" t="s">
        <v>26</v>
      </c>
      <c r="Q32">
        <v>190</v>
      </c>
      <c r="R32" s="3" t="str">
        <f>IF(OR(G32="12R",G32="12L"),_xlfn.XLOOKUP(C32,DB!$A$2:$A$255,DB!$B$2:$B$255,""),IF(OR(G32="30L",G32="30R"),_xlfn.XLOOKUP(C32,DB!$A$2:$A$255,DB!$C$2:$C$255,""),""))</f>
        <v>UDGUV</v>
      </c>
      <c r="S32" s="3">
        <f t="shared" si="0"/>
        <v>12</v>
      </c>
      <c r="T32" s="3" t="str">
        <f>_xlfn.XLOOKUP(C32,DB!$A$2:$A$255,DB!$D$2:$D$255,"")</f>
        <v>Sector 2</v>
      </c>
    </row>
    <row r="33" spans="1:20" x14ac:dyDescent="0.2">
      <c r="A33" t="s">
        <v>111</v>
      </c>
      <c r="B33" t="s">
        <v>18</v>
      </c>
      <c r="C33" t="s">
        <v>33</v>
      </c>
      <c r="D33" t="s">
        <v>34</v>
      </c>
      <c r="E33" t="s">
        <v>399</v>
      </c>
      <c r="F33" s="2">
        <v>46314.504201388889</v>
      </c>
      <c r="G33" t="s">
        <v>696</v>
      </c>
      <c r="H33" t="s">
        <v>6011</v>
      </c>
      <c r="I33">
        <v>360</v>
      </c>
      <c r="J33" t="s">
        <v>23</v>
      </c>
      <c r="K33" t="s">
        <v>24</v>
      </c>
      <c r="L33">
        <v>887</v>
      </c>
      <c r="M33" t="s">
        <v>36</v>
      </c>
      <c r="N33" s="2">
        <v>46314.553148148145</v>
      </c>
      <c r="O33">
        <v>360</v>
      </c>
      <c r="P33" t="s">
        <v>26</v>
      </c>
      <c r="Q33">
        <v>190</v>
      </c>
      <c r="R33" s="3" t="str">
        <f>IF(OR(G33="12R",G33="12L"),_xlfn.XLOOKUP(C33,DB!$A$2:$A$255,DB!$B$2:$B$255,""),IF(OR(G33="30L",G33="30R"),_xlfn.XLOOKUP(C33,DB!$A$2:$A$255,DB!$C$2:$C$255,""),""))</f>
        <v>UDGUV</v>
      </c>
      <c r="S33" s="3">
        <f t="shared" si="0"/>
        <v>12</v>
      </c>
      <c r="T33" s="3" t="str">
        <f>_xlfn.XLOOKUP(C33,DB!$A$2:$A$255,DB!$D$2:$D$255,"")</f>
        <v>Sector 2</v>
      </c>
    </row>
    <row r="34" spans="1:20" x14ac:dyDescent="0.2">
      <c r="A34" t="s">
        <v>113</v>
      </c>
      <c r="B34" t="s">
        <v>18</v>
      </c>
      <c r="C34" t="s">
        <v>43</v>
      </c>
      <c r="D34" t="s">
        <v>44</v>
      </c>
      <c r="E34" t="s">
        <v>4604</v>
      </c>
      <c r="F34" s="2">
        <v>46314.508159722223</v>
      </c>
      <c r="G34" t="s">
        <v>696</v>
      </c>
      <c r="H34" t="s">
        <v>6012</v>
      </c>
      <c r="I34">
        <v>340</v>
      </c>
      <c r="J34" t="s">
        <v>23</v>
      </c>
      <c r="K34" t="s">
        <v>24</v>
      </c>
      <c r="L34">
        <v>865</v>
      </c>
      <c r="M34" t="s">
        <v>462</v>
      </c>
      <c r="N34" s="2">
        <v>46314.554583333331</v>
      </c>
      <c r="O34">
        <v>340</v>
      </c>
      <c r="P34" t="s">
        <v>26</v>
      </c>
      <c r="Q34">
        <v>190</v>
      </c>
      <c r="R34" s="3" t="str">
        <f>IF(OR(G34="12R",G34="12L"),_xlfn.XLOOKUP(C34,DB!$A$2:$A$255,DB!$B$2:$B$255,""),IF(OR(G34="30L",G34="30R"),_xlfn.XLOOKUP(C34,DB!$A$2:$A$255,DB!$C$2:$C$255,""),""))</f>
        <v>UDGUV</v>
      </c>
      <c r="S34" s="3">
        <f t="shared" si="0"/>
        <v>12</v>
      </c>
      <c r="T34" s="3" t="str">
        <f>_xlfn.XLOOKUP(C34,DB!$A$2:$A$255,DB!$D$2:$D$255,"")</f>
        <v>Sector 2</v>
      </c>
    </row>
    <row r="35" spans="1:20" x14ac:dyDescent="0.2">
      <c r="A35" t="s">
        <v>114</v>
      </c>
      <c r="B35" t="s">
        <v>18</v>
      </c>
      <c r="C35" t="s">
        <v>115</v>
      </c>
      <c r="D35" t="s">
        <v>129</v>
      </c>
      <c r="E35" t="s">
        <v>871</v>
      </c>
      <c r="F35" s="2">
        <v>46314.510983796295</v>
      </c>
      <c r="G35" t="s">
        <v>696</v>
      </c>
      <c r="H35" t="s">
        <v>6013</v>
      </c>
      <c r="I35">
        <v>310</v>
      </c>
      <c r="J35" t="s">
        <v>23</v>
      </c>
      <c r="K35" t="s">
        <v>24</v>
      </c>
      <c r="L35">
        <v>220</v>
      </c>
      <c r="M35" t="s">
        <v>56</v>
      </c>
      <c r="N35" s="2">
        <v>46314.524201388886</v>
      </c>
      <c r="O35">
        <v>317</v>
      </c>
      <c r="P35" t="s">
        <v>26</v>
      </c>
      <c r="Q35">
        <v>190</v>
      </c>
      <c r="R35" s="3" t="str">
        <f>IF(OR(G35="12R",G35="12L"),_xlfn.XLOOKUP(C35,DB!$A$2:$A$255,DB!$B$2:$B$255,""),IF(OR(G35="30L",G35="30R"),_xlfn.XLOOKUP(C35,DB!$A$2:$A$255,DB!$C$2:$C$255,""),""))</f>
        <v>TAKUX</v>
      </c>
      <c r="S35" s="3">
        <f t="shared" si="0"/>
        <v>12</v>
      </c>
      <c r="T35" s="3" t="str">
        <f>_xlfn.XLOOKUP(C35,DB!$A$2:$A$255,DB!$D$2:$D$255,"")</f>
        <v>Sector 7</v>
      </c>
    </row>
    <row r="36" spans="1:20" x14ac:dyDescent="0.2">
      <c r="A36" t="s">
        <v>127</v>
      </c>
      <c r="B36" t="s">
        <v>18</v>
      </c>
      <c r="C36" t="s">
        <v>128</v>
      </c>
      <c r="D36" t="s">
        <v>129</v>
      </c>
      <c r="E36" t="s">
        <v>6014</v>
      </c>
      <c r="F36" s="2">
        <v>46314.518425925926</v>
      </c>
      <c r="G36" t="s">
        <v>696</v>
      </c>
      <c r="H36" t="s">
        <v>6015</v>
      </c>
      <c r="I36">
        <v>380</v>
      </c>
      <c r="J36" t="s">
        <v>23</v>
      </c>
      <c r="K36" t="s">
        <v>24</v>
      </c>
      <c r="L36">
        <v>538</v>
      </c>
      <c r="M36" t="s">
        <v>130</v>
      </c>
      <c r="N36" s="2">
        <v>46314.550092592595</v>
      </c>
      <c r="O36">
        <v>380</v>
      </c>
      <c r="P36" t="s">
        <v>26</v>
      </c>
      <c r="Q36">
        <v>40</v>
      </c>
      <c r="R36" s="3" t="str">
        <f>IF(OR(G36="12R",G36="12L"),_xlfn.XLOOKUP(C36,DB!$A$2:$A$255,DB!$B$2:$B$255,""),IF(OR(G36="30L",G36="30R"),_xlfn.XLOOKUP(C36,DB!$A$2:$A$255,DB!$C$2:$C$255,""),""))</f>
        <v>ENEBA</v>
      </c>
      <c r="S36" s="3">
        <f t="shared" si="0"/>
        <v>12</v>
      </c>
      <c r="T36" s="3" t="str">
        <f>_xlfn.XLOOKUP(C36,DB!$A$2:$A$255,DB!$D$2:$D$255,"")</f>
        <v>Sector 3</v>
      </c>
    </row>
    <row r="37" spans="1:20" x14ac:dyDescent="0.2">
      <c r="A37" t="s">
        <v>570</v>
      </c>
      <c r="B37" t="s">
        <v>18</v>
      </c>
      <c r="C37" t="s">
        <v>221</v>
      </c>
      <c r="D37" t="s">
        <v>54</v>
      </c>
      <c r="E37" t="s">
        <v>112</v>
      </c>
      <c r="F37" s="2">
        <v>46314.54351851852</v>
      </c>
      <c r="G37" t="s">
        <v>22</v>
      </c>
      <c r="H37" t="s">
        <v>6016</v>
      </c>
      <c r="I37">
        <v>380</v>
      </c>
      <c r="J37" t="s">
        <v>23</v>
      </c>
      <c r="K37" t="s">
        <v>24</v>
      </c>
      <c r="L37">
        <v>861</v>
      </c>
      <c r="M37" t="s">
        <v>4066</v>
      </c>
      <c r="N37" s="2">
        <v>46314.590613425928</v>
      </c>
      <c r="O37">
        <v>380</v>
      </c>
      <c r="P37" t="s">
        <v>26</v>
      </c>
      <c r="Q37">
        <v>190</v>
      </c>
      <c r="R37" s="3" t="str">
        <f>IF(OR(G37="12R",G37="12L"),_xlfn.XLOOKUP(C37,DB!$A$2:$A$255,DB!$B$2:$B$255,""),IF(OR(G37="30L",G37="30R"),_xlfn.XLOOKUP(C37,DB!$A$2:$A$255,DB!$C$2:$C$255,""),""))</f>
        <v>UDGUV</v>
      </c>
      <c r="S37" s="3">
        <f t="shared" si="0"/>
        <v>13</v>
      </c>
      <c r="T37" s="3" t="str">
        <f>_xlfn.XLOOKUP(C37,DB!$A$2:$A$255,DB!$D$2:$D$255,"")</f>
        <v>Sector 2</v>
      </c>
    </row>
    <row r="38" spans="1:20" x14ac:dyDescent="0.2">
      <c r="A38" t="s">
        <v>3252</v>
      </c>
      <c r="B38" t="s">
        <v>18</v>
      </c>
      <c r="C38" t="s">
        <v>489</v>
      </c>
      <c r="D38" t="s">
        <v>3253</v>
      </c>
      <c r="F38" s="2">
        <v>46314.545590277776</v>
      </c>
      <c r="G38" t="s">
        <v>22</v>
      </c>
      <c r="H38" t="s">
        <v>6017</v>
      </c>
      <c r="I38">
        <v>80</v>
      </c>
      <c r="J38" t="s">
        <v>23</v>
      </c>
      <c r="K38" t="s">
        <v>51</v>
      </c>
      <c r="L38">
        <v>338</v>
      </c>
      <c r="M38" t="s">
        <v>489</v>
      </c>
      <c r="N38" s="2">
        <v>46314.59002314815</v>
      </c>
      <c r="O38">
        <v>0</v>
      </c>
      <c r="P38" t="s">
        <v>137</v>
      </c>
      <c r="Q38">
        <v>40</v>
      </c>
      <c r="R38" s="3" t="str">
        <f>IF(OR(G38="12R",G38="12L"),_xlfn.XLOOKUP(C38,DB!$A$2:$A$255,DB!$B$2:$B$255,""),IF(OR(G38="30L",G38="30R"),_xlfn.XLOOKUP(C38,DB!$A$2:$A$255,DB!$C$2:$C$255,""),""))</f>
        <v>CZM</v>
      </c>
      <c r="S38" s="3">
        <f t="shared" si="0"/>
        <v>13</v>
      </c>
      <c r="T38" s="3" t="str">
        <f>_xlfn.XLOOKUP(C38,DB!$A$2:$A$255,DB!$D$2:$D$255,"")</f>
        <v>Sector 7</v>
      </c>
    </row>
    <row r="39" spans="1:20" x14ac:dyDescent="0.2">
      <c r="A39" t="s">
        <v>125</v>
      </c>
      <c r="B39" t="s">
        <v>18</v>
      </c>
      <c r="C39" t="s">
        <v>43</v>
      </c>
      <c r="D39" t="s">
        <v>129</v>
      </c>
      <c r="E39" t="s">
        <v>550</v>
      </c>
      <c r="F39" s="2">
        <v>46314.549340277779</v>
      </c>
      <c r="G39" t="s">
        <v>22</v>
      </c>
      <c r="H39" t="s">
        <v>6018</v>
      </c>
      <c r="I39">
        <v>380</v>
      </c>
      <c r="J39" t="s">
        <v>23</v>
      </c>
      <c r="K39" t="s">
        <v>24</v>
      </c>
      <c r="L39">
        <v>858</v>
      </c>
      <c r="M39" t="s">
        <v>46</v>
      </c>
      <c r="N39" s="2">
        <v>46314.596284722225</v>
      </c>
      <c r="O39">
        <v>380</v>
      </c>
      <c r="P39" t="s">
        <v>26</v>
      </c>
      <c r="Q39">
        <v>190</v>
      </c>
      <c r="R39" s="3" t="str">
        <f>IF(OR(G39="12R",G39="12L"),_xlfn.XLOOKUP(C39,DB!$A$2:$A$255,DB!$B$2:$B$255,""),IF(OR(G39="30L",G39="30R"),_xlfn.XLOOKUP(C39,DB!$A$2:$A$255,DB!$C$2:$C$255,""),""))</f>
        <v>UDGUV</v>
      </c>
      <c r="S39" s="3">
        <f t="shared" si="0"/>
        <v>13</v>
      </c>
      <c r="T39" s="3" t="str">
        <f>_xlfn.XLOOKUP(C39,DB!$A$2:$A$255,DB!$D$2:$D$255,"")</f>
        <v>Sector 2</v>
      </c>
    </row>
    <row r="40" spans="1:20" x14ac:dyDescent="0.2">
      <c r="A40" t="s">
        <v>133</v>
      </c>
      <c r="B40" t="s">
        <v>18</v>
      </c>
      <c r="C40" t="s">
        <v>134</v>
      </c>
      <c r="D40" t="s">
        <v>129</v>
      </c>
      <c r="E40" t="s">
        <v>6019</v>
      </c>
      <c r="F40" s="2">
        <v>46314.550613425927</v>
      </c>
      <c r="G40" t="s">
        <v>22</v>
      </c>
      <c r="H40" t="s">
        <v>6020</v>
      </c>
      <c r="I40">
        <v>370</v>
      </c>
      <c r="J40" t="s">
        <v>23</v>
      </c>
      <c r="K40" t="s">
        <v>24</v>
      </c>
      <c r="L40">
        <v>369</v>
      </c>
      <c r="M40" t="s">
        <v>31</v>
      </c>
      <c r="N40" s="2">
        <v>46314.571446759262</v>
      </c>
      <c r="O40">
        <v>370</v>
      </c>
      <c r="P40" t="s">
        <v>26</v>
      </c>
      <c r="Q40">
        <v>40</v>
      </c>
      <c r="R40" s="3" t="str">
        <f>IF(OR(G40="12R",G40="12L"),_xlfn.XLOOKUP(C40,DB!$A$2:$A$255,DB!$B$2:$B$255,""),IF(OR(G40="30L",G40="30R"),_xlfn.XLOOKUP(C40,DB!$A$2:$A$255,DB!$C$2:$C$255,""),""))</f>
        <v>ENEBA</v>
      </c>
      <c r="S40" s="3">
        <f t="shared" si="0"/>
        <v>13</v>
      </c>
      <c r="T40" s="3" t="str">
        <f>_xlfn.XLOOKUP(C40,DB!$A$2:$A$255,DB!$D$2:$D$255,"")</f>
        <v>Sector 3</v>
      </c>
    </row>
    <row r="41" spans="1:20" x14ac:dyDescent="0.2">
      <c r="A41" t="s">
        <v>121</v>
      </c>
      <c r="B41" t="s">
        <v>18</v>
      </c>
      <c r="C41" t="s">
        <v>122</v>
      </c>
      <c r="D41" t="s">
        <v>123</v>
      </c>
      <c r="E41" t="s">
        <v>2735</v>
      </c>
      <c r="F41" s="2">
        <v>46314.552627314813</v>
      </c>
      <c r="G41" t="s">
        <v>22</v>
      </c>
      <c r="H41" t="s">
        <v>6021</v>
      </c>
      <c r="I41">
        <v>320</v>
      </c>
      <c r="J41" t="s">
        <v>23</v>
      </c>
      <c r="K41" t="s">
        <v>24</v>
      </c>
      <c r="L41">
        <v>553</v>
      </c>
      <c r="M41" t="s">
        <v>130</v>
      </c>
      <c r="N41" s="2">
        <v>46314.584374999999</v>
      </c>
      <c r="O41">
        <v>320</v>
      </c>
      <c r="P41" t="s">
        <v>26</v>
      </c>
      <c r="Q41">
        <v>40</v>
      </c>
      <c r="R41" s="3" t="str">
        <f>IF(OR(G41="12R",G41="12L"),_xlfn.XLOOKUP(C41,DB!$A$2:$A$255,DB!$B$2:$B$255,""),IF(OR(G41="30L",G41="30R"),_xlfn.XLOOKUP(C41,DB!$A$2:$A$255,DB!$C$2:$C$255,""),""))</f>
        <v>ENEBA</v>
      </c>
      <c r="S41" s="3">
        <f t="shared" si="0"/>
        <v>13</v>
      </c>
      <c r="T41" s="3" t="str">
        <f>_xlfn.XLOOKUP(C41,DB!$A$2:$A$255,DB!$D$2:$D$255,"")</f>
        <v>Sector 3</v>
      </c>
    </row>
    <row r="42" spans="1:20" x14ac:dyDescent="0.2">
      <c r="A42" t="s">
        <v>135</v>
      </c>
      <c r="B42" t="s">
        <v>18</v>
      </c>
      <c r="C42" t="s">
        <v>136</v>
      </c>
      <c r="D42" t="s">
        <v>44</v>
      </c>
      <c r="E42" t="s">
        <v>3420</v>
      </c>
      <c r="F42" s="2">
        <v>46314.582743055558</v>
      </c>
      <c r="G42" t="s">
        <v>22</v>
      </c>
      <c r="H42" t="s">
        <v>6022</v>
      </c>
      <c r="I42">
        <v>330</v>
      </c>
      <c r="J42" t="s">
        <v>23</v>
      </c>
      <c r="K42" t="s">
        <v>24</v>
      </c>
      <c r="L42">
        <v>372</v>
      </c>
      <c r="M42" t="s">
        <v>1147</v>
      </c>
      <c r="N42" s="2">
        <v>46314.604143518518</v>
      </c>
      <c r="O42">
        <v>330</v>
      </c>
      <c r="P42" t="s">
        <v>26</v>
      </c>
      <c r="Q42">
        <v>40</v>
      </c>
      <c r="R42" s="3" t="str">
        <f>IF(OR(G42="12R",G42="12L"),_xlfn.XLOOKUP(C42,DB!$A$2:$A$255,DB!$B$2:$B$255,""),IF(OR(G42="30L",G42="30R"),_xlfn.XLOOKUP(C42,DB!$A$2:$A$255,DB!$C$2:$C$255,""),""))</f>
        <v>OMSUK</v>
      </c>
      <c r="S42" s="3">
        <f t="shared" si="0"/>
        <v>13</v>
      </c>
      <c r="T42" s="3" t="str">
        <f>_xlfn.XLOOKUP(C42,DB!$A$2:$A$255,DB!$D$2:$D$255,"")</f>
        <v>Sector 3</v>
      </c>
    </row>
    <row r="43" spans="1:20" x14ac:dyDescent="0.2">
      <c r="A43" t="s">
        <v>415</v>
      </c>
      <c r="B43" t="s">
        <v>18</v>
      </c>
      <c r="C43" t="s">
        <v>18</v>
      </c>
      <c r="D43" t="s">
        <v>416</v>
      </c>
      <c r="F43" s="2">
        <v>46314.591423611113</v>
      </c>
      <c r="G43" t="s">
        <v>22</v>
      </c>
      <c r="H43" t="s">
        <v>6023</v>
      </c>
      <c r="I43">
        <v>65</v>
      </c>
      <c r="J43" t="s">
        <v>139</v>
      </c>
      <c r="K43" t="s">
        <v>51</v>
      </c>
      <c r="L43">
        <v>148</v>
      </c>
      <c r="M43" t="s">
        <v>18</v>
      </c>
      <c r="N43" s="2">
        <v>46314.641701388886</v>
      </c>
      <c r="O43">
        <v>0</v>
      </c>
      <c r="P43" t="s">
        <v>137</v>
      </c>
      <c r="Q43">
        <v>15</v>
      </c>
      <c r="R43" s="3" t="str">
        <f>IF(OR(G43="12R",G43="12L"),_xlfn.XLOOKUP(C43,DB!$A$2:$A$255,DB!$B$2:$B$255,""),IF(OR(G43="30L",G43="30R"),_xlfn.XLOOKUP(C43,DB!$A$2:$A$255,DB!$C$2:$C$255,""),""))</f>
        <v/>
      </c>
      <c r="S43" s="3">
        <f t="shared" si="0"/>
        <v>14</v>
      </c>
      <c r="T43" s="3" t="str">
        <f>_xlfn.XLOOKUP(C43,DB!$A$2:$A$255,DB!$D$2:$D$255,"")</f>
        <v/>
      </c>
    </row>
    <row r="44" spans="1:20" x14ac:dyDescent="0.2">
      <c r="A44" t="s">
        <v>140</v>
      </c>
      <c r="B44" t="s">
        <v>18</v>
      </c>
      <c r="C44" t="s">
        <v>43</v>
      </c>
      <c r="D44" t="s">
        <v>44</v>
      </c>
      <c r="E44" t="s">
        <v>288</v>
      </c>
      <c r="F44" s="2">
        <v>46314.604305555556</v>
      </c>
      <c r="G44" t="s">
        <v>22</v>
      </c>
      <c r="H44" t="s">
        <v>6024</v>
      </c>
      <c r="I44">
        <v>360</v>
      </c>
      <c r="J44" t="s">
        <v>23</v>
      </c>
      <c r="K44" t="s">
        <v>24</v>
      </c>
      <c r="L44">
        <v>865</v>
      </c>
      <c r="M44" t="s">
        <v>46</v>
      </c>
      <c r="N44" s="2">
        <v>46314.651585648149</v>
      </c>
      <c r="O44">
        <v>360</v>
      </c>
      <c r="P44" t="s">
        <v>26</v>
      </c>
      <c r="Q44">
        <v>190</v>
      </c>
      <c r="R44" s="3" t="str">
        <f>IF(OR(G44="12R",G44="12L"),_xlfn.XLOOKUP(C44,DB!$A$2:$A$255,DB!$B$2:$B$255,""),IF(OR(G44="30L",G44="30R"),_xlfn.XLOOKUP(C44,DB!$A$2:$A$255,DB!$C$2:$C$255,""),""))</f>
        <v>UDGUV</v>
      </c>
      <c r="S44" s="3">
        <f t="shared" si="0"/>
        <v>14</v>
      </c>
      <c r="T44" s="3" t="str">
        <f>_xlfn.XLOOKUP(C44,DB!$A$2:$A$255,DB!$D$2:$D$255,"")</f>
        <v>Sector 2</v>
      </c>
    </row>
    <row r="45" spans="1:20" x14ac:dyDescent="0.2">
      <c r="A45" t="s">
        <v>1552</v>
      </c>
      <c r="B45" t="s">
        <v>18</v>
      </c>
      <c r="C45" t="s">
        <v>66</v>
      </c>
      <c r="D45" t="s">
        <v>213</v>
      </c>
      <c r="F45" s="2">
        <v>46314.608761574076</v>
      </c>
      <c r="G45" t="s">
        <v>22</v>
      </c>
      <c r="H45" t="s">
        <v>6025</v>
      </c>
      <c r="I45">
        <v>220</v>
      </c>
      <c r="J45" t="s">
        <v>23</v>
      </c>
      <c r="K45" t="s">
        <v>51</v>
      </c>
      <c r="L45">
        <v>328</v>
      </c>
      <c r="M45" t="s">
        <v>66</v>
      </c>
      <c r="N45" s="2">
        <v>46314.633703703701</v>
      </c>
      <c r="O45">
        <v>0</v>
      </c>
      <c r="P45" t="s">
        <v>26</v>
      </c>
      <c r="Q45">
        <v>30</v>
      </c>
      <c r="R45" s="3" t="str">
        <f>IF(OR(G45="12R",G45="12L"),_xlfn.XLOOKUP(C45,DB!$A$2:$A$255,DB!$B$2:$B$255,""),IF(OR(G45="30L",G45="30R"),_xlfn.XLOOKUP(C45,DB!$A$2:$A$255,DB!$C$2:$C$255,""),""))</f>
        <v>UDGUV</v>
      </c>
      <c r="S45" s="3">
        <f t="shared" si="0"/>
        <v>14</v>
      </c>
      <c r="T45" s="3" t="str">
        <f>_xlfn.XLOOKUP(C45,DB!$A$2:$A$255,DB!$D$2:$D$255,"")</f>
        <v>Sector 2</v>
      </c>
    </row>
    <row r="46" spans="1:20" x14ac:dyDescent="0.2">
      <c r="A46" t="s">
        <v>2973</v>
      </c>
      <c r="B46" t="s">
        <v>18</v>
      </c>
      <c r="C46" t="s">
        <v>128</v>
      </c>
      <c r="D46" t="s">
        <v>20</v>
      </c>
      <c r="E46" t="s">
        <v>6026</v>
      </c>
      <c r="F46" s="2">
        <v>46314.62296296296</v>
      </c>
      <c r="G46" t="s">
        <v>22</v>
      </c>
      <c r="H46" t="s">
        <v>6027</v>
      </c>
      <c r="I46">
        <v>340</v>
      </c>
      <c r="J46" t="s">
        <v>23</v>
      </c>
      <c r="K46" t="s">
        <v>24</v>
      </c>
      <c r="L46">
        <v>547</v>
      </c>
      <c r="M46" t="s">
        <v>130</v>
      </c>
      <c r="N46" s="2">
        <v>46314.654699074075</v>
      </c>
      <c r="O46">
        <v>340</v>
      </c>
      <c r="P46" t="s">
        <v>26</v>
      </c>
      <c r="Q46">
        <v>40</v>
      </c>
      <c r="R46" s="3" t="str">
        <f>IF(OR(G46="12R",G46="12L"),_xlfn.XLOOKUP(C46,DB!$A$2:$A$255,DB!$B$2:$B$255,""),IF(OR(G46="30L",G46="30R"),_xlfn.XLOOKUP(C46,DB!$A$2:$A$255,DB!$C$2:$C$255,""),""))</f>
        <v>ENEBA</v>
      </c>
      <c r="S46" s="3">
        <f t="shared" si="0"/>
        <v>14</v>
      </c>
      <c r="T46" s="3" t="str">
        <f>_xlfn.XLOOKUP(C46,DB!$A$2:$A$255,DB!$D$2:$D$255,"")</f>
        <v>Sector 3</v>
      </c>
    </row>
    <row r="47" spans="1:20" x14ac:dyDescent="0.2">
      <c r="A47" t="s">
        <v>6028</v>
      </c>
      <c r="B47" t="s">
        <v>18</v>
      </c>
      <c r="C47" t="s">
        <v>144</v>
      </c>
      <c r="D47" t="s">
        <v>29</v>
      </c>
      <c r="E47" t="s">
        <v>3874</v>
      </c>
      <c r="F47" s="2">
        <v>46314.630810185183</v>
      </c>
      <c r="G47" t="s">
        <v>22</v>
      </c>
      <c r="H47" t="s">
        <v>6029</v>
      </c>
      <c r="I47">
        <v>350</v>
      </c>
      <c r="J47" t="s">
        <v>23</v>
      </c>
      <c r="K47" t="s">
        <v>24</v>
      </c>
      <c r="L47">
        <v>364</v>
      </c>
      <c r="M47" t="s">
        <v>31</v>
      </c>
      <c r="N47" s="2">
        <v>46314.652326388888</v>
      </c>
      <c r="O47">
        <v>350</v>
      </c>
      <c r="P47" t="s">
        <v>26</v>
      </c>
      <c r="Q47">
        <v>40</v>
      </c>
      <c r="R47" s="3" t="str">
        <f>IF(OR(G47="12R",G47="12L"),_xlfn.XLOOKUP(C47,DB!$A$2:$A$255,DB!$B$2:$B$255,""),IF(OR(G47="30L",G47="30R"),_xlfn.XLOOKUP(C47,DB!$A$2:$A$255,DB!$C$2:$C$255,""),""))</f>
        <v>OMSUK</v>
      </c>
      <c r="S47" s="3">
        <f t="shared" si="0"/>
        <v>15</v>
      </c>
      <c r="T47" s="3" t="str">
        <f>_xlfn.XLOOKUP(C47,DB!$A$2:$A$255,DB!$D$2:$D$255,"")</f>
        <v>Sector 3</v>
      </c>
    </row>
    <row r="48" spans="1:20" x14ac:dyDescent="0.2">
      <c r="A48" t="s">
        <v>146</v>
      </c>
      <c r="B48" t="s">
        <v>18</v>
      </c>
      <c r="C48" t="s">
        <v>33</v>
      </c>
      <c r="D48" t="s">
        <v>54</v>
      </c>
      <c r="E48" t="s">
        <v>844</v>
      </c>
      <c r="F48" s="2">
        <v>46314.635405092595</v>
      </c>
      <c r="G48" t="s">
        <v>22</v>
      </c>
      <c r="H48" t="s">
        <v>6030</v>
      </c>
      <c r="I48">
        <v>380</v>
      </c>
      <c r="J48" t="s">
        <v>23</v>
      </c>
      <c r="K48" t="s">
        <v>24</v>
      </c>
      <c r="L48">
        <v>861</v>
      </c>
      <c r="M48" t="s">
        <v>36</v>
      </c>
      <c r="N48" s="2">
        <v>46314.683321759258</v>
      </c>
      <c r="O48">
        <v>380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6031</v>
      </c>
      <c r="B49" t="s">
        <v>18</v>
      </c>
      <c r="C49" t="s">
        <v>50</v>
      </c>
      <c r="D49" t="s">
        <v>1177</v>
      </c>
      <c r="E49" t="s">
        <v>6032</v>
      </c>
      <c r="F49" s="2">
        <v>46314.644143518519</v>
      </c>
      <c r="G49" t="s">
        <v>22</v>
      </c>
      <c r="H49" t="s">
        <v>6033</v>
      </c>
      <c r="I49">
        <v>400</v>
      </c>
      <c r="J49" t="s">
        <v>23</v>
      </c>
      <c r="K49" t="s">
        <v>152</v>
      </c>
      <c r="L49">
        <v>859</v>
      </c>
      <c r="M49" t="s">
        <v>46</v>
      </c>
      <c r="N49" s="2">
        <v>46314.698703703703</v>
      </c>
      <c r="O49">
        <v>400</v>
      </c>
      <c r="P49" t="s">
        <v>137</v>
      </c>
      <c r="Q49">
        <v>30</v>
      </c>
      <c r="R49" s="3" t="str">
        <f>IF(OR(G49="12R",G49="12L"),_xlfn.XLOOKUP(C49,DB!$A$2:$A$255,DB!$B$2:$B$255,""),IF(OR(G49="30L",G49="30R"),_xlfn.XLOOKUP(C49,DB!$A$2:$A$255,DB!$C$2:$C$255,""),""))</f>
        <v>UDGUV</v>
      </c>
      <c r="S49" s="3">
        <f t="shared" si="0"/>
        <v>15</v>
      </c>
      <c r="T49" s="3" t="str">
        <f>_xlfn.XLOOKUP(C49,DB!$A$2:$A$255,DB!$D$2:$D$255,"")</f>
        <v>Sector 2</v>
      </c>
    </row>
    <row r="50" spans="1:20" x14ac:dyDescent="0.2">
      <c r="A50" t="s">
        <v>150</v>
      </c>
      <c r="B50" t="s">
        <v>18</v>
      </c>
      <c r="C50" t="s">
        <v>50</v>
      </c>
      <c r="D50" t="s">
        <v>34</v>
      </c>
      <c r="E50" t="s">
        <v>4523</v>
      </c>
      <c r="F50" s="2">
        <v>46314.648125</v>
      </c>
      <c r="G50" t="s">
        <v>22</v>
      </c>
      <c r="H50" t="s">
        <v>6034</v>
      </c>
      <c r="I50">
        <v>360</v>
      </c>
      <c r="J50" t="s">
        <v>23</v>
      </c>
      <c r="K50" t="s">
        <v>152</v>
      </c>
      <c r="L50">
        <v>859</v>
      </c>
      <c r="M50" t="s">
        <v>46</v>
      </c>
      <c r="N50" s="2">
        <v>46314.69494212963</v>
      </c>
      <c r="O50">
        <v>360</v>
      </c>
      <c r="P50" t="s">
        <v>26</v>
      </c>
      <c r="Q50">
        <v>190</v>
      </c>
      <c r="R50" s="3" t="str">
        <f>IF(OR(G50="12R",G50="12L"),_xlfn.XLOOKUP(C50,DB!$A$2:$A$255,DB!$B$2:$B$255,""),IF(OR(G50="30L",G50="30R"),_xlfn.XLOOKUP(C50,DB!$A$2:$A$255,DB!$C$2:$C$255,""),""))</f>
        <v>UDGUV</v>
      </c>
      <c r="S50" s="3">
        <f t="shared" si="0"/>
        <v>15</v>
      </c>
      <c r="T50" s="3" t="str">
        <f>_xlfn.XLOOKUP(C50,DB!$A$2:$A$255,DB!$D$2:$D$255,"")</f>
        <v>Sector 2</v>
      </c>
    </row>
    <row r="51" spans="1:20" x14ac:dyDescent="0.2">
      <c r="A51" t="s">
        <v>158</v>
      </c>
      <c r="B51" t="s">
        <v>18</v>
      </c>
      <c r="C51" t="s">
        <v>101</v>
      </c>
      <c r="D51" t="s">
        <v>34</v>
      </c>
      <c r="E51" t="s">
        <v>641</v>
      </c>
      <c r="F51" s="2">
        <v>46314.653761574074</v>
      </c>
      <c r="G51" t="s">
        <v>22</v>
      </c>
      <c r="H51" t="s">
        <v>6035</v>
      </c>
      <c r="I51">
        <v>380</v>
      </c>
      <c r="J51" t="s">
        <v>23</v>
      </c>
      <c r="K51" t="s">
        <v>24</v>
      </c>
      <c r="L51">
        <v>857</v>
      </c>
      <c r="M51" t="s">
        <v>46</v>
      </c>
      <c r="N51" s="2">
        <v>46314.700613425928</v>
      </c>
      <c r="O51">
        <v>380</v>
      </c>
      <c r="P51" t="s">
        <v>26</v>
      </c>
      <c r="Q51">
        <v>190</v>
      </c>
      <c r="R51" s="3" t="str">
        <f>IF(OR(G51="12R",G51="12L"),_xlfn.XLOOKUP(C51,DB!$A$2:$A$255,DB!$B$2:$B$255,""),IF(OR(G51="30L",G51="30R"),_xlfn.XLOOKUP(C51,DB!$A$2:$A$255,DB!$C$2:$C$255,""),""))</f>
        <v>UDGUV</v>
      </c>
      <c r="S51" s="3">
        <f t="shared" si="0"/>
        <v>15</v>
      </c>
      <c r="T51" s="3" t="str">
        <f>_xlfn.XLOOKUP(C51,DB!$A$2:$A$255,DB!$D$2:$D$255,"")</f>
        <v>Sector 2</v>
      </c>
    </row>
    <row r="52" spans="1:20" x14ac:dyDescent="0.2">
      <c r="A52" t="s">
        <v>163</v>
      </c>
      <c r="B52" t="s">
        <v>18</v>
      </c>
      <c r="C52" t="s">
        <v>101</v>
      </c>
      <c r="D52" t="s">
        <v>129</v>
      </c>
      <c r="E52" t="s">
        <v>837</v>
      </c>
      <c r="F52" s="2">
        <v>46314.659074074072</v>
      </c>
      <c r="G52" t="s">
        <v>22</v>
      </c>
      <c r="H52" t="s">
        <v>296</v>
      </c>
      <c r="I52">
        <v>380</v>
      </c>
      <c r="J52" t="s">
        <v>23</v>
      </c>
      <c r="K52" t="s">
        <v>24</v>
      </c>
      <c r="L52">
        <v>859</v>
      </c>
      <c r="M52" t="s">
        <v>46</v>
      </c>
      <c r="N52" s="2">
        <v>46314.706724537034</v>
      </c>
      <c r="O52">
        <v>380</v>
      </c>
      <c r="P52" t="s">
        <v>26</v>
      </c>
      <c r="Q52">
        <v>190</v>
      </c>
      <c r="R52" s="3" t="str">
        <f>IF(OR(G52="12R",G52="12L"),_xlfn.XLOOKUP(C52,DB!$A$2:$A$255,DB!$B$2:$B$255,""),IF(OR(G52="30L",G52="30R"),_xlfn.XLOOKUP(C52,DB!$A$2:$A$255,DB!$C$2:$C$255,""),""))</f>
        <v>UDGUV</v>
      </c>
      <c r="S52" s="3">
        <f t="shared" si="0"/>
        <v>15</v>
      </c>
      <c r="T52" s="3" t="str">
        <f>_xlfn.XLOOKUP(C52,DB!$A$2:$A$255,DB!$D$2:$D$255,"")</f>
        <v>Sector 2</v>
      </c>
    </row>
    <row r="53" spans="1:20" x14ac:dyDescent="0.2">
      <c r="A53" t="s">
        <v>466</v>
      </c>
      <c r="B53" t="s">
        <v>18</v>
      </c>
      <c r="C53" t="s">
        <v>50</v>
      </c>
      <c r="D53" t="s">
        <v>34</v>
      </c>
      <c r="E53" t="s">
        <v>95</v>
      </c>
      <c r="F53" s="2">
        <v>46314.660891203705</v>
      </c>
      <c r="G53" t="s">
        <v>22</v>
      </c>
      <c r="H53" t="s">
        <v>6036</v>
      </c>
      <c r="I53">
        <v>380</v>
      </c>
      <c r="J53" t="s">
        <v>23</v>
      </c>
      <c r="K53" t="s">
        <v>24</v>
      </c>
      <c r="L53">
        <v>862</v>
      </c>
      <c r="M53" t="s">
        <v>456</v>
      </c>
      <c r="N53" s="2">
        <v>46314.708553240744</v>
      </c>
      <c r="O53">
        <v>380</v>
      </c>
      <c r="P53" t="s">
        <v>26</v>
      </c>
      <c r="Q53">
        <v>190</v>
      </c>
      <c r="R53" s="3" t="str">
        <f>IF(OR(G53="12R",G53="12L"),_xlfn.XLOOKUP(C53,DB!$A$2:$A$255,DB!$B$2:$B$255,""),IF(OR(G53="30L",G53="30R"),_xlfn.XLOOKUP(C53,DB!$A$2:$A$255,DB!$C$2:$C$255,""),""))</f>
        <v>UDGUV</v>
      </c>
      <c r="S53" s="3">
        <f t="shared" si="0"/>
        <v>15</v>
      </c>
      <c r="T53" s="3" t="str">
        <f>_xlfn.XLOOKUP(C53,DB!$A$2:$A$255,DB!$D$2:$D$255,"")</f>
        <v>Sector 2</v>
      </c>
    </row>
    <row r="54" spans="1:20" x14ac:dyDescent="0.2">
      <c r="A54" t="s">
        <v>157</v>
      </c>
      <c r="B54" t="s">
        <v>18</v>
      </c>
      <c r="C54" t="s">
        <v>19</v>
      </c>
      <c r="D54" t="s">
        <v>54</v>
      </c>
      <c r="E54" t="s">
        <v>919</v>
      </c>
      <c r="F54" s="2">
        <v>46314.662129629629</v>
      </c>
      <c r="G54" t="s">
        <v>22</v>
      </c>
      <c r="H54" t="s">
        <v>6037</v>
      </c>
      <c r="I54">
        <v>380</v>
      </c>
      <c r="J54" t="s">
        <v>23</v>
      </c>
      <c r="K54" t="s">
        <v>24</v>
      </c>
      <c r="L54">
        <v>867</v>
      </c>
      <c r="M54" t="s">
        <v>809</v>
      </c>
      <c r="N54" s="2">
        <v>46314.709861111114</v>
      </c>
      <c r="O54">
        <v>380</v>
      </c>
      <c r="P54" t="s">
        <v>26</v>
      </c>
      <c r="Q54">
        <v>190</v>
      </c>
      <c r="R54" s="3" t="str">
        <f>IF(OR(G54="12R",G54="12L"),_xlfn.XLOOKUP(C54,DB!$A$2:$A$255,DB!$B$2:$B$255,""),IF(OR(G54="30L",G54="30R"),_xlfn.XLOOKUP(C54,DB!$A$2:$A$255,DB!$C$2:$C$255,""),""))</f>
        <v>UDGUV</v>
      </c>
      <c r="S54" s="3">
        <f t="shared" si="0"/>
        <v>15</v>
      </c>
      <c r="T54" s="3" t="str">
        <f>_xlfn.XLOOKUP(C54,DB!$A$2:$A$255,DB!$D$2:$D$255,"")</f>
        <v>Sector 2</v>
      </c>
    </row>
    <row r="55" spans="1:20" x14ac:dyDescent="0.2">
      <c r="A55" t="s">
        <v>2986</v>
      </c>
      <c r="B55" t="s">
        <v>18</v>
      </c>
      <c r="C55" t="s">
        <v>203</v>
      </c>
      <c r="D55" t="s">
        <v>20</v>
      </c>
      <c r="E55" t="s">
        <v>6038</v>
      </c>
      <c r="F55" s="2">
        <v>46314.663287037038</v>
      </c>
      <c r="G55" t="s">
        <v>22</v>
      </c>
      <c r="H55" t="s">
        <v>6039</v>
      </c>
      <c r="I55">
        <v>340</v>
      </c>
      <c r="J55" t="s">
        <v>23</v>
      </c>
      <c r="K55" t="s">
        <v>24</v>
      </c>
      <c r="L55">
        <v>384</v>
      </c>
      <c r="M55" t="s">
        <v>269</v>
      </c>
      <c r="N55" s="2">
        <v>46314.685752314814</v>
      </c>
      <c r="O55">
        <v>340</v>
      </c>
      <c r="P55" t="s">
        <v>26</v>
      </c>
      <c r="Q55">
        <v>40</v>
      </c>
      <c r="R55" s="3" t="str">
        <f>IF(OR(G55="12R",G55="12L"),_xlfn.XLOOKUP(C55,DB!$A$2:$A$255,DB!$B$2:$B$255,""),IF(OR(G55="30L",G55="30R"),_xlfn.XLOOKUP(C55,DB!$A$2:$A$255,DB!$C$2:$C$255,""),""))</f>
        <v>ENEBA</v>
      </c>
      <c r="S55" s="3">
        <f t="shared" si="0"/>
        <v>15</v>
      </c>
      <c r="T55" s="3" t="str">
        <f>_xlfn.XLOOKUP(C55,DB!$A$2:$A$255,DB!$D$2:$D$255,"")</f>
        <v>Sector 3</v>
      </c>
    </row>
    <row r="56" spans="1:20" x14ac:dyDescent="0.2">
      <c r="A56" t="s">
        <v>155</v>
      </c>
      <c r="B56" t="s">
        <v>18</v>
      </c>
      <c r="C56" t="s">
        <v>33</v>
      </c>
      <c r="D56" t="s">
        <v>34</v>
      </c>
      <c r="E56" t="s">
        <v>252</v>
      </c>
      <c r="F56" s="2">
        <v>46314.664085648146</v>
      </c>
      <c r="G56" t="s">
        <v>22</v>
      </c>
      <c r="H56" t="s">
        <v>6040</v>
      </c>
      <c r="I56">
        <v>360</v>
      </c>
      <c r="J56" t="s">
        <v>23</v>
      </c>
      <c r="K56" t="s">
        <v>24</v>
      </c>
      <c r="L56">
        <v>883</v>
      </c>
      <c r="M56" t="s">
        <v>36</v>
      </c>
      <c r="N56" s="2">
        <v>46314.712210648147</v>
      </c>
      <c r="O56">
        <v>360</v>
      </c>
      <c r="P56" t="s">
        <v>26</v>
      </c>
      <c r="Q56">
        <v>190</v>
      </c>
      <c r="R56" s="3" t="str">
        <f>IF(OR(G56="12R",G56="12L"),_xlfn.XLOOKUP(C56,DB!$A$2:$A$255,DB!$B$2:$B$255,""),IF(OR(G56="30L",G56="30R"),_xlfn.XLOOKUP(C56,DB!$A$2:$A$255,DB!$C$2:$C$255,""),""))</f>
        <v>UDGUV</v>
      </c>
      <c r="S56" s="3">
        <f t="shared" si="0"/>
        <v>15</v>
      </c>
      <c r="T56" s="3" t="str">
        <f>_xlfn.XLOOKUP(C56,DB!$A$2:$A$255,DB!$D$2:$D$255,"")</f>
        <v>Sector 2</v>
      </c>
    </row>
    <row r="57" spans="1:20" x14ac:dyDescent="0.2">
      <c r="A57" t="s">
        <v>395</v>
      </c>
      <c r="B57" t="s">
        <v>18</v>
      </c>
      <c r="C57" t="s">
        <v>28</v>
      </c>
      <c r="D57" t="s">
        <v>29</v>
      </c>
      <c r="E57" t="s">
        <v>4429</v>
      </c>
      <c r="F57" s="2">
        <v>46314.666018518517</v>
      </c>
      <c r="G57" t="s">
        <v>22</v>
      </c>
      <c r="H57" t="s">
        <v>6041</v>
      </c>
      <c r="I57">
        <v>370</v>
      </c>
      <c r="J57" t="s">
        <v>23</v>
      </c>
      <c r="K57" t="s">
        <v>24</v>
      </c>
      <c r="L57">
        <v>374</v>
      </c>
      <c r="M57" t="s">
        <v>31</v>
      </c>
      <c r="N57" s="2">
        <v>46314.688148148147</v>
      </c>
      <c r="O57">
        <v>370</v>
      </c>
      <c r="P57" t="s">
        <v>26</v>
      </c>
      <c r="Q57">
        <v>40</v>
      </c>
      <c r="R57" s="3" t="str">
        <f>IF(OR(G57="12R",G57="12L"),_xlfn.XLOOKUP(C57,DB!$A$2:$A$255,DB!$B$2:$B$255,""),IF(OR(G57="30L",G57="30R"),_xlfn.XLOOKUP(C57,DB!$A$2:$A$255,DB!$C$2:$C$255,""),""))</f>
        <v>OMSUK</v>
      </c>
      <c r="S57" s="3">
        <f t="shared" si="0"/>
        <v>15</v>
      </c>
      <c r="T57" s="3" t="str">
        <f>_xlfn.XLOOKUP(C57,DB!$A$2:$A$255,DB!$D$2:$D$255,"")</f>
        <v>Sector 3</v>
      </c>
    </row>
    <row r="58" spans="1:20" x14ac:dyDescent="0.2">
      <c r="A58" t="s">
        <v>584</v>
      </c>
      <c r="B58" t="s">
        <v>18</v>
      </c>
      <c r="C58" t="s">
        <v>19</v>
      </c>
      <c r="D58" t="s">
        <v>20</v>
      </c>
      <c r="E58" t="s">
        <v>406</v>
      </c>
      <c r="F58" s="2">
        <v>46314.667048611111</v>
      </c>
      <c r="G58" t="s">
        <v>22</v>
      </c>
      <c r="H58" t="s">
        <v>6042</v>
      </c>
      <c r="I58">
        <v>360</v>
      </c>
      <c r="J58" t="s">
        <v>23</v>
      </c>
      <c r="K58" t="s">
        <v>152</v>
      </c>
      <c r="L58">
        <v>884</v>
      </c>
      <c r="M58" t="s">
        <v>558</v>
      </c>
      <c r="N58" s="2">
        <v>46314.714108796295</v>
      </c>
      <c r="O58">
        <v>360</v>
      </c>
      <c r="P58" t="s">
        <v>26</v>
      </c>
      <c r="Q58">
        <v>190</v>
      </c>
      <c r="R58" s="3" t="str">
        <f>IF(OR(G58="12R",G58="12L"),_xlfn.XLOOKUP(C58,DB!$A$2:$A$255,DB!$B$2:$B$255,""),IF(OR(G58="30L",G58="30R"),_xlfn.XLOOKUP(C58,DB!$A$2:$A$255,DB!$C$2:$C$255,""),""))</f>
        <v>UDGUV</v>
      </c>
      <c r="S58" s="3">
        <f t="shared" si="0"/>
        <v>16</v>
      </c>
      <c r="T58" s="3" t="str">
        <f>_xlfn.XLOOKUP(C58,DB!$A$2:$A$255,DB!$D$2:$D$255,"")</f>
        <v>Sector 2</v>
      </c>
    </row>
    <row r="59" spans="1:20" x14ac:dyDescent="0.2">
      <c r="A59" t="s">
        <v>2251</v>
      </c>
      <c r="B59" t="s">
        <v>18</v>
      </c>
      <c r="C59" t="s">
        <v>128</v>
      </c>
      <c r="D59" t="s">
        <v>129</v>
      </c>
      <c r="E59" t="s">
        <v>6043</v>
      </c>
      <c r="F59" s="2">
        <v>46314.668194444443</v>
      </c>
      <c r="G59" t="s">
        <v>22</v>
      </c>
      <c r="H59" t="s">
        <v>6044</v>
      </c>
      <c r="I59">
        <v>360</v>
      </c>
      <c r="J59" t="s">
        <v>23</v>
      </c>
      <c r="K59" t="s">
        <v>24</v>
      </c>
      <c r="L59">
        <v>571</v>
      </c>
      <c r="M59" t="s">
        <v>130</v>
      </c>
      <c r="N59" s="2">
        <v>46314.701099537036</v>
      </c>
      <c r="O59">
        <v>340</v>
      </c>
      <c r="P59" t="s">
        <v>26</v>
      </c>
      <c r="Q59">
        <v>40</v>
      </c>
      <c r="R59" s="3" t="str">
        <f>IF(OR(G59="12R",G59="12L"),_xlfn.XLOOKUP(C59,DB!$A$2:$A$255,DB!$B$2:$B$255,""),IF(OR(G59="30L",G59="30R"),_xlfn.XLOOKUP(C59,DB!$A$2:$A$255,DB!$C$2:$C$255,""),""))</f>
        <v>ENEBA</v>
      </c>
      <c r="S59" s="3">
        <f t="shared" si="0"/>
        <v>16</v>
      </c>
      <c r="T59" s="3" t="str">
        <f>_xlfn.XLOOKUP(C59,DB!$A$2:$A$255,DB!$D$2:$D$255,"")</f>
        <v>Sector 3</v>
      </c>
    </row>
    <row r="60" spans="1:20" x14ac:dyDescent="0.2">
      <c r="A60" t="s">
        <v>154</v>
      </c>
      <c r="B60" t="s">
        <v>18</v>
      </c>
      <c r="C60" t="s">
        <v>43</v>
      </c>
      <c r="D60" t="s">
        <v>54</v>
      </c>
      <c r="E60" t="s">
        <v>5990</v>
      </c>
      <c r="F60" s="2">
        <v>46314.669259259259</v>
      </c>
      <c r="G60" t="s">
        <v>22</v>
      </c>
      <c r="H60" t="s">
        <v>6045</v>
      </c>
      <c r="I60">
        <v>380</v>
      </c>
      <c r="J60" t="s">
        <v>23</v>
      </c>
      <c r="K60" t="s">
        <v>24</v>
      </c>
      <c r="L60">
        <v>862</v>
      </c>
      <c r="M60" t="s">
        <v>377</v>
      </c>
      <c r="N60" s="2">
        <v>46314.716238425928</v>
      </c>
      <c r="O60">
        <v>380</v>
      </c>
      <c r="P60" t="s">
        <v>26</v>
      </c>
      <c r="Q60">
        <v>190</v>
      </c>
      <c r="R60" s="3" t="str">
        <f>IF(OR(G60="12R",G60="12L"),_xlfn.XLOOKUP(C60,DB!$A$2:$A$255,DB!$B$2:$B$255,""),IF(OR(G60="30L",G60="30R"),_xlfn.XLOOKUP(C60,DB!$A$2:$A$255,DB!$C$2:$C$255,""),""))</f>
        <v>UDGUV</v>
      </c>
      <c r="S60" s="3">
        <f t="shared" si="0"/>
        <v>16</v>
      </c>
      <c r="T60" s="3" t="str">
        <f>_xlfn.XLOOKUP(C60,DB!$A$2:$A$255,DB!$D$2:$D$255,"")</f>
        <v>Sector 2</v>
      </c>
    </row>
    <row r="61" spans="1:20" x14ac:dyDescent="0.2">
      <c r="A61" t="s">
        <v>160</v>
      </c>
      <c r="B61" t="s">
        <v>18</v>
      </c>
      <c r="C61" t="s">
        <v>43</v>
      </c>
      <c r="D61" t="s">
        <v>54</v>
      </c>
      <c r="E61" t="s">
        <v>3415</v>
      </c>
      <c r="F61" s="2">
        <v>46314.671215277776</v>
      </c>
      <c r="G61" t="s">
        <v>22</v>
      </c>
      <c r="H61" t="s">
        <v>6046</v>
      </c>
      <c r="I61">
        <v>380</v>
      </c>
      <c r="J61" t="s">
        <v>23</v>
      </c>
      <c r="K61" t="s">
        <v>24</v>
      </c>
      <c r="L61">
        <v>861</v>
      </c>
      <c r="M61" t="s">
        <v>461</v>
      </c>
      <c r="N61" s="2">
        <v>46314.718854166669</v>
      </c>
      <c r="O61">
        <v>380</v>
      </c>
      <c r="P61" t="s">
        <v>26</v>
      </c>
      <c r="Q61">
        <v>190</v>
      </c>
      <c r="R61" s="3" t="str">
        <f>IF(OR(G61="12R",G61="12L"),_xlfn.XLOOKUP(C61,DB!$A$2:$A$255,DB!$B$2:$B$255,""),IF(OR(G61="30L",G61="30R"),_xlfn.XLOOKUP(C61,DB!$A$2:$A$255,DB!$C$2:$C$255,""),""))</f>
        <v>UDGUV</v>
      </c>
      <c r="S61" s="3">
        <f t="shared" si="0"/>
        <v>16</v>
      </c>
      <c r="T61" s="3" t="str">
        <f>_xlfn.XLOOKUP(C61,DB!$A$2:$A$255,DB!$D$2:$D$255,"")</f>
        <v>Sector 2</v>
      </c>
    </row>
    <row r="62" spans="1:20" x14ac:dyDescent="0.2">
      <c r="A62" t="s">
        <v>223</v>
      </c>
      <c r="B62" t="s">
        <v>18</v>
      </c>
      <c r="C62" t="s">
        <v>224</v>
      </c>
      <c r="D62" t="s">
        <v>129</v>
      </c>
      <c r="E62" t="s">
        <v>6047</v>
      </c>
      <c r="F62" s="2">
        <v>46314.672060185185</v>
      </c>
      <c r="G62" t="s">
        <v>22</v>
      </c>
      <c r="H62" t="s">
        <v>6048</v>
      </c>
      <c r="I62">
        <v>320</v>
      </c>
      <c r="J62" t="s">
        <v>23</v>
      </c>
      <c r="K62" t="s">
        <v>24</v>
      </c>
      <c r="L62">
        <v>593</v>
      </c>
      <c r="M62" t="s">
        <v>1817</v>
      </c>
      <c r="N62" s="2">
        <v>46314.704988425925</v>
      </c>
      <c r="O62">
        <v>320</v>
      </c>
      <c r="P62" t="s">
        <v>26</v>
      </c>
      <c r="Q62">
        <v>40</v>
      </c>
      <c r="R62" s="3" t="str">
        <f>IF(OR(G62="12R",G62="12L"),_xlfn.XLOOKUP(C62,DB!$A$2:$A$255,DB!$B$2:$B$255,""),IF(OR(G62="30L",G62="30R"),_xlfn.XLOOKUP(C62,DB!$A$2:$A$255,DB!$C$2:$C$255,""),""))</f>
        <v>ENEBA</v>
      </c>
      <c r="S62" s="3">
        <f t="shared" si="0"/>
        <v>16</v>
      </c>
      <c r="T62" s="3" t="str">
        <f>_xlfn.XLOOKUP(C62,DB!$A$2:$A$255,DB!$D$2:$D$255,"")</f>
        <v>Sector 3</v>
      </c>
    </row>
    <row r="63" spans="1:20" x14ac:dyDescent="0.2">
      <c r="A63" t="s">
        <v>162</v>
      </c>
      <c r="B63" t="s">
        <v>18</v>
      </c>
      <c r="C63" t="s">
        <v>33</v>
      </c>
      <c r="D63" t="s">
        <v>61</v>
      </c>
      <c r="E63" t="s">
        <v>605</v>
      </c>
      <c r="F63" s="2">
        <v>46314.67328703704</v>
      </c>
      <c r="G63" t="s">
        <v>22</v>
      </c>
      <c r="H63" t="s">
        <v>6049</v>
      </c>
      <c r="I63">
        <v>360</v>
      </c>
      <c r="J63" t="s">
        <v>23</v>
      </c>
      <c r="K63" t="s">
        <v>24</v>
      </c>
      <c r="L63">
        <v>878</v>
      </c>
      <c r="M63" t="s">
        <v>36</v>
      </c>
      <c r="N63" s="2">
        <v>46314.721493055556</v>
      </c>
      <c r="O63">
        <v>360</v>
      </c>
      <c r="P63" t="s">
        <v>26</v>
      </c>
      <c r="Q63">
        <v>190</v>
      </c>
      <c r="R63" s="3" t="str">
        <f>IF(OR(G63="12R",G63="12L"),_xlfn.XLOOKUP(C63,DB!$A$2:$A$255,DB!$B$2:$B$255,""),IF(OR(G63="30L",G63="30R"),_xlfn.XLOOKUP(C63,DB!$A$2:$A$255,DB!$C$2:$C$255,""),""))</f>
        <v>UDGUV</v>
      </c>
      <c r="S63" s="3">
        <f t="shared" si="0"/>
        <v>16</v>
      </c>
      <c r="T63" s="3" t="str">
        <f>_xlfn.XLOOKUP(C63,DB!$A$2:$A$255,DB!$D$2:$D$255,"")</f>
        <v>Sector 2</v>
      </c>
    </row>
    <row r="64" spans="1:20" x14ac:dyDescent="0.2">
      <c r="A64" t="s">
        <v>415</v>
      </c>
      <c r="B64" t="s">
        <v>18</v>
      </c>
      <c r="C64" t="s">
        <v>18</v>
      </c>
      <c r="D64" t="s">
        <v>416</v>
      </c>
      <c r="F64" s="2">
        <v>46314.675000000003</v>
      </c>
      <c r="G64" t="s">
        <v>22</v>
      </c>
      <c r="H64" t="s">
        <v>6050</v>
      </c>
      <c r="I64">
        <v>15</v>
      </c>
      <c r="J64" t="s">
        <v>139</v>
      </c>
      <c r="K64" t="s">
        <v>51</v>
      </c>
      <c r="L64">
        <v>87</v>
      </c>
      <c r="M64" t="s">
        <v>18</v>
      </c>
      <c r="N64" s="2">
        <v>46314.709629629629</v>
      </c>
      <c r="O64">
        <v>0</v>
      </c>
      <c r="P64" t="s">
        <v>137</v>
      </c>
      <c r="Q64">
        <v>15</v>
      </c>
      <c r="R64" s="3" t="str">
        <f>IF(OR(G64="12R",G64="12L"),_xlfn.XLOOKUP(C64,DB!$A$2:$A$255,DB!$B$2:$B$255,""),IF(OR(G64="30L",G64="30R"),_xlfn.XLOOKUP(C64,DB!$A$2:$A$255,DB!$C$2:$C$255,""),""))</f>
        <v/>
      </c>
      <c r="S64" s="3">
        <f t="shared" si="0"/>
        <v>16</v>
      </c>
      <c r="T64" s="3" t="str">
        <f>_xlfn.XLOOKUP(C64,DB!$A$2:$A$255,DB!$D$2:$D$255,"")</f>
        <v/>
      </c>
    </row>
    <row r="65" spans="1:20" x14ac:dyDescent="0.2">
      <c r="A65" t="s">
        <v>2992</v>
      </c>
      <c r="B65" t="s">
        <v>18</v>
      </c>
      <c r="C65" t="s">
        <v>493</v>
      </c>
      <c r="D65" t="s">
        <v>20</v>
      </c>
      <c r="E65" t="s">
        <v>5758</v>
      </c>
      <c r="F65" s="2">
        <v>46314.676736111112</v>
      </c>
      <c r="G65" t="s">
        <v>22</v>
      </c>
      <c r="H65" t="s">
        <v>6051</v>
      </c>
      <c r="I65">
        <v>340</v>
      </c>
      <c r="J65" t="s">
        <v>23</v>
      </c>
      <c r="K65" t="s">
        <v>24</v>
      </c>
      <c r="L65">
        <v>453</v>
      </c>
      <c r="M65" t="s">
        <v>204</v>
      </c>
      <c r="N65" s="2">
        <v>46314.702986111108</v>
      </c>
      <c r="O65">
        <v>340</v>
      </c>
      <c r="P65" t="s">
        <v>26</v>
      </c>
      <c r="Q65">
        <v>40</v>
      </c>
      <c r="R65" s="3" t="str">
        <f>IF(OR(G65="12R",G65="12L"),_xlfn.XLOOKUP(C65,DB!$A$2:$A$255,DB!$B$2:$B$255,""),IF(OR(G65="30L",G65="30R"),_xlfn.XLOOKUP(C65,DB!$A$2:$A$255,DB!$C$2:$C$255,""),""))</f>
        <v>ENEBA</v>
      </c>
      <c r="S65" s="3">
        <f t="shared" si="0"/>
        <v>16</v>
      </c>
      <c r="T65" s="3" t="str">
        <f>_xlfn.XLOOKUP(C65,DB!$A$2:$A$255,DB!$D$2:$D$255,"")</f>
        <v>Sector 3</v>
      </c>
    </row>
    <row r="66" spans="1:20" x14ac:dyDescent="0.2">
      <c r="A66" t="s">
        <v>471</v>
      </c>
      <c r="B66" t="s">
        <v>18</v>
      </c>
      <c r="C66" t="s">
        <v>208</v>
      </c>
      <c r="D66" t="s">
        <v>61</v>
      </c>
      <c r="E66" t="s">
        <v>409</v>
      </c>
      <c r="F66" s="2">
        <v>46314.678414351853</v>
      </c>
      <c r="G66" t="s">
        <v>22</v>
      </c>
      <c r="H66" t="s">
        <v>6052</v>
      </c>
      <c r="I66">
        <v>330</v>
      </c>
      <c r="J66" t="s">
        <v>23</v>
      </c>
      <c r="K66" t="s">
        <v>24</v>
      </c>
      <c r="L66">
        <v>357</v>
      </c>
      <c r="M66" t="s">
        <v>31</v>
      </c>
      <c r="N66" s="2">
        <v>46314.699178240742</v>
      </c>
      <c r="O66">
        <v>330</v>
      </c>
      <c r="P66" t="s">
        <v>26</v>
      </c>
      <c r="Q66">
        <v>40</v>
      </c>
      <c r="R66" s="3" t="str">
        <f>IF(OR(G66="12R",G66="12L"),_xlfn.XLOOKUP(C66,DB!$A$2:$A$255,DB!$B$2:$B$255,""),IF(OR(G66="30L",G66="30R"),_xlfn.XLOOKUP(C66,DB!$A$2:$A$255,DB!$C$2:$C$255,""),""))</f>
        <v>ENEBA</v>
      </c>
      <c r="S66" s="3">
        <f t="shared" si="0"/>
        <v>16</v>
      </c>
      <c r="T66" s="3" t="str">
        <f>_xlfn.XLOOKUP(C66,DB!$A$2:$A$255,DB!$D$2:$D$255,"")</f>
        <v>Sector 3</v>
      </c>
    </row>
    <row r="67" spans="1:20" x14ac:dyDescent="0.2">
      <c r="A67" t="s">
        <v>175</v>
      </c>
      <c r="B67" t="s">
        <v>18</v>
      </c>
      <c r="C67" t="s">
        <v>28</v>
      </c>
      <c r="D67" t="s">
        <v>61</v>
      </c>
      <c r="E67" t="s">
        <v>176</v>
      </c>
      <c r="F67" s="2">
        <v>46314.681828703702</v>
      </c>
      <c r="G67" t="s">
        <v>22</v>
      </c>
      <c r="H67" t="s">
        <v>6053</v>
      </c>
      <c r="I67">
        <v>350</v>
      </c>
      <c r="J67" t="s">
        <v>23</v>
      </c>
      <c r="K67" t="s">
        <v>24</v>
      </c>
      <c r="L67">
        <v>361</v>
      </c>
      <c r="M67" t="s">
        <v>31</v>
      </c>
      <c r="N67" s="2">
        <v>46314.703414351854</v>
      </c>
      <c r="O67">
        <v>350</v>
      </c>
      <c r="P67" t="s">
        <v>26</v>
      </c>
      <c r="Q67">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t="s">
        <v>168</v>
      </c>
      <c r="B68" t="s">
        <v>18</v>
      </c>
      <c r="C68" t="s">
        <v>115</v>
      </c>
      <c r="D68" t="s">
        <v>29</v>
      </c>
      <c r="E68" t="s">
        <v>6054</v>
      </c>
      <c r="F68" s="2">
        <v>46314.682685185187</v>
      </c>
      <c r="G68" t="s">
        <v>22</v>
      </c>
      <c r="H68" t="s">
        <v>6055</v>
      </c>
      <c r="I68">
        <v>350</v>
      </c>
      <c r="J68" t="s">
        <v>23</v>
      </c>
      <c r="K68" t="s">
        <v>24</v>
      </c>
      <c r="L68">
        <v>223</v>
      </c>
      <c r="M68" t="s">
        <v>56</v>
      </c>
      <c r="N68" s="2">
        <v>46314.696805555555</v>
      </c>
      <c r="O68">
        <v>310</v>
      </c>
      <c r="P68" t="s">
        <v>26</v>
      </c>
      <c r="Q68">
        <v>190</v>
      </c>
      <c r="R68" s="3" t="str">
        <f>IF(OR(G68="12R",G68="12L"),_xlfn.XLOOKUP(C68,DB!$A$2:$A$255,DB!$B$2:$B$255,""),IF(OR(G68="30L",G68="30R"),_xlfn.XLOOKUP(C68,DB!$A$2:$A$255,DB!$C$2:$C$255,""),""))</f>
        <v>TAKUX</v>
      </c>
      <c r="S68" s="3">
        <f t="shared" si="1"/>
        <v>16</v>
      </c>
      <c r="T68" s="3" t="str">
        <f>_xlfn.XLOOKUP(C68,DB!$A$2:$A$255,DB!$D$2:$D$255,"")</f>
        <v>Sector 7</v>
      </c>
    </row>
    <row r="69" spans="1:20" x14ac:dyDescent="0.2">
      <c r="A69" t="s">
        <v>177</v>
      </c>
      <c r="B69" t="s">
        <v>18</v>
      </c>
      <c r="C69" t="s">
        <v>178</v>
      </c>
      <c r="D69" t="s">
        <v>44</v>
      </c>
      <c r="E69" t="s">
        <v>961</v>
      </c>
      <c r="F69" s="2">
        <v>46314.684328703705</v>
      </c>
      <c r="G69" t="s">
        <v>22</v>
      </c>
      <c r="H69" t="s">
        <v>6056</v>
      </c>
      <c r="I69">
        <v>290</v>
      </c>
      <c r="J69" t="s">
        <v>23</v>
      </c>
      <c r="K69" t="s">
        <v>24</v>
      </c>
      <c r="L69">
        <v>362</v>
      </c>
      <c r="M69" t="s">
        <v>31</v>
      </c>
      <c r="N69" s="2">
        <v>46314.705254629633</v>
      </c>
      <c r="O69">
        <v>330</v>
      </c>
      <c r="P69" t="s">
        <v>26</v>
      </c>
      <c r="Q69">
        <v>40</v>
      </c>
      <c r="R69" s="3" t="str">
        <f>IF(OR(G69="12R",G69="12L"),_xlfn.XLOOKUP(C69,DB!$A$2:$A$255,DB!$B$2:$B$255,""),IF(OR(G69="30L",G69="30R"),_xlfn.XLOOKUP(C69,DB!$A$2:$A$255,DB!$C$2:$C$255,""),""))</f>
        <v>OMSUK</v>
      </c>
      <c r="S69" s="3">
        <f t="shared" si="1"/>
        <v>16</v>
      </c>
      <c r="T69" s="3" t="str">
        <f>_xlfn.XLOOKUP(C69,DB!$A$2:$A$255,DB!$D$2:$D$255,"")</f>
        <v>Sector 3</v>
      </c>
    </row>
    <row r="70" spans="1:20" x14ac:dyDescent="0.2">
      <c r="A70" t="s">
        <v>473</v>
      </c>
      <c r="B70" t="s">
        <v>18</v>
      </c>
      <c r="C70" t="s">
        <v>284</v>
      </c>
      <c r="D70" t="s">
        <v>54</v>
      </c>
      <c r="E70" t="s">
        <v>881</v>
      </c>
      <c r="F70" s="2">
        <v>46314.685532407406</v>
      </c>
      <c r="G70" t="s">
        <v>22</v>
      </c>
      <c r="H70" t="s">
        <v>6057</v>
      </c>
      <c r="I70">
        <v>380</v>
      </c>
      <c r="J70" t="s">
        <v>23</v>
      </c>
      <c r="K70" t="s">
        <v>24</v>
      </c>
      <c r="L70">
        <v>866</v>
      </c>
      <c r="M70" t="s">
        <v>181</v>
      </c>
      <c r="N70" s="2">
        <v>46314.733576388891</v>
      </c>
      <c r="O70">
        <v>380</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6058</v>
      </c>
      <c r="B71" t="s">
        <v>18</v>
      </c>
      <c r="C71" t="s">
        <v>4138</v>
      </c>
      <c r="D71" t="s">
        <v>6059</v>
      </c>
      <c r="F71" s="2">
        <v>46314.686863425923</v>
      </c>
      <c r="G71" t="s">
        <v>22</v>
      </c>
      <c r="H71" t="s">
        <v>6060</v>
      </c>
      <c r="I71">
        <v>210</v>
      </c>
      <c r="J71" t="s">
        <v>23</v>
      </c>
      <c r="K71" t="s">
        <v>51</v>
      </c>
      <c r="L71">
        <v>187</v>
      </c>
      <c r="M71" t="s">
        <v>6061</v>
      </c>
      <c r="N71" s="2">
        <v>46314.706064814818</v>
      </c>
      <c r="O71">
        <v>210</v>
      </c>
      <c r="P71" t="s">
        <v>137</v>
      </c>
      <c r="Q71">
        <v>40</v>
      </c>
      <c r="R71" s="3" t="str">
        <f>IF(OR(G71="12R",G71="12L"),_xlfn.XLOOKUP(C71,DB!$A$2:$A$255,DB!$B$2:$B$255,""),IF(OR(G71="30L",G71="30R"),_xlfn.XLOOKUP(C71,DB!$A$2:$A$255,DB!$C$2:$C$255,""),""))</f>
        <v>NUDAL</v>
      </c>
      <c r="S71" s="3">
        <f t="shared" si="1"/>
        <v>16</v>
      </c>
      <c r="T71" s="3" t="str">
        <f>_xlfn.XLOOKUP(C71,DB!$A$2:$A$255,DB!$D$2:$D$255,"")</f>
        <v>Sector 3</v>
      </c>
    </row>
    <row r="72" spans="1:20" x14ac:dyDescent="0.2">
      <c r="A72" t="s">
        <v>171</v>
      </c>
      <c r="B72" t="s">
        <v>18</v>
      </c>
      <c r="C72" t="s">
        <v>172</v>
      </c>
      <c r="D72" t="s">
        <v>34</v>
      </c>
      <c r="E72" t="s">
        <v>754</v>
      </c>
      <c r="F72" s="2">
        <v>46314.688645833332</v>
      </c>
      <c r="G72" t="s">
        <v>22</v>
      </c>
      <c r="H72" t="s">
        <v>6062</v>
      </c>
      <c r="I72">
        <v>380</v>
      </c>
      <c r="J72" t="s">
        <v>23</v>
      </c>
      <c r="K72" t="s">
        <v>24</v>
      </c>
      <c r="L72">
        <v>402</v>
      </c>
      <c r="M72" t="s">
        <v>6063</v>
      </c>
      <c r="N72" s="2">
        <v>46314.712164351855</v>
      </c>
      <c r="O72">
        <v>380</v>
      </c>
      <c r="P72" t="s">
        <v>26</v>
      </c>
      <c r="Q72">
        <v>190</v>
      </c>
      <c r="R72" s="3" t="str">
        <f>IF(OR(G72="12R",G72="12L"),_xlfn.XLOOKUP(C72,DB!$A$2:$A$255,DB!$B$2:$B$255,""),IF(OR(G72="30L",G72="30R"),_xlfn.XLOOKUP(C72,DB!$A$2:$A$255,DB!$C$2:$C$255,""),""))</f>
        <v>CZM</v>
      </c>
      <c r="S72" s="3">
        <f t="shared" si="1"/>
        <v>16</v>
      </c>
      <c r="T72" s="3" t="str">
        <f>_xlfn.XLOOKUP(C72,DB!$A$2:$A$255,DB!$D$2:$D$255,"")</f>
        <v>Sector 7</v>
      </c>
    </row>
    <row r="73" spans="1:20" x14ac:dyDescent="0.2">
      <c r="A73" t="s">
        <v>396</v>
      </c>
      <c r="B73" t="s">
        <v>18</v>
      </c>
      <c r="C73" t="s">
        <v>101</v>
      </c>
      <c r="D73" t="s">
        <v>34</v>
      </c>
      <c r="E73" t="s">
        <v>3297</v>
      </c>
      <c r="F73" s="2">
        <v>46314.69159722222</v>
      </c>
      <c r="G73" t="s">
        <v>22</v>
      </c>
      <c r="H73" t="s">
        <v>6064</v>
      </c>
      <c r="I73">
        <v>360</v>
      </c>
      <c r="J73" t="s">
        <v>23</v>
      </c>
      <c r="K73" t="s">
        <v>152</v>
      </c>
      <c r="L73">
        <v>861</v>
      </c>
      <c r="M73" t="s">
        <v>1229</v>
      </c>
      <c r="N73" s="2">
        <v>46314.738483796296</v>
      </c>
      <c r="O73">
        <v>360</v>
      </c>
      <c r="P73" t="s">
        <v>26</v>
      </c>
      <c r="Q73">
        <v>190</v>
      </c>
      <c r="R73" s="3" t="str">
        <f>IF(OR(G73="12R",G73="12L"),_xlfn.XLOOKUP(C73,DB!$A$2:$A$255,DB!$B$2:$B$255,""),IF(OR(G73="30L",G73="30R"),_xlfn.XLOOKUP(C73,DB!$A$2:$A$255,DB!$C$2:$C$255,""),""))</f>
        <v>UDGUV</v>
      </c>
      <c r="S73" s="3">
        <f t="shared" si="1"/>
        <v>16</v>
      </c>
      <c r="T73" s="3" t="str">
        <f>_xlfn.XLOOKUP(C73,DB!$A$2:$A$255,DB!$D$2:$D$255,"")</f>
        <v>Sector 2</v>
      </c>
    </row>
    <row r="74" spans="1:20" x14ac:dyDescent="0.2">
      <c r="A74" t="s">
        <v>248</v>
      </c>
      <c r="B74" t="s">
        <v>18</v>
      </c>
      <c r="C74" t="s">
        <v>249</v>
      </c>
      <c r="D74" t="s">
        <v>116</v>
      </c>
      <c r="E74" t="s">
        <v>6065</v>
      </c>
      <c r="F74" s="2">
        <v>46314.703414351854</v>
      </c>
      <c r="G74" t="s">
        <v>22</v>
      </c>
      <c r="H74" t="s">
        <v>6066</v>
      </c>
      <c r="I74">
        <v>380</v>
      </c>
      <c r="J74" t="s">
        <v>23</v>
      </c>
      <c r="K74" t="s">
        <v>24</v>
      </c>
      <c r="L74">
        <v>612</v>
      </c>
      <c r="M74" t="s">
        <v>130</v>
      </c>
      <c r="N74" s="2">
        <v>46314.738587962966</v>
      </c>
      <c r="O74">
        <v>380</v>
      </c>
      <c r="P74" t="s">
        <v>26</v>
      </c>
      <c r="Q74">
        <v>40</v>
      </c>
      <c r="R74" s="3" t="str">
        <f>IF(OR(G74="12R",G74="12L"),_xlfn.XLOOKUP(C74,DB!$A$2:$A$255,DB!$B$2:$B$255,""),IF(OR(G74="30L",G74="30R"),_xlfn.XLOOKUP(C74,DB!$A$2:$A$255,DB!$C$2:$C$255,""),""))</f>
        <v>UDGUV</v>
      </c>
      <c r="S74" s="3">
        <f t="shared" si="1"/>
        <v>16</v>
      </c>
      <c r="T74" s="3" t="str">
        <f>_xlfn.XLOOKUP(C74,DB!$A$2:$A$255,DB!$D$2:$D$255,"")</f>
        <v>Sector 2</v>
      </c>
    </row>
    <row r="75" spans="1:20" x14ac:dyDescent="0.2">
      <c r="A75" t="s">
        <v>6067</v>
      </c>
      <c r="B75" t="s">
        <v>18</v>
      </c>
      <c r="C75" t="s">
        <v>33</v>
      </c>
      <c r="D75" t="s">
        <v>61</v>
      </c>
      <c r="E75" t="s">
        <v>590</v>
      </c>
      <c r="F75" s="2">
        <v>46314.704456018517</v>
      </c>
      <c r="G75" t="s">
        <v>22</v>
      </c>
      <c r="H75" t="s">
        <v>6068</v>
      </c>
      <c r="I75">
        <v>340</v>
      </c>
      <c r="J75" t="s">
        <v>23</v>
      </c>
      <c r="K75" t="s">
        <v>24</v>
      </c>
      <c r="L75">
        <v>866</v>
      </c>
      <c r="M75" t="s">
        <v>36</v>
      </c>
      <c r="N75" s="2">
        <v>46314.752349537041</v>
      </c>
      <c r="O75">
        <v>340</v>
      </c>
      <c r="P75" t="s">
        <v>26</v>
      </c>
      <c r="Q75">
        <v>190</v>
      </c>
      <c r="R75" s="3" t="str">
        <f>IF(OR(G75="12R",G75="12L"),_xlfn.XLOOKUP(C75,DB!$A$2:$A$255,DB!$B$2:$B$255,""),IF(OR(G75="30L",G75="30R"),_xlfn.XLOOKUP(C75,DB!$A$2:$A$255,DB!$C$2:$C$255,""),""))</f>
        <v>UDGUV</v>
      </c>
      <c r="S75" s="3">
        <f t="shared" si="1"/>
        <v>16</v>
      </c>
      <c r="T75" s="3" t="str">
        <f>_xlfn.XLOOKUP(C75,DB!$A$2:$A$255,DB!$D$2:$D$255,"")</f>
        <v>Sector 2</v>
      </c>
    </row>
    <row r="76" spans="1:20" x14ac:dyDescent="0.2">
      <c r="A76" t="s">
        <v>194</v>
      </c>
      <c r="B76" t="s">
        <v>18</v>
      </c>
      <c r="C76" t="s">
        <v>144</v>
      </c>
      <c r="D76" t="s">
        <v>61</v>
      </c>
      <c r="E76" t="s">
        <v>195</v>
      </c>
      <c r="F76" s="2">
        <v>46314.705995370372</v>
      </c>
      <c r="G76" t="s">
        <v>22</v>
      </c>
      <c r="H76" t="s">
        <v>6069</v>
      </c>
      <c r="I76">
        <v>350</v>
      </c>
      <c r="J76" t="s">
        <v>23</v>
      </c>
      <c r="K76" t="s">
        <v>24</v>
      </c>
      <c r="L76">
        <v>359</v>
      </c>
      <c r="M76" t="s">
        <v>31</v>
      </c>
      <c r="N76" s="2">
        <v>46314.727569444447</v>
      </c>
      <c r="O76">
        <v>330</v>
      </c>
      <c r="P76" t="s">
        <v>26</v>
      </c>
      <c r="Q76">
        <v>40</v>
      </c>
      <c r="R76" s="3" t="str">
        <f>IF(OR(G76="12R",G76="12L"),_xlfn.XLOOKUP(C76,DB!$A$2:$A$255,DB!$B$2:$B$255,""),IF(OR(G76="30L",G76="30R"),_xlfn.XLOOKUP(C76,DB!$A$2:$A$255,DB!$C$2:$C$255,""),""))</f>
        <v>OMSUK</v>
      </c>
      <c r="S76" s="3">
        <f t="shared" si="1"/>
        <v>16</v>
      </c>
      <c r="T76" s="3" t="str">
        <f>_xlfn.XLOOKUP(C76,DB!$A$2:$A$255,DB!$D$2:$D$255,"")</f>
        <v>Sector 3</v>
      </c>
    </row>
    <row r="77" spans="1:20" x14ac:dyDescent="0.2">
      <c r="A77" t="s">
        <v>191</v>
      </c>
      <c r="B77" t="s">
        <v>18</v>
      </c>
      <c r="C77" t="s">
        <v>115</v>
      </c>
      <c r="D77" t="s">
        <v>129</v>
      </c>
      <c r="E77" t="s">
        <v>1162</v>
      </c>
      <c r="F77" s="2">
        <v>46314.707106481481</v>
      </c>
      <c r="G77" t="s">
        <v>22</v>
      </c>
      <c r="H77" t="s">
        <v>6070</v>
      </c>
      <c r="I77">
        <v>350</v>
      </c>
      <c r="J77" t="s">
        <v>23</v>
      </c>
      <c r="K77" t="s">
        <v>24</v>
      </c>
      <c r="L77">
        <v>219</v>
      </c>
      <c r="M77" t="s">
        <v>56</v>
      </c>
      <c r="N77" s="2">
        <v>46314.719965277778</v>
      </c>
      <c r="O77">
        <v>332</v>
      </c>
      <c r="P77" t="s">
        <v>26</v>
      </c>
      <c r="Q77">
        <v>190</v>
      </c>
      <c r="R77" s="3" t="str">
        <f>IF(OR(G77="12R",G77="12L"),_xlfn.XLOOKUP(C77,DB!$A$2:$A$255,DB!$B$2:$B$255,""),IF(OR(G77="30L",G77="30R"),_xlfn.XLOOKUP(C77,DB!$A$2:$A$255,DB!$C$2:$C$255,""),""))</f>
        <v>TAKUX</v>
      </c>
      <c r="S77" s="3">
        <f t="shared" si="1"/>
        <v>16</v>
      </c>
      <c r="T77" s="3" t="str">
        <f>_xlfn.XLOOKUP(C77,DB!$A$2:$A$255,DB!$D$2:$D$255,"")</f>
        <v>Sector 7</v>
      </c>
    </row>
    <row r="78" spans="1:20" x14ac:dyDescent="0.2">
      <c r="A78" t="s">
        <v>3916</v>
      </c>
      <c r="B78" t="s">
        <v>18</v>
      </c>
      <c r="C78" t="s">
        <v>423</v>
      </c>
      <c r="D78" t="s">
        <v>129</v>
      </c>
      <c r="E78" t="s">
        <v>4684</v>
      </c>
      <c r="F78" s="2">
        <v>46314.712731481479</v>
      </c>
      <c r="G78" t="s">
        <v>22</v>
      </c>
      <c r="H78" t="s">
        <v>6071</v>
      </c>
      <c r="I78">
        <v>360</v>
      </c>
      <c r="J78" t="s">
        <v>23</v>
      </c>
      <c r="K78" t="s">
        <v>24</v>
      </c>
      <c r="L78">
        <v>446</v>
      </c>
      <c r="M78" t="s">
        <v>204</v>
      </c>
      <c r="N78" s="2">
        <v>46314.739039351851</v>
      </c>
      <c r="O78">
        <v>360</v>
      </c>
      <c r="P78" t="s">
        <v>26</v>
      </c>
      <c r="Q78">
        <v>40</v>
      </c>
      <c r="R78" s="3" t="str">
        <f>IF(OR(G78="12R",G78="12L"),_xlfn.XLOOKUP(C78,DB!$A$2:$A$255,DB!$B$2:$B$255,""),IF(OR(G78="30L",G78="30R"),_xlfn.XLOOKUP(C78,DB!$A$2:$A$255,DB!$C$2:$C$255,""),""))</f>
        <v>ENEBA</v>
      </c>
      <c r="S78" s="3">
        <f t="shared" si="1"/>
        <v>17</v>
      </c>
      <c r="T78" s="3" t="str">
        <f>_xlfn.XLOOKUP(C78,DB!$A$2:$A$255,DB!$D$2:$D$255,"")</f>
        <v>Sector 3</v>
      </c>
    </row>
    <row r="79" spans="1:20" x14ac:dyDescent="0.2">
      <c r="A79" t="s">
        <v>202</v>
      </c>
      <c r="B79" t="s">
        <v>18</v>
      </c>
      <c r="C79" t="s">
        <v>203</v>
      </c>
      <c r="D79" t="s">
        <v>123</v>
      </c>
      <c r="E79" t="s">
        <v>6072</v>
      </c>
      <c r="F79" s="2">
        <v>46314.721828703703</v>
      </c>
      <c r="G79" t="s">
        <v>22</v>
      </c>
      <c r="H79" t="s">
        <v>6073</v>
      </c>
      <c r="I79">
        <v>300</v>
      </c>
      <c r="J79" t="s">
        <v>23</v>
      </c>
      <c r="K79" t="s">
        <v>24</v>
      </c>
      <c r="L79">
        <v>374</v>
      </c>
      <c r="M79" t="s">
        <v>269</v>
      </c>
      <c r="N79" s="2">
        <v>46314.742962962962</v>
      </c>
      <c r="O79">
        <v>320</v>
      </c>
      <c r="P79" t="s">
        <v>26</v>
      </c>
      <c r="Q79">
        <v>40</v>
      </c>
      <c r="R79" s="3" t="str">
        <f>IF(OR(G79="12R",G79="12L"),_xlfn.XLOOKUP(C79,DB!$A$2:$A$255,DB!$B$2:$B$255,""),IF(OR(G79="30L",G79="30R"),_xlfn.XLOOKUP(C79,DB!$A$2:$A$255,DB!$C$2:$C$255,""),""))</f>
        <v>ENEBA</v>
      </c>
      <c r="S79" s="3">
        <f t="shared" si="1"/>
        <v>17</v>
      </c>
      <c r="T79" s="3" t="str">
        <f>_xlfn.XLOOKUP(C79,DB!$A$2:$A$255,DB!$D$2:$D$255,"")</f>
        <v>Sector 3</v>
      </c>
    </row>
    <row r="80" spans="1:20" x14ac:dyDescent="0.2">
      <c r="A80" t="s">
        <v>3029</v>
      </c>
      <c r="B80" t="s">
        <v>18</v>
      </c>
      <c r="C80" t="s">
        <v>205</v>
      </c>
      <c r="D80" t="s">
        <v>34</v>
      </c>
      <c r="E80" t="s">
        <v>5875</v>
      </c>
      <c r="F80" s="2">
        <v>46314.723136574074</v>
      </c>
      <c r="G80" t="s">
        <v>22</v>
      </c>
      <c r="H80" t="s">
        <v>206</v>
      </c>
      <c r="I80">
        <v>350</v>
      </c>
      <c r="J80" t="s">
        <v>23</v>
      </c>
      <c r="K80" t="s">
        <v>24</v>
      </c>
      <c r="L80">
        <v>136</v>
      </c>
      <c r="M80" t="s">
        <v>40</v>
      </c>
      <c r="N80" s="2">
        <v>46314.732523148145</v>
      </c>
      <c r="O80">
        <v>259</v>
      </c>
      <c r="P80" t="s">
        <v>26</v>
      </c>
      <c r="Q80">
        <v>190</v>
      </c>
      <c r="R80" s="3" t="str">
        <f>IF(OR(G80="12R",G80="12L"),_xlfn.XLOOKUP(C80,DB!$A$2:$A$255,DB!$B$2:$B$255,""),IF(OR(G80="30L",G80="30R"),_xlfn.XLOOKUP(C80,DB!$A$2:$A$255,DB!$C$2:$C$255,""),""))</f>
        <v>NUDAL</v>
      </c>
      <c r="S80" s="3">
        <f t="shared" si="1"/>
        <v>17</v>
      </c>
      <c r="T80" s="3" t="str">
        <f>_xlfn.XLOOKUP(C80,DB!$A$2:$A$255,DB!$D$2:$D$255,"")</f>
        <v>Sector 3</v>
      </c>
    </row>
    <row r="81" spans="1:20" x14ac:dyDescent="0.2">
      <c r="A81" t="s">
        <v>207</v>
      </c>
      <c r="B81" t="s">
        <v>18</v>
      </c>
      <c r="C81" t="s">
        <v>208</v>
      </c>
      <c r="D81" t="s">
        <v>61</v>
      </c>
      <c r="E81" t="s">
        <v>6074</v>
      </c>
      <c r="F81" s="2">
        <v>46314.733912037038</v>
      </c>
      <c r="G81" t="s">
        <v>22</v>
      </c>
      <c r="H81" t="s">
        <v>6075</v>
      </c>
      <c r="I81">
        <v>330</v>
      </c>
      <c r="J81" t="s">
        <v>23</v>
      </c>
      <c r="K81" t="s">
        <v>24</v>
      </c>
      <c r="L81">
        <v>359</v>
      </c>
      <c r="M81" t="s">
        <v>31</v>
      </c>
      <c r="N81" s="2">
        <v>46314.755682870367</v>
      </c>
      <c r="O81">
        <v>330</v>
      </c>
      <c r="P81" t="s">
        <v>26</v>
      </c>
      <c r="Q81">
        <v>40</v>
      </c>
      <c r="R81" s="3" t="str">
        <f>IF(OR(G81="12R",G81="12L"),_xlfn.XLOOKUP(C81,DB!$A$2:$A$255,DB!$B$2:$B$255,""),IF(OR(G81="30L",G81="30R"),_xlfn.XLOOKUP(C81,DB!$A$2:$A$255,DB!$C$2:$C$255,""),""))</f>
        <v>ENEBA</v>
      </c>
      <c r="S81" s="3">
        <f t="shared" si="1"/>
        <v>17</v>
      </c>
      <c r="T81" s="3" t="str">
        <f>_xlfn.XLOOKUP(C81,DB!$A$2:$A$255,DB!$D$2:$D$255,"")</f>
        <v>Sector 3</v>
      </c>
    </row>
    <row r="82" spans="1:20" x14ac:dyDescent="0.2">
      <c r="A82" t="s">
        <v>236</v>
      </c>
      <c r="B82" t="s">
        <v>18</v>
      </c>
      <c r="C82" t="s">
        <v>43</v>
      </c>
      <c r="D82" t="s">
        <v>44</v>
      </c>
      <c r="E82" t="s">
        <v>3215</v>
      </c>
      <c r="F82" s="2">
        <v>46314.743715277778</v>
      </c>
      <c r="G82" t="s">
        <v>22</v>
      </c>
      <c r="H82" t="s">
        <v>6076</v>
      </c>
      <c r="I82">
        <v>360</v>
      </c>
      <c r="J82" t="s">
        <v>23</v>
      </c>
      <c r="K82" t="s">
        <v>24</v>
      </c>
      <c r="L82">
        <v>931</v>
      </c>
      <c r="M82" t="s">
        <v>6077</v>
      </c>
      <c r="N82" s="2">
        <v>46314.793113425927</v>
      </c>
      <c r="O82">
        <v>360</v>
      </c>
      <c r="P82" t="s">
        <v>26</v>
      </c>
      <c r="Q82">
        <v>190</v>
      </c>
      <c r="R82" s="3" t="str">
        <f>IF(OR(G82="12R",G82="12L"),_xlfn.XLOOKUP(C82,DB!$A$2:$A$255,DB!$B$2:$B$255,""),IF(OR(G82="30L",G82="30R"),_xlfn.XLOOKUP(C82,DB!$A$2:$A$255,DB!$C$2:$C$255,""),""))</f>
        <v>UDGUV</v>
      </c>
      <c r="S82" s="3">
        <f t="shared" si="1"/>
        <v>17</v>
      </c>
      <c r="T82" s="3" t="str">
        <f>_xlfn.XLOOKUP(C82,DB!$A$2:$A$255,DB!$D$2:$D$255,"")</f>
        <v>Sector 2</v>
      </c>
    </row>
    <row r="83" spans="1:20" x14ac:dyDescent="0.2">
      <c r="A83" t="s">
        <v>228</v>
      </c>
      <c r="B83" t="s">
        <v>18</v>
      </c>
      <c r="C83" t="s">
        <v>19</v>
      </c>
      <c r="D83" t="s">
        <v>54</v>
      </c>
      <c r="E83" t="s">
        <v>388</v>
      </c>
      <c r="F83" s="2">
        <v>46314.745150462964</v>
      </c>
      <c r="G83" t="s">
        <v>22</v>
      </c>
      <c r="H83" t="s">
        <v>6078</v>
      </c>
      <c r="I83">
        <v>380</v>
      </c>
      <c r="J83" t="s">
        <v>23</v>
      </c>
      <c r="K83" t="s">
        <v>24</v>
      </c>
      <c r="L83">
        <v>866</v>
      </c>
      <c r="M83" t="s">
        <v>25</v>
      </c>
      <c r="N83" s="2">
        <v>46314.792951388888</v>
      </c>
      <c r="O83">
        <v>380</v>
      </c>
      <c r="P83" t="s">
        <v>26</v>
      </c>
      <c r="Q83">
        <v>190</v>
      </c>
      <c r="R83" s="3" t="str">
        <f>IF(OR(G83="12R",G83="12L"),_xlfn.XLOOKUP(C83,DB!$A$2:$A$255,DB!$B$2:$B$255,""),IF(OR(G83="30L",G83="30R"),_xlfn.XLOOKUP(C83,DB!$A$2:$A$255,DB!$C$2:$C$255,""),""))</f>
        <v>UDGUV</v>
      </c>
      <c r="S83" s="3">
        <f t="shared" si="1"/>
        <v>17</v>
      </c>
      <c r="T83" s="3" t="str">
        <f>_xlfn.XLOOKUP(C83,DB!$A$2:$A$255,DB!$D$2:$D$255,"")</f>
        <v>Sector 2</v>
      </c>
    </row>
    <row r="84" spans="1:20" x14ac:dyDescent="0.2">
      <c r="A84" t="s">
        <v>1512</v>
      </c>
      <c r="B84" t="s">
        <v>18</v>
      </c>
      <c r="C84" t="s">
        <v>33</v>
      </c>
      <c r="D84" t="s">
        <v>459</v>
      </c>
      <c r="F84" s="2">
        <v>46314.746782407405</v>
      </c>
      <c r="G84" t="s">
        <v>22</v>
      </c>
      <c r="H84" t="s">
        <v>6079</v>
      </c>
      <c r="I84">
        <v>430</v>
      </c>
      <c r="J84" t="s">
        <v>23</v>
      </c>
      <c r="K84" t="s">
        <v>51</v>
      </c>
      <c r="L84">
        <v>883</v>
      </c>
      <c r="M84" t="s">
        <v>36</v>
      </c>
      <c r="N84" s="2">
        <v>46314.801145833335</v>
      </c>
      <c r="O84">
        <v>430</v>
      </c>
      <c r="P84" t="s">
        <v>26</v>
      </c>
      <c r="Q84">
        <v>30</v>
      </c>
      <c r="R84" s="3" t="str">
        <f>IF(OR(G84="12R",G84="12L"),_xlfn.XLOOKUP(C84,DB!$A$2:$A$255,DB!$B$2:$B$255,""),IF(OR(G84="30L",G84="30R"),_xlfn.XLOOKUP(C84,DB!$A$2:$A$255,DB!$C$2:$C$255,""),""))</f>
        <v>UDGUV</v>
      </c>
      <c r="S84" s="3">
        <f t="shared" si="1"/>
        <v>17</v>
      </c>
      <c r="T84" s="3" t="str">
        <f>_xlfn.XLOOKUP(C84,DB!$A$2:$A$255,DB!$D$2:$D$255,"")</f>
        <v>Sector 2</v>
      </c>
    </row>
    <row r="85" spans="1:20" x14ac:dyDescent="0.2">
      <c r="A85" t="s">
        <v>475</v>
      </c>
      <c r="B85" t="s">
        <v>18</v>
      </c>
      <c r="C85" t="s">
        <v>249</v>
      </c>
      <c r="D85" t="s">
        <v>129</v>
      </c>
      <c r="E85" t="s">
        <v>6080</v>
      </c>
      <c r="F85" s="2">
        <v>46314.749791666669</v>
      </c>
      <c r="G85" t="s">
        <v>22</v>
      </c>
      <c r="H85" t="s">
        <v>6081</v>
      </c>
      <c r="I85">
        <v>360</v>
      </c>
      <c r="J85" t="s">
        <v>23</v>
      </c>
      <c r="K85" t="s">
        <v>24</v>
      </c>
      <c r="L85">
        <v>532</v>
      </c>
      <c r="M85" t="s">
        <v>130</v>
      </c>
      <c r="N85" s="2">
        <v>46314.780590277776</v>
      </c>
      <c r="O85">
        <v>360</v>
      </c>
      <c r="P85" t="s">
        <v>26</v>
      </c>
      <c r="Q85">
        <v>40</v>
      </c>
      <c r="R85" s="3" t="str">
        <f>IF(OR(G85="12R",G85="12L"),_xlfn.XLOOKUP(C85,DB!$A$2:$A$255,DB!$B$2:$B$255,""),IF(OR(G85="30L",G85="30R"),_xlfn.XLOOKUP(C85,DB!$A$2:$A$255,DB!$C$2:$C$255,""),""))</f>
        <v>UDGUV</v>
      </c>
      <c r="S85" s="3">
        <f t="shared" si="1"/>
        <v>17</v>
      </c>
      <c r="T85" s="3" t="str">
        <f>_xlfn.XLOOKUP(C85,DB!$A$2:$A$255,DB!$D$2:$D$255,"")</f>
        <v>Sector 2</v>
      </c>
    </row>
    <row r="86" spans="1:20" x14ac:dyDescent="0.2">
      <c r="A86" t="s">
        <v>483</v>
      </c>
      <c r="B86" t="s">
        <v>18</v>
      </c>
      <c r="C86" t="s">
        <v>484</v>
      </c>
      <c r="D86" t="s">
        <v>54</v>
      </c>
      <c r="E86" t="s">
        <v>3126</v>
      </c>
      <c r="F86" s="2">
        <v>46314.752430555556</v>
      </c>
      <c r="G86" t="s">
        <v>22</v>
      </c>
      <c r="H86" t="s">
        <v>6082</v>
      </c>
      <c r="I86">
        <v>380</v>
      </c>
      <c r="J86" t="s">
        <v>23</v>
      </c>
      <c r="K86" t="s">
        <v>24</v>
      </c>
      <c r="L86">
        <v>1004</v>
      </c>
      <c r="M86" t="s">
        <v>486</v>
      </c>
      <c r="N86" s="2">
        <v>46314.808969907404</v>
      </c>
      <c r="O86">
        <v>229</v>
      </c>
      <c r="P86" t="s">
        <v>26</v>
      </c>
      <c r="Q86">
        <v>190</v>
      </c>
      <c r="R86" s="3" t="str">
        <f>IF(OR(G86="12R",G86="12L"),_xlfn.XLOOKUP(C86,DB!$A$2:$A$255,DB!$B$2:$B$255,""),IF(OR(G86="30L",G86="30R"),_xlfn.XLOOKUP(C86,DB!$A$2:$A$255,DB!$C$2:$C$255,""),""))</f>
        <v>UDGUV</v>
      </c>
      <c r="S86" s="3">
        <f t="shared" si="1"/>
        <v>18</v>
      </c>
      <c r="T86" s="3" t="str">
        <f>_xlfn.XLOOKUP(C86,DB!$A$2:$A$255,DB!$D$2:$D$255,"")</f>
        <v>Sector 2</v>
      </c>
    </row>
    <row r="87" spans="1:20" x14ac:dyDescent="0.2">
      <c r="A87" t="s">
        <v>232</v>
      </c>
      <c r="B87" t="s">
        <v>18</v>
      </c>
      <c r="C87" t="s">
        <v>170</v>
      </c>
      <c r="D87" t="s">
        <v>20</v>
      </c>
      <c r="E87" t="s">
        <v>5565</v>
      </c>
      <c r="F87" s="2">
        <v>46314.753206018519</v>
      </c>
      <c r="G87" t="s">
        <v>22</v>
      </c>
      <c r="H87" t="s">
        <v>6083</v>
      </c>
      <c r="I87">
        <v>350</v>
      </c>
      <c r="J87" t="s">
        <v>23</v>
      </c>
      <c r="K87" t="s">
        <v>24</v>
      </c>
      <c r="L87">
        <v>357</v>
      </c>
      <c r="M87" t="s">
        <v>31</v>
      </c>
      <c r="N87" s="2">
        <v>46314.773680555554</v>
      </c>
      <c r="O87">
        <v>350</v>
      </c>
      <c r="P87" t="s">
        <v>26</v>
      </c>
      <c r="Q87">
        <v>40</v>
      </c>
      <c r="R87" s="3" t="str">
        <f>IF(OR(G87="12R",G87="12L"),_xlfn.XLOOKUP(C87,DB!$A$2:$A$255,DB!$B$2:$B$255,""),IF(OR(G87="30L",G87="30R"),_xlfn.XLOOKUP(C87,DB!$A$2:$A$255,DB!$C$2:$C$255,""),""))</f>
        <v>OMSUK</v>
      </c>
      <c r="S87" s="3">
        <f t="shared" si="1"/>
        <v>18</v>
      </c>
      <c r="T87" s="3" t="str">
        <f>_xlfn.XLOOKUP(C87,DB!$A$2:$A$255,DB!$D$2:$D$255,"")</f>
        <v>Sector 3</v>
      </c>
    </row>
    <row r="88" spans="1:20" x14ac:dyDescent="0.2">
      <c r="A88" t="s">
        <v>233</v>
      </c>
      <c r="B88" t="s">
        <v>18</v>
      </c>
      <c r="C88" t="s">
        <v>234</v>
      </c>
      <c r="D88" t="s">
        <v>44</v>
      </c>
      <c r="E88" t="s">
        <v>859</v>
      </c>
      <c r="F88" s="2">
        <v>46314.754594907405</v>
      </c>
      <c r="G88" t="s">
        <v>22</v>
      </c>
      <c r="H88" t="s">
        <v>6084</v>
      </c>
      <c r="I88">
        <v>300</v>
      </c>
      <c r="J88" t="s">
        <v>23</v>
      </c>
      <c r="K88" t="s">
        <v>24</v>
      </c>
      <c r="L88">
        <v>543</v>
      </c>
      <c r="M88" t="s">
        <v>130</v>
      </c>
      <c r="N88" s="2">
        <v>46314.785405092596</v>
      </c>
      <c r="O88">
        <v>320</v>
      </c>
      <c r="P88" t="s">
        <v>26</v>
      </c>
      <c r="Q88">
        <v>40</v>
      </c>
      <c r="R88" s="3" t="str">
        <f>IF(OR(G88="12R",G88="12L"),_xlfn.XLOOKUP(C88,DB!$A$2:$A$255,DB!$B$2:$B$255,""),IF(OR(G88="30L",G88="30R"),_xlfn.XLOOKUP(C88,DB!$A$2:$A$255,DB!$C$2:$C$255,""),""))</f>
        <v>UDGUV</v>
      </c>
      <c r="S88" s="3">
        <f t="shared" si="1"/>
        <v>18</v>
      </c>
      <c r="T88" s="3" t="str">
        <f>_xlfn.XLOOKUP(C88,DB!$A$2:$A$255,DB!$D$2:$D$255,"")</f>
        <v>Sector 2</v>
      </c>
    </row>
    <row r="89" spans="1:20" x14ac:dyDescent="0.2">
      <c r="A89" t="s">
        <v>214</v>
      </c>
      <c r="B89" t="s">
        <v>18</v>
      </c>
      <c r="C89" t="s">
        <v>215</v>
      </c>
      <c r="D89" t="s">
        <v>116</v>
      </c>
      <c r="E89" t="s">
        <v>738</v>
      </c>
      <c r="F89" s="2">
        <v>46314.75608796296</v>
      </c>
      <c r="G89" t="s">
        <v>22</v>
      </c>
      <c r="H89" t="s">
        <v>6085</v>
      </c>
      <c r="I89">
        <v>380</v>
      </c>
      <c r="J89" t="s">
        <v>23</v>
      </c>
      <c r="K89" t="s">
        <v>24</v>
      </c>
      <c r="L89">
        <v>439</v>
      </c>
      <c r="M89" t="s">
        <v>6086</v>
      </c>
      <c r="N89" s="2">
        <v>46314.781307870369</v>
      </c>
      <c r="O89">
        <v>380</v>
      </c>
      <c r="P89" t="s">
        <v>26</v>
      </c>
      <c r="Q89">
        <v>40</v>
      </c>
      <c r="R89" s="3" t="str">
        <f>IF(OR(G89="12R",G89="12L"),_xlfn.XLOOKUP(C89,DB!$A$2:$A$255,DB!$B$2:$B$255,""),IF(OR(G89="30L",G89="30R"),_xlfn.XLOOKUP(C89,DB!$A$2:$A$255,DB!$C$2:$C$255,""),""))</f>
        <v>OMSUK</v>
      </c>
      <c r="S89" s="3">
        <f t="shared" si="1"/>
        <v>18</v>
      </c>
      <c r="T89" s="3" t="str">
        <f>_xlfn.XLOOKUP(C89,DB!$A$2:$A$255,DB!$D$2:$D$255,"")</f>
        <v>Sector 3</v>
      </c>
    </row>
    <row r="90" spans="1:20" x14ac:dyDescent="0.2">
      <c r="A90" t="s">
        <v>410</v>
      </c>
      <c r="B90" t="s">
        <v>18</v>
      </c>
      <c r="C90" t="s">
        <v>63</v>
      </c>
      <c r="D90" t="s">
        <v>34</v>
      </c>
      <c r="E90" t="s">
        <v>467</v>
      </c>
      <c r="F90" s="2">
        <v>46314.756736111114</v>
      </c>
      <c r="G90" t="s">
        <v>22</v>
      </c>
      <c r="H90" t="s">
        <v>6087</v>
      </c>
      <c r="I90">
        <v>360</v>
      </c>
      <c r="J90" t="s">
        <v>23</v>
      </c>
      <c r="K90" t="s">
        <v>24</v>
      </c>
      <c r="L90">
        <v>888</v>
      </c>
      <c r="M90" t="s">
        <v>6088</v>
      </c>
      <c r="N90" s="2">
        <v>46314.805671296293</v>
      </c>
      <c r="O90">
        <v>360</v>
      </c>
      <c r="P90" t="s">
        <v>26</v>
      </c>
      <c r="Q90">
        <v>190</v>
      </c>
      <c r="R90" s="3" t="str">
        <f>IF(OR(G90="12R",G90="12L"),_xlfn.XLOOKUP(C90,DB!$A$2:$A$255,DB!$B$2:$B$255,""),IF(OR(G90="30L",G90="30R"),_xlfn.XLOOKUP(C90,DB!$A$2:$A$255,DB!$C$2:$C$255,""),""))</f>
        <v>UDGUV</v>
      </c>
      <c r="S90" s="3">
        <f t="shared" si="1"/>
        <v>18</v>
      </c>
      <c r="T90" s="3" t="str">
        <f>_xlfn.XLOOKUP(C90,DB!$A$2:$A$255,DB!$D$2:$D$255,"")</f>
        <v>Sector 2</v>
      </c>
    </row>
    <row r="91" spans="1:20" x14ac:dyDescent="0.2">
      <c r="A91" t="s">
        <v>488</v>
      </c>
      <c r="B91" t="s">
        <v>18</v>
      </c>
      <c r="C91" t="s">
        <v>489</v>
      </c>
      <c r="D91" t="s">
        <v>490</v>
      </c>
      <c r="F91" s="2">
        <v>46314.759166666663</v>
      </c>
      <c r="G91" t="s">
        <v>22</v>
      </c>
      <c r="H91" t="s">
        <v>167</v>
      </c>
      <c r="I91">
        <v>165</v>
      </c>
      <c r="J91" t="s">
        <v>139</v>
      </c>
      <c r="K91" t="s">
        <v>51</v>
      </c>
      <c r="L91">
        <v>319</v>
      </c>
      <c r="M91" t="s">
        <v>489</v>
      </c>
      <c r="N91" s="2">
        <v>46314.784120370372</v>
      </c>
      <c r="O91">
        <v>0</v>
      </c>
      <c r="P91" t="s">
        <v>26</v>
      </c>
      <c r="Q91">
        <v>15</v>
      </c>
      <c r="R91" s="3" t="str">
        <f>IF(OR(G91="12R",G91="12L"),_xlfn.XLOOKUP(C91,DB!$A$2:$A$255,DB!$B$2:$B$255,""),IF(OR(G91="30L",G91="30R"),_xlfn.XLOOKUP(C91,DB!$A$2:$A$255,DB!$C$2:$C$255,""),""))</f>
        <v>CZM</v>
      </c>
      <c r="S91" s="3">
        <f t="shared" si="1"/>
        <v>18</v>
      </c>
      <c r="T91" s="3" t="str">
        <f>_xlfn.XLOOKUP(C91,DB!$A$2:$A$255,DB!$D$2:$D$255,"")</f>
        <v>Sector 7</v>
      </c>
    </row>
    <row r="92" spans="1:20" x14ac:dyDescent="0.2">
      <c r="A92" t="s">
        <v>198</v>
      </c>
      <c r="B92" t="s">
        <v>18</v>
      </c>
      <c r="C92" t="s">
        <v>199</v>
      </c>
      <c r="D92" t="s">
        <v>61</v>
      </c>
      <c r="E92" t="s">
        <v>6089</v>
      </c>
      <c r="F92" s="2">
        <v>46314.760150462964</v>
      </c>
      <c r="G92" t="s">
        <v>22</v>
      </c>
      <c r="H92" t="s">
        <v>6090</v>
      </c>
      <c r="I92">
        <v>330</v>
      </c>
      <c r="J92" t="s">
        <v>23</v>
      </c>
      <c r="K92" t="s">
        <v>24</v>
      </c>
      <c r="L92">
        <v>360</v>
      </c>
      <c r="M92" t="s">
        <v>31</v>
      </c>
      <c r="N92" s="2">
        <v>46314.780844907407</v>
      </c>
      <c r="O92">
        <v>330</v>
      </c>
      <c r="P92" t="s">
        <v>26</v>
      </c>
      <c r="Q92">
        <v>40</v>
      </c>
      <c r="R92" s="3" t="str">
        <f>IF(OR(G92="12R",G92="12L"),_xlfn.XLOOKUP(C92,DB!$A$2:$A$255,DB!$B$2:$B$255,""),IF(OR(G92="30L",G92="30R"),_xlfn.XLOOKUP(C92,DB!$A$2:$A$255,DB!$C$2:$C$255,""),""))</f>
        <v>OMSUK</v>
      </c>
      <c r="S92" s="3">
        <f t="shared" si="1"/>
        <v>18</v>
      </c>
      <c r="T92" s="3" t="str">
        <f>_xlfn.XLOOKUP(C92,DB!$A$2:$A$255,DB!$D$2:$D$255,"")</f>
        <v>Sector 3</v>
      </c>
    </row>
    <row r="93" spans="1:20" x14ac:dyDescent="0.2">
      <c r="A93" t="s">
        <v>3627</v>
      </c>
      <c r="B93" t="s">
        <v>18</v>
      </c>
      <c r="C93" t="s">
        <v>423</v>
      </c>
      <c r="D93" t="s">
        <v>129</v>
      </c>
      <c r="E93" t="s">
        <v>3628</v>
      </c>
      <c r="F93" s="2">
        <v>46314.761608796296</v>
      </c>
      <c r="G93" t="s">
        <v>22</v>
      </c>
      <c r="H93" t="s">
        <v>6091</v>
      </c>
      <c r="I93">
        <v>360</v>
      </c>
      <c r="J93" t="s">
        <v>23</v>
      </c>
      <c r="K93" t="s">
        <v>24</v>
      </c>
      <c r="L93">
        <v>428</v>
      </c>
      <c r="M93" t="s">
        <v>6086</v>
      </c>
      <c r="N93" s="2">
        <v>46314.787175925929</v>
      </c>
      <c r="O93">
        <v>360</v>
      </c>
      <c r="P93" t="s">
        <v>26</v>
      </c>
      <c r="Q93">
        <v>40</v>
      </c>
      <c r="R93" s="3" t="str">
        <f>IF(OR(G93="12R",G93="12L"),_xlfn.XLOOKUP(C93,DB!$A$2:$A$255,DB!$B$2:$B$255,""),IF(OR(G93="30L",G93="30R"),_xlfn.XLOOKUP(C93,DB!$A$2:$A$255,DB!$C$2:$C$255,""),""))</f>
        <v>ENEBA</v>
      </c>
      <c r="S93" s="3">
        <f t="shared" si="1"/>
        <v>18</v>
      </c>
      <c r="T93" s="3" t="str">
        <f>_xlfn.XLOOKUP(C93,DB!$A$2:$A$255,DB!$D$2:$D$255,"")</f>
        <v>Sector 3</v>
      </c>
    </row>
    <row r="94" spans="1:20" x14ac:dyDescent="0.2">
      <c r="A94" t="s">
        <v>389</v>
      </c>
      <c r="B94" t="s">
        <v>18</v>
      </c>
      <c r="C94" t="s">
        <v>390</v>
      </c>
      <c r="D94" t="s">
        <v>34</v>
      </c>
      <c r="E94" t="s">
        <v>5834</v>
      </c>
      <c r="F94" s="2">
        <v>46314.762870370374</v>
      </c>
      <c r="G94" t="s">
        <v>22</v>
      </c>
      <c r="H94" t="s">
        <v>6092</v>
      </c>
      <c r="I94">
        <v>350</v>
      </c>
      <c r="J94" t="s">
        <v>23</v>
      </c>
      <c r="K94" t="s">
        <v>24</v>
      </c>
      <c r="L94">
        <v>136</v>
      </c>
      <c r="M94" t="s">
        <v>40</v>
      </c>
      <c r="N94" s="2">
        <v>46314.772094907406</v>
      </c>
      <c r="O94">
        <v>253</v>
      </c>
      <c r="P94" t="s">
        <v>26</v>
      </c>
      <c r="Q94">
        <v>190</v>
      </c>
      <c r="R94" s="3" t="str">
        <f>IF(OR(G94="12R",G94="12L"),_xlfn.XLOOKUP(C94,DB!$A$2:$A$255,DB!$B$2:$B$255,""),IF(OR(G94="30L",G94="30R"),_xlfn.XLOOKUP(C94,DB!$A$2:$A$255,DB!$C$2:$C$255,""),""))</f>
        <v>OMSUK</v>
      </c>
      <c r="S94" s="3">
        <f t="shared" si="1"/>
        <v>18</v>
      </c>
      <c r="T94" s="3" t="str">
        <f>_xlfn.XLOOKUP(C94,DB!$A$2:$A$255,DB!$D$2:$D$255,"")</f>
        <v>Sector 3</v>
      </c>
    </row>
    <row r="95" spans="1:20" x14ac:dyDescent="0.2">
      <c r="A95" t="s">
        <v>226</v>
      </c>
      <c r="B95" t="s">
        <v>18</v>
      </c>
      <c r="C95" t="s">
        <v>227</v>
      </c>
      <c r="D95" t="s">
        <v>54</v>
      </c>
      <c r="E95" t="s">
        <v>2288</v>
      </c>
      <c r="F95" s="2">
        <v>46314.764351851853</v>
      </c>
      <c r="G95" t="s">
        <v>22</v>
      </c>
      <c r="H95" t="s">
        <v>6093</v>
      </c>
      <c r="I95">
        <v>390</v>
      </c>
      <c r="J95" t="s">
        <v>23</v>
      </c>
      <c r="K95" t="s">
        <v>24</v>
      </c>
      <c r="L95">
        <v>148</v>
      </c>
      <c r="M95" t="s">
        <v>481</v>
      </c>
      <c r="N95" s="2">
        <v>46314.774236111109</v>
      </c>
      <c r="O95">
        <v>290</v>
      </c>
      <c r="P95" t="s">
        <v>26</v>
      </c>
      <c r="Q95">
        <v>190</v>
      </c>
      <c r="R95" s="3" t="str">
        <f>IF(OR(G95="12R",G95="12L"),_xlfn.XLOOKUP(C95,DB!$A$2:$A$255,DB!$B$2:$B$255,""),IF(OR(G95="30L",G95="30R"),_xlfn.XLOOKUP(C95,DB!$A$2:$A$255,DB!$C$2:$C$255,""),""))</f>
        <v>TAKUX</v>
      </c>
      <c r="S95" s="3">
        <f t="shared" si="1"/>
        <v>18</v>
      </c>
      <c r="T95" s="3" t="str">
        <f>_xlfn.XLOOKUP(C95,DB!$A$2:$A$255,DB!$D$2:$D$255,"")</f>
        <v>Sector 7</v>
      </c>
    </row>
    <row r="96" spans="1:20" x14ac:dyDescent="0.2">
      <c r="A96" t="s">
        <v>242</v>
      </c>
      <c r="B96" t="s">
        <v>18</v>
      </c>
      <c r="C96" t="s">
        <v>203</v>
      </c>
      <c r="D96" t="s">
        <v>61</v>
      </c>
      <c r="E96" t="s">
        <v>1246</v>
      </c>
      <c r="F96" s="2">
        <v>46314.765833333331</v>
      </c>
      <c r="G96" t="s">
        <v>22</v>
      </c>
      <c r="H96" t="s">
        <v>6094</v>
      </c>
      <c r="I96">
        <v>350</v>
      </c>
      <c r="J96" t="s">
        <v>23</v>
      </c>
      <c r="K96" t="s">
        <v>24</v>
      </c>
      <c r="L96">
        <v>361</v>
      </c>
      <c r="M96" t="s">
        <v>6095</v>
      </c>
      <c r="N96" s="2">
        <v>46314.787442129629</v>
      </c>
      <c r="O96">
        <v>350</v>
      </c>
      <c r="P96" t="s">
        <v>26</v>
      </c>
      <c r="Q96">
        <v>40</v>
      </c>
      <c r="R96" s="3" t="str">
        <f>IF(OR(G96="12R",G96="12L"),_xlfn.XLOOKUP(C96,DB!$A$2:$A$255,DB!$B$2:$B$255,""),IF(OR(G96="30L",G96="30R"),_xlfn.XLOOKUP(C96,DB!$A$2:$A$255,DB!$C$2:$C$255,""),""))</f>
        <v>ENEBA</v>
      </c>
      <c r="S96" s="3">
        <f t="shared" si="1"/>
        <v>18</v>
      </c>
      <c r="T96" s="3" t="str">
        <f>_xlfn.XLOOKUP(C96,DB!$A$2:$A$255,DB!$D$2:$D$255,"")</f>
        <v>Sector 3</v>
      </c>
    </row>
    <row r="97" spans="1:20" x14ac:dyDescent="0.2">
      <c r="A97" t="s">
        <v>665</v>
      </c>
      <c r="B97" t="s">
        <v>18</v>
      </c>
      <c r="C97" t="s">
        <v>666</v>
      </c>
      <c r="D97" t="s">
        <v>129</v>
      </c>
      <c r="E97" t="s">
        <v>4281</v>
      </c>
      <c r="F97" s="2">
        <v>46314.767129629632</v>
      </c>
      <c r="G97" t="s">
        <v>22</v>
      </c>
      <c r="H97" t="s">
        <v>6096</v>
      </c>
      <c r="I97">
        <v>360</v>
      </c>
      <c r="J97" t="s">
        <v>23</v>
      </c>
      <c r="K97" t="s">
        <v>24</v>
      </c>
      <c r="L97">
        <v>436</v>
      </c>
      <c r="M97" t="s">
        <v>6086</v>
      </c>
      <c r="N97" s="2">
        <v>46314.792453703703</v>
      </c>
      <c r="O97">
        <v>340</v>
      </c>
      <c r="P97" t="s">
        <v>26</v>
      </c>
      <c r="Q97">
        <v>40</v>
      </c>
      <c r="R97" s="3" t="str">
        <f>IF(OR(G97="12R",G97="12L"),_xlfn.XLOOKUP(C97,DB!$A$2:$A$255,DB!$B$2:$B$255,""),IF(OR(G97="30L",G97="30R"),_xlfn.XLOOKUP(C97,DB!$A$2:$A$255,DB!$C$2:$C$255,""),""))</f>
        <v>OMSUK</v>
      </c>
      <c r="S97" s="3">
        <f t="shared" si="1"/>
        <v>18</v>
      </c>
      <c r="T97" s="3" t="str">
        <f>_xlfn.XLOOKUP(C97,DB!$A$2:$A$255,DB!$D$2:$D$255,"")</f>
        <v>Sector 3</v>
      </c>
    </row>
    <row r="98" spans="1:20" x14ac:dyDescent="0.2">
      <c r="A98" t="s">
        <v>3080</v>
      </c>
      <c r="B98" t="s">
        <v>18</v>
      </c>
      <c r="C98" t="s">
        <v>33</v>
      </c>
      <c r="D98" t="s">
        <v>20</v>
      </c>
      <c r="E98" t="s">
        <v>562</v>
      </c>
      <c r="F98" s="2">
        <v>46314.768055555556</v>
      </c>
      <c r="G98" t="s">
        <v>22</v>
      </c>
      <c r="H98" t="s">
        <v>6097</v>
      </c>
      <c r="I98">
        <v>360</v>
      </c>
      <c r="J98" t="s">
        <v>23</v>
      </c>
      <c r="K98" t="s">
        <v>24</v>
      </c>
      <c r="L98">
        <v>864</v>
      </c>
      <c r="M98" t="s">
        <v>36</v>
      </c>
      <c r="N98" s="2">
        <v>46314.815115740741</v>
      </c>
      <c r="O98">
        <v>360</v>
      </c>
      <c r="P98" t="s">
        <v>26</v>
      </c>
      <c r="Q98">
        <v>190</v>
      </c>
      <c r="R98" s="3" t="str">
        <f>IF(OR(G98="12R",G98="12L"),_xlfn.XLOOKUP(C98,DB!$A$2:$A$255,DB!$B$2:$B$255,""),IF(OR(G98="30L",G98="30R"),_xlfn.XLOOKUP(C98,DB!$A$2:$A$255,DB!$C$2:$C$255,""),""))</f>
        <v>UDGUV</v>
      </c>
      <c r="S98" s="3">
        <f t="shared" si="1"/>
        <v>18</v>
      </c>
      <c r="T98" s="3" t="str">
        <f>_xlfn.XLOOKUP(C98,DB!$A$2:$A$255,DB!$D$2:$D$255,"")</f>
        <v>Sector 2</v>
      </c>
    </row>
    <row r="99" spans="1:20" x14ac:dyDescent="0.2">
      <c r="A99" t="s">
        <v>240</v>
      </c>
      <c r="B99" t="s">
        <v>18</v>
      </c>
      <c r="C99" t="s">
        <v>28</v>
      </c>
      <c r="D99" t="s">
        <v>241</v>
      </c>
      <c r="E99" t="s">
        <v>3635</v>
      </c>
      <c r="F99" s="2">
        <v>46314.768946759257</v>
      </c>
      <c r="G99" t="s">
        <v>22</v>
      </c>
      <c r="H99" t="s">
        <v>6098</v>
      </c>
      <c r="I99">
        <v>350</v>
      </c>
      <c r="J99" t="s">
        <v>23</v>
      </c>
      <c r="K99" t="s">
        <v>24</v>
      </c>
      <c r="L99">
        <v>361</v>
      </c>
      <c r="M99" t="s">
        <v>6099</v>
      </c>
      <c r="N99" s="2">
        <v>46314.791226851848</v>
      </c>
      <c r="O99">
        <v>330</v>
      </c>
      <c r="P99" t="s">
        <v>26</v>
      </c>
      <c r="Q99">
        <v>40</v>
      </c>
      <c r="R99" s="3" t="str">
        <f>IF(OR(G99="12R",G99="12L"),_xlfn.XLOOKUP(C99,DB!$A$2:$A$255,DB!$B$2:$B$255,""),IF(OR(G99="30L",G99="30R"),_xlfn.XLOOKUP(C99,DB!$A$2:$A$255,DB!$C$2:$C$255,""),""))</f>
        <v>OMSUK</v>
      </c>
      <c r="S99" s="3">
        <f t="shared" si="1"/>
        <v>18</v>
      </c>
      <c r="T99" s="3" t="str">
        <f>_xlfn.XLOOKUP(C99,DB!$A$2:$A$255,DB!$D$2:$D$255,"")</f>
        <v>Sector 3</v>
      </c>
    </row>
    <row r="100" spans="1:20" x14ac:dyDescent="0.2">
      <c r="A100" t="s">
        <v>231</v>
      </c>
      <c r="B100" t="s">
        <v>18</v>
      </c>
      <c r="C100" t="s">
        <v>33</v>
      </c>
      <c r="D100" t="s">
        <v>61</v>
      </c>
      <c r="E100" t="s">
        <v>4978</v>
      </c>
      <c r="F100" s="2">
        <v>46314.769675925927</v>
      </c>
      <c r="G100" t="s">
        <v>22</v>
      </c>
      <c r="H100" t="s">
        <v>6100</v>
      </c>
      <c r="I100">
        <v>340</v>
      </c>
      <c r="J100" t="s">
        <v>23</v>
      </c>
      <c r="K100" t="s">
        <v>24</v>
      </c>
      <c r="L100">
        <v>872</v>
      </c>
      <c r="M100" t="s">
        <v>36</v>
      </c>
      <c r="N100" s="2">
        <v>46314.818402777775</v>
      </c>
      <c r="O100">
        <v>340</v>
      </c>
      <c r="P100" t="s">
        <v>26</v>
      </c>
      <c r="Q100">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t="s">
        <v>253</v>
      </c>
      <c r="B101" t="s">
        <v>18</v>
      </c>
      <c r="C101" t="s">
        <v>122</v>
      </c>
      <c r="D101" t="s">
        <v>123</v>
      </c>
      <c r="E101" t="s">
        <v>6101</v>
      </c>
      <c r="F101" s="2">
        <v>46314.770520833335</v>
      </c>
      <c r="G101" t="s">
        <v>22</v>
      </c>
      <c r="H101" t="s">
        <v>6102</v>
      </c>
      <c r="I101">
        <v>300</v>
      </c>
      <c r="J101" t="s">
        <v>23</v>
      </c>
      <c r="K101" t="s">
        <v>24</v>
      </c>
      <c r="L101">
        <v>541</v>
      </c>
      <c r="M101" t="s">
        <v>130</v>
      </c>
      <c r="N101" s="2">
        <v>46314.802256944444</v>
      </c>
      <c r="O101">
        <v>320</v>
      </c>
      <c r="P101" t="s">
        <v>26</v>
      </c>
      <c r="Q101">
        <v>40</v>
      </c>
      <c r="R101" s="3" t="str">
        <f>IF(OR(G101="12R",G101="12L"),_xlfn.XLOOKUP(C101,DB!$A$2:$A$255,DB!$B$2:$B$255,""),IF(OR(G101="30L",G101="30R"),_xlfn.XLOOKUP(C101,DB!$A$2:$A$255,DB!$C$2:$C$255,""),""))</f>
        <v>ENEBA</v>
      </c>
      <c r="S101" s="3">
        <f t="shared" si="1"/>
        <v>18</v>
      </c>
      <c r="T101" s="3" t="str">
        <f>_xlfn.XLOOKUP(C101,DB!$A$2:$A$255,DB!$D$2:$D$255,"")</f>
        <v>Sector 3</v>
      </c>
    </row>
    <row r="102" spans="1:20" x14ac:dyDescent="0.2">
      <c r="A102" t="s">
        <v>218</v>
      </c>
      <c r="B102" t="s">
        <v>18</v>
      </c>
      <c r="C102" t="s">
        <v>219</v>
      </c>
      <c r="D102" t="s">
        <v>54</v>
      </c>
      <c r="E102" t="s">
        <v>5816</v>
      </c>
      <c r="F102" s="2">
        <v>46314.772615740738</v>
      </c>
      <c r="G102" t="s">
        <v>22</v>
      </c>
      <c r="H102" t="s">
        <v>6103</v>
      </c>
      <c r="I102">
        <v>350</v>
      </c>
      <c r="J102" t="s">
        <v>23</v>
      </c>
      <c r="K102" t="s">
        <v>24</v>
      </c>
      <c r="L102">
        <v>153</v>
      </c>
      <c r="M102" t="s">
        <v>117</v>
      </c>
      <c r="N102" s="2">
        <v>46314.782800925925</v>
      </c>
      <c r="O102">
        <v>283</v>
      </c>
      <c r="P102" t="s">
        <v>26</v>
      </c>
      <c r="Q102">
        <v>190</v>
      </c>
      <c r="R102" s="3" t="str">
        <f>IF(OR(G102="12R",G102="12L"),_xlfn.XLOOKUP(C102,DB!$A$2:$A$255,DB!$B$2:$B$255,""),IF(OR(G102="30L",G102="30R"),_xlfn.XLOOKUP(C102,DB!$A$2:$A$255,DB!$C$2:$C$255,""),""))</f>
        <v>TAKUX</v>
      </c>
      <c r="S102" s="3">
        <f t="shared" si="1"/>
        <v>18</v>
      </c>
      <c r="T102" s="3" t="str">
        <f>_xlfn.XLOOKUP(C102,DB!$A$2:$A$255,DB!$D$2:$D$255,"")</f>
        <v>Sector 7</v>
      </c>
    </row>
    <row r="103" spans="1:20" x14ac:dyDescent="0.2">
      <c r="A103" t="s">
        <v>305</v>
      </c>
      <c r="B103" t="s">
        <v>18</v>
      </c>
      <c r="C103" t="s">
        <v>148</v>
      </c>
      <c r="D103" t="s">
        <v>61</v>
      </c>
      <c r="E103" t="s">
        <v>6104</v>
      </c>
      <c r="F103" s="2">
        <v>46314.773854166669</v>
      </c>
      <c r="G103" t="s">
        <v>22</v>
      </c>
      <c r="H103" t="s">
        <v>421</v>
      </c>
      <c r="I103">
        <v>330</v>
      </c>
      <c r="J103" t="s">
        <v>23</v>
      </c>
      <c r="K103" t="s">
        <v>24</v>
      </c>
      <c r="L103">
        <v>136</v>
      </c>
      <c r="M103" t="s">
        <v>40</v>
      </c>
      <c r="N103" s="2">
        <v>46314.783495370371</v>
      </c>
      <c r="O103">
        <v>192</v>
      </c>
      <c r="P103" t="s">
        <v>26</v>
      </c>
      <c r="Q103">
        <v>190</v>
      </c>
      <c r="R103" s="3" t="str">
        <f>IF(OR(G103="12R",G103="12L"),_xlfn.XLOOKUP(C103,DB!$A$2:$A$255,DB!$B$2:$B$255,""),IF(OR(G103="30L",G103="30R"),_xlfn.XLOOKUP(C103,DB!$A$2:$A$255,DB!$C$2:$C$255,""),""))</f>
        <v>NUDAL</v>
      </c>
      <c r="S103" s="3">
        <f t="shared" si="1"/>
        <v>18</v>
      </c>
      <c r="T103" s="3" t="str">
        <f>_xlfn.XLOOKUP(C103,DB!$A$2:$A$255,DB!$D$2:$D$255,"")</f>
        <v>Sector 3</v>
      </c>
    </row>
    <row r="104" spans="1:20" x14ac:dyDescent="0.2">
      <c r="A104" t="s">
        <v>244</v>
      </c>
      <c r="B104" t="s">
        <v>18</v>
      </c>
      <c r="C104" t="s">
        <v>28</v>
      </c>
      <c r="D104" t="s">
        <v>129</v>
      </c>
      <c r="E104" t="s">
        <v>6105</v>
      </c>
      <c r="F104" s="2">
        <v>46314.775381944448</v>
      </c>
      <c r="G104" t="s">
        <v>22</v>
      </c>
      <c r="H104" t="s">
        <v>6106</v>
      </c>
      <c r="I104">
        <v>370</v>
      </c>
      <c r="J104" t="s">
        <v>23</v>
      </c>
      <c r="K104" t="s">
        <v>24</v>
      </c>
      <c r="L104">
        <v>356</v>
      </c>
      <c r="M104" t="s">
        <v>31</v>
      </c>
      <c r="N104" s="2">
        <v>46314.795960648145</v>
      </c>
      <c r="O104">
        <v>370</v>
      </c>
      <c r="P104" t="s">
        <v>26</v>
      </c>
      <c r="Q104">
        <v>40</v>
      </c>
      <c r="R104" s="3" t="str">
        <f>IF(OR(G104="12R",G104="12L"),_xlfn.XLOOKUP(C104,DB!$A$2:$A$255,DB!$B$2:$B$255,""),IF(OR(G104="30L",G104="30R"),_xlfn.XLOOKUP(C104,DB!$A$2:$A$255,DB!$C$2:$C$255,""),""))</f>
        <v>OMSUK</v>
      </c>
      <c r="S104" s="3">
        <f t="shared" si="1"/>
        <v>18</v>
      </c>
      <c r="T104" s="3" t="str">
        <f>_xlfn.XLOOKUP(C104,DB!$A$2:$A$255,DB!$D$2:$D$255,"")</f>
        <v>Sector 3</v>
      </c>
    </row>
    <row r="105" spans="1:20" x14ac:dyDescent="0.2">
      <c r="A105" t="s">
        <v>255</v>
      </c>
      <c r="B105" t="s">
        <v>18</v>
      </c>
      <c r="C105" t="s">
        <v>256</v>
      </c>
      <c r="D105" t="s">
        <v>34</v>
      </c>
      <c r="E105" t="s">
        <v>2818</v>
      </c>
      <c r="F105" s="2">
        <v>46314.776377314818</v>
      </c>
      <c r="G105" t="s">
        <v>22</v>
      </c>
      <c r="H105" t="s">
        <v>6107</v>
      </c>
      <c r="I105">
        <v>360</v>
      </c>
      <c r="J105" t="s">
        <v>23</v>
      </c>
      <c r="K105" t="s">
        <v>24</v>
      </c>
      <c r="L105">
        <v>867</v>
      </c>
      <c r="M105" t="s">
        <v>36</v>
      </c>
      <c r="N105" s="2">
        <v>46314.824340277781</v>
      </c>
      <c r="O105">
        <v>360</v>
      </c>
      <c r="P105" t="s">
        <v>26</v>
      </c>
      <c r="Q10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t="s">
        <v>415</v>
      </c>
      <c r="B106" t="s">
        <v>18</v>
      </c>
      <c r="C106" t="s">
        <v>18</v>
      </c>
      <c r="D106" t="s">
        <v>416</v>
      </c>
      <c r="F106" s="2">
        <v>46314.77857638889</v>
      </c>
      <c r="G106" t="s">
        <v>22</v>
      </c>
      <c r="H106" t="s">
        <v>138</v>
      </c>
      <c r="I106">
        <v>15</v>
      </c>
      <c r="J106" t="s">
        <v>139</v>
      </c>
      <c r="K106" t="s">
        <v>51</v>
      </c>
      <c r="L106">
        <v>132</v>
      </c>
      <c r="M106" t="s">
        <v>18</v>
      </c>
      <c r="N106" s="2">
        <v>46314.815868055557</v>
      </c>
      <c r="O106">
        <v>0</v>
      </c>
      <c r="P106" t="s">
        <v>137</v>
      </c>
      <c r="Q106">
        <v>15</v>
      </c>
      <c r="R106" s="3" t="str">
        <f>IF(OR(G106="12R",G106="12L"),_xlfn.XLOOKUP(C106,DB!$A$2:$A$255,DB!$B$2:$B$255,""),IF(OR(G106="30L",G106="30R"),_xlfn.XLOOKUP(C106,DB!$A$2:$A$255,DB!$C$2:$C$255,""),""))</f>
        <v/>
      </c>
      <c r="S106" s="3">
        <f t="shared" si="1"/>
        <v>18</v>
      </c>
      <c r="T106" s="3" t="str">
        <f>_xlfn.XLOOKUP(C106,DB!$A$2:$A$255,DB!$D$2:$D$255,"")</f>
        <v/>
      </c>
    </row>
    <row r="107" spans="1:20" x14ac:dyDescent="0.2">
      <c r="A107" t="s">
        <v>419</v>
      </c>
      <c r="B107" t="s">
        <v>18</v>
      </c>
      <c r="C107" t="s">
        <v>101</v>
      </c>
      <c r="D107" t="s">
        <v>34</v>
      </c>
      <c r="E107" t="s">
        <v>399</v>
      </c>
      <c r="F107" s="2">
        <v>46314.781701388885</v>
      </c>
      <c r="G107" t="s">
        <v>22</v>
      </c>
      <c r="H107" t="s">
        <v>6108</v>
      </c>
      <c r="I107">
        <v>360</v>
      </c>
      <c r="J107" t="s">
        <v>23</v>
      </c>
      <c r="K107" t="s">
        <v>152</v>
      </c>
      <c r="L107">
        <v>890</v>
      </c>
      <c r="M107" t="s">
        <v>46</v>
      </c>
      <c r="N107" s="2">
        <v>46314.830254629633</v>
      </c>
      <c r="O107">
        <v>360</v>
      </c>
      <c r="P107" t="s">
        <v>26</v>
      </c>
      <c r="Q107">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t="s">
        <v>243</v>
      </c>
      <c r="B108" t="s">
        <v>18</v>
      </c>
      <c r="C108" t="s">
        <v>144</v>
      </c>
      <c r="D108" t="s">
        <v>61</v>
      </c>
      <c r="E108" t="s">
        <v>3498</v>
      </c>
      <c r="F108" s="2">
        <v>46314.782372685186</v>
      </c>
      <c r="G108" t="s">
        <v>22</v>
      </c>
      <c r="H108" t="s">
        <v>6109</v>
      </c>
      <c r="I108">
        <v>330</v>
      </c>
      <c r="J108" t="s">
        <v>23</v>
      </c>
      <c r="K108" t="s">
        <v>24</v>
      </c>
      <c r="L108">
        <v>360</v>
      </c>
      <c r="M108" t="s">
        <v>31</v>
      </c>
      <c r="N108" s="2">
        <v>46314.804884259262</v>
      </c>
      <c r="O108">
        <v>329</v>
      </c>
      <c r="P108" t="s">
        <v>26</v>
      </c>
      <c r="Q108">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t="s">
        <v>257</v>
      </c>
      <c r="B109" t="s">
        <v>18</v>
      </c>
      <c r="C109" t="s">
        <v>122</v>
      </c>
      <c r="D109" t="s">
        <v>123</v>
      </c>
      <c r="E109" t="s">
        <v>3347</v>
      </c>
      <c r="F109" s="2">
        <v>46314.783726851849</v>
      </c>
      <c r="G109" t="s">
        <v>22</v>
      </c>
      <c r="H109" t="s">
        <v>6110</v>
      </c>
      <c r="I109">
        <v>320</v>
      </c>
      <c r="J109" t="s">
        <v>23</v>
      </c>
      <c r="K109" t="s">
        <v>24</v>
      </c>
      <c r="L109">
        <v>543</v>
      </c>
      <c r="M109" t="s">
        <v>130</v>
      </c>
      <c r="N109" s="2">
        <v>46314.81459490741</v>
      </c>
      <c r="O109">
        <v>340</v>
      </c>
      <c r="P109" t="s">
        <v>26</v>
      </c>
      <c r="Q109">
        <v>40</v>
      </c>
      <c r="R109" s="3" t="str">
        <f>IF(OR(G109="12R",G109="12L"),_xlfn.XLOOKUP(C109,DB!$A$2:$A$255,DB!$B$2:$B$255,""),IF(OR(G109="30L",G109="30R"),_xlfn.XLOOKUP(C109,DB!$A$2:$A$255,DB!$C$2:$C$255,""),""))</f>
        <v>ENEBA</v>
      </c>
      <c r="S109" s="3">
        <f t="shared" si="1"/>
        <v>18</v>
      </c>
      <c r="T109" s="3" t="str">
        <f>_xlfn.XLOOKUP(C109,DB!$A$2:$A$255,DB!$D$2:$D$255,"")</f>
        <v>Sector 3</v>
      </c>
    </row>
    <row r="110" spans="1:20" x14ac:dyDescent="0.2">
      <c r="A110" t="s">
        <v>776</v>
      </c>
      <c r="B110" t="s">
        <v>18</v>
      </c>
      <c r="C110" t="s">
        <v>144</v>
      </c>
      <c r="D110" t="s">
        <v>29</v>
      </c>
      <c r="E110" t="s">
        <v>3045</v>
      </c>
      <c r="F110" s="2">
        <v>46314.785613425927</v>
      </c>
      <c r="G110" t="s">
        <v>22</v>
      </c>
      <c r="H110" t="s">
        <v>6111</v>
      </c>
      <c r="I110">
        <v>350</v>
      </c>
      <c r="J110" t="s">
        <v>23</v>
      </c>
      <c r="K110" t="s">
        <v>24</v>
      </c>
      <c r="L110">
        <v>360</v>
      </c>
      <c r="M110" t="s">
        <v>31</v>
      </c>
      <c r="N110" s="2">
        <v>46314.807210648149</v>
      </c>
      <c r="O110">
        <v>310</v>
      </c>
      <c r="P110" t="s">
        <v>26</v>
      </c>
      <c r="Q110">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t="s">
        <v>494</v>
      </c>
      <c r="B111" t="s">
        <v>18</v>
      </c>
      <c r="C111" t="s">
        <v>282</v>
      </c>
      <c r="D111" t="s">
        <v>29</v>
      </c>
      <c r="E111" t="s">
        <v>1370</v>
      </c>
      <c r="F111" s="2">
        <v>46314.787407407406</v>
      </c>
      <c r="G111" t="s">
        <v>22</v>
      </c>
      <c r="H111" t="s">
        <v>495</v>
      </c>
      <c r="I111">
        <v>350</v>
      </c>
      <c r="J111" t="s">
        <v>23</v>
      </c>
      <c r="K111" t="s">
        <v>24</v>
      </c>
      <c r="L111">
        <v>136</v>
      </c>
      <c r="M111" t="s">
        <v>40</v>
      </c>
      <c r="N111" s="2">
        <v>46314.796736111108</v>
      </c>
      <c r="O111">
        <v>243</v>
      </c>
      <c r="P111" t="s">
        <v>26</v>
      </c>
      <c r="Q111">
        <v>190</v>
      </c>
      <c r="R111" s="3" t="str">
        <f>IF(OR(G111="12R",G111="12L"),_xlfn.XLOOKUP(C111,DB!$A$2:$A$255,DB!$B$2:$B$255,""),IF(OR(G111="30L",G111="30R"),_xlfn.XLOOKUP(C111,DB!$A$2:$A$255,DB!$C$2:$C$255,""),""))</f>
        <v>OMSUK</v>
      </c>
      <c r="S111" s="3">
        <f t="shared" si="1"/>
        <v>18</v>
      </c>
      <c r="T111" s="3" t="str">
        <f>_xlfn.XLOOKUP(C111,DB!$A$2:$A$255,DB!$D$2:$D$255,"")</f>
        <v>Sector 3</v>
      </c>
    </row>
    <row r="112" spans="1:20" x14ac:dyDescent="0.2">
      <c r="A112" t="s">
        <v>251</v>
      </c>
      <c r="B112" t="s">
        <v>18</v>
      </c>
      <c r="C112" t="s">
        <v>63</v>
      </c>
      <c r="D112" t="s">
        <v>54</v>
      </c>
      <c r="E112" t="s">
        <v>112</v>
      </c>
      <c r="F112" s="2">
        <v>46314.788773148146</v>
      </c>
      <c r="G112" t="s">
        <v>22</v>
      </c>
      <c r="H112" t="s">
        <v>6112</v>
      </c>
      <c r="I112">
        <v>380</v>
      </c>
      <c r="J112" t="s">
        <v>23</v>
      </c>
      <c r="K112" t="s">
        <v>24</v>
      </c>
      <c r="L112">
        <v>902</v>
      </c>
      <c r="M112" t="s">
        <v>181</v>
      </c>
      <c r="N112" s="2">
        <v>46314.838842592595</v>
      </c>
      <c r="O112">
        <v>380</v>
      </c>
      <c r="P112" t="s">
        <v>26</v>
      </c>
      <c r="Q11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t="s">
        <v>509</v>
      </c>
      <c r="B113" t="s">
        <v>18</v>
      </c>
      <c r="C113" t="s">
        <v>134</v>
      </c>
      <c r="D113" t="s">
        <v>20</v>
      </c>
      <c r="E113" t="s">
        <v>3277</v>
      </c>
      <c r="F113" s="2">
        <v>46314.791701388887</v>
      </c>
      <c r="G113" t="s">
        <v>22</v>
      </c>
      <c r="H113" t="s">
        <v>6113</v>
      </c>
      <c r="I113">
        <v>350</v>
      </c>
      <c r="J113" t="s">
        <v>23</v>
      </c>
      <c r="K113" t="s">
        <v>24</v>
      </c>
      <c r="L113">
        <v>360</v>
      </c>
      <c r="M113" t="s">
        <v>31</v>
      </c>
      <c r="N113" s="2">
        <v>46314.8127662037</v>
      </c>
      <c r="O113">
        <v>330</v>
      </c>
      <c r="P113" t="s">
        <v>26</v>
      </c>
      <c r="Q113">
        <v>40</v>
      </c>
      <c r="R113" s="3" t="str">
        <f>IF(OR(G113="12R",G113="12L"),_xlfn.XLOOKUP(C113,DB!$A$2:$A$255,DB!$B$2:$B$255,""),IF(OR(G113="30L",G113="30R"),_xlfn.XLOOKUP(C113,DB!$A$2:$A$255,DB!$C$2:$C$255,""),""))</f>
        <v>ENEBA</v>
      </c>
      <c r="S113" s="3">
        <f t="shared" si="1"/>
        <v>19</v>
      </c>
      <c r="T113" s="3" t="str">
        <f>_xlfn.XLOOKUP(C113,DB!$A$2:$A$255,DB!$D$2:$D$255,"")</f>
        <v>Sector 3</v>
      </c>
    </row>
    <row r="114" spans="1:20" x14ac:dyDescent="0.2">
      <c r="A114" t="s">
        <v>263</v>
      </c>
      <c r="B114" t="s">
        <v>18</v>
      </c>
      <c r="C114" t="s">
        <v>115</v>
      </c>
      <c r="D114" t="s">
        <v>129</v>
      </c>
      <c r="E114" t="s">
        <v>2262</v>
      </c>
      <c r="F114" s="2">
        <v>46314.793553240743</v>
      </c>
      <c r="G114" t="s">
        <v>22</v>
      </c>
      <c r="H114" t="s">
        <v>6114</v>
      </c>
      <c r="I114">
        <v>350</v>
      </c>
      <c r="J114" t="s">
        <v>23</v>
      </c>
      <c r="K114" t="s">
        <v>24</v>
      </c>
      <c r="L114">
        <v>209</v>
      </c>
      <c r="M114" t="s">
        <v>3737</v>
      </c>
      <c r="N114" s="2">
        <v>46314.805671296293</v>
      </c>
      <c r="O114">
        <v>338</v>
      </c>
      <c r="P114" t="s">
        <v>26</v>
      </c>
      <c r="Q114">
        <v>190</v>
      </c>
      <c r="R114" s="3" t="str">
        <f>IF(OR(G114="12R",G114="12L"),_xlfn.XLOOKUP(C114,DB!$A$2:$A$255,DB!$B$2:$B$255,""),IF(OR(G114="30L",G114="30R"),_xlfn.XLOOKUP(C114,DB!$A$2:$A$255,DB!$C$2:$C$255,""),""))</f>
        <v>TAKUX</v>
      </c>
      <c r="S114" s="3">
        <f t="shared" si="1"/>
        <v>19</v>
      </c>
      <c r="T114" s="3" t="str">
        <f>_xlfn.XLOOKUP(C114,DB!$A$2:$A$255,DB!$D$2:$D$255,"")</f>
        <v>Sector 7</v>
      </c>
    </row>
    <row r="115" spans="1:20" x14ac:dyDescent="0.2">
      <c r="A115" t="s">
        <v>3096</v>
      </c>
      <c r="B115" t="s">
        <v>18</v>
      </c>
      <c r="C115" t="s">
        <v>205</v>
      </c>
      <c r="D115" t="s">
        <v>34</v>
      </c>
      <c r="E115" t="s">
        <v>3687</v>
      </c>
      <c r="F115" s="2">
        <v>46314.796157407407</v>
      </c>
      <c r="G115" t="s">
        <v>22</v>
      </c>
      <c r="H115" t="s">
        <v>206</v>
      </c>
      <c r="I115">
        <v>350</v>
      </c>
      <c r="J115" t="s">
        <v>23</v>
      </c>
      <c r="K115" t="s">
        <v>24</v>
      </c>
      <c r="L115">
        <v>136</v>
      </c>
      <c r="M115" t="s">
        <v>40</v>
      </c>
      <c r="N115" s="2">
        <v>46314.805648148147</v>
      </c>
      <c r="O115">
        <v>259</v>
      </c>
      <c r="P115" t="s">
        <v>26</v>
      </c>
      <c r="Q115">
        <v>190</v>
      </c>
      <c r="R115" s="3" t="str">
        <f>IF(OR(G115="12R",G115="12L"),_xlfn.XLOOKUP(C115,DB!$A$2:$A$255,DB!$B$2:$B$255,""),IF(OR(G115="30L",G115="30R"),_xlfn.XLOOKUP(C115,DB!$A$2:$A$255,DB!$C$2:$C$255,""),""))</f>
        <v>NUDAL</v>
      </c>
      <c r="S115" s="3">
        <f t="shared" si="1"/>
        <v>19</v>
      </c>
      <c r="T115" s="3" t="str">
        <f>_xlfn.XLOOKUP(C115,DB!$A$2:$A$255,DB!$D$2:$D$255,"")</f>
        <v>Sector 3</v>
      </c>
    </row>
    <row r="116" spans="1:20" x14ac:dyDescent="0.2">
      <c r="A116" t="s">
        <v>503</v>
      </c>
      <c r="B116" t="s">
        <v>18</v>
      </c>
      <c r="C116" t="s">
        <v>260</v>
      </c>
      <c r="D116" t="s">
        <v>261</v>
      </c>
      <c r="E116" t="s">
        <v>1179</v>
      </c>
      <c r="F116" s="2">
        <v>46314.797974537039</v>
      </c>
      <c r="G116" t="s">
        <v>22</v>
      </c>
      <c r="H116" t="s">
        <v>6115</v>
      </c>
      <c r="I116">
        <v>350</v>
      </c>
      <c r="J116" t="s">
        <v>23</v>
      </c>
      <c r="K116" t="s">
        <v>24</v>
      </c>
      <c r="L116">
        <v>360</v>
      </c>
      <c r="M116" t="s">
        <v>31</v>
      </c>
      <c r="N116" s="2">
        <v>46314.818148148152</v>
      </c>
      <c r="O116">
        <v>340</v>
      </c>
      <c r="P116" t="s">
        <v>41</v>
      </c>
      <c r="Q116">
        <v>40</v>
      </c>
      <c r="R116" s="3" t="str">
        <f>IF(OR(G116="12R",G116="12L"),_xlfn.XLOOKUP(C116,DB!$A$2:$A$255,DB!$B$2:$B$255,""),IF(OR(G116="30L",G116="30R"),_xlfn.XLOOKUP(C116,DB!$A$2:$A$255,DB!$C$2:$C$255,""),""))</f>
        <v>NUDAL</v>
      </c>
      <c r="S116" s="3">
        <f t="shared" si="1"/>
        <v>19</v>
      </c>
      <c r="T116" s="3" t="str">
        <f>_xlfn.XLOOKUP(C116,DB!$A$2:$A$255,DB!$D$2:$D$255,"")</f>
        <v>Sector 3</v>
      </c>
    </row>
    <row r="117" spans="1:20" x14ac:dyDescent="0.2">
      <c r="A117" t="s">
        <v>307</v>
      </c>
      <c r="B117" t="s">
        <v>18</v>
      </c>
      <c r="C117" t="s">
        <v>172</v>
      </c>
      <c r="D117" t="s">
        <v>54</v>
      </c>
      <c r="E117" t="s">
        <v>1109</v>
      </c>
      <c r="F117" s="2">
        <v>46314.799641203703</v>
      </c>
      <c r="G117" t="s">
        <v>22</v>
      </c>
      <c r="H117" t="s">
        <v>6116</v>
      </c>
      <c r="I117">
        <v>340</v>
      </c>
      <c r="J117" t="s">
        <v>23</v>
      </c>
      <c r="K117" t="s">
        <v>24</v>
      </c>
      <c r="L117">
        <v>335</v>
      </c>
      <c r="M117" t="s">
        <v>174</v>
      </c>
      <c r="N117" s="2">
        <v>46314.81821759259</v>
      </c>
      <c r="O117">
        <v>340</v>
      </c>
      <c r="P117" t="s">
        <v>26</v>
      </c>
      <c r="Q117">
        <v>190</v>
      </c>
      <c r="R117" s="3" t="str">
        <f>IF(OR(G117="12R",G117="12L"),_xlfn.XLOOKUP(C117,DB!$A$2:$A$255,DB!$B$2:$B$255,""),IF(OR(G117="30L",G117="30R"),_xlfn.XLOOKUP(C117,DB!$A$2:$A$255,DB!$C$2:$C$255,""),""))</f>
        <v>CZM</v>
      </c>
      <c r="S117" s="3">
        <f t="shared" si="1"/>
        <v>19</v>
      </c>
      <c r="T117" s="3" t="str">
        <f>_xlfn.XLOOKUP(C117,DB!$A$2:$A$255,DB!$D$2:$D$255,"")</f>
        <v>Sector 7</v>
      </c>
    </row>
    <row r="118" spans="1:20" x14ac:dyDescent="0.2">
      <c r="A118" t="s">
        <v>422</v>
      </c>
      <c r="B118" t="s">
        <v>18</v>
      </c>
      <c r="C118" t="s">
        <v>423</v>
      </c>
      <c r="D118" t="s">
        <v>61</v>
      </c>
      <c r="E118" t="s">
        <v>6117</v>
      </c>
      <c r="F118" s="2">
        <v>46314.800844907404</v>
      </c>
      <c r="G118" t="s">
        <v>22</v>
      </c>
      <c r="H118" t="s">
        <v>6118</v>
      </c>
      <c r="I118">
        <v>340</v>
      </c>
      <c r="J118" t="s">
        <v>23</v>
      </c>
      <c r="K118" t="s">
        <v>24</v>
      </c>
      <c r="L118">
        <v>575</v>
      </c>
      <c r="M118" t="s">
        <v>130</v>
      </c>
      <c r="N118" s="2">
        <v>46314.835069444445</v>
      </c>
      <c r="O118">
        <v>340</v>
      </c>
      <c r="P118" t="s">
        <v>26</v>
      </c>
      <c r="Q118">
        <v>40</v>
      </c>
      <c r="R118" s="3" t="str">
        <f>IF(OR(G118="12R",G118="12L"),_xlfn.XLOOKUP(C118,DB!$A$2:$A$255,DB!$B$2:$B$255,""),IF(OR(G118="30L",G118="30R"),_xlfn.XLOOKUP(C118,DB!$A$2:$A$255,DB!$C$2:$C$255,""),""))</f>
        <v>ENEBA</v>
      </c>
      <c r="S118" s="3">
        <f t="shared" si="1"/>
        <v>19</v>
      </c>
      <c r="T118" s="3" t="str">
        <f>_xlfn.XLOOKUP(C118,DB!$A$2:$A$255,DB!$D$2:$D$255,"")</f>
        <v>Sector 3</v>
      </c>
    </row>
    <row r="119" spans="1:20" x14ac:dyDescent="0.2">
      <c r="A119" t="s">
        <v>289</v>
      </c>
      <c r="B119" t="s">
        <v>18</v>
      </c>
      <c r="C119" t="s">
        <v>97</v>
      </c>
      <c r="D119" t="s">
        <v>34</v>
      </c>
      <c r="E119" t="s">
        <v>6119</v>
      </c>
      <c r="F119" s="2">
        <v>46314.802106481482</v>
      </c>
      <c r="G119" t="s">
        <v>22</v>
      </c>
      <c r="H119" t="s">
        <v>6120</v>
      </c>
      <c r="I119">
        <v>360</v>
      </c>
      <c r="J119" t="s">
        <v>23</v>
      </c>
      <c r="K119" t="s">
        <v>24</v>
      </c>
      <c r="L119">
        <v>885</v>
      </c>
      <c r="M119" t="s">
        <v>1092</v>
      </c>
      <c r="N119" s="2">
        <v>46314.850231481483</v>
      </c>
      <c r="O119">
        <v>224</v>
      </c>
      <c r="P119" t="s">
        <v>26</v>
      </c>
      <c r="Q119">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t="s">
        <v>669</v>
      </c>
      <c r="B120" t="s">
        <v>18</v>
      </c>
      <c r="C120" t="s">
        <v>317</v>
      </c>
      <c r="D120" t="s">
        <v>20</v>
      </c>
      <c r="E120" t="s">
        <v>6121</v>
      </c>
      <c r="F120" s="2">
        <v>46314.802928240744</v>
      </c>
      <c r="G120" t="s">
        <v>22</v>
      </c>
      <c r="H120" t="s">
        <v>6122</v>
      </c>
      <c r="I120">
        <v>280</v>
      </c>
      <c r="J120" t="s">
        <v>23</v>
      </c>
      <c r="K120" t="s">
        <v>24</v>
      </c>
      <c r="L120">
        <v>446</v>
      </c>
      <c r="M120" t="s">
        <v>204</v>
      </c>
      <c r="N120" s="2">
        <v>46314.829571759263</v>
      </c>
      <c r="O120">
        <v>340</v>
      </c>
      <c r="P120" t="s">
        <v>26</v>
      </c>
      <c r="Q120">
        <v>40</v>
      </c>
      <c r="R120" s="3" t="str">
        <f>IF(OR(G120="12R",G120="12L"),_xlfn.XLOOKUP(C120,DB!$A$2:$A$255,DB!$B$2:$B$255,""),IF(OR(G120="30L",G120="30R"),_xlfn.XLOOKUP(C120,DB!$A$2:$A$255,DB!$C$2:$C$255,""),""))</f>
        <v>UDGUV</v>
      </c>
      <c r="S120" s="3">
        <f t="shared" si="1"/>
        <v>19</v>
      </c>
      <c r="T120" s="3" t="str">
        <f>_xlfn.XLOOKUP(C120,DB!$A$2:$A$255,DB!$D$2:$D$255,"")</f>
        <v>Sector 2</v>
      </c>
    </row>
    <row r="121" spans="1:20" x14ac:dyDescent="0.2">
      <c r="A121" t="s">
        <v>245</v>
      </c>
      <c r="B121" t="s">
        <v>18</v>
      </c>
      <c r="C121" t="s">
        <v>246</v>
      </c>
      <c r="D121" t="s">
        <v>247</v>
      </c>
      <c r="E121" t="s">
        <v>658</v>
      </c>
      <c r="F121" s="2">
        <v>46314.804583333331</v>
      </c>
      <c r="G121" t="s">
        <v>22</v>
      </c>
      <c r="H121" t="s">
        <v>6123</v>
      </c>
      <c r="I121">
        <v>100</v>
      </c>
      <c r="J121" t="s">
        <v>23</v>
      </c>
      <c r="K121" t="s">
        <v>24</v>
      </c>
      <c r="L121">
        <v>360</v>
      </c>
      <c r="M121" t="s">
        <v>246</v>
      </c>
      <c r="N121" s="2">
        <v>46314.869050925925</v>
      </c>
      <c r="O121">
        <v>0</v>
      </c>
      <c r="P121" t="s">
        <v>137</v>
      </c>
      <c r="Q121">
        <v>40</v>
      </c>
      <c r="R121" s="3" t="str">
        <f>IF(OR(G121="12R",G121="12L"),_xlfn.XLOOKUP(C121,DB!$A$2:$A$255,DB!$B$2:$B$255,""),IF(OR(G121="30L",G121="30R"),_xlfn.XLOOKUP(C121,DB!$A$2:$A$255,DB!$C$2:$C$255,""),""))</f>
        <v>CZM</v>
      </c>
      <c r="S121" s="3">
        <f t="shared" si="1"/>
        <v>19</v>
      </c>
      <c r="T121" s="3" t="str">
        <f>_xlfn.XLOOKUP(C121,DB!$A$2:$A$255,DB!$D$2:$D$255,"")</f>
        <v>Sector 7</v>
      </c>
    </row>
    <row r="122" spans="1:20" x14ac:dyDescent="0.2">
      <c r="A122" t="s">
        <v>258</v>
      </c>
      <c r="B122" t="s">
        <v>18</v>
      </c>
      <c r="C122" t="s">
        <v>128</v>
      </c>
      <c r="D122" t="s">
        <v>61</v>
      </c>
      <c r="E122" t="s">
        <v>773</v>
      </c>
      <c r="F122" s="2">
        <v>46314.807395833333</v>
      </c>
      <c r="G122" t="s">
        <v>22</v>
      </c>
      <c r="H122" t="s">
        <v>6124</v>
      </c>
      <c r="I122">
        <v>360</v>
      </c>
      <c r="J122" t="s">
        <v>23</v>
      </c>
      <c r="K122" t="s">
        <v>24</v>
      </c>
      <c r="L122">
        <v>548</v>
      </c>
      <c r="M122" t="s">
        <v>130</v>
      </c>
      <c r="N122" s="2">
        <v>46314.840127314812</v>
      </c>
      <c r="O122">
        <v>360</v>
      </c>
      <c r="P122" t="s">
        <v>26</v>
      </c>
      <c r="Q122">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t="s">
        <v>278</v>
      </c>
      <c r="B123" t="s">
        <v>18</v>
      </c>
      <c r="C123" t="s">
        <v>33</v>
      </c>
      <c r="D123" t="s">
        <v>34</v>
      </c>
      <c r="E123" t="s">
        <v>4403</v>
      </c>
      <c r="F123" s="2">
        <v>46314.808275462965</v>
      </c>
      <c r="G123" t="s">
        <v>22</v>
      </c>
      <c r="H123" t="s">
        <v>6125</v>
      </c>
      <c r="I123">
        <v>360</v>
      </c>
      <c r="J123" t="s">
        <v>23</v>
      </c>
      <c r="K123" t="s">
        <v>24</v>
      </c>
      <c r="L123">
        <v>865</v>
      </c>
      <c r="M123" t="s">
        <v>36</v>
      </c>
      <c r="N123" s="2">
        <v>46314.85601851852</v>
      </c>
      <c r="O123">
        <v>360</v>
      </c>
      <c r="P123" t="s">
        <v>26</v>
      </c>
      <c r="Q123">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t="s">
        <v>264</v>
      </c>
      <c r="B124" t="s">
        <v>18</v>
      </c>
      <c r="C124" t="s">
        <v>224</v>
      </c>
      <c r="D124" t="s">
        <v>129</v>
      </c>
      <c r="E124" t="s">
        <v>6126</v>
      </c>
      <c r="F124" s="2">
        <v>46314.809178240743</v>
      </c>
      <c r="G124" t="s">
        <v>22</v>
      </c>
      <c r="H124" t="s">
        <v>6127</v>
      </c>
      <c r="I124">
        <v>380</v>
      </c>
      <c r="J124" t="s">
        <v>23</v>
      </c>
      <c r="K124" t="s">
        <v>24</v>
      </c>
      <c r="L124">
        <v>552</v>
      </c>
      <c r="M124" t="s">
        <v>130</v>
      </c>
      <c r="N124" s="2">
        <v>46314.842222222222</v>
      </c>
      <c r="O124">
        <v>380</v>
      </c>
      <c r="P124" t="s">
        <v>26</v>
      </c>
      <c r="Q124">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t="s">
        <v>131</v>
      </c>
      <c r="B125" t="s">
        <v>18</v>
      </c>
      <c r="C125" t="s">
        <v>6128</v>
      </c>
      <c r="D125" t="s">
        <v>132</v>
      </c>
      <c r="F125" s="2">
        <v>46314.81046296296</v>
      </c>
      <c r="G125" t="s">
        <v>22</v>
      </c>
      <c r="H125" t="s">
        <v>6129</v>
      </c>
      <c r="I125">
        <v>280</v>
      </c>
      <c r="J125" t="s">
        <v>23</v>
      </c>
      <c r="K125" t="s">
        <v>51</v>
      </c>
      <c r="L125">
        <v>867</v>
      </c>
      <c r="M125" t="s">
        <v>46</v>
      </c>
      <c r="N125" s="2">
        <v>46314.861631944441</v>
      </c>
      <c r="O125">
        <v>280</v>
      </c>
      <c r="P125" t="s">
        <v>26</v>
      </c>
      <c r="Q125">
        <v>30</v>
      </c>
      <c r="R125" s="3" t="str">
        <f>IF(OR(G125="12R",G125="12L"),_xlfn.XLOOKUP(C125,DB!$A$2:$A$255,DB!$B$2:$B$255,""),IF(OR(G125="30L",G125="30R"),_xlfn.XLOOKUP(C125,DB!$A$2:$A$255,DB!$C$2:$C$255,""),""))</f>
        <v>UDGUV</v>
      </c>
      <c r="S125" s="3">
        <f t="shared" si="1"/>
        <v>19</v>
      </c>
      <c r="T125" s="3" t="str">
        <f>_xlfn.XLOOKUP(C125,DB!$A$2:$A$255,DB!$D$2:$D$255,"")</f>
        <v>Sector 2</v>
      </c>
    </row>
    <row r="126" spans="1:20" x14ac:dyDescent="0.2">
      <c r="A126" t="s">
        <v>265</v>
      </c>
      <c r="B126" t="s">
        <v>18</v>
      </c>
      <c r="C126" t="s">
        <v>148</v>
      </c>
      <c r="D126" t="s">
        <v>129</v>
      </c>
      <c r="E126" t="s">
        <v>1218</v>
      </c>
      <c r="F126" s="2">
        <v>46314.812013888892</v>
      </c>
      <c r="G126" t="s">
        <v>22</v>
      </c>
      <c r="H126" t="s">
        <v>6130</v>
      </c>
      <c r="I126">
        <v>370</v>
      </c>
      <c r="J126" t="s">
        <v>23</v>
      </c>
      <c r="K126" t="s">
        <v>24</v>
      </c>
      <c r="L126">
        <v>136</v>
      </c>
      <c r="M126" t="s">
        <v>40</v>
      </c>
      <c r="N126" s="2">
        <v>46314.821412037039</v>
      </c>
      <c r="O126">
        <v>268</v>
      </c>
      <c r="P126" t="s">
        <v>26</v>
      </c>
      <c r="Q126">
        <v>190</v>
      </c>
      <c r="R126" s="3" t="str">
        <f>IF(OR(G126="12R",G126="12L"),_xlfn.XLOOKUP(C126,DB!$A$2:$A$255,DB!$B$2:$B$255,""),IF(OR(G126="30L",G126="30R"),_xlfn.XLOOKUP(C126,DB!$A$2:$A$255,DB!$C$2:$C$255,""),""))</f>
        <v>NUDAL</v>
      </c>
      <c r="S126" s="3">
        <f t="shared" si="1"/>
        <v>19</v>
      </c>
      <c r="T126" s="3" t="str">
        <f>_xlfn.XLOOKUP(C126,DB!$A$2:$A$255,DB!$D$2:$D$255,"")</f>
        <v>Sector 3</v>
      </c>
    </row>
    <row r="127" spans="1:20" x14ac:dyDescent="0.2">
      <c r="A127" t="s">
        <v>1402</v>
      </c>
      <c r="B127" t="s">
        <v>18</v>
      </c>
      <c r="C127" t="s">
        <v>660</v>
      </c>
      <c r="D127" t="s">
        <v>29</v>
      </c>
      <c r="E127" t="s">
        <v>6131</v>
      </c>
      <c r="F127" s="2">
        <v>46314.813379629632</v>
      </c>
      <c r="G127" t="s">
        <v>22</v>
      </c>
      <c r="H127" t="s">
        <v>6132</v>
      </c>
      <c r="I127">
        <v>320</v>
      </c>
      <c r="J127" t="s">
        <v>23</v>
      </c>
      <c r="K127" t="s">
        <v>24</v>
      </c>
      <c r="L127">
        <v>436</v>
      </c>
      <c r="M127" t="s">
        <v>204</v>
      </c>
      <c r="N127" s="2">
        <v>46314.839525462965</v>
      </c>
      <c r="O127">
        <v>320</v>
      </c>
      <c r="P127" t="s">
        <v>26</v>
      </c>
      <c r="Q127">
        <v>40</v>
      </c>
      <c r="R127" s="3" t="str">
        <f>IF(OR(G127="12R",G127="12L"),_xlfn.XLOOKUP(C127,DB!$A$2:$A$255,DB!$B$2:$B$255,""),IF(OR(G127="30L",G127="30R"),_xlfn.XLOOKUP(C127,DB!$A$2:$A$255,DB!$C$2:$C$255,""),""))</f>
        <v>ENEBA</v>
      </c>
      <c r="S127" s="3">
        <f t="shared" si="1"/>
        <v>19</v>
      </c>
      <c r="T127" s="3" t="str">
        <f>_xlfn.XLOOKUP(C127,DB!$A$2:$A$255,DB!$D$2:$D$255,"")</f>
        <v>Sector 3</v>
      </c>
    </row>
    <row r="128" spans="1:20" x14ac:dyDescent="0.2">
      <c r="A128" t="s">
        <v>272</v>
      </c>
      <c r="B128" t="s">
        <v>18</v>
      </c>
      <c r="C128" t="s">
        <v>273</v>
      </c>
      <c r="D128" t="s">
        <v>20</v>
      </c>
      <c r="E128" t="s">
        <v>21</v>
      </c>
      <c r="F128" s="2">
        <v>46314.816631944443</v>
      </c>
      <c r="G128" t="s">
        <v>22</v>
      </c>
      <c r="H128" t="s">
        <v>6133</v>
      </c>
      <c r="I128">
        <v>340</v>
      </c>
      <c r="J128" t="s">
        <v>23</v>
      </c>
      <c r="K128" t="s">
        <v>24</v>
      </c>
      <c r="L128">
        <v>865</v>
      </c>
      <c r="M128" t="s">
        <v>36</v>
      </c>
      <c r="N128" s="2">
        <v>46314.864699074074</v>
      </c>
      <c r="O128">
        <v>340</v>
      </c>
      <c r="P128" t="s">
        <v>26</v>
      </c>
      <c r="Q128">
        <v>190</v>
      </c>
      <c r="R128" s="3" t="str">
        <f>IF(OR(G128="12R",G128="12L"),_xlfn.XLOOKUP(C128,DB!$A$2:$A$255,DB!$B$2:$B$255,""),IF(OR(G128="30L",G128="30R"),_xlfn.XLOOKUP(C128,DB!$A$2:$A$255,DB!$C$2:$C$255,""),""))</f>
        <v>UDGUV</v>
      </c>
      <c r="S128" s="3">
        <f t="shared" si="1"/>
        <v>19</v>
      </c>
      <c r="T128" s="3" t="str">
        <f>_xlfn.XLOOKUP(C128,DB!$A$2:$A$255,DB!$D$2:$D$255,"")</f>
        <v>Sector 2</v>
      </c>
    </row>
    <row r="129" spans="1:20" x14ac:dyDescent="0.2">
      <c r="A129" t="s">
        <v>270</v>
      </c>
      <c r="B129" t="s">
        <v>18</v>
      </c>
      <c r="C129" t="s">
        <v>134</v>
      </c>
      <c r="D129" t="s">
        <v>61</v>
      </c>
      <c r="E129" t="s">
        <v>1174</v>
      </c>
      <c r="F129" s="2">
        <v>46314.81758101852</v>
      </c>
      <c r="G129" t="s">
        <v>22</v>
      </c>
      <c r="H129" t="s">
        <v>6134</v>
      </c>
      <c r="I129">
        <v>350</v>
      </c>
      <c r="J129" t="s">
        <v>23</v>
      </c>
      <c r="K129" t="s">
        <v>24</v>
      </c>
      <c r="L129">
        <v>366</v>
      </c>
      <c r="M129" t="s">
        <v>31</v>
      </c>
      <c r="N129" s="2">
        <v>46314.839317129627</v>
      </c>
      <c r="O129">
        <v>350</v>
      </c>
      <c r="P129" t="s">
        <v>26</v>
      </c>
      <c r="Q129">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t="s">
        <v>275</v>
      </c>
      <c r="B130" t="s">
        <v>18</v>
      </c>
      <c r="C130" t="s">
        <v>276</v>
      </c>
      <c r="D130" t="s">
        <v>123</v>
      </c>
      <c r="E130" t="s">
        <v>3854</v>
      </c>
      <c r="F130" s="2">
        <v>46314.818449074075</v>
      </c>
      <c r="G130" t="s">
        <v>22</v>
      </c>
      <c r="H130" t="s">
        <v>6135</v>
      </c>
      <c r="I130">
        <v>300</v>
      </c>
      <c r="J130" t="s">
        <v>23</v>
      </c>
      <c r="K130" t="s">
        <v>24</v>
      </c>
      <c r="L130">
        <v>872</v>
      </c>
      <c r="M130" t="s">
        <v>36</v>
      </c>
      <c r="N130" s="2">
        <v>46314.865266203706</v>
      </c>
      <c r="O130">
        <v>300</v>
      </c>
      <c r="P130" t="s">
        <v>26</v>
      </c>
      <c r="Q130">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t="s">
        <v>329</v>
      </c>
      <c r="B131" t="s">
        <v>18</v>
      </c>
      <c r="C131" t="s">
        <v>330</v>
      </c>
      <c r="D131" t="s">
        <v>34</v>
      </c>
      <c r="E131" t="s">
        <v>810</v>
      </c>
      <c r="F131" s="2">
        <v>46314.81962962963</v>
      </c>
      <c r="G131" t="s">
        <v>22</v>
      </c>
      <c r="H131" t="s">
        <v>6136</v>
      </c>
      <c r="I131">
        <v>330</v>
      </c>
      <c r="J131" t="s">
        <v>23</v>
      </c>
      <c r="K131" t="s">
        <v>24</v>
      </c>
      <c r="L131">
        <v>363</v>
      </c>
      <c r="M131" t="s">
        <v>31</v>
      </c>
      <c r="N131" s="2">
        <v>46314.842013888891</v>
      </c>
      <c r="O131">
        <v>330</v>
      </c>
      <c r="P131" t="s">
        <v>26</v>
      </c>
      <c r="Q131">
        <v>40</v>
      </c>
      <c r="R131" s="3" t="str">
        <f>IF(OR(G131="12R",G131="12L"),_xlfn.XLOOKUP(C131,DB!$A$2:$A$255,DB!$B$2:$B$255,""),IF(OR(G131="30L",G131="30R"),_xlfn.XLOOKUP(C131,DB!$A$2:$A$255,DB!$C$2:$C$255,""),""))</f>
        <v>OMSUK</v>
      </c>
      <c r="S131" s="3">
        <f t="shared" ref="S131:S194" si="2">HOUR(F131)</f>
        <v>19</v>
      </c>
      <c r="T131" s="3" t="str">
        <f>_xlfn.XLOOKUP(C131,DB!$A$2:$A$255,DB!$D$2:$D$255,"")</f>
        <v>Sector 3</v>
      </c>
    </row>
    <row r="132" spans="1:20" x14ac:dyDescent="0.2">
      <c r="A132" t="s">
        <v>492</v>
      </c>
      <c r="B132" t="s">
        <v>18</v>
      </c>
      <c r="C132" t="s">
        <v>493</v>
      </c>
      <c r="D132" t="s">
        <v>116</v>
      </c>
      <c r="E132" t="s">
        <v>582</v>
      </c>
      <c r="F132" s="2">
        <v>46314.821087962962</v>
      </c>
      <c r="G132" t="s">
        <v>22</v>
      </c>
      <c r="H132" t="s">
        <v>6137</v>
      </c>
      <c r="I132">
        <v>380</v>
      </c>
      <c r="J132" t="s">
        <v>23</v>
      </c>
      <c r="K132" t="s">
        <v>24</v>
      </c>
      <c r="L132">
        <v>437</v>
      </c>
      <c r="M132" t="s">
        <v>204</v>
      </c>
      <c r="N132" s="2">
        <v>46314.847268518519</v>
      </c>
      <c r="O132">
        <v>380</v>
      </c>
      <c r="P132" t="s">
        <v>26</v>
      </c>
      <c r="Q13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t="s">
        <v>283</v>
      </c>
      <c r="B133" t="s">
        <v>18</v>
      </c>
      <c r="C133" t="s">
        <v>284</v>
      </c>
      <c r="D133" t="s">
        <v>34</v>
      </c>
      <c r="E133" t="s">
        <v>151</v>
      </c>
      <c r="F133" s="2">
        <v>46314.822106481479</v>
      </c>
      <c r="G133" t="s">
        <v>22</v>
      </c>
      <c r="H133" t="s">
        <v>6138</v>
      </c>
      <c r="I133">
        <v>380</v>
      </c>
      <c r="J133" t="s">
        <v>23</v>
      </c>
      <c r="K133" t="s">
        <v>24</v>
      </c>
      <c r="L133">
        <v>884</v>
      </c>
      <c r="M133" t="s">
        <v>6139</v>
      </c>
      <c r="N133" s="2">
        <v>46314.87122685185</v>
      </c>
      <c r="O133">
        <v>380</v>
      </c>
      <c r="P133" t="s">
        <v>26</v>
      </c>
      <c r="Q133">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t="s">
        <v>280</v>
      </c>
      <c r="B134" t="s">
        <v>18</v>
      </c>
      <c r="C134" t="s">
        <v>170</v>
      </c>
      <c r="D134" t="s">
        <v>34</v>
      </c>
      <c r="E134" t="s">
        <v>6140</v>
      </c>
      <c r="F134" s="2">
        <v>46314.824826388889</v>
      </c>
      <c r="G134" t="s">
        <v>22</v>
      </c>
      <c r="H134" t="s">
        <v>6141</v>
      </c>
      <c r="I134">
        <v>330</v>
      </c>
      <c r="J134" t="s">
        <v>23</v>
      </c>
      <c r="K134" t="s">
        <v>24</v>
      </c>
      <c r="L134">
        <v>362</v>
      </c>
      <c r="M134" t="s">
        <v>31</v>
      </c>
      <c r="N134" s="2">
        <v>46314.845625000002</v>
      </c>
      <c r="O134">
        <v>310</v>
      </c>
      <c r="P134" t="s">
        <v>26</v>
      </c>
      <c r="Q134">
        <v>40</v>
      </c>
      <c r="R134" s="3" t="str">
        <f>IF(OR(G134="12R",G134="12L"),_xlfn.XLOOKUP(C134,DB!$A$2:$A$255,DB!$B$2:$B$255,""),IF(OR(G134="30L",G134="30R"),_xlfn.XLOOKUP(C134,DB!$A$2:$A$255,DB!$C$2:$C$255,""),""))</f>
        <v>OMSUK</v>
      </c>
      <c r="S134" s="3">
        <f t="shared" si="2"/>
        <v>19</v>
      </c>
      <c r="T134" s="3" t="str">
        <f>_xlfn.XLOOKUP(C134,DB!$A$2:$A$255,DB!$D$2:$D$255,"")</f>
        <v>Sector 3</v>
      </c>
    </row>
    <row r="135" spans="1:20" x14ac:dyDescent="0.2">
      <c r="A135" t="s">
        <v>292</v>
      </c>
      <c r="B135" t="s">
        <v>18</v>
      </c>
      <c r="C135" t="s">
        <v>43</v>
      </c>
      <c r="D135" t="s">
        <v>20</v>
      </c>
      <c r="E135" t="s">
        <v>183</v>
      </c>
      <c r="F135" s="2">
        <v>46314.833310185182</v>
      </c>
      <c r="G135" t="s">
        <v>22</v>
      </c>
      <c r="H135" t="s">
        <v>6142</v>
      </c>
      <c r="I135">
        <v>340</v>
      </c>
      <c r="J135" t="s">
        <v>23</v>
      </c>
      <c r="K135" t="s">
        <v>24</v>
      </c>
      <c r="L135">
        <v>907</v>
      </c>
      <c r="M135" t="s">
        <v>46</v>
      </c>
      <c r="N135" s="2">
        <v>46314.880289351851</v>
      </c>
      <c r="O135">
        <v>360</v>
      </c>
      <c r="P135" t="s">
        <v>26</v>
      </c>
      <c r="Q135">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t="s">
        <v>291</v>
      </c>
      <c r="B136" t="s">
        <v>18</v>
      </c>
      <c r="C136" t="s">
        <v>122</v>
      </c>
      <c r="D136" t="s">
        <v>44</v>
      </c>
      <c r="E136" t="s">
        <v>612</v>
      </c>
      <c r="F136" s="2">
        <v>46314.834421296298</v>
      </c>
      <c r="G136" t="s">
        <v>22</v>
      </c>
      <c r="H136" t="s">
        <v>6143</v>
      </c>
      <c r="I136">
        <v>340</v>
      </c>
      <c r="J136" t="s">
        <v>23</v>
      </c>
      <c r="K136" t="s">
        <v>24</v>
      </c>
      <c r="L136">
        <v>577</v>
      </c>
      <c r="M136" t="s">
        <v>130</v>
      </c>
      <c r="N136" s="2">
        <v>46314.867534722223</v>
      </c>
      <c r="O136">
        <v>340</v>
      </c>
      <c r="P136" t="s">
        <v>26</v>
      </c>
      <c r="Q136">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t="s">
        <v>287</v>
      </c>
      <c r="B137" t="s">
        <v>18</v>
      </c>
      <c r="C137" t="s">
        <v>43</v>
      </c>
      <c r="D137" t="s">
        <v>44</v>
      </c>
      <c r="E137" t="s">
        <v>141</v>
      </c>
      <c r="F137" s="2">
        <v>46314.835162037038</v>
      </c>
      <c r="G137" t="s">
        <v>22</v>
      </c>
      <c r="H137" t="s">
        <v>6144</v>
      </c>
      <c r="I137">
        <v>340</v>
      </c>
      <c r="J137" t="s">
        <v>23</v>
      </c>
      <c r="K137" t="s">
        <v>24</v>
      </c>
      <c r="L137">
        <v>967</v>
      </c>
      <c r="M137" t="s">
        <v>820</v>
      </c>
      <c r="N137" s="2">
        <v>46314.884351851855</v>
      </c>
      <c r="O137">
        <v>340</v>
      </c>
      <c r="P137" t="s">
        <v>26</v>
      </c>
      <c r="Q137">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t="s">
        <v>285</v>
      </c>
      <c r="B138" t="s">
        <v>18</v>
      </c>
      <c r="C138" t="s">
        <v>199</v>
      </c>
      <c r="D138" t="s">
        <v>61</v>
      </c>
      <c r="E138" t="s">
        <v>5614</v>
      </c>
      <c r="F138" s="2">
        <v>46314.835868055554</v>
      </c>
      <c r="G138" t="s">
        <v>22</v>
      </c>
      <c r="H138" t="s">
        <v>6145</v>
      </c>
      <c r="I138">
        <v>350</v>
      </c>
      <c r="J138" t="s">
        <v>23</v>
      </c>
      <c r="K138" t="s">
        <v>24</v>
      </c>
      <c r="L138">
        <v>360</v>
      </c>
      <c r="M138" t="s">
        <v>31</v>
      </c>
      <c r="N138" s="2">
        <v>46314.857164351852</v>
      </c>
      <c r="O138">
        <v>350</v>
      </c>
      <c r="P138" t="s">
        <v>26</v>
      </c>
      <c r="Q138">
        <v>40</v>
      </c>
      <c r="R138" s="3" t="str">
        <f>IF(OR(G138="12R",G138="12L"),_xlfn.XLOOKUP(C138,DB!$A$2:$A$255,DB!$B$2:$B$255,""),IF(OR(G138="30L",G138="30R"),_xlfn.XLOOKUP(C138,DB!$A$2:$A$255,DB!$C$2:$C$255,""),""))</f>
        <v>OMSUK</v>
      </c>
      <c r="S138" s="3">
        <f t="shared" si="2"/>
        <v>20</v>
      </c>
      <c r="T138" s="3" t="str">
        <f>_xlfn.XLOOKUP(C138,DB!$A$2:$A$255,DB!$D$2:$D$255,"")</f>
        <v>Sector 3</v>
      </c>
    </row>
    <row r="139" spans="1:20" x14ac:dyDescent="0.2">
      <c r="A139" t="s">
        <v>6146</v>
      </c>
      <c r="B139" t="s">
        <v>18</v>
      </c>
      <c r="C139" t="s">
        <v>5131</v>
      </c>
      <c r="D139" t="s">
        <v>6147</v>
      </c>
      <c r="F139" s="2">
        <v>46314.836539351854</v>
      </c>
      <c r="G139" t="s">
        <v>22</v>
      </c>
      <c r="H139" t="s">
        <v>6148</v>
      </c>
      <c r="I139">
        <v>450</v>
      </c>
      <c r="J139" t="s">
        <v>23</v>
      </c>
      <c r="K139" t="s">
        <v>51</v>
      </c>
      <c r="L139">
        <v>861</v>
      </c>
      <c r="M139" t="s">
        <v>36</v>
      </c>
      <c r="N139" s="2">
        <v>46314.880844907406</v>
      </c>
      <c r="O139">
        <v>450</v>
      </c>
      <c r="P139" t="s">
        <v>26</v>
      </c>
      <c r="Q139">
        <v>30</v>
      </c>
      <c r="R139" s="3" t="str">
        <f>IF(OR(G139="12R",G139="12L"),_xlfn.XLOOKUP(C139,DB!$A$2:$A$255,DB!$B$2:$B$255,""),IF(OR(G139="30L",G139="30R"),_xlfn.XLOOKUP(C139,DB!$A$2:$A$255,DB!$C$2:$C$255,""),""))</f>
        <v>UDGUV</v>
      </c>
      <c r="S139" s="3">
        <f t="shared" si="2"/>
        <v>20</v>
      </c>
      <c r="T139" s="3" t="str">
        <f>_xlfn.XLOOKUP(C139,DB!$A$2:$A$255,DB!$D$2:$D$255,"")</f>
        <v>Sector 2</v>
      </c>
    </row>
    <row r="140" spans="1:20" x14ac:dyDescent="0.2">
      <c r="A140" t="s">
        <v>294</v>
      </c>
      <c r="B140" t="s">
        <v>18</v>
      </c>
      <c r="C140" t="s">
        <v>101</v>
      </c>
      <c r="D140" t="s">
        <v>34</v>
      </c>
      <c r="E140" t="s">
        <v>3053</v>
      </c>
      <c r="F140" s="2">
        <v>46314.838171296295</v>
      </c>
      <c r="G140" t="s">
        <v>22</v>
      </c>
      <c r="H140" t="s">
        <v>6149</v>
      </c>
      <c r="I140">
        <v>380</v>
      </c>
      <c r="J140" t="s">
        <v>23</v>
      </c>
      <c r="K140" t="s">
        <v>24</v>
      </c>
      <c r="L140">
        <v>905</v>
      </c>
      <c r="M140" t="s">
        <v>46</v>
      </c>
      <c r="N140" s="2">
        <v>46314.886956018519</v>
      </c>
      <c r="O140">
        <v>380</v>
      </c>
      <c r="P140" t="s">
        <v>26</v>
      </c>
      <c r="Q140">
        <v>190</v>
      </c>
      <c r="R140" s="3" t="str">
        <f>IF(OR(G140="12R",G140="12L"),_xlfn.XLOOKUP(C140,DB!$A$2:$A$255,DB!$B$2:$B$255,""),IF(OR(G140="30L",G140="30R"),_xlfn.XLOOKUP(C140,DB!$A$2:$A$255,DB!$C$2:$C$255,""),""))</f>
        <v>UDGUV</v>
      </c>
      <c r="S140" s="3">
        <f t="shared" si="2"/>
        <v>20</v>
      </c>
      <c r="T140" s="3" t="str">
        <f>_xlfn.XLOOKUP(C140,DB!$A$2:$A$255,DB!$D$2:$D$255,"")</f>
        <v>Sector 2</v>
      </c>
    </row>
    <row r="141" spans="1:20" x14ac:dyDescent="0.2">
      <c r="A141" t="s">
        <v>299</v>
      </c>
      <c r="B141" t="s">
        <v>18</v>
      </c>
      <c r="C141" t="s">
        <v>284</v>
      </c>
      <c r="D141" t="s">
        <v>34</v>
      </c>
      <c r="E141" t="s">
        <v>541</v>
      </c>
      <c r="F141" s="2">
        <v>46314.84070601852</v>
      </c>
      <c r="G141" t="s">
        <v>22</v>
      </c>
      <c r="H141" t="s">
        <v>6150</v>
      </c>
      <c r="I141">
        <v>380</v>
      </c>
      <c r="J141" t="s">
        <v>23</v>
      </c>
      <c r="K141" t="s">
        <v>24</v>
      </c>
      <c r="L141">
        <v>875</v>
      </c>
      <c r="M141" t="s">
        <v>181</v>
      </c>
      <c r="N141" s="2">
        <v>46314.88962962963</v>
      </c>
      <c r="O141">
        <v>380</v>
      </c>
      <c r="P141" t="s">
        <v>26</v>
      </c>
      <c r="Q141">
        <v>190</v>
      </c>
      <c r="R141" s="3" t="str">
        <f>IF(OR(G141="12R",G141="12L"),_xlfn.XLOOKUP(C141,DB!$A$2:$A$255,DB!$B$2:$B$255,""),IF(OR(G141="30L",G141="30R"),_xlfn.XLOOKUP(C141,DB!$A$2:$A$255,DB!$C$2:$C$255,""),""))</f>
        <v>UDGUV</v>
      </c>
      <c r="S141" s="3">
        <f t="shared" si="2"/>
        <v>20</v>
      </c>
      <c r="T141" s="3" t="str">
        <f>_xlfn.XLOOKUP(C141,DB!$A$2:$A$255,DB!$D$2:$D$255,"")</f>
        <v>Sector 2</v>
      </c>
    </row>
    <row r="142" spans="1:20" x14ac:dyDescent="0.2">
      <c r="A142" t="s">
        <v>858</v>
      </c>
      <c r="B142" t="s">
        <v>18</v>
      </c>
      <c r="C142" t="s">
        <v>128</v>
      </c>
      <c r="D142" t="s">
        <v>129</v>
      </c>
      <c r="E142" t="s">
        <v>6151</v>
      </c>
      <c r="F142" s="2">
        <v>46314.841493055559</v>
      </c>
      <c r="G142" t="s">
        <v>22</v>
      </c>
      <c r="H142" t="s">
        <v>6152</v>
      </c>
      <c r="I142">
        <v>360</v>
      </c>
      <c r="J142" t="s">
        <v>23</v>
      </c>
      <c r="K142" t="s">
        <v>24</v>
      </c>
      <c r="L142">
        <v>560</v>
      </c>
      <c r="M142" t="s">
        <v>1616</v>
      </c>
      <c r="N142" s="2">
        <v>46314.874143518522</v>
      </c>
      <c r="O142">
        <v>360</v>
      </c>
      <c r="P142" t="s">
        <v>26</v>
      </c>
      <c r="Q142">
        <v>40</v>
      </c>
      <c r="R142" s="3" t="str">
        <f>IF(OR(G142="12R",G142="12L"),_xlfn.XLOOKUP(C142,DB!$A$2:$A$255,DB!$B$2:$B$255,""),IF(OR(G142="30L",G142="30R"),_xlfn.XLOOKUP(C142,DB!$A$2:$A$255,DB!$C$2:$C$255,""),""))</f>
        <v>ENEBA</v>
      </c>
      <c r="S142" s="3">
        <f t="shared" si="2"/>
        <v>20</v>
      </c>
      <c r="T142" s="3" t="str">
        <f>_xlfn.XLOOKUP(C142,DB!$A$2:$A$255,DB!$D$2:$D$255,"")</f>
        <v>Sector 3</v>
      </c>
    </row>
    <row r="143" spans="1:20" x14ac:dyDescent="0.2">
      <c r="A143" t="s">
        <v>301</v>
      </c>
      <c r="B143" t="s">
        <v>18</v>
      </c>
      <c r="C143" t="s">
        <v>50</v>
      </c>
      <c r="D143" t="s">
        <v>54</v>
      </c>
      <c r="E143" t="s">
        <v>4009</v>
      </c>
      <c r="F143" s="2">
        <v>46314.845949074072</v>
      </c>
      <c r="G143" t="s">
        <v>22</v>
      </c>
      <c r="H143" t="s">
        <v>6153</v>
      </c>
      <c r="I143">
        <v>360</v>
      </c>
      <c r="J143" t="s">
        <v>23</v>
      </c>
      <c r="K143" t="s">
        <v>24</v>
      </c>
      <c r="L143">
        <v>872</v>
      </c>
      <c r="M143" t="s">
        <v>46</v>
      </c>
      <c r="N143" s="2">
        <v>46314.893750000003</v>
      </c>
      <c r="O143">
        <v>360</v>
      </c>
      <c r="P143" t="s">
        <v>26</v>
      </c>
      <c r="Q143">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t="s">
        <v>303</v>
      </c>
      <c r="B144" t="s">
        <v>18</v>
      </c>
      <c r="C144" t="s">
        <v>43</v>
      </c>
      <c r="D144" t="s">
        <v>61</v>
      </c>
      <c r="E144" t="s">
        <v>757</v>
      </c>
      <c r="F144" s="2">
        <v>46314.852164351854</v>
      </c>
      <c r="G144" t="s">
        <v>22</v>
      </c>
      <c r="H144" t="s">
        <v>6154</v>
      </c>
      <c r="I144">
        <v>340</v>
      </c>
      <c r="J144" t="s">
        <v>23</v>
      </c>
      <c r="K144" t="s">
        <v>24</v>
      </c>
      <c r="L144">
        <v>975</v>
      </c>
      <c r="M144" t="s">
        <v>820</v>
      </c>
      <c r="N144" s="2">
        <v>46314.903460648151</v>
      </c>
      <c r="O144">
        <v>340</v>
      </c>
      <c r="P144" t="s">
        <v>26</v>
      </c>
      <c r="Q144">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t="s">
        <v>281</v>
      </c>
      <c r="B145" t="s">
        <v>18</v>
      </c>
      <c r="C145" t="s">
        <v>282</v>
      </c>
      <c r="D145" t="s">
        <v>34</v>
      </c>
      <c r="E145" t="s">
        <v>6155</v>
      </c>
      <c r="F145" s="2">
        <v>46314.852685185186</v>
      </c>
      <c r="G145" t="s">
        <v>22</v>
      </c>
      <c r="H145" t="s">
        <v>508</v>
      </c>
      <c r="I145">
        <v>350</v>
      </c>
      <c r="J145" t="s">
        <v>23</v>
      </c>
      <c r="K145" t="s">
        <v>24</v>
      </c>
      <c r="L145">
        <v>136</v>
      </c>
      <c r="M145" t="s">
        <v>40</v>
      </c>
      <c r="N145" s="2">
        <v>46314.862314814818</v>
      </c>
      <c r="O145">
        <v>253</v>
      </c>
      <c r="P145" t="s">
        <v>26</v>
      </c>
      <c r="Q145">
        <v>190</v>
      </c>
      <c r="R145" s="3" t="str">
        <f>IF(OR(G145="12R",G145="12L"),_xlfn.XLOOKUP(C145,DB!$A$2:$A$255,DB!$B$2:$B$255,""),IF(OR(G145="30L",G145="30R"),_xlfn.XLOOKUP(C145,DB!$A$2:$A$255,DB!$C$2:$C$255,""),""))</f>
        <v>OMSUK</v>
      </c>
      <c r="S145" s="3">
        <f t="shared" si="2"/>
        <v>20</v>
      </c>
      <c r="T145" s="3" t="str">
        <f>_xlfn.XLOOKUP(C145,DB!$A$2:$A$255,DB!$D$2:$D$255,"")</f>
        <v>Sector 3</v>
      </c>
    </row>
    <row r="146" spans="1:20" x14ac:dyDescent="0.2">
      <c r="A146" t="s">
        <v>521</v>
      </c>
      <c r="B146" t="s">
        <v>18</v>
      </c>
      <c r="C146" t="s">
        <v>19</v>
      </c>
      <c r="D146" t="s">
        <v>34</v>
      </c>
      <c r="E146" t="s">
        <v>640</v>
      </c>
      <c r="F146" s="2">
        <v>46314.857037037036</v>
      </c>
      <c r="G146" t="s">
        <v>22</v>
      </c>
      <c r="H146" t="s">
        <v>6156</v>
      </c>
      <c r="I146">
        <v>360</v>
      </c>
      <c r="J146" t="s">
        <v>23</v>
      </c>
      <c r="K146" t="s">
        <v>24</v>
      </c>
      <c r="L146">
        <v>883</v>
      </c>
      <c r="M146" t="s">
        <v>181</v>
      </c>
      <c r="N146" s="2">
        <v>46314.905300925922</v>
      </c>
      <c r="O146">
        <v>360</v>
      </c>
      <c r="P146" t="s">
        <v>26</v>
      </c>
      <c r="Q146">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t="s">
        <v>415</v>
      </c>
      <c r="B147" t="s">
        <v>18</v>
      </c>
      <c r="C147" t="s">
        <v>18</v>
      </c>
      <c r="D147" t="s">
        <v>416</v>
      </c>
      <c r="F147" s="2">
        <v>46314.858773148146</v>
      </c>
      <c r="G147" t="s">
        <v>22</v>
      </c>
      <c r="H147" t="s">
        <v>6157</v>
      </c>
      <c r="I147">
        <v>15</v>
      </c>
      <c r="J147" t="s">
        <v>139</v>
      </c>
      <c r="K147" t="s">
        <v>51</v>
      </c>
      <c r="L147">
        <v>133</v>
      </c>
      <c r="M147" t="s">
        <v>18</v>
      </c>
      <c r="N147" s="2">
        <v>46314.890208333331</v>
      </c>
      <c r="O147">
        <v>0</v>
      </c>
      <c r="P147" t="s">
        <v>137</v>
      </c>
      <c r="Q147">
        <v>927</v>
      </c>
      <c r="R147" s="3" t="str">
        <f>IF(OR(G147="12R",G147="12L"),_xlfn.XLOOKUP(C147,DB!$A$2:$A$255,DB!$B$2:$B$255,""),IF(OR(G147="30L",G147="30R"),_xlfn.XLOOKUP(C147,DB!$A$2:$A$255,DB!$C$2:$C$255,""),""))</f>
        <v/>
      </c>
      <c r="S147" s="3">
        <f t="shared" si="2"/>
        <v>20</v>
      </c>
      <c r="T147" s="3" t="str">
        <f>_xlfn.XLOOKUP(C147,DB!$A$2:$A$255,DB!$D$2:$D$255,"")</f>
        <v/>
      </c>
    </row>
    <row r="148" spans="1:20" x14ac:dyDescent="0.2">
      <c r="A148" t="s">
        <v>741</v>
      </c>
      <c r="B148" t="s">
        <v>18</v>
      </c>
      <c r="C148" t="s">
        <v>221</v>
      </c>
      <c r="D148" t="s">
        <v>54</v>
      </c>
      <c r="E148" t="s">
        <v>2701</v>
      </c>
      <c r="F148" s="2">
        <v>46314.861261574071</v>
      </c>
      <c r="G148" t="s">
        <v>22</v>
      </c>
      <c r="H148" t="s">
        <v>6158</v>
      </c>
      <c r="I148">
        <v>360</v>
      </c>
      <c r="J148" t="s">
        <v>23</v>
      </c>
      <c r="K148" t="s">
        <v>24</v>
      </c>
      <c r="L148">
        <v>933</v>
      </c>
      <c r="M148" t="s">
        <v>6159</v>
      </c>
      <c r="N148" s="2">
        <v>46314.911886574075</v>
      </c>
      <c r="O148">
        <v>360</v>
      </c>
      <c r="P148" t="s">
        <v>26</v>
      </c>
      <c r="Q148">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t="s">
        <v>304</v>
      </c>
      <c r="B149" t="s">
        <v>18</v>
      </c>
      <c r="C149" t="s">
        <v>134</v>
      </c>
      <c r="D149" t="s">
        <v>123</v>
      </c>
      <c r="E149" t="s">
        <v>4783</v>
      </c>
      <c r="F149" s="2">
        <v>46314.86341435185</v>
      </c>
      <c r="G149" t="s">
        <v>22</v>
      </c>
      <c r="H149" t="s">
        <v>6160</v>
      </c>
      <c r="I149">
        <v>350</v>
      </c>
      <c r="J149" t="s">
        <v>23</v>
      </c>
      <c r="K149" t="s">
        <v>24</v>
      </c>
      <c r="L149">
        <v>360</v>
      </c>
      <c r="M149" t="s">
        <v>31</v>
      </c>
      <c r="N149" s="2">
        <v>46314.883553240739</v>
      </c>
      <c r="O149">
        <v>350</v>
      </c>
      <c r="P149" t="s">
        <v>26</v>
      </c>
      <c r="Q149">
        <v>40</v>
      </c>
      <c r="R149" s="3" t="str">
        <f>IF(OR(G149="12R",G149="12L"),_xlfn.XLOOKUP(C149,DB!$A$2:$A$255,DB!$B$2:$B$255,""),IF(OR(G149="30L",G149="30R"),_xlfn.XLOOKUP(C149,DB!$A$2:$A$255,DB!$C$2:$C$255,""),""))</f>
        <v>ENEBA</v>
      </c>
      <c r="S149" s="3">
        <f t="shared" si="2"/>
        <v>20</v>
      </c>
      <c r="T149" s="3" t="str">
        <f>_xlfn.XLOOKUP(C149,DB!$A$2:$A$255,DB!$D$2:$D$255,"")</f>
        <v>Sector 3</v>
      </c>
    </row>
    <row r="150" spans="1:20" x14ac:dyDescent="0.2">
      <c r="A150" t="s">
        <v>510</v>
      </c>
      <c r="B150" t="s">
        <v>18</v>
      </c>
      <c r="C150" t="s">
        <v>238</v>
      </c>
      <c r="D150" t="s">
        <v>29</v>
      </c>
      <c r="E150" t="s">
        <v>1636</v>
      </c>
      <c r="F150" s="2">
        <v>46314.865231481483</v>
      </c>
      <c r="G150" t="s">
        <v>22</v>
      </c>
      <c r="H150" t="s">
        <v>6161</v>
      </c>
      <c r="I150">
        <v>350</v>
      </c>
      <c r="J150" t="s">
        <v>23</v>
      </c>
      <c r="K150" t="s">
        <v>24</v>
      </c>
      <c r="L150">
        <v>358</v>
      </c>
      <c r="M150" t="s">
        <v>31</v>
      </c>
      <c r="N150" s="2">
        <v>46314.885937500003</v>
      </c>
      <c r="O150">
        <v>330</v>
      </c>
      <c r="P150" t="s">
        <v>26</v>
      </c>
      <c r="Q150">
        <v>40</v>
      </c>
      <c r="R150" s="3" t="str">
        <f>IF(OR(G150="12R",G150="12L"),_xlfn.XLOOKUP(C150,DB!$A$2:$A$255,DB!$B$2:$B$255,""),IF(OR(G150="30L",G150="30R"),_xlfn.XLOOKUP(C150,DB!$A$2:$A$255,DB!$C$2:$C$255,""),""))</f>
        <v>OMSUK</v>
      </c>
      <c r="S150" s="3">
        <f t="shared" si="2"/>
        <v>20</v>
      </c>
      <c r="T150" s="3" t="str">
        <f>_xlfn.XLOOKUP(C150,DB!$A$2:$A$255,DB!$D$2:$D$255,"")</f>
        <v>Sector 3</v>
      </c>
    </row>
    <row r="151" spans="1:20" x14ac:dyDescent="0.2">
      <c r="A151" t="s">
        <v>526</v>
      </c>
      <c r="B151" t="s">
        <v>18</v>
      </c>
      <c r="C151" t="s">
        <v>203</v>
      </c>
      <c r="D151" t="s">
        <v>44</v>
      </c>
      <c r="E151" t="s">
        <v>1112</v>
      </c>
      <c r="F151" s="2">
        <v>46314.867939814816</v>
      </c>
      <c r="G151" t="s">
        <v>22</v>
      </c>
      <c r="H151" t="s">
        <v>6162</v>
      </c>
      <c r="I151">
        <v>330</v>
      </c>
      <c r="J151" t="s">
        <v>23</v>
      </c>
      <c r="K151" t="s">
        <v>24</v>
      </c>
      <c r="L151">
        <v>371</v>
      </c>
      <c r="M151" t="s">
        <v>31</v>
      </c>
      <c r="N151" s="2">
        <v>46314.889745370368</v>
      </c>
      <c r="O151">
        <v>320</v>
      </c>
      <c r="P151" t="s">
        <v>26</v>
      </c>
      <c r="Q151">
        <v>40</v>
      </c>
      <c r="R151" s="3" t="str">
        <f>IF(OR(G151="12R",G151="12L"),_xlfn.XLOOKUP(C151,DB!$A$2:$A$255,DB!$B$2:$B$255,""),IF(OR(G151="30L",G151="30R"),_xlfn.XLOOKUP(C151,DB!$A$2:$A$255,DB!$C$2:$C$255,""),""))</f>
        <v>ENEBA</v>
      </c>
      <c r="S151" s="3">
        <f t="shared" si="2"/>
        <v>20</v>
      </c>
      <c r="T151" s="3" t="str">
        <f>_xlfn.XLOOKUP(C151,DB!$A$2:$A$255,DB!$D$2:$D$255,"")</f>
        <v>Sector 3</v>
      </c>
    </row>
    <row r="152" spans="1:20" x14ac:dyDescent="0.2">
      <c r="A152" t="s">
        <v>516</v>
      </c>
      <c r="B152" t="s">
        <v>18</v>
      </c>
      <c r="C152" t="s">
        <v>199</v>
      </c>
      <c r="D152" t="s">
        <v>61</v>
      </c>
      <c r="E152" t="s">
        <v>3936</v>
      </c>
      <c r="F152" s="2">
        <v>46314.869942129626</v>
      </c>
      <c r="G152" t="s">
        <v>22</v>
      </c>
      <c r="H152" t="s">
        <v>6163</v>
      </c>
      <c r="I152">
        <v>330</v>
      </c>
      <c r="J152" t="s">
        <v>23</v>
      </c>
      <c r="K152" t="s">
        <v>24</v>
      </c>
      <c r="L152">
        <v>367</v>
      </c>
      <c r="M152" t="s">
        <v>31</v>
      </c>
      <c r="N152" s="2">
        <v>46314.89099537037</v>
      </c>
      <c r="O152">
        <v>310</v>
      </c>
      <c r="P152" t="s">
        <v>26</v>
      </c>
      <c r="Q152">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t="s">
        <v>318</v>
      </c>
      <c r="B153" t="s">
        <v>18</v>
      </c>
      <c r="C153" t="s">
        <v>136</v>
      </c>
      <c r="D153" t="s">
        <v>44</v>
      </c>
      <c r="E153" t="s">
        <v>5608</v>
      </c>
      <c r="F153" s="2">
        <v>46314.872037037036</v>
      </c>
      <c r="G153" t="s">
        <v>22</v>
      </c>
      <c r="H153" t="s">
        <v>6164</v>
      </c>
      <c r="I153">
        <v>330</v>
      </c>
      <c r="J153" t="s">
        <v>23</v>
      </c>
      <c r="K153" t="s">
        <v>24</v>
      </c>
      <c r="L153">
        <v>369</v>
      </c>
      <c r="M153" t="s">
        <v>31</v>
      </c>
      <c r="N153" s="2">
        <v>46314.894062500003</v>
      </c>
      <c r="O153">
        <v>300</v>
      </c>
      <c r="P153" t="s">
        <v>26</v>
      </c>
      <c r="Q153">
        <v>40</v>
      </c>
      <c r="R153" s="3" t="str">
        <f>IF(OR(G153="12R",G153="12L"),_xlfn.XLOOKUP(C153,DB!$A$2:$A$255,DB!$B$2:$B$255,""),IF(OR(G153="30L",G153="30R"),_xlfn.XLOOKUP(C153,DB!$A$2:$A$255,DB!$C$2:$C$255,""),""))</f>
        <v>OMSUK</v>
      </c>
      <c r="S153" s="3">
        <f t="shared" si="2"/>
        <v>20</v>
      </c>
      <c r="T153" s="3" t="str">
        <f>_xlfn.XLOOKUP(C153,DB!$A$2:$A$255,DB!$D$2:$D$255,"")</f>
        <v>Sector 3</v>
      </c>
    </row>
    <row r="154" spans="1:20" x14ac:dyDescent="0.2">
      <c r="A154" t="s">
        <v>518</v>
      </c>
      <c r="B154" t="s">
        <v>18</v>
      </c>
      <c r="C154" t="s">
        <v>43</v>
      </c>
      <c r="D154" t="s">
        <v>44</v>
      </c>
      <c r="E154" t="s">
        <v>2729</v>
      </c>
      <c r="F154" s="2">
        <v>46314.87296296296</v>
      </c>
      <c r="G154" t="s">
        <v>22</v>
      </c>
      <c r="H154" t="s">
        <v>6165</v>
      </c>
      <c r="I154">
        <v>360</v>
      </c>
      <c r="J154" t="s">
        <v>23</v>
      </c>
      <c r="K154" t="s">
        <v>24</v>
      </c>
      <c r="L154">
        <v>878</v>
      </c>
      <c r="M154" t="s">
        <v>740</v>
      </c>
      <c r="N154" s="2">
        <v>46314.920347222222</v>
      </c>
      <c r="O154">
        <v>360</v>
      </c>
      <c r="P154" t="s">
        <v>26</v>
      </c>
      <c r="Q154">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t="s">
        <v>856</v>
      </c>
      <c r="B155" t="s">
        <v>18</v>
      </c>
      <c r="C155" t="s">
        <v>203</v>
      </c>
      <c r="D155" t="s">
        <v>129</v>
      </c>
      <c r="E155" t="s">
        <v>2958</v>
      </c>
      <c r="F155" s="2">
        <v>46314.874212962961</v>
      </c>
      <c r="G155" t="s">
        <v>22</v>
      </c>
      <c r="H155" t="s">
        <v>6166</v>
      </c>
      <c r="I155">
        <v>350</v>
      </c>
      <c r="J155" t="s">
        <v>23</v>
      </c>
      <c r="K155" t="s">
        <v>24</v>
      </c>
      <c r="L155">
        <v>373</v>
      </c>
      <c r="M155" t="s">
        <v>31</v>
      </c>
      <c r="N155" s="2">
        <v>46314.896574074075</v>
      </c>
      <c r="O155">
        <v>350</v>
      </c>
      <c r="P155" t="s">
        <v>26</v>
      </c>
      <c r="Q155">
        <v>40</v>
      </c>
      <c r="R155" s="3" t="str">
        <f>IF(OR(G155="12R",G155="12L"),_xlfn.XLOOKUP(C155,DB!$A$2:$A$255,DB!$B$2:$B$255,""),IF(OR(G155="30L",G155="30R"),_xlfn.XLOOKUP(C155,DB!$A$2:$A$255,DB!$C$2:$C$255,""),""))</f>
        <v>ENEBA</v>
      </c>
      <c r="S155" s="3">
        <f t="shared" si="2"/>
        <v>20</v>
      </c>
      <c r="T155" s="3" t="str">
        <f>_xlfn.XLOOKUP(C155,DB!$A$2:$A$255,DB!$D$2:$D$255,"")</f>
        <v>Sector 3</v>
      </c>
    </row>
    <row r="156" spans="1:20" x14ac:dyDescent="0.2">
      <c r="A156" t="s">
        <v>316</v>
      </c>
      <c r="B156" t="s">
        <v>18</v>
      </c>
      <c r="C156" t="s">
        <v>317</v>
      </c>
      <c r="D156" t="s">
        <v>44</v>
      </c>
      <c r="E156" t="s">
        <v>885</v>
      </c>
      <c r="F156" s="2">
        <v>46314.875520833331</v>
      </c>
      <c r="G156" t="s">
        <v>22</v>
      </c>
      <c r="H156" t="s">
        <v>6167</v>
      </c>
      <c r="I156">
        <v>320</v>
      </c>
      <c r="J156" t="s">
        <v>23</v>
      </c>
      <c r="K156" t="s">
        <v>24</v>
      </c>
      <c r="L156">
        <v>440</v>
      </c>
      <c r="M156" t="s">
        <v>204</v>
      </c>
      <c r="N156" s="2">
        <v>46314.901412037034</v>
      </c>
      <c r="O156">
        <v>340</v>
      </c>
      <c r="P156" t="s">
        <v>26</v>
      </c>
      <c r="Q156">
        <v>40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313</v>
      </c>
      <c r="B157" t="s">
        <v>18</v>
      </c>
      <c r="C157" t="s">
        <v>314</v>
      </c>
      <c r="D157" t="s">
        <v>34</v>
      </c>
      <c r="E157" t="s">
        <v>862</v>
      </c>
      <c r="F157" s="2">
        <v>46314.876967592594</v>
      </c>
      <c r="G157" t="s">
        <v>22</v>
      </c>
      <c r="H157" t="s">
        <v>6168</v>
      </c>
      <c r="I157">
        <v>330</v>
      </c>
      <c r="J157" t="s">
        <v>23</v>
      </c>
      <c r="K157" t="s">
        <v>24</v>
      </c>
      <c r="L157">
        <v>199</v>
      </c>
      <c r="M157" t="s">
        <v>5410</v>
      </c>
      <c r="N157" s="2">
        <v>46314.889456018522</v>
      </c>
      <c r="O157">
        <v>271</v>
      </c>
      <c r="P157" t="s">
        <v>26</v>
      </c>
      <c r="Q157">
        <v>190</v>
      </c>
      <c r="R157" s="3" t="str">
        <f>IF(OR(G157="12R",G157="12L"),_xlfn.XLOOKUP(C157,DB!$A$2:$A$255,DB!$B$2:$B$255,""),IF(OR(G157="30L",G157="30R"),_xlfn.XLOOKUP(C157,DB!$A$2:$A$255,DB!$C$2:$C$255,""),""))</f>
        <v>CZM</v>
      </c>
      <c r="S157" s="3">
        <f t="shared" si="2"/>
        <v>21</v>
      </c>
      <c r="T157" s="3" t="str">
        <f>_xlfn.XLOOKUP(C157,DB!$A$2:$A$255,DB!$D$2:$D$255,"")</f>
        <v>Sector 7</v>
      </c>
    </row>
    <row r="158" spans="1:20" x14ac:dyDescent="0.2">
      <c r="A158" t="s">
        <v>320</v>
      </c>
      <c r="B158" t="s">
        <v>18</v>
      </c>
      <c r="C158" t="s">
        <v>128</v>
      </c>
      <c r="D158" t="s">
        <v>129</v>
      </c>
      <c r="E158" t="s">
        <v>6169</v>
      </c>
      <c r="F158" s="2">
        <v>46314.878668981481</v>
      </c>
      <c r="G158" t="s">
        <v>22</v>
      </c>
      <c r="H158" t="s">
        <v>6170</v>
      </c>
      <c r="I158">
        <v>360</v>
      </c>
      <c r="J158" t="s">
        <v>23</v>
      </c>
      <c r="K158" t="s">
        <v>24</v>
      </c>
      <c r="L158">
        <v>557</v>
      </c>
      <c r="M158" t="s">
        <v>130</v>
      </c>
      <c r="N158" s="2">
        <v>46314.910324074073</v>
      </c>
      <c r="O158">
        <v>360</v>
      </c>
      <c r="P158" t="s">
        <v>26</v>
      </c>
      <c r="Q158">
        <v>40</v>
      </c>
      <c r="R158" s="3" t="str">
        <f>IF(OR(G158="12R",G158="12L"),_xlfn.XLOOKUP(C158,DB!$A$2:$A$255,DB!$B$2:$B$255,""),IF(OR(G158="30L",G158="30R"),_xlfn.XLOOKUP(C158,DB!$A$2:$A$255,DB!$C$2:$C$255,""),""))</f>
        <v>ENEBA</v>
      </c>
      <c r="S158" s="3">
        <f t="shared" si="2"/>
        <v>21</v>
      </c>
      <c r="T158" s="3" t="str">
        <f>_xlfn.XLOOKUP(C158,DB!$A$2:$A$255,DB!$D$2:$D$255,"")</f>
        <v>Sector 3</v>
      </c>
    </row>
    <row r="159" spans="1:20" x14ac:dyDescent="0.2">
      <c r="A159" t="s">
        <v>525</v>
      </c>
      <c r="B159" t="s">
        <v>18</v>
      </c>
      <c r="C159" t="s">
        <v>317</v>
      </c>
      <c r="D159" t="s">
        <v>29</v>
      </c>
      <c r="E159" t="s">
        <v>3699</v>
      </c>
      <c r="F159" s="2">
        <v>46314.879861111112</v>
      </c>
      <c r="G159" t="s">
        <v>22</v>
      </c>
      <c r="H159" t="s">
        <v>6171</v>
      </c>
      <c r="I159">
        <v>300</v>
      </c>
      <c r="J159" t="s">
        <v>23</v>
      </c>
      <c r="K159" t="s">
        <v>24</v>
      </c>
      <c r="L159">
        <v>527</v>
      </c>
      <c r="M159" t="s">
        <v>130</v>
      </c>
      <c r="N159" s="2">
        <v>46314.90902777778</v>
      </c>
      <c r="O159">
        <v>300</v>
      </c>
      <c r="P159" t="s">
        <v>26</v>
      </c>
      <c r="Q159">
        <v>40</v>
      </c>
      <c r="R159" s="3" t="str">
        <f>IF(OR(G159="12R",G159="12L"),_xlfn.XLOOKUP(C159,DB!$A$2:$A$255,DB!$B$2:$B$255,""),IF(OR(G159="30L",G159="30R"),_xlfn.XLOOKUP(C159,DB!$A$2:$A$255,DB!$C$2:$C$255,""),""))</f>
        <v>UDGUV</v>
      </c>
      <c r="S159" s="3">
        <f t="shared" si="2"/>
        <v>21</v>
      </c>
      <c r="T159" s="3" t="str">
        <f>_xlfn.XLOOKUP(C159,DB!$A$2:$A$255,DB!$D$2:$D$255,"")</f>
        <v>Sector 2</v>
      </c>
    </row>
    <row r="160" spans="1:20" x14ac:dyDescent="0.2">
      <c r="A160" t="s">
        <v>326</v>
      </c>
      <c r="B160" t="s">
        <v>18</v>
      </c>
      <c r="C160" t="s">
        <v>33</v>
      </c>
      <c r="D160" t="s">
        <v>54</v>
      </c>
      <c r="E160" t="s">
        <v>512</v>
      </c>
      <c r="F160" s="2">
        <v>46314.880949074075</v>
      </c>
      <c r="G160" t="s">
        <v>22</v>
      </c>
      <c r="H160" t="s">
        <v>6172</v>
      </c>
      <c r="I160">
        <v>380</v>
      </c>
      <c r="J160" t="s">
        <v>23</v>
      </c>
      <c r="K160" t="s">
        <v>24</v>
      </c>
      <c r="L160">
        <v>867</v>
      </c>
      <c r="M160" t="s">
        <v>36</v>
      </c>
      <c r="N160" s="2">
        <v>46314.928587962961</v>
      </c>
      <c r="O160">
        <v>380</v>
      </c>
      <c r="P160" t="s">
        <v>26</v>
      </c>
      <c r="Q160">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883</v>
      </c>
      <c r="B161" t="s">
        <v>18</v>
      </c>
      <c r="C161" t="s">
        <v>170</v>
      </c>
      <c r="D161" t="s">
        <v>61</v>
      </c>
      <c r="E161" t="s">
        <v>3429</v>
      </c>
      <c r="F161" s="2">
        <v>46314.881979166668</v>
      </c>
      <c r="G161" t="s">
        <v>22</v>
      </c>
      <c r="H161" t="s">
        <v>6173</v>
      </c>
      <c r="I161">
        <v>330</v>
      </c>
      <c r="J161" t="s">
        <v>23</v>
      </c>
      <c r="K161" t="s">
        <v>24</v>
      </c>
      <c r="L161">
        <v>351</v>
      </c>
      <c r="M161" t="s">
        <v>31</v>
      </c>
      <c r="N161" s="2">
        <v>46314.902465277781</v>
      </c>
      <c r="O161">
        <v>330</v>
      </c>
      <c r="P161" t="s">
        <v>26</v>
      </c>
      <c r="Q161">
        <v>40</v>
      </c>
      <c r="R161" s="3" t="str">
        <f>IF(OR(G161="12R",G161="12L"),_xlfn.XLOOKUP(C161,DB!$A$2:$A$255,DB!$B$2:$B$255,""),IF(OR(G161="30L",G161="30R"),_xlfn.XLOOKUP(C161,DB!$A$2:$A$255,DB!$C$2:$C$255,""),""))</f>
        <v>OMSUK</v>
      </c>
      <c r="S161" s="3">
        <f t="shared" si="2"/>
        <v>21</v>
      </c>
      <c r="T161" s="3" t="str">
        <f>_xlfn.XLOOKUP(C161,DB!$A$2:$A$255,DB!$D$2:$D$255,"")</f>
        <v>Sector 3</v>
      </c>
    </row>
    <row r="162" spans="1:20" x14ac:dyDescent="0.2">
      <c r="A162" t="s">
        <v>527</v>
      </c>
      <c r="B162" t="s">
        <v>18</v>
      </c>
      <c r="C162" t="s">
        <v>528</v>
      </c>
      <c r="D162" t="s">
        <v>20</v>
      </c>
      <c r="E162" t="s">
        <v>6174</v>
      </c>
      <c r="F162" s="2">
        <v>46314.883449074077</v>
      </c>
      <c r="G162" t="s">
        <v>22</v>
      </c>
      <c r="H162" t="s">
        <v>6175</v>
      </c>
      <c r="I162">
        <v>280</v>
      </c>
      <c r="J162" t="s">
        <v>23</v>
      </c>
      <c r="K162" t="s">
        <v>24</v>
      </c>
      <c r="L162">
        <v>504</v>
      </c>
      <c r="M162" t="s">
        <v>6176</v>
      </c>
      <c r="N162" s="2">
        <v>46314.910173611112</v>
      </c>
      <c r="O162">
        <v>280</v>
      </c>
      <c r="P162" t="s">
        <v>26</v>
      </c>
      <c r="Q162">
        <v>40</v>
      </c>
      <c r="R162" s="3" t="str">
        <f>IF(OR(G162="12R",G162="12L"),_xlfn.XLOOKUP(C162,DB!$A$2:$A$255,DB!$B$2:$B$255,""),IF(OR(G162="30L",G162="30R"),_xlfn.XLOOKUP(C162,DB!$A$2:$A$255,DB!$C$2:$C$255,""),""))</f>
        <v>ENEBA</v>
      </c>
      <c r="S162" s="3">
        <f t="shared" si="2"/>
        <v>21</v>
      </c>
      <c r="T162" s="3" t="str">
        <f>_xlfn.XLOOKUP(C162,DB!$A$2:$A$255,DB!$D$2:$D$255,"")</f>
        <v>Sector 3</v>
      </c>
    </row>
    <row r="163" spans="1:20" x14ac:dyDescent="0.2">
      <c r="A163" t="s">
        <v>327</v>
      </c>
      <c r="B163" t="s">
        <v>18</v>
      </c>
      <c r="C163" t="s">
        <v>328</v>
      </c>
      <c r="D163" t="s">
        <v>29</v>
      </c>
      <c r="E163" t="s">
        <v>6177</v>
      </c>
      <c r="F163" s="2">
        <v>46314.891168981485</v>
      </c>
      <c r="G163" t="s">
        <v>22</v>
      </c>
      <c r="H163" t="s">
        <v>6178</v>
      </c>
      <c r="I163">
        <v>360</v>
      </c>
      <c r="J163" t="s">
        <v>23</v>
      </c>
      <c r="K163" t="s">
        <v>24</v>
      </c>
      <c r="L163">
        <v>445</v>
      </c>
      <c r="M163" t="s">
        <v>204</v>
      </c>
      <c r="N163" s="2">
        <v>46314.917384259257</v>
      </c>
      <c r="O163">
        <v>360</v>
      </c>
      <c r="P163" t="s">
        <v>26</v>
      </c>
      <c r="Q163">
        <v>40</v>
      </c>
      <c r="R163" s="3" t="str">
        <f>IF(OR(G163="12R",G163="12L"),_xlfn.XLOOKUP(C163,DB!$A$2:$A$255,DB!$B$2:$B$255,""),IF(OR(G163="30L",G163="30R"),_xlfn.XLOOKUP(C163,DB!$A$2:$A$255,DB!$C$2:$C$255,""),""))</f>
        <v>OMSUK</v>
      </c>
      <c r="S163" s="3">
        <f t="shared" si="2"/>
        <v>21</v>
      </c>
      <c r="T163" s="3" t="str">
        <f>_xlfn.XLOOKUP(C163,DB!$A$2:$A$255,DB!$D$2:$D$255,"")</f>
        <v>Sector 3</v>
      </c>
    </row>
    <row r="164" spans="1:20" x14ac:dyDescent="0.2">
      <c r="A164" t="s">
        <v>6179</v>
      </c>
      <c r="B164" t="s">
        <v>18</v>
      </c>
      <c r="C164" t="s">
        <v>50</v>
      </c>
      <c r="D164" t="s">
        <v>500</v>
      </c>
      <c r="F164" s="2">
        <v>46314.891967592594</v>
      </c>
      <c r="G164" t="s">
        <v>22</v>
      </c>
      <c r="H164" t="s">
        <v>1141</v>
      </c>
      <c r="I164">
        <v>450</v>
      </c>
      <c r="J164" t="s">
        <v>23</v>
      </c>
      <c r="K164" t="s">
        <v>51</v>
      </c>
      <c r="L164">
        <v>862</v>
      </c>
      <c r="M164" t="s">
        <v>46</v>
      </c>
      <c r="N164" s="2">
        <v>46314.939409722225</v>
      </c>
      <c r="O164">
        <v>450</v>
      </c>
      <c r="P164" t="s">
        <v>26</v>
      </c>
      <c r="Q164">
        <v>30</v>
      </c>
      <c r="R164" s="3" t="str">
        <f>IF(OR(G164="12R",G164="12L"),_xlfn.XLOOKUP(C164,DB!$A$2:$A$255,DB!$B$2:$B$255,""),IF(OR(G164="30L",G164="30R"),_xlfn.XLOOKUP(C164,DB!$A$2:$A$255,DB!$C$2:$C$255,""),""))</f>
        <v>UDGUV</v>
      </c>
      <c r="S164" s="3">
        <f t="shared" si="2"/>
        <v>21</v>
      </c>
      <c r="T164" s="3" t="str">
        <f>_xlfn.XLOOKUP(C164,DB!$A$2:$A$255,DB!$D$2:$D$255,"")</f>
        <v>Sector 2</v>
      </c>
    </row>
    <row r="165" spans="1:20" x14ac:dyDescent="0.2">
      <c r="A165" t="s">
        <v>530</v>
      </c>
      <c r="B165" t="s">
        <v>18</v>
      </c>
      <c r="C165" t="s">
        <v>178</v>
      </c>
      <c r="D165" t="s">
        <v>44</v>
      </c>
      <c r="E165" t="s">
        <v>3730</v>
      </c>
      <c r="F165" s="2">
        <v>46314.892638888887</v>
      </c>
      <c r="G165" t="s">
        <v>22</v>
      </c>
      <c r="H165" t="s">
        <v>6180</v>
      </c>
      <c r="I165">
        <v>330</v>
      </c>
      <c r="J165" t="s">
        <v>23</v>
      </c>
      <c r="K165" t="s">
        <v>24</v>
      </c>
      <c r="L165">
        <v>361</v>
      </c>
      <c r="M165" t="s">
        <v>31</v>
      </c>
      <c r="N165" s="2">
        <v>46314.913483796299</v>
      </c>
      <c r="O165">
        <v>330</v>
      </c>
      <c r="P165" t="s">
        <v>26</v>
      </c>
      <c r="Q165">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t="s">
        <v>324</v>
      </c>
      <c r="B166" t="s">
        <v>18</v>
      </c>
      <c r="C166" t="s">
        <v>325</v>
      </c>
      <c r="D166" t="s">
        <v>123</v>
      </c>
      <c r="E166" t="s">
        <v>6181</v>
      </c>
      <c r="F166" s="2">
        <v>46314.893946759257</v>
      </c>
      <c r="G166" t="s">
        <v>22</v>
      </c>
      <c r="H166" t="s">
        <v>6182</v>
      </c>
      <c r="I166">
        <v>340</v>
      </c>
      <c r="J166" t="s">
        <v>23</v>
      </c>
      <c r="K166" t="s">
        <v>24</v>
      </c>
      <c r="L166">
        <v>530</v>
      </c>
      <c r="M166" t="s">
        <v>130</v>
      </c>
      <c r="N166" s="2">
        <v>46314.923784722225</v>
      </c>
      <c r="O166">
        <v>340</v>
      </c>
      <c r="P166" t="s">
        <v>26</v>
      </c>
      <c r="Q166">
        <v>40</v>
      </c>
      <c r="R166" s="3" t="str">
        <f>IF(OR(G166="12R",G166="12L"),_xlfn.XLOOKUP(C166,DB!$A$2:$A$255,DB!$B$2:$B$255,""),IF(OR(G166="30L",G166="30R"),_xlfn.XLOOKUP(C166,DB!$A$2:$A$255,DB!$C$2:$C$255,""),""))</f>
        <v>OMSUK</v>
      </c>
      <c r="S166" s="3">
        <f t="shared" si="2"/>
        <v>21</v>
      </c>
      <c r="T166" s="3" t="str">
        <f>_xlfn.XLOOKUP(C166,DB!$A$2:$A$255,DB!$D$2:$D$255,"")</f>
        <v>Sector 3</v>
      </c>
    </row>
    <row r="167" spans="1:20" x14ac:dyDescent="0.2">
      <c r="A167" t="s">
        <v>6183</v>
      </c>
      <c r="B167" t="s">
        <v>18</v>
      </c>
      <c r="C167" t="s">
        <v>50</v>
      </c>
      <c r="D167" t="s">
        <v>132</v>
      </c>
      <c r="F167" s="2">
        <v>46314.894745370373</v>
      </c>
      <c r="G167" t="s">
        <v>22</v>
      </c>
      <c r="H167" t="s">
        <v>6184</v>
      </c>
      <c r="I167">
        <v>320</v>
      </c>
      <c r="J167" t="s">
        <v>23</v>
      </c>
      <c r="K167" t="s">
        <v>51</v>
      </c>
      <c r="L167">
        <v>870</v>
      </c>
      <c r="M167" t="s">
        <v>46</v>
      </c>
      <c r="N167" s="2">
        <v>46314.945787037039</v>
      </c>
      <c r="O167">
        <v>340</v>
      </c>
      <c r="P167" t="s">
        <v>26</v>
      </c>
      <c r="Q167">
        <v>30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339</v>
      </c>
      <c r="B168" t="s">
        <v>18</v>
      </c>
      <c r="C168" t="s">
        <v>193</v>
      </c>
      <c r="D168" t="s">
        <v>34</v>
      </c>
      <c r="E168" t="s">
        <v>1098</v>
      </c>
      <c r="F168" s="2">
        <v>46314.89640046296</v>
      </c>
      <c r="G168" t="s">
        <v>22</v>
      </c>
      <c r="H168" t="s">
        <v>6185</v>
      </c>
      <c r="I168">
        <v>380</v>
      </c>
      <c r="J168" t="s">
        <v>23</v>
      </c>
      <c r="K168" t="s">
        <v>24</v>
      </c>
      <c r="L168">
        <v>834</v>
      </c>
      <c r="M168" t="s">
        <v>193</v>
      </c>
      <c r="N168" s="2">
        <v>46314.94290509259</v>
      </c>
      <c r="O168">
        <v>15</v>
      </c>
      <c r="P168" t="s">
        <v>26</v>
      </c>
      <c r="Q168">
        <v>190</v>
      </c>
      <c r="R168" s="3" t="str">
        <f>IF(OR(G168="12R",G168="12L"),_xlfn.XLOOKUP(C168,DB!$A$2:$A$255,DB!$B$2:$B$255,""),IF(OR(G168="30L",G168="30R"),_xlfn.XLOOKUP(C168,DB!$A$2:$A$255,DB!$C$2:$C$255,""),""))</f>
        <v>UDGUV</v>
      </c>
      <c r="S168" s="3">
        <f t="shared" si="2"/>
        <v>21</v>
      </c>
      <c r="T168" s="3" t="str">
        <f>_xlfn.XLOOKUP(C168,DB!$A$2:$A$255,DB!$D$2:$D$255,"")</f>
        <v>Sector 2</v>
      </c>
    </row>
    <row r="169" spans="1:20" x14ac:dyDescent="0.2">
      <c r="A169" t="s">
        <v>334</v>
      </c>
      <c r="B169" t="s">
        <v>18</v>
      </c>
      <c r="C169" t="s">
        <v>19</v>
      </c>
      <c r="D169" t="s">
        <v>54</v>
      </c>
      <c r="E169" t="s">
        <v>704</v>
      </c>
      <c r="F169" s="2">
        <v>46314.897766203707</v>
      </c>
      <c r="G169" t="s">
        <v>22</v>
      </c>
      <c r="H169" t="s">
        <v>6186</v>
      </c>
      <c r="I169">
        <v>380</v>
      </c>
      <c r="J169" t="s">
        <v>23</v>
      </c>
      <c r="K169" t="s">
        <v>24</v>
      </c>
      <c r="L169">
        <v>899</v>
      </c>
      <c r="M169" t="s">
        <v>2780</v>
      </c>
      <c r="N169" s="2">
        <v>46314.946689814817</v>
      </c>
      <c r="O169">
        <v>380</v>
      </c>
      <c r="P169" t="s">
        <v>26</v>
      </c>
      <c r="Q169">
        <v>190</v>
      </c>
      <c r="R169" s="3" t="str">
        <f>IF(OR(G169="12R",G169="12L"),_xlfn.XLOOKUP(C169,DB!$A$2:$A$255,DB!$B$2:$B$255,""),IF(OR(G169="30L",G169="30R"),_xlfn.XLOOKUP(C169,DB!$A$2:$A$255,DB!$C$2:$C$255,""),""))</f>
        <v>UDGUV</v>
      </c>
      <c r="S169" s="3">
        <f t="shared" si="2"/>
        <v>21</v>
      </c>
      <c r="T169" s="3" t="str">
        <f>_xlfn.XLOOKUP(C169,DB!$A$2:$A$255,DB!$D$2:$D$255,"")</f>
        <v>Sector 2</v>
      </c>
    </row>
    <row r="170" spans="1:20" x14ac:dyDescent="0.2">
      <c r="A170" t="s">
        <v>333</v>
      </c>
      <c r="B170" t="s">
        <v>18</v>
      </c>
      <c r="C170" t="s">
        <v>148</v>
      </c>
      <c r="D170" t="s">
        <v>129</v>
      </c>
      <c r="E170" t="s">
        <v>2798</v>
      </c>
      <c r="F170" s="2">
        <v>46314.898530092592</v>
      </c>
      <c r="G170" t="s">
        <v>22</v>
      </c>
      <c r="H170" t="s">
        <v>6187</v>
      </c>
      <c r="I170">
        <v>370</v>
      </c>
      <c r="J170" t="s">
        <v>23</v>
      </c>
      <c r="K170" t="s">
        <v>24</v>
      </c>
      <c r="L170">
        <v>133</v>
      </c>
      <c r="M170" t="s">
        <v>40</v>
      </c>
      <c r="N170" s="2">
        <v>46314.907858796294</v>
      </c>
      <c r="O170">
        <v>245</v>
      </c>
      <c r="P170" t="s">
        <v>26</v>
      </c>
      <c r="Q170">
        <v>190</v>
      </c>
      <c r="R170" s="3" t="str">
        <f>IF(OR(G170="12R",G170="12L"),_xlfn.XLOOKUP(C170,DB!$A$2:$A$255,DB!$B$2:$B$255,""),IF(OR(G170="30L",G170="30R"),_xlfn.XLOOKUP(C170,DB!$A$2:$A$255,DB!$C$2:$C$255,""),""))</f>
        <v>NUDAL</v>
      </c>
      <c r="S170" s="3">
        <f t="shared" si="2"/>
        <v>21</v>
      </c>
      <c r="T170" s="3" t="str">
        <f>_xlfn.XLOOKUP(C170,DB!$A$2:$A$255,DB!$D$2:$D$255,"")</f>
        <v>Sector 3</v>
      </c>
    </row>
    <row r="171" spans="1:20" x14ac:dyDescent="0.2">
      <c r="A171" t="s">
        <v>793</v>
      </c>
      <c r="B171" t="s">
        <v>18</v>
      </c>
      <c r="C171" t="s">
        <v>48</v>
      </c>
      <c r="D171" t="s">
        <v>366</v>
      </c>
      <c r="E171" t="s">
        <v>441</v>
      </c>
      <c r="F171" s="2">
        <v>46314.899756944447</v>
      </c>
      <c r="G171" t="s">
        <v>22</v>
      </c>
      <c r="H171" t="s">
        <v>6188</v>
      </c>
      <c r="I171">
        <v>390</v>
      </c>
      <c r="J171" t="s">
        <v>23</v>
      </c>
      <c r="K171" t="s">
        <v>24</v>
      </c>
      <c r="L171">
        <v>360</v>
      </c>
      <c r="M171" t="s">
        <v>31</v>
      </c>
      <c r="N171" s="2">
        <v>46314.919502314813</v>
      </c>
      <c r="O171">
        <v>390</v>
      </c>
      <c r="P171" t="s">
        <v>41</v>
      </c>
      <c r="Q171">
        <v>40</v>
      </c>
      <c r="R171" s="3" t="str">
        <f>IF(OR(G171="12R",G171="12L"),_xlfn.XLOOKUP(C171,DB!$A$2:$A$255,DB!$B$2:$B$255,""),IF(OR(G171="30L",G171="30R"),_xlfn.XLOOKUP(C171,DB!$A$2:$A$255,DB!$C$2:$C$255,""),""))</f>
        <v>NUDAL</v>
      </c>
      <c r="S171" s="3">
        <f t="shared" si="2"/>
        <v>21</v>
      </c>
      <c r="T171" s="3" t="str">
        <f>_xlfn.XLOOKUP(C171,DB!$A$2:$A$255,DB!$D$2:$D$255,"")</f>
        <v>Sector 3</v>
      </c>
    </row>
    <row r="172" spans="1:20" x14ac:dyDescent="0.2">
      <c r="A172" t="s">
        <v>340</v>
      </c>
      <c r="B172" t="s">
        <v>18</v>
      </c>
      <c r="C172" t="s">
        <v>101</v>
      </c>
      <c r="D172" t="s">
        <v>61</v>
      </c>
      <c r="E172" t="s">
        <v>2843</v>
      </c>
      <c r="F172" s="2">
        <v>46314.902499999997</v>
      </c>
      <c r="G172" t="s">
        <v>22</v>
      </c>
      <c r="H172" t="s">
        <v>6189</v>
      </c>
      <c r="I172">
        <v>360</v>
      </c>
      <c r="J172" t="s">
        <v>23</v>
      </c>
      <c r="K172" t="s">
        <v>152</v>
      </c>
      <c r="L172">
        <v>875</v>
      </c>
      <c r="M172" t="s">
        <v>705</v>
      </c>
      <c r="N172" s="2">
        <v>46314.950300925928</v>
      </c>
      <c r="O172">
        <v>360</v>
      </c>
      <c r="P172" t="s">
        <v>26</v>
      </c>
      <c r="Q172">
        <v>190</v>
      </c>
      <c r="R172" s="3" t="str">
        <f>IF(OR(G172="12R",G172="12L"),_xlfn.XLOOKUP(C172,DB!$A$2:$A$255,DB!$B$2:$B$255,""),IF(OR(G172="30L",G172="30R"),_xlfn.XLOOKUP(C172,DB!$A$2:$A$255,DB!$C$2:$C$255,""),""))</f>
        <v>UDGUV</v>
      </c>
      <c r="S172" s="3">
        <f t="shared" si="2"/>
        <v>21</v>
      </c>
      <c r="T172" s="3" t="str">
        <f>_xlfn.XLOOKUP(C172,DB!$A$2:$A$255,DB!$D$2:$D$255,"")</f>
        <v>Sector 2</v>
      </c>
    </row>
    <row r="173" spans="1:20" x14ac:dyDescent="0.2">
      <c r="A173" t="s">
        <v>791</v>
      </c>
      <c r="B173" t="s">
        <v>18</v>
      </c>
      <c r="C173" t="s">
        <v>322</v>
      </c>
      <c r="D173" t="s">
        <v>366</v>
      </c>
      <c r="E173" t="s">
        <v>792</v>
      </c>
      <c r="F173" s="2">
        <v>46314.903437499997</v>
      </c>
      <c r="G173" t="s">
        <v>22</v>
      </c>
      <c r="H173" t="s">
        <v>6190</v>
      </c>
      <c r="I173">
        <v>390</v>
      </c>
      <c r="J173" t="s">
        <v>23</v>
      </c>
      <c r="K173" t="s">
        <v>24</v>
      </c>
      <c r="L173">
        <v>361</v>
      </c>
      <c r="M173" t="s">
        <v>31</v>
      </c>
      <c r="N173" s="2">
        <v>46314.923506944448</v>
      </c>
      <c r="O173">
        <v>370</v>
      </c>
      <c r="P173" t="s">
        <v>41</v>
      </c>
      <c r="Q173">
        <v>40</v>
      </c>
      <c r="R173" s="3" t="str">
        <f>IF(OR(G173="12R",G173="12L"),_xlfn.XLOOKUP(C173,DB!$A$2:$A$255,DB!$B$2:$B$255,""),IF(OR(G173="30L",G173="30R"),_xlfn.XLOOKUP(C173,DB!$A$2:$A$255,DB!$C$2:$C$255,""),""))</f>
        <v>NUDAL</v>
      </c>
      <c r="S173" s="3">
        <f t="shared" si="2"/>
        <v>21</v>
      </c>
      <c r="T173" s="3" t="str">
        <f>_xlfn.XLOOKUP(C173,DB!$A$2:$A$255,DB!$D$2:$D$255,"")</f>
        <v>Sector 3</v>
      </c>
    </row>
    <row r="174" spans="1:20" x14ac:dyDescent="0.2">
      <c r="A174" t="s">
        <v>1481</v>
      </c>
      <c r="B174" t="s">
        <v>18</v>
      </c>
      <c r="C174" t="s">
        <v>854</v>
      </c>
      <c r="D174" t="s">
        <v>29</v>
      </c>
      <c r="E174" t="s">
        <v>6191</v>
      </c>
      <c r="F174" s="2">
        <v>46314.904756944445</v>
      </c>
      <c r="G174" t="s">
        <v>22</v>
      </c>
      <c r="H174" t="s">
        <v>6192</v>
      </c>
      <c r="I174">
        <v>340</v>
      </c>
      <c r="J174" t="s">
        <v>23</v>
      </c>
      <c r="K174" t="s">
        <v>24</v>
      </c>
      <c r="L174">
        <v>881</v>
      </c>
      <c r="M174" t="s">
        <v>36</v>
      </c>
      <c r="N174" s="2">
        <v>46314.951192129629</v>
      </c>
      <c r="O174">
        <v>360</v>
      </c>
      <c r="P174" t="s">
        <v>26</v>
      </c>
      <c r="Q174">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t="s">
        <v>297</v>
      </c>
      <c r="B175" t="s">
        <v>18</v>
      </c>
      <c r="C175" t="s">
        <v>33</v>
      </c>
      <c r="D175" t="s">
        <v>61</v>
      </c>
      <c r="E175" t="s">
        <v>2651</v>
      </c>
      <c r="F175" s="2">
        <v>46314.906388888892</v>
      </c>
      <c r="G175" t="s">
        <v>22</v>
      </c>
      <c r="H175" t="s">
        <v>6193</v>
      </c>
      <c r="I175">
        <v>320</v>
      </c>
      <c r="J175" t="s">
        <v>23</v>
      </c>
      <c r="K175" t="s">
        <v>24</v>
      </c>
      <c r="L175">
        <v>876</v>
      </c>
      <c r="M175" t="s">
        <v>36</v>
      </c>
      <c r="N175" s="2">
        <v>46314.954236111109</v>
      </c>
      <c r="O175">
        <v>320</v>
      </c>
      <c r="P175" t="s">
        <v>26</v>
      </c>
      <c r="Q175">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t="s">
        <v>338</v>
      </c>
      <c r="B176" t="s">
        <v>18</v>
      </c>
      <c r="C176" t="s">
        <v>75</v>
      </c>
      <c r="D176" t="s">
        <v>54</v>
      </c>
      <c r="E176" t="s">
        <v>428</v>
      </c>
      <c r="F176" s="2">
        <v>46314.913564814815</v>
      </c>
      <c r="G176" t="s">
        <v>22</v>
      </c>
      <c r="H176" t="s">
        <v>6194</v>
      </c>
      <c r="I176">
        <v>380</v>
      </c>
      <c r="J176" t="s">
        <v>23</v>
      </c>
      <c r="K176" t="s">
        <v>24</v>
      </c>
      <c r="L176">
        <v>728</v>
      </c>
      <c r="M176" t="s">
        <v>75</v>
      </c>
      <c r="N176" s="2">
        <v>46314.956631944442</v>
      </c>
      <c r="O176">
        <v>0</v>
      </c>
      <c r="P176" t="s">
        <v>26</v>
      </c>
      <c r="Q176">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t="s">
        <v>337</v>
      </c>
      <c r="B177" t="s">
        <v>18</v>
      </c>
      <c r="C177" t="s">
        <v>219</v>
      </c>
      <c r="D177" t="s">
        <v>54</v>
      </c>
      <c r="E177" t="s">
        <v>6195</v>
      </c>
      <c r="F177" s="2">
        <v>46314.914837962962</v>
      </c>
      <c r="G177" t="s">
        <v>22</v>
      </c>
      <c r="H177" t="s">
        <v>6196</v>
      </c>
      <c r="I177">
        <v>350</v>
      </c>
      <c r="J177" t="s">
        <v>23</v>
      </c>
      <c r="K177" t="s">
        <v>24</v>
      </c>
      <c r="L177">
        <v>151</v>
      </c>
      <c r="M177" t="s">
        <v>117</v>
      </c>
      <c r="N177" s="2">
        <v>46314.925219907411</v>
      </c>
      <c r="O177">
        <v>290</v>
      </c>
      <c r="P177" t="s">
        <v>26</v>
      </c>
      <c r="Q177">
        <v>190</v>
      </c>
      <c r="R177" s="3" t="str">
        <f>IF(OR(G177="12R",G177="12L"),_xlfn.XLOOKUP(C177,DB!$A$2:$A$255,DB!$B$2:$B$255,""),IF(OR(G177="30L",G177="30R"),_xlfn.XLOOKUP(C177,DB!$A$2:$A$255,DB!$C$2:$C$255,""),""))</f>
        <v>TAKUX</v>
      </c>
      <c r="S177" s="3">
        <f t="shared" si="2"/>
        <v>21</v>
      </c>
      <c r="T177" s="3" t="str">
        <f>_xlfn.XLOOKUP(C177,DB!$A$2:$A$255,DB!$D$2:$D$255,"")</f>
        <v>Sector 7</v>
      </c>
    </row>
    <row r="178" spans="1:20" x14ac:dyDescent="0.2">
      <c r="A178" t="s">
        <v>336</v>
      </c>
      <c r="B178" t="s">
        <v>18</v>
      </c>
      <c r="C178" t="s">
        <v>115</v>
      </c>
      <c r="D178" t="s">
        <v>129</v>
      </c>
      <c r="E178" t="s">
        <v>2797</v>
      </c>
      <c r="F178" s="2">
        <v>46314.920451388891</v>
      </c>
      <c r="G178" t="s">
        <v>22</v>
      </c>
      <c r="H178" t="s">
        <v>6197</v>
      </c>
      <c r="I178">
        <v>350</v>
      </c>
      <c r="J178" t="s">
        <v>23</v>
      </c>
      <c r="K178" t="s">
        <v>24</v>
      </c>
      <c r="L178">
        <v>150</v>
      </c>
      <c r="M178" t="s">
        <v>117</v>
      </c>
      <c r="N178" s="2">
        <v>46314.930636574078</v>
      </c>
      <c r="O178">
        <v>285</v>
      </c>
      <c r="P178" t="s">
        <v>26</v>
      </c>
      <c r="Q178">
        <v>190</v>
      </c>
      <c r="R178" s="3" t="str">
        <f>IF(OR(G178="12R",G178="12L"),_xlfn.XLOOKUP(C178,DB!$A$2:$A$255,DB!$B$2:$B$255,""),IF(OR(G178="30L",G178="30R"),_xlfn.XLOOKUP(C178,DB!$A$2:$A$255,DB!$C$2:$C$255,""),""))</f>
        <v>TAKUX</v>
      </c>
      <c r="S178" s="3">
        <f t="shared" si="2"/>
        <v>22</v>
      </c>
      <c r="T178" s="3" t="str">
        <f>_xlfn.XLOOKUP(C178,DB!$A$2:$A$255,DB!$D$2:$D$255,"")</f>
        <v>Sector 7</v>
      </c>
    </row>
    <row r="179" spans="1:20" x14ac:dyDescent="0.2">
      <c r="A179" t="s">
        <v>315</v>
      </c>
      <c r="B179" t="s">
        <v>18</v>
      </c>
      <c r="C179" t="s">
        <v>224</v>
      </c>
      <c r="D179" t="s">
        <v>116</v>
      </c>
      <c r="E179" t="s">
        <v>5108</v>
      </c>
      <c r="F179" s="2">
        <v>46314.922951388886</v>
      </c>
      <c r="G179" t="s">
        <v>22</v>
      </c>
      <c r="H179" t="s">
        <v>6198</v>
      </c>
      <c r="I179">
        <v>400</v>
      </c>
      <c r="J179" t="s">
        <v>23</v>
      </c>
      <c r="K179" t="s">
        <v>24</v>
      </c>
      <c r="L179">
        <v>542</v>
      </c>
      <c r="M179" t="s">
        <v>130</v>
      </c>
      <c r="N179" s="2">
        <v>46314.954293981478</v>
      </c>
      <c r="O179">
        <v>400</v>
      </c>
      <c r="P179" t="s">
        <v>26</v>
      </c>
      <c r="Q179">
        <v>40</v>
      </c>
      <c r="R179" s="3" t="str">
        <f>IF(OR(G179="12R",G179="12L"),_xlfn.XLOOKUP(C179,DB!$A$2:$A$255,DB!$B$2:$B$255,""),IF(OR(G179="30L",G179="30R"),_xlfn.XLOOKUP(C179,DB!$A$2:$A$255,DB!$C$2:$C$255,""),""))</f>
        <v>ENEBA</v>
      </c>
      <c r="S179" s="3">
        <f t="shared" si="2"/>
        <v>22</v>
      </c>
      <c r="T179" s="3" t="str">
        <f>_xlfn.XLOOKUP(C179,DB!$A$2:$A$255,DB!$D$2:$D$255,"")</f>
        <v>Sector 3</v>
      </c>
    </row>
    <row r="180" spans="1:20" x14ac:dyDescent="0.2">
      <c r="A180" t="s">
        <v>6199</v>
      </c>
      <c r="B180" t="s">
        <v>18</v>
      </c>
      <c r="C180" t="s">
        <v>3920</v>
      </c>
      <c r="D180" t="s">
        <v>3070</v>
      </c>
      <c r="F180" s="2">
        <v>46314.93241898148</v>
      </c>
      <c r="G180" t="s">
        <v>22</v>
      </c>
      <c r="H180" t="s">
        <v>6200</v>
      </c>
      <c r="I180">
        <v>430</v>
      </c>
      <c r="J180" t="s">
        <v>23</v>
      </c>
      <c r="K180" t="s">
        <v>51</v>
      </c>
      <c r="L180">
        <v>378</v>
      </c>
      <c r="M180" t="s">
        <v>269</v>
      </c>
      <c r="N180" s="2">
        <v>46314.956597222219</v>
      </c>
      <c r="O180">
        <v>430</v>
      </c>
      <c r="P180" t="s">
        <v>26</v>
      </c>
      <c r="Q180">
        <v>40</v>
      </c>
      <c r="R180" s="3" t="str">
        <f>IF(OR(G180="12R",G180="12L"),_xlfn.XLOOKUP(C180,DB!$A$2:$A$255,DB!$B$2:$B$255,""),IF(OR(G180="30L",G180="30R"),_xlfn.XLOOKUP(C180,DB!$A$2:$A$255,DB!$C$2:$C$255,""),""))</f>
        <v>ENEBA</v>
      </c>
      <c r="S180" s="3">
        <f t="shared" si="2"/>
        <v>22</v>
      </c>
      <c r="T180" s="3" t="str">
        <f>_xlfn.XLOOKUP(C180,DB!$A$2:$A$255,DB!$D$2:$D$255,"")</f>
        <v>Sector 3</v>
      </c>
    </row>
    <row r="181" spans="1:20" x14ac:dyDescent="0.2">
      <c r="A181" t="s">
        <v>4346</v>
      </c>
      <c r="B181" t="s">
        <v>18</v>
      </c>
      <c r="C181" t="s">
        <v>328</v>
      </c>
      <c r="D181" t="s">
        <v>29</v>
      </c>
      <c r="E181" t="s">
        <v>6201</v>
      </c>
      <c r="F181" s="2">
        <v>46314.934432870374</v>
      </c>
      <c r="G181" t="s">
        <v>22</v>
      </c>
      <c r="H181" t="s">
        <v>6202</v>
      </c>
      <c r="I181">
        <v>360</v>
      </c>
      <c r="J181" t="s">
        <v>23</v>
      </c>
      <c r="K181" t="s">
        <v>24</v>
      </c>
      <c r="L181">
        <v>452</v>
      </c>
      <c r="M181" t="s">
        <v>204</v>
      </c>
      <c r="N181" s="2">
        <v>46314.961157407408</v>
      </c>
      <c r="O181">
        <v>360</v>
      </c>
      <c r="P181" t="s">
        <v>26</v>
      </c>
      <c r="Q181">
        <v>40</v>
      </c>
      <c r="R181" s="3" t="str">
        <f>IF(OR(G181="12R",G181="12L"),_xlfn.XLOOKUP(C181,DB!$A$2:$A$255,DB!$B$2:$B$255,""),IF(OR(G181="30L",G181="30R"),_xlfn.XLOOKUP(C181,DB!$A$2:$A$255,DB!$C$2:$C$255,""),""))</f>
        <v>OMSUK</v>
      </c>
      <c r="S181" s="3">
        <f t="shared" si="2"/>
        <v>22</v>
      </c>
      <c r="T181" s="3" t="str">
        <f>_xlfn.XLOOKUP(C181,DB!$A$2:$A$255,DB!$D$2:$D$255,"")</f>
        <v>Sector 3</v>
      </c>
    </row>
    <row r="182" spans="1:20" x14ac:dyDescent="0.2">
      <c r="A182" t="s">
        <v>354</v>
      </c>
      <c r="B182" t="s">
        <v>18</v>
      </c>
      <c r="C182" t="s">
        <v>43</v>
      </c>
      <c r="D182" t="s">
        <v>44</v>
      </c>
      <c r="E182" t="s">
        <v>104</v>
      </c>
      <c r="F182" s="2">
        <v>46314.939756944441</v>
      </c>
      <c r="G182" t="s">
        <v>22</v>
      </c>
      <c r="H182" t="s">
        <v>6203</v>
      </c>
      <c r="I182">
        <v>360</v>
      </c>
      <c r="J182" t="s">
        <v>23</v>
      </c>
      <c r="K182" t="s">
        <v>24</v>
      </c>
      <c r="L182">
        <v>884</v>
      </c>
      <c r="M182" t="s">
        <v>457</v>
      </c>
      <c r="N182" s="2">
        <v>46314.990694444445</v>
      </c>
      <c r="O182">
        <v>360</v>
      </c>
      <c r="P182" t="s">
        <v>26</v>
      </c>
      <c r="Q182">
        <v>190</v>
      </c>
      <c r="R182" s="3" t="str">
        <f>IF(OR(G182="12R",G182="12L"),_xlfn.XLOOKUP(C182,DB!$A$2:$A$255,DB!$B$2:$B$255,""),IF(OR(G182="30L",G182="30R"),_xlfn.XLOOKUP(C182,DB!$A$2:$A$255,DB!$C$2:$C$255,""),""))</f>
        <v>UDGUV</v>
      </c>
      <c r="S182" s="3">
        <f t="shared" si="2"/>
        <v>22</v>
      </c>
      <c r="T182" s="3" t="str">
        <f>_xlfn.XLOOKUP(C182,DB!$A$2:$A$255,DB!$D$2:$D$255,"")</f>
        <v>Sector 2</v>
      </c>
    </row>
    <row r="183" spans="1:20" x14ac:dyDescent="0.2">
      <c r="A183" t="s">
        <v>343</v>
      </c>
      <c r="B183" t="s">
        <v>18</v>
      </c>
      <c r="C183" t="s">
        <v>122</v>
      </c>
      <c r="D183" t="s">
        <v>44</v>
      </c>
      <c r="E183" t="s">
        <v>6204</v>
      </c>
      <c r="F183" s="2">
        <v>46314.948611111111</v>
      </c>
      <c r="G183" t="s">
        <v>22</v>
      </c>
      <c r="H183" t="s">
        <v>6205</v>
      </c>
      <c r="I183">
        <v>300</v>
      </c>
      <c r="J183" t="s">
        <v>23</v>
      </c>
      <c r="K183" t="s">
        <v>24</v>
      </c>
      <c r="L183">
        <v>538</v>
      </c>
      <c r="M183" t="s">
        <v>130</v>
      </c>
      <c r="N183" s="2">
        <v>46314.978761574072</v>
      </c>
      <c r="O183">
        <v>320</v>
      </c>
      <c r="P183" t="s">
        <v>26</v>
      </c>
      <c r="Q183">
        <v>40</v>
      </c>
      <c r="R183" s="3" t="str">
        <f>IF(OR(G183="12R",G183="12L"),_xlfn.XLOOKUP(C183,DB!$A$2:$A$255,DB!$B$2:$B$255,""),IF(OR(G183="30L",G183="30R"),_xlfn.XLOOKUP(C183,DB!$A$2:$A$255,DB!$C$2:$C$255,""),""))</f>
        <v>ENEBA</v>
      </c>
      <c r="S183" s="3">
        <f t="shared" si="2"/>
        <v>22</v>
      </c>
      <c r="T183" s="3" t="str">
        <f>_xlfn.XLOOKUP(C183,DB!$A$2:$A$255,DB!$D$2:$D$255,"")</f>
        <v>Sector 3</v>
      </c>
    </row>
    <row r="184" spans="1:20" x14ac:dyDescent="0.2">
      <c r="A184" t="s">
        <v>349</v>
      </c>
      <c r="B184" t="s">
        <v>18</v>
      </c>
      <c r="C184" t="s">
        <v>221</v>
      </c>
      <c r="D184" t="s">
        <v>54</v>
      </c>
      <c r="E184" t="s">
        <v>3594</v>
      </c>
      <c r="F184" s="2">
        <v>46314.951122685183</v>
      </c>
      <c r="G184" t="s">
        <v>22</v>
      </c>
      <c r="H184" t="s">
        <v>6206</v>
      </c>
      <c r="I184">
        <v>380</v>
      </c>
      <c r="J184" t="s">
        <v>23</v>
      </c>
      <c r="K184" t="s">
        <v>24</v>
      </c>
      <c r="L184">
        <v>895</v>
      </c>
      <c r="M184" t="s">
        <v>1089</v>
      </c>
      <c r="N184" s="2">
        <v>46314.999710648146</v>
      </c>
      <c r="O184">
        <v>380</v>
      </c>
      <c r="P184" t="s">
        <v>26</v>
      </c>
      <c r="Q184">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t="s">
        <v>4079</v>
      </c>
      <c r="B185" t="s">
        <v>18</v>
      </c>
      <c r="C185" t="s">
        <v>687</v>
      </c>
      <c r="D185" t="s">
        <v>39</v>
      </c>
      <c r="E185" t="s">
        <v>6207</v>
      </c>
      <c r="F185" s="2">
        <v>46314.954942129632</v>
      </c>
      <c r="G185" t="s">
        <v>22</v>
      </c>
      <c r="H185" t="s">
        <v>6208</v>
      </c>
      <c r="I185">
        <v>390</v>
      </c>
      <c r="J185" t="s">
        <v>23</v>
      </c>
      <c r="K185" t="s">
        <v>24</v>
      </c>
      <c r="L185">
        <v>136</v>
      </c>
      <c r="M185" t="s">
        <v>40</v>
      </c>
      <c r="N185" s="2">
        <v>46314.964699074073</v>
      </c>
      <c r="O185">
        <v>244</v>
      </c>
      <c r="P185" t="s">
        <v>41</v>
      </c>
      <c r="Q185">
        <v>190</v>
      </c>
      <c r="R185" s="3" t="str">
        <f>IF(OR(G185="12R",G185="12L"),_xlfn.XLOOKUP(C185,DB!$A$2:$A$255,DB!$B$2:$B$255,""),IF(OR(G185="30L",G185="30R"),_xlfn.XLOOKUP(C185,DB!$A$2:$A$255,DB!$C$2:$C$255,""),""))</f>
        <v>NUDAL</v>
      </c>
      <c r="S185" s="3">
        <f t="shared" si="2"/>
        <v>22</v>
      </c>
      <c r="T185" s="3" t="str">
        <f>_xlfn.XLOOKUP(C185,DB!$A$2:$A$255,DB!$D$2:$D$255,"")</f>
        <v>Sector 3</v>
      </c>
    </row>
    <row r="186" spans="1:20" x14ac:dyDescent="0.2">
      <c r="A186" t="s">
        <v>358</v>
      </c>
      <c r="B186" t="s">
        <v>18</v>
      </c>
      <c r="C186" t="s">
        <v>276</v>
      </c>
      <c r="D186" t="s">
        <v>129</v>
      </c>
      <c r="E186" t="s">
        <v>6209</v>
      </c>
      <c r="F186" s="2">
        <v>46314.978784722225</v>
      </c>
      <c r="G186" t="s">
        <v>22</v>
      </c>
      <c r="H186" t="s">
        <v>6210</v>
      </c>
      <c r="I186">
        <v>340</v>
      </c>
      <c r="J186" t="s">
        <v>23</v>
      </c>
      <c r="K186" t="s">
        <v>24</v>
      </c>
      <c r="L186">
        <v>574</v>
      </c>
      <c r="M186" t="s">
        <v>130</v>
      </c>
      <c r="N186" s="2">
        <v>46315.011284722219</v>
      </c>
      <c r="O186">
        <v>340</v>
      </c>
      <c r="P186" t="s">
        <v>26</v>
      </c>
      <c r="Q186">
        <v>40</v>
      </c>
      <c r="R186" s="3" t="str">
        <f>IF(OR(G186="12R",G186="12L"),_xlfn.XLOOKUP(C186,DB!$A$2:$A$255,DB!$B$2:$B$255,""),IF(OR(G186="30L",G186="30R"),_xlfn.XLOOKUP(C186,DB!$A$2:$A$255,DB!$C$2:$C$255,""),""))</f>
        <v>UDGUV</v>
      </c>
      <c r="S186" s="3">
        <f t="shared" si="2"/>
        <v>23</v>
      </c>
      <c r="T186" s="3" t="str">
        <f>_xlfn.XLOOKUP(C186,DB!$A$2:$A$255,DB!$D$2:$D$255,"")</f>
        <v>Sector 2</v>
      </c>
    </row>
    <row r="187" spans="1:20" x14ac:dyDescent="0.2">
      <c r="A187" t="s">
        <v>217</v>
      </c>
      <c r="B187" t="s">
        <v>18</v>
      </c>
      <c r="C187" t="s">
        <v>33</v>
      </c>
      <c r="D187" t="s">
        <v>61</v>
      </c>
      <c r="E187" t="s">
        <v>590</v>
      </c>
      <c r="F187" s="2">
        <v>46314.979884259257</v>
      </c>
      <c r="G187" t="s">
        <v>22</v>
      </c>
      <c r="H187" t="s">
        <v>6211</v>
      </c>
      <c r="I187">
        <v>340</v>
      </c>
      <c r="J187" t="s">
        <v>23</v>
      </c>
      <c r="K187" t="s">
        <v>24</v>
      </c>
      <c r="L187">
        <v>863</v>
      </c>
      <c r="M187" t="s">
        <v>36</v>
      </c>
      <c r="N187" s="2">
        <v>46315.027777777781</v>
      </c>
      <c r="O187">
        <v>340</v>
      </c>
      <c r="P187" t="s">
        <v>26</v>
      </c>
      <c r="Q187">
        <v>190</v>
      </c>
      <c r="R187" s="3" t="str">
        <f>IF(OR(G187="12R",G187="12L"),_xlfn.XLOOKUP(C187,DB!$A$2:$A$255,DB!$B$2:$B$255,""),IF(OR(G187="30L",G187="30R"),_xlfn.XLOOKUP(C187,DB!$A$2:$A$255,DB!$C$2:$C$255,""),""))</f>
        <v>UDGUV</v>
      </c>
      <c r="S187" s="3">
        <f t="shared" si="2"/>
        <v>23</v>
      </c>
      <c r="T187" s="3" t="str">
        <f>_xlfn.XLOOKUP(C187,DB!$A$2:$A$255,DB!$D$2:$D$255,"")</f>
        <v>Sector 2</v>
      </c>
    </row>
    <row r="188" spans="1:20" x14ac:dyDescent="0.2">
      <c r="A188" t="s">
        <v>442</v>
      </c>
      <c r="B188" t="s">
        <v>18</v>
      </c>
      <c r="C188" t="s">
        <v>210</v>
      </c>
      <c r="D188" t="s">
        <v>29</v>
      </c>
      <c r="E188" t="s">
        <v>5894</v>
      </c>
      <c r="F188" s="2">
        <v>46314.981030092589</v>
      </c>
      <c r="G188" t="s">
        <v>22</v>
      </c>
      <c r="H188" t="s">
        <v>6212</v>
      </c>
      <c r="I188">
        <v>370</v>
      </c>
      <c r="J188" t="s">
        <v>23</v>
      </c>
      <c r="K188" t="s">
        <v>24</v>
      </c>
      <c r="L188">
        <v>172</v>
      </c>
      <c r="M188" t="s">
        <v>5859</v>
      </c>
      <c r="N188" s="2">
        <v>46314.992731481485</v>
      </c>
      <c r="O188">
        <v>267</v>
      </c>
      <c r="P188" t="s">
        <v>26</v>
      </c>
      <c r="Q188">
        <v>190</v>
      </c>
      <c r="R188" s="3" t="str">
        <f>IF(OR(G188="12R",G188="12L"),_xlfn.XLOOKUP(C188,DB!$A$2:$A$255,DB!$B$2:$B$255,""),IF(OR(G188="30L",G188="30R"),_xlfn.XLOOKUP(C188,DB!$A$2:$A$255,DB!$C$2:$C$255,""),""))</f>
        <v>TAKUX</v>
      </c>
      <c r="S188" s="3">
        <f t="shared" si="2"/>
        <v>23</v>
      </c>
      <c r="T188" s="3" t="str">
        <f>_xlfn.XLOOKUP(C188,DB!$A$2:$A$255,DB!$D$2:$D$255,"")</f>
        <v>Sector 7</v>
      </c>
    </row>
    <row r="189" spans="1:20" x14ac:dyDescent="0.2">
      <c r="A189" t="s">
        <v>362</v>
      </c>
      <c r="B189" t="s">
        <v>18</v>
      </c>
      <c r="C189" t="s">
        <v>314</v>
      </c>
      <c r="D189" t="s">
        <v>34</v>
      </c>
      <c r="E189" t="s">
        <v>6213</v>
      </c>
      <c r="F189" s="2">
        <v>46314.997164351851</v>
      </c>
      <c r="G189" t="s">
        <v>22</v>
      </c>
      <c r="H189" t="s">
        <v>6214</v>
      </c>
      <c r="I189">
        <v>350</v>
      </c>
      <c r="J189" t="s">
        <v>23</v>
      </c>
      <c r="K189" t="s">
        <v>24</v>
      </c>
      <c r="L189">
        <v>219</v>
      </c>
      <c r="M189" t="s">
        <v>56</v>
      </c>
      <c r="N189" s="2">
        <v>46315.011412037034</v>
      </c>
      <c r="O189">
        <v>280</v>
      </c>
      <c r="P189" t="s">
        <v>26</v>
      </c>
      <c r="Q189">
        <v>190</v>
      </c>
      <c r="R189" s="3" t="str">
        <f>IF(OR(G189="12R",G189="12L"),_xlfn.XLOOKUP(C189,DB!$A$2:$A$255,DB!$B$2:$B$255,""),IF(OR(G189="30L",G189="30R"),_xlfn.XLOOKUP(C189,DB!$A$2:$A$255,DB!$C$2:$C$255,""),""))</f>
        <v>CZM</v>
      </c>
      <c r="S189" s="3">
        <f t="shared" si="2"/>
        <v>23</v>
      </c>
      <c r="T189" s="3" t="str">
        <f>_xlfn.XLOOKUP(C189,DB!$A$2:$A$255,DB!$D$2:$D$255,"")</f>
        <v>Sector 7</v>
      </c>
    </row>
    <row r="190" spans="1:20" x14ac:dyDescent="0.2">
      <c r="A190" t="s">
        <v>360</v>
      </c>
      <c r="B190" t="s">
        <v>18</v>
      </c>
      <c r="C190" t="s">
        <v>43</v>
      </c>
      <c r="D190" t="s">
        <v>129</v>
      </c>
      <c r="E190" t="s">
        <v>1172</v>
      </c>
      <c r="F190" s="2">
        <v>46314.998935185184</v>
      </c>
      <c r="G190" t="s">
        <v>22</v>
      </c>
      <c r="H190" t="s">
        <v>6215</v>
      </c>
      <c r="I190">
        <v>360</v>
      </c>
      <c r="J190" t="s">
        <v>23</v>
      </c>
      <c r="K190" t="s">
        <v>24</v>
      </c>
      <c r="L190">
        <v>889</v>
      </c>
      <c r="M190" t="s">
        <v>1731</v>
      </c>
      <c r="N190" s="2">
        <v>46315.047708333332</v>
      </c>
      <c r="O190">
        <v>360</v>
      </c>
      <c r="P190" t="s">
        <v>26</v>
      </c>
      <c r="Q190">
        <v>190</v>
      </c>
      <c r="R190" s="3" t="str">
        <f>IF(OR(G190="12R",G190="12L"),_xlfn.XLOOKUP(C190,DB!$A$2:$A$255,DB!$B$2:$B$255,""),IF(OR(G190="30L",G190="30R"),_xlfn.XLOOKUP(C190,DB!$A$2:$A$255,DB!$C$2:$C$255,""),""))</f>
        <v>UDGUV</v>
      </c>
      <c r="S190" s="3">
        <f t="shared" si="2"/>
        <v>23</v>
      </c>
      <c r="T190" s="3" t="str">
        <f>_xlfn.XLOOKUP(C190,DB!$A$2:$A$255,DB!$D$2:$D$255,"")</f>
        <v>Sector 2</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19,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0</v>
      </c>
      <c r="G227" s="8">
        <f t="shared" si="4"/>
        <v>0</v>
      </c>
      <c r="H227" s="8">
        <f t="shared" si="4"/>
        <v>2</v>
      </c>
      <c r="I227" s="9">
        <f t="shared" ref="I227:I235" si="5">SUM(B227:H227)</f>
        <v>3</v>
      </c>
    </row>
    <row r="228" spans="1:9" x14ac:dyDescent="0.2">
      <c r="A228" s="7">
        <v>15</v>
      </c>
      <c r="B228" s="8">
        <f t="shared" si="4"/>
        <v>0</v>
      </c>
      <c r="C228" s="8">
        <f t="shared" si="4"/>
        <v>1</v>
      </c>
      <c r="D228" s="8">
        <f t="shared" si="4"/>
        <v>0</v>
      </c>
      <c r="E228" s="8">
        <f t="shared" si="4"/>
        <v>0</v>
      </c>
      <c r="F228" s="8">
        <f t="shared" si="4"/>
        <v>2</v>
      </c>
      <c r="G228" s="8">
        <f t="shared" si="4"/>
        <v>0</v>
      </c>
      <c r="H228" s="8">
        <f t="shared" si="4"/>
        <v>8</v>
      </c>
      <c r="I228" s="9">
        <f t="shared" si="5"/>
        <v>11</v>
      </c>
    </row>
    <row r="229" spans="1:9" x14ac:dyDescent="0.2">
      <c r="A229" s="7">
        <v>16</v>
      </c>
      <c r="B229" s="8">
        <f t="shared" si="4"/>
        <v>1</v>
      </c>
      <c r="C229" s="8">
        <f t="shared" si="4"/>
        <v>4</v>
      </c>
      <c r="D229" s="8">
        <f t="shared" si="4"/>
        <v>0</v>
      </c>
      <c r="E229" s="8">
        <f t="shared" si="4"/>
        <v>1</v>
      </c>
      <c r="F229" s="8">
        <f t="shared" si="4"/>
        <v>3</v>
      </c>
      <c r="G229" s="8">
        <f t="shared" si="4"/>
        <v>2</v>
      </c>
      <c r="H229" s="8">
        <f t="shared" si="4"/>
        <v>8</v>
      </c>
      <c r="I229" s="9">
        <f t="shared" si="5"/>
        <v>19</v>
      </c>
    </row>
    <row r="230" spans="1:9" x14ac:dyDescent="0.2">
      <c r="A230" s="7">
        <v>17</v>
      </c>
      <c r="B230" s="8">
        <f t="shared" si="4"/>
        <v>0</v>
      </c>
      <c r="C230" s="8">
        <f t="shared" si="4"/>
        <v>3</v>
      </c>
      <c r="D230" s="8">
        <f t="shared" si="4"/>
        <v>0</v>
      </c>
      <c r="E230" s="8">
        <f t="shared" si="4"/>
        <v>1</v>
      </c>
      <c r="F230" s="8">
        <f t="shared" si="4"/>
        <v>0</v>
      </c>
      <c r="G230" s="8">
        <f t="shared" si="4"/>
        <v>0</v>
      </c>
      <c r="H230" s="8">
        <f t="shared" si="4"/>
        <v>4</v>
      </c>
      <c r="I230" s="9">
        <f t="shared" si="5"/>
        <v>8</v>
      </c>
    </row>
    <row r="231" spans="1:9" x14ac:dyDescent="0.2">
      <c r="A231" s="7">
        <v>18</v>
      </c>
      <c r="B231" s="8">
        <f t="shared" si="4"/>
        <v>1</v>
      </c>
      <c r="C231" s="8">
        <f t="shared" si="4"/>
        <v>4</v>
      </c>
      <c r="D231" s="8">
        <f t="shared" si="4"/>
        <v>0</v>
      </c>
      <c r="E231" s="8">
        <f t="shared" si="4"/>
        <v>1</v>
      </c>
      <c r="F231" s="8">
        <f t="shared" si="4"/>
        <v>10</v>
      </c>
      <c r="G231" s="8">
        <f t="shared" si="4"/>
        <v>2</v>
      </c>
      <c r="H231" s="8">
        <f t="shared" si="4"/>
        <v>8</v>
      </c>
      <c r="I231" s="9">
        <f t="shared" si="5"/>
        <v>26</v>
      </c>
    </row>
    <row r="232" spans="1:9" x14ac:dyDescent="0.2">
      <c r="A232" s="7">
        <v>19</v>
      </c>
      <c r="B232" s="8">
        <f t="shared" si="4"/>
        <v>2</v>
      </c>
      <c r="C232" s="8">
        <f t="shared" si="4"/>
        <v>7</v>
      </c>
      <c r="D232" s="8">
        <f t="shared" si="4"/>
        <v>0</v>
      </c>
      <c r="E232" s="8">
        <f t="shared" si="4"/>
        <v>3</v>
      </c>
      <c r="F232" s="8">
        <f t="shared" si="4"/>
        <v>2</v>
      </c>
      <c r="G232" s="8">
        <f t="shared" si="4"/>
        <v>1</v>
      </c>
      <c r="H232" s="8">
        <f t="shared" si="4"/>
        <v>8</v>
      </c>
      <c r="I232" s="9">
        <f t="shared" si="5"/>
        <v>23</v>
      </c>
    </row>
    <row r="233" spans="1:9" x14ac:dyDescent="0.2">
      <c r="A233" s="7">
        <v>20</v>
      </c>
      <c r="B233" s="8">
        <f t="shared" si="4"/>
        <v>0</v>
      </c>
      <c r="C233" s="8">
        <f t="shared" si="4"/>
        <v>5</v>
      </c>
      <c r="D233" s="8">
        <f t="shared" si="4"/>
        <v>0</v>
      </c>
      <c r="E233" s="8">
        <f t="shared" si="4"/>
        <v>0</v>
      </c>
      <c r="F233" s="8">
        <f t="shared" si="4"/>
        <v>5</v>
      </c>
      <c r="G233" s="8">
        <f t="shared" si="4"/>
        <v>0</v>
      </c>
      <c r="H233" s="8">
        <f t="shared" si="4"/>
        <v>9</v>
      </c>
      <c r="I233" s="9">
        <f t="shared" si="5"/>
        <v>19</v>
      </c>
    </row>
    <row r="234" spans="1:9" x14ac:dyDescent="0.2">
      <c r="A234" s="7">
        <v>21</v>
      </c>
      <c r="B234" s="8">
        <f t="shared" si="4"/>
        <v>1</v>
      </c>
      <c r="C234" s="8">
        <f t="shared" si="4"/>
        <v>2</v>
      </c>
      <c r="D234" s="8">
        <f t="shared" si="4"/>
        <v>0</v>
      </c>
      <c r="E234" s="8">
        <f t="shared" si="4"/>
        <v>3</v>
      </c>
      <c r="F234" s="8">
        <f t="shared" si="4"/>
        <v>4</v>
      </c>
      <c r="G234" s="8">
        <f t="shared" si="4"/>
        <v>1</v>
      </c>
      <c r="H234" s="8">
        <f t="shared" si="4"/>
        <v>11</v>
      </c>
      <c r="I234" s="9">
        <f t="shared" si="5"/>
        <v>22</v>
      </c>
    </row>
    <row r="235" spans="1:9" x14ac:dyDescent="0.2">
      <c r="A235" s="10">
        <v>22</v>
      </c>
      <c r="B235" s="11">
        <f t="shared" si="4"/>
        <v>0</v>
      </c>
      <c r="C235" s="11">
        <f t="shared" si="4"/>
        <v>3</v>
      </c>
      <c r="D235" s="11">
        <f t="shared" si="4"/>
        <v>0</v>
      </c>
      <c r="E235" s="11">
        <f t="shared" si="4"/>
        <v>1</v>
      </c>
      <c r="F235" s="11">
        <f t="shared" si="4"/>
        <v>1</v>
      </c>
      <c r="G235" s="11">
        <f t="shared" si="4"/>
        <v>1</v>
      </c>
      <c r="H235" s="11">
        <f t="shared" si="4"/>
        <v>2</v>
      </c>
      <c r="I235" s="12">
        <f t="shared" si="5"/>
        <v>8</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19,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Monday, October 19,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1</v>
      </c>
      <c r="D264" s="8">
        <f t="shared" si="6"/>
        <v>0</v>
      </c>
      <c r="E264" s="9">
        <f t="shared" ref="E264:E273" si="7">SUM(B264:D264)</f>
        <v>3</v>
      </c>
    </row>
    <row r="265" spans="1:9" x14ac:dyDescent="0.2">
      <c r="A265" s="7">
        <v>15</v>
      </c>
      <c r="B265" s="8">
        <f t="shared" si="6"/>
        <v>8</v>
      </c>
      <c r="C265" s="8">
        <f t="shared" si="6"/>
        <v>3</v>
      </c>
      <c r="D265" s="8">
        <f t="shared" si="6"/>
        <v>0</v>
      </c>
      <c r="E265" s="9">
        <f t="shared" si="7"/>
        <v>11</v>
      </c>
    </row>
    <row r="266" spans="1:9" x14ac:dyDescent="0.2">
      <c r="A266" s="7">
        <v>16</v>
      </c>
      <c r="B266" s="8">
        <f t="shared" si="6"/>
        <v>8</v>
      </c>
      <c r="C266" s="8">
        <f t="shared" si="6"/>
        <v>8</v>
      </c>
      <c r="D266" s="8">
        <f t="shared" si="6"/>
        <v>3</v>
      </c>
      <c r="E266" s="9">
        <f t="shared" si="7"/>
        <v>19</v>
      </c>
    </row>
    <row r="267" spans="1:9" x14ac:dyDescent="0.2">
      <c r="A267" s="7">
        <v>17</v>
      </c>
      <c r="B267" s="8">
        <f t="shared" si="6"/>
        <v>4</v>
      </c>
      <c r="C267" s="8">
        <f t="shared" si="6"/>
        <v>4</v>
      </c>
      <c r="D267" s="8">
        <f t="shared" si="6"/>
        <v>0</v>
      </c>
      <c r="E267" s="9">
        <f t="shared" si="7"/>
        <v>8</v>
      </c>
    </row>
    <row r="268" spans="1:9" x14ac:dyDescent="0.2">
      <c r="A268" s="7">
        <v>18</v>
      </c>
      <c r="B268" s="8">
        <f t="shared" si="6"/>
        <v>8</v>
      </c>
      <c r="C268" s="8">
        <f t="shared" si="6"/>
        <v>15</v>
      </c>
      <c r="D268" s="8">
        <f t="shared" si="6"/>
        <v>3</v>
      </c>
      <c r="E268" s="9">
        <f t="shared" si="7"/>
        <v>26</v>
      </c>
    </row>
    <row r="269" spans="1:9" x14ac:dyDescent="0.2">
      <c r="A269" s="7">
        <v>19</v>
      </c>
      <c r="B269" s="8">
        <f t="shared" si="6"/>
        <v>8</v>
      </c>
      <c r="C269" s="8">
        <f t="shared" si="6"/>
        <v>12</v>
      </c>
      <c r="D269" s="8">
        <f t="shared" si="6"/>
        <v>3</v>
      </c>
      <c r="E269" s="9">
        <f t="shared" si="7"/>
        <v>23</v>
      </c>
    </row>
    <row r="270" spans="1:9" x14ac:dyDescent="0.2">
      <c r="A270" s="7">
        <v>20</v>
      </c>
      <c r="B270" s="8">
        <f t="shared" si="6"/>
        <v>9</v>
      </c>
      <c r="C270" s="8">
        <f t="shared" si="6"/>
        <v>10</v>
      </c>
      <c r="D270" s="8">
        <f t="shared" si="6"/>
        <v>0</v>
      </c>
      <c r="E270" s="9">
        <f t="shared" si="7"/>
        <v>19</v>
      </c>
    </row>
    <row r="271" spans="1:9" x14ac:dyDescent="0.2">
      <c r="A271" s="7">
        <v>21</v>
      </c>
      <c r="B271" s="8">
        <f t="shared" si="6"/>
        <v>11</v>
      </c>
      <c r="C271" s="8">
        <f t="shared" si="6"/>
        <v>9</v>
      </c>
      <c r="D271" s="8">
        <f t="shared" si="6"/>
        <v>2</v>
      </c>
      <c r="E271" s="9">
        <f t="shared" si="7"/>
        <v>22</v>
      </c>
    </row>
    <row r="272" spans="1:9" x14ac:dyDescent="0.2">
      <c r="A272" s="7">
        <v>22</v>
      </c>
      <c r="B272" s="8">
        <f t="shared" si="6"/>
        <v>2</v>
      </c>
      <c r="C272" s="8">
        <f t="shared" si="6"/>
        <v>5</v>
      </c>
      <c r="D272" s="8">
        <f t="shared" si="6"/>
        <v>1</v>
      </c>
      <c r="E272" s="9">
        <f t="shared" si="7"/>
        <v>8</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19,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7C22A9-4514-9745-967D-9BF0106AA68C}">
  <dimension ref="A1:T275"/>
  <sheetViews>
    <sheetView showGridLines="0" topLeftCell="A228" zoomScale="110" zoomScaleNormal="110" workbookViewId="0">
      <selection activeCell="H2" sqref="H2:H17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356</v>
      </c>
      <c r="B2" t="s">
        <v>18</v>
      </c>
      <c r="C2" t="s">
        <v>63</v>
      </c>
      <c r="D2" t="s">
        <v>34</v>
      </c>
      <c r="E2" t="s">
        <v>467</v>
      </c>
      <c r="F2" s="2">
        <v>46315.002314814818</v>
      </c>
      <c r="G2" t="s">
        <v>22</v>
      </c>
      <c r="H2" t="s">
        <v>6216</v>
      </c>
      <c r="I2">
        <v>360</v>
      </c>
      <c r="J2" t="s">
        <v>23</v>
      </c>
      <c r="K2" t="s">
        <v>24</v>
      </c>
      <c r="L2">
        <v>868</v>
      </c>
      <c r="M2" t="s">
        <v>181</v>
      </c>
      <c r="N2" s="2">
        <v>46315.050081018519</v>
      </c>
      <c r="O2">
        <v>360</v>
      </c>
      <c r="P2" t="s">
        <v>26</v>
      </c>
      <c r="Q2">
        <v>190</v>
      </c>
      <c r="R2" s="3" t="str">
        <f>IF(OR(G2="12R",G2="12L"),_xlfn.XLOOKUP(C2,DB!$A$2:$A$255,DB!$B$2:$B$255,""),IF(OR(G2="30L",G2="30R"),_xlfn.XLOOKUP(C2,DB!$A$2:$A$255,DB!$C$2:$C$255,""),""))</f>
        <v>UDGUV</v>
      </c>
      <c r="S2" s="3">
        <f>HOUR(F2)</f>
        <v>0</v>
      </c>
      <c r="T2" s="3" t="str">
        <f>_xlfn.XLOOKUP(C2,DB!$A$2:$A$255,DB!$D$2:$D$255,"")</f>
        <v>Sector 2</v>
      </c>
    </row>
    <row r="3" spans="1:20" x14ac:dyDescent="0.2">
      <c r="A3" t="s">
        <v>17</v>
      </c>
      <c r="B3" t="s">
        <v>18</v>
      </c>
      <c r="C3" t="s">
        <v>19</v>
      </c>
      <c r="D3" t="s">
        <v>20</v>
      </c>
      <c r="E3" t="s">
        <v>1258</v>
      </c>
      <c r="F3" s="2">
        <v>46315.015625</v>
      </c>
      <c r="G3" t="s">
        <v>22</v>
      </c>
      <c r="H3" t="s">
        <v>6217</v>
      </c>
      <c r="I3">
        <v>360</v>
      </c>
      <c r="J3" t="s">
        <v>23</v>
      </c>
      <c r="K3" t="s">
        <v>24</v>
      </c>
      <c r="L3">
        <v>862</v>
      </c>
      <c r="M3" t="s">
        <v>378</v>
      </c>
      <c r="N3" s="2">
        <v>46315.062638888892</v>
      </c>
      <c r="O3">
        <v>340</v>
      </c>
      <c r="P3" t="s">
        <v>26</v>
      </c>
      <c r="Q3">
        <v>190</v>
      </c>
      <c r="R3" s="3" t="str">
        <f>IF(OR(G3="12R",G3="12L"),_xlfn.XLOOKUP(C3,DB!$A$2:$A$255,DB!$B$2:$B$255,""),IF(OR(G3="30L",G3="30R"),_xlfn.XLOOKUP(C3,DB!$A$2:$A$255,DB!$C$2:$C$255,""),""))</f>
        <v>UDGUV</v>
      </c>
      <c r="S3" s="3">
        <f t="shared" ref="S3:S66" si="0">HOUR(F3)</f>
        <v>0</v>
      </c>
      <c r="T3" s="3" t="str">
        <f>_xlfn.XLOOKUP(C3,DB!$A$2:$A$255,DB!$D$2:$D$255,"")</f>
        <v>Sector 2</v>
      </c>
    </row>
    <row r="4" spans="1:20" x14ac:dyDescent="0.2">
      <c r="A4" t="s">
        <v>86</v>
      </c>
      <c r="B4" t="s">
        <v>18</v>
      </c>
      <c r="C4" t="s">
        <v>87</v>
      </c>
      <c r="D4" t="s">
        <v>88</v>
      </c>
      <c r="E4" t="s">
        <v>2905</v>
      </c>
      <c r="F4" s="2">
        <v>46315.021666666667</v>
      </c>
      <c r="G4" t="s">
        <v>22</v>
      </c>
      <c r="H4" t="s">
        <v>6218</v>
      </c>
      <c r="I4">
        <v>370</v>
      </c>
      <c r="J4" t="s">
        <v>23</v>
      </c>
      <c r="K4" t="s">
        <v>24</v>
      </c>
      <c r="L4">
        <v>130</v>
      </c>
      <c r="M4" t="s">
        <v>420</v>
      </c>
      <c r="N4" s="2">
        <v>46315.031041666669</v>
      </c>
      <c r="O4">
        <v>208</v>
      </c>
      <c r="P4" t="s">
        <v>41</v>
      </c>
      <c r="Q4">
        <v>190</v>
      </c>
      <c r="R4" s="3" t="str">
        <f>IF(OR(G4="12R",G4="12L"),_xlfn.XLOOKUP(C4,DB!$A$2:$A$255,DB!$B$2:$B$255,""),IF(OR(G4="30L",G4="30R"),_xlfn.XLOOKUP(C4,DB!$A$2:$A$255,DB!$C$2:$C$255,""),""))</f>
        <v>NUDAL</v>
      </c>
      <c r="S4" s="3">
        <f t="shared" si="0"/>
        <v>0</v>
      </c>
      <c r="T4" s="3" t="str">
        <f>_xlfn.XLOOKUP(C4,DB!$A$2:$A$255,DB!$D$2:$D$255,"")</f>
        <v>Sector 3</v>
      </c>
    </row>
    <row r="5" spans="1:20" x14ac:dyDescent="0.2">
      <c r="A5" t="s">
        <v>27</v>
      </c>
      <c r="B5" t="s">
        <v>18</v>
      </c>
      <c r="C5" t="s">
        <v>28</v>
      </c>
      <c r="D5" t="s">
        <v>29</v>
      </c>
      <c r="E5" t="s">
        <v>841</v>
      </c>
      <c r="F5" s="2">
        <v>46315.028240740743</v>
      </c>
      <c r="G5" t="s">
        <v>22</v>
      </c>
      <c r="H5" t="s">
        <v>6219</v>
      </c>
      <c r="I5">
        <v>350</v>
      </c>
      <c r="J5" t="s">
        <v>23</v>
      </c>
      <c r="K5" t="s">
        <v>24</v>
      </c>
      <c r="L5">
        <v>366</v>
      </c>
      <c r="M5" t="s">
        <v>31</v>
      </c>
      <c r="N5" s="2">
        <v>46315.049768518518</v>
      </c>
      <c r="O5">
        <v>350</v>
      </c>
      <c r="P5" t="s">
        <v>26</v>
      </c>
      <c r="Q5">
        <v>40</v>
      </c>
      <c r="R5" s="3" t="str">
        <f>IF(OR(G5="12R",G5="12L"),_xlfn.XLOOKUP(C5,DB!$A$2:$A$255,DB!$B$2:$B$255,""),IF(OR(G5="30L",G5="30R"),_xlfn.XLOOKUP(C5,DB!$A$2:$A$255,DB!$C$2:$C$255,""),""))</f>
        <v>OMSUK</v>
      </c>
      <c r="S5" s="3">
        <f t="shared" si="0"/>
        <v>0</v>
      </c>
      <c r="T5" s="3" t="str">
        <f>_xlfn.XLOOKUP(C5,DB!$A$2:$A$255,DB!$D$2:$D$255,"")</f>
        <v>Sector 3</v>
      </c>
    </row>
    <row r="6" spans="1:20" x14ac:dyDescent="0.2">
      <c r="A6" t="s">
        <v>448</v>
      </c>
      <c r="B6" t="s">
        <v>18</v>
      </c>
      <c r="C6" t="s">
        <v>273</v>
      </c>
      <c r="D6" t="s">
        <v>54</v>
      </c>
      <c r="E6" t="s">
        <v>577</v>
      </c>
      <c r="F6" s="2">
        <v>46315.029988425929</v>
      </c>
      <c r="G6" t="s">
        <v>22</v>
      </c>
      <c r="H6" t="s">
        <v>3373</v>
      </c>
      <c r="I6">
        <v>380</v>
      </c>
      <c r="J6" t="s">
        <v>23</v>
      </c>
      <c r="K6" t="s">
        <v>24</v>
      </c>
      <c r="L6">
        <v>878</v>
      </c>
      <c r="M6" t="s">
        <v>36</v>
      </c>
      <c r="N6" s="2">
        <v>46315.078125</v>
      </c>
      <c r="O6">
        <v>380</v>
      </c>
      <c r="P6" t="s">
        <v>26</v>
      </c>
      <c r="Q6">
        <v>190</v>
      </c>
      <c r="R6" s="3" t="str">
        <f>IF(OR(G6="12R",G6="12L"),_xlfn.XLOOKUP(C6,DB!$A$2:$A$255,DB!$B$2:$B$255,""),IF(OR(G6="30L",G6="30R"),_xlfn.XLOOKUP(C6,DB!$A$2:$A$255,DB!$C$2:$C$255,""),""))</f>
        <v>UDGUV</v>
      </c>
      <c r="S6" s="3">
        <f t="shared" si="0"/>
        <v>0</v>
      </c>
      <c r="T6" s="3" t="str">
        <f>_xlfn.XLOOKUP(C6,DB!$A$2:$A$255,DB!$D$2:$D$255,"")</f>
        <v>Sector 2</v>
      </c>
    </row>
    <row r="7" spans="1:20" x14ac:dyDescent="0.2">
      <c r="A7" t="s">
        <v>3478</v>
      </c>
      <c r="B7" t="s">
        <v>18</v>
      </c>
      <c r="C7" t="s">
        <v>221</v>
      </c>
      <c r="D7" t="s">
        <v>20</v>
      </c>
      <c r="E7" t="s">
        <v>562</v>
      </c>
      <c r="F7" s="2">
        <v>46315.032141203701</v>
      </c>
      <c r="G7" t="s">
        <v>22</v>
      </c>
      <c r="H7" t="s">
        <v>6220</v>
      </c>
      <c r="I7">
        <v>360</v>
      </c>
      <c r="J7" t="s">
        <v>23</v>
      </c>
      <c r="K7" t="s">
        <v>24</v>
      </c>
      <c r="L7">
        <v>864</v>
      </c>
      <c r="M7" t="s">
        <v>46</v>
      </c>
      <c r="N7" s="2">
        <v>46315.078587962962</v>
      </c>
      <c r="O7">
        <v>360</v>
      </c>
      <c r="P7" t="s">
        <v>26</v>
      </c>
      <c r="Q7">
        <v>190</v>
      </c>
      <c r="R7" s="3" t="str">
        <f>IF(OR(G7="12R",G7="12L"),_xlfn.XLOOKUP(C7,DB!$A$2:$A$255,DB!$B$2:$B$255,""),IF(OR(G7="30L",G7="30R"),_xlfn.XLOOKUP(C7,DB!$A$2:$A$255,DB!$C$2:$C$255,""),""))</f>
        <v>UDGUV</v>
      </c>
      <c r="S7" s="3">
        <f t="shared" si="0"/>
        <v>0</v>
      </c>
      <c r="T7" s="3" t="str">
        <f>_xlfn.XLOOKUP(C7,DB!$A$2:$A$255,DB!$D$2:$D$255,"")</f>
        <v>Sector 2</v>
      </c>
    </row>
    <row r="8" spans="1:20" x14ac:dyDescent="0.2">
      <c r="A8" t="s">
        <v>32</v>
      </c>
      <c r="B8" t="s">
        <v>18</v>
      </c>
      <c r="C8" t="s">
        <v>33</v>
      </c>
      <c r="D8" t="s">
        <v>34</v>
      </c>
      <c r="E8" t="s">
        <v>839</v>
      </c>
      <c r="F8" s="2">
        <v>46315.036006944443</v>
      </c>
      <c r="G8" t="s">
        <v>22</v>
      </c>
      <c r="H8" t="s">
        <v>6221</v>
      </c>
      <c r="I8">
        <v>380</v>
      </c>
      <c r="J8" t="s">
        <v>23</v>
      </c>
      <c r="K8" t="s">
        <v>24</v>
      </c>
      <c r="L8">
        <v>916</v>
      </c>
      <c r="M8" t="s">
        <v>36</v>
      </c>
      <c r="N8" s="2">
        <v>46315.08666666667</v>
      </c>
      <c r="O8">
        <v>370</v>
      </c>
      <c r="P8" t="s">
        <v>26</v>
      </c>
      <c r="Q8">
        <v>190</v>
      </c>
      <c r="R8" s="3" t="str">
        <f>IF(OR(G8="12R",G8="12L"),_xlfn.XLOOKUP(C8,DB!$A$2:$A$255,DB!$B$2:$B$255,""),IF(OR(G8="30L",G8="30R"),_xlfn.XLOOKUP(C8,DB!$A$2:$A$255,DB!$C$2:$C$255,""),""))</f>
        <v>UDGUV</v>
      </c>
      <c r="S8" s="3">
        <f t="shared" si="0"/>
        <v>0</v>
      </c>
      <c r="T8" s="3" t="str">
        <f>_xlfn.XLOOKUP(C8,DB!$A$2:$A$255,DB!$D$2:$D$255,"")</f>
        <v>Sector 2</v>
      </c>
    </row>
    <row r="9" spans="1:20" x14ac:dyDescent="0.2">
      <c r="A9" t="s">
        <v>37</v>
      </c>
      <c r="B9" t="s">
        <v>18</v>
      </c>
      <c r="C9" t="s">
        <v>38</v>
      </c>
      <c r="D9" t="s">
        <v>39</v>
      </c>
      <c r="E9" t="s">
        <v>3485</v>
      </c>
      <c r="F9" s="2">
        <v>46315.037187499998</v>
      </c>
      <c r="G9" t="s">
        <v>22</v>
      </c>
      <c r="H9" t="s">
        <v>6222</v>
      </c>
      <c r="I9">
        <v>370</v>
      </c>
      <c r="J9" t="s">
        <v>23</v>
      </c>
      <c r="K9" t="s">
        <v>24</v>
      </c>
      <c r="L9">
        <v>141</v>
      </c>
      <c r="M9" t="s">
        <v>447</v>
      </c>
      <c r="N9" s="2">
        <v>46315.046701388892</v>
      </c>
      <c r="O9">
        <v>214</v>
      </c>
      <c r="P9" t="s">
        <v>41</v>
      </c>
      <c r="Q9">
        <v>190</v>
      </c>
      <c r="R9" s="3" t="str">
        <f>IF(OR(G9="12R",G9="12L"),_xlfn.XLOOKUP(C9,DB!$A$2:$A$255,DB!$B$2:$B$255,""),IF(OR(G9="30L",G9="30R"),_xlfn.XLOOKUP(C9,DB!$A$2:$A$255,DB!$C$2:$C$255,""),""))</f>
        <v>NUDAL</v>
      </c>
      <c r="S9" s="3">
        <f t="shared" si="0"/>
        <v>0</v>
      </c>
      <c r="T9" s="3" t="str">
        <f>_xlfn.XLOOKUP(C9,DB!$A$2:$A$255,DB!$D$2:$D$255,"")</f>
        <v>Sector 3</v>
      </c>
    </row>
    <row r="10" spans="1:20" x14ac:dyDescent="0.2">
      <c r="A10" t="s">
        <v>42</v>
      </c>
      <c r="B10" t="s">
        <v>18</v>
      </c>
      <c r="C10" t="s">
        <v>43</v>
      </c>
      <c r="D10" t="s">
        <v>44</v>
      </c>
      <c r="E10" t="s">
        <v>623</v>
      </c>
      <c r="F10" s="2">
        <v>46315.045706018522</v>
      </c>
      <c r="G10" t="s">
        <v>22</v>
      </c>
      <c r="H10" t="s">
        <v>6223</v>
      </c>
      <c r="I10">
        <v>360</v>
      </c>
      <c r="J10" t="s">
        <v>23</v>
      </c>
      <c r="K10" t="s">
        <v>24</v>
      </c>
      <c r="L10">
        <v>890</v>
      </c>
      <c r="M10" t="s">
        <v>744</v>
      </c>
      <c r="N10" s="2">
        <v>46315.093298611115</v>
      </c>
      <c r="O10">
        <v>360</v>
      </c>
      <c r="P10" t="s">
        <v>26</v>
      </c>
      <c r="Q10">
        <v>190</v>
      </c>
      <c r="R10" s="3" t="str">
        <f>IF(OR(G10="12R",G10="12L"),_xlfn.XLOOKUP(C10,DB!$A$2:$A$255,DB!$B$2:$B$255,""),IF(OR(G10="30L",G10="30R"),_xlfn.XLOOKUP(C10,DB!$A$2:$A$255,DB!$C$2:$C$255,""),""))</f>
        <v>UDGUV</v>
      </c>
      <c r="S10" s="3">
        <f t="shared" si="0"/>
        <v>1</v>
      </c>
      <c r="T10" s="3" t="str">
        <f>_xlfn.XLOOKUP(C10,DB!$A$2:$A$255,DB!$D$2:$D$255,"")</f>
        <v>Sector 2</v>
      </c>
    </row>
    <row r="11" spans="1:20" x14ac:dyDescent="0.2">
      <c r="A11" t="s">
        <v>47</v>
      </c>
      <c r="B11" t="s">
        <v>18</v>
      </c>
      <c r="C11" t="s">
        <v>48</v>
      </c>
      <c r="D11" t="s">
        <v>49</v>
      </c>
      <c r="E11" t="s">
        <v>2642</v>
      </c>
      <c r="F11" s="2">
        <v>46315.049444444441</v>
      </c>
      <c r="G11" t="s">
        <v>22</v>
      </c>
      <c r="H11" t="s">
        <v>6224</v>
      </c>
      <c r="I11">
        <v>350</v>
      </c>
      <c r="J11" t="s">
        <v>23</v>
      </c>
      <c r="K11" t="s">
        <v>24</v>
      </c>
      <c r="L11">
        <v>360</v>
      </c>
      <c r="M11" t="s">
        <v>31</v>
      </c>
      <c r="N11" s="2">
        <v>46315.0702662037</v>
      </c>
      <c r="O11">
        <v>350</v>
      </c>
      <c r="P11" t="s">
        <v>41</v>
      </c>
      <c r="Q11">
        <v>40</v>
      </c>
      <c r="R11" s="3" t="str">
        <f>IF(OR(G11="12R",G11="12L"),_xlfn.XLOOKUP(C11,DB!$A$2:$A$255,DB!$B$2:$B$255,""),IF(OR(G11="30L",G11="30R"),_xlfn.XLOOKUP(C11,DB!$A$2:$A$255,DB!$C$2:$C$255,""),""))</f>
        <v>NUDAL</v>
      </c>
      <c r="S11" s="3">
        <f t="shared" si="0"/>
        <v>1</v>
      </c>
      <c r="T11" s="3" t="str">
        <f>_xlfn.XLOOKUP(C11,DB!$A$2:$A$255,DB!$D$2:$D$255,"")</f>
        <v>Sector 3</v>
      </c>
    </row>
    <row r="12" spans="1:20" x14ac:dyDescent="0.2">
      <c r="A12" t="s">
        <v>57</v>
      </c>
      <c r="B12" t="s">
        <v>18</v>
      </c>
      <c r="C12" t="s">
        <v>43</v>
      </c>
      <c r="D12" t="s">
        <v>61</v>
      </c>
      <c r="E12" t="s">
        <v>4978</v>
      </c>
      <c r="F12" s="2">
        <v>46315.054375</v>
      </c>
      <c r="G12" t="s">
        <v>22</v>
      </c>
      <c r="H12" t="s">
        <v>6225</v>
      </c>
      <c r="I12">
        <v>340</v>
      </c>
      <c r="J12" t="s">
        <v>23</v>
      </c>
      <c r="K12" t="s">
        <v>24</v>
      </c>
      <c r="L12">
        <v>866</v>
      </c>
      <c r="M12" t="s">
        <v>46</v>
      </c>
      <c r="N12" s="2">
        <v>46315.101134259261</v>
      </c>
      <c r="O12">
        <v>340</v>
      </c>
      <c r="P12" t="s">
        <v>26</v>
      </c>
      <c r="Q12">
        <v>190</v>
      </c>
      <c r="R12" s="3" t="str">
        <f>IF(OR(G12="12R",G12="12L"),_xlfn.XLOOKUP(C12,DB!$A$2:$A$255,DB!$B$2:$B$255,""),IF(OR(G12="30L",G12="30R"),_xlfn.XLOOKUP(C12,DB!$A$2:$A$255,DB!$C$2:$C$255,""),""))</f>
        <v>UDGUV</v>
      </c>
      <c r="S12" s="3">
        <f t="shared" si="0"/>
        <v>1</v>
      </c>
      <c r="T12" s="3" t="str">
        <f>_xlfn.XLOOKUP(C12,DB!$A$2:$A$255,DB!$D$2:$D$255,"")</f>
        <v>Sector 2</v>
      </c>
    </row>
    <row r="13" spans="1:20" x14ac:dyDescent="0.2">
      <c r="A13" t="s">
        <v>431</v>
      </c>
      <c r="B13" t="s">
        <v>18</v>
      </c>
      <c r="C13" t="s">
        <v>432</v>
      </c>
      <c r="D13" t="s">
        <v>433</v>
      </c>
      <c r="E13" t="s">
        <v>569</v>
      </c>
      <c r="F13" s="2">
        <v>46315.055289351854</v>
      </c>
      <c r="G13" t="s">
        <v>22</v>
      </c>
      <c r="H13" t="s">
        <v>6226</v>
      </c>
      <c r="I13">
        <v>370</v>
      </c>
      <c r="J13" t="s">
        <v>23</v>
      </c>
      <c r="K13" t="s">
        <v>24</v>
      </c>
      <c r="L13">
        <v>153</v>
      </c>
      <c r="M13" t="s">
        <v>117</v>
      </c>
      <c r="N13" s="2">
        <v>46315.065127314818</v>
      </c>
      <c r="O13">
        <v>274</v>
      </c>
      <c r="P13" t="s">
        <v>41</v>
      </c>
      <c r="Q13">
        <v>190</v>
      </c>
      <c r="R13" s="3" t="str">
        <f>IF(OR(G13="12R",G13="12L"),_xlfn.XLOOKUP(C13,DB!$A$2:$A$255,DB!$B$2:$B$255,""),IF(OR(G13="30L",G13="30R"),_xlfn.XLOOKUP(C13,DB!$A$2:$A$255,DB!$C$2:$C$255,""),""))</f>
        <v>CZM</v>
      </c>
      <c r="S13" s="3">
        <f t="shared" si="0"/>
        <v>1</v>
      </c>
      <c r="T13" s="3" t="str">
        <f>_xlfn.XLOOKUP(C13,DB!$A$2:$A$255,DB!$D$2:$D$255,"")</f>
        <v>Sector 7</v>
      </c>
    </row>
    <row r="14" spans="1:20" x14ac:dyDescent="0.2">
      <c r="A14" t="s">
        <v>52</v>
      </c>
      <c r="B14" t="s">
        <v>18</v>
      </c>
      <c r="C14" t="s">
        <v>53</v>
      </c>
      <c r="D14" t="s">
        <v>54</v>
      </c>
      <c r="E14" t="s">
        <v>943</v>
      </c>
      <c r="F14" s="2">
        <v>46315.060682870368</v>
      </c>
      <c r="G14" t="s">
        <v>22</v>
      </c>
      <c r="H14" t="s">
        <v>6227</v>
      </c>
      <c r="I14">
        <v>370</v>
      </c>
      <c r="J14" t="s">
        <v>23</v>
      </c>
      <c r="K14" t="s">
        <v>24</v>
      </c>
      <c r="L14">
        <v>207</v>
      </c>
      <c r="M14" t="s">
        <v>3821</v>
      </c>
      <c r="N14" s="2">
        <v>46315.072928240741</v>
      </c>
      <c r="O14">
        <v>330</v>
      </c>
      <c r="P14" t="s">
        <v>26</v>
      </c>
      <c r="Q14">
        <v>190</v>
      </c>
      <c r="R14" s="3" t="str">
        <f>IF(OR(G14="12R",G14="12L"),_xlfn.XLOOKUP(C14,DB!$A$2:$A$255,DB!$B$2:$B$255,""),IF(OR(G14="30L",G14="30R"),_xlfn.XLOOKUP(C14,DB!$A$2:$A$255,DB!$C$2:$C$255,""),""))</f>
        <v>CZM</v>
      </c>
      <c r="S14" s="3">
        <f t="shared" si="0"/>
        <v>1</v>
      </c>
      <c r="T14" s="3" t="str">
        <f>_xlfn.XLOOKUP(C14,DB!$A$2:$A$255,DB!$D$2:$D$255,"")</f>
        <v>Sector 7</v>
      </c>
    </row>
    <row r="15" spans="1:20" x14ac:dyDescent="0.2">
      <c r="A15" t="s">
        <v>62</v>
      </c>
      <c r="B15" t="s">
        <v>18</v>
      </c>
      <c r="C15" t="s">
        <v>63</v>
      </c>
      <c r="D15" t="s">
        <v>64</v>
      </c>
      <c r="E15" t="s">
        <v>6228</v>
      </c>
      <c r="F15" s="2">
        <v>46315.076585648145</v>
      </c>
      <c r="G15" t="s">
        <v>22</v>
      </c>
      <c r="H15" t="s">
        <v>6229</v>
      </c>
      <c r="I15">
        <v>340</v>
      </c>
      <c r="J15" t="s">
        <v>23</v>
      </c>
      <c r="K15" t="s">
        <v>24</v>
      </c>
      <c r="L15">
        <v>864</v>
      </c>
      <c r="M15" t="s">
        <v>3417</v>
      </c>
      <c r="N15" s="2">
        <v>46315.123807870368</v>
      </c>
      <c r="O15">
        <v>340</v>
      </c>
      <c r="P15" t="s">
        <v>26</v>
      </c>
      <c r="Q15">
        <v>40</v>
      </c>
      <c r="R15" s="3" t="str">
        <f>IF(OR(G15="12R",G15="12L"),_xlfn.XLOOKUP(C15,DB!$A$2:$A$255,DB!$B$2:$B$255,""),IF(OR(G15="30L",G15="30R"),_xlfn.XLOOKUP(C15,DB!$A$2:$A$255,DB!$C$2:$C$255,""),""))</f>
        <v>UDGUV</v>
      </c>
      <c r="S15" s="3">
        <f t="shared" si="0"/>
        <v>1</v>
      </c>
      <c r="T15" s="3" t="str">
        <f>_xlfn.XLOOKUP(C15,DB!$A$2:$A$255,DB!$D$2:$D$255,"")</f>
        <v>Sector 2</v>
      </c>
    </row>
    <row r="16" spans="1:20" x14ac:dyDescent="0.2">
      <c r="A16" t="s">
        <v>65</v>
      </c>
      <c r="B16" t="s">
        <v>18</v>
      </c>
      <c r="C16" t="s">
        <v>66</v>
      </c>
      <c r="D16" t="s">
        <v>64</v>
      </c>
      <c r="E16" t="s">
        <v>67</v>
      </c>
      <c r="F16" s="2">
        <v>46315.081516203703</v>
      </c>
      <c r="G16" t="s">
        <v>22</v>
      </c>
      <c r="H16" t="s">
        <v>1189</v>
      </c>
      <c r="I16">
        <v>220</v>
      </c>
      <c r="J16" t="s">
        <v>23</v>
      </c>
      <c r="K16" t="s">
        <v>24</v>
      </c>
      <c r="L16">
        <v>358</v>
      </c>
      <c r="M16" t="s">
        <v>66</v>
      </c>
      <c r="N16" s="2">
        <v>46315.105393518519</v>
      </c>
      <c r="O16">
        <v>0</v>
      </c>
      <c r="P16" t="s">
        <v>26</v>
      </c>
      <c r="Q16">
        <v>190</v>
      </c>
      <c r="R16" s="3" t="str">
        <f>IF(OR(G16="12R",G16="12L"),_xlfn.XLOOKUP(C16,DB!$A$2:$A$255,DB!$B$2:$B$255,""),IF(OR(G16="30L",G16="30R"),_xlfn.XLOOKUP(C16,DB!$A$2:$A$255,DB!$C$2:$C$255,""),""))</f>
        <v>UDGUV</v>
      </c>
      <c r="S16" s="3">
        <f t="shared" si="0"/>
        <v>1</v>
      </c>
      <c r="T16" s="3" t="str">
        <f>_xlfn.XLOOKUP(C16,DB!$A$2:$A$255,DB!$D$2:$D$255,"")</f>
        <v>Sector 2</v>
      </c>
    </row>
    <row r="17" spans="1:20" x14ac:dyDescent="0.2">
      <c r="A17" t="s">
        <v>60</v>
      </c>
      <c r="B17" t="s">
        <v>18</v>
      </c>
      <c r="C17" t="s">
        <v>28</v>
      </c>
      <c r="D17" t="s">
        <v>61</v>
      </c>
      <c r="E17" t="s">
        <v>707</v>
      </c>
      <c r="F17" s="2">
        <v>46315.089513888888</v>
      </c>
      <c r="G17" t="s">
        <v>22</v>
      </c>
      <c r="H17" t="s">
        <v>6230</v>
      </c>
      <c r="I17">
        <v>350</v>
      </c>
      <c r="J17" t="s">
        <v>23</v>
      </c>
      <c r="K17" t="s">
        <v>24</v>
      </c>
      <c r="L17">
        <v>351</v>
      </c>
      <c r="M17" t="s">
        <v>31</v>
      </c>
      <c r="N17" s="2">
        <v>46315.110555555555</v>
      </c>
      <c r="O17">
        <v>350</v>
      </c>
      <c r="P17" t="s">
        <v>26</v>
      </c>
      <c r="Q17">
        <v>40</v>
      </c>
      <c r="R17" s="3" t="str">
        <f>IF(OR(G17="12R",G17="12L"),_xlfn.XLOOKUP(C17,DB!$A$2:$A$255,DB!$B$2:$B$255,""),IF(OR(G17="30L",G17="30R"),_xlfn.XLOOKUP(C17,DB!$A$2:$A$255,DB!$C$2:$C$255,""),""))</f>
        <v>OMSUK</v>
      </c>
      <c r="S17" s="3">
        <f t="shared" si="0"/>
        <v>2</v>
      </c>
      <c r="T17" s="3" t="str">
        <f>_xlfn.XLOOKUP(C17,DB!$A$2:$A$255,DB!$D$2:$D$255,"")</f>
        <v>Sector 3</v>
      </c>
    </row>
    <row r="18" spans="1:20" x14ac:dyDescent="0.2">
      <c r="A18" t="s">
        <v>68</v>
      </c>
      <c r="B18" t="s">
        <v>18</v>
      </c>
      <c r="C18" t="s">
        <v>38</v>
      </c>
      <c r="D18" t="s">
        <v>88</v>
      </c>
      <c r="E18" t="s">
        <v>91</v>
      </c>
      <c r="F18" s="2">
        <v>46315.098275462966</v>
      </c>
      <c r="G18" t="s">
        <v>22</v>
      </c>
      <c r="H18" t="s">
        <v>6231</v>
      </c>
      <c r="I18">
        <v>350</v>
      </c>
      <c r="J18" t="s">
        <v>23</v>
      </c>
      <c r="K18" t="s">
        <v>24</v>
      </c>
      <c r="L18">
        <v>136</v>
      </c>
      <c r="M18" t="s">
        <v>40</v>
      </c>
      <c r="N18" s="2">
        <v>46315.108217592591</v>
      </c>
      <c r="O18">
        <v>195</v>
      </c>
      <c r="P18" t="s">
        <v>41</v>
      </c>
      <c r="Q18">
        <v>190</v>
      </c>
      <c r="R18" s="3" t="str">
        <f>IF(OR(G18="12R",G18="12L"),_xlfn.XLOOKUP(C18,DB!$A$2:$A$255,DB!$B$2:$B$255,""),IF(OR(G18="30L",G18="30R"),_xlfn.XLOOKUP(C18,DB!$A$2:$A$255,DB!$C$2:$C$255,""),""))</f>
        <v>NUDAL</v>
      </c>
      <c r="S18" s="3">
        <f t="shared" si="0"/>
        <v>2</v>
      </c>
      <c r="T18" s="3" t="str">
        <f>_xlfn.XLOOKUP(C18,DB!$A$2:$A$255,DB!$D$2:$D$255,"")</f>
        <v>Sector 3</v>
      </c>
    </row>
    <row r="19" spans="1:20" x14ac:dyDescent="0.2">
      <c r="A19" t="s">
        <v>344</v>
      </c>
      <c r="B19" t="s">
        <v>18</v>
      </c>
      <c r="C19" t="s">
        <v>345</v>
      </c>
      <c r="D19" t="s">
        <v>54</v>
      </c>
      <c r="E19" t="s">
        <v>1193</v>
      </c>
      <c r="F19" s="2">
        <v>46315.10597222222</v>
      </c>
      <c r="G19" t="s">
        <v>22</v>
      </c>
      <c r="H19" t="s">
        <v>6232</v>
      </c>
      <c r="I19">
        <v>380</v>
      </c>
      <c r="J19" t="s">
        <v>23</v>
      </c>
      <c r="K19" t="s">
        <v>24</v>
      </c>
      <c r="L19">
        <v>863</v>
      </c>
      <c r="M19" t="s">
        <v>523</v>
      </c>
      <c r="N19" s="2">
        <v>46315.153854166667</v>
      </c>
      <c r="O19">
        <v>380</v>
      </c>
      <c r="P19" t="s">
        <v>26</v>
      </c>
      <c r="Q19">
        <v>190</v>
      </c>
      <c r="R19" s="3" t="str">
        <f>IF(OR(G19="12R",G19="12L"),_xlfn.XLOOKUP(C19,DB!$A$2:$A$255,DB!$B$2:$B$255,""),IF(OR(G19="30L",G19="30R"),_xlfn.XLOOKUP(C19,DB!$A$2:$A$255,DB!$C$2:$C$255,""),""))</f>
        <v>UDGUV</v>
      </c>
      <c r="S19" s="3">
        <f t="shared" si="0"/>
        <v>2</v>
      </c>
      <c r="T19" s="3" t="str">
        <f>_xlfn.XLOOKUP(C19,DB!$A$2:$A$255,DB!$D$2:$D$255,"")</f>
        <v>Sector 2</v>
      </c>
    </row>
    <row r="20" spans="1:20" x14ac:dyDescent="0.2">
      <c r="A20" t="s">
        <v>375</v>
      </c>
      <c r="B20" t="s">
        <v>18</v>
      </c>
      <c r="C20" t="s">
        <v>219</v>
      </c>
      <c r="D20" t="s">
        <v>54</v>
      </c>
      <c r="E20" t="s">
        <v>428</v>
      </c>
      <c r="F20" s="2">
        <v>46315.114201388889</v>
      </c>
      <c r="G20" t="s">
        <v>22</v>
      </c>
      <c r="H20" t="s">
        <v>6233</v>
      </c>
      <c r="I20">
        <v>370</v>
      </c>
      <c r="J20" t="s">
        <v>23</v>
      </c>
      <c r="K20" t="s">
        <v>24</v>
      </c>
      <c r="L20">
        <v>149</v>
      </c>
      <c r="M20" t="s">
        <v>6234</v>
      </c>
      <c r="N20" s="2">
        <v>46315.124386574076</v>
      </c>
      <c r="O20">
        <v>290</v>
      </c>
      <c r="P20" t="s">
        <v>26</v>
      </c>
      <c r="Q20">
        <v>190</v>
      </c>
      <c r="R20" s="3" t="str">
        <f>IF(OR(G20="12R",G20="12L"),_xlfn.XLOOKUP(C20,DB!$A$2:$A$255,DB!$B$2:$B$255,""),IF(OR(G20="30L",G20="30R"),_xlfn.XLOOKUP(C20,DB!$A$2:$A$255,DB!$C$2:$C$255,""),""))</f>
        <v>TAKUX</v>
      </c>
      <c r="S20" s="3">
        <f t="shared" si="0"/>
        <v>2</v>
      </c>
      <c r="T20" s="3" t="str">
        <f>_xlfn.XLOOKUP(C20,DB!$A$2:$A$255,DB!$D$2:$D$255,"")</f>
        <v>Sector 7</v>
      </c>
    </row>
    <row r="21" spans="1:20" x14ac:dyDescent="0.2">
      <c r="A21" t="s">
        <v>71</v>
      </c>
      <c r="B21" t="s">
        <v>18</v>
      </c>
      <c r="C21" t="s">
        <v>43</v>
      </c>
      <c r="D21" t="s">
        <v>34</v>
      </c>
      <c r="E21" t="s">
        <v>3297</v>
      </c>
      <c r="F21" s="2">
        <v>46315.115416666667</v>
      </c>
      <c r="G21" t="s">
        <v>22</v>
      </c>
      <c r="H21" t="s">
        <v>6235</v>
      </c>
      <c r="I21">
        <v>360</v>
      </c>
      <c r="J21" t="s">
        <v>23</v>
      </c>
      <c r="K21" t="s">
        <v>24</v>
      </c>
      <c r="L21">
        <v>873</v>
      </c>
      <c r="M21" t="s">
        <v>2022</v>
      </c>
      <c r="N21" s="2">
        <v>46315.161076388889</v>
      </c>
      <c r="O21">
        <v>360</v>
      </c>
      <c r="P21" t="s">
        <v>26</v>
      </c>
      <c r="Q21">
        <v>190</v>
      </c>
      <c r="R21" s="3" t="str">
        <f>IF(OR(G21="12R",G21="12L"),_xlfn.XLOOKUP(C21,DB!$A$2:$A$255,DB!$B$2:$B$255,""),IF(OR(G21="30L",G21="30R"),_xlfn.XLOOKUP(C21,DB!$A$2:$A$255,DB!$C$2:$C$255,""),""))</f>
        <v>UDGUV</v>
      </c>
      <c r="S21" s="3">
        <f t="shared" si="0"/>
        <v>2</v>
      </c>
      <c r="T21" s="3" t="str">
        <f>_xlfn.XLOOKUP(C21,DB!$A$2:$A$255,DB!$D$2:$D$255,"")</f>
        <v>Sector 2</v>
      </c>
    </row>
    <row r="22" spans="1:20" x14ac:dyDescent="0.2">
      <c r="A22" t="s">
        <v>80</v>
      </c>
      <c r="B22" t="s">
        <v>18</v>
      </c>
      <c r="C22" t="s">
        <v>43</v>
      </c>
      <c r="D22" t="s">
        <v>61</v>
      </c>
      <c r="E22" t="s">
        <v>757</v>
      </c>
      <c r="F22" s="2">
        <v>46315.116712962961</v>
      </c>
      <c r="G22" t="s">
        <v>22</v>
      </c>
      <c r="H22" t="s">
        <v>6236</v>
      </c>
      <c r="I22">
        <v>340</v>
      </c>
      <c r="J22" t="s">
        <v>23</v>
      </c>
      <c r="K22" t="s">
        <v>24</v>
      </c>
      <c r="L22">
        <v>861</v>
      </c>
      <c r="M22" t="s">
        <v>461</v>
      </c>
      <c r="N22" s="2">
        <v>46315.160752314812</v>
      </c>
      <c r="O22">
        <v>340</v>
      </c>
      <c r="P22" t="s">
        <v>26</v>
      </c>
      <c r="Q22">
        <v>190</v>
      </c>
      <c r="R22" s="3" t="str">
        <f>IF(OR(G22="12R",G22="12L"),_xlfn.XLOOKUP(C22,DB!$A$2:$A$255,DB!$B$2:$B$255,""),IF(OR(G22="30L",G22="30R"),_xlfn.XLOOKUP(C22,DB!$A$2:$A$255,DB!$C$2:$C$255,""),""))</f>
        <v>UDGUV</v>
      </c>
      <c r="S22" s="3">
        <f t="shared" si="0"/>
        <v>2</v>
      </c>
      <c r="T22" s="3" t="str">
        <f>_xlfn.XLOOKUP(C22,DB!$A$2:$A$255,DB!$D$2:$D$255,"")</f>
        <v>Sector 2</v>
      </c>
    </row>
    <row r="23" spans="1:20" x14ac:dyDescent="0.2">
      <c r="A23" t="s">
        <v>74</v>
      </c>
      <c r="B23" t="s">
        <v>18</v>
      </c>
      <c r="C23" t="s">
        <v>66</v>
      </c>
      <c r="D23" t="s">
        <v>64</v>
      </c>
      <c r="E23" t="s">
        <v>2437</v>
      </c>
      <c r="F23" s="2">
        <v>46315.120023148149</v>
      </c>
      <c r="G23" t="s">
        <v>22</v>
      </c>
      <c r="H23" t="s">
        <v>6237</v>
      </c>
      <c r="I23">
        <v>240</v>
      </c>
      <c r="J23" t="s">
        <v>23</v>
      </c>
      <c r="K23" t="s">
        <v>24</v>
      </c>
      <c r="L23">
        <v>308</v>
      </c>
      <c r="M23" t="s">
        <v>66</v>
      </c>
      <c r="N23" s="2">
        <v>46315.140439814815</v>
      </c>
      <c r="O23">
        <v>0</v>
      </c>
      <c r="P23" t="s">
        <v>26</v>
      </c>
      <c r="Q23">
        <v>190</v>
      </c>
      <c r="R23" s="3" t="str">
        <f>IF(OR(G23="12R",G23="12L"),_xlfn.XLOOKUP(C23,DB!$A$2:$A$255,DB!$B$2:$B$255,""),IF(OR(G23="30L",G23="30R"),_xlfn.XLOOKUP(C23,DB!$A$2:$A$255,DB!$C$2:$C$255,""),""))</f>
        <v>UDGUV</v>
      </c>
      <c r="S23" s="3">
        <f t="shared" si="0"/>
        <v>2</v>
      </c>
      <c r="T23" s="3" t="str">
        <f>_xlfn.XLOOKUP(C23,DB!$A$2:$A$255,DB!$D$2:$D$255,"")</f>
        <v>Sector 2</v>
      </c>
    </row>
    <row r="24" spans="1:20" x14ac:dyDescent="0.2">
      <c r="A24" t="s">
        <v>83</v>
      </c>
      <c r="B24" t="s">
        <v>18</v>
      </c>
      <c r="C24" t="s">
        <v>50</v>
      </c>
      <c r="D24" t="s">
        <v>34</v>
      </c>
      <c r="E24" t="s">
        <v>4523</v>
      </c>
      <c r="F24" s="2">
        <v>46315.13417824074</v>
      </c>
      <c r="G24" t="s">
        <v>696</v>
      </c>
      <c r="H24" t="s">
        <v>6238</v>
      </c>
      <c r="I24">
        <v>380</v>
      </c>
      <c r="J24" t="s">
        <v>23</v>
      </c>
      <c r="K24" t="s">
        <v>24</v>
      </c>
      <c r="L24">
        <v>882</v>
      </c>
      <c r="M24" t="s">
        <v>725</v>
      </c>
      <c r="N24" s="2">
        <v>46315.18240740741</v>
      </c>
      <c r="O24">
        <v>380</v>
      </c>
      <c r="P24" t="s">
        <v>26</v>
      </c>
      <c r="Q24">
        <v>190</v>
      </c>
      <c r="R24" s="3" t="str">
        <f>IF(OR(G24="12R",G24="12L"),_xlfn.XLOOKUP(C24,DB!$A$2:$A$255,DB!$B$2:$B$255,""),IF(OR(G24="30L",G24="30R"),_xlfn.XLOOKUP(C24,DB!$A$2:$A$255,DB!$C$2:$C$255,""),""))</f>
        <v>UDGUV</v>
      </c>
      <c r="S24" s="3">
        <f t="shared" si="0"/>
        <v>3</v>
      </c>
      <c r="T24" s="3" t="str">
        <f>_xlfn.XLOOKUP(C24,DB!$A$2:$A$255,DB!$D$2:$D$255,"")</f>
        <v>Sector 2</v>
      </c>
    </row>
    <row r="25" spans="1:20" x14ac:dyDescent="0.2">
      <c r="A25" t="s">
        <v>77</v>
      </c>
      <c r="B25" t="s">
        <v>18</v>
      </c>
      <c r="C25" t="s">
        <v>19</v>
      </c>
      <c r="D25" t="s">
        <v>20</v>
      </c>
      <c r="E25" t="s">
        <v>765</v>
      </c>
      <c r="F25" s="2">
        <v>46315.143912037034</v>
      </c>
      <c r="G25" t="s">
        <v>696</v>
      </c>
      <c r="H25" t="s">
        <v>6239</v>
      </c>
      <c r="I25">
        <v>360</v>
      </c>
      <c r="J25" t="s">
        <v>23</v>
      </c>
      <c r="K25" t="s">
        <v>24</v>
      </c>
      <c r="L25">
        <v>865</v>
      </c>
      <c r="M25" t="s">
        <v>753</v>
      </c>
      <c r="N25" s="2">
        <v>46315.191203703704</v>
      </c>
      <c r="O25">
        <v>360</v>
      </c>
      <c r="P25" t="s">
        <v>26</v>
      </c>
      <c r="Q25">
        <v>190</v>
      </c>
      <c r="R25" s="3" t="str">
        <f>IF(OR(G25="12R",G25="12L"),_xlfn.XLOOKUP(C25,DB!$A$2:$A$255,DB!$B$2:$B$255,""),IF(OR(G25="30L",G25="30R"),_xlfn.XLOOKUP(C25,DB!$A$2:$A$255,DB!$C$2:$C$255,""),""))</f>
        <v>UDGUV</v>
      </c>
      <c r="S25" s="3">
        <f t="shared" si="0"/>
        <v>3</v>
      </c>
      <c r="T25" s="3" t="str">
        <f>_xlfn.XLOOKUP(C25,DB!$A$2:$A$255,DB!$D$2:$D$255,"")</f>
        <v>Sector 2</v>
      </c>
    </row>
    <row r="26" spans="1:20" x14ac:dyDescent="0.2">
      <c r="A26" t="s">
        <v>92</v>
      </c>
      <c r="B26" t="s">
        <v>18</v>
      </c>
      <c r="C26" t="s">
        <v>33</v>
      </c>
      <c r="D26" t="s">
        <v>61</v>
      </c>
      <c r="E26" t="s">
        <v>605</v>
      </c>
      <c r="F26" s="2">
        <v>46315.169016203705</v>
      </c>
      <c r="G26" t="s">
        <v>696</v>
      </c>
      <c r="H26" t="s">
        <v>6240</v>
      </c>
      <c r="I26">
        <v>340</v>
      </c>
      <c r="J26" t="s">
        <v>23</v>
      </c>
      <c r="K26" t="s">
        <v>24</v>
      </c>
      <c r="L26">
        <v>912</v>
      </c>
      <c r="M26" t="s">
        <v>36</v>
      </c>
      <c r="N26" s="2">
        <v>46315.218611111108</v>
      </c>
      <c r="O26">
        <v>340</v>
      </c>
      <c r="P26" t="s">
        <v>26</v>
      </c>
      <c r="Q26">
        <v>190</v>
      </c>
      <c r="R26" s="3" t="str">
        <f>IF(OR(G26="12R",G26="12L"),_xlfn.XLOOKUP(C26,DB!$A$2:$A$255,DB!$B$2:$B$255,""),IF(OR(G26="30L",G26="30R"),_xlfn.XLOOKUP(C26,DB!$A$2:$A$255,DB!$C$2:$C$255,""),""))</f>
        <v>UDGUV</v>
      </c>
      <c r="S26" s="3">
        <f t="shared" si="0"/>
        <v>4</v>
      </c>
      <c r="T26" s="3" t="str">
        <f>_xlfn.XLOOKUP(C26,DB!$A$2:$A$255,DB!$D$2:$D$255,"")</f>
        <v>Sector 2</v>
      </c>
    </row>
    <row r="27" spans="1:20" x14ac:dyDescent="0.2">
      <c r="A27" t="s">
        <v>89</v>
      </c>
      <c r="B27" t="s">
        <v>18</v>
      </c>
      <c r="C27" t="s">
        <v>43</v>
      </c>
      <c r="D27" t="s">
        <v>61</v>
      </c>
      <c r="E27" t="s">
        <v>98</v>
      </c>
      <c r="F27" s="2">
        <v>46315.179571759261</v>
      </c>
      <c r="G27" t="s">
        <v>696</v>
      </c>
      <c r="H27" t="s">
        <v>6241</v>
      </c>
      <c r="I27">
        <v>360</v>
      </c>
      <c r="J27" t="s">
        <v>23</v>
      </c>
      <c r="K27" t="s">
        <v>24</v>
      </c>
      <c r="L27">
        <v>880</v>
      </c>
      <c r="M27" t="s">
        <v>6242</v>
      </c>
      <c r="N27" s="2">
        <v>46315.225821759261</v>
      </c>
      <c r="O27">
        <v>360</v>
      </c>
      <c r="P27" t="s">
        <v>26</v>
      </c>
      <c r="Q27">
        <v>190</v>
      </c>
      <c r="R27" s="3" t="str">
        <f>IF(OR(G27="12R",G27="12L"),_xlfn.XLOOKUP(C27,DB!$A$2:$A$255,DB!$B$2:$B$255,""),IF(OR(G27="30L",G27="30R"),_xlfn.XLOOKUP(C27,DB!$A$2:$A$255,DB!$C$2:$C$255,""),""))</f>
        <v>UDGUV</v>
      </c>
      <c r="S27" s="3">
        <f t="shared" si="0"/>
        <v>4</v>
      </c>
      <c r="T27" s="3" t="str">
        <f>_xlfn.XLOOKUP(C27,DB!$A$2:$A$255,DB!$D$2:$D$255,"")</f>
        <v>Sector 2</v>
      </c>
    </row>
    <row r="28" spans="1:20" x14ac:dyDescent="0.2">
      <c r="A28" t="s">
        <v>94</v>
      </c>
      <c r="B28" t="s">
        <v>18</v>
      </c>
      <c r="C28" t="s">
        <v>43</v>
      </c>
      <c r="D28" t="s">
        <v>34</v>
      </c>
      <c r="E28" t="s">
        <v>601</v>
      </c>
      <c r="F28" s="2">
        <v>46315.440196759257</v>
      </c>
      <c r="G28" t="s">
        <v>696</v>
      </c>
      <c r="H28" t="s">
        <v>6243</v>
      </c>
      <c r="I28">
        <v>380</v>
      </c>
      <c r="J28" t="s">
        <v>23</v>
      </c>
      <c r="K28" t="s">
        <v>24</v>
      </c>
      <c r="L28">
        <v>861</v>
      </c>
      <c r="M28" t="s">
        <v>46</v>
      </c>
      <c r="N28" s="2">
        <v>46315.487974537034</v>
      </c>
      <c r="O28">
        <v>380</v>
      </c>
      <c r="P28" t="s">
        <v>26</v>
      </c>
      <c r="Q28">
        <v>190</v>
      </c>
      <c r="R28" s="3" t="str">
        <f>IF(OR(G28="12R",G28="12L"),_xlfn.XLOOKUP(C28,DB!$A$2:$A$255,DB!$B$2:$B$255,""),IF(OR(G28="30L",G28="30R"),_xlfn.XLOOKUP(C28,DB!$A$2:$A$255,DB!$C$2:$C$255,""),""))</f>
        <v>UDGUV</v>
      </c>
      <c r="S28" s="3">
        <f t="shared" si="0"/>
        <v>10</v>
      </c>
      <c r="T28" s="3" t="str">
        <f>_xlfn.XLOOKUP(C28,DB!$A$2:$A$255,DB!$D$2:$D$255,"")</f>
        <v>Sector 2</v>
      </c>
    </row>
    <row r="29" spans="1:20" x14ac:dyDescent="0.2">
      <c r="A29" t="s">
        <v>106</v>
      </c>
      <c r="B29" t="s">
        <v>18</v>
      </c>
      <c r="C29" t="s">
        <v>43</v>
      </c>
      <c r="D29" t="s">
        <v>61</v>
      </c>
      <c r="E29" t="s">
        <v>4978</v>
      </c>
      <c r="F29" s="2">
        <v>46315.452986111108</v>
      </c>
      <c r="G29" t="s">
        <v>696</v>
      </c>
      <c r="H29" t="s">
        <v>4115</v>
      </c>
      <c r="I29">
        <v>360</v>
      </c>
      <c r="J29" t="s">
        <v>23</v>
      </c>
      <c r="K29" t="s">
        <v>24</v>
      </c>
      <c r="L29">
        <v>861</v>
      </c>
      <c r="M29" t="s">
        <v>46</v>
      </c>
      <c r="N29" s="2">
        <v>46315.499942129631</v>
      </c>
      <c r="O29">
        <v>360</v>
      </c>
      <c r="P29" t="s">
        <v>26</v>
      </c>
      <c r="Q29">
        <v>190</v>
      </c>
      <c r="R29" s="3" t="str">
        <f>IF(OR(G29="12R",G29="12L"),_xlfn.XLOOKUP(C29,DB!$A$2:$A$255,DB!$B$2:$B$255,""),IF(OR(G29="30L",G29="30R"),_xlfn.XLOOKUP(C29,DB!$A$2:$A$255,DB!$C$2:$C$255,""),""))</f>
        <v>UDGUV</v>
      </c>
      <c r="S29" s="3">
        <f t="shared" si="0"/>
        <v>10</v>
      </c>
      <c r="T29" s="3" t="str">
        <f>_xlfn.XLOOKUP(C29,DB!$A$2:$A$255,DB!$D$2:$D$255,"")</f>
        <v>Sector 2</v>
      </c>
    </row>
    <row r="30" spans="1:20" x14ac:dyDescent="0.2">
      <c r="A30" t="s">
        <v>96</v>
      </c>
      <c r="B30" t="s">
        <v>18</v>
      </c>
      <c r="C30" t="s">
        <v>97</v>
      </c>
      <c r="D30" t="s">
        <v>61</v>
      </c>
      <c r="E30" t="s">
        <v>590</v>
      </c>
      <c r="F30" s="2">
        <v>46315.462870370371</v>
      </c>
      <c r="G30" t="s">
        <v>696</v>
      </c>
      <c r="H30" t="s">
        <v>6244</v>
      </c>
      <c r="I30">
        <v>380</v>
      </c>
      <c r="J30" t="s">
        <v>23</v>
      </c>
      <c r="K30" t="s">
        <v>24</v>
      </c>
      <c r="L30">
        <v>913</v>
      </c>
      <c r="M30" t="s">
        <v>2346</v>
      </c>
      <c r="N30" s="2">
        <v>46315.512939814813</v>
      </c>
      <c r="O30">
        <v>200</v>
      </c>
      <c r="P30" t="s">
        <v>26</v>
      </c>
      <c r="Q30">
        <v>190</v>
      </c>
      <c r="R30" s="3" t="str">
        <f>IF(OR(G30="12R",G30="12L"),_xlfn.XLOOKUP(C30,DB!$A$2:$A$255,DB!$B$2:$B$255,""),IF(OR(G30="30L",G30="30R"),_xlfn.XLOOKUP(C30,DB!$A$2:$A$255,DB!$C$2:$C$255,""),""))</f>
        <v>UDGUV</v>
      </c>
      <c r="S30" s="3">
        <f t="shared" si="0"/>
        <v>11</v>
      </c>
      <c r="T30" s="3" t="str">
        <f>_xlfn.XLOOKUP(C30,DB!$A$2:$A$255,DB!$D$2:$D$255,"")</f>
        <v>Sector 2</v>
      </c>
    </row>
    <row r="31" spans="1:20" x14ac:dyDescent="0.2">
      <c r="A31" t="s">
        <v>103</v>
      </c>
      <c r="B31" t="s">
        <v>18</v>
      </c>
      <c r="C31" t="s">
        <v>43</v>
      </c>
      <c r="D31" t="s">
        <v>44</v>
      </c>
      <c r="E31" t="s">
        <v>141</v>
      </c>
      <c r="F31" s="2">
        <v>46315.467326388891</v>
      </c>
      <c r="G31" t="s">
        <v>696</v>
      </c>
      <c r="H31" t="s">
        <v>6245</v>
      </c>
      <c r="I31">
        <v>360</v>
      </c>
      <c r="J31" t="s">
        <v>23</v>
      </c>
      <c r="K31" t="s">
        <v>24</v>
      </c>
      <c r="L31">
        <v>861</v>
      </c>
      <c r="M31" t="s">
        <v>46</v>
      </c>
      <c r="N31" s="2">
        <v>46315.514652777776</v>
      </c>
      <c r="O31">
        <v>360</v>
      </c>
      <c r="P31" t="s">
        <v>26</v>
      </c>
      <c r="Q31">
        <v>190</v>
      </c>
      <c r="R31" s="3" t="str">
        <f>IF(OR(G31="12R",G31="12L"),_xlfn.XLOOKUP(C31,DB!$A$2:$A$255,DB!$B$2:$B$255,""),IF(OR(G31="30L",G31="30R"),_xlfn.XLOOKUP(C31,DB!$A$2:$A$255,DB!$C$2:$C$255,""),""))</f>
        <v>UDGUV</v>
      </c>
      <c r="S31" s="3">
        <f t="shared" si="0"/>
        <v>11</v>
      </c>
      <c r="T31" s="3" t="str">
        <f>_xlfn.XLOOKUP(C31,DB!$A$2:$A$255,DB!$D$2:$D$255,"")</f>
        <v>Sector 2</v>
      </c>
    </row>
    <row r="32" spans="1:20" x14ac:dyDescent="0.2">
      <c r="A32" t="s">
        <v>107</v>
      </c>
      <c r="B32" t="s">
        <v>18</v>
      </c>
      <c r="C32" t="s">
        <v>108</v>
      </c>
      <c r="D32" t="s">
        <v>34</v>
      </c>
      <c r="E32" t="s">
        <v>6119</v>
      </c>
      <c r="F32" s="2">
        <v>46315.492986111109</v>
      </c>
      <c r="G32" t="s">
        <v>696</v>
      </c>
      <c r="H32" t="s">
        <v>5734</v>
      </c>
      <c r="I32">
        <v>290</v>
      </c>
      <c r="J32" t="s">
        <v>23</v>
      </c>
      <c r="K32" t="s">
        <v>24</v>
      </c>
      <c r="L32">
        <v>136</v>
      </c>
      <c r="M32" t="s">
        <v>40</v>
      </c>
      <c r="N32" s="2">
        <v>46315.502685185187</v>
      </c>
      <c r="O32">
        <v>273</v>
      </c>
      <c r="P32" t="s">
        <v>26</v>
      </c>
      <c r="Q32">
        <v>190</v>
      </c>
      <c r="R32" s="3" t="str">
        <f>IF(OR(G32="12R",G32="12L"),_xlfn.XLOOKUP(C32,DB!$A$2:$A$255,DB!$B$2:$B$255,""),IF(OR(G32="30L",G32="30R"),_xlfn.XLOOKUP(C32,DB!$A$2:$A$255,DB!$C$2:$C$255,""),""))</f>
        <v>NUDAL</v>
      </c>
      <c r="S32" s="3">
        <f t="shared" si="0"/>
        <v>11</v>
      </c>
      <c r="T32" s="3" t="str">
        <f>_xlfn.XLOOKUP(C32,DB!$A$2:$A$255,DB!$D$2:$D$255,"")</f>
        <v>Sector 3</v>
      </c>
    </row>
    <row r="33" spans="1:20" x14ac:dyDescent="0.2">
      <c r="A33" t="s">
        <v>114</v>
      </c>
      <c r="B33" t="s">
        <v>18</v>
      </c>
      <c r="C33" t="s">
        <v>115</v>
      </c>
      <c r="D33" t="s">
        <v>129</v>
      </c>
      <c r="E33" t="s">
        <v>3023</v>
      </c>
      <c r="F33" s="2">
        <v>46315.507534722223</v>
      </c>
      <c r="G33" t="s">
        <v>696</v>
      </c>
      <c r="H33" t="s">
        <v>6246</v>
      </c>
      <c r="I33">
        <v>300</v>
      </c>
      <c r="J33" t="s">
        <v>23</v>
      </c>
      <c r="K33" t="s">
        <v>24</v>
      </c>
      <c r="L33">
        <v>221</v>
      </c>
      <c r="M33" t="s">
        <v>56</v>
      </c>
      <c r="N33" s="2">
        <v>46315.521111111113</v>
      </c>
      <c r="O33">
        <v>332</v>
      </c>
      <c r="P33" t="s">
        <v>26</v>
      </c>
      <c r="Q33">
        <v>190</v>
      </c>
      <c r="R33" s="3" t="str">
        <f>IF(OR(G33="12R",G33="12L"),_xlfn.XLOOKUP(C33,DB!$A$2:$A$255,DB!$B$2:$B$255,""),IF(OR(G33="30L",G33="30R"),_xlfn.XLOOKUP(C33,DB!$A$2:$A$255,DB!$C$2:$C$255,""),""))</f>
        <v>TAKUX</v>
      </c>
      <c r="S33" s="3">
        <f t="shared" si="0"/>
        <v>12</v>
      </c>
      <c r="T33" s="3" t="str">
        <f>_xlfn.XLOOKUP(C33,DB!$A$2:$A$255,DB!$D$2:$D$255,"")</f>
        <v>Sector 7</v>
      </c>
    </row>
    <row r="34" spans="1:20" x14ac:dyDescent="0.2">
      <c r="A34" t="s">
        <v>118</v>
      </c>
      <c r="B34" t="s">
        <v>18</v>
      </c>
      <c r="C34" t="s">
        <v>119</v>
      </c>
      <c r="D34" t="s">
        <v>20</v>
      </c>
      <c r="E34" t="s">
        <v>562</v>
      </c>
      <c r="F34" s="2">
        <v>46315.50885416667</v>
      </c>
      <c r="G34" t="s">
        <v>696</v>
      </c>
      <c r="H34" t="s">
        <v>6247</v>
      </c>
      <c r="I34">
        <v>360</v>
      </c>
      <c r="J34" t="s">
        <v>23</v>
      </c>
      <c r="K34" t="s">
        <v>24</v>
      </c>
      <c r="L34">
        <v>879</v>
      </c>
      <c r="M34" t="s">
        <v>36</v>
      </c>
      <c r="N34" s="2">
        <v>46315.557951388888</v>
      </c>
      <c r="O34">
        <v>360</v>
      </c>
      <c r="P34" t="s">
        <v>26</v>
      </c>
      <c r="Q34">
        <v>190</v>
      </c>
      <c r="R34" s="3" t="str">
        <f>IF(OR(G34="12R",G34="12L"),_xlfn.XLOOKUP(C34,DB!$A$2:$A$255,DB!$B$2:$B$255,""),IF(OR(G34="30L",G34="30R"),_xlfn.XLOOKUP(C34,DB!$A$2:$A$255,DB!$C$2:$C$255,""),""))</f>
        <v>UDGUV</v>
      </c>
      <c r="S34" s="3">
        <f t="shared" si="0"/>
        <v>12</v>
      </c>
      <c r="T34" s="3" t="str">
        <f>_xlfn.XLOOKUP(C34,DB!$A$2:$A$255,DB!$D$2:$D$255,"")</f>
        <v>Sector 2</v>
      </c>
    </row>
    <row r="35" spans="1:20" x14ac:dyDescent="0.2">
      <c r="A35" t="s">
        <v>113</v>
      </c>
      <c r="B35" t="s">
        <v>18</v>
      </c>
      <c r="C35" t="s">
        <v>43</v>
      </c>
      <c r="D35" t="s">
        <v>44</v>
      </c>
      <c r="E35" t="s">
        <v>288</v>
      </c>
      <c r="F35" s="2">
        <v>46315.513310185182</v>
      </c>
      <c r="G35" t="s">
        <v>696</v>
      </c>
      <c r="H35" t="s">
        <v>6248</v>
      </c>
      <c r="I35">
        <v>360</v>
      </c>
      <c r="J35" t="s">
        <v>23</v>
      </c>
      <c r="K35" t="s">
        <v>24</v>
      </c>
      <c r="L35">
        <v>860</v>
      </c>
      <c r="M35" t="s">
        <v>46</v>
      </c>
      <c r="N35" s="2">
        <v>46315.560243055559</v>
      </c>
      <c r="O35">
        <v>360</v>
      </c>
      <c r="P35" t="s">
        <v>26</v>
      </c>
      <c r="Q35">
        <v>190</v>
      </c>
      <c r="R35" s="3" t="str">
        <f>IF(OR(G35="12R",G35="12L"),_xlfn.XLOOKUP(C35,DB!$A$2:$A$255,DB!$B$2:$B$255,""),IF(OR(G35="30L",G35="30R"),_xlfn.XLOOKUP(C35,DB!$A$2:$A$255,DB!$C$2:$C$255,""),""))</f>
        <v>UDGUV</v>
      </c>
      <c r="S35" s="3">
        <f t="shared" si="0"/>
        <v>12</v>
      </c>
      <c r="T35" s="3" t="str">
        <f>_xlfn.XLOOKUP(C35,DB!$A$2:$A$255,DB!$D$2:$D$255,"")</f>
        <v>Sector 2</v>
      </c>
    </row>
    <row r="36" spans="1:20" x14ac:dyDescent="0.2">
      <c r="A36" t="s">
        <v>127</v>
      </c>
      <c r="B36" t="s">
        <v>18</v>
      </c>
      <c r="C36" t="s">
        <v>128</v>
      </c>
      <c r="D36" t="s">
        <v>129</v>
      </c>
      <c r="E36" t="s">
        <v>6249</v>
      </c>
      <c r="F36" s="2">
        <v>46315.527696759258</v>
      </c>
      <c r="G36" t="s">
        <v>696</v>
      </c>
      <c r="H36" t="s">
        <v>6250</v>
      </c>
      <c r="I36">
        <v>360</v>
      </c>
      <c r="J36" t="s">
        <v>23</v>
      </c>
      <c r="K36" t="s">
        <v>24</v>
      </c>
      <c r="L36">
        <v>514</v>
      </c>
      <c r="M36" t="s">
        <v>130</v>
      </c>
      <c r="N36" s="2">
        <v>46315.55709490741</v>
      </c>
      <c r="O36">
        <v>360</v>
      </c>
      <c r="P36" t="s">
        <v>26</v>
      </c>
      <c r="Q36">
        <v>40</v>
      </c>
      <c r="R36" s="3" t="str">
        <f>IF(OR(G36="12R",G36="12L"),_xlfn.XLOOKUP(C36,DB!$A$2:$A$255,DB!$B$2:$B$255,""),IF(OR(G36="30L",G36="30R"),_xlfn.XLOOKUP(C36,DB!$A$2:$A$255,DB!$C$2:$C$255,""),""))</f>
        <v>ENEBA</v>
      </c>
      <c r="S36" s="3">
        <f t="shared" si="0"/>
        <v>12</v>
      </c>
      <c r="T36" s="3" t="str">
        <f>_xlfn.XLOOKUP(C36,DB!$A$2:$A$255,DB!$D$2:$D$255,"")</f>
        <v>Sector 3</v>
      </c>
    </row>
    <row r="37" spans="1:20" x14ac:dyDescent="0.2">
      <c r="A37" t="s">
        <v>100</v>
      </c>
      <c r="B37" t="s">
        <v>18</v>
      </c>
      <c r="C37" t="s">
        <v>101</v>
      </c>
      <c r="D37" t="s">
        <v>54</v>
      </c>
      <c r="E37" t="s">
        <v>428</v>
      </c>
      <c r="F37" s="2">
        <v>46315.529398148145</v>
      </c>
      <c r="G37" t="s">
        <v>696</v>
      </c>
      <c r="H37" t="s">
        <v>6251</v>
      </c>
      <c r="I37">
        <v>380</v>
      </c>
      <c r="J37" t="s">
        <v>23</v>
      </c>
      <c r="K37" t="s">
        <v>24</v>
      </c>
      <c r="L37">
        <v>865</v>
      </c>
      <c r="M37" t="s">
        <v>703</v>
      </c>
      <c r="N37" s="2">
        <v>46315.577488425923</v>
      </c>
      <c r="O37">
        <v>380</v>
      </c>
      <c r="P37" t="s">
        <v>26</v>
      </c>
      <c r="Q37">
        <v>190</v>
      </c>
      <c r="R37" s="3" t="str">
        <f>IF(OR(G37="12R",G37="12L"),_xlfn.XLOOKUP(C37,DB!$A$2:$A$255,DB!$B$2:$B$255,""),IF(OR(G37="30L",G37="30R"),_xlfn.XLOOKUP(C37,DB!$A$2:$A$255,DB!$C$2:$C$255,""),""))</f>
        <v>UDGUV</v>
      </c>
      <c r="S37" s="3">
        <f t="shared" si="0"/>
        <v>12</v>
      </c>
      <c r="T37" s="3" t="str">
        <f>_xlfn.XLOOKUP(C37,DB!$A$2:$A$255,DB!$D$2:$D$255,"")</f>
        <v>Sector 2</v>
      </c>
    </row>
    <row r="38" spans="1:20" x14ac:dyDescent="0.2">
      <c r="A38" t="s">
        <v>125</v>
      </c>
      <c r="B38" t="s">
        <v>18</v>
      </c>
      <c r="C38" t="s">
        <v>43</v>
      </c>
      <c r="D38" t="s">
        <v>44</v>
      </c>
      <c r="E38" t="s">
        <v>564</v>
      </c>
      <c r="F38" s="2">
        <v>46315.547650462962</v>
      </c>
      <c r="G38" t="s">
        <v>22</v>
      </c>
      <c r="H38" t="s">
        <v>6252</v>
      </c>
      <c r="I38">
        <v>360</v>
      </c>
      <c r="J38" t="s">
        <v>23</v>
      </c>
      <c r="K38" t="s">
        <v>24</v>
      </c>
      <c r="L38">
        <v>869</v>
      </c>
      <c r="M38" t="s">
        <v>46</v>
      </c>
      <c r="N38" s="2">
        <v>46315.595590277779</v>
      </c>
      <c r="O38">
        <v>360</v>
      </c>
      <c r="P38" t="s">
        <v>26</v>
      </c>
      <c r="Q38">
        <v>190</v>
      </c>
      <c r="R38" s="3" t="str">
        <f>IF(OR(G38="12R",G38="12L"),_xlfn.XLOOKUP(C38,DB!$A$2:$A$255,DB!$B$2:$B$255,""),IF(OR(G38="30L",G38="30R"),_xlfn.XLOOKUP(C38,DB!$A$2:$A$255,DB!$C$2:$C$255,""),""))</f>
        <v>UDGUV</v>
      </c>
      <c r="S38" s="3">
        <f t="shared" si="0"/>
        <v>13</v>
      </c>
      <c r="T38" s="3" t="str">
        <f>_xlfn.XLOOKUP(C38,DB!$A$2:$A$255,DB!$D$2:$D$255,"")</f>
        <v>Sector 2</v>
      </c>
    </row>
    <row r="39" spans="1:20" x14ac:dyDescent="0.2">
      <c r="A39" t="s">
        <v>133</v>
      </c>
      <c r="B39" t="s">
        <v>18</v>
      </c>
      <c r="C39" t="s">
        <v>134</v>
      </c>
      <c r="D39" t="s">
        <v>129</v>
      </c>
      <c r="E39" t="s">
        <v>2008</v>
      </c>
      <c r="F39" s="2">
        <v>46315.549467592595</v>
      </c>
      <c r="G39" t="s">
        <v>22</v>
      </c>
      <c r="H39" t="s">
        <v>6253</v>
      </c>
      <c r="I39">
        <v>370</v>
      </c>
      <c r="J39" t="s">
        <v>23</v>
      </c>
      <c r="K39" t="s">
        <v>24</v>
      </c>
      <c r="L39">
        <v>359</v>
      </c>
      <c r="M39" t="s">
        <v>31</v>
      </c>
      <c r="N39" s="2">
        <v>46315.569594907407</v>
      </c>
      <c r="O39">
        <v>370</v>
      </c>
      <c r="P39" t="s">
        <v>26</v>
      </c>
      <c r="Q39">
        <v>40</v>
      </c>
      <c r="R39" s="3" t="str">
        <f>IF(OR(G39="12R",G39="12L"),_xlfn.XLOOKUP(C39,DB!$A$2:$A$255,DB!$B$2:$B$255,""),IF(OR(G39="30L",G39="30R"),_xlfn.XLOOKUP(C39,DB!$A$2:$A$255,DB!$C$2:$C$255,""),""))</f>
        <v>ENEBA</v>
      </c>
      <c r="S39" s="3">
        <f t="shared" si="0"/>
        <v>13</v>
      </c>
      <c r="T39" s="3" t="str">
        <f>_xlfn.XLOOKUP(C39,DB!$A$2:$A$255,DB!$D$2:$D$255,"")</f>
        <v>Sector 3</v>
      </c>
    </row>
    <row r="40" spans="1:20" x14ac:dyDescent="0.2">
      <c r="A40" t="s">
        <v>2806</v>
      </c>
      <c r="B40" t="s">
        <v>18</v>
      </c>
      <c r="C40" t="s">
        <v>33</v>
      </c>
      <c r="D40" t="s">
        <v>34</v>
      </c>
      <c r="E40" t="s">
        <v>399</v>
      </c>
      <c r="F40" s="2">
        <v>46315.565000000002</v>
      </c>
      <c r="G40" t="s">
        <v>22</v>
      </c>
      <c r="H40" t="s">
        <v>6254</v>
      </c>
      <c r="I40">
        <v>380</v>
      </c>
      <c r="J40" t="s">
        <v>23</v>
      </c>
      <c r="K40" t="s">
        <v>24</v>
      </c>
      <c r="L40">
        <v>905</v>
      </c>
      <c r="M40" t="s">
        <v>36</v>
      </c>
      <c r="N40" s="2">
        <v>46315.615740740737</v>
      </c>
      <c r="O40">
        <v>380</v>
      </c>
      <c r="P40" t="s">
        <v>26</v>
      </c>
      <c r="Q40">
        <v>190</v>
      </c>
      <c r="R40" s="3" t="str">
        <f>IF(OR(G40="12R",G40="12L"),_xlfn.XLOOKUP(C40,DB!$A$2:$A$255,DB!$B$2:$B$255,""),IF(OR(G40="30L",G40="30R"),_xlfn.XLOOKUP(C40,DB!$A$2:$A$255,DB!$C$2:$C$255,""),""))</f>
        <v>UDGUV</v>
      </c>
      <c r="S40" s="3">
        <f t="shared" si="0"/>
        <v>13</v>
      </c>
      <c r="T40" s="3" t="str">
        <f>_xlfn.XLOOKUP(C40,DB!$A$2:$A$255,DB!$D$2:$D$255,"")</f>
        <v>Sector 2</v>
      </c>
    </row>
    <row r="41" spans="1:20" x14ac:dyDescent="0.2">
      <c r="A41" t="s">
        <v>121</v>
      </c>
      <c r="B41" t="s">
        <v>18</v>
      </c>
      <c r="C41" t="s">
        <v>122</v>
      </c>
      <c r="D41" t="s">
        <v>123</v>
      </c>
      <c r="E41" t="s">
        <v>6255</v>
      </c>
      <c r="F41" s="2">
        <v>46315.575983796298</v>
      </c>
      <c r="G41" t="s">
        <v>22</v>
      </c>
      <c r="H41" t="s">
        <v>6256</v>
      </c>
      <c r="I41">
        <v>340</v>
      </c>
      <c r="J41" t="s">
        <v>23</v>
      </c>
      <c r="K41" t="s">
        <v>24</v>
      </c>
      <c r="L41">
        <v>538</v>
      </c>
      <c r="M41" t="s">
        <v>130</v>
      </c>
      <c r="N41" s="2">
        <v>46315.605787037035</v>
      </c>
      <c r="O41">
        <v>340</v>
      </c>
      <c r="P41" t="s">
        <v>26</v>
      </c>
      <c r="Q41">
        <v>40</v>
      </c>
      <c r="R41" s="3" t="str">
        <f>IF(OR(G41="12R",G41="12L"),_xlfn.XLOOKUP(C41,DB!$A$2:$A$255,DB!$B$2:$B$255,""),IF(OR(G41="30L",G41="30R"),_xlfn.XLOOKUP(C41,DB!$A$2:$A$255,DB!$C$2:$C$255,""),""))</f>
        <v>ENEBA</v>
      </c>
      <c r="S41" s="3">
        <f t="shared" si="0"/>
        <v>13</v>
      </c>
      <c r="T41" s="3" t="str">
        <f>_xlfn.XLOOKUP(C41,DB!$A$2:$A$255,DB!$D$2:$D$255,"")</f>
        <v>Sector 3</v>
      </c>
    </row>
    <row r="42" spans="1:20" x14ac:dyDescent="0.2">
      <c r="A42" t="s">
        <v>135</v>
      </c>
      <c r="B42" t="s">
        <v>18</v>
      </c>
      <c r="C42" t="s">
        <v>136</v>
      </c>
      <c r="D42" t="s">
        <v>44</v>
      </c>
      <c r="E42" t="s">
        <v>6257</v>
      </c>
      <c r="F42" s="2">
        <v>46315.583067129628</v>
      </c>
      <c r="G42" t="s">
        <v>22</v>
      </c>
      <c r="H42" t="s">
        <v>6258</v>
      </c>
      <c r="I42">
        <v>330</v>
      </c>
      <c r="J42" t="s">
        <v>23</v>
      </c>
      <c r="K42" t="s">
        <v>24</v>
      </c>
      <c r="L42">
        <v>359</v>
      </c>
      <c r="M42" t="s">
        <v>31</v>
      </c>
      <c r="N42" s="2">
        <v>46315.604097222225</v>
      </c>
      <c r="O42">
        <v>330</v>
      </c>
      <c r="P42" t="s">
        <v>26</v>
      </c>
      <c r="Q42">
        <v>40</v>
      </c>
      <c r="R42" s="3" t="str">
        <f>IF(OR(G42="12R",G42="12L"),_xlfn.XLOOKUP(C42,DB!$A$2:$A$255,DB!$B$2:$B$255,""),IF(OR(G42="30L",G42="30R"),_xlfn.XLOOKUP(C42,DB!$A$2:$A$255,DB!$C$2:$C$255,""),""))</f>
        <v>OMSUK</v>
      </c>
      <c r="S42" s="3">
        <f t="shared" si="0"/>
        <v>13</v>
      </c>
      <c r="T42" s="3" t="str">
        <f>_xlfn.XLOOKUP(C42,DB!$A$2:$A$255,DB!$D$2:$D$255,"")</f>
        <v>Sector 3</v>
      </c>
    </row>
    <row r="43" spans="1:20" x14ac:dyDescent="0.2">
      <c r="A43" t="s">
        <v>140</v>
      </c>
      <c r="B43" t="s">
        <v>18</v>
      </c>
      <c r="C43" t="s">
        <v>43</v>
      </c>
      <c r="D43" t="s">
        <v>44</v>
      </c>
      <c r="E43" t="s">
        <v>104</v>
      </c>
      <c r="F43" s="2">
        <v>46315.600405092591</v>
      </c>
      <c r="G43" t="s">
        <v>22</v>
      </c>
      <c r="H43" t="s">
        <v>3853</v>
      </c>
      <c r="I43">
        <v>360</v>
      </c>
      <c r="J43" t="s">
        <v>23</v>
      </c>
      <c r="K43" t="s">
        <v>24</v>
      </c>
      <c r="L43">
        <v>859</v>
      </c>
      <c r="M43" t="s">
        <v>46</v>
      </c>
      <c r="N43" s="2">
        <v>46315.647824074076</v>
      </c>
      <c r="O43">
        <v>360</v>
      </c>
      <c r="P43" t="s">
        <v>26</v>
      </c>
      <c r="Q43">
        <v>190</v>
      </c>
      <c r="R43" s="3" t="str">
        <f>IF(OR(G43="12R",G43="12L"),_xlfn.XLOOKUP(C43,DB!$A$2:$A$255,DB!$B$2:$B$255,""),IF(OR(G43="30L",G43="30R"),_xlfn.XLOOKUP(C43,DB!$A$2:$A$255,DB!$C$2:$C$255,""),""))</f>
        <v>UDGUV</v>
      </c>
      <c r="S43" s="3">
        <f t="shared" si="0"/>
        <v>14</v>
      </c>
      <c r="T43" s="3" t="str">
        <f>_xlfn.XLOOKUP(C43,DB!$A$2:$A$255,DB!$D$2:$D$255,"")</f>
        <v>Sector 2</v>
      </c>
    </row>
    <row r="44" spans="1:20" x14ac:dyDescent="0.2">
      <c r="A44" t="s">
        <v>415</v>
      </c>
      <c r="B44" t="s">
        <v>18</v>
      </c>
      <c r="C44" t="s">
        <v>18</v>
      </c>
      <c r="D44" t="s">
        <v>416</v>
      </c>
      <c r="F44" s="2">
        <v>46315.608576388891</v>
      </c>
      <c r="G44" t="s">
        <v>22</v>
      </c>
      <c r="H44" t="s">
        <v>6259</v>
      </c>
      <c r="I44">
        <v>15</v>
      </c>
      <c r="J44" t="s">
        <v>139</v>
      </c>
      <c r="K44" t="s">
        <v>51</v>
      </c>
      <c r="L44">
        <v>138</v>
      </c>
      <c r="M44" t="s">
        <v>18</v>
      </c>
      <c r="N44" s="2">
        <v>46315.672893518517</v>
      </c>
      <c r="O44">
        <v>0</v>
      </c>
      <c r="P44" t="s">
        <v>137</v>
      </c>
      <c r="Q44">
        <v>15</v>
      </c>
      <c r="R44" s="3" t="str">
        <f>IF(OR(G44="12R",G44="12L"),_xlfn.XLOOKUP(C44,DB!$A$2:$A$255,DB!$B$2:$B$255,""),IF(OR(G44="30L",G44="30R"),_xlfn.XLOOKUP(C44,DB!$A$2:$A$255,DB!$C$2:$C$255,""),""))</f>
        <v/>
      </c>
      <c r="S44" s="3">
        <f t="shared" si="0"/>
        <v>14</v>
      </c>
      <c r="T44" s="3" t="str">
        <f>_xlfn.XLOOKUP(C44,DB!$A$2:$A$255,DB!$D$2:$D$255,"")</f>
        <v/>
      </c>
    </row>
    <row r="45" spans="1:20" x14ac:dyDescent="0.2">
      <c r="A45" t="s">
        <v>5452</v>
      </c>
      <c r="B45" t="s">
        <v>18</v>
      </c>
      <c r="C45" t="s">
        <v>144</v>
      </c>
      <c r="D45" t="s">
        <v>29</v>
      </c>
      <c r="E45" t="s">
        <v>6260</v>
      </c>
      <c r="F45" s="2">
        <v>46315.629884259259</v>
      </c>
      <c r="G45" t="s">
        <v>22</v>
      </c>
      <c r="H45" t="s">
        <v>6261</v>
      </c>
      <c r="I45">
        <v>350</v>
      </c>
      <c r="J45" t="s">
        <v>23</v>
      </c>
      <c r="K45" t="s">
        <v>24</v>
      </c>
      <c r="L45">
        <v>361</v>
      </c>
      <c r="M45" t="s">
        <v>31</v>
      </c>
      <c r="N45" s="2">
        <v>46315.650451388887</v>
      </c>
      <c r="O45">
        <v>350</v>
      </c>
      <c r="P45" t="s">
        <v>26</v>
      </c>
      <c r="Q45">
        <v>40</v>
      </c>
      <c r="R45" s="3" t="str">
        <f>IF(OR(G45="12R",G45="12L"),_xlfn.XLOOKUP(C45,DB!$A$2:$A$255,DB!$B$2:$B$255,""),IF(OR(G45="30L",G45="30R"),_xlfn.XLOOKUP(C45,DB!$A$2:$A$255,DB!$C$2:$C$255,""),""))</f>
        <v>OMSUK</v>
      </c>
      <c r="S45" s="3">
        <f t="shared" si="0"/>
        <v>15</v>
      </c>
      <c r="T45" s="3" t="str">
        <f>_xlfn.XLOOKUP(C45,DB!$A$2:$A$255,DB!$D$2:$D$255,"")</f>
        <v>Sector 3</v>
      </c>
    </row>
    <row r="46" spans="1:20" x14ac:dyDescent="0.2">
      <c r="A46" t="s">
        <v>146</v>
      </c>
      <c r="B46" t="s">
        <v>18</v>
      </c>
      <c r="C46" t="s">
        <v>33</v>
      </c>
      <c r="D46" t="s">
        <v>34</v>
      </c>
      <c r="E46" t="s">
        <v>839</v>
      </c>
      <c r="F46" s="2">
        <v>46315.638819444444</v>
      </c>
      <c r="G46" t="s">
        <v>22</v>
      </c>
      <c r="H46" t="s">
        <v>6262</v>
      </c>
      <c r="I46">
        <v>380</v>
      </c>
      <c r="J46" t="s">
        <v>23</v>
      </c>
      <c r="K46" t="s">
        <v>24</v>
      </c>
      <c r="L46">
        <v>872</v>
      </c>
      <c r="M46" t="s">
        <v>36</v>
      </c>
      <c r="N46" s="2">
        <v>46315.687025462961</v>
      </c>
      <c r="O46">
        <v>380</v>
      </c>
      <c r="P46" t="s">
        <v>26</v>
      </c>
      <c r="Q46">
        <v>190</v>
      </c>
      <c r="R46" s="3" t="str">
        <f>IF(OR(G46="12R",G46="12L"),_xlfn.XLOOKUP(C46,DB!$A$2:$A$255,DB!$B$2:$B$255,""),IF(OR(G46="30L",G46="30R"),_xlfn.XLOOKUP(C46,DB!$A$2:$A$255,DB!$C$2:$C$255,""),""))</f>
        <v>UDGUV</v>
      </c>
      <c r="S46" s="3">
        <f t="shared" si="0"/>
        <v>15</v>
      </c>
      <c r="T46" s="3" t="str">
        <f>_xlfn.XLOOKUP(C46,DB!$A$2:$A$255,DB!$D$2:$D$255,"")</f>
        <v>Sector 2</v>
      </c>
    </row>
    <row r="47" spans="1:20" x14ac:dyDescent="0.2">
      <c r="A47" t="s">
        <v>154</v>
      </c>
      <c r="B47" t="s">
        <v>18</v>
      </c>
      <c r="C47" t="s">
        <v>43</v>
      </c>
      <c r="D47" t="s">
        <v>61</v>
      </c>
      <c r="E47" t="s">
        <v>156</v>
      </c>
      <c r="F47" s="2">
        <v>46315.646145833336</v>
      </c>
      <c r="G47" t="s">
        <v>22</v>
      </c>
      <c r="H47" t="s">
        <v>6263</v>
      </c>
      <c r="I47">
        <v>360</v>
      </c>
      <c r="J47" t="s">
        <v>23</v>
      </c>
      <c r="K47" t="s">
        <v>24</v>
      </c>
      <c r="L47">
        <v>870</v>
      </c>
      <c r="M47" t="s">
        <v>1217</v>
      </c>
      <c r="N47" s="2">
        <v>46315.693483796298</v>
      </c>
      <c r="O47">
        <v>360</v>
      </c>
      <c r="P47" t="s">
        <v>26</v>
      </c>
      <c r="Q47">
        <v>190</v>
      </c>
      <c r="R47" s="3" t="str">
        <f>IF(OR(G47="12R",G47="12L"),_xlfn.XLOOKUP(C47,DB!$A$2:$A$255,DB!$B$2:$B$255,""),IF(OR(G47="30L",G47="30R"),_xlfn.XLOOKUP(C47,DB!$A$2:$A$255,DB!$C$2:$C$255,""),""))</f>
        <v>UDGUV</v>
      </c>
      <c r="S47" s="3">
        <f t="shared" si="0"/>
        <v>15</v>
      </c>
      <c r="T47" s="3" t="str">
        <f>_xlfn.XLOOKUP(C47,DB!$A$2:$A$255,DB!$D$2:$D$255,"")</f>
        <v>Sector 2</v>
      </c>
    </row>
    <row r="48" spans="1:20" x14ac:dyDescent="0.2">
      <c r="A48" t="s">
        <v>3541</v>
      </c>
      <c r="B48" t="s">
        <v>18</v>
      </c>
      <c r="C48" t="s">
        <v>50</v>
      </c>
      <c r="D48" t="s">
        <v>34</v>
      </c>
      <c r="E48" t="s">
        <v>252</v>
      </c>
      <c r="F48" s="2">
        <v>46315.648715277777</v>
      </c>
      <c r="G48" t="s">
        <v>22</v>
      </c>
      <c r="H48" t="s">
        <v>557</v>
      </c>
      <c r="I48">
        <v>360</v>
      </c>
      <c r="J48" t="s">
        <v>23</v>
      </c>
      <c r="K48" t="s">
        <v>24</v>
      </c>
      <c r="L48">
        <v>859</v>
      </c>
      <c r="M48" t="s">
        <v>46</v>
      </c>
      <c r="N48" s="2">
        <v>46315.695671296293</v>
      </c>
      <c r="O48">
        <v>360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147</v>
      </c>
      <c r="B49" t="s">
        <v>18</v>
      </c>
      <c r="C49" t="s">
        <v>148</v>
      </c>
      <c r="D49" t="s">
        <v>64</v>
      </c>
      <c r="E49" t="s">
        <v>67</v>
      </c>
      <c r="F49" s="2">
        <v>46315.649826388886</v>
      </c>
      <c r="G49" t="s">
        <v>22</v>
      </c>
      <c r="H49" t="s">
        <v>149</v>
      </c>
      <c r="I49">
        <v>330</v>
      </c>
      <c r="J49" t="s">
        <v>23</v>
      </c>
      <c r="K49" t="s">
        <v>24</v>
      </c>
      <c r="L49">
        <v>136</v>
      </c>
      <c r="M49" t="s">
        <v>40</v>
      </c>
      <c r="N49" s="2">
        <v>46315.658784722225</v>
      </c>
      <c r="O49">
        <v>301</v>
      </c>
      <c r="P49" t="s">
        <v>26</v>
      </c>
      <c r="Q49">
        <v>190</v>
      </c>
      <c r="R49" s="3" t="str">
        <f>IF(OR(G49="12R",G49="12L"),_xlfn.XLOOKUP(C49,DB!$A$2:$A$255,DB!$B$2:$B$255,""),IF(OR(G49="30L",G49="30R"),_xlfn.XLOOKUP(C49,DB!$A$2:$A$255,DB!$C$2:$C$255,""),""))</f>
        <v>NUDAL</v>
      </c>
      <c r="S49" s="3">
        <f t="shared" si="0"/>
        <v>15</v>
      </c>
      <c r="T49" s="3" t="str">
        <f>_xlfn.XLOOKUP(C49,DB!$A$2:$A$255,DB!$D$2:$D$255,"")</f>
        <v>Sector 3</v>
      </c>
    </row>
    <row r="50" spans="1:20" x14ac:dyDescent="0.2">
      <c r="A50" t="s">
        <v>163</v>
      </c>
      <c r="B50" t="s">
        <v>18</v>
      </c>
      <c r="C50" t="s">
        <v>101</v>
      </c>
      <c r="D50" t="s">
        <v>129</v>
      </c>
      <c r="E50" t="s">
        <v>1136</v>
      </c>
      <c r="F50" s="2">
        <v>46315.655335648145</v>
      </c>
      <c r="G50" t="s">
        <v>22</v>
      </c>
      <c r="H50" t="s">
        <v>6264</v>
      </c>
      <c r="I50">
        <v>360</v>
      </c>
      <c r="J50" t="s">
        <v>23</v>
      </c>
      <c r="K50" t="s">
        <v>24</v>
      </c>
      <c r="L50">
        <v>863</v>
      </c>
      <c r="M50" t="s">
        <v>46</v>
      </c>
      <c r="N50" s="2">
        <v>46315.703344907408</v>
      </c>
      <c r="O50">
        <v>360</v>
      </c>
      <c r="P50" t="s">
        <v>26</v>
      </c>
      <c r="Q50">
        <v>190</v>
      </c>
      <c r="R50" s="3" t="str">
        <f>IF(OR(G50="12R",G50="12L"),_xlfn.XLOOKUP(C50,DB!$A$2:$A$255,DB!$B$2:$B$255,""),IF(OR(G50="30L",G50="30R"),_xlfn.XLOOKUP(C50,DB!$A$2:$A$255,DB!$C$2:$C$255,""),""))</f>
        <v>UDGUV</v>
      </c>
      <c r="S50" s="3">
        <f t="shared" si="0"/>
        <v>15</v>
      </c>
      <c r="T50" s="3" t="str">
        <f>_xlfn.XLOOKUP(C50,DB!$A$2:$A$255,DB!$D$2:$D$255,"")</f>
        <v>Sector 2</v>
      </c>
    </row>
    <row r="51" spans="1:20" x14ac:dyDescent="0.2">
      <c r="A51" t="s">
        <v>2986</v>
      </c>
      <c r="B51" t="s">
        <v>18</v>
      </c>
      <c r="C51" t="s">
        <v>203</v>
      </c>
      <c r="D51" t="s">
        <v>20</v>
      </c>
      <c r="E51" t="s">
        <v>6265</v>
      </c>
      <c r="F51" s="2">
        <v>46315.659930555557</v>
      </c>
      <c r="G51" t="s">
        <v>22</v>
      </c>
      <c r="H51" t="s">
        <v>6266</v>
      </c>
      <c r="I51">
        <v>340</v>
      </c>
      <c r="J51" t="s">
        <v>23</v>
      </c>
      <c r="K51" t="s">
        <v>24</v>
      </c>
      <c r="L51">
        <v>433</v>
      </c>
      <c r="M51" t="s">
        <v>204</v>
      </c>
      <c r="N51" s="2">
        <v>46315.684965277775</v>
      </c>
      <c r="O51">
        <v>340</v>
      </c>
      <c r="P51" t="s">
        <v>26</v>
      </c>
      <c r="Q51">
        <v>40</v>
      </c>
      <c r="R51" s="3" t="str">
        <f>IF(OR(G51="12R",G51="12L"),_xlfn.XLOOKUP(C51,DB!$A$2:$A$255,DB!$B$2:$B$255,""),IF(OR(G51="30L",G51="30R"),_xlfn.XLOOKUP(C51,DB!$A$2:$A$255,DB!$C$2:$C$255,""),""))</f>
        <v>ENEBA</v>
      </c>
      <c r="S51" s="3">
        <f t="shared" si="0"/>
        <v>15</v>
      </c>
      <c r="T51" s="3" t="str">
        <f>_xlfn.XLOOKUP(C51,DB!$A$2:$A$255,DB!$D$2:$D$255,"")</f>
        <v>Sector 3</v>
      </c>
    </row>
    <row r="52" spans="1:20" x14ac:dyDescent="0.2">
      <c r="A52" t="s">
        <v>395</v>
      </c>
      <c r="B52" t="s">
        <v>18</v>
      </c>
      <c r="C52" t="s">
        <v>28</v>
      </c>
      <c r="D52" t="s">
        <v>29</v>
      </c>
      <c r="E52" t="s">
        <v>1201</v>
      </c>
      <c r="F52" s="2">
        <v>46315.661469907405</v>
      </c>
      <c r="G52" t="s">
        <v>22</v>
      </c>
      <c r="H52" t="s">
        <v>6267</v>
      </c>
      <c r="I52">
        <v>350</v>
      </c>
      <c r="J52" t="s">
        <v>23</v>
      </c>
      <c r="K52" t="s">
        <v>24</v>
      </c>
      <c r="L52">
        <v>359</v>
      </c>
      <c r="M52" t="s">
        <v>31</v>
      </c>
      <c r="N52" s="2">
        <v>46315.682025462964</v>
      </c>
      <c r="O52">
        <v>350</v>
      </c>
      <c r="P52" t="s">
        <v>26</v>
      </c>
      <c r="Q52">
        <v>40</v>
      </c>
      <c r="R52" s="3" t="str">
        <f>IF(OR(G52="12R",G52="12L"),_xlfn.XLOOKUP(C52,DB!$A$2:$A$255,DB!$B$2:$B$255,""),IF(OR(G52="30L",G52="30R"),_xlfn.XLOOKUP(C52,DB!$A$2:$A$255,DB!$C$2:$C$255,""),""))</f>
        <v>OMSUK</v>
      </c>
      <c r="S52" s="3">
        <f t="shared" si="0"/>
        <v>15</v>
      </c>
      <c r="T52" s="3" t="str">
        <f>_xlfn.XLOOKUP(C52,DB!$A$2:$A$255,DB!$D$2:$D$255,"")</f>
        <v>Sector 3</v>
      </c>
    </row>
    <row r="53" spans="1:20" x14ac:dyDescent="0.2">
      <c r="A53" t="s">
        <v>155</v>
      </c>
      <c r="B53" t="s">
        <v>18</v>
      </c>
      <c r="C53" t="s">
        <v>33</v>
      </c>
      <c r="D53" t="s">
        <v>54</v>
      </c>
      <c r="E53" t="s">
        <v>298</v>
      </c>
      <c r="F53" s="2">
        <v>46315.662615740737</v>
      </c>
      <c r="G53" t="s">
        <v>22</v>
      </c>
      <c r="H53" t="s">
        <v>6268</v>
      </c>
      <c r="I53">
        <v>380</v>
      </c>
      <c r="J53" t="s">
        <v>23</v>
      </c>
      <c r="K53" t="s">
        <v>24</v>
      </c>
      <c r="L53">
        <v>887</v>
      </c>
      <c r="M53" t="s">
        <v>36</v>
      </c>
      <c r="N53" s="2">
        <v>46315.709826388891</v>
      </c>
      <c r="O53">
        <v>380</v>
      </c>
      <c r="P53" t="s">
        <v>26</v>
      </c>
      <c r="Q53">
        <v>190</v>
      </c>
      <c r="R53" s="3" t="str">
        <f>IF(OR(G53="12R",G53="12L"),_xlfn.XLOOKUP(C53,DB!$A$2:$A$255,DB!$B$2:$B$255,""),IF(OR(G53="30L",G53="30R"),_xlfn.XLOOKUP(C53,DB!$A$2:$A$255,DB!$C$2:$C$255,""),""))</f>
        <v>UDGUV</v>
      </c>
      <c r="S53" s="3">
        <f t="shared" si="0"/>
        <v>15</v>
      </c>
      <c r="T53" s="3" t="str">
        <f>_xlfn.XLOOKUP(C53,DB!$A$2:$A$255,DB!$D$2:$D$255,"")</f>
        <v>Sector 2</v>
      </c>
    </row>
    <row r="54" spans="1:20" x14ac:dyDescent="0.2">
      <c r="A54" t="s">
        <v>157</v>
      </c>
      <c r="B54" t="s">
        <v>18</v>
      </c>
      <c r="C54" t="s">
        <v>19</v>
      </c>
      <c r="D54" t="s">
        <v>54</v>
      </c>
      <c r="E54" t="s">
        <v>574</v>
      </c>
      <c r="F54" s="2">
        <v>46315.667233796295</v>
      </c>
      <c r="G54" t="s">
        <v>22</v>
      </c>
      <c r="H54" t="s">
        <v>6269</v>
      </c>
      <c r="I54">
        <v>380</v>
      </c>
      <c r="J54" t="s">
        <v>23</v>
      </c>
      <c r="K54" t="s">
        <v>24</v>
      </c>
      <c r="L54">
        <v>861</v>
      </c>
      <c r="M54" t="s">
        <v>25</v>
      </c>
      <c r="N54" s="2">
        <v>46315.714803240742</v>
      </c>
      <c r="O54">
        <v>380</v>
      </c>
      <c r="P54" t="s">
        <v>26</v>
      </c>
      <c r="Q54">
        <v>190</v>
      </c>
      <c r="R54" s="3" t="str">
        <f>IF(OR(G54="12R",G54="12L"),_xlfn.XLOOKUP(C54,DB!$A$2:$A$255,DB!$B$2:$B$255,""),IF(OR(G54="30L",G54="30R"),_xlfn.XLOOKUP(C54,DB!$A$2:$A$255,DB!$C$2:$C$255,""),""))</f>
        <v>UDGUV</v>
      </c>
      <c r="S54" s="3">
        <f t="shared" si="0"/>
        <v>16</v>
      </c>
      <c r="T54" s="3" t="str">
        <f>_xlfn.XLOOKUP(C54,DB!$A$2:$A$255,DB!$D$2:$D$255,"")</f>
        <v>Sector 2</v>
      </c>
    </row>
    <row r="55" spans="1:20" x14ac:dyDescent="0.2">
      <c r="A55" t="s">
        <v>6270</v>
      </c>
      <c r="B55" t="s">
        <v>18</v>
      </c>
      <c r="C55" t="s">
        <v>50</v>
      </c>
      <c r="D55" t="s">
        <v>459</v>
      </c>
      <c r="F55" s="2">
        <v>46315.669131944444</v>
      </c>
      <c r="G55" t="s">
        <v>22</v>
      </c>
      <c r="H55" t="s">
        <v>6271</v>
      </c>
      <c r="I55">
        <v>430</v>
      </c>
      <c r="J55" t="s">
        <v>23</v>
      </c>
      <c r="K55" t="s">
        <v>51</v>
      </c>
      <c r="L55">
        <v>865</v>
      </c>
      <c r="M55" t="s">
        <v>46</v>
      </c>
      <c r="N55" s="2">
        <v>46315.719189814816</v>
      </c>
      <c r="O55">
        <v>430</v>
      </c>
      <c r="P55" t="s">
        <v>26</v>
      </c>
      <c r="Q55">
        <v>30</v>
      </c>
      <c r="R55" s="3" t="str">
        <f>IF(OR(G55="12R",G55="12L"),_xlfn.XLOOKUP(C55,DB!$A$2:$A$255,DB!$B$2:$B$255,""),IF(OR(G55="30L",G55="30R"),_xlfn.XLOOKUP(C55,DB!$A$2:$A$255,DB!$C$2:$C$255,""),""))</f>
        <v>UDGUV</v>
      </c>
      <c r="S55" s="3">
        <f t="shared" si="0"/>
        <v>16</v>
      </c>
      <c r="T55" s="3" t="str">
        <f>_xlfn.XLOOKUP(C55,DB!$A$2:$A$255,DB!$D$2:$D$255,"")</f>
        <v>Sector 2</v>
      </c>
    </row>
    <row r="56" spans="1:20" x14ac:dyDescent="0.2">
      <c r="A56" t="s">
        <v>2251</v>
      </c>
      <c r="B56" t="s">
        <v>18</v>
      </c>
      <c r="C56" t="s">
        <v>128</v>
      </c>
      <c r="D56" t="s">
        <v>129</v>
      </c>
      <c r="E56" t="s">
        <v>6272</v>
      </c>
      <c r="F56" s="2">
        <v>46315.67087962963</v>
      </c>
      <c r="G56" t="s">
        <v>22</v>
      </c>
      <c r="H56" t="s">
        <v>6273</v>
      </c>
      <c r="I56">
        <v>360</v>
      </c>
      <c r="J56" t="s">
        <v>23</v>
      </c>
      <c r="K56" t="s">
        <v>24</v>
      </c>
      <c r="L56">
        <v>546</v>
      </c>
      <c r="M56" t="s">
        <v>1616</v>
      </c>
      <c r="N56" s="2">
        <v>46315.701840277776</v>
      </c>
      <c r="O56">
        <v>360</v>
      </c>
      <c r="P56" t="s">
        <v>26</v>
      </c>
      <c r="Q56">
        <v>40</v>
      </c>
      <c r="R56" s="3" t="str">
        <f>IF(OR(G56="12R",G56="12L"),_xlfn.XLOOKUP(C56,DB!$A$2:$A$255,DB!$B$2:$B$255,""),IF(OR(G56="30L",G56="30R"),_xlfn.XLOOKUP(C56,DB!$A$2:$A$255,DB!$C$2:$C$255,""),""))</f>
        <v>ENEBA</v>
      </c>
      <c r="S56" s="3">
        <f t="shared" si="0"/>
        <v>16</v>
      </c>
      <c r="T56" s="3" t="str">
        <f>_xlfn.XLOOKUP(C56,DB!$A$2:$A$255,DB!$D$2:$D$255,"")</f>
        <v>Sector 3</v>
      </c>
    </row>
    <row r="57" spans="1:20" x14ac:dyDescent="0.2">
      <c r="A57" t="s">
        <v>223</v>
      </c>
      <c r="B57" t="s">
        <v>18</v>
      </c>
      <c r="C57" t="s">
        <v>224</v>
      </c>
      <c r="D57" t="s">
        <v>29</v>
      </c>
      <c r="E57" t="s">
        <v>6274</v>
      </c>
      <c r="F57" s="2">
        <v>46315.673391203702</v>
      </c>
      <c r="G57" t="s">
        <v>22</v>
      </c>
      <c r="H57" t="s">
        <v>6275</v>
      </c>
      <c r="I57">
        <v>360</v>
      </c>
      <c r="J57" t="s">
        <v>23</v>
      </c>
      <c r="K57" t="s">
        <v>24</v>
      </c>
      <c r="L57">
        <v>559</v>
      </c>
      <c r="M57" t="s">
        <v>1817</v>
      </c>
      <c r="N57" s="2">
        <v>46315.704375000001</v>
      </c>
      <c r="O57">
        <v>340</v>
      </c>
      <c r="P57" t="s">
        <v>26</v>
      </c>
      <c r="Q57">
        <v>40</v>
      </c>
      <c r="R57" s="3" t="str">
        <f>IF(OR(G57="12R",G57="12L"),_xlfn.XLOOKUP(C57,DB!$A$2:$A$255,DB!$B$2:$B$255,""),IF(OR(G57="30L",G57="30R"),_xlfn.XLOOKUP(C57,DB!$A$2:$A$255,DB!$C$2:$C$255,""),""))</f>
        <v>ENEBA</v>
      </c>
      <c r="S57" s="3">
        <f t="shared" si="0"/>
        <v>16</v>
      </c>
      <c r="T57" s="3" t="str">
        <f>_xlfn.XLOOKUP(C57,DB!$A$2:$A$255,DB!$D$2:$D$255,"")</f>
        <v>Sector 3</v>
      </c>
    </row>
    <row r="58" spans="1:20" x14ac:dyDescent="0.2">
      <c r="A58" t="s">
        <v>2992</v>
      </c>
      <c r="B58" t="s">
        <v>18</v>
      </c>
      <c r="C58" t="s">
        <v>493</v>
      </c>
      <c r="D58" t="s">
        <v>20</v>
      </c>
      <c r="E58" t="s">
        <v>3865</v>
      </c>
      <c r="F58" s="2">
        <v>46315.675000000003</v>
      </c>
      <c r="G58" t="s">
        <v>22</v>
      </c>
      <c r="H58" t="s">
        <v>6276</v>
      </c>
      <c r="I58">
        <v>360</v>
      </c>
      <c r="J58" t="s">
        <v>23</v>
      </c>
      <c r="K58" t="s">
        <v>24</v>
      </c>
      <c r="L58">
        <v>445</v>
      </c>
      <c r="M58" t="s">
        <v>204</v>
      </c>
      <c r="N58" s="2">
        <v>46315.700590277775</v>
      </c>
      <c r="O58">
        <v>360</v>
      </c>
      <c r="P58" t="s">
        <v>26</v>
      </c>
      <c r="Q58">
        <v>40</v>
      </c>
      <c r="R58" s="3" t="str">
        <f>IF(OR(G58="12R",G58="12L"),_xlfn.XLOOKUP(C58,DB!$A$2:$A$255,DB!$B$2:$B$255,""),IF(OR(G58="30L",G58="30R"),_xlfn.XLOOKUP(C58,DB!$A$2:$A$255,DB!$C$2:$C$255,""),""))</f>
        <v>ENEBA</v>
      </c>
      <c r="S58" s="3">
        <f t="shared" si="0"/>
        <v>16</v>
      </c>
      <c r="T58" s="3" t="str">
        <f>_xlfn.XLOOKUP(C58,DB!$A$2:$A$255,DB!$D$2:$D$255,"")</f>
        <v>Sector 3</v>
      </c>
    </row>
    <row r="59" spans="1:20" x14ac:dyDescent="0.2">
      <c r="A59" t="s">
        <v>5329</v>
      </c>
      <c r="B59" t="s">
        <v>18</v>
      </c>
      <c r="C59" t="s">
        <v>381</v>
      </c>
      <c r="D59" t="s">
        <v>213</v>
      </c>
      <c r="E59" t="s">
        <v>5330</v>
      </c>
      <c r="F59" s="2">
        <v>46315.677083333336</v>
      </c>
      <c r="G59" t="s">
        <v>22</v>
      </c>
      <c r="H59" t="s">
        <v>6277</v>
      </c>
      <c r="I59">
        <v>410</v>
      </c>
      <c r="J59" t="s">
        <v>23</v>
      </c>
      <c r="K59" t="s">
        <v>51</v>
      </c>
      <c r="L59">
        <v>207</v>
      </c>
      <c r="M59" t="s">
        <v>383</v>
      </c>
      <c r="N59" s="2">
        <v>46315.69253472222</v>
      </c>
      <c r="O59">
        <v>396</v>
      </c>
      <c r="P59" t="s">
        <v>26</v>
      </c>
      <c r="Q59">
        <v>40</v>
      </c>
      <c r="R59" s="3" t="str">
        <f>IF(OR(G59="12R",G59="12L"),_xlfn.XLOOKUP(C59,DB!$A$2:$A$255,DB!$B$2:$B$255,""),IF(OR(G59="30L",G59="30R"),_xlfn.XLOOKUP(C59,DB!$A$2:$A$255,DB!$C$2:$C$255,""),""))</f>
        <v>OMSUK</v>
      </c>
      <c r="S59" s="3">
        <f t="shared" si="0"/>
        <v>16</v>
      </c>
      <c r="T59" s="3" t="str">
        <f>_xlfn.XLOOKUP(C59,DB!$A$2:$A$255,DB!$D$2:$D$255,"")</f>
        <v>Sector 3</v>
      </c>
    </row>
    <row r="60" spans="1:20" x14ac:dyDescent="0.2">
      <c r="A60" t="s">
        <v>6278</v>
      </c>
      <c r="B60" t="s">
        <v>18</v>
      </c>
      <c r="C60" t="s">
        <v>43</v>
      </c>
      <c r="D60" t="s">
        <v>6279</v>
      </c>
      <c r="F60" s="2">
        <v>46315.679548611108</v>
      </c>
      <c r="G60" t="s">
        <v>22</v>
      </c>
      <c r="H60" t="s">
        <v>6280</v>
      </c>
      <c r="I60">
        <v>240</v>
      </c>
      <c r="J60" t="s">
        <v>23</v>
      </c>
      <c r="K60" t="s">
        <v>26</v>
      </c>
      <c r="L60">
        <v>867</v>
      </c>
      <c r="M60" t="s">
        <v>4867</v>
      </c>
      <c r="N60" s="2">
        <v>46315.759814814817</v>
      </c>
      <c r="O60">
        <v>240</v>
      </c>
      <c r="P60" t="s">
        <v>26</v>
      </c>
      <c r="Q60">
        <v>30</v>
      </c>
      <c r="R60" s="3" t="str">
        <f>IF(OR(G60="12R",G60="12L"),_xlfn.XLOOKUP(C60,DB!$A$2:$A$255,DB!$B$2:$B$255,""),IF(OR(G60="30L",G60="30R"),_xlfn.XLOOKUP(C60,DB!$A$2:$A$255,DB!$C$2:$C$255,""),""))</f>
        <v>UDGUV</v>
      </c>
      <c r="S60" s="3">
        <f t="shared" si="0"/>
        <v>16</v>
      </c>
      <c r="T60" s="3" t="str">
        <f>_xlfn.XLOOKUP(C60,DB!$A$2:$A$255,DB!$D$2:$D$255,"")</f>
        <v>Sector 2</v>
      </c>
    </row>
    <row r="61" spans="1:20" x14ac:dyDescent="0.2">
      <c r="A61" t="s">
        <v>177</v>
      </c>
      <c r="B61" t="s">
        <v>18</v>
      </c>
      <c r="C61" t="s">
        <v>178</v>
      </c>
      <c r="D61" t="s">
        <v>44</v>
      </c>
      <c r="E61" t="s">
        <v>4031</v>
      </c>
      <c r="F61" s="2">
        <v>46315.681932870371</v>
      </c>
      <c r="G61" t="s">
        <v>22</v>
      </c>
      <c r="H61" t="s">
        <v>6281</v>
      </c>
      <c r="I61">
        <v>330</v>
      </c>
      <c r="J61" t="s">
        <v>23</v>
      </c>
      <c r="K61" t="s">
        <v>24</v>
      </c>
      <c r="L61">
        <v>370</v>
      </c>
      <c r="M61" t="s">
        <v>31</v>
      </c>
      <c r="N61" s="2">
        <v>46315.703680555554</v>
      </c>
      <c r="O61">
        <v>330</v>
      </c>
      <c r="P61" t="s">
        <v>26</v>
      </c>
      <c r="Q61">
        <v>40</v>
      </c>
      <c r="R61" s="3" t="str">
        <f>IF(OR(G61="12R",G61="12L"),_xlfn.XLOOKUP(C61,DB!$A$2:$A$255,DB!$B$2:$B$255,""),IF(OR(G61="30L",G61="30R"),_xlfn.XLOOKUP(C61,DB!$A$2:$A$255,DB!$C$2:$C$255,""),""))</f>
        <v>OMSUK</v>
      </c>
      <c r="S61" s="3">
        <f t="shared" si="0"/>
        <v>16</v>
      </c>
      <c r="T61" s="3" t="str">
        <f>_xlfn.XLOOKUP(C61,DB!$A$2:$A$255,DB!$D$2:$D$255,"")</f>
        <v>Sector 3</v>
      </c>
    </row>
    <row r="62" spans="1:20" x14ac:dyDescent="0.2">
      <c r="A62" t="s">
        <v>168</v>
      </c>
      <c r="B62" t="s">
        <v>18</v>
      </c>
      <c r="C62" t="s">
        <v>115</v>
      </c>
      <c r="D62" t="s">
        <v>29</v>
      </c>
      <c r="E62" t="s">
        <v>1180</v>
      </c>
      <c r="F62" s="2">
        <v>46315.683599537035</v>
      </c>
      <c r="G62" t="s">
        <v>22</v>
      </c>
      <c r="H62" t="s">
        <v>6282</v>
      </c>
      <c r="I62">
        <v>320</v>
      </c>
      <c r="J62" t="s">
        <v>23</v>
      </c>
      <c r="K62" t="s">
        <v>24</v>
      </c>
      <c r="L62">
        <v>227</v>
      </c>
      <c r="M62" t="s">
        <v>56</v>
      </c>
      <c r="N62" s="2">
        <v>46315.697500000002</v>
      </c>
      <c r="O62">
        <v>310</v>
      </c>
      <c r="P62" t="s">
        <v>26</v>
      </c>
      <c r="Q62">
        <v>190</v>
      </c>
      <c r="R62" s="3" t="str">
        <f>IF(OR(G62="12R",G62="12L"),_xlfn.XLOOKUP(C62,DB!$A$2:$A$255,DB!$B$2:$B$255,""),IF(OR(G62="30L",G62="30R"),_xlfn.XLOOKUP(C62,DB!$A$2:$A$255,DB!$C$2:$C$255,""),""))</f>
        <v>TAKUX</v>
      </c>
      <c r="S62" s="3">
        <f t="shared" si="0"/>
        <v>16</v>
      </c>
      <c r="T62" s="3" t="str">
        <f>_xlfn.XLOOKUP(C62,DB!$A$2:$A$255,DB!$D$2:$D$255,"")</f>
        <v>Sector 7</v>
      </c>
    </row>
    <row r="63" spans="1:20" x14ac:dyDescent="0.2">
      <c r="A63" t="s">
        <v>164</v>
      </c>
      <c r="B63" t="s">
        <v>18</v>
      </c>
      <c r="C63" t="s">
        <v>165</v>
      </c>
      <c r="D63" t="s">
        <v>34</v>
      </c>
      <c r="E63" t="s">
        <v>545</v>
      </c>
      <c r="F63" s="2">
        <v>46315.685231481482</v>
      </c>
      <c r="G63" t="s">
        <v>22</v>
      </c>
      <c r="H63" t="s">
        <v>6283</v>
      </c>
      <c r="I63">
        <v>360</v>
      </c>
      <c r="J63" t="s">
        <v>23</v>
      </c>
      <c r="K63" t="s">
        <v>24</v>
      </c>
      <c r="L63">
        <v>902</v>
      </c>
      <c r="M63" t="s">
        <v>6284</v>
      </c>
      <c r="N63" s="2">
        <v>46315.734606481485</v>
      </c>
      <c r="O63">
        <v>360</v>
      </c>
      <c r="P63" t="s">
        <v>26</v>
      </c>
      <c r="Q63">
        <v>190</v>
      </c>
      <c r="R63" s="3" t="str">
        <f>IF(OR(G63="12R",G63="12L"),_xlfn.XLOOKUP(C63,DB!$A$2:$A$255,DB!$B$2:$B$255,""),IF(OR(G63="30L",G63="30R"),_xlfn.XLOOKUP(C63,DB!$A$2:$A$255,DB!$C$2:$C$255,""),""))</f>
        <v>UDGUV</v>
      </c>
      <c r="S63" s="3">
        <f t="shared" si="0"/>
        <v>16</v>
      </c>
      <c r="T63" s="3" t="str">
        <f>_xlfn.XLOOKUP(C63,DB!$A$2:$A$255,DB!$D$2:$D$255,"")</f>
        <v>Sector 2</v>
      </c>
    </row>
    <row r="64" spans="1:20" x14ac:dyDescent="0.2">
      <c r="A64" t="s">
        <v>175</v>
      </c>
      <c r="B64" t="s">
        <v>18</v>
      </c>
      <c r="C64" t="s">
        <v>28</v>
      </c>
      <c r="D64" t="s">
        <v>61</v>
      </c>
      <c r="E64" t="s">
        <v>2721</v>
      </c>
      <c r="F64" s="2">
        <v>46315.687800925924</v>
      </c>
      <c r="G64" t="s">
        <v>22</v>
      </c>
      <c r="H64" t="s">
        <v>6285</v>
      </c>
      <c r="I64">
        <v>350</v>
      </c>
      <c r="J64" t="s">
        <v>23</v>
      </c>
      <c r="K64" t="s">
        <v>24</v>
      </c>
      <c r="L64">
        <v>351</v>
      </c>
      <c r="M64" t="s">
        <v>31</v>
      </c>
      <c r="N64" s="2">
        <v>46315.709039351852</v>
      </c>
      <c r="O64">
        <v>350</v>
      </c>
      <c r="P64" t="s">
        <v>26</v>
      </c>
      <c r="Q64">
        <v>40</v>
      </c>
      <c r="R64" s="3" t="str">
        <f>IF(OR(G64="12R",G64="12L"),_xlfn.XLOOKUP(C64,DB!$A$2:$A$255,DB!$B$2:$B$255,""),IF(OR(G64="30L",G64="30R"),_xlfn.XLOOKUP(C64,DB!$A$2:$A$255,DB!$C$2:$C$255,""),""))</f>
        <v>OMSUK</v>
      </c>
      <c r="S64" s="3">
        <f t="shared" si="0"/>
        <v>16</v>
      </c>
      <c r="T64" s="3" t="str">
        <f>_xlfn.XLOOKUP(C64,DB!$A$2:$A$255,DB!$D$2:$D$255,"")</f>
        <v>Sector 3</v>
      </c>
    </row>
    <row r="65" spans="1:20" x14ac:dyDescent="0.2">
      <c r="A65" t="s">
        <v>171</v>
      </c>
      <c r="B65" t="s">
        <v>18</v>
      </c>
      <c r="C65" t="s">
        <v>172</v>
      </c>
      <c r="D65" t="s">
        <v>54</v>
      </c>
      <c r="E65" t="s">
        <v>1193</v>
      </c>
      <c r="F65" s="2">
        <v>46315.690879629627</v>
      </c>
      <c r="G65" t="s">
        <v>22</v>
      </c>
      <c r="H65" t="s">
        <v>6286</v>
      </c>
      <c r="I65">
        <v>360</v>
      </c>
      <c r="J65" t="s">
        <v>23</v>
      </c>
      <c r="K65" t="s">
        <v>24</v>
      </c>
      <c r="L65">
        <v>330</v>
      </c>
      <c r="M65" t="s">
        <v>600</v>
      </c>
      <c r="N65" s="2">
        <v>46315.71</v>
      </c>
      <c r="O65">
        <v>360</v>
      </c>
      <c r="P65" t="s">
        <v>26</v>
      </c>
      <c r="Q65">
        <v>190</v>
      </c>
      <c r="R65" s="3" t="str">
        <f>IF(OR(G65="12R",G65="12L"),_xlfn.XLOOKUP(C65,DB!$A$2:$A$255,DB!$B$2:$B$255,""),IF(OR(G65="30L",G65="30R"),_xlfn.XLOOKUP(C65,DB!$A$2:$A$255,DB!$C$2:$C$255,""),""))</f>
        <v>CZM</v>
      </c>
      <c r="S65" s="3">
        <f t="shared" si="0"/>
        <v>16</v>
      </c>
      <c r="T65" s="3" t="str">
        <f>_xlfn.XLOOKUP(C65,DB!$A$2:$A$255,DB!$D$2:$D$255,"")</f>
        <v>Sector 7</v>
      </c>
    </row>
    <row r="66" spans="1:20" x14ac:dyDescent="0.2">
      <c r="A66" t="s">
        <v>160</v>
      </c>
      <c r="B66" t="s">
        <v>18</v>
      </c>
      <c r="C66" t="s">
        <v>43</v>
      </c>
      <c r="D66" t="s">
        <v>20</v>
      </c>
      <c r="E66" t="s">
        <v>4042</v>
      </c>
      <c r="F66" s="2">
        <v>46315.691990740743</v>
      </c>
      <c r="G66" t="s">
        <v>22</v>
      </c>
      <c r="H66" t="s">
        <v>6287</v>
      </c>
      <c r="I66">
        <v>360</v>
      </c>
      <c r="J66" t="s">
        <v>23</v>
      </c>
      <c r="K66" t="s">
        <v>24</v>
      </c>
      <c r="L66">
        <v>910</v>
      </c>
      <c r="M66" t="s">
        <v>2814</v>
      </c>
      <c r="N66" s="2">
        <v>46315.741643518515</v>
      </c>
      <c r="O66">
        <v>360</v>
      </c>
      <c r="P66" t="s">
        <v>26</v>
      </c>
      <c r="Q66">
        <v>190</v>
      </c>
      <c r="R66" s="3" t="str">
        <f>IF(OR(G66="12R",G66="12L"),_xlfn.XLOOKUP(C66,DB!$A$2:$A$255,DB!$B$2:$B$255,""),IF(OR(G66="30L",G66="30R"),_xlfn.XLOOKUP(C66,DB!$A$2:$A$255,DB!$C$2:$C$255,""),""))</f>
        <v>UDGUV</v>
      </c>
      <c r="S66" s="3">
        <f t="shared" si="0"/>
        <v>16</v>
      </c>
      <c r="T66" s="3" t="str">
        <f>_xlfn.XLOOKUP(C66,DB!$A$2:$A$255,DB!$D$2:$D$255,"")</f>
        <v>Sector 2</v>
      </c>
    </row>
    <row r="67" spans="1:20" x14ac:dyDescent="0.2">
      <c r="A67" t="s">
        <v>179</v>
      </c>
      <c r="B67" t="s">
        <v>18</v>
      </c>
      <c r="C67" t="s">
        <v>180</v>
      </c>
      <c r="D67" t="s">
        <v>20</v>
      </c>
      <c r="E67" t="s">
        <v>406</v>
      </c>
      <c r="F67" s="2">
        <v>46315.694814814815</v>
      </c>
      <c r="G67" t="s">
        <v>22</v>
      </c>
      <c r="H67" t="s">
        <v>6288</v>
      </c>
      <c r="I67">
        <v>360</v>
      </c>
      <c r="J67" t="s">
        <v>23</v>
      </c>
      <c r="K67" t="s">
        <v>24</v>
      </c>
      <c r="L67">
        <v>880</v>
      </c>
      <c r="M67" t="s">
        <v>6289</v>
      </c>
      <c r="N67" s="2">
        <v>46315.743125000001</v>
      </c>
      <c r="O67">
        <v>360</v>
      </c>
      <c r="P67" t="s">
        <v>26</v>
      </c>
      <c r="Q67">
        <v>190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t="s">
        <v>187</v>
      </c>
      <c r="B68" t="s">
        <v>18</v>
      </c>
      <c r="C68" t="s">
        <v>18</v>
      </c>
      <c r="D68" t="s">
        <v>188</v>
      </c>
      <c r="F68" s="2">
        <v>46315.696967592594</v>
      </c>
      <c r="G68" t="s">
        <v>22</v>
      </c>
      <c r="H68" t="s">
        <v>6290</v>
      </c>
      <c r="I68">
        <v>15</v>
      </c>
      <c r="J68" t="s">
        <v>139</v>
      </c>
      <c r="K68" t="s">
        <v>51</v>
      </c>
      <c r="L68">
        <v>115</v>
      </c>
      <c r="M68" t="s">
        <v>18</v>
      </c>
      <c r="N68" s="2">
        <v>46315.754293981481</v>
      </c>
      <c r="O68">
        <v>0</v>
      </c>
      <c r="P68" t="s">
        <v>137</v>
      </c>
      <c r="Q68">
        <v>15</v>
      </c>
      <c r="R68" s="3" t="str">
        <f>IF(OR(G68="12R",G68="12L"),_xlfn.XLOOKUP(C68,DB!$A$2:$A$255,DB!$B$2:$B$255,""),IF(OR(G68="30L",G68="30R"),_xlfn.XLOOKUP(C68,DB!$A$2:$A$255,DB!$C$2:$C$255,""),""))</f>
        <v/>
      </c>
      <c r="S68" s="3">
        <f t="shared" si="1"/>
        <v>16</v>
      </c>
      <c r="T68" s="3" t="str">
        <f>_xlfn.XLOOKUP(C68,DB!$A$2:$A$255,DB!$D$2:$D$255,"")</f>
        <v/>
      </c>
    </row>
    <row r="69" spans="1:20" x14ac:dyDescent="0.2">
      <c r="A69" t="s">
        <v>415</v>
      </c>
      <c r="B69" t="s">
        <v>18</v>
      </c>
      <c r="C69" t="s">
        <v>166</v>
      </c>
      <c r="D69" t="s">
        <v>416</v>
      </c>
      <c r="F69" s="2">
        <v>46315.697337962964</v>
      </c>
      <c r="G69" t="s">
        <v>22</v>
      </c>
      <c r="H69" t="s">
        <v>6291</v>
      </c>
      <c r="I69">
        <v>15</v>
      </c>
      <c r="J69" t="s">
        <v>139</v>
      </c>
      <c r="K69" t="s">
        <v>51</v>
      </c>
      <c r="L69">
        <v>64</v>
      </c>
      <c r="M69" t="s">
        <v>166</v>
      </c>
      <c r="N69" s="2">
        <v>46315.725648148145</v>
      </c>
      <c r="O69">
        <v>0</v>
      </c>
      <c r="P69" t="s">
        <v>137</v>
      </c>
      <c r="Q69">
        <v>927</v>
      </c>
      <c r="R69" s="3" t="str">
        <f>IF(OR(G69="12R",G69="12L"),_xlfn.XLOOKUP(C69,DB!$A$2:$A$255,DB!$B$2:$B$255,""),IF(OR(G69="30L",G69="30R"),_xlfn.XLOOKUP(C69,DB!$A$2:$A$255,DB!$C$2:$C$255,""),""))</f>
        <v>CZM</v>
      </c>
      <c r="S69" s="3">
        <f t="shared" si="1"/>
        <v>16</v>
      </c>
      <c r="T69" s="3" t="str">
        <f>_xlfn.XLOOKUP(C69,DB!$A$2:$A$255,DB!$D$2:$D$255,"")</f>
        <v>Sector 7</v>
      </c>
    </row>
    <row r="70" spans="1:20" x14ac:dyDescent="0.2">
      <c r="A70" t="s">
        <v>190</v>
      </c>
      <c r="B70" t="s">
        <v>18</v>
      </c>
      <c r="C70" t="s">
        <v>19</v>
      </c>
      <c r="D70" t="s">
        <v>61</v>
      </c>
      <c r="E70" t="s">
        <v>590</v>
      </c>
      <c r="F70" s="2">
        <v>46315.700520833336</v>
      </c>
      <c r="G70" t="s">
        <v>22</v>
      </c>
      <c r="H70" t="s">
        <v>6292</v>
      </c>
      <c r="I70">
        <v>360</v>
      </c>
      <c r="J70" t="s">
        <v>23</v>
      </c>
      <c r="K70" t="s">
        <v>24</v>
      </c>
      <c r="L70">
        <v>867</v>
      </c>
      <c r="M70" t="s">
        <v>6293</v>
      </c>
      <c r="N70" s="2">
        <v>46315.747337962966</v>
      </c>
      <c r="O70">
        <v>360</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583</v>
      </c>
      <c r="B71" t="s">
        <v>18</v>
      </c>
      <c r="C71" t="s">
        <v>115</v>
      </c>
      <c r="D71" t="s">
        <v>129</v>
      </c>
      <c r="E71" t="s">
        <v>842</v>
      </c>
      <c r="F71" s="2">
        <v>46315.701458333337</v>
      </c>
      <c r="G71" t="s">
        <v>22</v>
      </c>
      <c r="H71" t="s">
        <v>6294</v>
      </c>
      <c r="I71">
        <v>340</v>
      </c>
      <c r="J71" t="s">
        <v>23</v>
      </c>
      <c r="K71" t="s">
        <v>24</v>
      </c>
      <c r="L71">
        <v>225</v>
      </c>
      <c r="M71" t="s">
        <v>56</v>
      </c>
      <c r="N71" s="2">
        <v>46315.714826388888</v>
      </c>
      <c r="O71">
        <v>330</v>
      </c>
      <c r="P71" t="s">
        <v>26</v>
      </c>
      <c r="Q71">
        <v>190</v>
      </c>
      <c r="R71" s="3" t="str">
        <f>IF(OR(G71="12R",G71="12L"),_xlfn.XLOOKUP(C71,DB!$A$2:$A$255,DB!$B$2:$B$255,""),IF(OR(G71="30L",G71="30R"),_xlfn.XLOOKUP(C71,DB!$A$2:$A$255,DB!$C$2:$C$255,""),""))</f>
        <v>TAKUX</v>
      </c>
      <c r="S71" s="3">
        <f t="shared" si="1"/>
        <v>16</v>
      </c>
      <c r="T71" s="3" t="str">
        <f>_xlfn.XLOOKUP(C71,DB!$A$2:$A$255,DB!$D$2:$D$255,"")</f>
        <v>Sector 7</v>
      </c>
    </row>
    <row r="72" spans="1:20" x14ac:dyDescent="0.2">
      <c r="A72" t="s">
        <v>196</v>
      </c>
      <c r="B72" t="s">
        <v>18</v>
      </c>
      <c r="C72" t="s">
        <v>43</v>
      </c>
      <c r="D72" t="s">
        <v>29</v>
      </c>
      <c r="E72" t="s">
        <v>4187</v>
      </c>
      <c r="F72" s="2">
        <v>46315.702615740738</v>
      </c>
      <c r="G72" t="s">
        <v>22</v>
      </c>
      <c r="H72" t="s">
        <v>6295</v>
      </c>
      <c r="I72">
        <v>380</v>
      </c>
      <c r="J72" t="s">
        <v>23</v>
      </c>
      <c r="K72" t="s">
        <v>24</v>
      </c>
      <c r="L72">
        <v>860</v>
      </c>
      <c r="M72" t="s">
        <v>3861</v>
      </c>
      <c r="N72" s="2">
        <v>46315.749907407408</v>
      </c>
      <c r="O72">
        <v>380</v>
      </c>
      <c r="P72" t="s">
        <v>26</v>
      </c>
      <c r="Q72">
        <v>190</v>
      </c>
      <c r="R72" s="3" t="str">
        <f>IF(OR(G72="12R",G72="12L"),_xlfn.XLOOKUP(C72,DB!$A$2:$A$255,DB!$B$2:$B$255,""),IF(OR(G72="30L",G72="30R"),_xlfn.XLOOKUP(C72,DB!$A$2:$A$255,DB!$C$2:$C$255,""),""))</f>
        <v>UDGUV</v>
      </c>
      <c r="S72" s="3">
        <f t="shared" si="1"/>
        <v>16</v>
      </c>
      <c r="T72" s="3" t="str">
        <f>_xlfn.XLOOKUP(C72,DB!$A$2:$A$255,DB!$D$2:$D$255,"")</f>
        <v>Sector 2</v>
      </c>
    </row>
    <row r="73" spans="1:20" x14ac:dyDescent="0.2">
      <c r="A73" t="s">
        <v>191</v>
      </c>
      <c r="B73" t="s">
        <v>18</v>
      </c>
      <c r="C73" t="s">
        <v>115</v>
      </c>
      <c r="D73" t="s">
        <v>129</v>
      </c>
      <c r="E73" t="s">
        <v>2262</v>
      </c>
      <c r="F73" s="2">
        <v>46315.703692129631</v>
      </c>
      <c r="G73" t="s">
        <v>22</v>
      </c>
      <c r="H73" t="s">
        <v>6296</v>
      </c>
      <c r="I73">
        <v>340</v>
      </c>
      <c r="J73" t="s">
        <v>23</v>
      </c>
      <c r="K73" t="s">
        <v>24</v>
      </c>
      <c r="L73">
        <v>219</v>
      </c>
      <c r="M73" t="s">
        <v>56</v>
      </c>
      <c r="N73" s="2">
        <v>46315.716400462959</v>
      </c>
      <c r="O73">
        <v>310</v>
      </c>
      <c r="P73" t="s">
        <v>26</v>
      </c>
      <c r="Q73">
        <v>190</v>
      </c>
      <c r="R73" s="3" t="str">
        <f>IF(OR(G73="12R",G73="12L"),_xlfn.XLOOKUP(C73,DB!$A$2:$A$255,DB!$B$2:$B$255,""),IF(OR(G73="30L",G73="30R"),_xlfn.XLOOKUP(C73,DB!$A$2:$A$255,DB!$C$2:$C$255,""),""))</f>
        <v>TAKUX</v>
      </c>
      <c r="S73" s="3">
        <f t="shared" si="1"/>
        <v>16</v>
      </c>
      <c r="T73" s="3" t="str">
        <f>_xlfn.XLOOKUP(C73,DB!$A$2:$A$255,DB!$D$2:$D$255,"")</f>
        <v>Sector 7</v>
      </c>
    </row>
    <row r="74" spans="1:20" x14ac:dyDescent="0.2">
      <c r="A74" t="s">
        <v>194</v>
      </c>
      <c r="B74" t="s">
        <v>18</v>
      </c>
      <c r="C74" t="s">
        <v>144</v>
      </c>
      <c r="D74" t="s">
        <v>61</v>
      </c>
      <c r="E74" t="s">
        <v>195</v>
      </c>
      <c r="F74" s="2">
        <v>46315.704861111109</v>
      </c>
      <c r="G74" t="s">
        <v>22</v>
      </c>
      <c r="H74" t="s">
        <v>6297</v>
      </c>
      <c r="I74">
        <v>350</v>
      </c>
      <c r="J74" t="s">
        <v>23</v>
      </c>
      <c r="K74" t="s">
        <v>24</v>
      </c>
      <c r="L74">
        <v>359</v>
      </c>
      <c r="M74" t="s">
        <v>31</v>
      </c>
      <c r="N74" s="2">
        <v>46315.726550925923</v>
      </c>
      <c r="O74">
        <v>350</v>
      </c>
      <c r="P74" t="s">
        <v>26</v>
      </c>
      <c r="Q74">
        <v>40</v>
      </c>
      <c r="R74" s="3" t="str">
        <f>IF(OR(G74="12R",G74="12L"),_xlfn.XLOOKUP(C74,DB!$A$2:$A$255,DB!$B$2:$B$255,""),IF(OR(G74="30L",G74="30R"),_xlfn.XLOOKUP(C74,DB!$A$2:$A$255,DB!$C$2:$C$255,""),""))</f>
        <v>OMSUK</v>
      </c>
      <c r="S74" s="3">
        <f t="shared" si="1"/>
        <v>16</v>
      </c>
      <c r="T74" s="3" t="str">
        <f>_xlfn.XLOOKUP(C74,DB!$A$2:$A$255,DB!$D$2:$D$255,"")</f>
        <v>Sector 3</v>
      </c>
    </row>
    <row r="75" spans="1:20" x14ac:dyDescent="0.2">
      <c r="A75" t="s">
        <v>192</v>
      </c>
      <c r="B75" t="s">
        <v>18</v>
      </c>
      <c r="C75" t="s">
        <v>193</v>
      </c>
      <c r="D75" t="s">
        <v>34</v>
      </c>
      <c r="E75" t="s">
        <v>6119</v>
      </c>
      <c r="F75" s="2">
        <v>46315.706446759257</v>
      </c>
      <c r="G75" t="s">
        <v>22</v>
      </c>
      <c r="H75" t="s">
        <v>6298</v>
      </c>
      <c r="I75">
        <v>360</v>
      </c>
      <c r="J75" t="s">
        <v>23</v>
      </c>
      <c r="K75" t="s">
        <v>24</v>
      </c>
      <c r="L75">
        <v>831</v>
      </c>
      <c r="M75" t="s">
        <v>193</v>
      </c>
      <c r="N75" s="2">
        <v>46315.75341435185</v>
      </c>
      <c r="O75">
        <v>15</v>
      </c>
      <c r="P75" t="s">
        <v>26</v>
      </c>
      <c r="Q75">
        <v>190</v>
      </c>
      <c r="R75" s="3" t="str">
        <f>IF(OR(G75="12R",G75="12L"),_xlfn.XLOOKUP(C75,DB!$A$2:$A$255,DB!$B$2:$B$255,""),IF(OR(G75="30L",G75="30R"),_xlfn.XLOOKUP(C75,DB!$A$2:$A$255,DB!$C$2:$C$255,""),""))</f>
        <v>UDGUV</v>
      </c>
      <c r="S75" s="3">
        <f t="shared" si="1"/>
        <v>16</v>
      </c>
      <c r="T75" s="3" t="str">
        <f>_xlfn.XLOOKUP(C75,DB!$A$2:$A$255,DB!$D$2:$D$255,"")</f>
        <v>Sector 2</v>
      </c>
    </row>
    <row r="76" spans="1:20" x14ac:dyDescent="0.2">
      <c r="A76" t="s">
        <v>201</v>
      </c>
      <c r="B76" t="s">
        <v>18</v>
      </c>
      <c r="C76" t="s">
        <v>128</v>
      </c>
      <c r="D76" t="s">
        <v>61</v>
      </c>
      <c r="E76" t="s">
        <v>6299</v>
      </c>
      <c r="F76" s="2">
        <v>46315.707719907405</v>
      </c>
      <c r="G76" t="s">
        <v>22</v>
      </c>
      <c r="H76" t="s">
        <v>6300</v>
      </c>
      <c r="I76">
        <v>360</v>
      </c>
      <c r="J76" t="s">
        <v>23</v>
      </c>
      <c r="K76" t="s">
        <v>24</v>
      </c>
      <c r="L76">
        <v>535</v>
      </c>
      <c r="M76" t="s">
        <v>130</v>
      </c>
      <c r="N76" s="2">
        <v>46315.737928240742</v>
      </c>
      <c r="O76">
        <v>326</v>
      </c>
      <c r="P76" t="s">
        <v>26</v>
      </c>
      <c r="Q76">
        <v>40</v>
      </c>
      <c r="R76" s="3" t="str">
        <f>IF(OR(G76="12R",G76="12L"),_xlfn.XLOOKUP(C76,DB!$A$2:$A$255,DB!$B$2:$B$255,""),IF(OR(G76="30L",G76="30R"),_xlfn.XLOOKUP(C76,DB!$A$2:$A$255,DB!$C$2:$C$255,""),""))</f>
        <v>ENEBA</v>
      </c>
      <c r="S76" s="3">
        <f t="shared" si="1"/>
        <v>16</v>
      </c>
      <c r="T76" s="3" t="str">
        <f>_xlfn.XLOOKUP(C76,DB!$A$2:$A$255,DB!$D$2:$D$255,"")</f>
        <v>Sector 3</v>
      </c>
    </row>
    <row r="77" spans="1:20" x14ac:dyDescent="0.2">
      <c r="A77" t="s">
        <v>202</v>
      </c>
      <c r="B77" t="s">
        <v>18</v>
      </c>
      <c r="C77" t="s">
        <v>203</v>
      </c>
      <c r="D77" t="s">
        <v>123</v>
      </c>
      <c r="E77" t="s">
        <v>1181</v>
      </c>
      <c r="F77" s="2">
        <v>46315.719074074077</v>
      </c>
      <c r="G77" t="s">
        <v>22</v>
      </c>
      <c r="H77" t="s">
        <v>6301</v>
      </c>
      <c r="I77">
        <v>300</v>
      </c>
      <c r="J77" t="s">
        <v>23</v>
      </c>
      <c r="K77" t="s">
        <v>24</v>
      </c>
      <c r="L77">
        <v>371</v>
      </c>
      <c r="M77" t="s">
        <v>269</v>
      </c>
      <c r="N77" s="2">
        <v>46315.740081018521</v>
      </c>
      <c r="O77">
        <v>320</v>
      </c>
      <c r="P77" t="s">
        <v>26</v>
      </c>
      <c r="Q77">
        <v>40</v>
      </c>
      <c r="R77" s="3" t="str">
        <f>IF(OR(G77="12R",G77="12L"),_xlfn.XLOOKUP(C77,DB!$A$2:$A$255,DB!$B$2:$B$255,""),IF(OR(G77="30L",G77="30R"),_xlfn.XLOOKUP(C77,DB!$A$2:$A$255,DB!$C$2:$C$255,""),""))</f>
        <v>ENEBA</v>
      </c>
      <c r="S77" s="3">
        <f t="shared" si="1"/>
        <v>17</v>
      </c>
      <c r="T77" s="3" t="str">
        <f>_xlfn.XLOOKUP(C77,DB!$A$2:$A$255,DB!$D$2:$D$255,"")</f>
        <v>Sector 3</v>
      </c>
    </row>
    <row r="78" spans="1:20" x14ac:dyDescent="0.2">
      <c r="A78" t="s">
        <v>761</v>
      </c>
      <c r="B78" t="s">
        <v>18</v>
      </c>
      <c r="C78" t="s">
        <v>221</v>
      </c>
      <c r="D78" t="s">
        <v>762</v>
      </c>
      <c r="F78" s="2">
        <v>46315.730578703704</v>
      </c>
      <c r="G78" t="s">
        <v>22</v>
      </c>
      <c r="H78" t="s">
        <v>6302</v>
      </c>
      <c r="I78">
        <v>430</v>
      </c>
      <c r="J78" t="s">
        <v>23</v>
      </c>
      <c r="K78" t="s">
        <v>51</v>
      </c>
      <c r="L78">
        <v>859</v>
      </c>
      <c r="M78" t="s">
        <v>46</v>
      </c>
      <c r="N78" s="2">
        <v>46315.778935185182</v>
      </c>
      <c r="O78">
        <v>430</v>
      </c>
      <c r="P78" t="s">
        <v>26</v>
      </c>
      <c r="Q78">
        <v>30</v>
      </c>
      <c r="R78" s="3" t="str">
        <f>IF(OR(G78="12R",G78="12L"),_xlfn.XLOOKUP(C78,DB!$A$2:$A$255,DB!$B$2:$B$255,""),IF(OR(G78="30L",G78="30R"),_xlfn.XLOOKUP(C78,DB!$A$2:$A$255,DB!$C$2:$C$255,""),""))</f>
        <v>UDGUV</v>
      </c>
      <c r="S78" s="3">
        <f t="shared" si="1"/>
        <v>17</v>
      </c>
      <c r="T78" s="3" t="str">
        <f>_xlfn.XLOOKUP(C78,DB!$A$2:$A$255,DB!$D$2:$D$255,"")</f>
        <v>Sector 2</v>
      </c>
    </row>
    <row r="79" spans="1:20" x14ac:dyDescent="0.2">
      <c r="A79" t="s">
        <v>3029</v>
      </c>
      <c r="B79" t="s">
        <v>18</v>
      </c>
      <c r="C79" t="s">
        <v>205</v>
      </c>
      <c r="D79" t="s">
        <v>34</v>
      </c>
      <c r="E79" t="s">
        <v>6303</v>
      </c>
      <c r="F79" s="2">
        <v>46315.736307870371</v>
      </c>
      <c r="G79" t="s">
        <v>22</v>
      </c>
      <c r="H79" t="s">
        <v>6304</v>
      </c>
      <c r="I79">
        <v>370</v>
      </c>
      <c r="J79" t="s">
        <v>23</v>
      </c>
      <c r="K79" t="s">
        <v>24</v>
      </c>
      <c r="L79">
        <v>134</v>
      </c>
      <c r="M79" t="s">
        <v>40</v>
      </c>
      <c r="N79" s="2">
        <v>46315.745636574073</v>
      </c>
      <c r="O79">
        <v>239</v>
      </c>
      <c r="P79" t="s">
        <v>26</v>
      </c>
      <c r="Q79">
        <v>190</v>
      </c>
      <c r="R79" s="3" t="str">
        <f>IF(OR(G79="12R",G79="12L"),_xlfn.XLOOKUP(C79,DB!$A$2:$A$255,DB!$B$2:$B$255,""),IF(OR(G79="30L",G79="30R"),_xlfn.XLOOKUP(C79,DB!$A$2:$A$255,DB!$C$2:$C$255,""),""))</f>
        <v>NUDAL</v>
      </c>
      <c r="S79" s="3">
        <f t="shared" si="1"/>
        <v>17</v>
      </c>
      <c r="T79" s="3" t="str">
        <f>_xlfn.XLOOKUP(C79,DB!$A$2:$A$255,DB!$D$2:$D$255,"")</f>
        <v>Sector 3</v>
      </c>
    </row>
    <row r="80" spans="1:20" x14ac:dyDescent="0.2">
      <c r="A80" t="s">
        <v>262</v>
      </c>
      <c r="B80" t="s">
        <v>18</v>
      </c>
      <c r="C80" t="s">
        <v>134</v>
      </c>
      <c r="D80" t="s">
        <v>61</v>
      </c>
      <c r="E80" t="s">
        <v>3345</v>
      </c>
      <c r="F80" s="2">
        <v>46315.738564814812</v>
      </c>
      <c r="G80" t="s">
        <v>22</v>
      </c>
      <c r="H80" t="s">
        <v>6305</v>
      </c>
      <c r="I80">
        <v>350</v>
      </c>
      <c r="J80" t="s">
        <v>23</v>
      </c>
      <c r="K80" t="s">
        <v>24</v>
      </c>
      <c r="L80">
        <v>360</v>
      </c>
      <c r="M80" t="s">
        <v>31</v>
      </c>
      <c r="N80" s="2">
        <v>46315.759652777779</v>
      </c>
      <c r="O80">
        <v>350</v>
      </c>
      <c r="P80" t="s">
        <v>26</v>
      </c>
      <c r="Q80">
        <v>40</v>
      </c>
      <c r="R80" s="3" t="str">
        <f>IF(OR(G80="12R",G80="12L"),_xlfn.XLOOKUP(C80,DB!$A$2:$A$255,DB!$B$2:$B$255,""),IF(OR(G80="30L",G80="30R"),_xlfn.XLOOKUP(C80,DB!$A$2:$A$255,DB!$C$2:$C$255,""),""))</f>
        <v>ENEBA</v>
      </c>
      <c r="S80" s="3">
        <f t="shared" si="1"/>
        <v>17</v>
      </c>
      <c r="T80" s="3" t="str">
        <f>_xlfn.XLOOKUP(C80,DB!$A$2:$A$255,DB!$D$2:$D$255,"")</f>
        <v>Sector 3</v>
      </c>
    </row>
    <row r="81" spans="1:20" x14ac:dyDescent="0.2">
      <c r="A81" t="s">
        <v>217</v>
      </c>
      <c r="B81" t="s">
        <v>18</v>
      </c>
      <c r="C81" t="s">
        <v>33</v>
      </c>
      <c r="D81" t="s">
        <v>20</v>
      </c>
      <c r="E81" t="s">
        <v>458</v>
      </c>
      <c r="F81" s="2">
        <v>46315.741724537038</v>
      </c>
      <c r="G81" t="s">
        <v>22</v>
      </c>
      <c r="H81" t="s">
        <v>6306</v>
      </c>
      <c r="I81">
        <v>360</v>
      </c>
      <c r="J81" t="s">
        <v>23</v>
      </c>
      <c r="K81" t="s">
        <v>24</v>
      </c>
      <c r="L81">
        <v>914</v>
      </c>
      <c r="M81" t="s">
        <v>857</v>
      </c>
      <c r="N81" s="2">
        <v>46315.790775462963</v>
      </c>
      <c r="O81">
        <v>340</v>
      </c>
      <c r="P81" t="s">
        <v>26</v>
      </c>
      <c r="Q81">
        <v>190</v>
      </c>
      <c r="R81" s="3" t="str">
        <f>IF(OR(G81="12R",G81="12L"),_xlfn.XLOOKUP(C81,DB!$A$2:$A$255,DB!$B$2:$B$255,""),IF(OR(G81="30L",G81="30R"),_xlfn.XLOOKUP(C81,DB!$A$2:$A$255,DB!$C$2:$C$255,""),""))</f>
        <v>UDGUV</v>
      </c>
      <c r="S81" s="3">
        <f t="shared" si="1"/>
        <v>17</v>
      </c>
      <c r="T81" s="3" t="str">
        <f>_xlfn.XLOOKUP(C81,DB!$A$2:$A$255,DB!$D$2:$D$255,"")</f>
        <v>Sector 2</v>
      </c>
    </row>
    <row r="82" spans="1:20" x14ac:dyDescent="0.2">
      <c r="A82" t="s">
        <v>236</v>
      </c>
      <c r="B82" t="s">
        <v>18</v>
      </c>
      <c r="C82" t="s">
        <v>43</v>
      </c>
      <c r="D82" t="s">
        <v>129</v>
      </c>
      <c r="E82" t="s">
        <v>6307</v>
      </c>
      <c r="F82" s="2">
        <v>46315.743495370371</v>
      </c>
      <c r="G82" t="s">
        <v>22</v>
      </c>
      <c r="H82" t="s">
        <v>6308</v>
      </c>
      <c r="I82">
        <v>380</v>
      </c>
      <c r="J82" t="s">
        <v>23</v>
      </c>
      <c r="K82" t="s">
        <v>24</v>
      </c>
      <c r="L82">
        <v>872</v>
      </c>
      <c r="M82" t="s">
        <v>2466</v>
      </c>
      <c r="N82" s="2">
        <v>46315.791770833333</v>
      </c>
      <c r="O82">
        <v>380</v>
      </c>
      <c r="P82" t="s">
        <v>26</v>
      </c>
      <c r="Q82">
        <v>190</v>
      </c>
      <c r="R82" s="3" t="str">
        <f>IF(OR(G82="12R",G82="12L"),_xlfn.XLOOKUP(C82,DB!$A$2:$A$255,DB!$B$2:$B$255,""),IF(OR(G82="30L",G82="30R"),_xlfn.XLOOKUP(C82,DB!$A$2:$A$255,DB!$C$2:$C$255,""),""))</f>
        <v>UDGUV</v>
      </c>
      <c r="S82" s="3">
        <f t="shared" si="1"/>
        <v>17</v>
      </c>
      <c r="T82" s="3" t="str">
        <f>_xlfn.XLOOKUP(C82,DB!$A$2:$A$255,DB!$D$2:$D$255,"")</f>
        <v>Sector 2</v>
      </c>
    </row>
    <row r="83" spans="1:20" x14ac:dyDescent="0.2">
      <c r="A83" t="s">
        <v>228</v>
      </c>
      <c r="B83" t="s">
        <v>18</v>
      </c>
      <c r="C83" t="s">
        <v>19</v>
      </c>
      <c r="D83" t="s">
        <v>20</v>
      </c>
      <c r="E83" t="s">
        <v>460</v>
      </c>
      <c r="F83" s="2">
        <v>46315.748599537037</v>
      </c>
      <c r="G83" t="s">
        <v>22</v>
      </c>
      <c r="H83" t="s">
        <v>6309</v>
      </c>
      <c r="I83">
        <v>380</v>
      </c>
      <c r="J83" t="s">
        <v>23</v>
      </c>
      <c r="K83" t="s">
        <v>24</v>
      </c>
      <c r="L83">
        <v>860</v>
      </c>
      <c r="M83" t="s">
        <v>6310</v>
      </c>
      <c r="N83" s="2">
        <v>46315.796319444446</v>
      </c>
      <c r="O83">
        <v>380</v>
      </c>
      <c r="P83" t="s">
        <v>26</v>
      </c>
      <c r="Q83">
        <v>190</v>
      </c>
      <c r="R83" s="3" t="str">
        <f>IF(OR(G83="12R",G83="12L"),_xlfn.XLOOKUP(C83,DB!$A$2:$A$255,DB!$B$2:$B$255,""),IF(OR(G83="30L",G83="30R"),_xlfn.XLOOKUP(C83,DB!$A$2:$A$255,DB!$C$2:$C$255,""),""))</f>
        <v>UDGUV</v>
      </c>
      <c r="S83" s="3">
        <f t="shared" si="1"/>
        <v>17</v>
      </c>
      <c r="T83" s="3" t="str">
        <f>_xlfn.XLOOKUP(C83,DB!$A$2:$A$255,DB!$D$2:$D$255,"")</f>
        <v>Sector 2</v>
      </c>
    </row>
    <row r="84" spans="1:20" x14ac:dyDescent="0.2">
      <c r="A84" t="s">
        <v>305</v>
      </c>
      <c r="B84" t="s">
        <v>18</v>
      </c>
      <c r="C84" t="s">
        <v>148</v>
      </c>
      <c r="D84" t="s">
        <v>61</v>
      </c>
      <c r="E84" t="s">
        <v>4466</v>
      </c>
      <c r="F84" s="2">
        <v>46315.749548611115</v>
      </c>
      <c r="G84" t="s">
        <v>22</v>
      </c>
      <c r="H84" t="s">
        <v>6311</v>
      </c>
      <c r="I84">
        <v>330</v>
      </c>
      <c r="J84" t="s">
        <v>23</v>
      </c>
      <c r="K84" t="s">
        <v>24</v>
      </c>
      <c r="L84">
        <v>135</v>
      </c>
      <c r="M84" t="s">
        <v>40</v>
      </c>
      <c r="N84" s="2">
        <v>46315.759548611109</v>
      </c>
      <c r="O84">
        <v>203</v>
      </c>
      <c r="P84" t="s">
        <v>26</v>
      </c>
      <c r="Q84">
        <v>190</v>
      </c>
      <c r="R84" s="3" t="str">
        <f>IF(OR(G84="12R",G84="12L"),_xlfn.XLOOKUP(C84,DB!$A$2:$A$255,DB!$B$2:$B$255,""),IF(OR(G84="30L",G84="30R"),_xlfn.XLOOKUP(C84,DB!$A$2:$A$255,DB!$C$2:$C$255,""),""))</f>
        <v>NUDAL</v>
      </c>
      <c r="S84" s="3">
        <f t="shared" si="1"/>
        <v>17</v>
      </c>
      <c r="T84" s="3" t="str">
        <f>_xlfn.XLOOKUP(C84,DB!$A$2:$A$255,DB!$D$2:$D$255,"")</f>
        <v>Sector 3</v>
      </c>
    </row>
    <row r="85" spans="1:20" x14ac:dyDescent="0.2">
      <c r="A85" t="s">
        <v>207</v>
      </c>
      <c r="B85" t="s">
        <v>18</v>
      </c>
      <c r="C85" t="s">
        <v>208</v>
      </c>
      <c r="D85" t="s">
        <v>61</v>
      </c>
      <c r="E85" t="s">
        <v>6312</v>
      </c>
      <c r="F85" s="2">
        <v>46315.751030092593</v>
      </c>
      <c r="G85" t="s">
        <v>22</v>
      </c>
      <c r="H85" t="s">
        <v>6313</v>
      </c>
      <c r="I85">
        <v>330</v>
      </c>
      <c r="J85" t="s">
        <v>23</v>
      </c>
      <c r="K85" t="s">
        <v>24</v>
      </c>
      <c r="L85">
        <v>359</v>
      </c>
      <c r="M85" t="s">
        <v>31</v>
      </c>
      <c r="N85" s="2">
        <v>46315.77244212963</v>
      </c>
      <c r="O85">
        <v>330</v>
      </c>
      <c r="P85" t="s">
        <v>26</v>
      </c>
      <c r="Q85">
        <v>40</v>
      </c>
      <c r="R85" s="3" t="str">
        <f>IF(OR(G85="12R",G85="12L"),_xlfn.XLOOKUP(C85,DB!$A$2:$A$255,DB!$B$2:$B$255,""),IF(OR(G85="30L",G85="30R"),_xlfn.XLOOKUP(C85,DB!$A$2:$A$255,DB!$C$2:$C$255,""),""))</f>
        <v>ENEBA</v>
      </c>
      <c r="S85" s="3">
        <f t="shared" si="1"/>
        <v>18</v>
      </c>
      <c r="T85" s="3" t="str">
        <f>_xlfn.XLOOKUP(C85,DB!$A$2:$A$255,DB!$D$2:$D$255,"")</f>
        <v>Sector 3</v>
      </c>
    </row>
    <row r="86" spans="1:20" x14ac:dyDescent="0.2">
      <c r="A86" t="s">
        <v>231</v>
      </c>
      <c r="B86" t="s">
        <v>18</v>
      </c>
      <c r="C86" t="s">
        <v>33</v>
      </c>
      <c r="D86" t="s">
        <v>61</v>
      </c>
      <c r="E86" t="s">
        <v>605</v>
      </c>
      <c r="F86" s="2">
        <v>46315.752337962964</v>
      </c>
      <c r="G86" t="s">
        <v>22</v>
      </c>
      <c r="H86" t="s">
        <v>6314</v>
      </c>
      <c r="I86">
        <v>340</v>
      </c>
      <c r="J86" t="s">
        <v>23</v>
      </c>
      <c r="K86" t="s">
        <v>24</v>
      </c>
      <c r="L86">
        <v>849</v>
      </c>
      <c r="M86" t="s">
        <v>1228</v>
      </c>
      <c r="N86" s="2">
        <v>46315.79965277778</v>
      </c>
      <c r="O86">
        <v>340</v>
      </c>
      <c r="P86" t="s">
        <v>26</v>
      </c>
      <c r="Q86">
        <v>190</v>
      </c>
      <c r="R86" s="3" t="str">
        <f>IF(OR(G86="12R",G86="12L"),_xlfn.XLOOKUP(C86,DB!$A$2:$A$255,DB!$B$2:$B$255,""),IF(OR(G86="30L",G86="30R"),_xlfn.XLOOKUP(C86,DB!$A$2:$A$255,DB!$C$2:$C$255,""),""))</f>
        <v>UDGUV</v>
      </c>
      <c r="S86" s="3">
        <f t="shared" si="1"/>
        <v>18</v>
      </c>
      <c r="T86" s="3" t="str">
        <f>_xlfn.XLOOKUP(C86,DB!$A$2:$A$255,DB!$D$2:$D$255,"")</f>
        <v>Sector 2</v>
      </c>
    </row>
    <row r="87" spans="1:20" x14ac:dyDescent="0.2">
      <c r="A87" t="s">
        <v>232</v>
      </c>
      <c r="B87" t="s">
        <v>18</v>
      </c>
      <c r="C87" t="s">
        <v>170</v>
      </c>
      <c r="D87" t="s">
        <v>20</v>
      </c>
      <c r="E87" t="s">
        <v>4239</v>
      </c>
      <c r="F87" s="2">
        <v>46315.755416666667</v>
      </c>
      <c r="G87" t="s">
        <v>22</v>
      </c>
      <c r="H87" t="s">
        <v>6315</v>
      </c>
      <c r="I87">
        <v>330</v>
      </c>
      <c r="J87" t="s">
        <v>23</v>
      </c>
      <c r="K87" t="s">
        <v>24</v>
      </c>
      <c r="L87">
        <v>359</v>
      </c>
      <c r="M87" t="s">
        <v>31</v>
      </c>
      <c r="N87" s="2">
        <v>46315.776064814818</v>
      </c>
      <c r="O87">
        <v>320</v>
      </c>
      <c r="P87" t="s">
        <v>26</v>
      </c>
      <c r="Q87">
        <v>40</v>
      </c>
      <c r="R87" s="3" t="str">
        <f>IF(OR(G87="12R",G87="12L"),_xlfn.XLOOKUP(C87,DB!$A$2:$A$255,DB!$B$2:$B$255,""),IF(OR(G87="30L",G87="30R"),_xlfn.XLOOKUP(C87,DB!$A$2:$A$255,DB!$C$2:$C$255,""),""))</f>
        <v>OMSUK</v>
      </c>
      <c r="S87" s="3">
        <f t="shared" si="1"/>
        <v>18</v>
      </c>
      <c r="T87" s="3" t="str">
        <f>_xlfn.XLOOKUP(C87,DB!$A$2:$A$255,DB!$D$2:$D$255,"")</f>
        <v>Sector 3</v>
      </c>
    </row>
    <row r="88" spans="1:20" x14ac:dyDescent="0.2">
      <c r="A88" t="s">
        <v>233</v>
      </c>
      <c r="B88" t="s">
        <v>18</v>
      </c>
      <c r="C88" t="s">
        <v>234</v>
      </c>
      <c r="D88" t="s">
        <v>44</v>
      </c>
      <c r="E88" t="s">
        <v>6316</v>
      </c>
      <c r="F88" s="2">
        <v>46315.756805555553</v>
      </c>
      <c r="G88" t="s">
        <v>22</v>
      </c>
      <c r="H88" t="s">
        <v>6317</v>
      </c>
      <c r="I88">
        <v>320</v>
      </c>
      <c r="J88" t="s">
        <v>23</v>
      </c>
      <c r="K88" t="s">
        <v>24</v>
      </c>
      <c r="L88">
        <v>552</v>
      </c>
      <c r="M88" t="s">
        <v>130</v>
      </c>
      <c r="N88" s="2">
        <v>46315.787928240738</v>
      </c>
      <c r="O88">
        <v>320</v>
      </c>
      <c r="P88" t="s">
        <v>26</v>
      </c>
      <c r="Q88">
        <v>40</v>
      </c>
      <c r="R88" s="3" t="str">
        <f>IF(OR(G88="12R",G88="12L"),_xlfn.XLOOKUP(C88,DB!$A$2:$A$255,DB!$B$2:$B$255,""),IF(OR(G88="30L",G88="30R"),_xlfn.XLOOKUP(C88,DB!$A$2:$A$255,DB!$C$2:$C$255,""),""))</f>
        <v>UDGUV</v>
      </c>
      <c r="S88" s="3">
        <f t="shared" si="1"/>
        <v>18</v>
      </c>
      <c r="T88" s="3" t="str">
        <f>_xlfn.XLOOKUP(C88,DB!$A$2:$A$255,DB!$D$2:$D$255,"")</f>
        <v>Sector 2</v>
      </c>
    </row>
    <row r="89" spans="1:20" x14ac:dyDescent="0.2">
      <c r="A89" t="s">
        <v>488</v>
      </c>
      <c r="B89" t="s">
        <v>18</v>
      </c>
      <c r="C89" t="s">
        <v>489</v>
      </c>
      <c r="D89" t="s">
        <v>490</v>
      </c>
      <c r="F89" s="2">
        <v>46315.75854166667</v>
      </c>
      <c r="G89" t="s">
        <v>22</v>
      </c>
      <c r="H89" t="s">
        <v>6318</v>
      </c>
      <c r="I89">
        <v>165</v>
      </c>
      <c r="J89" t="s">
        <v>139</v>
      </c>
      <c r="K89" t="s">
        <v>51</v>
      </c>
      <c r="L89">
        <v>330</v>
      </c>
      <c r="M89" t="s">
        <v>489</v>
      </c>
      <c r="N89" s="2">
        <v>46315.783541666664</v>
      </c>
      <c r="O89">
        <v>0</v>
      </c>
      <c r="P89" t="s">
        <v>26</v>
      </c>
      <c r="Q89">
        <v>15</v>
      </c>
      <c r="R89" s="3" t="str">
        <f>IF(OR(G89="12R",G89="12L"),_xlfn.XLOOKUP(C89,DB!$A$2:$A$255,DB!$B$2:$B$255,""),IF(OR(G89="30L",G89="30R"),_xlfn.XLOOKUP(C89,DB!$A$2:$A$255,DB!$C$2:$C$255,""),""))</f>
        <v>CZM</v>
      </c>
      <c r="S89" s="3">
        <f t="shared" si="1"/>
        <v>18</v>
      </c>
      <c r="T89" s="3" t="str">
        <f>_xlfn.XLOOKUP(C89,DB!$A$2:$A$255,DB!$D$2:$D$255,"")</f>
        <v>Sector 7</v>
      </c>
    </row>
    <row r="90" spans="1:20" x14ac:dyDescent="0.2">
      <c r="A90" t="s">
        <v>665</v>
      </c>
      <c r="B90" t="s">
        <v>18</v>
      </c>
      <c r="C90" t="s">
        <v>666</v>
      </c>
      <c r="D90" t="s">
        <v>129</v>
      </c>
      <c r="E90" t="s">
        <v>4542</v>
      </c>
      <c r="F90" s="2">
        <v>46315.759745370371</v>
      </c>
      <c r="G90" t="s">
        <v>22</v>
      </c>
      <c r="H90" t="s">
        <v>6319</v>
      </c>
      <c r="I90">
        <v>380</v>
      </c>
      <c r="J90" t="s">
        <v>23</v>
      </c>
      <c r="K90" t="s">
        <v>24</v>
      </c>
      <c r="L90">
        <v>447</v>
      </c>
      <c r="M90" t="s">
        <v>204</v>
      </c>
      <c r="N90" s="2">
        <v>46315.78534722222</v>
      </c>
      <c r="O90">
        <v>360</v>
      </c>
      <c r="P90" t="s">
        <v>26</v>
      </c>
      <c r="Q90">
        <v>40</v>
      </c>
      <c r="R90" s="3" t="str">
        <f>IF(OR(G90="12R",G90="12L"),_xlfn.XLOOKUP(C90,DB!$A$2:$A$255,DB!$B$2:$B$255,""),IF(OR(G90="30L",G90="30R"),_xlfn.XLOOKUP(C90,DB!$A$2:$A$255,DB!$C$2:$C$255,""),""))</f>
        <v>OMSUK</v>
      </c>
      <c r="S90" s="3">
        <f t="shared" si="1"/>
        <v>18</v>
      </c>
      <c r="T90" s="3" t="str">
        <f>_xlfn.XLOOKUP(C90,DB!$A$2:$A$255,DB!$D$2:$D$255,"")</f>
        <v>Sector 3</v>
      </c>
    </row>
    <row r="91" spans="1:20" x14ac:dyDescent="0.2">
      <c r="A91" t="s">
        <v>243</v>
      </c>
      <c r="B91" t="s">
        <v>18</v>
      </c>
      <c r="C91" t="s">
        <v>144</v>
      </c>
      <c r="D91" t="s">
        <v>61</v>
      </c>
      <c r="E91" t="s">
        <v>3498</v>
      </c>
      <c r="F91" s="2">
        <v>46315.76152777778</v>
      </c>
      <c r="G91" t="s">
        <v>22</v>
      </c>
      <c r="H91" t="s">
        <v>6320</v>
      </c>
      <c r="I91">
        <v>330</v>
      </c>
      <c r="J91" t="s">
        <v>23</v>
      </c>
      <c r="K91" t="s">
        <v>24</v>
      </c>
      <c r="L91">
        <v>359</v>
      </c>
      <c r="M91" t="s">
        <v>31</v>
      </c>
      <c r="N91" s="2">
        <v>46315.781701388885</v>
      </c>
      <c r="O91">
        <v>323</v>
      </c>
      <c r="P91" t="s">
        <v>26</v>
      </c>
      <c r="Q91">
        <v>40</v>
      </c>
      <c r="R91" s="3" t="str">
        <f>IF(OR(G91="12R",G91="12L"),_xlfn.XLOOKUP(C91,DB!$A$2:$A$255,DB!$B$2:$B$255,""),IF(OR(G91="30L",G91="30R"),_xlfn.XLOOKUP(C91,DB!$A$2:$A$255,DB!$C$2:$C$255,""),""))</f>
        <v>OMSUK</v>
      </c>
      <c r="S91" s="3">
        <f t="shared" si="1"/>
        <v>18</v>
      </c>
      <c r="T91" s="3" t="str">
        <f>_xlfn.XLOOKUP(C91,DB!$A$2:$A$255,DB!$D$2:$D$255,"")</f>
        <v>Sector 3</v>
      </c>
    </row>
    <row r="92" spans="1:20" x14ac:dyDescent="0.2">
      <c r="A92" t="s">
        <v>822</v>
      </c>
      <c r="B92" t="s">
        <v>18</v>
      </c>
      <c r="C92" t="s">
        <v>28</v>
      </c>
      <c r="D92" t="s">
        <v>61</v>
      </c>
      <c r="E92" t="s">
        <v>940</v>
      </c>
      <c r="F92" s="2">
        <v>46315.763483796298</v>
      </c>
      <c r="G92" t="s">
        <v>22</v>
      </c>
      <c r="H92" t="s">
        <v>6321</v>
      </c>
      <c r="I92">
        <v>350</v>
      </c>
      <c r="J92" t="s">
        <v>23</v>
      </c>
      <c r="K92" t="s">
        <v>24</v>
      </c>
      <c r="L92">
        <v>359</v>
      </c>
      <c r="M92" t="s">
        <v>31</v>
      </c>
      <c r="N92" s="2">
        <v>46315.785509259258</v>
      </c>
      <c r="O92">
        <v>350</v>
      </c>
      <c r="P92" t="s">
        <v>26</v>
      </c>
      <c r="Q92">
        <v>40</v>
      </c>
      <c r="R92" s="3" t="str">
        <f>IF(OR(G92="12R",G92="12L"),_xlfn.XLOOKUP(C92,DB!$A$2:$A$255,DB!$B$2:$B$255,""),IF(OR(G92="30L",G92="30R"),_xlfn.XLOOKUP(C92,DB!$A$2:$A$255,DB!$C$2:$C$255,""),""))</f>
        <v>OMSUK</v>
      </c>
      <c r="S92" s="3">
        <f t="shared" si="1"/>
        <v>18</v>
      </c>
      <c r="T92" s="3" t="str">
        <f>_xlfn.XLOOKUP(C92,DB!$A$2:$A$255,DB!$D$2:$D$255,"")</f>
        <v>Sector 3</v>
      </c>
    </row>
    <row r="93" spans="1:20" x14ac:dyDescent="0.2">
      <c r="A93" t="s">
        <v>253</v>
      </c>
      <c r="B93" t="s">
        <v>18</v>
      </c>
      <c r="C93" t="s">
        <v>122</v>
      </c>
      <c r="D93" t="s">
        <v>123</v>
      </c>
      <c r="E93" t="s">
        <v>850</v>
      </c>
      <c r="F93" s="2">
        <v>46315.765381944446</v>
      </c>
      <c r="G93" t="s">
        <v>22</v>
      </c>
      <c r="H93" t="s">
        <v>6322</v>
      </c>
      <c r="I93">
        <v>320</v>
      </c>
      <c r="J93" t="s">
        <v>23</v>
      </c>
      <c r="K93" t="s">
        <v>24</v>
      </c>
      <c r="L93">
        <v>545</v>
      </c>
      <c r="M93" t="s">
        <v>130</v>
      </c>
      <c r="N93" s="2">
        <v>46315.79614583333</v>
      </c>
      <c r="O93">
        <v>340</v>
      </c>
      <c r="P93" t="s">
        <v>26</v>
      </c>
      <c r="Q93">
        <v>40</v>
      </c>
      <c r="R93" s="3" t="str">
        <f>IF(OR(G93="12R",G93="12L"),_xlfn.XLOOKUP(C93,DB!$A$2:$A$255,DB!$B$2:$B$255,""),IF(OR(G93="30L",G93="30R"),_xlfn.XLOOKUP(C93,DB!$A$2:$A$255,DB!$C$2:$C$255,""),""))</f>
        <v>ENEBA</v>
      </c>
      <c r="S93" s="3">
        <f t="shared" si="1"/>
        <v>18</v>
      </c>
      <c r="T93" s="3" t="str">
        <f>_xlfn.XLOOKUP(C93,DB!$A$2:$A$255,DB!$D$2:$D$255,"")</f>
        <v>Sector 3</v>
      </c>
    </row>
    <row r="94" spans="1:20" x14ac:dyDescent="0.2">
      <c r="A94" t="s">
        <v>242</v>
      </c>
      <c r="B94" t="s">
        <v>18</v>
      </c>
      <c r="C94" t="s">
        <v>203</v>
      </c>
      <c r="D94" t="s">
        <v>61</v>
      </c>
      <c r="E94" t="s">
        <v>6323</v>
      </c>
      <c r="F94" s="2">
        <v>46315.766793981478</v>
      </c>
      <c r="G94" t="s">
        <v>22</v>
      </c>
      <c r="H94" t="s">
        <v>6324</v>
      </c>
      <c r="I94">
        <v>330</v>
      </c>
      <c r="J94" t="s">
        <v>23</v>
      </c>
      <c r="K94" t="s">
        <v>24</v>
      </c>
      <c r="L94">
        <v>361</v>
      </c>
      <c r="M94" t="s">
        <v>31</v>
      </c>
      <c r="N94" s="2">
        <v>46315.787812499999</v>
      </c>
      <c r="O94">
        <v>310</v>
      </c>
      <c r="P94" t="s">
        <v>26</v>
      </c>
      <c r="Q94">
        <v>40</v>
      </c>
      <c r="R94" s="3" t="str">
        <f>IF(OR(G94="12R",G94="12L"),_xlfn.XLOOKUP(C94,DB!$A$2:$A$255,DB!$B$2:$B$255,""),IF(OR(G94="30L",G94="30R"),_xlfn.XLOOKUP(C94,DB!$A$2:$A$255,DB!$C$2:$C$255,""),""))</f>
        <v>ENEBA</v>
      </c>
      <c r="S94" s="3">
        <f t="shared" si="1"/>
        <v>18</v>
      </c>
      <c r="T94" s="3" t="str">
        <f>_xlfn.XLOOKUP(C94,DB!$A$2:$A$255,DB!$D$2:$D$255,"")</f>
        <v>Sector 3</v>
      </c>
    </row>
    <row r="95" spans="1:20" x14ac:dyDescent="0.2">
      <c r="A95" t="s">
        <v>198</v>
      </c>
      <c r="B95" t="s">
        <v>18</v>
      </c>
      <c r="C95" t="s">
        <v>199</v>
      </c>
      <c r="D95" t="s">
        <v>61</v>
      </c>
      <c r="E95" t="s">
        <v>6325</v>
      </c>
      <c r="F95" s="2">
        <v>46315.769074074073</v>
      </c>
      <c r="G95" t="s">
        <v>22</v>
      </c>
      <c r="H95" t="s">
        <v>6326</v>
      </c>
      <c r="I95">
        <v>330</v>
      </c>
      <c r="J95" t="s">
        <v>23</v>
      </c>
      <c r="K95" t="s">
        <v>24</v>
      </c>
      <c r="L95">
        <v>359</v>
      </c>
      <c r="M95" t="s">
        <v>31</v>
      </c>
      <c r="N95" s="2">
        <v>46315.789664351854</v>
      </c>
      <c r="O95">
        <v>330</v>
      </c>
      <c r="P95" t="s">
        <v>26</v>
      </c>
      <c r="Q95">
        <v>40</v>
      </c>
      <c r="R95" s="3" t="str">
        <f>IF(OR(G95="12R",G95="12L"),_xlfn.XLOOKUP(C95,DB!$A$2:$A$255,DB!$B$2:$B$255,""),IF(OR(G95="30L",G95="30R"),_xlfn.XLOOKUP(C95,DB!$A$2:$A$255,DB!$C$2:$C$255,""),""))</f>
        <v>OMSUK</v>
      </c>
      <c r="S95" s="3">
        <f t="shared" si="1"/>
        <v>18</v>
      </c>
      <c r="T95" s="3" t="str">
        <f>_xlfn.XLOOKUP(C95,DB!$A$2:$A$255,DB!$D$2:$D$255,"")</f>
        <v>Sector 3</v>
      </c>
    </row>
    <row r="96" spans="1:20" x14ac:dyDescent="0.2">
      <c r="A96" t="s">
        <v>218</v>
      </c>
      <c r="B96" t="s">
        <v>18</v>
      </c>
      <c r="C96" t="s">
        <v>219</v>
      </c>
      <c r="D96" t="s">
        <v>54</v>
      </c>
      <c r="E96" t="s">
        <v>2288</v>
      </c>
      <c r="F96" s="2">
        <v>46315.770405092589</v>
      </c>
      <c r="G96" t="s">
        <v>22</v>
      </c>
      <c r="H96" t="s">
        <v>6327</v>
      </c>
      <c r="I96">
        <v>370</v>
      </c>
      <c r="J96" t="s">
        <v>23</v>
      </c>
      <c r="K96" t="s">
        <v>24</v>
      </c>
      <c r="L96">
        <v>159</v>
      </c>
      <c r="M96" t="s">
        <v>813</v>
      </c>
      <c r="N96" s="2">
        <v>46315.780509259261</v>
      </c>
      <c r="O96">
        <v>303</v>
      </c>
      <c r="P96" t="s">
        <v>26</v>
      </c>
      <c r="Q96">
        <v>190</v>
      </c>
      <c r="R96" s="3" t="str">
        <f>IF(OR(G96="12R",G96="12L"),_xlfn.XLOOKUP(C96,DB!$A$2:$A$255,DB!$B$2:$B$255,""),IF(OR(G96="30L",G96="30R"),_xlfn.XLOOKUP(C96,DB!$A$2:$A$255,DB!$C$2:$C$255,""),""))</f>
        <v>TAKUX</v>
      </c>
      <c r="S96" s="3">
        <f t="shared" si="1"/>
        <v>18</v>
      </c>
      <c r="T96" s="3" t="str">
        <f>_xlfn.XLOOKUP(C96,DB!$A$2:$A$255,DB!$D$2:$D$255,"")</f>
        <v>Sector 7</v>
      </c>
    </row>
    <row r="97" spans="1:20" x14ac:dyDescent="0.2">
      <c r="A97" t="s">
        <v>244</v>
      </c>
      <c r="B97" t="s">
        <v>18</v>
      </c>
      <c r="C97" t="s">
        <v>28</v>
      </c>
      <c r="D97" t="s">
        <v>29</v>
      </c>
      <c r="E97" t="s">
        <v>841</v>
      </c>
      <c r="F97" s="2">
        <v>46315.771736111114</v>
      </c>
      <c r="G97" t="s">
        <v>22</v>
      </c>
      <c r="H97" t="s">
        <v>6328</v>
      </c>
      <c r="I97">
        <v>350</v>
      </c>
      <c r="J97" t="s">
        <v>23</v>
      </c>
      <c r="K97" t="s">
        <v>24</v>
      </c>
      <c r="L97">
        <v>361</v>
      </c>
      <c r="M97" t="s">
        <v>31</v>
      </c>
      <c r="N97" s="2">
        <v>46315.793136574073</v>
      </c>
      <c r="O97">
        <v>350</v>
      </c>
      <c r="P97" t="s">
        <v>26</v>
      </c>
      <c r="Q97">
        <v>40</v>
      </c>
      <c r="R97" s="3" t="str">
        <f>IF(OR(G97="12R",G97="12L"),_xlfn.XLOOKUP(C97,DB!$A$2:$A$255,DB!$B$2:$B$255,""),IF(OR(G97="30L",G97="30R"),_xlfn.XLOOKUP(C97,DB!$A$2:$A$255,DB!$C$2:$C$255,""),""))</f>
        <v>OMSUK</v>
      </c>
      <c r="S97" s="3">
        <f t="shared" si="1"/>
        <v>18</v>
      </c>
      <c r="T97" s="3" t="str">
        <f>_xlfn.XLOOKUP(C97,DB!$A$2:$A$255,DB!$D$2:$D$255,"")</f>
        <v>Sector 3</v>
      </c>
    </row>
    <row r="98" spans="1:20" x14ac:dyDescent="0.2">
      <c r="A98" t="s">
        <v>264</v>
      </c>
      <c r="B98" t="s">
        <v>18</v>
      </c>
      <c r="C98" t="s">
        <v>224</v>
      </c>
      <c r="D98" t="s">
        <v>29</v>
      </c>
      <c r="E98" t="s">
        <v>4240</v>
      </c>
      <c r="F98" s="2">
        <v>46315.772916666669</v>
      </c>
      <c r="G98" t="s">
        <v>22</v>
      </c>
      <c r="H98" t="s">
        <v>6329</v>
      </c>
      <c r="I98">
        <v>360</v>
      </c>
      <c r="J98" t="s">
        <v>23</v>
      </c>
      <c r="K98" t="s">
        <v>24</v>
      </c>
      <c r="L98">
        <v>549</v>
      </c>
      <c r="M98" t="s">
        <v>130</v>
      </c>
      <c r="N98" s="2">
        <v>46315.803796296299</v>
      </c>
      <c r="O98">
        <v>340</v>
      </c>
      <c r="P98" t="s">
        <v>26</v>
      </c>
      <c r="Q98">
        <v>40</v>
      </c>
      <c r="R98" s="3" t="str">
        <f>IF(OR(G98="12R",G98="12L"),_xlfn.XLOOKUP(C98,DB!$A$2:$A$255,DB!$B$2:$B$255,""),IF(OR(G98="30L",G98="30R"),_xlfn.XLOOKUP(C98,DB!$A$2:$A$255,DB!$C$2:$C$255,""),""))</f>
        <v>ENEBA</v>
      </c>
      <c r="S98" s="3">
        <f t="shared" si="1"/>
        <v>18</v>
      </c>
      <c r="T98" s="3" t="str">
        <f>_xlfn.XLOOKUP(C98,DB!$A$2:$A$255,DB!$D$2:$D$255,"")</f>
        <v>Sector 3</v>
      </c>
    </row>
    <row r="99" spans="1:20" x14ac:dyDescent="0.2">
      <c r="A99" t="s">
        <v>254</v>
      </c>
      <c r="B99" t="s">
        <v>18</v>
      </c>
      <c r="C99" t="s">
        <v>101</v>
      </c>
      <c r="D99" t="s">
        <v>54</v>
      </c>
      <c r="E99" t="s">
        <v>222</v>
      </c>
      <c r="F99" s="2">
        <v>46315.777002314811</v>
      </c>
      <c r="G99" t="s">
        <v>22</v>
      </c>
      <c r="H99" t="s">
        <v>6330</v>
      </c>
      <c r="I99">
        <v>380</v>
      </c>
      <c r="J99" t="s">
        <v>23</v>
      </c>
      <c r="K99" t="s">
        <v>24</v>
      </c>
      <c r="L99">
        <v>870</v>
      </c>
      <c r="M99" t="s">
        <v>725</v>
      </c>
      <c r="N99" s="2">
        <v>46315.824537037035</v>
      </c>
      <c r="O99">
        <v>380</v>
      </c>
      <c r="P99" t="s">
        <v>26</v>
      </c>
      <c r="Q99">
        <v>190</v>
      </c>
      <c r="R99" s="3" t="str">
        <f>IF(OR(G99="12R",G99="12L"),_xlfn.XLOOKUP(C99,DB!$A$2:$A$255,DB!$B$2:$B$255,""),IF(OR(G99="30L",G99="30R"),_xlfn.XLOOKUP(C99,DB!$A$2:$A$255,DB!$C$2:$C$255,""),""))</f>
        <v>UDGUV</v>
      </c>
      <c r="S99" s="3">
        <f t="shared" si="1"/>
        <v>18</v>
      </c>
      <c r="T99" s="3" t="str">
        <f>_xlfn.XLOOKUP(C99,DB!$A$2:$A$255,DB!$D$2:$D$255,"")</f>
        <v>Sector 2</v>
      </c>
    </row>
    <row r="100" spans="1:20" x14ac:dyDescent="0.2">
      <c r="A100" t="s">
        <v>226</v>
      </c>
      <c r="B100" t="s">
        <v>18</v>
      </c>
      <c r="C100" t="s">
        <v>227</v>
      </c>
      <c r="D100" t="s">
        <v>54</v>
      </c>
      <c r="E100" t="s">
        <v>6331</v>
      </c>
      <c r="F100" s="2">
        <v>46315.777997685182</v>
      </c>
      <c r="G100" t="s">
        <v>22</v>
      </c>
      <c r="H100" t="s">
        <v>6332</v>
      </c>
      <c r="I100">
        <v>370</v>
      </c>
      <c r="J100" t="s">
        <v>23</v>
      </c>
      <c r="K100" t="s">
        <v>24</v>
      </c>
      <c r="L100">
        <v>156</v>
      </c>
      <c r="M100" t="s">
        <v>813</v>
      </c>
      <c r="N100" s="2">
        <v>46315.788576388892</v>
      </c>
      <c r="O100">
        <v>290</v>
      </c>
      <c r="P100" t="s">
        <v>26</v>
      </c>
      <c r="Q100">
        <v>190</v>
      </c>
      <c r="R100" s="3" t="str">
        <f>IF(OR(G100="12R",G100="12L"),_xlfn.XLOOKUP(C100,DB!$A$2:$A$255,DB!$B$2:$B$255,""),IF(OR(G100="30L",G100="30R"),_xlfn.XLOOKUP(C100,DB!$A$2:$A$255,DB!$C$2:$C$255,""),""))</f>
        <v>TAKUX</v>
      </c>
      <c r="S100" s="3">
        <f t="shared" si="1"/>
        <v>18</v>
      </c>
      <c r="T100" s="3" t="str">
        <f>_xlfn.XLOOKUP(C100,DB!$A$2:$A$255,DB!$D$2:$D$255,"")</f>
        <v>Sector 7</v>
      </c>
    </row>
    <row r="101" spans="1:20" x14ac:dyDescent="0.2">
      <c r="A101" t="s">
        <v>625</v>
      </c>
      <c r="B101" t="s">
        <v>18</v>
      </c>
      <c r="C101" t="s">
        <v>626</v>
      </c>
      <c r="D101" t="s">
        <v>241</v>
      </c>
      <c r="E101" t="s">
        <v>2534</v>
      </c>
      <c r="F101" s="2">
        <v>46315.781585648147</v>
      </c>
      <c r="G101" t="s">
        <v>22</v>
      </c>
      <c r="H101" t="s">
        <v>6333</v>
      </c>
      <c r="I101">
        <v>370</v>
      </c>
      <c r="J101" t="s">
        <v>23</v>
      </c>
      <c r="K101" t="s">
        <v>24</v>
      </c>
      <c r="L101">
        <v>363</v>
      </c>
      <c r="M101" t="s">
        <v>31</v>
      </c>
      <c r="N101" s="2">
        <v>46315.802349537036</v>
      </c>
      <c r="O101">
        <v>360</v>
      </c>
      <c r="P101" t="s">
        <v>26</v>
      </c>
      <c r="Q101">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t="s">
        <v>258</v>
      </c>
      <c r="B102" t="s">
        <v>18</v>
      </c>
      <c r="C102" t="s">
        <v>128</v>
      </c>
      <c r="D102" t="s">
        <v>61</v>
      </c>
      <c r="E102" t="s">
        <v>5543</v>
      </c>
      <c r="F102" s="2">
        <v>46315.788495370369</v>
      </c>
      <c r="G102" t="s">
        <v>22</v>
      </c>
      <c r="H102" t="s">
        <v>6334</v>
      </c>
      <c r="I102">
        <v>360</v>
      </c>
      <c r="J102" t="s">
        <v>23</v>
      </c>
      <c r="K102" t="s">
        <v>24</v>
      </c>
      <c r="L102">
        <v>536</v>
      </c>
      <c r="M102" t="s">
        <v>130</v>
      </c>
      <c r="N102" s="2">
        <v>46315.81858796296</v>
      </c>
      <c r="O102">
        <v>360</v>
      </c>
      <c r="P102" t="s">
        <v>26</v>
      </c>
      <c r="Q102">
        <v>40</v>
      </c>
      <c r="R102" s="3" t="str">
        <f>IF(OR(G102="12R",G102="12L"),_xlfn.XLOOKUP(C102,DB!$A$2:$A$255,DB!$B$2:$B$255,""),IF(OR(G102="30L",G102="30R"),_xlfn.XLOOKUP(C102,DB!$A$2:$A$255,DB!$C$2:$C$255,""),""))</f>
        <v>ENEBA</v>
      </c>
      <c r="S102" s="3">
        <f t="shared" si="1"/>
        <v>18</v>
      </c>
      <c r="T102" s="3" t="str">
        <f>_xlfn.XLOOKUP(C102,DB!$A$2:$A$255,DB!$D$2:$D$255,"")</f>
        <v>Sector 3</v>
      </c>
    </row>
    <row r="103" spans="1:20" x14ac:dyDescent="0.2">
      <c r="A103" t="s">
        <v>257</v>
      </c>
      <c r="B103" t="s">
        <v>18</v>
      </c>
      <c r="C103" t="s">
        <v>122</v>
      </c>
      <c r="D103" t="s">
        <v>123</v>
      </c>
      <c r="E103" t="s">
        <v>2110</v>
      </c>
      <c r="F103" s="2">
        <v>46315.789652777778</v>
      </c>
      <c r="G103" t="s">
        <v>22</v>
      </c>
      <c r="H103" t="s">
        <v>6335</v>
      </c>
      <c r="I103">
        <v>320</v>
      </c>
      <c r="J103" t="s">
        <v>23</v>
      </c>
      <c r="K103" t="s">
        <v>24</v>
      </c>
      <c r="L103">
        <v>550</v>
      </c>
      <c r="M103" t="s">
        <v>5051</v>
      </c>
      <c r="N103" s="2">
        <v>46315.819571759261</v>
      </c>
      <c r="O103">
        <v>320</v>
      </c>
      <c r="P103" t="s">
        <v>26</v>
      </c>
      <c r="Q103">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t="s">
        <v>251</v>
      </c>
      <c r="B104" t="s">
        <v>18</v>
      </c>
      <c r="C104" t="s">
        <v>63</v>
      </c>
      <c r="D104" t="s">
        <v>34</v>
      </c>
      <c r="E104" t="s">
        <v>151</v>
      </c>
      <c r="F104" s="2">
        <v>46315.790671296294</v>
      </c>
      <c r="G104" t="s">
        <v>22</v>
      </c>
      <c r="H104" t="s">
        <v>6336</v>
      </c>
      <c r="I104">
        <v>360</v>
      </c>
      <c r="J104" t="s">
        <v>23</v>
      </c>
      <c r="K104" t="s">
        <v>24</v>
      </c>
      <c r="L104">
        <v>921</v>
      </c>
      <c r="M104" t="s">
        <v>6337</v>
      </c>
      <c r="N104" s="2">
        <v>46315.841168981482</v>
      </c>
      <c r="O104">
        <v>360</v>
      </c>
      <c r="P104" t="s">
        <v>26</v>
      </c>
      <c r="Q104">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t="s">
        <v>492</v>
      </c>
      <c r="B105" t="s">
        <v>18</v>
      </c>
      <c r="C105" t="s">
        <v>493</v>
      </c>
      <c r="D105" t="s">
        <v>29</v>
      </c>
      <c r="E105" t="s">
        <v>875</v>
      </c>
      <c r="F105" s="2">
        <v>46315.791678240741</v>
      </c>
      <c r="G105" t="s">
        <v>22</v>
      </c>
      <c r="H105" t="s">
        <v>6338</v>
      </c>
      <c r="I105">
        <v>360</v>
      </c>
      <c r="J105" t="s">
        <v>23</v>
      </c>
      <c r="K105" t="s">
        <v>24</v>
      </c>
      <c r="L105">
        <v>441</v>
      </c>
      <c r="M105" t="s">
        <v>204</v>
      </c>
      <c r="N105" s="2">
        <v>46315.817025462966</v>
      </c>
      <c r="O105">
        <v>360</v>
      </c>
      <c r="P105" t="s">
        <v>26</v>
      </c>
      <c r="Q105">
        <v>40</v>
      </c>
      <c r="R105" s="3" t="str">
        <f>IF(OR(G105="12R",G105="12L"),_xlfn.XLOOKUP(C105,DB!$A$2:$A$255,DB!$B$2:$B$255,""),IF(OR(G105="30L",G105="30R"),_xlfn.XLOOKUP(C105,DB!$A$2:$A$255,DB!$C$2:$C$255,""),""))</f>
        <v>ENEBA</v>
      </c>
      <c r="S105" s="3">
        <f t="shared" si="1"/>
        <v>19</v>
      </c>
      <c r="T105" s="3" t="str">
        <f>_xlfn.XLOOKUP(C105,DB!$A$2:$A$255,DB!$D$2:$D$255,"")</f>
        <v>Sector 3</v>
      </c>
    </row>
    <row r="106" spans="1:20" x14ac:dyDescent="0.2">
      <c r="A106" t="s">
        <v>187</v>
      </c>
      <c r="B106" t="s">
        <v>18</v>
      </c>
      <c r="C106" t="s">
        <v>166</v>
      </c>
      <c r="D106" t="s">
        <v>188</v>
      </c>
      <c r="F106" s="2">
        <v>46315.793553240743</v>
      </c>
      <c r="G106" t="s">
        <v>22</v>
      </c>
      <c r="H106" t="s">
        <v>6339</v>
      </c>
      <c r="I106">
        <v>15</v>
      </c>
      <c r="J106" t="s">
        <v>139</v>
      </c>
      <c r="K106" t="s">
        <v>51</v>
      </c>
      <c r="L106">
        <v>65</v>
      </c>
      <c r="M106" t="s">
        <v>166</v>
      </c>
      <c r="N106" s="2">
        <v>46315.81753472222</v>
      </c>
      <c r="O106">
        <v>0</v>
      </c>
      <c r="P106" t="s">
        <v>137</v>
      </c>
      <c r="Q106">
        <v>15</v>
      </c>
      <c r="R106" s="3" t="str">
        <f>IF(OR(G106="12R",G106="12L"),_xlfn.XLOOKUP(C106,DB!$A$2:$A$255,DB!$B$2:$B$255,""),IF(OR(G106="30L",G106="30R"),_xlfn.XLOOKUP(C106,DB!$A$2:$A$255,DB!$C$2:$C$255,""),""))</f>
        <v>CZM</v>
      </c>
      <c r="S106" s="3">
        <f t="shared" si="1"/>
        <v>19</v>
      </c>
      <c r="T106" s="3" t="str">
        <f>_xlfn.XLOOKUP(C106,DB!$A$2:$A$255,DB!$D$2:$D$255,"")</f>
        <v>Sector 7</v>
      </c>
    </row>
    <row r="107" spans="1:20" x14ac:dyDescent="0.2">
      <c r="A107" t="s">
        <v>245</v>
      </c>
      <c r="B107" t="s">
        <v>18</v>
      </c>
      <c r="C107" t="s">
        <v>246</v>
      </c>
      <c r="D107" t="s">
        <v>247</v>
      </c>
      <c r="E107" t="s">
        <v>6340</v>
      </c>
      <c r="F107" s="2">
        <v>46315.795115740744</v>
      </c>
      <c r="G107" t="s">
        <v>22</v>
      </c>
      <c r="H107" t="s">
        <v>6341</v>
      </c>
      <c r="I107">
        <v>100</v>
      </c>
      <c r="J107" t="s">
        <v>23</v>
      </c>
      <c r="K107" t="s">
        <v>24</v>
      </c>
      <c r="L107">
        <v>412</v>
      </c>
      <c r="M107" t="s">
        <v>246</v>
      </c>
      <c r="N107" s="2">
        <v>46315.863333333335</v>
      </c>
      <c r="O107">
        <v>0</v>
      </c>
      <c r="P107" t="s">
        <v>137</v>
      </c>
      <c r="Q107">
        <v>40</v>
      </c>
      <c r="R107" s="3" t="str">
        <f>IF(OR(G107="12R",G107="12L"),_xlfn.XLOOKUP(C107,DB!$A$2:$A$255,DB!$B$2:$B$255,""),IF(OR(G107="30L",G107="30R"),_xlfn.XLOOKUP(C107,DB!$A$2:$A$255,DB!$C$2:$C$255,""),""))</f>
        <v>CZM</v>
      </c>
      <c r="S107" s="3">
        <f t="shared" si="1"/>
        <v>19</v>
      </c>
      <c r="T107" s="3" t="str">
        <f>_xlfn.XLOOKUP(C107,DB!$A$2:$A$255,DB!$D$2:$D$255,"")</f>
        <v>Sector 7</v>
      </c>
    </row>
    <row r="108" spans="1:20" x14ac:dyDescent="0.2">
      <c r="A108" t="s">
        <v>3096</v>
      </c>
      <c r="B108" t="s">
        <v>18</v>
      </c>
      <c r="C108" t="s">
        <v>205</v>
      </c>
      <c r="D108" t="s">
        <v>34</v>
      </c>
      <c r="E108" t="s">
        <v>1436</v>
      </c>
      <c r="F108" s="2">
        <v>46315.797997685186</v>
      </c>
      <c r="G108" t="s">
        <v>22</v>
      </c>
      <c r="H108" t="s">
        <v>4926</v>
      </c>
      <c r="I108">
        <v>350</v>
      </c>
      <c r="J108" t="s">
        <v>23</v>
      </c>
      <c r="K108" t="s">
        <v>24</v>
      </c>
      <c r="L108">
        <v>133</v>
      </c>
      <c r="M108" t="s">
        <v>40</v>
      </c>
      <c r="N108" s="2">
        <v>46315.807071759256</v>
      </c>
      <c r="O108">
        <v>250</v>
      </c>
      <c r="P108" t="s">
        <v>26</v>
      </c>
      <c r="Q108">
        <v>190</v>
      </c>
      <c r="R108" s="3" t="str">
        <f>IF(OR(G108="12R",G108="12L"),_xlfn.XLOOKUP(C108,DB!$A$2:$A$255,DB!$B$2:$B$255,""),IF(OR(G108="30L",G108="30R"),_xlfn.XLOOKUP(C108,DB!$A$2:$A$255,DB!$C$2:$C$255,""),""))</f>
        <v>NUDAL</v>
      </c>
      <c r="S108" s="3">
        <f t="shared" si="1"/>
        <v>19</v>
      </c>
      <c r="T108" s="3" t="str">
        <f>_xlfn.XLOOKUP(C108,DB!$A$2:$A$255,DB!$D$2:$D$255,"")</f>
        <v>Sector 3</v>
      </c>
    </row>
    <row r="109" spans="1:20" x14ac:dyDescent="0.2">
      <c r="A109" t="s">
        <v>263</v>
      </c>
      <c r="B109" t="s">
        <v>18</v>
      </c>
      <c r="C109" t="s">
        <v>115</v>
      </c>
      <c r="D109" t="s">
        <v>129</v>
      </c>
      <c r="E109" t="s">
        <v>3302</v>
      </c>
      <c r="F109" s="2">
        <v>46315.800486111111</v>
      </c>
      <c r="G109" t="s">
        <v>22</v>
      </c>
      <c r="H109" t="s">
        <v>6342</v>
      </c>
      <c r="I109">
        <v>350</v>
      </c>
      <c r="J109" t="s">
        <v>23</v>
      </c>
      <c r="K109" t="s">
        <v>24</v>
      </c>
      <c r="L109">
        <v>149</v>
      </c>
      <c r="M109" t="s">
        <v>117</v>
      </c>
      <c r="N109" s="2">
        <v>46315.810960648145</v>
      </c>
      <c r="O109">
        <v>307</v>
      </c>
      <c r="P109" t="s">
        <v>26</v>
      </c>
      <c r="Q109">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t="s">
        <v>259</v>
      </c>
      <c r="B110" t="s">
        <v>18</v>
      </c>
      <c r="C110" t="s">
        <v>260</v>
      </c>
      <c r="D110" t="s">
        <v>261</v>
      </c>
      <c r="E110" t="s">
        <v>6343</v>
      </c>
      <c r="F110" s="2">
        <v>46315.801979166667</v>
      </c>
      <c r="G110" t="s">
        <v>22</v>
      </c>
      <c r="H110" t="s">
        <v>6344</v>
      </c>
      <c r="I110">
        <v>350</v>
      </c>
      <c r="J110" t="s">
        <v>23</v>
      </c>
      <c r="K110" t="s">
        <v>24</v>
      </c>
      <c r="L110">
        <v>133</v>
      </c>
      <c r="M110" t="s">
        <v>40</v>
      </c>
      <c r="N110" s="2">
        <v>46315.811041666668</v>
      </c>
      <c r="O110">
        <v>233</v>
      </c>
      <c r="P110" t="s">
        <v>41</v>
      </c>
      <c r="Q110">
        <v>190</v>
      </c>
      <c r="R110" s="3" t="str">
        <f>IF(OR(G110="12R",G110="12L"),_xlfn.XLOOKUP(C110,DB!$A$2:$A$255,DB!$B$2:$B$255,""),IF(OR(G110="30L",G110="30R"),_xlfn.XLOOKUP(C110,DB!$A$2:$A$255,DB!$C$2:$C$255,""),""))</f>
        <v>NUDAL</v>
      </c>
      <c r="S110" s="3">
        <f t="shared" si="1"/>
        <v>19</v>
      </c>
      <c r="T110" s="3" t="str">
        <f>_xlfn.XLOOKUP(C110,DB!$A$2:$A$255,DB!$D$2:$D$255,"")</f>
        <v>Sector 3</v>
      </c>
    </row>
    <row r="111" spans="1:20" x14ac:dyDescent="0.2">
      <c r="A111" t="s">
        <v>265</v>
      </c>
      <c r="B111" t="s">
        <v>18</v>
      </c>
      <c r="C111" t="s">
        <v>148</v>
      </c>
      <c r="D111" t="s">
        <v>129</v>
      </c>
      <c r="E111" t="s">
        <v>1218</v>
      </c>
      <c r="F111" s="2">
        <v>46315.803599537037</v>
      </c>
      <c r="G111" t="s">
        <v>22</v>
      </c>
      <c r="H111" t="s">
        <v>421</v>
      </c>
      <c r="I111">
        <v>350</v>
      </c>
      <c r="J111" t="s">
        <v>23</v>
      </c>
      <c r="K111" t="s">
        <v>24</v>
      </c>
      <c r="L111">
        <v>136</v>
      </c>
      <c r="M111" t="s">
        <v>40</v>
      </c>
      <c r="N111" s="2">
        <v>46315.813136574077</v>
      </c>
      <c r="O111">
        <v>270</v>
      </c>
      <c r="P111" t="s">
        <v>26</v>
      </c>
      <c r="Q111">
        <v>190</v>
      </c>
      <c r="R111" s="3" t="str">
        <f>IF(OR(G111="12R",G111="12L"),_xlfn.XLOOKUP(C111,DB!$A$2:$A$255,DB!$B$2:$B$255,""),IF(OR(G111="30L",G111="30R"),_xlfn.XLOOKUP(C111,DB!$A$2:$A$255,DB!$C$2:$C$255,""),""))</f>
        <v>NUDAL</v>
      </c>
      <c r="S111" s="3">
        <f t="shared" si="1"/>
        <v>19</v>
      </c>
      <c r="T111" s="3" t="str">
        <f>_xlfn.XLOOKUP(C111,DB!$A$2:$A$255,DB!$D$2:$D$255,"")</f>
        <v>Sector 3</v>
      </c>
    </row>
    <row r="112" spans="1:20" x14ac:dyDescent="0.2">
      <c r="A112" t="s">
        <v>669</v>
      </c>
      <c r="B112" t="s">
        <v>18</v>
      </c>
      <c r="C112" t="s">
        <v>317</v>
      </c>
      <c r="D112" t="s">
        <v>20</v>
      </c>
      <c r="E112" t="s">
        <v>6345</v>
      </c>
      <c r="F112" s="2">
        <v>46315.804930555554</v>
      </c>
      <c r="G112" t="s">
        <v>22</v>
      </c>
      <c r="H112" t="s">
        <v>6346</v>
      </c>
      <c r="I112">
        <v>280</v>
      </c>
      <c r="J112" t="s">
        <v>23</v>
      </c>
      <c r="K112" t="s">
        <v>24</v>
      </c>
      <c r="L112">
        <v>447</v>
      </c>
      <c r="M112" t="s">
        <v>204</v>
      </c>
      <c r="N112" s="2">
        <v>46315.830104166664</v>
      </c>
      <c r="O112">
        <v>320</v>
      </c>
      <c r="P112" t="s">
        <v>26</v>
      </c>
      <c r="Q112">
        <v>40</v>
      </c>
      <c r="R112" s="3" t="str">
        <f>IF(OR(G112="12R",G112="12L"),_xlfn.XLOOKUP(C112,DB!$A$2:$A$255,DB!$B$2:$B$255,""),IF(OR(G112="30L",G112="30R"),_xlfn.XLOOKUP(C112,DB!$A$2:$A$255,DB!$C$2:$C$255,""),""))</f>
        <v>UDGUV</v>
      </c>
      <c r="S112" s="3">
        <f t="shared" si="1"/>
        <v>19</v>
      </c>
      <c r="T112" s="3" t="str">
        <f>_xlfn.XLOOKUP(C112,DB!$A$2:$A$255,DB!$D$2:$D$255,"")</f>
        <v>Sector 2</v>
      </c>
    </row>
    <row r="113" spans="1:20" x14ac:dyDescent="0.2">
      <c r="A113" t="s">
        <v>280</v>
      </c>
      <c r="B113" t="s">
        <v>18</v>
      </c>
      <c r="C113" t="s">
        <v>170</v>
      </c>
      <c r="D113" t="s">
        <v>34</v>
      </c>
      <c r="E113" t="s">
        <v>6347</v>
      </c>
      <c r="F113" s="2">
        <v>46315.810300925928</v>
      </c>
      <c r="G113" t="s">
        <v>22</v>
      </c>
      <c r="H113" t="s">
        <v>6348</v>
      </c>
      <c r="I113">
        <v>330</v>
      </c>
      <c r="J113" t="s">
        <v>23</v>
      </c>
      <c r="K113" t="s">
        <v>24</v>
      </c>
      <c r="L113">
        <v>353</v>
      </c>
      <c r="M113" t="s">
        <v>31</v>
      </c>
      <c r="N113" s="2">
        <v>46315.830474537041</v>
      </c>
      <c r="O113">
        <v>310</v>
      </c>
      <c r="P113" t="s">
        <v>26</v>
      </c>
      <c r="Q113">
        <v>40</v>
      </c>
      <c r="R113" s="3" t="str">
        <f>IF(OR(G113="12R",G113="12L"),_xlfn.XLOOKUP(C113,DB!$A$2:$A$255,DB!$B$2:$B$255,""),IF(OR(G113="30L",G113="30R"),_xlfn.XLOOKUP(C113,DB!$A$2:$A$255,DB!$C$2:$C$255,""),""))</f>
        <v>OMSUK</v>
      </c>
      <c r="S113" s="3">
        <f t="shared" si="1"/>
        <v>19</v>
      </c>
      <c r="T113" s="3" t="str">
        <f>_xlfn.XLOOKUP(C113,DB!$A$2:$A$255,DB!$D$2:$D$255,"")</f>
        <v>Sector 3</v>
      </c>
    </row>
    <row r="114" spans="1:20" x14ac:dyDescent="0.2">
      <c r="A114" t="s">
        <v>237</v>
      </c>
      <c r="B114" t="s">
        <v>18</v>
      </c>
      <c r="C114" t="s">
        <v>238</v>
      </c>
      <c r="D114" t="s">
        <v>29</v>
      </c>
      <c r="E114" t="s">
        <v>1176</v>
      </c>
      <c r="F114" s="2">
        <v>46315.812291666669</v>
      </c>
      <c r="G114" t="s">
        <v>22</v>
      </c>
      <c r="H114" t="s">
        <v>6349</v>
      </c>
      <c r="I114">
        <v>350</v>
      </c>
      <c r="J114" t="s">
        <v>23</v>
      </c>
      <c r="K114" t="s">
        <v>24</v>
      </c>
      <c r="L114">
        <v>360</v>
      </c>
      <c r="M114" t="s">
        <v>31</v>
      </c>
      <c r="N114" s="2">
        <v>46315.833020833335</v>
      </c>
      <c r="O114">
        <v>370</v>
      </c>
      <c r="P114" t="s">
        <v>26</v>
      </c>
      <c r="Q114">
        <v>40</v>
      </c>
      <c r="R114" s="3" t="str">
        <f>IF(OR(G114="12R",G114="12L"),_xlfn.XLOOKUP(C114,DB!$A$2:$A$255,DB!$B$2:$B$255,""),IF(OR(G114="30L",G114="30R"),_xlfn.XLOOKUP(C114,DB!$A$2:$A$255,DB!$C$2:$C$255,""),""))</f>
        <v>OMSUK</v>
      </c>
      <c r="S114" s="3">
        <f t="shared" si="1"/>
        <v>19</v>
      </c>
      <c r="T114" s="3" t="str">
        <f>_xlfn.XLOOKUP(C114,DB!$A$2:$A$255,DB!$D$2:$D$255,"")</f>
        <v>Sector 3</v>
      </c>
    </row>
    <row r="115" spans="1:20" x14ac:dyDescent="0.2">
      <c r="A115" t="s">
        <v>272</v>
      </c>
      <c r="B115" t="s">
        <v>18</v>
      </c>
      <c r="C115" t="s">
        <v>273</v>
      </c>
      <c r="D115" t="s">
        <v>20</v>
      </c>
      <c r="E115" t="s">
        <v>3681</v>
      </c>
      <c r="F115" s="2">
        <v>46315.81459490741</v>
      </c>
      <c r="G115" t="s">
        <v>22</v>
      </c>
      <c r="H115" t="s">
        <v>6350</v>
      </c>
      <c r="I115">
        <v>340</v>
      </c>
      <c r="J115" t="s">
        <v>23</v>
      </c>
      <c r="K115" t="s">
        <v>24</v>
      </c>
      <c r="L115">
        <v>882</v>
      </c>
      <c r="M115" t="s">
        <v>36</v>
      </c>
      <c r="N115" s="2">
        <v>46315.862870370373</v>
      </c>
      <c r="O115">
        <v>340</v>
      </c>
      <c r="P115" t="s">
        <v>26</v>
      </c>
      <c r="Q115">
        <v>190</v>
      </c>
      <c r="R115" s="3" t="str">
        <f>IF(OR(G115="12R",G115="12L"),_xlfn.XLOOKUP(C115,DB!$A$2:$A$255,DB!$B$2:$B$255,""),IF(OR(G115="30L",G115="30R"),_xlfn.XLOOKUP(C115,DB!$A$2:$A$255,DB!$C$2:$C$255,""),""))</f>
        <v>UDGUV</v>
      </c>
      <c r="S115" s="3">
        <f t="shared" si="1"/>
        <v>19</v>
      </c>
      <c r="T115" s="3" t="str">
        <f>_xlfn.XLOOKUP(C115,DB!$A$2:$A$255,DB!$D$2:$D$255,"")</f>
        <v>Sector 2</v>
      </c>
    </row>
    <row r="116" spans="1:20" x14ac:dyDescent="0.2">
      <c r="A116" t="s">
        <v>278</v>
      </c>
      <c r="B116" t="s">
        <v>18</v>
      </c>
      <c r="C116" t="s">
        <v>33</v>
      </c>
      <c r="D116" t="s">
        <v>54</v>
      </c>
      <c r="E116" t="s">
        <v>6351</v>
      </c>
      <c r="F116" s="2">
        <v>46315.815787037034</v>
      </c>
      <c r="G116" t="s">
        <v>22</v>
      </c>
      <c r="H116" t="s">
        <v>6352</v>
      </c>
      <c r="I116">
        <v>380</v>
      </c>
      <c r="J116" t="s">
        <v>23</v>
      </c>
      <c r="K116" t="s">
        <v>24</v>
      </c>
      <c r="L116">
        <v>866</v>
      </c>
      <c r="M116" t="s">
        <v>36</v>
      </c>
      <c r="N116" s="2">
        <v>46315.864155092589</v>
      </c>
      <c r="O116">
        <v>380</v>
      </c>
      <c r="P116" t="s">
        <v>26</v>
      </c>
      <c r="Q116">
        <v>190</v>
      </c>
      <c r="R116" s="3" t="str">
        <f>IF(OR(G116="12R",G116="12L"),_xlfn.XLOOKUP(C116,DB!$A$2:$A$255,DB!$B$2:$B$255,""),IF(OR(G116="30L",G116="30R"),_xlfn.XLOOKUP(C116,DB!$A$2:$A$255,DB!$C$2:$C$255,""),""))</f>
        <v>UDGUV</v>
      </c>
      <c r="S116" s="3">
        <f t="shared" si="1"/>
        <v>19</v>
      </c>
      <c r="T116" s="3" t="str">
        <f>_xlfn.XLOOKUP(C116,DB!$A$2:$A$255,DB!$D$2:$D$255,"")</f>
        <v>Sector 2</v>
      </c>
    </row>
    <row r="117" spans="1:20" x14ac:dyDescent="0.2">
      <c r="A117" t="s">
        <v>270</v>
      </c>
      <c r="B117" t="s">
        <v>18</v>
      </c>
      <c r="C117" t="s">
        <v>134</v>
      </c>
      <c r="D117" t="s">
        <v>61</v>
      </c>
      <c r="E117" t="s">
        <v>2063</v>
      </c>
      <c r="F117" s="2">
        <v>46315.817210648151</v>
      </c>
      <c r="G117" t="s">
        <v>22</v>
      </c>
      <c r="H117" t="s">
        <v>6353</v>
      </c>
      <c r="I117">
        <v>330</v>
      </c>
      <c r="J117" t="s">
        <v>23</v>
      </c>
      <c r="K117" t="s">
        <v>24</v>
      </c>
      <c r="L117">
        <v>346</v>
      </c>
      <c r="M117" t="s">
        <v>31</v>
      </c>
      <c r="N117" s="2">
        <v>46315.838055555556</v>
      </c>
      <c r="O117">
        <v>330</v>
      </c>
      <c r="P117" t="s">
        <v>26</v>
      </c>
      <c r="Q117">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t="s">
        <v>287</v>
      </c>
      <c r="B118" t="s">
        <v>18</v>
      </c>
      <c r="C118" t="s">
        <v>43</v>
      </c>
      <c r="D118" t="s">
        <v>44</v>
      </c>
      <c r="E118" t="s">
        <v>519</v>
      </c>
      <c r="F118" s="2">
        <v>46315.819664351853</v>
      </c>
      <c r="G118" t="s">
        <v>22</v>
      </c>
      <c r="H118" t="s">
        <v>6354</v>
      </c>
      <c r="I118">
        <v>360</v>
      </c>
      <c r="J118" t="s">
        <v>23</v>
      </c>
      <c r="K118" t="s">
        <v>24</v>
      </c>
      <c r="L118">
        <v>866</v>
      </c>
      <c r="M118" t="s">
        <v>740</v>
      </c>
      <c r="N118" s="2">
        <v>46315.866388888891</v>
      </c>
      <c r="O118">
        <v>360</v>
      </c>
      <c r="P118" t="s">
        <v>26</v>
      </c>
      <c r="Q118">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t="s">
        <v>289</v>
      </c>
      <c r="B119" t="s">
        <v>18</v>
      </c>
      <c r="C119" t="s">
        <v>97</v>
      </c>
      <c r="D119" t="s">
        <v>20</v>
      </c>
      <c r="E119" t="s">
        <v>562</v>
      </c>
      <c r="F119" s="2">
        <v>46315.821157407408</v>
      </c>
      <c r="G119" t="s">
        <v>22</v>
      </c>
      <c r="H119" t="s">
        <v>6355</v>
      </c>
      <c r="I119">
        <v>360</v>
      </c>
      <c r="J119" t="s">
        <v>23</v>
      </c>
      <c r="K119" t="s">
        <v>24</v>
      </c>
      <c r="L119">
        <v>878</v>
      </c>
      <c r="M119" t="s">
        <v>99</v>
      </c>
      <c r="N119" s="2">
        <v>46315.869571759256</v>
      </c>
      <c r="O119">
        <v>218</v>
      </c>
      <c r="P119" t="s">
        <v>26</v>
      </c>
      <c r="Q119">
        <v>190</v>
      </c>
      <c r="R119" s="3" t="str">
        <f>IF(OR(G119="12R",G119="12L"),_xlfn.XLOOKUP(C119,DB!$A$2:$A$255,DB!$B$2:$B$255,""),IF(OR(G119="30L",G119="30R"),_xlfn.XLOOKUP(C119,DB!$A$2:$A$255,DB!$C$2:$C$255,""),""))</f>
        <v>UDGUV</v>
      </c>
      <c r="S119" s="3">
        <f t="shared" si="1"/>
        <v>19</v>
      </c>
      <c r="T119" s="3" t="str">
        <f>_xlfn.XLOOKUP(C119,DB!$A$2:$A$255,DB!$D$2:$D$255,"")</f>
        <v>Sector 2</v>
      </c>
    </row>
    <row r="120" spans="1:20" x14ac:dyDescent="0.2">
      <c r="A120" t="s">
        <v>494</v>
      </c>
      <c r="B120" t="s">
        <v>18</v>
      </c>
      <c r="C120" t="s">
        <v>282</v>
      </c>
      <c r="D120" t="s">
        <v>29</v>
      </c>
      <c r="E120" t="s">
        <v>6356</v>
      </c>
      <c r="F120" s="2">
        <v>46315.82236111111</v>
      </c>
      <c r="G120" t="s">
        <v>22</v>
      </c>
      <c r="H120" t="s">
        <v>6357</v>
      </c>
      <c r="I120">
        <v>350</v>
      </c>
      <c r="J120" t="s">
        <v>23</v>
      </c>
      <c r="K120" t="s">
        <v>24</v>
      </c>
      <c r="L120">
        <v>133</v>
      </c>
      <c r="M120" t="s">
        <v>40</v>
      </c>
      <c r="N120" s="2">
        <v>46315.831458333334</v>
      </c>
      <c r="O120">
        <v>241</v>
      </c>
      <c r="P120" t="s">
        <v>26</v>
      </c>
      <c r="Q120">
        <v>190</v>
      </c>
      <c r="R120" s="3" t="str">
        <f>IF(OR(G120="12R",G120="12L"),_xlfn.XLOOKUP(C120,DB!$A$2:$A$255,DB!$B$2:$B$255,""),IF(OR(G120="30L",G120="30R"),_xlfn.XLOOKUP(C120,DB!$A$2:$A$255,DB!$C$2:$C$255,""),""))</f>
        <v>OMSUK</v>
      </c>
      <c r="S120" s="3">
        <f t="shared" si="1"/>
        <v>19</v>
      </c>
      <c r="T120" s="3" t="str">
        <f>_xlfn.XLOOKUP(C120,DB!$A$2:$A$255,DB!$D$2:$D$255,"")</f>
        <v>Sector 3</v>
      </c>
    </row>
    <row r="121" spans="1:20" x14ac:dyDescent="0.2">
      <c r="A121" t="s">
        <v>285</v>
      </c>
      <c r="B121" t="s">
        <v>18</v>
      </c>
      <c r="C121" t="s">
        <v>199</v>
      </c>
      <c r="D121" t="s">
        <v>61</v>
      </c>
      <c r="E121" t="s">
        <v>6358</v>
      </c>
      <c r="F121" s="2">
        <v>46315.823923611111</v>
      </c>
      <c r="G121" t="s">
        <v>22</v>
      </c>
      <c r="H121" t="s">
        <v>6359</v>
      </c>
      <c r="I121">
        <v>350</v>
      </c>
      <c r="J121" t="s">
        <v>23</v>
      </c>
      <c r="K121" t="s">
        <v>24</v>
      </c>
      <c r="L121">
        <v>356</v>
      </c>
      <c r="M121" t="s">
        <v>31</v>
      </c>
      <c r="N121" s="2">
        <v>46315.844259259262</v>
      </c>
      <c r="O121">
        <v>350</v>
      </c>
      <c r="P121" t="s">
        <v>26</v>
      </c>
      <c r="Q121">
        <v>40</v>
      </c>
      <c r="R121" s="3" t="str">
        <f>IF(OR(G121="12R",G121="12L"),_xlfn.XLOOKUP(C121,DB!$A$2:$A$255,DB!$B$2:$B$255,""),IF(OR(G121="30L",G121="30R"),_xlfn.XLOOKUP(C121,DB!$A$2:$A$255,DB!$C$2:$C$255,""),""))</f>
        <v>OMSUK</v>
      </c>
      <c r="S121" s="3">
        <f t="shared" si="1"/>
        <v>19</v>
      </c>
      <c r="T121" s="3" t="str">
        <f>_xlfn.XLOOKUP(C121,DB!$A$2:$A$255,DB!$D$2:$D$255,"")</f>
        <v>Sector 3</v>
      </c>
    </row>
    <row r="122" spans="1:20" x14ac:dyDescent="0.2">
      <c r="A122" t="s">
        <v>299</v>
      </c>
      <c r="B122" t="s">
        <v>18</v>
      </c>
      <c r="C122" t="s">
        <v>284</v>
      </c>
      <c r="D122" t="s">
        <v>61</v>
      </c>
      <c r="E122" t="s">
        <v>468</v>
      </c>
      <c r="F122" s="2">
        <v>46315.825671296298</v>
      </c>
      <c r="G122" t="s">
        <v>22</v>
      </c>
      <c r="H122" t="s">
        <v>6360</v>
      </c>
      <c r="I122">
        <v>380</v>
      </c>
      <c r="J122" t="s">
        <v>23</v>
      </c>
      <c r="K122" t="s">
        <v>24</v>
      </c>
      <c r="L122">
        <v>877</v>
      </c>
      <c r="M122" t="s">
        <v>6139</v>
      </c>
      <c r="N122" s="2">
        <v>46315.873483796298</v>
      </c>
      <c r="O122">
        <v>380</v>
      </c>
      <c r="P122" t="s">
        <v>26</v>
      </c>
      <c r="Q122">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t="s">
        <v>220</v>
      </c>
      <c r="B123" t="s">
        <v>18</v>
      </c>
      <c r="C123" t="s">
        <v>221</v>
      </c>
      <c r="D123" t="s">
        <v>34</v>
      </c>
      <c r="E123" t="s">
        <v>6361</v>
      </c>
      <c r="F123" s="2">
        <v>46315.827905092592</v>
      </c>
      <c r="G123" t="s">
        <v>22</v>
      </c>
      <c r="H123" t="s">
        <v>6362</v>
      </c>
      <c r="I123">
        <v>380</v>
      </c>
      <c r="J123" t="s">
        <v>23</v>
      </c>
      <c r="K123" t="s">
        <v>24</v>
      </c>
      <c r="L123">
        <v>863</v>
      </c>
      <c r="M123" t="s">
        <v>2872</v>
      </c>
      <c r="N123" s="2">
        <v>46315.874837962961</v>
      </c>
      <c r="O123">
        <v>380</v>
      </c>
      <c r="P123" t="s">
        <v>26</v>
      </c>
      <c r="Q123">
        <v>190</v>
      </c>
      <c r="R123" s="3" t="str">
        <f>IF(OR(G123="12R",G123="12L"),_xlfn.XLOOKUP(C123,DB!$A$2:$A$255,DB!$B$2:$B$255,""),IF(OR(G123="30L",G123="30R"),_xlfn.XLOOKUP(C123,DB!$A$2:$A$255,DB!$C$2:$C$255,""),""))</f>
        <v>UDGUV</v>
      </c>
      <c r="S123" s="3">
        <f t="shared" si="1"/>
        <v>19</v>
      </c>
      <c r="T123" s="3" t="str">
        <f>_xlfn.XLOOKUP(C123,DB!$A$2:$A$255,DB!$D$2:$D$255,"")</f>
        <v>Sector 2</v>
      </c>
    </row>
    <row r="124" spans="1:20" x14ac:dyDescent="0.2">
      <c r="A124" t="s">
        <v>275</v>
      </c>
      <c r="B124" t="s">
        <v>18</v>
      </c>
      <c r="C124" t="s">
        <v>276</v>
      </c>
      <c r="D124" t="s">
        <v>123</v>
      </c>
      <c r="E124" t="s">
        <v>2590</v>
      </c>
      <c r="F124" s="2">
        <v>46315.831597222219</v>
      </c>
      <c r="G124" t="s">
        <v>22</v>
      </c>
      <c r="H124" t="s">
        <v>6363</v>
      </c>
      <c r="I124">
        <v>280</v>
      </c>
      <c r="J124" t="s">
        <v>23</v>
      </c>
      <c r="K124" t="s">
        <v>24</v>
      </c>
      <c r="L124">
        <v>539</v>
      </c>
      <c r="M124" t="s">
        <v>130</v>
      </c>
      <c r="N124" s="2">
        <v>46315.86146990741</v>
      </c>
      <c r="O124">
        <v>280</v>
      </c>
      <c r="P124" t="s">
        <v>26</v>
      </c>
      <c r="Q124">
        <v>40</v>
      </c>
      <c r="R124" s="3" t="str">
        <f>IF(OR(G124="12R",G124="12L"),_xlfn.XLOOKUP(C124,DB!$A$2:$A$255,DB!$B$2:$B$255,""),IF(OR(G124="30L",G124="30R"),_xlfn.XLOOKUP(C124,DB!$A$2:$A$255,DB!$C$2:$C$255,""),""))</f>
        <v>UDGUV</v>
      </c>
      <c r="S124" s="3">
        <f t="shared" si="1"/>
        <v>19</v>
      </c>
      <c r="T124" s="3" t="str">
        <f>_xlfn.XLOOKUP(C124,DB!$A$2:$A$255,DB!$D$2:$D$255,"")</f>
        <v>Sector 2</v>
      </c>
    </row>
    <row r="125" spans="1:20" x14ac:dyDescent="0.2">
      <c r="A125" t="s">
        <v>291</v>
      </c>
      <c r="B125" t="s">
        <v>18</v>
      </c>
      <c r="C125" t="s">
        <v>122</v>
      </c>
      <c r="D125" t="s">
        <v>44</v>
      </c>
      <c r="E125" t="s">
        <v>670</v>
      </c>
      <c r="F125" s="2">
        <v>46315.833715277775</v>
      </c>
      <c r="G125" t="s">
        <v>22</v>
      </c>
      <c r="H125" t="s">
        <v>6364</v>
      </c>
      <c r="I125">
        <v>340</v>
      </c>
      <c r="J125" t="s">
        <v>23</v>
      </c>
      <c r="K125" t="s">
        <v>24</v>
      </c>
      <c r="L125">
        <v>542</v>
      </c>
      <c r="M125" t="s">
        <v>130</v>
      </c>
      <c r="N125" s="2">
        <v>46315.864282407405</v>
      </c>
      <c r="O125">
        <v>320</v>
      </c>
      <c r="P125" t="s">
        <v>26</v>
      </c>
      <c r="Q125">
        <v>40</v>
      </c>
      <c r="R125" s="3" t="str">
        <f>IF(OR(G125="12R",G125="12L"),_xlfn.XLOOKUP(C125,DB!$A$2:$A$255,DB!$B$2:$B$255,""),IF(OR(G125="30L",G125="30R"),_xlfn.XLOOKUP(C125,DB!$A$2:$A$255,DB!$C$2:$C$255,""),""))</f>
        <v>ENEBA</v>
      </c>
      <c r="S125" s="3">
        <f t="shared" si="1"/>
        <v>20</v>
      </c>
      <c r="T125" s="3" t="str">
        <f>_xlfn.XLOOKUP(C125,DB!$A$2:$A$255,DB!$D$2:$D$255,"")</f>
        <v>Sector 3</v>
      </c>
    </row>
    <row r="126" spans="1:20" x14ac:dyDescent="0.2">
      <c r="A126" t="s">
        <v>283</v>
      </c>
      <c r="B126" t="s">
        <v>18</v>
      </c>
      <c r="C126" t="s">
        <v>284</v>
      </c>
      <c r="D126" t="s">
        <v>34</v>
      </c>
      <c r="E126" t="s">
        <v>710</v>
      </c>
      <c r="F126" s="2">
        <v>46315.835219907407</v>
      </c>
      <c r="G126" t="s">
        <v>22</v>
      </c>
      <c r="H126" t="s">
        <v>6365</v>
      </c>
      <c r="I126">
        <v>360</v>
      </c>
      <c r="J126" t="s">
        <v>23</v>
      </c>
      <c r="K126" t="s">
        <v>24</v>
      </c>
      <c r="L126">
        <v>864</v>
      </c>
      <c r="M126" t="s">
        <v>3613</v>
      </c>
      <c r="N126" s="2">
        <v>46315.8825462963</v>
      </c>
      <c r="O126">
        <v>360</v>
      </c>
      <c r="P126" t="s">
        <v>26</v>
      </c>
      <c r="Q126">
        <v>190</v>
      </c>
      <c r="R126" s="3" t="str">
        <f>IF(OR(G126="12R",G126="12L"),_xlfn.XLOOKUP(C126,DB!$A$2:$A$255,DB!$B$2:$B$255,""),IF(OR(G126="30L",G126="30R"),_xlfn.XLOOKUP(C126,DB!$A$2:$A$255,DB!$C$2:$C$255,""),""))</f>
        <v>UDGUV</v>
      </c>
      <c r="S126" s="3">
        <f t="shared" si="1"/>
        <v>20</v>
      </c>
      <c r="T126" s="3" t="str">
        <f>_xlfn.XLOOKUP(C126,DB!$A$2:$A$255,DB!$D$2:$D$255,"")</f>
        <v>Sector 2</v>
      </c>
    </row>
    <row r="127" spans="1:20" x14ac:dyDescent="0.2">
      <c r="A127" t="s">
        <v>856</v>
      </c>
      <c r="B127" t="s">
        <v>18</v>
      </c>
      <c r="C127" t="s">
        <v>203</v>
      </c>
      <c r="D127" t="s">
        <v>129</v>
      </c>
      <c r="E127" t="s">
        <v>638</v>
      </c>
      <c r="F127" s="2">
        <v>46315.836712962962</v>
      </c>
      <c r="G127" t="s">
        <v>22</v>
      </c>
      <c r="H127" t="s">
        <v>6366</v>
      </c>
      <c r="I127">
        <v>360</v>
      </c>
      <c r="J127" t="s">
        <v>23</v>
      </c>
      <c r="K127" t="s">
        <v>24</v>
      </c>
      <c r="L127">
        <v>433</v>
      </c>
      <c r="M127" t="s">
        <v>204</v>
      </c>
      <c r="N127" s="2">
        <v>46315.862256944441</v>
      </c>
      <c r="O127">
        <v>360</v>
      </c>
      <c r="P127" t="s">
        <v>26</v>
      </c>
      <c r="Q127">
        <v>40</v>
      </c>
      <c r="R127" s="3" t="str">
        <f>IF(OR(G127="12R",G127="12L"),_xlfn.XLOOKUP(C127,DB!$A$2:$A$255,DB!$B$2:$B$255,""),IF(OR(G127="30L",G127="30R"),_xlfn.XLOOKUP(C127,DB!$A$2:$A$255,DB!$C$2:$C$255,""),""))</f>
        <v>ENEBA</v>
      </c>
      <c r="S127" s="3">
        <f t="shared" si="1"/>
        <v>20</v>
      </c>
      <c r="T127" s="3" t="str">
        <f>_xlfn.XLOOKUP(C127,DB!$A$2:$A$255,DB!$D$2:$D$255,"")</f>
        <v>Sector 3</v>
      </c>
    </row>
    <row r="128" spans="1:20" x14ac:dyDescent="0.2">
      <c r="A128" t="s">
        <v>292</v>
      </c>
      <c r="B128" t="s">
        <v>18</v>
      </c>
      <c r="C128" t="s">
        <v>43</v>
      </c>
      <c r="D128" t="s">
        <v>20</v>
      </c>
      <c r="E128" t="s">
        <v>955</v>
      </c>
      <c r="F128" s="2">
        <v>46315.841724537036</v>
      </c>
      <c r="G128" t="s">
        <v>22</v>
      </c>
      <c r="H128" t="s">
        <v>6367</v>
      </c>
      <c r="I128">
        <v>300</v>
      </c>
      <c r="J128" t="s">
        <v>23</v>
      </c>
      <c r="K128" t="s">
        <v>24</v>
      </c>
      <c r="L128">
        <v>868</v>
      </c>
      <c r="M128" t="s">
        <v>2657</v>
      </c>
      <c r="N128" s="2">
        <v>46315.889351851853</v>
      </c>
      <c r="O128">
        <v>300</v>
      </c>
      <c r="P128" t="s">
        <v>26</v>
      </c>
      <c r="Q128">
        <v>190</v>
      </c>
      <c r="R128" s="3" t="str">
        <f>IF(OR(G128="12R",G128="12L"),_xlfn.XLOOKUP(C128,DB!$A$2:$A$255,DB!$B$2:$B$255,""),IF(OR(G128="30L",G128="30R"),_xlfn.XLOOKUP(C128,DB!$A$2:$A$255,DB!$C$2:$C$255,""),""))</f>
        <v>UDGUV</v>
      </c>
      <c r="S128" s="3">
        <f t="shared" si="1"/>
        <v>20</v>
      </c>
      <c r="T128" s="3" t="str">
        <f>_xlfn.XLOOKUP(C128,DB!$A$2:$A$255,DB!$D$2:$D$255,"")</f>
        <v>Sector 2</v>
      </c>
    </row>
    <row r="129" spans="1:20" x14ac:dyDescent="0.2">
      <c r="A129" t="s">
        <v>858</v>
      </c>
      <c r="B129" t="s">
        <v>18</v>
      </c>
      <c r="C129" t="s">
        <v>128</v>
      </c>
      <c r="D129" t="s">
        <v>129</v>
      </c>
      <c r="E129" t="s">
        <v>6368</v>
      </c>
      <c r="F129" s="2">
        <v>46315.842847222222</v>
      </c>
      <c r="G129" t="s">
        <v>22</v>
      </c>
      <c r="H129" t="s">
        <v>6369</v>
      </c>
      <c r="I129">
        <v>360</v>
      </c>
      <c r="J129" t="s">
        <v>23</v>
      </c>
      <c r="K129" t="s">
        <v>24</v>
      </c>
      <c r="L129">
        <v>547</v>
      </c>
      <c r="M129" t="s">
        <v>6370</v>
      </c>
      <c r="N129" s="2">
        <v>46315.87358796296</v>
      </c>
      <c r="O129">
        <v>360</v>
      </c>
      <c r="P129" t="s">
        <v>26</v>
      </c>
      <c r="Q129">
        <v>40</v>
      </c>
      <c r="R129" s="3" t="str">
        <f>IF(OR(G129="12R",G129="12L"),_xlfn.XLOOKUP(C129,DB!$A$2:$A$255,DB!$B$2:$B$255,""),IF(OR(G129="30L",G129="30R"),_xlfn.XLOOKUP(C129,DB!$A$2:$A$255,DB!$C$2:$C$255,""),""))</f>
        <v>ENEBA</v>
      </c>
      <c r="S129" s="3">
        <f t="shared" si="1"/>
        <v>20</v>
      </c>
      <c r="T129" s="3" t="str">
        <f>_xlfn.XLOOKUP(C129,DB!$A$2:$A$255,DB!$D$2:$D$255,"")</f>
        <v>Sector 3</v>
      </c>
    </row>
    <row r="130" spans="1:20" x14ac:dyDescent="0.2">
      <c r="A130" t="s">
        <v>297</v>
      </c>
      <c r="B130" t="s">
        <v>18</v>
      </c>
      <c r="C130" t="s">
        <v>33</v>
      </c>
      <c r="D130" t="s">
        <v>61</v>
      </c>
      <c r="E130" t="s">
        <v>4978</v>
      </c>
      <c r="F130" s="2">
        <v>46315.84375</v>
      </c>
      <c r="G130" t="s">
        <v>22</v>
      </c>
      <c r="H130" t="s">
        <v>380</v>
      </c>
      <c r="I130">
        <v>340</v>
      </c>
      <c r="J130" t="s">
        <v>23</v>
      </c>
      <c r="K130" t="s">
        <v>24</v>
      </c>
      <c r="L130">
        <v>878</v>
      </c>
      <c r="M130" t="s">
        <v>36</v>
      </c>
      <c r="N130" s="2">
        <v>46315.891180555554</v>
      </c>
      <c r="O130">
        <v>340</v>
      </c>
      <c r="P130" t="s">
        <v>26</v>
      </c>
      <c r="Q130">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t="s">
        <v>214</v>
      </c>
      <c r="B131" t="s">
        <v>18</v>
      </c>
      <c r="C131" t="s">
        <v>215</v>
      </c>
      <c r="D131" t="s">
        <v>29</v>
      </c>
      <c r="E131" t="s">
        <v>5260</v>
      </c>
      <c r="F131" s="2">
        <v>46315.851574074077</v>
      </c>
      <c r="G131" t="s">
        <v>22</v>
      </c>
      <c r="H131" t="s">
        <v>6371</v>
      </c>
      <c r="I131">
        <v>360</v>
      </c>
      <c r="J131" t="s">
        <v>23</v>
      </c>
      <c r="K131" t="s">
        <v>24</v>
      </c>
      <c r="L131">
        <v>435</v>
      </c>
      <c r="M131" t="s">
        <v>204</v>
      </c>
      <c r="N131" s="2">
        <v>46315.877210648148</v>
      </c>
      <c r="O131">
        <v>360</v>
      </c>
      <c r="P131" t="s">
        <v>26</v>
      </c>
      <c r="Q131">
        <v>40</v>
      </c>
      <c r="R131" s="3" t="str">
        <f>IF(OR(G131="12R",G131="12L"),_xlfn.XLOOKUP(C131,DB!$A$2:$A$255,DB!$B$2:$B$255,""),IF(OR(G131="30L",G131="30R"),_xlfn.XLOOKUP(C131,DB!$A$2:$A$255,DB!$C$2:$C$255,""),""))</f>
        <v>OMSUK</v>
      </c>
      <c r="S131" s="3">
        <f t="shared" ref="S131:S194" si="2">HOUR(F131)</f>
        <v>20</v>
      </c>
      <c r="T131" s="3" t="str">
        <f>_xlfn.XLOOKUP(C131,DB!$A$2:$A$255,DB!$D$2:$D$255,"")</f>
        <v>Sector 3</v>
      </c>
    </row>
    <row r="132" spans="1:20" x14ac:dyDescent="0.2">
      <c r="A132" t="s">
        <v>281</v>
      </c>
      <c r="B132" t="s">
        <v>18</v>
      </c>
      <c r="C132" t="s">
        <v>282</v>
      </c>
      <c r="D132" t="s">
        <v>34</v>
      </c>
      <c r="E132" t="s">
        <v>2816</v>
      </c>
      <c r="F132" s="2">
        <v>46315.852662037039</v>
      </c>
      <c r="G132" t="s">
        <v>22</v>
      </c>
      <c r="H132" t="s">
        <v>6372</v>
      </c>
      <c r="I132">
        <v>370</v>
      </c>
      <c r="J132" t="s">
        <v>23</v>
      </c>
      <c r="K132" t="s">
        <v>24</v>
      </c>
      <c r="L132">
        <v>136</v>
      </c>
      <c r="M132" t="s">
        <v>40</v>
      </c>
      <c r="N132" s="2">
        <v>46315.862071759257</v>
      </c>
      <c r="O132">
        <v>248</v>
      </c>
      <c r="P132" t="s">
        <v>26</v>
      </c>
      <c r="Q132">
        <v>190</v>
      </c>
      <c r="R132" s="3" t="str">
        <f>IF(OR(G132="12R",G132="12L"),_xlfn.XLOOKUP(C132,DB!$A$2:$A$255,DB!$B$2:$B$255,""),IF(OR(G132="30L",G132="30R"),_xlfn.XLOOKUP(C132,DB!$A$2:$A$255,DB!$C$2:$C$255,""),""))</f>
        <v>OMSUK</v>
      </c>
      <c r="S132" s="3">
        <f t="shared" si="2"/>
        <v>20</v>
      </c>
      <c r="T132" s="3" t="str">
        <f>_xlfn.XLOOKUP(C132,DB!$A$2:$A$255,DB!$D$2:$D$255,"")</f>
        <v>Sector 3</v>
      </c>
    </row>
    <row r="133" spans="1:20" x14ac:dyDescent="0.2">
      <c r="A133" t="s">
        <v>525</v>
      </c>
      <c r="B133" t="s">
        <v>18</v>
      </c>
      <c r="C133" t="s">
        <v>317</v>
      </c>
      <c r="D133" t="s">
        <v>29</v>
      </c>
      <c r="E133" t="s">
        <v>4728</v>
      </c>
      <c r="F133" s="2">
        <v>46315.85428240741</v>
      </c>
      <c r="G133" t="s">
        <v>22</v>
      </c>
      <c r="H133" t="s">
        <v>6373</v>
      </c>
      <c r="I133">
        <v>360</v>
      </c>
      <c r="J133" t="s">
        <v>23</v>
      </c>
      <c r="K133" t="s">
        <v>24</v>
      </c>
      <c r="L133">
        <v>544</v>
      </c>
      <c r="M133" t="s">
        <v>130</v>
      </c>
      <c r="N133" s="2">
        <v>46315.88490740741</v>
      </c>
      <c r="O133">
        <v>360</v>
      </c>
      <c r="P133" t="s">
        <v>26</v>
      </c>
      <c r="Q133">
        <v>40</v>
      </c>
      <c r="R133" s="3" t="str">
        <f>IF(OR(G133="12R",G133="12L"),_xlfn.XLOOKUP(C133,DB!$A$2:$A$255,DB!$B$2:$B$255,""),IF(OR(G133="30L",G133="30R"),_xlfn.XLOOKUP(C133,DB!$A$2:$A$255,DB!$C$2:$C$255,""),""))</f>
        <v>UDGUV</v>
      </c>
      <c r="S133" s="3">
        <f t="shared" si="2"/>
        <v>20</v>
      </c>
      <c r="T133" s="3" t="str">
        <f>_xlfn.XLOOKUP(C133,DB!$A$2:$A$255,DB!$D$2:$D$255,"")</f>
        <v>Sector 2</v>
      </c>
    </row>
    <row r="134" spans="1:20" x14ac:dyDescent="0.2">
      <c r="A134" t="s">
        <v>187</v>
      </c>
      <c r="B134" t="s">
        <v>18</v>
      </c>
      <c r="C134" t="s">
        <v>18</v>
      </c>
      <c r="D134" t="s">
        <v>188</v>
      </c>
      <c r="F134" s="2">
        <v>46315.861087962963</v>
      </c>
      <c r="G134" t="s">
        <v>22</v>
      </c>
      <c r="H134" t="s">
        <v>6374</v>
      </c>
      <c r="I134">
        <v>15</v>
      </c>
      <c r="J134" t="s">
        <v>139</v>
      </c>
      <c r="K134" t="s">
        <v>51</v>
      </c>
      <c r="L134">
        <v>62</v>
      </c>
      <c r="M134" t="s">
        <v>18</v>
      </c>
      <c r="N134" s="2">
        <v>46315.888449074075</v>
      </c>
      <c r="O134">
        <v>0</v>
      </c>
      <c r="P134" t="s">
        <v>137</v>
      </c>
      <c r="Q134">
        <v>15</v>
      </c>
      <c r="R134" s="3" t="str">
        <f>IF(OR(G134="12R",G134="12L"),_xlfn.XLOOKUP(C134,DB!$A$2:$A$255,DB!$B$2:$B$255,""),IF(OR(G134="30L",G134="30R"),_xlfn.XLOOKUP(C134,DB!$A$2:$A$255,DB!$C$2:$C$255,""),""))</f>
        <v/>
      </c>
      <c r="S134" s="3">
        <f t="shared" si="2"/>
        <v>20</v>
      </c>
      <c r="T134" s="3" t="str">
        <f>_xlfn.XLOOKUP(C134,DB!$A$2:$A$255,DB!$D$2:$D$255,"")</f>
        <v/>
      </c>
    </row>
    <row r="135" spans="1:20" x14ac:dyDescent="0.2">
      <c r="A135" t="s">
        <v>255</v>
      </c>
      <c r="B135" t="s">
        <v>18</v>
      </c>
      <c r="C135" t="s">
        <v>256</v>
      </c>
      <c r="D135" t="s">
        <v>20</v>
      </c>
      <c r="E135" t="s">
        <v>629</v>
      </c>
      <c r="F135" s="2">
        <v>46315.862928240742</v>
      </c>
      <c r="G135" t="s">
        <v>22</v>
      </c>
      <c r="H135" t="s">
        <v>6375</v>
      </c>
      <c r="I135">
        <v>360</v>
      </c>
      <c r="J135" t="s">
        <v>23</v>
      </c>
      <c r="K135" t="s">
        <v>24</v>
      </c>
      <c r="L135">
        <v>868</v>
      </c>
      <c r="M135" t="s">
        <v>36</v>
      </c>
      <c r="N135" s="2">
        <v>46315.91033564815</v>
      </c>
      <c r="O135">
        <v>360</v>
      </c>
      <c r="P135" t="s">
        <v>26</v>
      </c>
      <c r="Q135">
        <v>190</v>
      </c>
      <c r="R135" s="3" t="str">
        <f>IF(OR(G135="12R",G135="12L"),_xlfn.XLOOKUP(C135,DB!$A$2:$A$255,DB!$B$2:$B$255,""),IF(OR(G135="30L",G135="30R"),_xlfn.XLOOKUP(C135,DB!$A$2:$A$255,DB!$C$2:$C$255,""),""))</f>
        <v>UDGUV</v>
      </c>
      <c r="S135" s="3">
        <f t="shared" si="2"/>
        <v>20</v>
      </c>
      <c r="T135" s="3" t="str">
        <f>_xlfn.XLOOKUP(C135,DB!$A$2:$A$255,DB!$D$2:$D$255,"")</f>
        <v>Sector 2</v>
      </c>
    </row>
    <row r="136" spans="1:20" x14ac:dyDescent="0.2">
      <c r="A136" t="s">
        <v>304</v>
      </c>
      <c r="B136" t="s">
        <v>18</v>
      </c>
      <c r="C136" t="s">
        <v>134</v>
      </c>
      <c r="D136" t="s">
        <v>123</v>
      </c>
      <c r="E136" t="s">
        <v>6376</v>
      </c>
      <c r="F136" s="2">
        <v>46315.863993055558</v>
      </c>
      <c r="G136" t="s">
        <v>22</v>
      </c>
      <c r="H136" t="s">
        <v>6377</v>
      </c>
      <c r="I136">
        <v>350</v>
      </c>
      <c r="J136" t="s">
        <v>23</v>
      </c>
      <c r="K136" t="s">
        <v>24</v>
      </c>
      <c r="L136">
        <v>355</v>
      </c>
      <c r="M136" t="s">
        <v>31</v>
      </c>
      <c r="N136" s="2">
        <v>46315.88422453704</v>
      </c>
      <c r="O136">
        <v>350</v>
      </c>
      <c r="P136" t="s">
        <v>26</v>
      </c>
      <c r="Q136">
        <v>40</v>
      </c>
      <c r="R136" s="3" t="str">
        <f>IF(OR(G136="12R",G136="12L"),_xlfn.XLOOKUP(C136,DB!$A$2:$A$255,DB!$B$2:$B$255,""),IF(OR(G136="30L",G136="30R"),_xlfn.XLOOKUP(C136,DB!$A$2:$A$255,DB!$C$2:$C$255,""),""))</f>
        <v>ENEBA</v>
      </c>
      <c r="S136" s="3">
        <f t="shared" si="2"/>
        <v>20</v>
      </c>
      <c r="T136" s="3" t="str">
        <f>_xlfn.XLOOKUP(C136,DB!$A$2:$A$255,DB!$D$2:$D$255,"")</f>
        <v>Sector 3</v>
      </c>
    </row>
    <row r="137" spans="1:20" x14ac:dyDescent="0.2">
      <c r="A137" t="s">
        <v>182</v>
      </c>
      <c r="B137" t="s">
        <v>18</v>
      </c>
      <c r="C137" t="s">
        <v>101</v>
      </c>
      <c r="D137" t="s">
        <v>20</v>
      </c>
      <c r="E137" t="s">
        <v>2940</v>
      </c>
      <c r="F137" s="2">
        <v>46315.865115740744</v>
      </c>
      <c r="G137" t="s">
        <v>22</v>
      </c>
      <c r="H137" t="s">
        <v>6378</v>
      </c>
      <c r="I137">
        <v>360</v>
      </c>
      <c r="J137" t="s">
        <v>23</v>
      </c>
      <c r="K137" t="s">
        <v>24</v>
      </c>
      <c r="L137">
        <v>874</v>
      </c>
      <c r="M137" t="s">
        <v>703</v>
      </c>
      <c r="N137" s="2">
        <v>46315.912534722222</v>
      </c>
      <c r="O137">
        <v>360</v>
      </c>
      <c r="P137" t="s">
        <v>26</v>
      </c>
      <c r="Q137">
        <v>190</v>
      </c>
      <c r="R137" s="3" t="str">
        <f>IF(OR(G137="12R",G137="12L"),_xlfn.XLOOKUP(C137,DB!$A$2:$A$255,DB!$B$2:$B$255,""),IF(OR(G137="30L",G137="30R"),_xlfn.XLOOKUP(C137,DB!$A$2:$A$255,DB!$C$2:$C$255,""),""))</f>
        <v>UDGUV</v>
      </c>
      <c r="S137" s="3">
        <f t="shared" si="2"/>
        <v>20</v>
      </c>
      <c r="T137" s="3" t="str">
        <f>_xlfn.XLOOKUP(C137,DB!$A$2:$A$255,DB!$D$2:$D$255,"")</f>
        <v>Sector 2</v>
      </c>
    </row>
    <row r="138" spans="1:20" x14ac:dyDescent="0.2">
      <c r="A138" t="s">
        <v>526</v>
      </c>
      <c r="B138" t="s">
        <v>18</v>
      </c>
      <c r="C138" t="s">
        <v>203</v>
      </c>
      <c r="D138" t="s">
        <v>44</v>
      </c>
      <c r="E138" t="s">
        <v>1210</v>
      </c>
      <c r="F138" s="2">
        <v>46315.866226851853</v>
      </c>
      <c r="G138" t="s">
        <v>22</v>
      </c>
      <c r="H138" t="s">
        <v>6379</v>
      </c>
      <c r="I138">
        <v>340</v>
      </c>
      <c r="J138" t="s">
        <v>23</v>
      </c>
      <c r="K138" t="s">
        <v>24</v>
      </c>
      <c r="L138">
        <v>384</v>
      </c>
      <c r="M138" t="s">
        <v>269</v>
      </c>
      <c r="N138" s="2">
        <v>46315.887430555558</v>
      </c>
      <c r="O138">
        <v>340</v>
      </c>
      <c r="P138" t="s">
        <v>26</v>
      </c>
      <c r="Q138">
        <v>40</v>
      </c>
      <c r="R138" s="3" t="str">
        <f>IF(OR(G138="12R",G138="12L"),_xlfn.XLOOKUP(C138,DB!$A$2:$A$255,DB!$B$2:$B$255,""),IF(OR(G138="30L",G138="30R"),_xlfn.XLOOKUP(C138,DB!$A$2:$A$255,DB!$C$2:$C$255,""),""))</f>
        <v>ENEBA</v>
      </c>
      <c r="S138" s="3">
        <f t="shared" si="2"/>
        <v>20</v>
      </c>
      <c r="T138" s="3" t="str">
        <f>_xlfn.XLOOKUP(C138,DB!$A$2:$A$255,DB!$D$2:$D$255,"")</f>
        <v>Sector 3</v>
      </c>
    </row>
    <row r="139" spans="1:20" x14ac:dyDescent="0.2">
      <c r="A139" t="s">
        <v>294</v>
      </c>
      <c r="B139" t="s">
        <v>18</v>
      </c>
      <c r="C139" t="s">
        <v>101</v>
      </c>
      <c r="D139" t="s">
        <v>54</v>
      </c>
      <c r="E139" t="s">
        <v>832</v>
      </c>
      <c r="F139" s="2">
        <v>46315.867256944446</v>
      </c>
      <c r="G139" t="s">
        <v>22</v>
      </c>
      <c r="H139" t="s">
        <v>6380</v>
      </c>
      <c r="I139">
        <v>380</v>
      </c>
      <c r="J139" t="s">
        <v>23</v>
      </c>
      <c r="K139" t="s">
        <v>24</v>
      </c>
      <c r="L139">
        <v>875</v>
      </c>
      <c r="M139" t="s">
        <v>4775</v>
      </c>
      <c r="N139" s="2">
        <v>46315.915208333332</v>
      </c>
      <c r="O139">
        <v>380</v>
      </c>
      <c r="P139" t="s">
        <v>26</v>
      </c>
      <c r="Q139">
        <v>190</v>
      </c>
      <c r="R139" s="3" t="str">
        <f>IF(OR(G139="12R",G139="12L"),_xlfn.XLOOKUP(C139,DB!$A$2:$A$255,DB!$B$2:$B$255,""),IF(OR(G139="30L",G139="30R"),_xlfn.XLOOKUP(C139,DB!$A$2:$A$255,DB!$C$2:$C$255,""),""))</f>
        <v>UDGUV</v>
      </c>
      <c r="S139" s="3">
        <f t="shared" si="2"/>
        <v>20</v>
      </c>
      <c r="T139" s="3" t="str">
        <f>_xlfn.XLOOKUP(C139,DB!$A$2:$A$255,DB!$D$2:$D$255,"")</f>
        <v>Sector 2</v>
      </c>
    </row>
    <row r="140" spans="1:20" x14ac:dyDescent="0.2">
      <c r="A140" t="s">
        <v>686</v>
      </c>
      <c r="B140" t="s">
        <v>18</v>
      </c>
      <c r="C140" t="s">
        <v>916</v>
      </c>
      <c r="D140" t="s">
        <v>578</v>
      </c>
      <c r="F140" s="2">
        <v>46315.868391203701</v>
      </c>
      <c r="G140" t="s">
        <v>22</v>
      </c>
      <c r="H140" t="s">
        <v>6381</v>
      </c>
      <c r="I140">
        <v>430</v>
      </c>
      <c r="J140" t="s">
        <v>23</v>
      </c>
      <c r="K140" t="s">
        <v>51</v>
      </c>
      <c r="L140">
        <v>510</v>
      </c>
      <c r="M140" t="s">
        <v>130</v>
      </c>
      <c r="N140" s="2">
        <v>46315.898310185185</v>
      </c>
      <c r="O140">
        <v>430</v>
      </c>
      <c r="P140" t="s">
        <v>26</v>
      </c>
      <c r="Q140">
        <v>40</v>
      </c>
      <c r="R140" s="3" t="str">
        <f>IF(OR(G140="12R",G140="12L"),_xlfn.XLOOKUP(C140,DB!$A$2:$A$255,DB!$B$2:$B$255,""),IF(OR(G140="30L",G140="30R"),_xlfn.XLOOKUP(C140,DB!$A$2:$A$255,DB!$C$2:$C$255,""),""))</f>
        <v>ENEBA</v>
      </c>
      <c r="S140" s="3">
        <f t="shared" si="2"/>
        <v>20</v>
      </c>
      <c r="T140" s="3" t="str">
        <f>_xlfn.XLOOKUP(C140,DB!$A$2:$A$255,DB!$D$2:$D$255,"")</f>
        <v>Sector 3</v>
      </c>
    </row>
    <row r="141" spans="1:20" x14ac:dyDescent="0.2">
      <c r="A141" t="s">
        <v>1130</v>
      </c>
      <c r="B141" t="s">
        <v>18</v>
      </c>
      <c r="C141" t="s">
        <v>308</v>
      </c>
      <c r="D141" t="s">
        <v>54</v>
      </c>
      <c r="E141" t="s">
        <v>891</v>
      </c>
      <c r="F141" s="2">
        <v>46315.87059027778</v>
      </c>
      <c r="G141" t="s">
        <v>22</v>
      </c>
      <c r="H141" t="s">
        <v>6382</v>
      </c>
      <c r="I141">
        <v>370</v>
      </c>
      <c r="J141" t="s">
        <v>23</v>
      </c>
      <c r="K141" t="s">
        <v>24</v>
      </c>
      <c r="L141">
        <v>324</v>
      </c>
      <c r="M141" t="s">
        <v>600</v>
      </c>
      <c r="N141" s="2">
        <v>46315.889224537037</v>
      </c>
      <c r="O141">
        <v>370</v>
      </c>
      <c r="P141" t="s">
        <v>26</v>
      </c>
      <c r="Q141">
        <v>190</v>
      </c>
      <c r="R141" s="3" t="str">
        <f>IF(OR(G141="12R",G141="12L"),_xlfn.XLOOKUP(C141,DB!$A$2:$A$255,DB!$B$2:$B$255,""),IF(OR(G141="30L",G141="30R"),_xlfn.XLOOKUP(C141,DB!$A$2:$A$255,DB!$C$2:$C$255,""),""))</f>
        <v>CZM</v>
      </c>
      <c r="S141" s="3">
        <f t="shared" si="2"/>
        <v>20</v>
      </c>
      <c r="T141" s="3" t="str">
        <f>_xlfn.XLOOKUP(C141,DB!$A$2:$A$255,DB!$D$2:$D$255,"")</f>
        <v>Sector 7</v>
      </c>
    </row>
    <row r="142" spans="1:20" x14ac:dyDescent="0.2">
      <c r="A142" t="s">
        <v>316</v>
      </c>
      <c r="B142" t="s">
        <v>18</v>
      </c>
      <c r="C142" t="s">
        <v>317</v>
      </c>
      <c r="D142" t="s">
        <v>44</v>
      </c>
      <c r="E142" t="s">
        <v>3139</v>
      </c>
      <c r="F142" s="2">
        <v>46315.871932870374</v>
      </c>
      <c r="G142" t="s">
        <v>22</v>
      </c>
      <c r="H142" t="s">
        <v>6383</v>
      </c>
      <c r="I142">
        <v>320</v>
      </c>
      <c r="J142" t="s">
        <v>23</v>
      </c>
      <c r="K142" t="s">
        <v>24</v>
      </c>
      <c r="L142">
        <v>419</v>
      </c>
      <c r="M142" t="s">
        <v>204</v>
      </c>
      <c r="N142" s="2">
        <v>46315.896678240744</v>
      </c>
      <c r="O142">
        <v>340</v>
      </c>
      <c r="P142" t="s">
        <v>26</v>
      </c>
      <c r="Q142">
        <v>40</v>
      </c>
      <c r="R142" s="3" t="str">
        <f>IF(OR(G142="12R",G142="12L"),_xlfn.XLOOKUP(C142,DB!$A$2:$A$255,DB!$B$2:$B$255,""),IF(OR(G142="30L",G142="30R"),_xlfn.XLOOKUP(C142,DB!$A$2:$A$255,DB!$C$2:$C$255,""),""))</f>
        <v>UDGUV</v>
      </c>
      <c r="S142" s="3">
        <f t="shared" si="2"/>
        <v>20</v>
      </c>
      <c r="T142" s="3" t="str">
        <f>_xlfn.XLOOKUP(C142,DB!$A$2:$A$255,DB!$D$2:$D$255,"")</f>
        <v>Sector 2</v>
      </c>
    </row>
    <row r="143" spans="1:20" x14ac:dyDescent="0.2">
      <c r="A143" t="s">
        <v>303</v>
      </c>
      <c r="B143" t="s">
        <v>18</v>
      </c>
      <c r="C143" t="s">
        <v>43</v>
      </c>
      <c r="D143" t="s">
        <v>20</v>
      </c>
      <c r="E143" t="s">
        <v>581</v>
      </c>
      <c r="F143" s="2">
        <v>46315.872916666667</v>
      </c>
      <c r="G143" t="s">
        <v>22</v>
      </c>
      <c r="H143" t="s">
        <v>6384</v>
      </c>
      <c r="I143">
        <v>360</v>
      </c>
      <c r="J143" t="s">
        <v>23</v>
      </c>
      <c r="K143" t="s">
        <v>24</v>
      </c>
      <c r="L143">
        <v>857</v>
      </c>
      <c r="M143" t="s">
        <v>46</v>
      </c>
      <c r="N143" s="2">
        <v>46315.91978009259</v>
      </c>
      <c r="O143">
        <v>360</v>
      </c>
      <c r="P143" t="s">
        <v>26</v>
      </c>
      <c r="Q143">
        <v>190</v>
      </c>
      <c r="R143" s="3" t="str">
        <f>IF(OR(G143="12R",G143="12L"),_xlfn.XLOOKUP(C143,DB!$A$2:$A$255,DB!$B$2:$B$255,""),IF(OR(G143="30L",G143="30R"),_xlfn.XLOOKUP(C143,DB!$A$2:$A$255,DB!$C$2:$C$255,""),""))</f>
        <v>UDGUV</v>
      </c>
      <c r="S143" s="3">
        <f t="shared" si="2"/>
        <v>20</v>
      </c>
      <c r="T143" s="3" t="str">
        <f>_xlfn.XLOOKUP(C143,DB!$A$2:$A$255,DB!$D$2:$D$255,"")</f>
        <v>Sector 2</v>
      </c>
    </row>
    <row r="144" spans="1:20" x14ac:dyDescent="0.2">
      <c r="A144" t="s">
        <v>318</v>
      </c>
      <c r="B144" t="s">
        <v>18</v>
      </c>
      <c r="C144" t="s">
        <v>136</v>
      </c>
      <c r="D144" t="s">
        <v>44</v>
      </c>
      <c r="E144" t="s">
        <v>1235</v>
      </c>
      <c r="F144" s="2">
        <v>46315.875706018516</v>
      </c>
      <c r="G144" t="s">
        <v>22</v>
      </c>
      <c r="H144" t="s">
        <v>6385</v>
      </c>
      <c r="I144">
        <v>330</v>
      </c>
      <c r="J144" t="s">
        <v>23</v>
      </c>
      <c r="K144" t="s">
        <v>24</v>
      </c>
      <c r="L144">
        <v>353</v>
      </c>
      <c r="M144" t="s">
        <v>31</v>
      </c>
      <c r="N144" s="2">
        <v>46315.896527777775</v>
      </c>
      <c r="O144">
        <v>350</v>
      </c>
      <c r="P144" t="s">
        <v>26</v>
      </c>
      <c r="Q144">
        <v>40</v>
      </c>
      <c r="R144" s="3" t="str">
        <f>IF(OR(G144="12R",G144="12L"),_xlfn.XLOOKUP(C144,DB!$A$2:$A$255,DB!$B$2:$B$255,""),IF(OR(G144="30L",G144="30R"),_xlfn.XLOOKUP(C144,DB!$A$2:$A$255,DB!$C$2:$C$255,""),""))</f>
        <v>OMSUK</v>
      </c>
      <c r="S144" s="3">
        <f t="shared" si="2"/>
        <v>21</v>
      </c>
      <c r="T144" s="3" t="str">
        <f>_xlfn.XLOOKUP(C144,DB!$A$2:$A$255,DB!$D$2:$D$255,"")</f>
        <v>Sector 3</v>
      </c>
    </row>
    <row r="145" spans="1:20" x14ac:dyDescent="0.2">
      <c r="A145" t="s">
        <v>516</v>
      </c>
      <c r="B145" t="s">
        <v>18</v>
      </c>
      <c r="C145" t="s">
        <v>199</v>
      </c>
      <c r="D145" t="s">
        <v>61</v>
      </c>
      <c r="E145" t="s">
        <v>6386</v>
      </c>
      <c r="F145" s="2">
        <v>46315.877685185187</v>
      </c>
      <c r="G145" t="s">
        <v>22</v>
      </c>
      <c r="H145" t="s">
        <v>6387</v>
      </c>
      <c r="I145">
        <v>330</v>
      </c>
      <c r="J145" t="s">
        <v>23</v>
      </c>
      <c r="K145" t="s">
        <v>24</v>
      </c>
      <c r="L145">
        <v>360</v>
      </c>
      <c r="M145" t="s">
        <v>31</v>
      </c>
      <c r="N145" s="2">
        <v>46315.898622685185</v>
      </c>
      <c r="O145">
        <v>310</v>
      </c>
      <c r="P145" t="s">
        <v>26</v>
      </c>
      <c r="Q145">
        <v>40</v>
      </c>
      <c r="R145" s="3" t="str">
        <f>IF(OR(G145="12R",G145="12L"),_xlfn.XLOOKUP(C145,DB!$A$2:$A$255,DB!$B$2:$B$255,""),IF(OR(G145="30L",G145="30R"),_xlfn.XLOOKUP(C145,DB!$A$2:$A$255,DB!$C$2:$C$255,""),""))</f>
        <v>OMSUK</v>
      </c>
      <c r="S145" s="3">
        <f t="shared" si="2"/>
        <v>21</v>
      </c>
      <c r="T145" s="3" t="str">
        <f>_xlfn.XLOOKUP(C145,DB!$A$2:$A$255,DB!$D$2:$D$255,"")</f>
        <v>Sector 3</v>
      </c>
    </row>
    <row r="146" spans="1:20" x14ac:dyDescent="0.2">
      <c r="A146" t="s">
        <v>327</v>
      </c>
      <c r="B146" t="s">
        <v>18</v>
      </c>
      <c r="C146" t="s">
        <v>328</v>
      </c>
      <c r="D146" t="s">
        <v>29</v>
      </c>
      <c r="E146" t="s">
        <v>496</v>
      </c>
      <c r="F146" s="2">
        <v>46315.87939814815</v>
      </c>
      <c r="G146" t="s">
        <v>22</v>
      </c>
      <c r="H146" t="s">
        <v>6388</v>
      </c>
      <c r="I146">
        <v>360</v>
      </c>
      <c r="J146" t="s">
        <v>23</v>
      </c>
      <c r="K146" t="s">
        <v>24</v>
      </c>
      <c r="L146">
        <v>447</v>
      </c>
      <c r="M146" t="s">
        <v>204</v>
      </c>
      <c r="N146" s="2">
        <v>46315.906180555554</v>
      </c>
      <c r="O146">
        <v>360</v>
      </c>
      <c r="P146" t="s">
        <v>26</v>
      </c>
      <c r="Q146">
        <v>40</v>
      </c>
      <c r="R146" s="3" t="str">
        <f>IF(OR(G146="12R",G146="12L"),_xlfn.XLOOKUP(C146,DB!$A$2:$A$255,DB!$B$2:$B$255,""),IF(OR(G146="30L",G146="30R"),_xlfn.XLOOKUP(C146,DB!$A$2:$A$255,DB!$C$2:$C$255,""),""))</f>
        <v>OMSUK</v>
      </c>
      <c r="S146" s="3">
        <f t="shared" si="2"/>
        <v>21</v>
      </c>
      <c r="T146" s="3" t="str">
        <f>_xlfn.XLOOKUP(C146,DB!$A$2:$A$255,DB!$D$2:$D$255,"")</f>
        <v>Sector 3</v>
      </c>
    </row>
    <row r="147" spans="1:20" x14ac:dyDescent="0.2">
      <c r="A147" t="s">
        <v>311</v>
      </c>
      <c r="B147" t="s">
        <v>18</v>
      </c>
      <c r="C147" t="s">
        <v>48</v>
      </c>
      <c r="D147" t="s">
        <v>261</v>
      </c>
      <c r="E147" t="s">
        <v>445</v>
      </c>
      <c r="F147" s="2">
        <v>46315.881215277775</v>
      </c>
      <c r="G147" t="s">
        <v>22</v>
      </c>
      <c r="H147" t="s">
        <v>6389</v>
      </c>
      <c r="I147">
        <v>390</v>
      </c>
      <c r="J147" t="s">
        <v>23</v>
      </c>
      <c r="K147" t="s">
        <v>24</v>
      </c>
      <c r="L147">
        <v>360</v>
      </c>
      <c r="M147" t="s">
        <v>31</v>
      </c>
      <c r="N147" s="2">
        <v>46315.902303240742</v>
      </c>
      <c r="O147">
        <v>390</v>
      </c>
      <c r="P147" t="s">
        <v>41</v>
      </c>
      <c r="Q147">
        <v>40</v>
      </c>
      <c r="R147" s="3" t="str">
        <f>IF(OR(G147="12R",G147="12L"),_xlfn.XLOOKUP(C147,DB!$A$2:$A$255,DB!$B$2:$B$255,""),IF(OR(G147="30L",G147="30R"),_xlfn.XLOOKUP(C147,DB!$A$2:$A$255,DB!$C$2:$C$255,""),""))</f>
        <v>NUDAL</v>
      </c>
      <c r="S147" s="3">
        <f t="shared" si="2"/>
        <v>21</v>
      </c>
      <c r="T147" s="3" t="str">
        <f>_xlfn.XLOOKUP(C147,DB!$A$2:$A$255,DB!$D$2:$D$255,"")</f>
        <v>Sector 3</v>
      </c>
    </row>
    <row r="148" spans="1:20" x14ac:dyDescent="0.2">
      <c r="A148" t="s">
        <v>324</v>
      </c>
      <c r="B148" t="s">
        <v>18</v>
      </c>
      <c r="C148" t="s">
        <v>325</v>
      </c>
      <c r="D148" t="s">
        <v>123</v>
      </c>
      <c r="E148" t="s">
        <v>1665</v>
      </c>
      <c r="F148" s="2">
        <v>46315.885752314818</v>
      </c>
      <c r="G148" t="s">
        <v>22</v>
      </c>
      <c r="H148" t="s">
        <v>6390</v>
      </c>
      <c r="I148">
        <v>320</v>
      </c>
      <c r="J148" t="s">
        <v>23</v>
      </c>
      <c r="K148" t="s">
        <v>24</v>
      </c>
      <c r="L148">
        <v>534</v>
      </c>
      <c r="M148" t="s">
        <v>130</v>
      </c>
      <c r="N148" s="2">
        <v>46315.916261574072</v>
      </c>
      <c r="O148">
        <v>340</v>
      </c>
      <c r="P148" t="s">
        <v>26</v>
      </c>
      <c r="Q148">
        <v>40</v>
      </c>
      <c r="R148" s="3" t="str">
        <f>IF(OR(G148="12R",G148="12L"),_xlfn.XLOOKUP(C148,DB!$A$2:$A$255,DB!$B$2:$B$255,""),IF(OR(G148="30L",G148="30R"),_xlfn.XLOOKUP(C148,DB!$A$2:$A$255,DB!$C$2:$C$255,""),""))</f>
        <v>OMSUK</v>
      </c>
      <c r="S148" s="3">
        <f t="shared" si="2"/>
        <v>21</v>
      </c>
      <c r="T148" s="3" t="str">
        <f>_xlfn.XLOOKUP(C148,DB!$A$2:$A$255,DB!$D$2:$D$255,"")</f>
        <v>Sector 3</v>
      </c>
    </row>
    <row r="149" spans="1:20" x14ac:dyDescent="0.2">
      <c r="A149" t="s">
        <v>301</v>
      </c>
      <c r="B149" t="s">
        <v>18</v>
      </c>
      <c r="C149" t="s">
        <v>50</v>
      </c>
      <c r="D149" t="s">
        <v>54</v>
      </c>
      <c r="E149" t="s">
        <v>4009</v>
      </c>
      <c r="F149" s="2">
        <v>46315.89398148148</v>
      </c>
      <c r="G149" t="s">
        <v>22</v>
      </c>
      <c r="H149" t="s">
        <v>6391</v>
      </c>
      <c r="I149">
        <v>380</v>
      </c>
      <c r="J149" t="s">
        <v>23</v>
      </c>
      <c r="K149" t="s">
        <v>24</v>
      </c>
      <c r="L149">
        <v>873</v>
      </c>
      <c r="M149" t="s">
        <v>376</v>
      </c>
      <c r="N149" s="2">
        <v>46315.942997685182</v>
      </c>
      <c r="O149">
        <v>380</v>
      </c>
      <c r="P149" t="s">
        <v>26</v>
      </c>
      <c r="Q149">
        <v>40</v>
      </c>
      <c r="R149" s="3" t="str">
        <f>IF(OR(G149="12R",G149="12L"),_xlfn.XLOOKUP(C149,DB!$A$2:$A$255,DB!$B$2:$B$255,""),IF(OR(G149="30L",G149="30R"),_xlfn.XLOOKUP(C149,DB!$A$2:$A$255,DB!$C$2:$C$255,""),""))</f>
        <v>UDGUV</v>
      </c>
      <c r="S149" s="3">
        <f t="shared" si="2"/>
        <v>21</v>
      </c>
      <c r="T149" s="3" t="str">
        <f>_xlfn.XLOOKUP(C149,DB!$A$2:$A$255,DB!$D$2:$D$255,"")</f>
        <v>Sector 2</v>
      </c>
    </row>
    <row r="150" spans="1:20" x14ac:dyDescent="0.2">
      <c r="A150" t="s">
        <v>248</v>
      </c>
      <c r="B150" t="s">
        <v>18</v>
      </c>
      <c r="C150" t="s">
        <v>249</v>
      </c>
      <c r="D150" t="s">
        <v>116</v>
      </c>
      <c r="E150" t="s">
        <v>674</v>
      </c>
      <c r="F150" s="2">
        <v>46315.895115740743</v>
      </c>
      <c r="G150" t="s">
        <v>22</v>
      </c>
      <c r="H150" t="s">
        <v>6392</v>
      </c>
      <c r="I150">
        <v>400</v>
      </c>
      <c r="J150" t="s">
        <v>23</v>
      </c>
      <c r="K150" t="s">
        <v>24</v>
      </c>
      <c r="L150">
        <v>526</v>
      </c>
      <c r="M150" t="s">
        <v>130</v>
      </c>
      <c r="N150" s="2">
        <v>46315.924641203703</v>
      </c>
      <c r="O150">
        <v>400</v>
      </c>
      <c r="P150" t="s">
        <v>26</v>
      </c>
      <c r="Q150">
        <v>40</v>
      </c>
      <c r="R150" s="3" t="str">
        <f>IF(OR(G150="12R",G150="12L"),_xlfn.XLOOKUP(C150,DB!$A$2:$A$255,DB!$B$2:$B$255,""),IF(OR(G150="30L",G150="30R"),_xlfn.XLOOKUP(C150,DB!$A$2:$A$255,DB!$C$2:$C$255,""),""))</f>
        <v>UDGUV</v>
      </c>
      <c r="S150" s="3">
        <f t="shared" si="2"/>
        <v>21</v>
      </c>
      <c r="T150" s="3" t="str">
        <f>_xlfn.XLOOKUP(C150,DB!$A$2:$A$255,DB!$D$2:$D$255,"")</f>
        <v>Sector 2</v>
      </c>
    </row>
    <row r="151" spans="1:20" x14ac:dyDescent="0.2">
      <c r="A151" t="s">
        <v>6393</v>
      </c>
      <c r="B151" t="s">
        <v>18</v>
      </c>
      <c r="C151" t="s">
        <v>322</v>
      </c>
      <c r="D151" t="s">
        <v>261</v>
      </c>
      <c r="E151" t="s">
        <v>549</v>
      </c>
      <c r="F151" s="2">
        <v>46315.896469907406</v>
      </c>
      <c r="G151" t="s">
        <v>22</v>
      </c>
      <c r="H151" t="s">
        <v>6394</v>
      </c>
      <c r="I151">
        <v>370</v>
      </c>
      <c r="J151" t="s">
        <v>23</v>
      </c>
      <c r="K151" t="s">
        <v>24</v>
      </c>
      <c r="L151">
        <v>359</v>
      </c>
      <c r="M151" t="s">
        <v>31</v>
      </c>
      <c r="N151" s="2">
        <v>46315.916122685187</v>
      </c>
      <c r="O151">
        <v>370</v>
      </c>
      <c r="P151" t="s">
        <v>41</v>
      </c>
      <c r="Q151">
        <v>40</v>
      </c>
      <c r="R151" s="3" t="str">
        <f>IF(OR(G151="12R",G151="12L"),_xlfn.XLOOKUP(C151,DB!$A$2:$A$255,DB!$B$2:$B$255,""),IF(OR(G151="30L",G151="30R"),_xlfn.XLOOKUP(C151,DB!$A$2:$A$255,DB!$C$2:$C$255,""),""))</f>
        <v>NUDAL</v>
      </c>
      <c r="S151" s="3">
        <f t="shared" si="2"/>
        <v>21</v>
      </c>
      <c r="T151" s="3" t="str">
        <f>_xlfn.XLOOKUP(C151,DB!$A$2:$A$255,DB!$D$2:$D$255,"")</f>
        <v>Sector 3</v>
      </c>
    </row>
    <row r="152" spans="1:20" x14ac:dyDescent="0.2">
      <c r="A152" t="s">
        <v>333</v>
      </c>
      <c r="B152" t="s">
        <v>18</v>
      </c>
      <c r="C152" t="s">
        <v>148</v>
      </c>
      <c r="D152" t="s">
        <v>129</v>
      </c>
      <c r="E152" t="s">
        <v>1104</v>
      </c>
      <c r="F152" s="2">
        <v>46315.898287037038</v>
      </c>
      <c r="G152" t="s">
        <v>22</v>
      </c>
      <c r="H152" t="s">
        <v>6395</v>
      </c>
      <c r="I152">
        <v>370</v>
      </c>
      <c r="J152" t="s">
        <v>23</v>
      </c>
      <c r="K152" t="s">
        <v>24</v>
      </c>
      <c r="L152">
        <v>134</v>
      </c>
      <c r="M152" t="s">
        <v>40</v>
      </c>
      <c r="N152" s="2">
        <v>46315.907638888886</v>
      </c>
      <c r="O152">
        <v>255</v>
      </c>
      <c r="P152" t="s">
        <v>26</v>
      </c>
      <c r="Q152">
        <v>190</v>
      </c>
      <c r="R152" s="3" t="str">
        <f>IF(OR(G152="12R",G152="12L"),_xlfn.XLOOKUP(C152,DB!$A$2:$A$255,DB!$B$2:$B$255,""),IF(OR(G152="30L",G152="30R"),_xlfn.XLOOKUP(C152,DB!$A$2:$A$255,DB!$C$2:$C$255,""),""))</f>
        <v>NUDAL</v>
      </c>
      <c r="S152" s="3">
        <f t="shared" si="2"/>
        <v>21</v>
      </c>
      <c r="T152" s="3" t="str">
        <f>_xlfn.XLOOKUP(C152,DB!$A$2:$A$255,DB!$D$2:$D$255,"")</f>
        <v>Sector 3</v>
      </c>
    </row>
    <row r="153" spans="1:20" x14ac:dyDescent="0.2">
      <c r="A153" t="s">
        <v>334</v>
      </c>
      <c r="B153" t="s">
        <v>18</v>
      </c>
      <c r="C153" t="s">
        <v>19</v>
      </c>
      <c r="D153" t="s">
        <v>34</v>
      </c>
      <c r="E153" t="s">
        <v>3053</v>
      </c>
      <c r="F153" s="2">
        <v>46315.899270833332</v>
      </c>
      <c r="G153" t="s">
        <v>22</v>
      </c>
      <c r="H153" t="s">
        <v>6396</v>
      </c>
      <c r="I153">
        <v>380</v>
      </c>
      <c r="J153" t="s">
        <v>23</v>
      </c>
      <c r="K153" t="s">
        <v>24</v>
      </c>
      <c r="L153">
        <v>861</v>
      </c>
      <c r="M153" t="s">
        <v>376</v>
      </c>
      <c r="N153" s="2">
        <v>46315.946747685186</v>
      </c>
      <c r="O153">
        <v>380</v>
      </c>
      <c r="P153" t="s">
        <v>26</v>
      </c>
      <c r="Q153">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t="s">
        <v>315</v>
      </c>
      <c r="B154" t="s">
        <v>18</v>
      </c>
      <c r="C154" t="s">
        <v>224</v>
      </c>
      <c r="D154" t="s">
        <v>116</v>
      </c>
      <c r="E154" t="s">
        <v>4360</v>
      </c>
      <c r="F154" s="2">
        <v>46315.900335648148</v>
      </c>
      <c r="G154" t="s">
        <v>22</v>
      </c>
      <c r="H154" t="s">
        <v>6397</v>
      </c>
      <c r="I154">
        <v>390</v>
      </c>
      <c r="J154" t="s">
        <v>23</v>
      </c>
      <c r="K154" t="s">
        <v>24</v>
      </c>
      <c r="L154">
        <v>525</v>
      </c>
      <c r="M154" t="s">
        <v>130</v>
      </c>
      <c r="N154" s="2">
        <v>46315.93</v>
      </c>
      <c r="O154">
        <v>390</v>
      </c>
      <c r="P154" t="s">
        <v>26</v>
      </c>
      <c r="Q154">
        <v>40</v>
      </c>
      <c r="R154" s="3" t="str">
        <f>IF(OR(G154="12R",G154="12L"),_xlfn.XLOOKUP(C154,DB!$A$2:$A$255,DB!$B$2:$B$255,""),IF(OR(G154="30L",G154="30R"),_xlfn.XLOOKUP(C154,DB!$A$2:$A$255,DB!$C$2:$C$255,""),""))</f>
        <v>ENEBA</v>
      </c>
      <c r="S154" s="3">
        <f t="shared" si="2"/>
        <v>21</v>
      </c>
      <c r="T154" s="3" t="str">
        <f>_xlfn.XLOOKUP(C154,DB!$A$2:$A$255,DB!$D$2:$D$255,"")</f>
        <v>Sector 3</v>
      </c>
    </row>
    <row r="155" spans="1:20" x14ac:dyDescent="0.2">
      <c r="A155" t="s">
        <v>340</v>
      </c>
      <c r="B155" t="s">
        <v>18</v>
      </c>
      <c r="C155" t="s">
        <v>101</v>
      </c>
      <c r="D155" t="s">
        <v>20</v>
      </c>
      <c r="E155" t="s">
        <v>183</v>
      </c>
      <c r="F155" s="2">
        <v>46315.901331018518</v>
      </c>
      <c r="G155" t="s">
        <v>22</v>
      </c>
      <c r="H155" t="s">
        <v>6398</v>
      </c>
      <c r="I155">
        <v>340</v>
      </c>
      <c r="J155" t="s">
        <v>23</v>
      </c>
      <c r="K155" t="s">
        <v>152</v>
      </c>
      <c r="L155">
        <v>860</v>
      </c>
      <c r="M155" t="s">
        <v>456</v>
      </c>
      <c r="N155" s="2">
        <v>46315.948634259257</v>
      </c>
      <c r="O155">
        <v>340</v>
      </c>
      <c r="P155" t="s">
        <v>26</v>
      </c>
      <c r="Q155">
        <v>190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5822</v>
      </c>
      <c r="B156" t="s">
        <v>18</v>
      </c>
      <c r="C156" t="s">
        <v>43</v>
      </c>
      <c r="D156" t="s">
        <v>5823</v>
      </c>
      <c r="F156" s="2">
        <v>46315.902662037035</v>
      </c>
      <c r="G156" t="s">
        <v>22</v>
      </c>
      <c r="H156" t="s">
        <v>6399</v>
      </c>
      <c r="I156">
        <v>360</v>
      </c>
      <c r="J156" t="s">
        <v>23</v>
      </c>
      <c r="K156" t="s">
        <v>51</v>
      </c>
      <c r="L156">
        <v>1059</v>
      </c>
      <c r="M156" t="s">
        <v>6400</v>
      </c>
      <c r="N156" s="2">
        <v>46315.959849537037</v>
      </c>
      <c r="O156">
        <v>360</v>
      </c>
      <c r="P156" t="s">
        <v>26</v>
      </c>
      <c r="Q156">
        <v>40</v>
      </c>
      <c r="R156" s="3" t="str">
        <f>IF(OR(G156="12R",G156="12L"),_xlfn.XLOOKUP(C156,DB!$A$2:$A$255,DB!$B$2:$B$255,""),IF(OR(G156="30L",G156="30R"),_xlfn.XLOOKUP(C156,DB!$A$2:$A$255,DB!$C$2:$C$255,""),""))</f>
        <v>UDGUV</v>
      </c>
      <c r="S156" s="3">
        <f t="shared" si="2"/>
        <v>21</v>
      </c>
      <c r="T156" s="3" t="str">
        <f>_xlfn.XLOOKUP(C156,DB!$A$2:$A$255,DB!$D$2:$D$255,"")</f>
        <v>Sector 2</v>
      </c>
    </row>
    <row r="157" spans="1:20" x14ac:dyDescent="0.2">
      <c r="A157" t="s">
        <v>326</v>
      </c>
      <c r="B157" t="s">
        <v>18</v>
      </c>
      <c r="C157" t="s">
        <v>33</v>
      </c>
      <c r="D157" t="s">
        <v>54</v>
      </c>
      <c r="E157" t="s">
        <v>512</v>
      </c>
      <c r="F157" s="2">
        <v>46315.90452546296</v>
      </c>
      <c r="G157" t="s">
        <v>22</v>
      </c>
      <c r="H157" t="s">
        <v>6401</v>
      </c>
      <c r="I157">
        <v>380</v>
      </c>
      <c r="J157" t="s">
        <v>23</v>
      </c>
      <c r="K157" t="s">
        <v>24</v>
      </c>
      <c r="L157">
        <v>821</v>
      </c>
      <c r="M157" t="s">
        <v>6402</v>
      </c>
      <c r="N157" s="2">
        <v>46315.948692129627</v>
      </c>
      <c r="O157">
        <v>380</v>
      </c>
      <c r="P157" t="s">
        <v>26</v>
      </c>
      <c r="Q157">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336</v>
      </c>
      <c r="B158" t="s">
        <v>18</v>
      </c>
      <c r="C158" t="s">
        <v>115</v>
      </c>
      <c r="D158" t="s">
        <v>129</v>
      </c>
      <c r="E158" t="s">
        <v>5364</v>
      </c>
      <c r="F158" s="2">
        <v>46315.907534722224</v>
      </c>
      <c r="G158" t="s">
        <v>22</v>
      </c>
      <c r="H158" t="s">
        <v>6403</v>
      </c>
      <c r="I158">
        <v>350</v>
      </c>
      <c r="J158" t="s">
        <v>23</v>
      </c>
      <c r="K158" t="s">
        <v>24</v>
      </c>
      <c r="L158">
        <v>150</v>
      </c>
      <c r="M158" t="s">
        <v>117</v>
      </c>
      <c r="N158" s="2">
        <v>46315.917870370373</v>
      </c>
      <c r="O158">
        <v>291</v>
      </c>
      <c r="P158" t="s">
        <v>26</v>
      </c>
      <c r="Q158">
        <v>190</v>
      </c>
      <c r="R158" s="3" t="str">
        <f>IF(OR(G158="12R",G158="12L"),_xlfn.XLOOKUP(C158,DB!$A$2:$A$255,DB!$B$2:$B$255,""),IF(OR(G158="30L",G158="30R"),_xlfn.XLOOKUP(C158,DB!$A$2:$A$255,DB!$C$2:$C$255,""),""))</f>
        <v>TAKUX</v>
      </c>
      <c r="S158" s="3">
        <f t="shared" si="2"/>
        <v>21</v>
      </c>
      <c r="T158" s="3" t="str">
        <f>_xlfn.XLOOKUP(C158,DB!$A$2:$A$255,DB!$D$2:$D$255,"")</f>
        <v>Sector 7</v>
      </c>
    </row>
    <row r="159" spans="1:20" x14ac:dyDescent="0.2">
      <c r="A159" t="s">
        <v>4346</v>
      </c>
      <c r="B159" t="s">
        <v>18</v>
      </c>
      <c r="C159" t="s">
        <v>328</v>
      </c>
      <c r="D159" t="s">
        <v>29</v>
      </c>
      <c r="E159" t="s">
        <v>3781</v>
      </c>
      <c r="F159" s="2">
        <v>46315.926458333335</v>
      </c>
      <c r="G159" t="s">
        <v>22</v>
      </c>
      <c r="H159" t="s">
        <v>6404</v>
      </c>
      <c r="I159">
        <v>360</v>
      </c>
      <c r="J159" t="s">
        <v>23</v>
      </c>
      <c r="K159" t="s">
        <v>24</v>
      </c>
      <c r="L159">
        <v>432</v>
      </c>
      <c r="M159" t="s">
        <v>204</v>
      </c>
      <c r="N159" s="2">
        <v>46315.952175925922</v>
      </c>
      <c r="O159">
        <v>360</v>
      </c>
      <c r="P159" t="s">
        <v>26</v>
      </c>
      <c r="Q159">
        <v>40</v>
      </c>
      <c r="R159" s="3" t="str">
        <f>IF(OR(G159="12R",G159="12L"),_xlfn.XLOOKUP(C159,DB!$A$2:$A$255,DB!$B$2:$B$255,""),IF(OR(G159="30L",G159="30R"),_xlfn.XLOOKUP(C159,DB!$A$2:$A$255,DB!$C$2:$C$255,""),""))</f>
        <v>OMSUK</v>
      </c>
      <c r="S159" s="3">
        <f t="shared" si="2"/>
        <v>22</v>
      </c>
      <c r="T159" s="3" t="str">
        <f>_xlfn.XLOOKUP(C159,DB!$A$2:$A$255,DB!$D$2:$D$255,"")</f>
        <v>Sector 3</v>
      </c>
    </row>
    <row r="160" spans="1:20" x14ac:dyDescent="0.2">
      <c r="A160" t="s">
        <v>342</v>
      </c>
      <c r="B160" t="s">
        <v>18</v>
      </c>
      <c r="C160" t="s">
        <v>33</v>
      </c>
      <c r="D160" t="s">
        <v>20</v>
      </c>
      <c r="E160" t="s">
        <v>406</v>
      </c>
      <c r="F160" s="2">
        <v>46315.932245370372</v>
      </c>
      <c r="G160" t="s">
        <v>22</v>
      </c>
      <c r="H160" t="s">
        <v>6405</v>
      </c>
      <c r="I160">
        <v>360</v>
      </c>
      <c r="J160" t="s">
        <v>23</v>
      </c>
      <c r="K160" t="s">
        <v>24</v>
      </c>
      <c r="L160">
        <v>870</v>
      </c>
      <c r="M160" t="s">
        <v>36</v>
      </c>
      <c r="N160" s="2">
        <v>46315.979675925926</v>
      </c>
      <c r="O160">
        <v>360</v>
      </c>
      <c r="P160" t="s">
        <v>26</v>
      </c>
      <c r="Q160">
        <v>190</v>
      </c>
      <c r="R160" s="3" t="str">
        <f>IF(OR(G160="12R",G160="12L"),_xlfn.XLOOKUP(C160,DB!$A$2:$A$255,DB!$B$2:$B$255,""),IF(OR(G160="30L",G160="30R"),_xlfn.XLOOKUP(C160,DB!$A$2:$A$255,DB!$C$2:$C$255,""),""))</f>
        <v>UDGUV</v>
      </c>
      <c r="S160" s="3">
        <f t="shared" si="2"/>
        <v>22</v>
      </c>
      <c r="T160" s="3" t="str">
        <f>_xlfn.XLOOKUP(C160,DB!$A$2:$A$255,DB!$D$2:$D$255,"")</f>
        <v>Sector 2</v>
      </c>
    </row>
    <row r="161" spans="1:20" x14ac:dyDescent="0.2">
      <c r="A161" t="s">
        <v>6406</v>
      </c>
      <c r="B161" t="s">
        <v>18</v>
      </c>
      <c r="C161" t="s">
        <v>345</v>
      </c>
      <c r="D161" t="s">
        <v>578</v>
      </c>
      <c r="F161" s="2">
        <v>46315.934120370373</v>
      </c>
      <c r="G161" t="s">
        <v>22</v>
      </c>
      <c r="H161" t="s">
        <v>6407</v>
      </c>
      <c r="I161">
        <v>430</v>
      </c>
      <c r="J161" t="s">
        <v>23</v>
      </c>
      <c r="K161" t="s">
        <v>51</v>
      </c>
      <c r="L161">
        <v>863</v>
      </c>
      <c r="M161" t="s">
        <v>3613</v>
      </c>
      <c r="N161" s="2">
        <v>46315.981493055559</v>
      </c>
      <c r="O161">
        <v>430</v>
      </c>
      <c r="P161" t="s">
        <v>26</v>
      </c>
      <c r="Q161">
        <v>30</v>
      </c>
      <c r="R161" s="3" t="str">
        <f>IF(OR(G161="12R",G161="12L"),_xlfn.XLOOKUP(C161,DB!$A$2:$A$255,DB!$B$2:$B$255,""),IF(OR(G161="30L",G161="30R"),_xlfn.XLOOKUP(C161,DB!$A$2:$A$255,DB!$C$2:$C$255,""),""))</f>
        <v>UDGUV</v>
      </c>
      <c r="S161" s="3">
        <f t="shared" si="2"/>
        <v>22</v>
      </c>
      <c r="T161" s="3" t="str">
        <f>_xlfn.XLOOKUP(C161,DB!$A$2:$A$255,DB!$D$2:$D$255,"")</f>
        <v>Sector 2</v>
      </c>
    </row>
    <row r="162" spans="1:20" x14ac:dyDescent="0.2">
      <c r="A162" t="s">
        <v>348</v>
      </c>
      <c r="B162" t="s">
        <v>18</v>
      </c>
      <c r="C162" t="s">
        <v>33</v>
      </c>
      <c r="D162" t="s">
        <v>54</v>
      </c>
      <c r="E162" t="s">
        <v>298</v>
      </c>
      <c r="F162" s="2">
        <v>46315.936226851853</v>
      </c>
      <c r="G162" t="s">
        <v>22</v>
      </c>
      <c r="H162" t="s">
        <v>6408</v>
      </c>
      <c r="I162">
        <v>340</v>
      </c>
      <c r="J162" t="s">
        <v>23</v>
      </c>
      <c r="K162" t="s">
        <v>24</v>
      </c>
      <c r="L162">
        <v>867</v>
      </c>
      <c r="M162" t="s">
        <v>36</v>
      </c>
      <c r="N162" s="2">
        <v>46315.981736111113</v>
      </c>
      <c r="O162">
        <v>340</v>
      </c>
      <c r="P162" t="s">
        <v>26</v>
      </c>
      <c r="Q162">
        <v>190</v>
      </c>
      <c r="R162" s="3" t="str">
        <f>IF(OR(G162="12R",G162="12L"),_xlfn.XLOOKUP(C162,DB!$A$2:$A$255,DB!$B$2:$B$255,""),IF(OR(G162="30L",G162="30R"),_xlfn.XLOOKUP(C162,DB!$A$2:$A$255,DB!$C$2:$C$255,""),""))</f>
        <v>UDGUV</v>
      </c>
      <c r="S162" s="3">
        <f t="shared" si="2"/>
        <v>22</v>
      </c>
      <c r="T162" s="3" t="str">
        <f>_xlfn.XLOOKUP(C162,DB!$A$2:$A$255,DB!$D$2:$D$255,"")</f>
        <v>Sector 2</v>
      </c>
    </row>
    <row r="163" spans="1:20" x14ac:dyDescent="0.2">
      <c r="A163" t="s">
        <v>343</v>
      </c>
      <c r="B163" t="s">
        <v>18</v>
      </c>
      <c r="C163" t="s">
        <v>122</v>
      </c>
      <c r="D163" t="s">
        <v>44</v>
      </c>
      <c r="E163" t="s">
        <v>3420</v>
      </c>
      <c r="F163" s="2">
        <v>46315.938043981485</v>
      </c>
      <c r="G163" t="s">
        <v>22</v>
      </c>
      <c r="H163" t="s">
        <v>6409</v>
      </c>
      <c r="I163">
        <v>340</v>
      </c>
      <c r="J163" t="s">
        <v>23</v>
      </c>
      <c r="K163" t="s">
        <v>24</v>
      </c>
      <c r="L163">
        <v>551</v>
      </c>
      <c r="M163" t="s">
        <v>130</v>
      </c>
      <c r="N163" s="2">
        <v>46315.968460648146</v>
      </c>
      <c r="O163">
        <v>340</v>
      </c>
      <c r="P163" t="s">
        <v>26</v>
      </c>
      <c r="Q163">
        <v>40</v>
      </c>
      <c r="R163" s="3" t="str">
        <f>IF(OR(G163="12R",G163="12L"),_xlfn.XLOOKUP(C163,DB!$A$2:$A$255,DB!$B$2:$B$255,""),IF(OR(G163="30L",G163="30R"),_xlfn.XLOOKUP(C163,DB!$A$2:$A$255,DB!$C$2:$C$255,""),""))</f>
        <v>ENEBA</v>
      </c>
      <c r="S163" s="3">
        <f t="shared" si="2"/>
        <v>22</v>
      </c>
      <c r="T163" s="3" t="str">
        <f>_xlfn.XLOOKUP(C163,DB!$A$2:$A$255,DB!$D$2:$D$255,"")</f>
        <v>Sector 3</v>
      </c>
    </row>
    <row r="164" spans="1:20" x14ac:dyDescent="0.2">
      <c r="A164" t="s">
        <v>354</v>
      </c>
      <c r="B164" t="s">
        <v>18</v>
      </c>
      <c r="C164" t="s">
        <v>43</v>
      </c>
      <c r="D164" t="s">
        <v>44</v>
      </c>
      <c r="E164" t="s">
        <v>499</v>
      </c>
      <c r="F164" s="2">
        <v>46315.939282407409</v>
      </c>
      <c r="G164" t="s">
        <v>22</v>
      </c>
      <c r="H164" t="s">
        <v>6410</v>
      </c>
      <c r="I164">
        <v>340</v>
      </c>
      <c r="J164" t="s">
        <v>23</v>
      </c>
      <c r="K164" t="s">
        <v>24</v>
      </c>
      <c r="L164">
        <v>920</v>
      </c>
      <c r="M164" t="s">
        <v>2346</v>
      </c>
      <c r="N164" s="2">
        <v>46315.988946759258</v>
      </c>
      <c r="O164">
        <v>340</v>
      </c>
      <c r="P164" t="s">
        <v>26</v>
      </c>
      <c r="Q164">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313</v>
      </c>
      <c r="B165" t="s">
        <v>18</v>
      </c>
      <c r="C165" t="s">
        <v>314</v>
      </c>
      <c r="D165" t="s">
        <v>34</v>
      </c>
      <c r="E165" t="s">
        <v>6411</v>
      </c>
      <c r="F165" s="2">
        <v>46315.944641203707</v>
      </c>
      <c r="G165" t="s">
        <v>22</v>
      </c>
      <c r="H165" t="s">
        <v>6412</v>
      </c>
      <c r="I165">
        <v>330</v>
      </c>
      <c r="J165" t="s">
        <v>23</v>
      </c>
      <c r="K165" t="s">
        <v>24</v>
      </c>
      <c r="L165">
        <v>218</v>
      </c>
      <c r="M165" t="s">
        <v>56</v>
      </c>
      <c r="N165" s="2">
        <v>46315.958541666667</v>
      </c>
      <c r="O165">
        <v>296</v>
      </c>
      <c r="P165" t="s">
        <v>26</v>
      </c>
      <c r="Q165">
        <v>190</v>
      </c>
      <c r="R165" s="3" t="str">
        <f>IF(OR(G165="12R",G165="12L"),_xlfn.XLOOKUP(C165,DB!$A$2:$A$255,DB!$B$2:$B$255,""),IF(OR(G165="30L",G165="30R"),_xlfn.XLOOKUP(C165,DB!$A$2:$A$255,DB!$C$2:$C$255,""),""))</f>
        <v>CZM</v>
      </c>
      <c r="S165" s="3">
        <f t="shared" si="2"/>
        <v>22</v>
      </c>
      <c r="T165" s="3" t="str">
        <f>_xlfn.XLOOKUP(C165,DB!$A$2:$A$255,DB!$D$2:$D$255,"")</f>
        <v>Sector 7</v>
      </c>
    </row>
    <row r="166" spans="1:20" x14ac:dyDescent="0.2">
      <c r="A166" t="s">
        <v>344</v>
      </c>
      <c r="B166" t="s">
        <v>18</v>
      </c>
      <c r="C166" t="s">
        <v>345</v>
      </c>
      <c r="D166" t="s">
        <v>54</v>
      </c>
      <c r="E166" t="s">
        <v>1193</v>
      </c>
      <c r="F166" s="2">
        <v>46315.949363425927</v>
      </c>
      <c r="G166" t="s">
        <v>22</v>
      </c>
      <c r="H166" t="s">
        <v>6413</v>
      </c>
      <c r="I166">
        <v>380</v>
      </c>
      <c r="J166" t="s">
        <v>23</v>
      </c>
      <c r="K166" t="s">
        <v>24</v>
      </c>
      <c r="L166">
        <v>897</v>
      </c>
      <c r="M166" t="s">
        <v>3042</v>
      </c>
      <c r="N166" s="2">
        <v>46315.998831018522</v>
      </c>
      <c r="O166">
        <v>380</v>
      </c>
      <c r="P166" t="s">
        <v>26</v>
      </c>
      <c r="Q166">
        <v>190</v>
      </c>
      <c r="R166" s="3" t="str">
        <f>IF(OR(G166="12R",G166="12L"),_xlfn.XLOOKUP(C166,DB!$A$2:$A$255,DB!$B$2:$B$255,""),IF(OR(G166="30L",G166="30R"),_xlfn.XLOOKUP(C166,DB!$A$2:$A$255,DB!$C$2:$C$255,""),""))</f>
        <v>UDGUV</v>
      </c>
      <c r="S166" s="3">
        <f t="shared" si="2"/>
        <v>22</v>
      </c>
      <c r="T166" s="3" t="str">
        <f>_xlfn.XLOOKUP(C166,DB!$A$2:$A$255,DB!$D$2:$D$255,"")</f>
        <v>Sector 2</v>
      </c>
    </row>
    <row r="167" spans="1:20" x14ac:dyDescent="0.2">
      <c r="A167" t="s">
        <v>346</v>
      </c>
      <c r="B167" t="s">
        <v>18</v>
      </c>
      <c r="C167" t="s">
        <v>347</v>
      </c>
      <c r="D167" t="s">
        <v>20</v>
      </c>
      <c r="E167" t="s">
        <v>4776</v>
      </c>
      <c r="F167" s="2">
        <v>46315.950983796298</v>
      </c>
      <c r="G167" t="s">
        <v>22</v>
      </c>
      <c r="H167" t="s">
        <v>6414</v>
      </c>
      <c r="I167">
        <v>340</v>
      </c>
      <c r="J167" t="s">
        <v>23</v>
      </c>
      <c r="K167" t="s">
        <v>24</v>
      </c>
      <c r="L167">
        <v>874</v>
      </c>
      <c r="M167" t="s">
        <v>461</v>
      </c>
      <c r="N167" s="2">
        <v>46315.999143518522</v>
      </c>
      <c r="O167">
        <v>340</v>
      </c>
      <c r="P167" t="s">
        <v>26</v>
      </c>
      <c r="Q167">
        <v>190</v>
      </c>
      <c r="R167" s="3" t="str">
        <f>IF(OR(G167="12R",G167="12L"),_xlfn.XLOOKUP(C167,DB!$A$2:$A$255,DB!$B$2:$B$255,""),IF(OR(G167="30L",G167="30R"),_xlfn.XLOOKUP(C167,DB!$A$2:$A$255,DB!$C$2:$C$255,""),""))</f>
        <v>UDGUV</v>
      </c>
      <c r="S167" s="3">
        <f t="shared" si="2"/>
        <v>22</v>
      </c>
      <c r="T167" s="3" t="str">
        <f>_xlfn.XLOOKUP(C167,DB!$A$2:$A$255,DB!$D$2:$D$255,"")</f>
        <v>Sector 2</v>
      </c>
    </row>
    <row r="168" spans="1:20" x14ac:dyDescent="0.2">
      <c r="A168" t="s">
        <v>352</v>
      </c>
      <c r="B168" t="s">
        <v>18</v>
      </c>
      <c r="C168" t="s">
        <v>87</v>
      </c>
      <c r="D168" t="s">
        <v>88</v>
      </c>
      <c r="E168" t="s">
        <v>804</v>
      </c>
      <c r="F168" s="2">
        <v>46315.95853009259</v>
      </c>
      <c r="G168" t="s">
        <v>22</v>
      </c>
      <c r="H168" t="s">
        <v>6415</v>
      </c>
      <c r="I168">
        <v>350</v>
      </c>
      <c r="J168" t="s">
        <v>23</v>
      </c>
      <c r="K168" t="s">
        <v>24</v>
      </c>
      <c r="L168">
        <v>133</v>
      </c>
      <c r="M168" t="s">
        <v>40</v>
      </c>
      <c r="N168" s="2">
        <v>46315.968159722222</v>
      </c>
      <c r="O168">
        <v>196</v>
      </c>
      <c r="P168" t="s">
        <v>41</v>
      </c>
      <c r="Q168">
        <v>190</v>
      </c>
      <c r="R168" s="3" t="str">
        <f>IF(OR(G168="12R",G168="12L"),_xlfn.XLOOKUP(C168,DB!$A$2:$A$255,DB!$B$2:$B$255,""),IF(OR(G168="30L",G168="30R"),_xlfn.XLOOKUP(C168,DB!$A$2:$A$255,DB!$C$2:$C$255,""),""))</f>
        <v>NUDAL</v>
      </c>
      <c r="S168" s="3">
        <f t="shared" si="2"/>
        <v>23</v>
      </c>
      <c r="T168" s="3" t="str">
        <f>_xlfn.XLOOKUP(C168,DB!$A$2:$A$255,DB!$D$2:$D$255,"")</f>
        <v>Sector 3</v>
      </c>
    </row>
    <row r="169" spans="1:20" x14ac:dyDescent="0.2">
      <c r="A169" t="s">
        <v>358</v>
      </c>
      <c r="B169" t="s">
        <v>18</v>
      </c>
      <c r="C169" t="s">
        <v>276</v>
      </c>
      <c r="D169" t="s">
        <v>129</v>
      </c>
      <c r="E169" t="s">
        <v>6416</v>
      </c>
      <c r="F169" s="2">
        <v>46315.963912037034</v>
      </c>
      <c r="G169" t="s">
        <v>22</v>
      </c>
      <c r="H169" t="s">
        <v>6417</v>
      </c>
      <c r="I169">
        <v>340</v>
      </c>
      <c r="J169" t="s">
        <v>23</v>
      </c>
      <c r="K169" t="s">
        <v>24</v>
      </c>
      <c r="L169">
        <v>529</v>
      </c>
      <c r="M169" t="s">
        <v>130</v>
      </c>
      <c r="N169" s="2">
        <v>46315.993043981478</v>
      </c>
      <c r="O169">
        <v>340</v>
      </c>
      <c r="P169" t="s">
        <v>26</v>
      </c>
      <c r="Q169">
        <v>40</v>
      </c>
      <c r="R169" s="3" t="str">
        <f>IF(OR(G169="12R",G169="12L"),_xlfn.XLOOKUP(C169,DB!$A$2:$A$255,DB!$B$2:$B$255,""),IF(OR(G169="30L",G169="30R"),_xlfn.XLOOKUP(C169,DB!$A$2:$A$255,DB!$C$2:$C$255,""),""))</f>
        <v>UDGUV</v>
      </c>
      <c r="S169" s="3">
        <f t="shared" si="2"/>
        <v>23</v>
      </c>
      <c r="T169" s="3" t="str">
        <f>_xlfn.XLOOKUP(C169,DB!$A$2:$A$255,DB!$D$2:$D$255,"")</f>
        <v>Sector 2</v>
      </c>
    </row>
    <row r="170" spans="1:20" x14ac:dyDescent="0.2">
      <c r="A170" t="s">
        <v>1552</v>
      </c>
      <c r="B170" t="s">
        <v>18</v>
      </c>
      <c r="C170" t="s">
        <v>66</v>
      </c>
      <c r="D170" t="s">
        <v>213</v>
      </c>
      <c r="F170" s="2">
        <v>46315.972650462965</v>
      </c>
      <c r="G170" t="s">
        <v>22</v>
      </c>
      <c r="H170" t="s">
        <v>6418</v>
      </c>
      <c r="I170">
        <v>220</v>
      </c>
      <c r="J170" t="s">
        <v>23</v>
      </c>
      <c r="K170" t="s">
        <v>51</v>
      </c>
      <c r="L170">
        <v>341</v>
      </c>
      <c r="M170" t="s">
        <v>66</v>
      </c>
      <c r="N170" s="2">
        <v>46315.999837962961</v>
      </c>
      <c r="O170">
        <v>0</v>
      </c>
      <c r="P170" t="s">
        <v>26</v>
      </c>
      <c r="Q170">
        <v>30</v>
      </c>
      <c r="R170" s="3" t="str">
        <f>IF(OR(G170="12R",G170="12L"),_xlfn.XLOOKUP(C170,DB!$A$2:$A$255,DB!$B$2:$B$255,""),IF(OR(G170="30L",G170="30R"),_xlfn.XLOOKUP(C170,DB!$A$2:$A$255,DB!$C$2:$C$255,""),""))</f>
        <v>UDGUV</v>
      </c>
      <c r="S170" s="3">
        <f t="shared" si="2"/>
        <v>23</v>
      </c>
      <c r="T170" s="3" t="str">
        <f>_xlfn.XLOOKUP(C170,DB!$A$2:$A$255,DB!$D$2:$D$255,"")</f>
        <v>Sector 2</v>
      </c>
    </row>
    <row r="171" spans="1:20" x14ac:dyDescent="0.2">
      <c r="A171" t="s">
        <v>359</v>
      </c>
      <c r="B171" t="s">
        <v>18</v>
      </c>
      <c r="C171" t="s">
        <v>219</v>
      </c>
      <c r="D171" t="s">
        <v>54</v>
      </c>
      <c r="E171" t="s">
        <v>1840</v>
      </c>
      <c r="F171" s="2">
        <v>46315.979386574072</v>
      </c>
      <c r="G171" t="s">
        <v>22</v>
      </c>
      <c r="H171" t="s">
        <v>6419</v>
      </c>
      <c r="I171">
        <v>390</v>
      </c>
      <c r="J171" t="s">
        <v>23</v>
      </c>
      <c r="K171" t="s">
        <v>24</v>
      </c>
      <c r="L171">
        <v>152</v>
      </c>
      <c r="M171" t="s">
        <v>117</v>
      </c>
      <c r="N171" s="2">
        <v>46315.989236111112</v>
      </c>
      <c r="O171">
        <v>275</v>
      </c>
      <c r="P171" t="s">
        <v>26</v>
      </c>
      <c r="Q171">
        <v>190</v>
      </c>
      <c r="R171" s="3" t="str">
        <f>IF(OR(G171="12R",G171="12L"),_xlfn.XLOOKUP(C171,DB!$A$2:$A$255,DB!$B$2:$B$255,""),IF(OR(G171="30L",G171="30R"),_xlfn.XLOOKUP(C171,DB!$A$2:$A$255,DB!$C$2:$C$255,""),""))</f>
        <v>TAKUX</v>
      </c>
      <c r="S171" s="3">
        <f t="shared" si="2"/>
        <v>23</v>
      </c>
      <c r="T171" s="3" t="str">
        <f>_xlfn.XLOOKUP(C171,DB!$A$2:$A$255,DB!$D$2:$D$255,"")</f>
        <v>Sector 7</v>
      </c>
    </row>
    <row r="172" spans="1:20" x14ac:dyDescent="0.2">
      <c r="A172" s="20"/>
      <c r="B172" s="20"/>
      <c r="C172" s="20"/>
      <c r="D172" s="20"/>
      <c r="E172" s="20"/>
      <c r="F172" s="21"/>
      <c r="G172" s="20"/>
      <c r="H172" s="20"/>
      <c r="I172" s="20"/>
      <c r="J172" s="20"/>
      <c r="K172" s="20"/>
      <c r="L172" s="20"/>
      <c r="M172" s="20"/>
      <c r="N172" s="21"/>
      <c r="O172" s="20"/>
      <c r="P172" s="20"/>
      <c r="Q172" s="20"/>
      <c r="R172" s="3" t="str">
        <f>IF(OR(G172="12R",G172="12L"),_xlfn.XLOOKUP(C172,DB!$A$2:$A$255,DB!$B$2:$B$255,""),IF(OR(G172="30L",G172="30R"),_xlfn.XLOOKUP(C172,DB!$A$2:$A$255,DB!$C$2:$C$255,""),""))</f>
        <v/>
      </c>
      <c r="S172" s="3">
        <f t="shared" si="2"/>
        <v>0</v>
      </c>
      <c r="T172" s="3" t="str">
        <f>_xlfn.XLOOKUP(C172,DB!$A$2:$A$255,DB!$D$2:$D$255,"")</f>
        <v/>
      </c>
    </row>
    <row r="173" spans="1:20" x14ac:dyDescent="0.2">
      <c r="A173" s="20"/>
      <c r="B173" s="20"/>
      <c r="C173" s="20"/>
      <c r="D173" s="20"/>
      <c r="E173" s="20"/>
      <c r="F173" s="21"/>
      <c r="G173" s="20"/>
      <c r="H173" s="20"/>
      <c r="I173" s="20"/>
      <c r="J173" s="20"/>
      <c r="K173" s="20"/>
      <c r="L173" s="20"/>
      <c r="M173" s="20"/>
      <c r="N173" s="21"/>
      <c r="O173" s="20"/>
      <c r="P173" s="20"/>
      <c r="Q173" s="20"/>
      <c r="R173" s="3" t="str">
        <f>IF(OR(G173="12R",G173="12L"),_xlfn.XLOOKUP(C173,DB!$A$2:$A$255,DB!$B$2:$B$255,""),IF(OR(G173="30L",G173="30R"),_xlfn.XLOOKUP(C173,DB!$A$2:$A$255,DB!$C$2:$C$255,""),""))</f>
        <v/>
      </c>
      <c r="S173" s="3">
        <f t="shared" si="2"/>
        <v>0</v>
      </c>
      <c r="T173" s="3" t="str">
        <f>_xlfn.XLOOKUP(C173,DB!$A$2:$A$255,DB!$D$2:$D$255,"")</f>
        <v/>
      </c>
    </row>
    <row r="174" spans="1:20" x14ac:dyDescent="0.2">
      <c r="A174" s="20"/>
      <c r="B174" s="20"/>
      <c r="C174" s="20"/>
      <c r="D174" s="20"/>
      <c r="E174" s="20"/>
      <c r="F174" s="21"/>
      <c r="G174" s="20"/>
      <c r="H174" s="20"/>
      <c r="I174" s="20"/>
      <c r="J174" s="20"/>
      <c r="K174" s="20"/>
      <c r="L174" s="20"/>
      <c r="M174" s="20"/>
      <c r="N174" s="21"/>
      <c r="O174" s="20"/>
      <c r="P174" s="20"/>
      <c r="Q174" s="20"/>
      <c r="R174" s="3" t="str">
        <f>IF(OR(G174="12R",G174="12L"),_xlfn.XLOOKUP(C174,DB!$A$2:$A$255,DB!$B$2:$B$255,""),IF(OR(G174="30L",G174="30R"),_xlfn.XLOOKUP(C174,DB!$A$2:$A$255,DB!$C$2:$C$255,""),""))</f>
        <v/>
      </c>
      <c r="S174" s="3">
        <f t="shared" si="2"/>
        <v>0</v>
      </c>
      <c r="T174" s="3" t="str">
        <f>_xlfn.XLOOKUP(C174,DB!$A$2:$A$255,DB!$D$2:$D$255,"")</f>
        <v/>
      </c>
    </row>
    <row r="175" spans="1:20" x14ac:dyDescent="0.2">
      <c r="A175" s="20"/>
      <c r="B175" s="20"/>
      <c r="C175" s="20"/>
      <c r="D175" s="20"/>
      <c r="E175" s="20"/>
      <c r="F175" s="21"/>
      <c r="G175" s="20"/>
      <c r="H175" s="20"/>
      <c r="I175" s="20"/>
      <c r="J175" s="20"/>
      <c r="K175" s="20"/>
      <c r="L175" s="20"/>
      <c r="M175" s="20"/>
      <c r="N175" s="21"/>
      <c r="O175" s="20"/>
      <c r="P175" s="20"/>
      <c r="Q175" s="20"/>
      <c r="R175" s="3" t="str">
        <f>IF(OR(G175="12R",G175="12L"),_xlfn.XLOOKUP(C175,DB!$A$2:$A$255,DB!$B$2:$B$255,""),IF(OR(G175="30L",G175="30R"),_xlfn.XLOOKUP(C175,DB!$A$2:$A$255,DB!$C$2:$C$255,""),""))</f>
        <v/>
      </c>
      <c r="S175" s="3">
        <f t="shared" si="2"/>
        <v>0</v>
      </c>
      <c r="T175" s="3" t="str">
        <f>_xlfn.XLOOKUP(C175,DB!$A$2:$A$255,DB!$D$2:$D$255,"")</f>
        <v/>
      </c>
    </row>
    <row r="176" spans="1:20" x14ac:dyDescent="0.2">
      <c r="A176" s="20"/>
      <c r="B176" s="20"/>
      <c r="C176" s="20"/>
      <c r="D176" s="20"/>
      <c r="E176" s="20"/>
      <c r="F176" s="21"/>
      <c r="G176" s="20"/>
      <c r="H176" s="20"/>
      <c r="I176" s="20"/>
      <c r="J176" s="20"/>
      <c r="K176" s="20"/>
      <c r="L176" s="20"/>
      <c r="M176" s="20"/>
      <c r="N176" s="21"/>
      <c r="O176" s="20"/>
      <c r="P176" s="20"/>
      <c r="Q176" s="20"/>
      <c r="R176" s="3" t="str">
        <f>IF(OR(G176="12R",G176="12L"),_xlfn.XLOOKUP(C176,DB!$A$2:$A$255,DB!$B$2:$B$255,""),IF(OR(G176="30L",G176="30R"),_xlfn.XLOOKUP(C176,DB!$A$2:$A$255,DB!$C$2:$C$255,""),""))</f>
        <v/>
      </c>
      <c r="S176" s="3">
        <f t="shared" si="2"/>
        <v>0</v>
      </c>
      <c r="T176" s="3" t="str">
        <f>_xlfn.XLOOKUP(C176,DB!$A$2:$A$255,DB!$D$2:$D$255,"")</f>
        <v/>
      </c>
    </row>
    <row r="177" spans="1:20" x14ac:dyDescent="0.2">
      <c r="A177" s="20"/>
      <c r="B177" s="20"/>
      <c r="C177" s="20"/>
      <c r="D177" s="20"/>
      <c r="E177" s="20"/>
      <c r="F177" s="21"/>
      <c r="G177" s="20"/>
      <c r="H177" s="20"/>
      <c r="I177" s="20"/>
      <c r="J177" s="20"/>
      <c r="K177" s="20"/>
      <c r="L177" s="20"/>
      <c r="M177" s="20"/>
      <c r="N177" s="21"/>
      <c r="O177" s="20"/>
      <c r="P177" s="20"/>
      <c r="Q177" s="20"/>
      <c r="R177" s="3" t="str">
        <f>IF(OR(G177="12R",G177="12L"),_xlfn.XLOOKUP(C177,DB!$A$2:$A$255,DB!$B$2:$B$255,""),IF(OR(G177="30L",G177="30R"),_xlfn.XLOOKUP(C177,DB!$A$2:$A$255,DB!$C$2:$C$255,""),""))</f>
        <v/>
      </c>
      <c r="S177" s="3">
        <f t="shared" si="2"/>
        <v>0</v>
      </c>
      <c r="T177" s="3" t="str">
        <f>_xlfn.XLOOKUP(C177,DB!$A$2:$A$255,DB!$D$2:$D$255,"")</f>
        <v/>
      </c>
    </row>
    <row r="178" spans="1:20" x14ac:dyDescent="0.2">
      <c r="A178" s="20"/>
      <c r="B178" s="20"/>
      <c r="C178" s="20"/>
      <c r="D178" s="20"/>
      <c r="E178" s="20"/>
      <c r="F178" s="21"/>
      <c r="G178" s="20"/>
      <c r="H178" s="20"/>
      <c r="I178" s="20"/>
      <c r="J178" s="20"/>
      <c r="K178" s="20"/>
      <c r="L178" s="20"/>
      <c r="M178" s="20"/>
      <c r="N178" s="21"/>
      <c r="O178" s="20"/>
      <c r="P178" s="20"/>
      <c r="Q178" s="20"/>
      <c r="R178" s="3" t="str">
        <f>IF(OR(G178="12R",G178="12L"),_xlfn.XLOOKUP(C178,DB!$A$2:$A$255,DB!$B$2:$B$255,""),IF(OR(G178="30L",G178="30R"),_xlfn.XLOOKUP(C178,DB!$A$2:$A$255,DB!$C$2:$C$255,""),""))</f>
        <v/>
      </c>
      <c r="S178" s="3">
        <f t="shared" si="2"/>
        <v>0</v>
      </c>
      <c r="T178" s="3" t="str">
        <f>_xlfn.XLOOKUP(C178,DB!$A$2:$A$255,DB!$D$2:$D$255,"")</f>
        <v/>
      </c>
    </row>
    <row r="179" spans="1:20" x14ac:dyDescent="0.2">
      <c r="A179" s="18"/>
      <c r="B179" s="18"/>
      <c r="C179" s="18"/>
      <c r="D179" s="18"/>
      <c r="E179" s="18"/>
      <c r="F179" s="19"/>
      <c r="G179" s="18"/>
      <c r="H179" s="18"/>
      <c r="I179" s="18"/>
      <c r="J179" s="18"/>
      <c r="K179" s="18"/>
      <c r="L179" s="18"/>
      <c r="M179" s="18"/>
      <c r="N179" s="19"/>
      <c r="O179" s="18"/>
      <c r="P179" s="18"/>
      <c r="Q179" s="18"/>
      <c r="R179" s="3" t="str">
        <f>IF(OR(G179="12R",G179="12L"),_xlfn.XLOOKUP(C179,DB!$A$2:$A$255,DB!$B$2:$B$255,""),IF(OR(G179="30L",G179="30R"),_xlfn.XLOOKUP(C179,DB!$A$2:$A$255,DB!$C$2:$C$255,""),""))</f>
        <v/>
      </c>
      <c r="S179" s="3">
        <f t="shared" si="2"/>
        <v>0</v>
      </c>
      <c r="T179" s="3" t="str">
        <f>_xlfn.XLOOKUP(C179,DB!$A$2:$A$255,DB!$D$2:$D$255,"")</f>
        <v/>
      </c>
    </row>
    <row r="180" spans="1:20" x14ac:dyDescent="0.2">
      <c r="A180" s="18"/>
      <c r="B180" s="18"/>
      <c r="C180" s="18"/>
      <c r="D180" s="18"/>
      <c r="E180" s="18"/>
      <c r="F180" s="19"/>
      <c r="G180" s="18"/>
      <c r="H180" s="18"/>
      <c r="I180" s="18"/>
      <c r="J180" s="18"/>
      <c r="K180" s="18"/>
      <c r="L180" s="18"/>
      <c r="M180" s="18"/>
      <c r="N180" s="19"/>
      <c r="O180" s="18"/>
      <c r="P180" s="18"/>
      <c r="Q180" s="18"/>
      <c r="R180" s="3" t="str">
        <f>IF(OR(G180="12R",G180="12L"),_xlfn.XLOOKUP(C180,DB!$A$2:$A$255,DB!$B$2:$B$255,""),IF(OR(G180="30L",G180="30R"),_xlfn.XLOOKUP(C180,DB!$A$2:$A$255,DB!$C$2:$C$255,""),""))</f>
        <v/>
      </c>
      <c r="S180" s="3">
        <f t="shared" si="2"/>
        <v>0</v>
      </c>
      <c r="T180" s="3" t="str">
        <f>_xlfn.XLOOKUP(C180,DB!$A$2:$A$255,DB!$D$2:$D$255,"")</f>
        <v/>
      </c>
    </row>
    <row r="181" spans="1:20" x14ac:dyDescent="0.2">
      <c r="A181" s="18"/>
      <c r="B181" s="18"/>
      <c r="C181" s="18"/>
      <c r="D181" s="18"/>
      <c r="E181" s="18"/>
      <c r="F181" s="19"/>
      <c r="G181" s="18"/>
      <c r="H181" s="18"/>
      <c r="I181" s="18"/>
      <c r="J181" s="18"/>
      <c r="K181" s="18"/>
      <c r="L181" s="18"/>
      <c r="M181" s="18"/>
      <c r="N181" s="19"/>
      <c r="O181" s="18"/>
      <c r="P181" s="18"/>
      <c r="Q181" s="18"/>
      <c r="R181" s="3" t="str">
        <f>IF(OR(G181="12R",G181="12L"),_xlfn.XLOOKUP(C181,DB!$A$2:$A$255,DB!$B$2:$B$255,""),IF(OR(G181="30L",G181="30R"),_xlfn.XLOOKUP(C181,DB!$A$2:$A$255,DB!$C$2:$C$255,""),""))</f>
        <v/>
      </c>
      <c r="S181" s="3">
        <f t="shared" si="2"/>
        <v>0</v>
      </c>
      <c r="T181" s="3" t="str">
        <f>_xlfn.XLOOKUP(C181,DB!$A$2:$A$255,DB!$D$2:$D$255,"")</f>
        <v/>
      </c>
    </row>
    <row r="182" spans="1:20" x14ac:dyDescent="0.2">
      <c r="A182" s="18"/>
      <c r="B182" s="18"/>
      <c r="C182" s="18"/>
      <c r="D182" s="18"/>
      <c r="E182" s="18"/>
      <c r="F182" s="19"/>
      <c r="G182" s="18"/>
      <c r="H182" s="18"/>
      <c r="I182" s="18"/>
      <c r="J182" s="18"/>
      <c r="K182" s="18"/>
      <c r="L182" s="18"/>
      <c r="M182" s="18"/>
      <c r="N182" s="19"/>
      <c r="O182" s="18"/>
      <c r="P182" s="18"/>
      <c r="Q182" s="18"/>
      <c r="R182" s="3" t="str">
        <f>IF(OR(G182="12R",G182="12L"),_xlfn.XLOOKUP(C182,DB!$A$2:$A$255,DB!$B$2:$B$255,""),IF(OR(G182="30L",G182="30R"),_xlfn.XLOOKUP(C182,DB!$A$2:$A$255,DB!$C$2:$C$255,""),""))</f>
        <v/>
      </c>
      <c r="S182" s="3">
        <f t="shared" si="2"/>
        <v>0</v>
      </c>
      <c r="T182" s="3" t="str">
        <f>_xlfn.XLOOKUP(C182,DB!$A$2:$A$255,DB!$D$2:$D$255,"")</f>
        <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20,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0</v>
      </c>
      <c r="C228" s="8">
        <f t="shared" si="4"/>
        <v>1</v>
      </c>
      <c r="D228" s="8">
        <f t="shared" si="4"/>
        <v>0</v>
      </c>
      <c r="E228" s="8">
        <f t="shared" si="4"/>
        <v>1</v>
      </c>
      <c r="F228" s="8">
        <f t="shared" si="4"/>
        <v>2</v>
      </c>
      <c r="G228" s="8">
        <f t="shared" si="4"/>
        <v>0</v>
      </c>
      <c r="H228" s="8">
        <f t="shared" si="4"/>
        <v>5</v>
      </c>
      <c r="I228" s="9">
        <f t="shared" si="5"/>
        <v>9</v>
      </c>
    </row>
    <row r="229" spans="1:9" x14ac:dyDescent="0.2">
      <c r="A229" s="7">
        <v>16</v>
      </c>
      <c r="B229" s="8">
        <f t="shared" si="4"/>
        <v>2</v>
      </c>
      <c r="C229" s="8">
        <f t="shared" si="4"/>
        <v>4</v>
      </c>
      <c r="D229" s="8">
        <f t="shared" si="4"/>
        <v>0</v>
      </c>
      <c r="E229" s="8">
        <f t="shared" si="4"/>
        <v>0</v>
      </c>
      <c r="F229" s="8">
        <f t="shared" si="4"/>
        <v>4</v>
      </c>
      <c r="G229" s="8">
        <f t="shared" si="4"/>
        <v>3</v>
      </c>
      <c r="H229" s="8">
        <f t="shared" si="4"/>
        <v>9</v>
      </c>
      <c r="I229" s="9">
        <f t="shared" si="5"/>
        <v>22</v>
      </c>
    </row>
    <row r="230" spans="1:9" x14ac:dyDescent="0.2">
      <c r="A230" s="7">
        <v>17</v>
      </c>
      <c r="B230" s="8">
        <f t="shared" si="4"/>
        <v>0</v>
      </c>
      <c r="C230" s="8">
        <f t="shared" si="4"/>
        <v>2</v>
      </c>
      <c r="D230" s="8">
        <f t="shared" si="4"/>
        <v>0</v>
      </c>
      <c r="E230" s="8">
        <f t="shared" si="4"/>
        <v>2</v>
      </c>
      <c r="F230" s="8">
        <f t="shared" si="4"/>
        <v>0</v>
      </c>
      <c r="G230" s="8">
        <f t="shared" si="4"/>
        <v>0</v>
      </c>
      <c r="H230" s="8">
        <f t="shared" si="4"/>
        <v>4</v>
      </c>
      <c r="I230" s="9">
        <f t="shared" si="5"/>
        <v>8</v>
      </c>
    </row>
    <row r="231" spans="1:9" x14ac:dyDescent="0.2">
      <c r="A231" s="7">
        <v>18</v>
      </c>
      <c r="B231" s="8">
        <f t="shared" si="4"/>
        <v>1</v>
      </c>
      <c r="C231" s="8">
        <f t="shared" si="4"/>
        <v>6</v>
      </c>
      <c r="D231" s="8">
        <f t="shared" si="4"/>
        <v>0</v>
      </c>
      <c r="E231" s="8">
        <f t="shared" si="4"/>
        <v>0</v>
      </c>
      <c r="F231" s="8">
        <f t="shared" si="4"/>
        <v>7</v>
      </c>
      <c r="G231" s="8">
        <f t="shared" si="4"/>
        <v>2</v>
      </c>
      <c r="H231" s="8">
        <f t="shared" si="4"/>
        <v>4</v>
      </c>
      <c r="I231" s="9">
        <f t="shared" si="5"/>
        <v>20</v>
      </c>
    </row>
    <row r="232" spans="1:9" x14ac:dyDescent="0.2">
      <c r="A232" s="7">
        <v>19</v>
      </c>
      <c r="B232" s="8">
        <f t="shared" si="4"/>
        <v>2</v>
      </c>
      <c r="C232" s="8">
        <f t="shared" si="4"/>
        <v>2</v>
      </c>
      <c r="D232" s="8">
        <f t="shared" si="4"/>
        <v>0</v>
      </c>
      <c r="E232" s="8">
        <f t="shared" si="4"/>
        <v>3</v>
      </c>
      <c r="F232" s="8">
        <f t="shared" si="4"/>
        <v>4</v>
      </c>
      <c r="G232" s="8">
        <f t="shared" si="4"/>
        <v>1</v>
      </c>
      <c r="H232" s="8">
        <f t="shared" si="4"/>
        <v>8</v>
      </c>
      <c r="I232" s="9">
        <f t="shared" si="5"/>
        <v>20</v>
      </c>
    </row>
    <row r="233" spans="1:9" x14ac:dyDescent="0.2">
      <c r="A233" s="7">
        <v>20</v>
      </c>
      <c r="B233" s="8">
        <f t="shared" si="4"/>
        <v>1</v>
      </c>
      <c r="C233" s="8">
        <f t="shared" si="4"/>
        <v>6</v>
      </c>
      <c r="D233" s="8">
        <f t="shared" si="4"/>
        <v>0</v>
      </c>
      <c r="E233" s="8">
        <f t="shared" si="4"/>
        <v>0</v>
      </c>
      <c r="F233" s="8">
        <f t="shared" si="4"/>
        <v>2</v>
      </c>
      <c r="G233" s="8">
        <f t="shared" si="4"/>
        <v>0</v>
      </c>
      <c r="H233" s="8">
        <f t="shared" si="4"/>
        <v>9</v>
      </c>
      <c r="I233" s="9">
        <f t="shared" si="5"/>
        <v>18</v>
      </c>
    </row>
    <row r="234" spans="1:9" x14ac:dyDescent="0.2">
      <c r="A234" s="7">
        <v>21</v>
      </c>
      <c r="B234" s="8">
        <f t="shared" si="4"/>
        <v>0</v>
      </c>
      <c r="C234" s="8">
        <f t="shared" si="4"/>
        <v>1</v>
      </c>
      <c r="D234" s="8">
        <f t="shared" si="4"/>
        <v>0</v>
      </c>
      <c r="E234" s="8">
        <f t="shared" si="4"/>
        <v>3</v>
      </c>
      <c r="F234" s="8">
        <f t="shared" si="4"/>
        <v>4</v>
      </c>
      <c r="G234" s="8">
        <f t="shared" si="4"/>
        <v>1</v>
      </c>
      <c r="H234" s="8">
        <f t="shared" si="4"/>
        <v>6</v>
      </c>
      <c r="I234" s="9">
        <f t="shared" si="5"/>
        <v>15</v>
      </c>
    </row>
    <row r="235" spans="1:9" x14ac:dyDescent="0.2">
      <c r="A235" s="10">
        <v>22</v>
      </c>
      <c r="B235" s="11">
        <f t="shared" si="4"/>
        <v>1</v>
      </c>
      <c r="C235" s="11">
        <f t="shared" si="4"/>
        <v>1</v>
      </c>
      <c r="D235" s="11">
        <f t="shared" si="4"/>
        <v>0</v>
      </c>
      <c r="E235" s="11">
        <f t="shared" si="4"/>
        <v>0</v>
      </c>
      <c r="F235" s="11">
        <f t="shared" si="4"/>
        <v>1</v>
      </c>
      <c r="G235" s="11">
        <f t="shared" si="4"/>
        <v>0</v>
      </c>
      <c r="H235" s="11">
        <f t="shared" si="4"/>
        <v>6</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20,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20,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5</v>
      </c>
      <c r="C265" s="8">
        <f t="shared" si="6"/>
        <v>4</v>
      </c>
      <c r="D265" s="8">
        <f t="shared" si="6"/>
        <v>0</v>
      </c>
      <c r="E265" s="9">
        <f t="shared" si="7"/>
        <v>9</v>
      </c>
    </row>
    <row r="266" spans="1:9" x14ac:dyDescent="0.2">
      <c r="A266" s="7">
        <v>16</v>
      </c>
      <c r="B266" s="8">
        <f t="shared" si="6"/>
        <v>9</v>
      </c>
      <c r="C266" s="8">
        <f t="shared" si="6"/>
        <v>8</v>
      </c>
      <c r="D266" s="8">
        <f t="shared" si="6"/>
        <v>5</v>
      </c>
      <c r="E266" s="9">
        <f t="shared" si="7"/>
        <v>22</v>
      </c>
    </row>
    <row r="267" spans="1:9" x14ac:dyDescent="0.2">
      <c r="A267" s="7">
        <v>17</v>
      </c>
      <c r="B267" s="8">
        <f t="shared" si="6"/>
        <v>4</v>
      </c>
      <c r="C267" s="8">
        <f t="shared" si="6"/>
        <v>4</v>
      </c>
      <c r="D267" s="8">
        <f t="shared" si="6"/>
        <v>0</v>
      </c>
      <c r="E267" s="9">
        <f t="shared" si="7"/>
        <v>8</v>
      </c>
    </row>
    <row r="268" spans="1:9" x14ac:dyDescent="0.2">
      <c r="A268" s="7">
        <v>18</v>
      </c>
      <c r="B268" s="8">
        <f t="shared" si="6"/>
        <v>4</v>
      </c>
      <c r="C268" s="8">
        <f t="shared" si="6"/>
        <v>13</v>
      </c>
      <c r="D268" s="8">
        <f t="shared" si="6"/>
        <v>3</v>
      </c>
      <c r="E268" s="9">
        <f t="shared" si="7"/>
        <v>20</v>
      </c>
    </row>
    <row r="269" spans="1:9" x14ac:dyDescent="0.2">
      <c r="A269" s="7">
        <v>19</v>
      </c>
      <c r="B269" s="8">
        <f t="shared" si="6"/>
        <v>8</v>
      </c>
      <c r="C269" s="8">
        <f t="shared" si="6"/>
        <v>9</v>
      </c>
      <c r="D269" s="8">
        <f t="shared" si="6"/>
        <v>3</v>
      </c>
      <c r="E269" s="9">
        <f t="shared" si="7"/>
        <v>20</v>
      </c>
    </row>
    <row r="270" spans="1:9" x14ac:dyDescent="0.2">
      <c r="A270" s="7">
        <v>20</v>
      </c>
      <c r="B270" s="8">
        <f t="shared" si="6"/>
        <v>9</v>
      </c>
      <c r="C270" s="8">
        <f t="shared" si="6"/>
        <v>8</v>
      </c>
      <c r="D270" s="8">
        <f t="shared" si="6"/>
        <v>1</v>
      </c>
      <c r="E270" s="9">
        <f t="shared" si="7"/>
        <v>18</v>
      </c>
    </row>
    <row r="271" spans="1:9" x14ac:dyDescent="0.2">
      <c r="A271" s="7">
        <v>21</v>
      </c>
      <c r="B271" s="8">
        <f t="shared" si="6"/>
        <v>6</v>
      </c>
      <c r="C271" s="8">
        <f t="shared" si="6"/>
        <v>8</v>
      </c>
      <c r="D271" s="8">
        <f t="shared" si="6"/>
        <v>1</v>
      </c>
      <c r="E271" s="9">
        <f t="shared" si="7"/>
        <v>15</v>
      </c>
    </row>
    <row r="272" spans="1:9" x14ac:dyDescent="0.2">
      <c r="A272" s="7">
        <v>22</v>
      </c>
      <c r="B272" s="8">
        <f t="shared" si="6"/>
        <v>6</v>
      </c>
      <c r="C272" s="8">
        <f t="shared" si="6"/>
        <v>2</v>
      </c>
      <c r="D272" s="8">
        <f t="shared" si="6"/>
        <v>1</v>
      </c>
      <c r="E272" s="9">
        <f t="shared" si="7"/>
        <v>9</v>
      </c>
    </row>
    <row r="273" spans="1:9" x14ac:dyDescent="0.2">
      <c r="A273" s="10">
        <v>23</v>
      </c>
      <c r="B273" s="11">
        <f t="shared" si="6"/>
        <v>2</v>
      </c>
      <c r="C273" s="11">
        <f t="shared" si="6"/>
        <v>1</v>
      </c>
      <c r="D273" s="11">
        <f t="shared" si="6"/>
        <v>1</v>
      </c>
      <c r="E273" s="12">
        <f t="shared" si="7"/>
        <v>4</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20,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9788F-0CA6-A24D-A13F-E668307818CD}">
  <dimension ref="A1:T275"/>
  <sheetViews>
    <sheetView showGridLines="0" zoomScale="110" zoomScaleNormal="110" workbookViewId="0">
      <selection activeCell="A2" sqref="A2:Q182"/>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360</v>
      </c>
      <c r="B2" t="s">
        <v>18</v>
      </c>
      <c r="C2" t="s">
        <v>43</v>
      </c>
      <c r="D2" t="s">
        <v>129</v>
      </c>
      <c r="E2" t="s">
        <v>4889</v>
      </c>
      <c r="F2" s="2">
        <v>46316.002534722225</v>
      </c>
      <c r="G2" t="s">
        <v>22</v>
      </c>
      <c r="H2" t="s">
        <v>6420</v>
      </c>
      <c r="I2">
        <v>380</v>
      </c>
      <c r="J2" t="s">
        <v>23</v>
      </c>
      <c r="K2" t="s">
        <v>24</v>
      </c>
      <c r="L2">
        <v>1008</v>
      </c>
      <c r="M2" t="s">
        <v>820</v>
      </c>
      <c r="N2" s="2">
        <v>46316.058136574073</v>
      </c>
      <c r="O2">
        <v>380</v>
      </c>
      <c r="P2" t="s">
        <v>26</v>
      </c>
      <c r="Q2">
        <v>190</v>
      </c>
      <c r="R2" s="3" t="str">
        <f>IF(OR(G2="12R",G2="12L"),_xlfn.XLOOKUP(C2,DB!$A$2:$A$255,DB!$B$2:$B$255,""),IF(OR(G2="30L",G2="30R"),_xlfn.XLOOKUP(C2,DB!$A$2:$A$255,DB!$C$2:$C$255,""),""))</f>
        <v>UDGUV</v>
      </c>
      <c r="S2" s="3">
        <f>HOUR(F2)</f>
        <v>0</v>
      </c>
      <c r="T2" s="3" t="str">
        <f>_xlfn.XLOOKUP(C2,DB!$A$2:$A$255,DB!$D$2:$D$255,"")</f>
        <v>Sector 2</v>
      </c>
    </row>
    <row r="3" spans="1:20" x14ac:dyDescent="0.2">
      <c r="A3" t="s">
        <v>362</v>
      </c>
      <c r="B3" t="s">
        <v>18</v>
      </c>
      <c r="C3" t="s">
        <v>314</v>
      </c>
      <c r="D3" t="s">
        <v>34</v>
      </c>
      <c r="E3" t="s">
        <v>6421</v>
      </c>
      <c r="F3" s="2">
        <v>46316.003391203703</v>
      </c>
      <c r="G3" t="s">
        <v>22</v>
      </c>
      <c r="H3" t="s">
        <v>6422</v>
      </c>
      <c r="I3">
        <v>330</v>
      </c>
      <c r="J3" t="s">
        <v>23</v>
      </c>
      <c r="K3" t="s">
        <v>24</v>
      </c>
      <c r="L3">
        <v>173</v>
      </c>
      <c r="M3" t="s">
        <v>6423</v>
      </c>
      <c r="N3" s="2">
        <v>46316.014293981483</v>
      </c>
      <c r="O3">
        <v>237</v>
      </c>
      <c r="P3" t="s">
        <v>26</v>
      </c>
      <c r="Q3">
        <v>190</v>
      </c>
      <c r="R3" s="3" t="str">
        <f>IF(OR(G3="12R",G3="12L"),_xlfn.XLOOKUP(C3,DB!$A$2:$A$255,DB!$B$2:$B$255,""),IF(OR(G3="30L",G3="30R"),_xlfn.XLOOKUP(C3,DB!$A$2:$A$255,DB!$C$2:$C$255,""),""))</f>
        <v>CZM</v>
      </c>
      <c r="S3" s="3">
        <f t="shared" ref="S3:S66" si="0">HOUR(F3)</f>
        <v>0</v>
      </c>
      <c r="T3" s="3" t="str">
        <f>_xlfn.XLOOKUP(C3,DB!$A$2:$A$255,DB!$D$2:$D$255,"")</f>
        <v>Sector 7</v>
      </c>
    </row>
    <row r="4" spans="1:20" x14ac:dyDescent="0.2">
      <c r="A4" t="s">
        <v>552</v>
      </c>
      <c r="B4" t="s">
        <v>18</v>
      </c>
      <c r="C4" t="s">
        <v>553</v>
      </c>
      <c r="D4" t="s">
        <v>34</v>
      </c>
      <c r="E4" t="s">
        <v>6119</v>
      </c>
      <c r="F4" s="2">
        <v>46316.006157407406</v>
      </c>
      <c r="G4" t="s">
        <v>22</v>
      </c>
      <c r="H4" t="s">
        <v>6424</v>
      </c>
      <c r="I4">
        <v>380</v>
      </c>
      <c r="J4" t="s">
        <v>23</v>
      </c>
      <c r="K4" t="s">
        <v>24</v>
      </c>
      <c r="L4">
        <v>860</v>
      </c>
      <c r="M4" t="s">
        <v>36</v>
      </c>
      <c r="N4" s="2">
        <v>46316.053946759261</v>
      </c>
      <c r="O4">
        <v>380</v>
      </c>
      <c r="P4" t="s">
        <v>26</v>
      </c>
      <c r="Q4">
        <v>190</v>
      </c>
      <c r="R4" s="3" t="str">
        <f>IF(OR(G4="12R",G4="12L"),_xlfn.XLOOKUP(C4,DB!$A$2:$A$255,DB!$B$2:$B$255,""),IF(OR(G4="30L",G4="30R"),_xlfn.XLOOKUP(C4,DB!$A$2:$A$255,DB!$C$2:$C$255,""),""))</f>
        <v>UDGUV</v>
      </c>
      <c r="S4" s="3">
        <f t="shared" si="0"/>
        <v>0</v>
      </c>
      <c r="T4" s="3" t="str">
        <f>_xlfn.XLOOKUP(C4,DB!$A$2:$A$255,DB!$D$2:$D$255,"")</f>
        <v>Sector 2</v>
      </c>
    </row>
    <row r="5" spans="1:20" x14ac:dyDescent="0.2">
      <c r="A5" t="s">
        <v>17</v>
      </c>
      <c r="B5" t="s">
        <v>18</v>
      </c>
      <c r="C5" t="s">
        <v>19</v>
      </c>
      <c r="D5" t="s">
        <v>20</v>
      </c>
      <c r="E5" t="s">
        <v>3715</v>
      </c>
      <c r="F5" s="2">
        <v>46316.008043981477</v>
      </c>
      <c r="G5" t="s">
        <v>22</v>
      </c>
      <c r="H5" t="s">
        <v>6425</v>
      </c>
      <c r="I5">
        <v>380</v>
      </c>
      <c r="J5" t="s">
        <v>23</v>
      </c>
      <c r="K5" t="s">
        <v>24</v>
      </c>
      <c r="L5">
        <v>895</v>
      </c>
      <c r="M5" t="s">
        <v>2488</v>
      </c>
      <c r="N5" s="2">
        <v>46316.057187500002</v>
      </c>
      <c r="O5">
        <v>380</v>
      </c>
      <c r="P5" t="s">
        <v>26</v>
      </c>
      <c r="Q5">
        <v>190</v>
      </c>
      <c r="R5" s="3" t="str">
        <f>IF(OR(G5="12R",G5="12L"),_xlfn.XLOOKUP(C5,DB!$A$2:$A$255,DB!$B$2:$B$255,""),IF(OR(G5="30L",G5="30R"),_xlfn.XLOOKUP(C5,DB!$A$2:$A$255,DB!$C$2:$C$255,""),""))</f>
        <v>UDGUV</v>
      </c>
      <c r="S5" s="3">
        <f t="shared" si="0"/>
        <v>0</v>
      </c>
      <c r="T5" s="3" t="str">
        <f>_xlfn.XLOOKUP(C5,DB!$A$2:$A$255,DB!$D$2:$D$255,"")</f>
        <v>Sector 2</v>
      </c>
    </row>
    <row r="6" spans="1:20" x14ac:dyDescent="0.2">
      <c r="A6" t="s">
        <v>6426</v>
      </c>
      <c r="B6" t="s">
        <v>18</v>
      </c>
      <c r="C6" t="s">
        <v>148</v>
      </c>
      <c r="D6" t="s">
        <v>213</v>
      </c>
      <c r="E6" t="s">
        <v>6427</v>
      </c>
      <c r="F6" s="2">
        <v>46316.009421296301</v>
      </c>
      <c r="G6" t="s">
        <v>22</v>
      </c>
      <c r="H6" t="s">
        <v>6428</v>
      </c>
      <c r="I6">
        <v>410</v>
      </c>
      <c r="J6" t="s">
        <v>23</v>
      </c>
      <c r="K6" t="s">
        <v>152</v>
      </c>
      <c r="L6">
        <v>353</v>
      </c>
      <c r="M6" t="s">
        <v>31</v>
      </c>
      <c r="N6" s="2">
        <v>46316.029907407406</v>
      </c>
      <c r="O6">
        <v>410</v>
      </c>
      <c r="P6" t="s">
        <v>26</v>
      </c>
      <c r="Q6">
        <v>40</v>
      </c>
      <c r="R6" s="3" t="str">
        <f>IF(OR(G6="12R",G6="12L"),_xlfn.XLOOKUP(C6,DB!$A$2:$A$255,DB!$B$2:$B$255,""),IF(OR(G6="30L",G6="30R"),_xlfn.XLOOKUP(C6,DB!$A$2:$A$255,DB!$C$2:$C$255,""),""))</f>
        <v>NUDAL</v>
      </c>
      <c r="S6" s="3">
        <f t="shared" si="0"/>
        <v>0</v>
      </c>
      <c r="T6" s="3" t="str">
        <f>_xlfn.XLOOKUP(C6,DB!$A$2:$A$255,DB!$D$2:$D$255,"")</f>
        <v>Sector 3</v>
      </c>
    </row>
    <row r="7" spans="1:20" x14ac:dyDescent="0.2">
      <c r="A7" t="s">
        <v>32</v>
      </c>
      <c r="B7" t="s">
        <v>18</v>
      </c>
      <c r="C7" t="s">
        <v>33</v>
      </c>
      <c r="D7" t="s">
        <v>34</v>
      </c>
      <c r="E7" t="s">
        <v>839</v>
      </c>
      <c r="F7" s="2">
        <v>46316.019201388888</v>
      </c>
      <c r="G7" t="s">
        <v>22</v>
      </c>
      <c r="H7" t="s">
        <v>6429</v>
      </c>
      <c r="I7">
        <v>360</v>
      </c>
      <c r="J7" t="s">
        <v>23</v>
      </c>
      <c r="K7" t="s">
        <v>24</v>
      </c>
      <c r="L7">
        <v>863</v>
      </c>
      <c r="M7" t="s">
        <v>36</v>
      </c>
      <c r="N7" s="2">
        <v>46316.067372685182</v>
      </c>
      <c r="O7">
        <v>360</v>
      </c>
      <c r="P7" t="s">
        <v>26</v>
      </c>
      <c r="Q7">
        <v>190</v>
      </c>
      <c r="R7" s="3" t="str">
        <f>IF(OR(G7="12R",G7="12L"),_xlfn.XLOOKUP(C7,DB!$A$2:$A$255,DB!$B$2:$B$255,""),IF(OR(G7="30L",G7="30R"),_xlfn.XLOOKUP(C7,DB!$A$2:$A$255,DB!$C$2:$C$255,""),""))</f>
        <v>UDGUV</v>
      </c>
      <c r="S7" s="3">
        <f t="shared" si="0"/>
        <v>0</v>
      </c>
      <c r="T7" s="3" t="str">
        <f>_xlfn.XLOOKUP(C7,DB!$A$2:$A$255,DB!$D$2:$D$255,"")</f>
        <v>Sector 2</v>
      </c>
    </row>
    <row r="8" spans="1:20" x14ac:dyDescent="0.2">
      <c r="A8" t="s">
        <v>689</v>
      </c>
      <c r="B8" t="s">
        <v>18</v>
      </c>
      <c r="C8" t="s">
        <v>690</v>
      </c>
      <c r="D8" t="s">
        <v>39</v>
      </c>
      <c r="E8" t="s">
        <v>5698</v>
      </c>
      <c r="F8" s="2">
        <v>46316.021979166668</v>
      </c>
      <c r="G8" t="s">
        <v>22</v>
      </c>
      <c r="H8" t="s">
        <v>6430</v>
      </c>
      <c r="I8">
        <v>390</v>
      </c>
      <c r="J8" t="s">
        <v>23</v>
      </c>
      <c r="K8" t="s">
        <v>24</v>
      </c>
      <c r="L8">
        <v>136</v>
      </c>
      <c r="M8" t="s">
        <v>3601</v>
      </c>
      <c r="N8" s="2">
        <v>46316.031157407408</v>
      </c>
      <c r="O8">
        <v>201</v>
      </c>
      <c r="P8" t="s">
        <v>41</v>
      </c>
      <c r="Q8">
        <v>190</v>
      </c>
      <c r="R8" s="3" t="str">
        <f>IF(OR(G8="12R",G8="12L"),_xlfn.XLOOKUP(C8,DB!$A$2:$A$255,DB!$B$2:$B$255,""),IF(OR(G8="30L",G8="30R"),_xlfn.XLOOKUP(C8,DB!$A$2:$A$255,DB!$C$2:$C$255,""),""))</f>
        <v>NUDAL</v>
      </c>
      <c r="S8" s="3">
        <f t="shared" si="0"/>
        <v>0</v>
      </c>
      <c r="T8" s="3" t="str">
        <f>_xlfn.XLOOKUP(C8,DB!$A$2:$A$255,DB!$D$2:$D$255,"")</f>
        <v>Sector 3</v>
      </c>
    </row>
    <row r="9" spans="1:20" x14ac:dyDescent="0.2">
      <c r="A9" t="s">
        <v>338</v>
      </c>
      <c r="B9" t="s">
        <v>18</v>
      </c>
      <c r="C9" t="s">
        <v>75</v>
      </c>
      <c r="D9" t="s">
        <v>54</v>
      </c>
      <c r="E9" t="s">
        <v>222</v>
      </c>
      <c r="F9" s="2">
        <v>46316.037499999999</v>
      </c>
      <c r="G9" t="s">
        <v>22</v>
      </c>
      <c r="H9" t="s">
        <v>6431</v>
      </c>
      <c r="I9">
        <v>380</v>
      </c>
      <c r="J9" t="s">
        <v>23</v>
      </c>
      <c r="K9" t="s">
        <v>24</v>
      </c>
      <c r="L9">
        <v>742</v>
      </c>
      <c r="M9" t="s">
        <v>75</v>
      </c>
      <c r="N9" s="2">
        <v>46316.085057870368</v>
      </c>
      <c r="O9">
        <v>0</v>
      </c>
      <c r="P9" t="s">
        <v>26</v>
      </c>
      <c r="Q9">
        <v>190</v>
      </c>
      <c r="R9" s="3" t="str">
        <f>IF(OR(G9="12R",G9="12L"),_xlfn.XLOOKUP(C9,DB!$A$2:$A$255,DB!$B$2:$B$255,""),IF(OR(G9="30L",G9="30R"),_xlfn.XLOOKUP(C9,DB!$A$2:$A$255,DB!$C$2:$C$255,""),""))</f>
        <v>UDGUV</v>
      </c>
      <c r="S9" s="3">
        <f t="shared" si="0"/>
        <v>0</v>
      </c>
      <c r="T9" s="3" t="str">
        <f>_xlfn.XLOOKUP(C9,DB!$A$2:$A$255,DB!$D$2:$D$255,"")</f>
        <v>Sector 2</v>
      </c>
    </row>
    <row r="10" spans="1:20" x14ac:dyDescent="0.2">
      <c r="A10" t="s">
        <v>42</v>
      </c>
      <c r="B10" t="s">
        <v>18</v>
      </c>
      <c r="C10" t="s">
        <v>43</v>
      </c>
      <c r="D10" t="s">
        <v>44</v>
      </c>
      <c r="E10" t="s">
        <v>288</v>
      </c>
      <c r="F10" s="2">
        <v>46316.040196759262</v>
      </c>
      <c r="G10" t="s">
        <v>22</v>
      </c>
      <c r="H10" t="s">
        <v>6432</v>
      </c>
      <c r="I10">
        <v>360</v>
      </c>
      <c r="J10" t="s">
        <v>23</v>
      </c>
      <c r="K10" t="s">
        <v>24</v>
      </c>
      <c r="L10">
        <v>923</v>
      </c>
      <c r="M10" t="s">
        <v>6433</v>
      </c>
      <c r="N10" s="2">
        <v>46316.090115740742</v>
      </c>
      <c r="O10">
        <v>360</v>
      </c>
      <c r="P10" t="s">
        <v>26</v>
      </c>
      <c r="Q10">
        <v>190</v>
      </c>
      <c r="R10" s="3" t="str">
        <f>IF(OR(G10="12R",G10="12L"),_xlfn.XLOOKUP(C10,DB!$A$2:$A$255,DB!$B$2:$B$255,""),IF(OR(G10="30L",G10="30R"),_xlfn.XLOOKUP(C10,DB!$A$2:$A$255,DB!$C$2:$C$255,""),""))</f>
        <v>UDGUV</v>
      </c>
      <c r="S10" s="3">
        <f t="shared" si="0"/>
        <v>0</v>
      </c>
      <c r="T10" s="3" t="str">
        <f>_xlfn.XLOOKUP(C10,DB!$A$2:$A$255,DB!$D$2:$D$255,"")</f>
        <v>Sector 2</v>
      </c>
    </row>
    <row r="11" spans="1:20" x14ac:dyDescent="0.2">
      <c r="A11" t="s">
        <v>2636</v>
      </c>
      <c r="B11" t="s">
        <v>18</v>
      </c>
      <c r="C11" t="s">
        <v>365</v>
      </c>
      <c r="D11" t="s">
        <v>366</v>
      </c>
      <c r="E11" t="s">
        <v>2637</v>
      </c>
      <c r="F11" s="2">
        <v>46316.041689814811</v>
      </c>
      <c r="G11" t="s">
        <v>22</v>
      </c>
      <c r="H11" t="s">
        <v>6434</v>
      </c>
      <c r="I11">
        <v>390</v>
      </c>
      <c r="J11" t="s">
        <v>23</v>
      </c>
      <c r="K11" t="s">
        <v>24</v>
      </c>
      <c r="L11">
        <v>360</v>
      </c>
      <c r="M11" t="s">
        <v>31</v>
      </c>
      <c r="N11" s="2">
        <v>46316.062407407408</v>
      </c>
      <c r="O11">
        <v>390</v>
      </c>
      <c r="P11" t="s">
        <v>41</v>
      </c>
      <c r="Q11">
        <v>40</v>
      </c>
      <c r="R11" s="3" t="str">
        <f>IF(OR(G11="12R",G11="12L"),_xlfn.XLOOKUP(C11,DB!$A$2:$A$255,DB!$B$2:$B$255,""),IF(OR(G11="30L",G11="30R"),_xlfn.XLOOKUP(C11,DB!$A$2:$A$255,DB!$C$2:$C$255,""),""))</f>
        <v>NUDAL</v>
      </c>
      <c r="S11" s="3">
        <f t="shared" si="0"/>
        <v>1</v>
      </c>
      <c r="T11" s="3" t="str">
        <f>_xlfn.XLOOKUP(C11,DB!$A$2:$A$255,DB!$D$2:$D$255,"")</f>
        <v>Sector 3</v>
      </c>
    </row>
    <row r="12" spans="1:20" x14ac:dyDescent="0.2">
      <c r="A12" t="s">
        <v>57</v>
      </c>
      <c r="B12" t="s">
        <v>18</v>
      </c>
      <c r="C12" t="s">
        <v>43</v>
      </c>
      <c r="D12" t="s">
        <v>61</v>
      </c>
      <c r="E12" t="s">
        <v>605</v>
      </c>
      <c r="F12" s="2">
        <v>46316.043622685189</v>
      </c>
      <c r="G12" t="s">
        <v>22</v>
      </c>
      <c r="H12" t="s">
        <v>6435</v>
      </c>
      <c r="I12">
        <v>360</v>
      </c>
      <c r="J12" t="s">
        <v>23</v>
      </c>
      <c r="K12" t="s">
        <v>24</v>
      </c>
      <c r="L12">
        <v>858</v>
      </c>
      <c r="M12" t="s">
        <v>46</v>
      </c>
      <c r="N12" s="2">
        <v>46316.090856481482</v>
      </c>
      <c r="O12">
        <v>360</v>
      </c>
      <c r="P12" t="s">
        <v>26</v>
      </c>
      <c r="Q12">
        <v>190</v>
      </c>
      <c r="R12" s="3" t="str">
        <f>IF(OR(G12="12R",G12="12L"),_xlfn.XLOOKUP(C12,DB!$A$2:$A$255,DB!$B$2:$B$255,""),IF(OR(G12="30L",G12="30R"),_xlfn.XLOOKUP(C12,DB!$A$2:$A$255,DB!$C$2:$C$255,""),""))</f>
        <v>UDGUV</v>
      </c>
      <c r="S12" s="3">
        <f t="shared" si="0"/>
        <v>1</v>
      </c>
      <c r="T12" s="3" t="str">
        <f>_xlfn.XLOOKUP(C12,DB!$A$2:$A$255,DB!$D$2:$D$255,"")</f>
        <v>Sector 2</v>
      </c>
    </row>
    <row r="13" spans="1:20" x14ac:dyDescent="0.2">
      <c r="A13" t="s">
        <v>4606</v>
      </c>
      <c r="B13" t="s">
        <v>18</v>
      </c>
      <c r="C13" t="s">
        <v>988</v>
      </c>
      <c r="D13" t="s">
        <v>4607</v>
      </c>
      <c r="E13" t="s">
        <v>6436</v>
      </c>
      <c r="F13" s="2">
        <v>46316.060358796298</v>
      </c>
      <c r="G13" t="s">
        <v>22</v>
      </c>
      <c r="H13" t="s">
        <v>6437</v>
      </c>
      <c r="I13">
        <v>350</v>
      </c>
      <c r="J13" t="s">
        <v>23</v>
      </c>
      <c r="K13" t="s">
        <v>24</v>
      </c>
      <c r="L13">
        <v>135</v>
      </c>
      <c r="M13" t="s">
        <v>40</v>
      </c>
      <c r="N13" s="2">
        <v>46316.069745370369</v>
      </c>
      <c r="O13">
        <v>257</v>
      </c>
      <c r="P13" t="s">
        <v>41</v>
      </c>
      <c r="Q13">
        <v>190</v>
      </c>
      <c r="R13" s="3" t="str">
        <f>IF(OR(G13="12R",G13="12L"),_xlfn.XLOOKUP(C13,DB!$A$2:$A$255,DB!$B$2:$B$255,""),IF(OR(G13="30L",G13="30R"),_xlfn.XLOOKUP(C13,DB!$A$2:$A$255,DB!$C$2:$C$255,""),""))</f>
        <v>NUDAL</v>
      </c>
      <c r="S13" s="3">
        <f t="shared" si="0"/>
        <v>1</v>
      </c>
      <c r="T13" s="3" t="str">
        <f>_xlfn.XLOOKUP(C13,DB!$A$2:$A$255,DB!$D$2:$D$255,"")</f>
        <v>Sector 3</v>
      </c>
    </row>
    <row r="14" spans="1:20" x14ac:dyDescent="0.2">
      <c r="A14" t="s">
        <v>62</v>
      </c>
      <c r="B14" t="s">
        <v>18</v>
      </c>
      <c r="C14" t="s">
        <v>63</v>
      </c>
      <c r="D14" t="s">
        <v>371</v>
      </c>
      <c r="E14" t="s">
        <v>372</v>
      </c>
      <c r="F14" s="2">
        <v>46316.065729166672</v>
      </c>
      <c r="G14" t="s">
        <v>22</v>
      </c>
      <c r="H14" t="s">
        <v>6438</v>
      </c>
      <c r="I14">
        <v>340</v>
      </c>
      <c r="J14" t="s">
        <v>23</v>
      </c>
      <c r="K14" t="s">
        <v>24</v>
      </c>
      <c r="L14">
        <v>853</v>
      </c>
      <c r="M14" t="s">
        <v>836</v>
      </c>
      <c r="N14" s="2">
        <v>46316.112638888888</v>
      </c>
      <c r="O14">
        <v>340</v>
      </c>
      <c r="P14" t="s">
        <v>26</v>
      </c>
      <c r="Q14">
        <v>190</v>
      </c>
      <c r="R14" s="3" t="str">
        <f>IF(OR(G14="12R",G14="12L"),_xlfn.XLOOKUP(C14,DB!$A$2:$A$255,DB!$B$2:$B$255,""),IF(OR(G14="30L",G14="30R"),_xlfn.XLOOKUP(C14,DB!$A$2:$A$255,DB!$C$2:$C$255,""),""))</f>
        <v>UDGUV</v>
      </c>
      <c r="S14" s="3">
        <f t="shared" si="0"/>
        <v>1</v>
      </c>
      <c r="T14" s="3" t="str">
        <f>_xlfn.XLOOKUP(C14,DB!$A$2:$A$255,DB!$D$2:$D$255,"")</f>
        <v>Sector 2</v>
      </c>
    </row>
    <row r="15" spans="1:20" x14ac:dyDescent="0.2">
      <c r="A15" t="s">
        <v>47</v>
      </c>
      <c r="B15" t="s">
        <v>18</v>
      </c>
      <c r="C15" t="s">
        <v>48</v>
      </c>
      <c r="D15" t="s">
        <v>49</v>
      </c>
      <c r="E15" t="s">
        <v>2642</v>
      </c>
      <c r="F15" s="2">
        <v>46316.067152777774</v>
      </c>
      <c r="G15" t="s">
        <v>22</v>
      </c>
      <c r="H15" t="s">
        <v>6439</v>
      </c>
      <c r="I15">
        <v>350</v>
      </c>
      <c r="J15" t="s">
        <v>23</v>
      </c>
      <c r="K15" t="s">
        <v>24</v>
      </c>
      <c r="L15">
        <v>136</v>
      </c>
      <c r="M15" t="s">
        <v>40</v>
      </c>
      <c r="N15" s="2">
        <v>46316.076967592591</v>
      </c>
      <c r="O15">
        <v>256</v>
      </c>
      <c r="P15" t="s">
        <v>41</v>
      </c>
      <c r="Q15">
        <v>190</v>
      </c>
      <c r="R15" s="3" t="str">
        <f>IF(OR(G15="12R",G15="12L"),_xlfn.XLOOKUP(C15,DB!$A$2:$A$255,DB!$B$2:$B$255,""),IF(OR(G15="30L",G15="30R"),_xlfn.XLOOKUP(C15,DB!$A$2:$A$255,DB!$C$2:$C$255,""),""))</f>
        <v>NUDAL</v>
      </c>
      <c r="S15" s="3">
        <f t="shared" si="0"/>
        <v>1</v>
      </c>
      <c r="T15" s="3" t="str">
        <f>_xlfn.XLOOKUP(C15,DB!$A$2:$A$255,DB!$D$2:$D$255,"")</f>
        <v>Sector 3</v>
      </c>
    </row>
    <row r="16" spans="1:20" x14ac:dyDescent="0.2">
      <c r="A16" t="s">
        <v>373</v>
      </c>
      <c r="B16" t="s">
        <v>18</v>
      </c>
      <c r="C16" t="s">
        <v>38</v>
      </c>
      <c r="D16" t="s">
        <v>366</v>
      </c>
      <c r="E16" t="s">
        <v>4611</v>
      </c>
      <c r="F16" s="2">
        <v>46316.083541666667</v>
      </c>
      <c r="G16" t="s">
        <v>22</v>
      </c>
      <c r="H16" t="s">
        <v>6440</v>
      </c>
      <c r="I16">
        <v>370</v>
      </c>
      <c r="J16" t="s">
        <v>23</v>
      </c>
      <c r="K16" t="s">
        <v>24</v>
      </c>
      <c r="L16">
        <v>132</v>
      </c>
      <c r="M16" t="s">
        <v>40</v>
      </c>
      <c r="N16" s="2">
        <v>46316.093495370369</v>
      </c>
      <c r="O16">
        <v>217</v>
      </c>
      <c r="P16" t="s">
        <v>41</v>
      </c>
      <c r="Q16">
        <v>190</v>
      </c>
      <c r="R16" s="3" t="str">
        <f>IF(OR(G16="12R",G16="12L"),_xlfn.XLOOKUP(C16,DB!$A$2:$A$255,DB!$B$2:$B$255,""),IF(OR(G16="30L",G16="30R"),_xlfn.XLOOKUP(C16,DB!$A$2:$A$255,DB!$C$2:$C$255,""),""))</f>
        <v>NUDAL</v>
      </c>
      <c r="S16" s="3">
        <f t="shared" si="0"/>
        <v>2</v>
      </c>
      <c r="T16" s="3" t="str">
        <f>_xlfn.XLOOKUP(C16,DB!$A$2:$A$255,DB!$D$2:$D$255,"")</f>
        <v>Sector 3</v>
      </c>
    </row>
    <row r="17" spans="1:20" x14ac:dyDescent="0.2">
      <c r="A17" t="s">
        <v>65</v>
      </c>
      <c r="B17" t="s">
        <v>18</v>
      </c>
      <c r="C17" t="s">
        <v>66</v>
      </c>
      <c r="D17" t="s">
        <v>64</v>
      </c>
      <c r="E17" t="s">
        <v>67</v>
      </c>
      <c r="F17" s="2">
        <v>46316.087187500001</v>
      </c>
      <c r="G17" t="s">
        <v>22</v>
      </c>
      <c r="H17" t="s">
        <v>6441</v>
      </c>
      <c r="I17">
        <v>220</v>
      </c>
      <c r="J17" t="s">
        <v>23</v>
      </c>
      <c r="K17" t="s">
        <v>24</v>
      </c>
      <c r="L17">
        <v>356</v>
      </c>
      <c r="M17" t="s">
        <v>66</v>
      </c>
      <c r="N17" s="2">
        <v>46316.111597222218</v>
      </c>
      <c r="O17">
        <v>0</v>
      </c>
      <c r="P17" t="s">
        <v>26</v>
      </c>
      <c r="Q17">
        <v>190</v>
      </c>
      <c r="R17" s="3" t="str">
        <f>IF(OR(G17="12R",G17="12L"),_xlfn.XLOOKUP(C17,DB!$A$2:$A$255,DB!$B$2:$B$255,""),IF(OR(G17="30L",G17="30R"),_xlfn.XLOOKUP(C17,DB!$A$2:$A$255,DB!$C$2:$C$255,""),""))</f>
        <v>UDGUV</v>
      </c>
      <c r="S17" s="3">
        <f t="shared" si="0"/>
        <v>2</v>
      </c>
      <c r="T17" s="3" t="str">
        <f>_xlfn.XLOOKUP(C17,DB!$A$2:$A$255,DB!$D$2:$D$255,"")</f>
        <v>Sector 2</v>
      </c>
    </row>
    <row r="18" spans="1:20" x14ac:dyDescent="0.2">
      <c r="A18" t="s">
        <v>60</v>
      </c>
      <c r="B18" t="s">
        <v>18</v>
      </c>
      <c r="C18" t="s">
        <v>28</v>
      </c>
      <c r="D18" t="s">
        <v>61</v>
      </c>
      <c r="E18" t="s">
        <v>5247</v>
      </c>
      <c r="F18" s="2">
        <v>46316.088692129633</v>
      </c>
      <c r="G18" t="s">
        <v>22</v>
      </c>
      <c r="H18" t="s">
        <v>6442</v>
      </c>
      <c r="I18">
        <v>350</v>
      </c>
      <c r="J18" t="s">
        <v>23</v>
      </c>
      <c r="K18" t="s">
        <v>24</v>
      </c>
      <c r="L18">
        <v>360</v>
      </c>
      <c r="M18" t="s">
        <v>31</v>
      </c>
      <c r="N18" s="2">
        <v>46316.109618055554</v>
      </c>
      <c r="O18">
        <v>350</v>
      </c>
      <c r="P18" t="s">
        <v>26</v>
      </c>
      <c r="Q18">
        <v>40</v>
      </c>
      <c r="R18" s="3" t="str">
        <f>IF(OR(G18="12R",G18="12L"),_xlfn.XLOOKUP(C18,DB!$A$2:$A$255,DB!$B$2:$B$255,""),IF(OR(G18="30L",G18="30R"),_xlfn.XLOOKUP(C18,DB!$A$2:$A$255,DB!$C$2:$C$255,""),""))</f>
        <v>OMSUK</v>
      </c>
      <c r="S18" s="3">
        <f t="shared" si="0"/>
        <v>2</v>
      </c>
      <c r="T18" s="3" t="str">
        <f>_xlfn.XLOOKUP(C18,DB!$A$2:$A$255,DB!$D$2:$D$255,"")</f>
        <v>Sector 3</v>
      </c>
    </row>
    <row r="19" spans="1:20" x14ac:dyDescent="0.2">
      <c r="A19" t="s">
        <v>80</v>
      </c>
      <c r="B19" t="s">
        <v>18</v>
      </c>
      <c r="C19" t="s">
        <v>43</v>
      </c>
      <c r="D19" t="s">
        <v>20</v>
      </c>
      <c r="E19" t="s">
        <v>581</v>
      </c>
      <c r="F19" s="2">
        <v>46316.119027777779</v>
      </c>
      <c r="G19" t="s">
        <v>22</v>
      </c>
      <c r="H19" t="s">
        <v>6443</v>
      </c>
      <c r="I19">
        <v>360</v>
      </c>
      <c r="J19" t="s">
        <v>23</v>
      </c>
      <c r="K19" t="s">
        <v>24</v>
      </c>
      <c r="L19">
        <v>866</v>
      </c>
      <c r="M19" t="s">
        <v>462</v>
      </c>
      <c r="N19" s="2">
        <v>46316.167071759264</v>
      </c>
      <c r="O19">
        <v>360</v>
      </c>
      <c r="P19" t="s">
        <v>26</v>
      </c>
      <c r="Q19">
        <v>190</v>
      </c>
      <c r="R19" s="3" t="str">
        <f>IF(OR(G19="12R",G19="12L"),_xlfn.XLOOKUP(C19,DB!$A$2:$A$255,DB!$B$2:$B$255,""),IF(OR(G19="30L",G19="30R"),_xlfn.XLOOKUP(C19,DB!$A$2:$A$255,DB!$C$2:$C$255,""),""))</f>
        <v>UDGUV</v>
      </c>
      <c r="S19" s="3">
        <f t="shared" si="0"/>
        <v>2</v>
      </c>
      <c r="T19" s="3" t="str">
        <f>_xlfn.XLOOKUP(C19,DB!$A$2:$A$255,DB!$D$2:$D$255,"")</f>
        <v>Sector 2</v>
      </c>
    </row>
    <row r="20" spans="1:20" x14ac:dyDescent="0.2">
      <c r="A20" t="s">
        <v>74</v>
      </c>
      <c r="B20" t="s">
        <v>18</v>
      </c>
      <c r="C20" t="s">
        <v>66</v>
      </c>
      <c r="D20" t="s">
        <v>64</v>
      </c>
      <c r="E20" t="s">
        <v>2437</v>
      </c>
      <c r="F20" s="2">
        <v>46316.127083333333</v>
      </c>
      <c r="G20" t="s">
        <v>22</v>
      </c>
      <c r="H20" t="s">
        <v>6444</v>
      </c>
      <c r="I20">
        <v>220</v>
      </c>
      <c r="J20" t="s">
        <v>23</v>
      </c>
      <c r="K20" t="s">
        <v>24</v>
      </c>
      <c r="L20">
        <v>355</v>
      </c>
      <c r="M20" t="s">
        <v>66</v>
      </c>
      <c r="N20" s="2">
        <v>46316.151053240741</v>
      </c>
      <c r="O20">
        <v>0</v>
      </c>
      <c r="P20" t="s">
        <v>26</v>
      </c>
      <c r="Q20">
        <v>190</v>
      </c>
      <c r="R20" s="3" t="str">
        <f>IF(OR(G20="12R",G20="12L"),_xlfn.XLOOKUP(C20,DB!$A$2:$A$255,DB!$B$2:$B$255,""),IF(OR(G20="30L",G20="30R"),_xlfn.XLOOKUP(C20,DB!$A$2:$A$255,DB!$C$2:$C$255,""),""))</f>
        <v>UDGUV</v>
      </c>
      <c r="S20" s="3">
        <f t="shared" si="0"/>
        <v>3</v>
      </c>
      <c r="T20" s="3" t="str">
        <f>_xlfn.XLOOKUP(C20,DB!$A$2:$A$255,DB!$D$2:$D$255,"")</f>
        <v>Sector 2</v>
      </c>
    </row>
    <row r="21" spans="1:20" x14ac:dyDescent="0.2">
      <c r="A21" t="s">
        <v>77</v>
      </c>
      <c r="B21" t="s">
        <v>18</v>
      </c>
      <c r="C21" t="s">
        <v>19</v>
      </c>
      <c r="D21" t="s">
        <v>54</v>
      </c>
      <c r="E21" t="s">
        <v>102</v>
      </c>
      <c r="F21" s="2">
        <v>46316.132384259261</v>
      </c>
      <c r="G21" t="s">
        <v>22</v>
      </c>
      <c r="H21" t="s">
        <v>6445</v>
      </c>
      <c r="I21">
        <v>380</v>
      </c>
      <c r="J21" t="s">
        <v>23</v>
      </c>
      <c r="K21" t="s">
        <v>24</v>
      </c>
      <c r="L21">
        <v>863</v>
      </c>
      <c r="M21" t="s">
        <v>753</v>
      </c>
      <c r="N21" s="2">
        <v>46316.180011574077</v>
      </c>
      <c r="O21">
        <v>380</v>
      </c>
      <c r="P21" t="s">
        <v>26</v>
      </c>
      <c r="Q21">
        <v>190</v>
      </c>
      <c r="R21" s="3" t="str">
        <f>IF(OR(G21="12R",G21="12L"),_xlfn.XLOOKUP(C21,DB!$A$2:$A$255,DB!$B$2:$B$255,""),IF(OR(G21="30L",G21="30R"),_xlfn.XLOOKUP(C21,DB!$A$2:$A$255,DB!$C$2:$C$255,""),""))</f>
        <v>UDGUV</v>
      </c>
      <c r="S21" s="3">
        <f t="shared" si="0"/>
        <v>3</v>
      </c>
      <c r="T21" s="3" t="str">
        <f>_xlfn.XLOOKUP(C21,DB!$A$2:$A$255,DB!$D$2:$D$255,"")</f>
        <v>Sector 2</v>
      </c>
    </row>
    <row r="22" spans="1:20" x14ac:dyDescent="0.2">
      <c r="A22" t="s">
        <v>71</v>
      </c>
      <c r="B22" t="s">
        <v>18</v>
      </c>
      <c r="C22" t="s">
        <v>43</v>
      </c>
      <c r="D22" t="s">
        <v>54</v>
      </c>
      <c r="E22" t="s">
        <v>1101</v>
      </c>
      <c r="F22" s="2">
        <v>46316.14366898148</v>
      </c>
      <c r="G22" t="s">
        <v>22</v>
      </c>
      <c r="H22" t="s">
        <v>6446</v>
      </c>
      <c r="I22">
        <v>380</v>
      </c>
      <c r="J22" t="s">
        <v>23</v>
      </c>
      <c r="K22" t="s">
        <v>24</v>
      </c>
      <c r="L22">
        <v>905</v>
      </c>
      <c r="M22" t="s">
        <v>6447</v>
      </c>
      <c r="N22" s="2">
        <v>46316.193344907406</v>
      </c>
      <c r="O22">
        <v>380</v>
      </c>
      <c r="P22" t="s">
        <v>26</v>
      </c>
      <c r="Q22">
        <v>190</v>
      </c>
      <c r="R22" s="3" t="str">
        <f>IF(OR(G22="12R",G22="12L"),_xlfn.XLOOKUP(C22,DB!$A$2:$A$255,DB!$B$2:$B$255,""),IF(OR(G22="30L",G22="30R"),_xlfn.XLOOKUP(C22,DB!$A$2:$A$255,DB!$C$2:$C$255,""),""))</f>
        <v>UDGUV</v>
      </c>
      <c r="S22" s="3">
        <f t="shared" si="0"/>
        <v>3</v>
      </c>
      <c r="T22" s="3" t="str">
        <f>_xlfn.XLOOKUP(C22,DB!$A$2:$A$255,DB!$D$2:$D$255,"")</f>
        <v>Sector 2</v>
      </c>
    </row>
    <row r="23" spans="1:20" x14ac:dyDescent="0.2">
      <c r="A23" t="s">
        <v>89</v>
      </c>
      <c r="B23" t="s">
        <v>18</v>
      </c>
      <c r="C23" t="s">
        <v>43</v>
      </c>
      <c r="D23" t="s">
        <v>20</v>
      </c>
      <c r="E23" t="s">
        <v>3431</v>
      </c>
      <c r="F23" s="2">
        <v>46316.346342592587</v>
      </c>
      <c r="G23" t="s">
        <v>696</v>
      </c>
      <c r="H23" t="s">
        <v>6448</v>
      </c>
      <c r="I23">
        <v>360</v>
      </c>
      <c r="J23" t="s">
        <v>23</v>
      </c>
      <c r="K23" t="s">
        <v>24</v>
      </c>
      <c r="L23">
        <v>875</v>
      </c>
      <c r="M23" t="s">
        <v>2917</v>
      </c>
      <c r="N23" s="2">
        <v>46316.396655092598</v>
      </c>
      <c r="O23">
        <v>360</v>
      </c>
      <c r="P23" t="s">
        <v>26</v>
      </c>
      <c r="Q23">
        <v>190</v>
      </c>
      <c r="R23" s="3" t="str">
        <f>IF(OR(G23="12R",G23="12L"),_xlfn.XLOOKUP(C23,DB!$A$2:$A$255,DB!$B$2:$B$255,""),IF(OR(G23="30L",G23="30R"),_xlfn.XLOOKUP(C23,DB!$A$2:$A$255,DB!$C$2:$C$255,""),""))</f>
        <v>UDGUV</v>
      </c>
      <c r="S23" s="3">
        <f t="shared" si="0"/>
        <v>8</v>
      </c>
      <c r="T23" s="3" t="str">
        <f>_xlfn.XLOOKUP(C23,DB!$A$2:$A$255,DB!$D$2:$D$255,"")</f>
        <v>Sector 2</v>
      </c>
    </row>
    <row r="24" spans="1:20" x14ac:dyDescent="0.2">
      <c r="A24" t="s">
        <v>94</v>
      </c>
      <c r="B24" t="s">
        <v>18</v>
      </c>
      <c r="C24" t="s">
        <v>43</v>
      </c>
      <c r="D24" t="s">
        <v>61</v>
      </c>
      <c r="E24" t="s">
        <v>724</v>
      </c>
      <c r="F24" s="2">
        <v>46316.439988425926</v>
      </c>
      <c r="G24" t="s">
        <v>696</v>
      </c>
      <c r="H24" t="s">
        <v>6449</v>
      </c>
      <c r="I24">
        <v>300</v>
      </c>
      <c r="J24" t="s">
        <v>23</v>
      </c>
      <c r="K24" t="s">
        <v>24</v>
      </c>
      <c r="L24">
        <v>883</v>
      </c>
      <c r="M24" t="s">
        <v>628</v>
      </c>
      <c r="N24" s="2">
        <v>46316.488055555557</v>
      </c>
      <c r="O24">
        <v>300</v>
      </c>
      <c r="P24" t="s">
        <v>26</v>
      </c>
      <c r="Q24">
        <v>40</v>
      </c>
      <c r="R24" s="3" t="str">
        <f>IF(OR(G24="12R",G24="12L"),_xlfn.XLOOKUP(C24,DB!$A$2:$A$255,DB!$B$2:$B$255,""),IF(OR(G24="30L",G24="30R"),_xlfn.XLOOKUP(C24,DB!$A$2:$A$255,DB!$C$2:$C$255,""),""))</f>
        <v>UDGUV</v>
      </c>
      <c r="S24" s="3">
        <f t="shared" si="0"/>
        <v>10</v>
      </c>
      <c r="T24" s="3" t="str">
        <f>_xlfn.XLOOKUP(C24,DB!$A$2:$A$255,DB!$D$2:$D$255,"")</f>
        <v>Sector 2</v>
      </c>
    </row>
    <row r="25" spans="1:20" x14ac:dyDescent="0.2">
      <c r="A25" t="s">
        <v>106</v>
      </c>
      <c r="B25" t="s">
        <v>18</v>
      </c>
      <c r="C25" t="s">
        <v>43</v>
      </c>
      <c r="D25" t="s">
        <v>61</v>
      </c>
      <c r="E25" t="s">
        <v>605</v>
      </c>
      <c r="F25" s="2">
        <v>46316.459444444445</v>
      </c>
      <c r="G25" t="s">
        <v>696</v>
      </c>
      <c r="H25" t="s">
        <v>6450</v>
      </c>
      <c r="I25">
        <v>360</v>
      </c>
      <c r="J25" t="s">
        <v>23</v>
      </c>
      <c r="K25" t="s">
        <v>24</v>
      </c>
      <c r="L25">
        <v>858</v>
      </c>
      <c r="M25" t="s">
        <v>740</v>
      </c>
      <c r="N25" s="2">
        <v>46316.507222222222</v>
      </c>
      <c r="O25">
        <v>360</v>
      </c>
      <c r="P25" t="s">
        <v>26</v>
      </c>
      <c r="Q25">
        <v>190</v>
      </c>
      <c r="R25" s="3" t="str">
        <f>IF(OR(G25="12R",G25="12L"),_xlfn.XLOOKUP(C25,DB!$A$2:$A$255,DB!$B$2:$B$255,""),IF(OR(G25="30L",G25="30R"),_xlfn.XLOOKUP(C25,DB!$A$2:$A$255,DB!$C$2:$C$255,""),""))</f>
        <v>UDGUV</v>
      </c>
      <c r="S25" s="3">
        <f t="shared" si="0"/>
        <v>11</v>
      </c>
      <c r="T25" s="3" t="str">
        <f>_xlfn.XLOOKUP(C25,DB!$A$2:$A$255,DB!$D$2:$D$255,"")</f>
        <v>Sector 2</v>
      </c>
    </row>
    <row r="26" spans="1:20" x14ac:dyDescent="0.2">
      <c r="A26" t="s">
        <v>96</v>
      </c>
      <c r="B26" t="s">
        <v>18</v>
      </c>
      <c r="C26" t="s">
        <v>97</v>
      </c>
      <c r="D26" t="s">
        <v>34</v>
      </c>
      <c r="E26" t="s">
        <v>6119</v>
      </c>
      <c r="F26" s="2">
        <v>46316.463055555556</v>
      </c>
      <c r="G26" t="s">
        <v>696</v>
      </c>
      <c r="H26" t="s">
        <v>4855</v>
      </c>
      <c r="I26">
        <v>380</v>
      </c>
      <c r="J26" t="s">
        <v>23</v>
      </c>
      <c r="K26" t="s">
        <v>24</v>
      </c>
      <c r="L26">
        <v>877</v>
      </c>
      <c r="M26" t="s">
        <v>99</v>
      </c>
      <c r="N26" s="2">
        <v>46316.512002314819</v>
      </c>
      <c r="O26">
        <v>202</v>
      </c>
      <c r="P26" t="s">
        <v>26</v>
      </c>
      <c r="Q26">
        <v>190</v>
      </c>
      <c r="R26" s="3" t="str">
        <f>IF(OR(G26="12R",G26="12L"),_xlfn.XLOOKUP(C26,DB!$A$2:$A$255,DB!$B$2:$B$255,""),IF(OR(G26="30L",G26="30R"),_xlfn.XLOOKUP(C26,DB!$A$2:$A$255,DB!$C$2:$C$255,""),""))</f>
        <v>UDGUV</v>
      </c>
      <c r="S26" s="3">
        <f t="shared" si="0"/>
        <v>11</v>
      </c>
      <c r="T26" s="3" t="str">
        <f>_xlfn.XLOOKUP(C26,DB!$A$2:$A$255,DB!$D$2:$D$255,"")</f>
        <v>Sector 2</v>
      </c>
    </row>
    <row r="27" spans="1:20" x14ac:dyDescent="0.2">
      <c r="A27" t="s">
        <v>100</v>
      </c>
      <c r="B27" t="s">
        <v>18</v>
      </c>
      <c r="C27" t="s">
        <v>101</v>
      </c>
      <c r="D27" t="s">
        <v>20</v>
      </c>
      <c r="E27" t="s">
        <v>562</v>
      </c>
      <c r="F27" s="2">
        <v>46316.469687500001</v>
      </c>
      <c r="G27" t="s">
        <v>696</v>
      </c>
      <c r="H27" t="s">
        <v>6451</v>
      </c>
      <c r="I27">
        <v>360</v>
      </c>
      <c r="J27" t="s">
        <v>23</v>
      </c>
      <c r="K27" t="s">
        <v>24</v>
      </c>
      <c r="L27">
        <v>869</v>
      </c>
      <c r="M27" t="s">
        <v>703</v>
      </c>
      <c r="N27" s="2">
        <v>46316.517326388886</v>
      </c>
      <c r="O27">
        <v>360</v>
      </c>
      <c r="P27" t="s">
        <v>26</v>
      </c>
      <c r="Q27">
        <v>190</v>
      </c>
      <c r="R27" s="3" t="str">
        <f>IF(OR(G27="12R",G27="12L"),_xlfn.XLOOKUP(C27,DB!$A$2:$A$255,DB!$B$2:$B$255,""),IF(OR(G27="30L",G27="30R"),_xlfn.XLOOKUP(C27,DB!$A$2:$A$255,DB!$C$2:$C$255,""),""))</f>
        <v>UDGUV</v>
      </c>
      <c r="S27" s="3">
        <f t="shared" si="0"/>
        <v>11</v>
      </c>
      <c r="T27" s="3" t="str">
        <f>_xlfn.XLOOKUP(C27,DB!$A$2:$A$255,DB!$D$2:$D$255,"")</f>
        <v>Sector 2</v>
      </c>
    </row>
    <row r="28" spans="1:20" x14ac:dyDescent="0.2">
      <c r="A28" t="s">
        <v>103</v>
      </c>
      <c r="B28" t="s">
        <v>18</v>
      </c>
      <c r="C28" t="s">
        <v>43</v>
      </c>
      <c r="D28" t="s">
        <v>44</v>
      </c>
      <c r="E28" t="s">
        <v>623</v>
      </c>
      <c r="F28" s="2">
        <v>46316.471539351856</v>
      </c>
      <c r="G28" t="s">
        <v>696</v>
      </c>
      <c r="H28" t="s">
        <v>6452</v>
      </c>
      <c r="I28">
        <v>360</v>
      </c>
      <c r="J28" t="s">
        <v>23</v>
      </c>
      <c r="K28" t="s">
        <v>24</v>
      </c>
      <c r="L28">
        <v>891</v>
      </c>
      <c r="M28" t="s">
        <v>910</v>
      </c>
      <c r="N28" s="2">
        <v>46316.519236111111</v>
      </c>
      <c r="O28">
        <v>360</v>
      </c>
      <c r="P28" t="s">
        <v>26</v>
      </c>
      <c r="Q28">
        <v>190</v>
      </c>
      <c r="R28" s="3" t="str">
        <f>IF(OR(G28="12R",G28="12L"),_xlfn.XLOOKUP(C28,DB!$A$2:$A$255,DB!$B$2:$B$255,""),IF(OR(G28="30L",G28="30R"),_xlfn.XLOOKUP(C28,DB!$A$2:$A$255,DB!$C$2:$C$255,""),""))</f>
        <v>UDGUV</v>
      </c>
      <c r="S28" s="3">
        <f t="shared" si="0"/>
        <v>11</v>
      </c>
      <c r="T28" s="3" t="str">
        <f>_xlfn.XLOOKUP(C28,DB!$A$2:$A$255,DB!$D$2:$D$255,"")</f>
        <v>Sector 2</v>
      </c>
    </row>
    <row r="29" spans="1:20" x14ac:dyDescent="0.2">
      <c r="A29" t="s">
        <v>2666</v>
      </c>
      <c r="B29" t="s">
        <v>18</v>
      </c>
      <c r="C29" t="s">
        <v>379</v>
      </c>
      <c r="D29" t="s">
        <v>54</v>
      </c>
      <c r="E29" t="s">
        <v>222</v>
      </c>
      <c r="F29" s="2">
        <v>46316.475972222222</v>
      </c>
      <c r="G29" t="s">
        <v>696</v>
      </c>
      <c r="H29" t="s">
        <v>6453</v>
      </c>
      <c r="I29">
        <v>370</v>
      </c>
      <c r="J29" t="s">
        <v>23</v>
      </c>
      <c r="K29" t="s">
        <v>24</v>
      </c>
      <c r="L29">
        <v>134</v>
      </c>
      <c r="M29" t="s">
        <v>40</v>
      </c>
      <c r="N29" s="2">
        <v>46316.485138888893</v>
      </c>
      <c r="O29">
        <v>273</v>
      </c>
      <c r="P29" t="s">
        <v>26</v>
      </c>
      <c r="Q29">
        <v>190</v>
      </c>
      <c r="R29" s="3" t="str">
        <f>IF(OR(G29="12R",G29="12L"),_xlfn.XLOOKUP(C29,DB!$A$2:$A$255,DB!$B$2:$B$255,""),IF(OR(G29="30L",G29="30R"),_xlfn.XLOOKUP(C29,DB!$A$2:$A$255,DB!$C$2:$C$255,""),""))</f>
        <v>NUDAL</v>
      </c>
      <c r="S29" s="3">
        <f t="shared" si="0"/>
        <v>11</v>
      </c>
      <c r="T29" s="3" t="str">
        <f>_xlfn.XLOOKUP(C29,DB!$A$2:$A$255,DB!$D$2:$D$255,"")</f>
        <v>Sector 3</v>
      </c>
    </row>
    <row r="30" spans="1:20" x14ac:dyDescent="0.2">
      <c r="A30" t="s">
        <v>111</v>
      </c>
      <c r="B30" t="s">
        <v>18</v>
      </c>
      <c r="C30" t="s">
        <v>33</v>
      </c>
      <c r="D30" t="s">
        <v>20</v>
      </c>
      <c r="E30" t="s">
        <v>406</v>
      </c>
      <c r="F30" s="2">
        <v>46316.489907407406</v>
      </c>
      <c r="G30" t="s">
        <v>696</v>
      </c>
      <c r="H30" t="s">
        <v>6454</v>
      </c>
      <c r="I30">
        <v>360</v>
      </c>
      <c r="J30" t="s">
        <v>23</v>
      </c>
      <c r="K30" t="s">
        <v>24</v>
      </c>
      <c r="L30">
        <v>858</v>
      </c>
      <c r="M30" t="s">
        <v>36</v>
      </c>
      <c r="N30" s="2">
        <v>46316.538206018522</v>
      </c>
      <c r="O30">
        <v>360</v>
      </c>
      <c r="P30" t="s">
        <v>26</v>
      </c>
      <c r="Q30">
        <v>190</v>
      </c>
      <c r="R30" s="3" t="str">
        <f>IF(OR(G30="12R",G30="12L"),_xlfn.XLOOKUP(C30,DB!$A$2:$A$255,DB!$B$2:$B$255,""),IF(OR(G30="30L",G30="30R"),_xlfn.XLOOKUP(C30,DB!$A$2:$A$255,DB!$C$2:$C$255,""),""))</f>
        <v>UDGUV</v>
      </c>
      <c r="S30" s="3">
        <f t="shared" si="0"/>
        <v>11</v>
      </c>
      <c r="T30" s="3" t="str">
        <f>_xlfn.XLOOKUP(C30,DB!$A$2:$A$255,DB!$D$2:$D$255,"")</f>
        <v>Sector 2</v>
      </c>
    </row>
    <row r="31" spans="1:20" x14ac:dyDescent="0.2">
      <c r="A31" t="s">
        <v>114</v>
      </c>
      <c r="B31" t="s">
        <v>18</v>
      </c>
      <c r="C31" t="s">
        <v>115</v>
      </c>
      <c r="D31" t="s">
        <v>129</v>
      </c>
      <c r="E31" t="s">
        <v>4676</v>
      </c>
      <c r="F31" s="2">
        <v>46316.507222222222</v>
      </c>
      <c r="G31" t="s">
        <v>696</v>
      </c>
      <c r="H31" t="s">
        <v>6455</v>
      </c>
      <c r="I31">
        <v>370</v>
      </c>
      <c r="J31" t="s">
        <v>23</v>
      </c>
      <c r="K31" t="s">
        <v>24</v>
      </c>
      <c r="L31">
        <v>152</v>
      </c>
      <c r="M31" t="s">
        <v>6456</v>
      </c>
      <c r="N31" s="2">
        <v>46316.517175925925</v>
      </c>
      <c r="O31">
        <v>290</v>
      </c>
      <c r="P31" t="s">
        <v>26</v>
      </c>
      <c r="Q31">
        <v>190</v>
      </c>
      <c r="R31" s="3" t="str">
        <f>IF(OR(G31="12R",G31="12L"),_xlfn.XLOOKUP(C31,DB!$A$2:$A$255,DB!$B$2:$B$255,""),IF(OR(G31="30L",G31="30R"),_xlfn.XLOOKUP(C31,DB!$A$2:$A$255,DB!$C$2:$C$255,""),""))</f>
        <v>TAKUX</v>
      </c>
      <c r="S31" s="3">
        <f t="shared" si="0"/>
        <v>12</v>
      </c>
      <c r="T31" s="3" t="str">
        <f>_xlfn.XLOOKUP(C31,DB!$A$2:$A$255,DB!$D$2:$D$255,"")</f>
        <v>Sector 7</v>
      </c>
    </row>
    <row r="32" spans="1:20" x14ac:dyDescent="0.2">
      <c r="A32" t="s">
        <v>113</v>
      </c>
      <c r="B32" t="s">
        <v>18</v>
      </c>
      <c r="C32" t="s">
        <v>43</v>
      </c>
      <c r="D32" t="s">
        <v>44</v>
      </c>
      <c r="E32" t="s">
        <v>45</v>
      </c>
      <c r="F32" s="2">
        <v>46316.510138888887</v>
      </c>
      <c r="G32" t="s">
        <v>696</v>
      </c>
      <c r="H32" t="s">
        <v>6245</v>
      </c>
      <c r="I32">
        <v>360</v>
      </c>
      <c r="J32" t="s">
        <v>23</v>
      </c>
      <c r="K32" t="s">
        <v>24</v>
      </c>
      <c r="L32">
        <v>861</v>
      </c>
      <c r="M32" t="s">
        <v>46</v>
      </c>
      <c r="N32" s="2">
        <v>46316.558391203704</v>
      </c>
      <c r="O32">
        <v>360</v>
      </c>
      <c r="P32" t="s">
        <v>26</v>
      </c>
      <c r="Q32">
        <v>190</v>
      </c>
      <c r="R32" s="3" t="str">
        <f>IF(OR(G32="12R",G32="12L"),_xlfn.XLOOKUP(C32,DB!$A$2:$A$255,DB!$B$2:$B$255,""),IF(OR(G32="30L",G32="30R"),_xlfn.XLOOKUP(C32,DB!$A$2:$A$255,DB!$C$2:$C$255,""),""))</f>
        <v>UDGUV</v>
      </c>
      <c r="S32" s="3">
        <f t="shared" si="0"/>
        <v>12</v>
      </c>
      <c r="T32" s="3" t="str">
        <f>_xlfn.XLOOKUP(C32,DB!$A$2:$A$255,DB!$D$2:$D$255,"")</f>
        <v>Sector 2</v>
      </c>
    </row>
    <row r="33" spans="1:20" x14ac:dyDescent="0.2">
      <c r="A33" t="s">
        <v>127</v>
      </c>
      <c r="B33" t="s">
        <v>18</v>
      </c>
      <c r="C33" t="s">
        <v>128</v>
      </c>
      <c r="D33" t="s">
        <v>129</v>
      </c>
      <c r="E33" t="s">
        <v>6457</v>
      </c>
      <c r="F33" s="2">
        <v>46316.514166666668</v>
      </c>
      <c r="G33" t="s">
        <v>696</v>
      </c>
      <c r="H33" t="s">
        <v>6458</v>
      </c>
      <c r="I33">
        <v>360</v>
      </c>
      <c r="J33" t="s">
        <v>23</v>
      </c>
      <c r="K33" t="s">
        <v>24</v>
      </c>
      <c r="L33">
        <v>552</v>
      </c>
      <c r="M33" t="s">
        <v>130</v>
      </c>
      <c r="N33" s="2">
        <v>46316.544363425928</v>
      </c>
      <c r="O33">
        <v>360</v>
      </c>
      <c r="P33" t="s">
        <v>26</v>
      </c>
      <c r="Q33">
        <v>190</v>
      </c>
      <c r="R33" s="3" t="str">
        <f>IF(OR(G33="12R",G33="12L"),_xlfn.XLOOKUP(C33,DB!$A$2:$A$255,DB!$B$2:$B$255,""),IF(OR(G33="30L",G33="30R"),_xlfn.XLOOKUP(C33,DB!$A$2:$A$255,DB!$C$2:$C$255,""),""))</f>
        <v>ENEBA</v>
      </c>
      <c r="S33" s="3">
        <f t="shared" si="0"/>
        <v>12</v>
      </c>
      <c r="T33" s="3" t="str">
        <f>_xlfn.XLOOKUP(C33,DB!$A$2:$A$255,DB!$D$2:$D$255,"")</f>
        <v>Sector 3</v>
      </c>
    </row>
    <row r="34" spans="1:20" x14ac:dyDescent="0.2">
      <c r="A34" t="s">
        <v>107</v>
      </c>
      <c r="B34" t="s">
        <v>18</v>
      </c>
      <c r="C34" t="s">
        <v>108</v>
      </c>
      <c r="D34" t="s">
        <v>34</v>
      </c>
      <c r="E34" t="s">
        <v>6361</v>
      </c>
      <c r="F34" s="2">
        <v>46316.518877314811</v>
      </c>
      <c r="G34" t="s">
        <v>696</v>
      </c>
      <c r="H34" t="s">
        <v>5734</v>
      </c>
      <c r="I34">
        <v>290</v>
      </c>
      <c r="J34" t="s">
        <v>23</v>
      </c>
      <c r="K34" t="s">
        <v>24</v>
      </c>
      <c r="L34">
        <v>136</v>
      </c>
      <c r="M34" t="s">
        <v>40</v>
      </c>
      <c r="N34" s="2">
        <v>46316.528240740736</v>
      </c>
      <c r="O34">
        <v>278</v>
      </c>
      <c r="P34" t="s">
        <v>26</v>
      </c>
      <c r="Q34">
        <v>190</v>
      </c>
      <c r="R34" s="3" t="str">
        <f>IF(OR(G34="12R",G34="12L"),_xlfn.XLOOKUP(C34,DB!$A$2:$A$255,DB!$B$2:$B$255,""),IF(OR(G34="30L",G34="30R"),_xlfn.XLOOKUP(C34,DB!$A$2:$A$255,DB!$C$2:$C$255,""),""))</f>
        <v>NUDAL</v>
      </c>
      <c r="S34" s="3">
        <f t="shared" si="0"/>
        <v>12</v>
      </c>
      <c r="T34" s="3" t="str">
        <f>_xlfn.XLOOKUP(C34,DB!$A$2:$A$255,DB!$D$2:$D$255,"")</f>
        <v>Sector 3</v>
      </c>
    </row>
    <row r="35" spans="1:20" x14ac:dyDescent="0.2">
      <c r="A35" t="s">
        <v>121</v>
      </c>
      <c r="B35" t="s">
        <v>18</v>
      </c>
      <c r="C35" t="s">
        <v>122</v>
      </c>
      <c r="D35" t="s">
        <v>123</v>
      </c>
      <c r="E35" t="s">
        <v>6459</v>
      </c>
      <c r="F35" s="2">
        <v>46316.540949074071</v>
      </c>
      <c r="G35" t="s">
        <v>696</v>
      </c>
      <c r="H35" t="s">
        <v>6460</v>
      </c>
      <c r="I35">
        <v>380</v>
      </c>
      <c r="J35" t="s">
        <v>23</v>
      </c>
      <c r="K35" t="s">
        <v>24</v>
      </c>
      <c r="L35">
        <v>520</v>
      </c>
      <c r="M35" t="s">
        <v>130</v>
      </c>
      <c r="N35" s="2">
        <v>46316.571435185186</v>
      </c>
      <c r="O35">
        <v>400</v>
      </c>
      <c r="P35" t="s">
        <v>26</v>
      </c>
      <c r="Q35">
        <v>40</v>
      </c>
      <c r="R35" s="3" t="str">
        <f>IF(OR(G35="12R",G35="12L"),_xlfn.XLOOKUP(C35,DB!$A$2:$A$255,DB!$B$2:$B$255,""),IF(OR(G35="30L",G35="30R"),_xlfn.XLOOKUP(C35,DB!$A$2:$A$255,DB!$C$2:$C$255,""),""))</f>
        <v>ENEBA</v>
      </c>
      <c r="S35" s="3">
        <f t="shared" si="0"/>
        <v>12</v>
      </c>
      <c r="T35" s="3" t="str">
        <f>_xlfn.XLOOKUP(C35,DB!$A$2:$A$255,DB!$D$2:$D$255,"")</f>
        <v>Sector 3</v>
      </c>
    </row>
    <row r="36" spans="1:20" x14ac:dyDescent="0.2">
      <c r="A36" t="s">
        <v>573</v>
      </c>
      <c r="B36" t="s">
        <v>18</v>
      </c>
      <c r="C36" t="s">
        <v>18</v>
      </c>
      <c r="D36" t="s">
        <v>186</v>
      </c>
      <c r="F36" s="2">
        <v>46316.543749999997</v>
      </c>
      <c r="G36" t="s">
        <v>696</v>
      </c>
      <c r="H36" t="s">
        <v>138</v>
      </c>
      <c r="I36">
        <v>15</v>
      </c>
      <c r="J36" t="s">
        <v>139</v>
      </c>
      <c r="K36" t="s">
        <v>51</v>
      </c>
      <c r="L36">
        <v>104</v>
      </c>
      <c r="M36" t="s">
        <v>18</v>
      </c>
      <c r="N36" s="2">
        <v>46316.584513888884</v>
      </c>
      <c r="O36">
        <v>0</v>
      </c>
      <c r="P36" t="s">
        <v>137</v>
      </c>
      <c r="Q36">
        <v>15</v>
      </c>
      <c r="R36" s="3" t="str">
        <f>IF(OR(G36="12R",G36="12L"),_xlfn.XLOOKUP(C36,DB!$A$2:$A$255,DB!$B$2:$B$255,""),IF(OR(G36="30L",G36="30R"),_xlfn.XLOOKUP(C36,DB!$A$2:$A$255,DB!$C$2:$C$255,""),""))</f>
        <v/>
      </c>
      <c r="S36" s="3">
        <f t="shared" si="0"/>
        <v>13</v>
      </c>
      <c r="T36" s="3" t="str">
        <f>_xlfn.XLOOKUP(C36,DB!$A$2:$A$255,DB!$D$2:$D$255,"")</f>
        <v/>
      </c>
    </row>
    <row r="37" spans="1:20" x14ac:dyDescent="0.2">
      <c r="A37" t="s">
        <v>133</v>
      </c>
      <c r="B37" t="s">
        <v>18</v>
      </c>
      <c r="C37" t="s">
        <v>134</v>
      </c>
      <c r="D37" t="s">
        <v>129</v>
      </c>
      <c r="E37" t="s">
        <v>6461</v>
      </c>
      <c r="F37" s="2">
        <v>46316.5465625</v>
      </c>
      <c r="G37" t="s">
        <v>696</v>
      </c>
      <c r="H37" t="s">
        <v>6462</v>
      </c>
      <c r="I37">
        <v>370</v>
      </c>
      <c r="J37" t="s">
        <v>23</v>
      </c>
      <c r="K37" t="s">
        <v>24</v>
      </c>
      <c r="L37">
        <v>350</v>
      </c>
      <c r="M37" t="s">
        <v>31</v>
      </c>
      <c r="N37" s="2">
        <v>46316.566168981481</v>
      </c>
      <c r="O37">
        <v>370</v>
      </c>
      <c r="P37" t="s">
        <v>26</v>
      </c>
      <c r="Q37">
        <v>190</v>
      </c>
      <c r="R37" s="3" t="str">
        <f>IF(OR(G37="12R",G37="12L"),_xlfn.XLOOKUP(C37,DB!$A$2:$A$255,DB!$B$2:$B$255,""),IF(OR(G37="30L",G37="30R"),_xlfn.XLOOKUP(C37,DB!$A$2:$A$255,DB!$C$2:$C$255,""),""))</f>
        <v>ENEBA</v>
      </c>
      <c r="S37" s="3">
        <f t="shared" si="0"/>
        <v>13</v>
      </c>
      <c r="T37" s="3" t="str">
        <f>_xlfn.XLOOKUP(C37,DB!$A$2:$A$255,DB!$D$2:$D$255,"")</f>
        <v>Sector 3</v>
      </c>
    </row>
    <row r="38" spans="1:20" x14ac:dyDescent="0.2">
      <c r="A38" t="s">
        <v>125</v>
      </c>
      <c r="B38" t="s">
        <v>18</v>
      </c>
      <c r="C38" t="s">
        <v>43</v>
      </c>
      <c r="D38" t="s">
        <v>44</v>
      </c>
      <c r="E38" t="s">
        <v>519</v>
      </c>
      <c r="F38" s="2">
        <v>46316.549745370372</v>
      </c>
      <c r="G38" t="s">
        <v>22</v>
      </c>
      <c r="H38" t="s">
        <v>6463</v>
      </c>
      <c r="I38">
        <v>360</v>
      </c>
      <c r="J38" t="s">
        <v>23</v>
      </c>
      <c r="K38" t="s">
        <v>24</v>
      </c>
      <c r="L38">
        <v>859</v>
      </c>
      <c r="M38" t="s">
        <v>46</v>
      </c>
      <c r="N38" s="2">
        <v>46316.597824074073</v>
      </c>
      <c r="O38">
        <v>360</v>
      </c>
      <c r="P38" t="s">
        <v>26</v>
      </c>
      <c r="Q38">
        <v>190</v>
      </c>
      <c r="R38" s="3" t="str">
        <f>IF(OR(G38="12R",G38="12L"),_xlfn.XLOOKUP(C38,DB!$A$2:$A$255,DB!$B$2:$B$255,""),IF(OR(G38="30L",G38="30R"),_xlfn.XLOOKUP(C38,DB!$A$2:$A$255,DB!$C$2:$C$255,""),""))</f>
        <v>UDGUV</v>
      </c>
      <c r="S38" s="3">
        <f t="shared" si="0"/>
        <v>13</v>
      </c>
      <c r="T38" s="3" t="str">
        <f>_xlfn.XLOOKUP(C38,DB!$A$2:$A$255,DB!$D$2:$D$255,"")</f>
        <v>Sector 2</v>
      </c>
    </row>
    <row r="39" spans="1:20" x14ac:dyDescent="0.2">
      <c r="A39" t="s">
        <v>6464</v>
      </c>
      <c r="B39" t="s">
        <v>18</v>
      </c>
      <c r="C39" t="s">
        <v>19</v>
      </c>
      <c r="D39" t="s">
        <v>213</v>
      </c>
      <c r="F39" s="2">
        <v>46316.556898148148</v>
      </c>
      <c r="G39" t="s">
        <v>22</v>
      </c>
      <c r="H39" t="s">
        <v>6465</v>
      </c>
      <c r="I39">
        <v>430</v>
      </c>
      <c r="J39" t="s">
        <v>23</v>
      </c>
      <c r="K39" t="s">
        <v>51</v>
      </c>
      <c r="L39">
        <v>869</v>
      </c>
      <c r="M39" t="s">
        <v>725</v>
      </c>
      <c r="N39" s="2">
        <v>46316.611562499995</v>
      </c>
      <c r="O39">
        <v>430</v>
      </c>
      <c r="P39" t="s">
        <v>26</v>
      </c>
      <c r="Q39">
        <v>40</v>
      </c>
      <c r="R39" s="3" t="str">
        <f>IF(OR(G39="12R",G39="12L"),_xlfn.XLOOKUP(C39,DB!$A$2:$A$255,DB!$B$2:$B$255,""),IF(OR(G39="30L",G39="30R"),_xlfn.XLOOKUP(C39,DB!$A$2:$A$255,DB!$C$2:$C$255,""),""))</f>
        <v>UDGUV</v>
      </c>
      <c r="S39" s="3">
        <f t="shared" si="0"/>
        <v>13</v>
      </c>
      <c r="T39" s="3" t="str">
        <f>_xlfn.XLOOKUP(C39,DB!$A$2:$A$255,DB!$D$2:$D$255,"")</f>
        <v>Sector 2</v>
      </c>
    </row>
    <row r="40" spans="1:20" x14ac:dyDescent="0.2">
      <c r="A40" t="s">
        <v>5754</v>
      </c>
      <c r="B40" t="s">
        <v>18</v>
      </c>
      <c r="C40" t="s">
        <v>166</v>
      </c>
      <c r="D40" t="s">
        <v>5755</v>
      </c>
      <c r="F40" s="2">
        <v>46316.566516203704</v>
      </c>
      <c r="G40" t="s">
        <v>22</v>
      </c>
      <c r="H40" t="s">
        <v>167</v>
      </c>
      <c r="I40">
        <v>15</v>
      </c>
      <c r="J40" t="s">
        <v>139</v>
      </c>
      <c r="K40" t="s">
        <v>51</v>
      </c>
      <c r="L40">
        <v>58</v>
      </c>
      <c r="M40" t="s">
        <v>166</v>
      </c>
      <c r="N40" s="2">
        <v>46316.577418981484</v>
      </c>
      <c r="O40">
        <v>0</v>
      </c>
      <c r="P40" t="s">
        <v>137</v>
      </c>
      <c r="Q40">
        <v>15</v>
      </c>
      <c r="R40" s="3" t="str">
        <f>IF(OR(G40="12R",G40="12L"),_xlfn.XLOOKUP(C40,DB!$A$2:$A$255,DB!$B$2:$B$255,""),IF(OR(G40="30L",G40="30R"),_xlfn.XLOOKUP(C40,DB!$A$2:$A$255,DB!$C$2:$C$255,""),""))</f>
        <v>CZM</v>
      </c>
      <c r="S40" s="3">
        <f t="shared" si="0"/>
        <v>13</v>
      </c>
      <c r="T40" s="3" t="str">
        <f>_xlfn.XLOOKUP(C40,DB!$A$2:$A$255,DB!$D$2:$D$255,"")</f>
        <v>Sector 7</v>
      </c>
    </row>
    <row r="41" spans="1:20" x14ac:dyDescent="0.2">
      <c r="A41" t="s">
        <v>135</v>
      </c>
      <c r="B41" t="s">
        <v>18</v>
      </c>
      <c r="C41" t="s">
        <v>136</v>
      </c>
      <c r="D41" t="s">
        <v>44</v>
      </c>
      <c r="E41" t="s">
        <v>5646</v>
      </c>
      <c r="F41" s="2">
        <v>46316.57539351852</v>
      </c>
      <c r="G41" t="s">
        <v>22</v>
      </c>
      <c r="H41" t="s">
        <v>6466</v>
      </c>
      <c r="I41">
        <v>330</v>
      </c>
      <c r="J41" t="s">
        <v>23</v>
      </c>
      <c r="K41" t="s">
        <v>24</v>
      </c>
      <c r="L41">
        <v>354</v>
      </c>
      <c r="M41" t="s">
        <v>31</v>
      </c>
      <c r="N41" s="2">
        <v>46316.596608796295</v>
      </c>
      <c r="O41">
        <v>330</v>
      </c>
      <c r="P41" t="s">
        <v>26</v>
      </c>
      <c r="Q41">
        <v>40</v>
      </c>
      <c r="R41" s="3" t="str">
        <f>IF(OR(G41="12R",G41="12L"),_xlfn.XLOOKUP(C41,DB!$A$2:$A$255,DB!$B$2:$B$255,""),IF(OR(G41="30L",G41="30R"),_xlfn.XLOOKUP(C41,DB!$A$2:$A$255,DB!$C$2:$C$255,""),""))</f>
        <v>OMSUK</v>
      </c>
      <c r="S41" s="3">
        <f t="shared" si="0"/>
        <v>13</v>
      </c>
      <c r="T41" s="3" t="str">
        <f>_xlfn.XLOOKUP(C41,DB!$A$2:$A$255,DB!$D$2:$D$255,"")</f>
        <v>Sector 3</v>
      </c>
    </row>
    <row r="42" spans="1:20" x14ac:dyDescent="0.2">
      <c r="A42" t="s">
        <v>140</v>
      </c>
      <c r="B42" t="s">
        <v>18</v>
      </c>
      <c r="C42" t="s">
        <v>43</v>
      </c>
      <c r="D42" t="s">
        <v>44</v>
      </c>
      <c r="E42" t="s">
        <v>588</v>
      </c>
      <c r="F42" s="2">
        <v>46316.599988425922</v>
      </c>
      <c r="G42" t="s">
        <v>22</v>
      </c>
      <c r="H42" t="s">
        <v>3853</v>
      </c>
      <c r="I42">
        <v>360</v>
      </c>
      <c r="J42" t="s">
        <v>23</v>
      </c>
      <c r="K42" t="s">
        <v>24</v>
      </c>
      <c r="L42">
        <v>859</v>
      </c>
      <c r="M42" t="s">
        <v>46</v>
      </c>
      <c r="N42" s="2">
        <v>46316.648287037038</v>
      </c>
      <c r="O42">
        <v>360</v>
      </c>
      <c r="P42" t="s">
        <v>26</v>
      </c>
      <c r="Q42">
        <v>190</v>
      </c>
      <c r="R42" s="3" t="str">
        <f>IF(OR(G42="12R",G42="12L"),_xlfn.XLOOKUP(C42,DB!$A$2:$A$255,DB!$B$2:$B$255,""),IF(OR(G42="30L",G42="30R"),_xlfn.XLOOKUP(C42,DB!$A$2:$A$255,DB!$C$2:$C$255,""),""))</f>
        <v>UDGUV</v>
      </c>
      <c r="S42" s="3">
        <f t="shared" si="0"/>
        <v>14</v>
      </c>
      <c r="T42" s="3" t="str">
        <f>_xlfn.XLOOKUP(C42,DB!$A$2:$A$255,DB!$D$2:$D$255,"")</f>
        <v>Sector 2</v>
      </c>
    </row>
    <row r="43" spans="1:20" x14ac:dyDescent="0.2">
      <c r="A43" t="s">
        <v>187</v>
      </c>
      <c r="B43" t="s">
        <v>18</v>
      </c>
      <c r="C43" t="s">
        <v>3270</v>
      </c>
      <c r="D43" t="s">
        <v>188</v>
      </c>
      <c r="F43" s="2">
        <v>46316.611979166672</v>
      </c>
      <c r="G43" t="s">
        <v>22</v>
      </c>
      <c r="H43" t="s">
        <v>6467</v>
      </c>
      <c r="I43">
        <v>25</v>
      </c>
      <c r="J43" t="s">
        <v>139</v>
      </c>
      <c r="K43" t="s">
        <v>51</v>
      </c>
      <c r="L43">
        <v>311</v>
      </c>
      <c r="M43" t="s">
        <v>3270</v>
      </c>
      <c r="N43" s="2">
        <v>46316.704965277779</v>
      </c>
      <c r="O43">
        <v>1</v>
      </c>
      <c r="P43" t="s">
        <v>137</v>
      </c>
      <c r="Q43">
        <v>927</v>
      </c>
      <c r="R43" s="3" t="str">
        <f>IF(OR(G43="12R",G43="12L"),_xlfn.XLOOKUP(C43,DB!$A$2:$A$255,DB!$B$2:$B$255,""),IF(OR(G43="30L",G43="30R"),_xlfn.XLOOKUP(C43,DB!$A$2:$A$255,DB!$C$2:$C$255,""),""))</f>
        <v/>
      </c>
      <c r="S43" s="3">
        <f t="shared" si="0"/>
        <v>14</v>
      </c>
      <c r="T43" s="3" t="str">
        <f>_xlfn.XLOOKUP(C43,DB!$A$2:$A$255,DB!$D$2:$D$255,"")</f>
        <v/>
      </c>
    </row>
    <row r="44" spans="1:20" x14ac:dyDescent="0.2">
      <c r="A44" t="s">
        <v>185</v>
      </c>
      <c r="B44" t="s">
        <v>18</v>
      </c>
      <c r="C44" t="s">
        <v>2728</v>
      </c>
      <c r="D44" t="s">
        <v>186</v>
      </c>
      <c r="F44" s="2">
        <v>46316.632118055553</v>
      </c>
      <c r="G44" t="s">
        <v>22</v>
      </c>
      <c r="H44" t="s">
        <v>167</v>
      </c>
      <c r="I44">
        <v>15</v>
      </c>
      <c r="J44" t="s">
        <v>139</v>
      </c>
      <c r="K44" t="s">
        <v>51</v>
      </c>
      <c r="L44">
        <v>74</v>
      </c>
      <c r="M44" t="s">
        <v>2728</v>
      </c>
      <c r="N44" s="2">
        <v>46316.650185185186</v>
      </c>
      <c r="O44">
        <v>0</v>
      </c>
      <c r="P44" t="s">
        <v>137</v>
      </c>
      <c r="Q44">
        <v>15</v>
      </c>
      <c r="R44" s="3" t="str">
        <f>IF(OR(G44="12R",G44="12L"),_xlfn.XLOOKUP(C44,DB!$A$2:$A$255,DB!$B$2:$B$255,""),IF(OR(G44="30L",G44="30R"),_xlfn.XLOOKUP(C44,DB!$A$2:$A$255,DB!$C$2:$C$255,""),""))</f>
        <v/>
      </c>
      <c r="S44" s="3">
        <f t="shared" si="0"/>
        <v>15</v>
      </c>
      <c r="T44" s="3" t="str">
        <f>_xlfn.XLOOKUP(C44,DB!$A$2:$A$255,DB!$D$2:$D$255,"")</f>
        <v/>
      </c>
    </row>
    <row r="45" spans="1:20" x14ac:dyDescent="0.2">
      <c r="A45" t="s">
        <v>464</v>
      </c>
      <c r="B45" t="s">
        <v>18</v>
      </c>
      <c r="C45" t="s">
        <v>166</v>
      </c>
      <c r="D45" t="s">
        <v>465</v>
      </c>
      <c r="F45" s="2">
        <v>46316.632789351846</v>
      </c>
      <c r="G45" t="s">
        <v>22</v>
      </c>
      <c r="H45" t="s">
        <v>167</v>
      </c>
      <c r="I45">
        <v>15</v>
      </c>
      <c r="J45" t="s">
        <v>139</v>
      </c>
      <c r="K45" t="s">
        <v>51</v>
      </c>
      <c r="L45">
        <v>58</v>
      </c>
      <c r="M45" t="s">
        <v>166</v>
      </c>
      <c r="N45" s="2">
        <v>46316.647523148145</v>
      </c>
      <c r="O45">
        <v>0</v>
      </c>
      <c r="P45" t="s">
        <v>137</v>
      </c>
      <c r="Q45">
        <v>15</v>
      </c>
      <c r="R45" s="3" t="str">
        <f>IF(OR(G45="12R",G45="12L"),_xlfn.XLOOKUP(C45,DB!$A$2:$A$255,DB!$B$2:$B$255,""),IF(OR(G45="30L",G45="30R"),_xlfn.XLOOKUP(C45,DB!$A$2:$A$255,DB!$C$2:$C$255,""),""))</f>
        <v>CZM</v>
      </c>
      <c r="S45" s="3">
        <f t="shared" si="0"/>
        <v>15</v>
      </c>
      <c r="T45" s="3" t="str">
        <f>_xlfn.XLOOKUP(C45,DB!$A$2:$A$255,DB!$D$2:$D$255,"")</f>
        <v>Sector 7</v>
      </c>
    </row>
    <row r="46" spans="1:20" x14ac:dyDescent="0.2">
      <c r="A46" t="s">
        <v>146</v>
      </c>
      <c r="B46" t="s">
        <v>18</v>
      </c>
      <c r="C46" t="s">
        <v>33</v>
      </c>
      <c r="D46" t="s">
        <v>34</v>
      </c>
      <c r="E46" t="s">
        <v>6468</v>
      </c>
      <c r="F46" s="2">
        <v>46316.635416666672</v>
      </c>
      <c r="G46" t="s">
        <v>22</v>
      </c>
      <c r="H46" t="s">
        <v>6469</v>
      </c>
      <c r="I46">
        <v>380</v>
      </c>
      <c r="J46" t="s">
        <v>23</v>
      </c>
      <c r="K46" t="s">
        <v>24</v>
      </c>
      <c r="L46">
        <v>864</v>
      </c>
      <c r="M46" t="s">
        <v>36</v>
      </c>
      <c r="N46" s="2">
        <v>46316.684247685189</v>
      </c>
      <c r="O46">
        <v>380</v>
      </c>
      <c r="P46" t="s">
        <v>26</v>
      </c>
      <c r="Q46">
        <v>190</v>
      </c>
      <c r="R46" s="3" t="str">
        <f>IF(OR(G46="12R",G46="12L"),_xlfn.XLOOKUP(C46,DB!$A$2:$A$255,DB!$B$2:$B$255,""),IF(OR(G46="30L",G46="30R"),_xlfn.XLOOKUP(C46,DB!$A$2:$A$255,DB!$C$2:$C$255,""),""))</f>
        <v>UDGUV</v>
      </c>
      <c r="S46" s="3">
        <f t="shared" si="0"/>
        <v>15</v>
      </c>
      <c r="T46" s="3" t="str">
        <f>_xlfn.XLOOKUP(C46,DB!$A$2:$A$255,DB!$D$2:$D$255,"")</f>
        <v>Sector 2</v>
      </c>
    </row>
    <row r="47" spans="1:20" x14ac:dyDescent="0.2">
      <c r="A47" t="s">
        <v>158</v>
      </c>
      <c r="B47" t="s">
        <v>18</v>
      </c>
      <c r="C47" t="s">
        <v>101</v>
      </c>
      <c r="D47" t="s">
        <v>20</v>
      </c>
      <c r="E47" t="s">
        <v>458</v>
      </c>
      <c r="F47" s="2">
        <v>46316.642766203702</v>
      </c>
      <c r="G47" t="s">
        <v>22</v>
      </c>
      <c r="H47" t="s">
        <v>6470</v>
      </c>
      <c r="I47">
        <v>340</v>
      </c>
      <c r="J47" t="s">
        <v>23</v>
      </c>
      <c r="K47" t="s">
        <v>24</v>
      </c>
      <c r="L47">
        <v>870</v>
      </c>
      <c r="M47" t="s">
        <v>725</v>
      </c>
      <c r="N47" s="2">
        <v>46316.69195601852</v>
      </c>
      <c r="O47">
        <v>340</v>
      </c>
      <c r="P47" t="s">
        <v>26</v>
      </c>
      <c r="Q47">
        <v>190</v>
      </c>
      <c r="R47" s="3" t="str">
        <f>IF(OR(G47="12R",G47="12L"),_xlfn.XLOOKUP(C47,DB!$A$2:$A$255,DB!$B$2:$B$255,""),IF(OR(G47="30L",G47="30R"),_xlfn.XLOOKUP(C47,DB!$A$2:$A$255,DB!$C$2:$C$255,""),""))</f>
        <v>UDGUV</v>
      </c>
      <c r="S47" s="3">
        <f t="shared" si="0"/>
        <v>15</v>
      </c>
      <c r="T47" s="3" t="str">
        <f>_xlfn.XLOOKUP(C47,DB!$A$2:$A$255,DB!$D$2:$D$255,"")</f>
        <v>Sector 2</v>
      </c>
    </row>
    <row r="48" spans="1:20" x14ac:dyDescent="0.2">
      <c r="A48" t="s">
        <v>154</v>
      </c>
      <c r="B48" t="s">
        <v>18</v>
      </c>
      <c r="C48" t="s">
        <v>43</v>
      </c>
      <c r="D48" t="s">
        <v>20</v>
      </c>
      <c r="E48" t="s">
        <v>3431</v>
      </c>
      <c r="F48" s="2">
        <v>46316.645474537036</v>
      </c>
      <c r="G48" t="s">
        <v>22</v>
      </c>
      <c r="H48" t="s">
        <v>6471</v>
      </c>
      <c r="I48">
        <v>360</v>
      </c>
      <c r="J48" t="s">
        <v>23</v>
      </c>
      <c r="K48" t="s">
        <v>24</v>
      </c>
      <c r="L48">
        <v>858</v>
      </c>
      <c r="M48" t="s">
        <v>46</v>
      </c>
      <c r="N48" s="2">
        <v>46316.694189814814</v>
      </c>
      <c r="O48">
        <v>360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150</v>
      </c>
      <c r="B49" t="s">
        <v>18</v>
      </c>
      <c r="C49" t="s">
        <v>50</v>
      </c>
      <c r="D49" t="s">
        <v>34</v>
      </c>
      <c r="E49" t="s">
        <v>4523</v>
      </c>
      <c r="F49" s="2">
        <v>46316.647696759261</v>
      </c>
      <c r="G49" t="s">
        <v>22</v>
      </c>
      <c r="H49" t="s">
        <v>6472</v>
      </c>
      <c r="I49">
        <v>380</v>
      </c>
      <c r="J49" t="s">
        <v>23</v>
      </c>
      <c r="K49" t="s">
        <v>152</v>
      </c>
      <c r="L49">
        <v>858</v>
      </c>
      <c r="M49" t="s">
        <v>46</v>
      </c>
      <c r="N49" s="2">
        <v>46316.69636574074</v>
      </c>
      <c r="O49">
        <v>380</v>
      </c>
      <c r="P49" t="s">
        <v>26</v>
      </c>
      <c r="Q49">
        <v>190</v>
      </c>
      <c r="R49" s="3" t="str">
        <f>IF(OR(G49="12R",G49="12L"),_xlfn.XLOOKUP(C49,DB!$A$2:$A$255,DB!$B$2:$B$255,""),IF(OR(G49="30L",G49="30R"),_xlfn.XLOOKUP(C49,DB!$A$2:$A$255,DB!$C$2:$C$255,""),""))</f>
        <v>UDGUV</v>
      </c>
      <c r="S49" s="3">
        <f t="shared" si="0"/>
        <v>15</v>
      </c>
      <c r="T49" s="3" t="str">
        <f>_xlfn.XLOOKUP(C49,DB!$A$2:$A$255,DB!$D$2:$D$255,"")</f>
        <v>Sector 2</v>
      </c>
    </row>
    <row r="50" spans="1:20" x14ac:dyDescent="0.2">
      <c r="A50" t="s">
        <v>147</v>
      </c>
      <c r="B50" t="s">
        <v>18</v>
      </c>
      <c r="C50" t="s">
        <v>148</v>
      </c>
      <c r="D50" t="s">
        <v>64</v>
      </c>
      <c r="E50" t="s">
        <v>67</v>
      </c>
      <c r="F50" s="2">
        <v>46316.648692129631</v>
      </c>
      <c r="G50" t="s">
        <v>22</v>
      </c>
      <c r="H50" t="s">
        <v>149</v>
      </c>
      <c r="I50">
        <v>330</v>
      </c>
      <c r="J50" t="s">
        <v>23</v>
      </c>
      <c r="K50" t="s">
        <v>24</v>
      </c>
      <c r="L50">
        <v>136</v>
      </c>
      <c r="M50" t="s">
        <v>40</v>
      </c>
      <c r="N50" s="2">
        <v>46316.657453703709</v>
      </c>
      <c r="O50">
        <v>303</v>
      </c>
      <c r="P50" t="s">
        <v>26</v>
      </c>
      <c r="Q50">
        <v>190</v>
      </c>
      <c r="R50" s="3" t="str">
        <f>IF(OR(G50="12R",G50="12L"),_xlfn.XLOOKUP(C50,DB!$A$2:$A$255,DB!$B$2:$B$255,""),IF(OR(G50="30L",G50="30R"),_xlfn.XLOOKUP(C50,DB!$A$2:$A$255,DB!$C$2:$C$255,""),""))</f>
        <v>NUDAL</v>
      </c>
      <c r="S50" s="3">
        <f t="shared" si="0"/>
        <v>15</v>
      </c>
      <c r="T50" s="3" t="str">
        <f>_xlfn.XLOOKUP(C50,DB!$A$2:$A$255,DB!$D$2:$D$255,"")</f>
        <v>Sector 3</v>
      </c>
    </row>
    <row r="51" spans="1:20" x14ac:dyDescent="0.2">
      <c r="A51" t="s">
        <v>466</v>
      </c>
      <c r="B51" t="s">
        <v>18</v>
      </c>
      <c r="C51" t="s">
        <v>50</v>
      </c>
      <c r="D51" t="s">
        <v>54</v>
      </c>
      <c r="E51" t="s">
        <v>4009</v>
      </c>
      <c r="F51" s="2">
        <v>46316.649687500001</v>
      </c>
      <c r="G51" t="s">
        <v>22</v>
      </c>
      <c r="H51" t="s">
        <v>6473</v>
      </c>
      <c r="I51">
        <v>380</v>
      </c>
      <c r="J51" t="s">
        <v>23</v>
      </c>
      <c r="K51" t="s">
        <v>24</v>
      </c>
      <c r="L51">
        <v>862</v>
      </c>
      <c r="M51" t="s">
        <v>46</v>
      </c>
      <c r="N51" s="2">
        <v>46316.698124999995</v>
      </c>
      <c r="O51">
        <v>380</v>
      </c>
      <c r="P51" t="s">
        <v>26</v>
      </c>
      <c r="Q51">
        <v>190</v>
      </c>
      <c r="R51" s="3" t="str">
        <f>IF(OR(G51="12R",G51="12L"),_xlfn.XLOOKUP(C51,DB!$A$2:$A$255,DB!$B$2:$B$255,""),IF(OR(G51="30L",G51="30R"),_xlfn.XLOOKUP(C51,DB!$A$2:$A$255,DB!$C$2:$C$255,""),""))</f>
        <v>UDGUV</v>
      </c>
      <c r="S51" s="3">
        <f t="shared" si="0"/>
        <v>15</v>
      </c>
      <c r="T51" s="3" t="str">
        <f>_xlfn.XLOOKUP(C51,DB!$A$2:$A$255,DB!$D$2:$D$255,"")</f>
        <v>Sector 2</v>
      </c>
    </row>
    <row r="52" spans="1:20" x14ac:dyDescent="0.2">
      <c r="A52" t="s">
        <v>393</v>
      </c>
      <c r="B52" t="s">
        <v>18</v>
      </c>
      <c r="C52" t="s">
        <v>28</v>
      </c>
      <c r="D52" t="s">
        <v>29</v>
      </c>
      <c r="E52" t="s">
        <v>6474</v>
      </c>
      <c r="F52" s="2">
        <v>46316.653263888889</v>
      </c>
      <c r="G52" t="s">
        <v>22</v>
      </c>
      <c r="H52" t="s">
        <v>6475</v>
      </c>
      <c r="I52">
        <v>370</v>
      </c>
      <c r="J52" t="s">
        <v>23</v>
      </c>
      <c r="K52" t="s">
        <v>24</v>
      </c>
      <c r="L52">
        <v>352</v>
      </c>
      <c r="M52" t="s">
        <v>31</v>
      </c>
      <c r="N52" s="2">
        <v>46316.674328703702</v>
      </c>
      <c r="O52">
        <v>370</v>
      </c>
      <c r="P52" t="s">
        <v>26</v>
      </c>
      <c r="Q52">
        <v>40</v>
      </c>
      <c r="R52" s="3" t="str">
        <f>IF(OR(G52="12R",G52="12L"),_xlfn.XLOOKUP(C52,DB!$A$2:$A$255,DB!$B$2:$B$255,""),IF(OR(G52="30L",G52="30R"),_xlfn.XLOOKUP(C52,DB!$A$2:$A$255,DB!$C$2:$C$255,""),""))</f>
        <v>OMSUK</v>
      </c>
      <c r="S52" s="3">
        <f t="shared" si="0"/>
        <v>15</v>
      </c>
      <c r="T52" s="3" t="str">
        <f>_xlfn.XLOOKUP(C52,DB!$A$2:$A$255,DB!$D$2:$D$255,"")</f>
        <v>Sector 3</v>
      </c>
    </row>
    <row r="53" spans="1:20" x14ac:dyDescent="0.2">
      <c r="A53" t="s">
        <v>401</v>
      </c>
      <c r="B53" t="s">
        <v>18</v>
      </c>
      <c r="C53" t="s">
        <v>565</v>
      </c>
      <c r="D53" t="s">
        <v>403</v>
      </c>
      <c r="F53" s="2">
        <v>46316.655277777776</v>
      </c>
      <c r="G53" t="s">
        <v>22</v>
      </c>
      <c r="H53" t="s">
        <v>167</v>
      </c>
      <c r="I53">
        <v>65</v>
      </c>
      <c r="J53" t="s">
        <v>139</v>
      </c>
      <c r="K53" t="s">
        <v>51</v>
      </c>
      <c r="L53">
        <v>227</v>
      </c>
      <c r="M53" t="s">
        <v>565</v>
      </c>
      <c r="N53" s="2">
        <v>46316.688009259262</v>
      </c>
      <c r="O53">
        <v>0</v>
      </c>
      <c r="P53" t="s">
        <v>137</v>
      </c>
      <c r="Q53">
        <v>15</v>
      </c>
      <c r="R53" s="3" t="str">
        <f>IF(OR(G53="12R",G53="12L"),_xlfn.XLOOKUP(C53,DB!$A$2:$A$255,DB!$B$2:$B$255,""),IF(OR(G53="30L",G53="30R"),_xlfn.XLOOKUP(C53,DB!$A$2:$A$255,DB!$C$2:$C$255,""),""))</f>
        <v/>
      </c>
      <c r="S53" s="3">
        <f t="shared" si="0"/>
        <v>15</v>
      </c>
      <c r="T53" s="3" t="str">
        <f>_xlfn.XLOOKUP(C53,DB!$A$2:$A$255,DB!$D$2:$D$255,"")</f>
        <v/>
      </c>
    </row>
    <row r="54" spans="1:20" x14ac:dyDescent="0.2">
      <c r="A54" t="s">
        <v>163</v>
      </c>
      <c r="B54" t="s">
        <v>18</v>
      </c>
      <c r="C54" t="s">
        <v>101</v>
      </c>
      <c r="D54" t="s">
        <v>129</v>
      </c>
      <c r="E54" t="s">
        <v>6476</v>
      </c>
      <c r="F54" s="2">
        <v>46316.657581018517</v>
      </c>
      <c r="G54" t="s">
        <v>22</v>
      </c>
      <c r="H54" t="s">
        <v>6477</v>
      </c>
      <c r="I54">
        <v>380</v>
      </c>
      <c r="J54" t="s">
        <v>23</v>
      </c>
      <c r="K54" t="s">
        <v>24</v>
      </c>
      <c r="L54">
        <v>860</v>
      </c>
      <c r="M54" t="s">
        <v>46</v>
      </c>
      <c r="N54" s="2">
        <v>46316.706250000003</v>
      </c>
      <c r="O54">
        <v>380</v>
      </c>
      <c r="P54" t="s">
        <v>26</v>
      </c>
      <c r="Q54">
        <v>190</v>
      </c>
      <c r="R54" s="3" t="str">
        <f>IF(OR(G54="12R",G54="12L"),_xlfn.XLOOKUP(C54,DB!$A$2:$A$255,DB!$B$2:$B$255,""),IF(OR(G54="30L",G54="30R"),_xlfn.XLOOKUP(C54,DB!$A$2:$A$255,DB!$C$2:$C$255,""),""))</f>
        <v>UDGUV</v>
      </c>
      <c r="S54" s="3">
        <f t="shared" si="0"/>
        <v>15</v>
      </c>
      <c r="T54" s="3" t="str">
        <f>_xlfn.XLOOKUP(C54,DB!$A$2:$A$255,DB!$D$2:$D$255,"")</f>
        <v>Sector 2</v>
      </c>
    </row>
    <row r="55" spans="1:20" x14ac:dyDescent="0.2">
      <c r="A55" t="s">
        <v>2986</v>
      </c>
      <c r="B55" t="s">
        <v>18</v>
      </c>
      <c r="C55" t="s">
        <v>203</v>
      </c>
      <c r="D55" t="s">
        <v>20</v>
      </c>
      <c r="E55" t="s">
        <v>3865</v>
      </c>
      <c r="F55" s="2">
        <v>46316.659513888888</v>
      </c>
      <c r="G55" t="s">
        <v>22</v>
      </c>
      <c r="H55" t="s">
        <v>6478</v>
      </c>
      <c r="I55">
        <v>380</v>
      </c>
      <c r="J55" t="s">
        <v>23</v>
      </c>
      <c r="K55" t="s">
        <v>24</v>
      </c>
      <c r="L55">
        <v>433</v>
      </c>
      <c r="M55" t="s">
        <v>204</v>
      </c>
      <c r="N55" s="2">
        <v>46316.683229166665</v>
      </c>
      <c r="O55">
        <v>380</v>
      </c>
      <c r="P55" t="s">
        <v>26</v>
      </c>
      <c r="Q55">
        <v>40</v>
      </c>
      <c r="R55" s="3" t="str">
        <f>IF(OR(G55="12R",G55="12L"),_xlfn.XLOOKUP(C55,DB!$A$2:$A$255,DB!$B$2:$B$255,""),IF(OR(G55="30L",G55="30R"),_xlfn.XLOOKUP(C55,DB!$A$2:$A$255,DB!$C$2:$C$255,""),""))</f>
        <v>ENEBA</v>
      </c>
      <c r="S55" s="3">
        <f t="shared" si="0"/>
        <v>15</v>
      </c>
      <c r="T55" s="3" t="str">
        <f>_xlfn.XLOOKUP(C55,DB!$A$2:$A$255,DB!$D$2:$D$255,"")</f>
        <v>Sector 3</v>
      </c>
    </row>
    <row r="56" spans="1:20" x14ac:dyDescent="0.2">
      <c r="A56" t="s">
        <v>157</v>
      </c>
      <c r="B56" t="s">
        <v>18</v>
      </c>
      <c r="C56" t="s">
        <v>19</v>
      </c>
      <c r="D56" t="s">
        <v>61</v>
      </c>
      <c r="E56" t="s">
        <v>757</v>
      </c>
      <c r="F56" s="2">
        <v>46316.661435185189</v>
      </c>
      <c r="G56" t="s">
        <v>22</v>
      </c>
      <c r="H56" t="s">
        <v>6479</v>
      </c>
      <c r="I56">
        <v>360</v>
      </c>
      <c r="J56" t="s">
        <v>23</v>
      </c>
      <c r="K56" t="s">
        <v>24</v>
      </c>
      <c r="L56">
        <v>859</v>
      </c>
      <c r="M56" t="s">
        <v>25</v>
      </c>
      <c r="N56" s="2">
        <v>46316.709699074076</v>
      </c>
      <c r="O56">
        <v>360</v>
      </c>
      <c r="P56" t="s">
        <v>26</v>
      </c>
      <c r="Q56">
        <v>190</v>
      </c>
      <c r="R56" s="3" t="str">
        <f>IF(OR(G56="12R",G56="12L"),_xlfn.XLOOKUP(C56,DB!$A$2:$A$255,DB!$B$2:$B$255,""),IF(OR(G56="30L",G56="30R"),_xlfn.XLOOKUP(C56,DB!$A$2:$A$255,DB!$C$2:$C$255,""),""))</f>
        <v>UDGUV</v>
      </c>
      <c r="S56" s="3">
        <f t="shared" si="0"/>
        <v>15</v>
      </c>
      <c r="T56" s="3" t="str">
        <f>_xlfn.XLOOKUP(C56,DB!$A$2:$A$255,DB!$D$2:$D$255,"")</f>
        <v>Sector 2</v>
      </c>
    </row>
    <row r="57" spans="1:20" x14ac:dyDescent="0.2">
      <c r="A57" t="s">
        <v>395</v>
      </c>
      <c r="B57" t="s">
        <v>18</v>
      </c>
      <c r="C57" t="s">
        <v>28</v>
      </c>
      <c r="D57" t="s">
        <v>29</v>
      </c>
      <c r="E57" t="s">
        <v>6480</v>
      </c>
      <c r="F57" s="2">
        <v>46316.665543981479</v>
      </c>
      <c r="G57" t="s">
        <v>22</v>
      </c>
      <c r="H57" t="s">
        <v>6481</v>
      </c>
      <c r="I57">
        <v>350</v>
      </c>
      <c r="J57" t="s">
        <v>23</v>
      </c>
      <c r="K57" t="s">
        <v>24</v>
      </c>
      <c r="L57">
        <v>359</v>
      </c>
      <c r="M57" t="s">
        <v>31</v>
      </c>
      <c r="N57" s="2">
        <v>46316.686851851853</v>
      </c>
      <c r="O57">
        <v>350</v>
      </c>
      <c r="P57" t="s">
        <v>26</v>
      </c>
      <c r="Q57">
        <v>40</v>
      </c>
      <c r="R57" s="3" t="str">
        <f>IF(OR(G57="12R",G57="12L"),_xlfn.XLOOKUP(C57,DB!$A$2:$A$255,DB!$B$2:$B$255,""),IF(OR(G57="30L",G57="30R"),_xlfn.XLOOKUP(C57,DB!$A$2:$A$255,DB!$C$2:$C$255,""),""))</f>
        <v>OMSUK</v>
      </c>
      <c r="S57" s="3">
        <f t="shared" si="0"/>
        <v>15</v>
      </c>
      <c r="T57" s="3" t="str">
        <f>_xlfn.XLOOKUP(C57,DB!$A$2:$A$255,DB!$D$2:$D$255,"")</f>
        <v>Sector 3</v>
      </c>
    </row>
    <row r="58" spans="1:20" x14ac:dyDescent="0.2">
      <c r="A58" t="s">
        <v>2251</v>
      </c>
      <c r="B58" t="s">
        <v>18</v>
      </c>
      <c r="C58" t="s">
        <v>128</v>
      </c>
      <c r="D58" t="s">
        <v>29</v>
      </c>
      <c r="E58" t="s">
        <v>6482</v>
      </c>
      <c r="F58" s="2">
        <v>46316.667175925926</v>
      </c>
      <c r="G58" t="s">
        <v>22</v>
      </c>
      <c r="H58" t="s">
        <v>6483</v>
      </c>
      <c r="I58">
        <v>340</v>
      </c>
      <c r="J58" t="s">
        <v>23</v>
      </c>
      <c r="K58" t="s">
        <v>24</v>
      </c>
      <c r="L58">
        <v>539</v>
      </c>
      <c r="M58" t="s">
        <v>130</v>
      </c>
      <c r="N58" s="2">
        <v>46316.696921296301</v>
      </c>
      <c r="O58">
        <v>340</v>
      </c>
      <c r="P58" t="s">
        <v>26</v>
      </c>
      <c r="Q58">
        <v>40</v>
      </c>
      <c r="R58" s="3" t="str">
        <f>IF(OR(G58="12R",G58="12L"),_xlfn.XLOOKUP(C58,DB!$A$2:$A$255,DB!$B$2:$B$255,""),IF(OR(G58="30L",G58="30R"),_xlfn.XLOOKUP(C58,DB!$A$2:$A$255,DB!$C$2:$C$255,""),""))</f>
        <v>ENEBA</v>
      </c>
      <c r="S58" s="3">
        <f t="shared" si="0"/>
        <v>16</v>
      </c>
      <c r="T58" s="3" t="str">
        <f>_xlfn.XLOOKUP(C58,DB!$A$2:$A$255,DB!$D$2:$D$255,"")</f>
        <v>Sector 3</v>
      </c>
    </row>
    <row r="59" spans="1:20" x14ac:dyDescent="0.2">
      <c r="A59" t="s">
        <v>223</v>
      </c>
      <c r="B59" t="s">
        <v>18</v>
      </c>
      <c r="C59" t="s">
        <v>224</v>
      </c>
      <c r="D59" t="s">
        <v>29</v>
      </c>
      <c r="E59" t="s">
        <v>2259</v>
      </c>
      <c r="F59" s="2">
        <v>46316.668634259258</v>
      </c>
      <c r="G59" t="s">
        <v>22</v>
      </c>
      <c r="H59" t="s">
        <v>6484</v>
      </c>
      <c r="I59">
        <v>320</v>
      </c>
      <c r="J59" t="s">
        <v>23</v>
      </c>
      <c r="K59" t="s">
        <v>24</v>
      </c>
      <c r="L59">
        <v>535</v>
      </c>
      <c r="M59" t="s">
        <v>130</v>
      </c>
      <c r="N59" s="2">
        <v>46316.698379629626</v>
      </c>
      <c r="O59">
        <v>320</v>
      </c>
      <c r="P59" t="s">
        <v>26</v>
      </c>
      <c r="Q59">
        <v>40</v>
      </c>
      <c r="R59" s="3" t="str">
        <f>IF(OR(G59="12R",G59="12L"),_xlfn.XLOOKUP(C59,DB!$A$2:$A$255,DB!$B$2:$B$255,""),IF(OR(G59="30L",G59="30R"),_xlfn.XLOOKUP(C59,DB!$A$2:$A$255,DB!$C$2:$C$255,""),""))</f>
        <v>ENEBA</v>
      </c>
      <c r="S59" s="3">
        <f t="shared" si="0"/>
        <v>16</v>
      </c>
      <c r="T59" s="3" t="str">
        <f>_xlfn.XLOOKUP(C59,DB!$A$2:$A$255,DB!$D$2:$D$255,"")</f>
        <v>Sector 3</v>
      </c>
    </row>
    <row r="60" spans="1:20" x14ac:dyDescent="0.2">
      <c r="A60" t="s">
        <v>160</v>
      </c>
      <c r="B60" t="s">
        <v>18</v>
      </c>
      <c r="C60" t="s">
        <v>43</v>
      </c>
      <c r="D60" t="s">
        <v>54</v>
      </c>
      <c r="E60" t="s">
        <v>350</v>
      </c>
      <c r="F60" s="2">
        <v>46316.669803240744</v>
      </c>
      <c r="G60" t="s">
        <v>22</v>
      </c>
      <c r="H60" t="s">
        <v>6485</v>
      </c>
      <c r="I60">
        <v>380</v>
      </c>
      <c r="J60" t="s">
        <v>23</v>
      </c>
      <c r="K60" t="s">
        <v>24</v>
      </c>
      <c r="L60">
        <v>859</v>
      </c>
      <c r="M60" t="s">
        <v>46</v>
      </c>
      <c r="N60" s="2">
        <v>46316.718252314815</v>
      </c>
      <c r="O60">
        <v>380</v>
      </c>
      <c r="P60" t="s">
        <v>26</v>
      </c>
      <c r="Q60">
        <v>190</v>
      </c>
      <c r="R60" s="3" t="str">
        <f>IF(OR(G60="12R",G60="12L"),_xlfn.XLOOKUP(C60,DB!$A$2:$A$255,DB!$B$2:$B$255,""),IF(OR(G60="30L",G60="30R"),_xlfn.XLOOKUP(C60,DB!$A$2:$A$255,DB!$C$2:$C$255,""),""))</f>
        <v>UDGUV</v>
      </c>
      <c r="S60" s="3">
        <f t="shared" si="0"/>
        <v>16</v>
      </c>
      <c r="T60" s="3" t="str">
        <f>_xlfn.XLOOKUP(C60,DB!$A$2:$A$255,DB!$D$2:$D$255,"")</f>
        <v>Sector 2</v>
      </c>
    </row>
    <row r="61" spans="1:20" x14ac:dyDescent="0.2">
      <c r="A61" t="s">
        <v>155</v>
      </c>
      <c r="B61" t="s">
        <v>18</v>
      </c>
      <c r="C61" t="s">
        <v>33</v>
      </c>
      <c r="D61" t="s">
        <v>34</v>
      </c>
      <c r="E61" t="s">
        <v>151</v>
      </c>
      <c r="F61" s="2">
        <v>46316.671585648146</v>
      </c>
      <c r="G61" t="s">
        <v>22</v>
      </c>
      <c r="H61" t="s">
        <v>6486</v>
      </c>
      <c r="I61">
        <v>360</v>
      </c>
      <c r="J61" t="s">
        <v>23</v>
      </c>
      <c r="K61" t="s">
        <v>24</v>
      </c>
      <c r="L61">
        <v>873</v>
      </c>
      <c r="M61" t="s">
        <v>36</v>
      </c>
      <c r="N61" s="2">
        <v>46316.720370370371</v>
      </c>
      <c r="O61">
        <v>360</v>
      </c>
      <c r="P61" t="s">
        <v>26</v>
      </c>
      <c r="Q61">
        <v>190</v>
      </c>
      <c r="R61" s="3" t="str">
        <f>IF(OR(G61="12R",G61="12L"),_xlfn.XLOOKUP(C61,DB!$A$2:$A$255,DB!$B$2:$B$255,""),IF(OR(G61="30L",G61="30R"),_xlfn.XLOOKUP(C61,DB!$A$2:$A$255,DB!$C$2:$C$255,""),""))</f>
        <v>UDGUV</v>
      </c>
      <c r="S61" s="3">
        <f t="shared" si="0"/>
        <v>16</v>
      </c>
      <c r="T61" s="3" t="str">
        <f>_xlfn.XLOOKUP(C61,DB!$A$2:$A$255,DB!$D$2:$D$255,"")</f>
        <v>Sector 2</v>
      </c>
    </row>
    <row r="62" spans="1:20" x14ac:dyDescent="0.2">
      <c r="A62" t="s">
        <v>177</v>
      </c>
      <c r="B62" t="s">
        <v>18</v>
      </c>
      <c r="C62" t="s">
        <v>178</v>
      </c>
      <c r="D62" t="s">
        <v>44</v>
      </c>
      <c r="E62" t="s">
        <v>2321</v>
      </c>
      <c r="F62" s="2">
        <v>46316.678784722222</v>
      </c>
      <c r="G62" t="s">
        <v>22</v>
      </c>
      <c r="H62" t="s">
        <v>6487</v>
      </c>
      <c r="I62">
        <v>350</v>
      </c>
      <c r="J62" t="s">
        <v>23</v>
      </c>
      <c r="K62" t="s">
        <v>24</v>
      </c>
      <c r="L62">
        <v>361</v>
      </c>
      <c r="M62" t="s">
        <v>31</v>
      </c>
      <c r="N62" s="2">
        <v>46316.699421296296</v>
      </c>
      <c r="O62">
        <v>350</v>
      </c>
      <c r="P62" t="s">
        <v>26</v>
      </c>
      <c r="Q62">
        <v>40</v>
      </c>
      <c r="R62" s="3" t="str">
        <f>IF(OR(G62="12R",G62="12L"),_xlfn.XLOOKUP(C62,DB!$A$2:$A$255,DB!$B$2:$B$255,""),IF(OR(G62="30L",G62="30R"),_xlfn.XLOOKUP(C62,DB!$A$2:$A$255,DB!$C$2:$C$255,""),""))</f>
        <v>OMSUK</v>
      </c>
      <c r="S62" s="3">
        <f t="shared" si="0"/>
        <v>16</v>
      </c>
      <c r="T62" s="3" t="str">
        <f>_xlfn.XLOOKUP(C62,DB!$A$2:$A$255,DB!$D$2:$D$255,"")</f>
        <v>Sector 3</v>
      </c>
    </row>
    <row r="63" spans="1:20" x14ac:dyDescent="0.2">
      <c r="A63" t="s">
        <v>171</v>
      </c>
      <c r="B63" t="s">
        <v>18</v>
      </c>
      <c r="C63" t="s">
        <v>172</v>
      </c>
      <c r="D63" t="s">
        <v>54</v>
      </c>
      <c r="E63" t="s">
        <v>1193</v>
      </c>
      <c r="F63" s="2">
        <v>46316.68549768519</v>
      </c>
      <c r="G63" t="s">
        <v>22</v>
      </c>
      <c r="H63" t="s">
        <v>6488</v>
      </c>
      <c r="I63">
        <v>380</v>
      </c>
      <c r="J63" t="s">
        <v>23</v>
      </c>
      <c r="K63" t="s">
        <v>24</v>
      </c>
      <c r="L63">
        <v>341</v>
      </c>
      <c r="M63" t="s">
        <v>174</v>
      </c>
      <c r="N63" s="2">
        <v>46316.705057870371</v>
      </c>
      <c r="O63">
        <v>380</v>
      </c>
      <c r="P63" t="s">
        <v>26</v>
      </c>
      <c r="Q63">
        <v>190</v>
      </c>
      <c r="R63" s="3" t="str">
        <f>IF(OR(G63="12R",G63="12L"),_xlfn.XLOOKUP(C63,DB!$A$2:$A$255,DB!$B$2:$B$255,""),IF(OR(G63="30L",G63="30R"),_xlfn.XLOOKUP(C63,DB!$A$2:$A$255,DB!$C$2:$C$255,""),""))</f>
        <v>CZM</v>
      </c>
      <c r="S63" s="3">
        <f t="shared" si="0"/>
        <v>16</v>
      </c>
      <c r="T63" s="3" t="str">
        <f>_xlfn.XLOOKUP(C63,DB!$A$2:$A$255,DB!$D$2:$D$255,"")</f>
        <v>Sector 7</v>
      </c>
    </row>
    <row r="64" spans="1:20" x14ac:dyDescent="0.2">
      <c r="A64" t="s">
        <v>168</v>
      </c>
      <c r="B64" t="s">
        <v>18</v>
      </c>
      <c r="C64" t="s">
        <v>115</v>
      </c>
      <c r="D64" t="s">
        <v>29</v>
      </c>
      <c r="E64" t="s">
        <v>2719</v>
      </c>
      <c r="F64" s="2">
        <v>46316.68644675926</v>
      </c>
      <c r="G64" t="s">
        <v>22</v>
      </c>
      <c r="H64" t="s">
        <v>6489</v>
      </c>
      <c r="I64">
        <v>350</v>
      </c>
      <c r="J64" t="s">
        <v>23</v>
      </c>
      <c r="K64" t="s">
        <v>24</v>
      </c>
      <c r="L64">
        <v>163</v>
      </c>
      <c r="M64" t="s">
        <v>6490</v>
      </c>
      <c r="N64" s="2">
        <v>46316.697141203702</v>
      </c>
      <c r="O64">
        <v>286</v>
      </c>
      <c r="P64" t="s">
        <v>26</v>
      </c>
      <c r="Q64">
        <v>190</v>
      </c>
      <c r="R64" s="3" t="str">
        <f>IF(OR(G64="12R",G64="12L"),_xlfn.XLOOKUP(C64,DB!$A$2:$A$255,DB!$B$2:$B$255,""),IF(OR(G64="30L",G64="30R"),_xlfn.XLOOKUP(C64,DB!$A$2:$A$255,DB!$C$2:$C$255,""),""))</f>
        <v>TAKUX</v>
      </c>
      <c r="S64" s="3">
        <f t="shared" si="0"/>
        <v>16</v>
      </c>
      <c r="T64" s="3" t="str">
        <f>_xlfn.XLOOKUP(C64,DB!$A$2:$A$255,DB!$D$2:$D$255,"")</f>
        <v>Sector 7</v>
      </c>
    </row>
    <row r="65" spans="1:20" x14ac:dyDescent="0.2">
      <c r="A65" t="s">
        <v>573</v>
      </c>
      <c r="B65" t="s">
        <v>18</v>
      </c>
      <c r="C65" t="s">
        <v>18</v>
      </c>
      <c r="D65" t="s">
        <v>186</v>
      </c>
      <c r="F65" s="2">
        <v>46316.68913194444</v>
      </c>
      <c r="G65" t="s">
        <v>22</v>
      </c>
      <c r="H65" t="s">
        <v>6491</v>
      </c>
      <c r="I65">
        <v>15</v>
      </c>
      <c r="J65" t="s">
        <v>139</v>
      </c>
      <c r="K65" t="s">
        <v>51</v>
      </c>
      <c r="L65">
        <v>226</v>
      </c>
      <c r="M65" t="s">
        <v>18</v>
      </c>
      <c r="N65" s="2">
        <v>46316.767152777778</v>
      </c>
      <c r="O65">
        <v>0</v>
      </c>
      <c r="P65" t="s">
        <v>137</v>
      </c>
      <c r="Q65">
        <v>15</v>
      </c>
      <c r="R65" s="3" t="str">
        <f>IF(OR(G65="12R",G65="12L"),_xlfn.XLOOKUP(C65,DB!$A$2:$A$255,DB!$B$2:$B$255,""),IF(OR(G65="30L",G65="30R"),_xlfn.XLOOKUP(C65,DB!$A$2:$A$255,DB!$C$2:$C$255,""),""))</f>
        <v/>
      </c>
      <c r="S65" s="3">
        <f t="shared" si="0"/>
        <v>16</v>
      </c>
      <c r="T65" s="3" t="str">
        <f>_xlfn.XLOOKUP(C65,DB!$A$2:$A$255,DB!$D$2:$D$255,"")</f>
        <v/>
      </c>
    </row>
    <row r="66" spans="1:20" x14ac:dyDescent="0.2">
      <c r="A66" t="s">
        <v>396</v>
      </c>
      <c r="B66" t="s">
        <v>18</v>
      </c>
      <c r="C66" t="s">
        <v>101</v>
      </c>
      <c r="D66" t="s">
        <v>54</v>
      </c>
      <c r="E66" t="s">
        <v>109</v>
      </c>
      <c r="F66" s="2">
        <v>46316.69127314815</v>
      </c>
      <c r="G66" t="s">
        <v>22</v>
      </c>
      <c r="H66" t="s">
        <v>3359</v>
      </c>
      <c r="I66">
        <v>380</v>
      </c>
      <c r="J66" t="s">
        <v>23</v>
      </c>
      <c r="K66" t="s">
        <v>152</v>
      </c>
      <c r="L66">
        <v>859</v>
      </c>
      <c r="M66" t="s">
        <v>46</v>
      </c>
      <c r="N66" s="2">
        <v>46316.739444444444</v>
      </c>
      <c r="O66">
        <v>380</v>
      </c>
      <c r="P66" t="s">
        <v>26</v>
      </c>
      <c r="Q66">
        <v>190</v>
      </c>
      <c r="R66" s="3" t="str">
        <f>IF(OR(G66="12R",G66="12L"),_xlfn.XLOOKUP(C66,DB!$A$2:$A$255,DB!$B$2:$B$255,""),IF(OR(G66="30L",G66="30R"),_xlfn.XLOOKUP(C66,DB!$A$2:$A$255,DB!$C$2:$C$255,""),""))</f>
        <v>UDGUV</v>
      </c>
      <c r="S66" s="3">
        <f t="shared" si="0"/>
        <v>16</v>
      </c>
      <c r="T66" s="3" t="str">
        <f>_xlfn.XLOOKUP(C66,DB!$A$2:$A$255,DB!$D$2:$D$255,"")</f>
        <v>Sector 2</v>
      </c>
    </row>
    <row r="67" spans="1:20" x14ac:dyDescent="0.2">
      <c r="A67" t="s">
        <v>175</v>
      </c>
      <c r="B67" t="s">
        <v>18</v>
      </c>
      <c r="C67" t="s">
        <v>28</v>
      </c>
      <c r="D67" t="s">
        <v>20</v>
      </c>
      <c r="E67" t="s">
        <v>6492</v>
      </c>
      <c r="F67" s="2">
        <v>46316.69263888889</v>
      </c>
      <c r="G67" t="s">
        <v>22</v>
      </c>
      <c r="H67" t="s">
        <v>6493</v>
      </c>
      <c r="I67">
        <v>350</v>
      </c>
      <c r="J67" t="s">
        <v>23</v>
      </c>
      <c r="K67" t="s">
        <v>24</v>
      </c>
      <c r="L67">
        <v>363</v>
      </c>
      <c r="M67" t="s">
        <v>31</v>
      </c>
      <c r="N67" s="2">
        <v>46316.71371527778</v>
      </c>
      <c r="O67">
        <v>350</v>
      </c>
      <c r="P67" t="s">
        <v>26</v>
      </c>
      <c r="Q67">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t="s">
        <v>164</v>
      </c>
      <c r="B68" t="s">
        <v>18</v>
      </c>
      <c r="C68" t="s">
        <v>165</v>
      </c>
      <c r="D68" t="s">
        <v>34</v>
      </c>
      <c r="E68" t="s">
        <v>6494</v>
      </c>
      <c r="F68" s="2">
        <v>46316.693784722222</v>
      </c>
      <c r="G68" t="s">
        <v>22</v>
      </c>
      <c r="H68" t="s">
        <v>6495</v>
      </c>
      <c r="I68">
        <v>340</v>
      </c>
      <c r="J68" t="s">
        <v>23</v>
      </c>
      <c r="K68" t="s">
        <v>24</v>
      </c>
      <c r="L68">
        <v>878</v>
      </c>
      <c r="M68" t="s">
        <v>36</v>
      </c>
      <c r="N68" s="2">
        <v>46316.742939814816</v>
      </c>
      <c r="O68">
        <v>340</v>
      </c>
      <c r="P68" t="s">
        <v>26</v>
      </c>
      <c r="Q68">
        <v>190</v>
      </c>
      <c r="R68" s="3" t="str">
        <f>IF(OR(G68="12R",G68="12L"),_xlfn.XLOOKUP(C68,DB!$A$2:$A$255,DB!$B$2:$B$255,""),IF(OR(G68="30L",G68="30R"),_xlfn.XLOOKUP(C68,DB!$A$2:$A$255,DB!$C$2:$C$255,""),""))</f>
        <v>UDGUV</v>
      </c>
      <c r="S68" s="3">
        <f t="shared" si="1"/>
        <v>16</v>
      </c>
      <c r="T68" s="3" t="str">
        <f>_xlfn.XLOOKUP(C68,DB!$A$2:$A$255,DB!$D$2:$D$255,"")</f>
        <v>Sector 2</v>
      </c>
    </row>
    <row r="69" spans="1:20" x14ac:dyDescent="0.2">
      <c r="A69" t="s">
        <v>194</v>
      </c>
      <c r="B69" t="s">
        <v>18</v>
      </c>
      <c r="C69" t="s">
        <v>144</v>
      </c>
      <c r="D69" t="s">
        <v>61</v>
      </c>
      <c r="E69" t="s">
        <v>2721</v>
      </c>
      <c r="F69" s="2">
        <v>46316.698344907403</v>
      </c>
      <c r="G69" t="s">
        <v>22</v>
      </c>
      <c r="H69" t="s">
        <v>6496</v>
      </c>
      <c r="I69">
        <v>350</v>
      </c>
      <c r="J69" t="s">
        <v>23</v>
      </c>
      <c r="K69" t="s">
        <v>24</v>
      </c>
      <c r="L69">
        <v>360</v>
      </c>
      <c r="M69" t="s">
        <v>31</v>
      </c>
      <c r="N69" s="2">
        <v>46316.720509259263</v>
      </c>
      <c r="O69">
        <v>330</v>
      </c>
      <c r="P69" t="s">
        <v>26</v>
      </c>
      <c r="Q69">
        <v>40</v>
      </c>
      <c r="R69" s="3" t="str">
        <f>IF(OR(G69="12R",G69="12L"),_xlfn.XLOOKUP(C69,DB!$A$2:$A$255,DB!$B$2:$B$255,""),IF(OR(G69="30L",G69="30R"),_xlfn.XLOOKUP(C69,DB!$A$2:$A$255,DB!$C$2:$C$255,""),""))</f>
        <v>OMSUK</v>
      </c>
      <c r="S69" s="3">
        <f t="shared" si="1"/>
        <v>16</v>
      </c>
      <c r="T69" s="3" t="str">
        <f>_xlfn.XLOOKUP(C69,DB!$A$2:$A$255,DB!$D$2:$D$255,"")</f>
        <v>Sector 3</v>
      </c>
    </row>
    <row r="70" spans="1:20" x14ac:dyDescent="0.2">
      <c r="A70" t="s">
        <v>192</v>
      </c>
      <c r="B70" t="s">
        <v>18</v>
      </c>
      <c r="C70" t="s">
        <v>193</v>
      </c>
      <c r="D70" t="s">
        <v>54</v>
      </c>
      <c r="E70" t="s">
        <v>222</v>
      </c>
      <c r="F70" s="2">
        <v>46316.702523148153</v>
      </c>
      <c r="G70" t="s">
        <v>22</v>
      </c>
      <c r="H70" t="s">
        <v>6497</v>
      </c>
      <c r="I70">
        <v>380</v>
      </c>
      <c r="J70" t="s">
        <v>23</v>
      </c>
      <c r="K70" t="s">
        <v>24</v>
      </c>
      <c r="L70">
        <v>833</v>
      </c>
      <c r="M70" t="s">
        <v>193</v>
      </c>
      <c r="N70" s="2">
        <v>46316.749502314815</v>
      </c>
      <c r="O70">
        <v>15</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191</v>
      </c>
      <c r="B71" t="s">
        <v>18</v>
      </c>
      <c r="C71" t="s">
        <v>115</v>
      </c>
      <c r="D71" t="s">
        <v>29</v>
      </c>
      <c r="E71" t="s">
        <v>4921</v>
      </c>
      <c r="F71" s="2">
        <v>46316.703379629631</v>
      </c>
      <c r="G71" t="s">
        <v>22</v>
      </c>
      <c r="H71" t="s">
        <v>6498</v>
      </c>
      <c r="I71">
        <v>350</v>
      </c>
      <c r="J71" t="s">
        <v>23</v>
      </c>
      <c r="K71" t="s">
        <v>24</v>
      </c>
      <c r="L71">
        <v>155</v>
      </c>
      <c r="M71" t="s">
        <v>3644</v>
      </c>
      <c r="N71" s="2">
        <v>46316.713888888888</v>
      </c>
      <c r="O71">
        <v>280</v>
      </c>
      <c r="P71" t="s">
        <v>26</v>
      </c>
      <c r="Q71">
        <v>40</v>
      </c>
      <c r="R71" s="3" t="str">
        <f>IF(OR(G71="12R",G71="12L"),_xlfn.XLOOKUP(C71,DB!$A$2:$A$255,DB!$B$2:$B$255,""),IF(OR(G71="30L",G71="30R"),_xlfn.XLOOKUP(C71,DB!$A$2:$A$255,DB!$C$2:$C$255,""),""))</f>
        <v>TAKUX</v>
      </c>
      <c r="S71" s="3">
        <f t="shared" si="1"/>
        <v>16</v>
      </c>
      <c r="T71" s="3" t="str">
        <f>_xlfn.XLOOKUP(C71,DB!$A$2:$A$255,DB!$D$2:$D$255,"")</f>
        <v>Sector 7</v>
      </c>
    </row>
    <row r="72" spans="1:20" x14ac:dyDescent="0.2">
      <c r="A72" t="s">
        <v>2992</v>
      </c>
      <c r="B72" t="s">
        <v>18</v>
      </c>
      <c r="C72" t="s">
        <v>493</v>
      </c>
      <c r="D72" t="s">
        <v>20</v>
      </c>
      <c r="E72" t="s">
        <v>6499</v>
      </c>
      <c r="F72" s="2">
        <v>46316.704629629632</v>
      </c>
      <c r="G72" t="s">
        <v>22</v>
      </c>
      <c r="H72" t="s">
        <v>6500</v>
      </c>
      <c r="I72">
        <v>360</v>
      </c>
      <c r="J72" t="s">
        <v>23</v>
      </c>
      <c r="K72" t="s">
        <v>24</v>
      </c>
      <c r="L72">
        <v>442</v>
      </c>
      <c r="M72" t="s">
        <v>204</v>
      </c>
      <c r="N72" s="2">
        <v>46316.730925925927</v>
      </c>
      <c r="O72">
        <v>360</v>
      </c>
      <c r="P72" t="s">
        <v>26</v>
      </c>
      <c r="Q72">
        <v>40</v>
      </c>
      <c r="R72" s="3" t="str">
        <f>IF(OR(G72="12R",G72="12L"),_xlfn.XLOOKUP(C72,DB!$A$2:$A$255,DB!$B$2:$B$255,""),IF(OR(G72="30L",G72="30R"),_xlfn.XLOOKUP(C72,DB!$A$2:$A$255,DB!$C$2:$C$255,""),""))</f>
        <v>ENEBA</v>
      </c>
      <c r="S72" s="3">
        <f t="shared" si="1"/>
        <v>16</v>
      </c>
      <c r="T72" s="3" t="str">
        <f>_xlfn.XLOOKUP(C72,DB!$A$2:$A$255,DB!$D$2:$D$255,"")</f>
        <v>Sector 3</v>
      </c>
    </row>
    <row r="73" spans="1:20" x14ac:dyDescent="0.2">
      <c r="A73" t="s">
        <v>201</v>
      </c>
      <c r="B73" t="s">
        <v>18</v>
      </c>
      <c r="C73" t="s">
        <v>128</v>
      </c>
      <c r="D73" t="s">
        <v>20</v>
      </c>
      <c r="E73" t="s">
        <v>4233</v>
      </c>
      <c r="F73" s="2">
        <v>46316.708912037036</v>
      </c>
      <c r="G73" t="s">
        <v>22</v>
      </c>
      <c r="H73" t="s">
        <v>6501</v>
      </c>
      <c r="I73">
        <v>340</v>
      </c>
      <c r="J73" t="s">
        <v>23</v>
      </c>
      <c r="K73" t="s">
        <v>24</v>
      </c>
      <c r="L73">
        <v>559</v>
      </c>
      <c r="M73" t="s">
        <v>130</v>
      </c>
      <c r="N73" s="2">
        <v>46316.740543981483</v>
      </c>
      <c r="O73">
        <v>340</v>
      </c>
      <c r="P73" t="s">
        <v>26</v>
      </c>
      <c r="Q73">
        <v>40</v>
      </c>
      <c r="R73" s="3" t="str">
        <f>IF(OR(G73="12R",G73="12L"),_xlfn.XLOOKUP(C73,DB!$A$2:$A$255,DB!$B$2:$B$255,""),IF(OR(G73="30L",G73="30R"),_xlfn.XLOOKUP(C73,DB!$A$2:$A$255,DB!$C$2:$C$255,""),""))</f>
        <v>ENEBA</v>
      </c>
      <c r="S73" s="3">
        <f t="shared" si="1"/>
        <v>17</v>
      </c>
      <c r="T73" s="3" t="str">
        <f>_xlfn.XLOOKUP(C73,DB!$A$2:$A$255,DB!$D$2:$D$255,"")</f>
        <v>Sector 3</v>
      </c>
    </row>
    <row r="74" spans="1:20" x14ac:dyDescent="0.2">
      <c r="A74" t="s">
        <v>289</v>
      </c>
      <c r="B74" t="s">
        <v>18</v>
      </c>
      <c r="C74" t="s">
        <v>97</v>
      </c>
      <c r="D74" t="s">
        <v>34</v>
      </c>
      <c r="E74" t="s">
        <v>6361</v>
      </c>
      <c r="F74" s="2">
        <v>46316.712372685186</v>
      </c>
      <c r="G74" t="s">
        <v>22</v>
      </c>
      <c r="H74" t="s">
        <v>6502</v>
      </c>
      <c r="I74">
        <v>380</v>
      </c>
      <c r="J74" t="s">
        <v>23</v>
      </c>
      <c r="K74" t="s">
        <v>24</v>
      </c>
      <c r="L74">
        <v>886</v>
      </c>
      <c r="M74" t="s">
        <v>99</v>
      </c>
      <c r="N74" s="2">
        <v>46316.76153935185</v>
      </c>
      <c r="O74">
        <v>200</v>
      </c>
      <c r="P74" t="s">
        <v>26</v>
      </c>
      <c r="Q74">
        <v>190</v>
      </c>
      <c r="R74" s="3" t="str">
        <f>IF(OR(G74="12R",G74="12L"),_xlfn.XLOOKUP(C74,DB!$A$2:$A$255,DB!$B$2:$B$255,""),IF(OR(G74="30L",G74="30R"),_xlfn.XLOOKUP(C74,DB!$A$2:$A$255,DB!$C$2:$C$255,""),""))</f>
        <v>UDGUV</v>
      </c>
      <c r="S74" s="3">
        <f t="shared" si="1"/>
        <v>17</v>
      </c>
      <c r="T74" s="3" t="str">
        <f>_xlfn.XLOOKUP(C74,DB!$A$2:$A$255,DB!$D$2:$D$255,"")</f>
        <v>Sector 2</v>
      </c>
    </row>
    <row r="75" spans="1:20" x14ac:dyDescent="0.2">
      <c r="A75" t="s">
        <v>190</v>
      </c>
      <c r="B75" t="s">
        <v>18</v>
      </c>
      <c r="C75" t="s">
        <v>19</v>
      </c>
      <c r="D75" t="s">
        <v>34</v>
      </c>
      <c r="E75" t="s">
        <v>84</v>
      </c>
      <c r="F75" s="2">
        <v>46316.714780092589</v>
      </c>
      <c r="G75" t="s">
        <v>22</v>
      </c>
      <c r="H75" t="s">
        <v>6503</v>
      </c>
      <c r="I75">
        <v>360</v>
      </c>
      <c r="J75" t="s">
        <v>23</v>
      </c>
      <c r="K75" t="s">
        <v>24</v>
      </c>
      <c r="L75">
        <v>864</v>
      </c>
      <c r="M75" t="s">
        <v>181</v>
      </c>
      <c r="N75" s="2">
        <v>46316.763275462959</v>
      </c>
      <c r="O75">
        <v>360</v>
      </c>
      <c r="P75" t="s">
        <v>26</v>
      </c>
      <c r="Q75">
        <v>190</v>
      </c>
      <c r="R75" s="3" t="str">
        <f>IF(OR(G75="12R",G75="12L"),_xlfn.XLOOKUP(C75,DB!$A$2:$A$255,DB!$B$2:$B$255,""),IF(OR(G75="30L",G75="30R"),_xlfn.XLOOKUP(C75,DB!$A$2:$A$255,DB!$C$2:$C$255,""),""))</f>
        <v>UDGUV</v>
      </c>
      <c r="S75" s="3">
        <f t="shared" si="1"/>
        <v>17</v>
      </c>
      <c r="T75" s="3" t="str">
        <f>_xlfn.XLOOKUP(C75,DB!$A$2:$A$255,DB!$D$2:$D$255,"")</f>
        <v>Sector 2</v>
      </c>
    </row>
    <row r="76" spans="1:20" x14ac:dyDescent="0.2">
      <c r="A76" t="s">
        <v>196</v>
      </c>
      <c r="B76" t="s">
        <v>18</v>
      </c>
      <c r="C76" t="s">
        <v>43</v>
      </c>
      <c r="D76" t="s">
        <v>29</v>
      </c>
      <c r="E76" t="s">
        <v>6504</v>
      </c>
      <c r="F76" s="2">
        <v>46316.716226851851</v>
      </c>
      <c r="G76" t="s">
        <v>22</v>
      </c>
      <c r="H76" t="s">
        <v>6505</v>
      </c>
      <c r="I76">
        <v>380</v>
      </c>
      <c r="J76" t="s">
        <v>23</v>
      </c>
      <c r="K76" t="s">
        <v>24</v>
      </c>
      <c r="L76">
        <v>859</v>
      </c>
      <c r="M76" t="s">
        <v>46</v>
      </c>
      <c r="N76" s="2">
        <v>46316.766041666662</v>
      </c>
      <c r="O76">
        <v>380</v>
      </c>
      <c r="P76" t="s">
        <v>26</v>
      </c>
      <c r="Q76">
        <v>190</v>
      </c>
      <c r="R76" s="3" t="str">
        <f>IF(OR(G76="12R",G76="12L"),_xlfn.XLOOKUP(C76,DB!$A$2:$A$255,DB!$B$2:$B$255,""),IF(OR(G76="30L",G76="30R"),_xlfn.XLOOKUP(C76,DB!$A$2:$A$255,DB!$C$2:$C$255,""),""))</f>
        <v>UDGUV</v>
      </c>
      <c r="S76" s="3">
        <f t="shared" si="1"/>
        <v>17</v>
      </c>
      <c r="T76" s="3" t="str">
        <f>_xlfn.XLOOKUP(C76,DB!$A$2:$A$255,DB!$D$2:$D$255,"")</f>
        <v>Sector 2</v>
      </c>
    </row>
    <row r="77" spans="1:20" x14ac:dyDescent="0.2">
      <c r="A77" t="s">
        <v>202</v>
      </c>
      <c r="B77" t="s">
        <v>18</v>
      </c>
      <c r="C77" t="s">
        <v>203</v>
      </c>
      <c r="D77" t="s">
        <v>123</v>
      </c>
      <c r="E77" t="s">
        <v>6506</v>
      </c>
      <c r="F77" s="2">
        <v>46316.717442129629</v>
      </c>
      <c r="G77" t="s">
        <v>22</v>
      </c>
      <c r="H77" t="s">
        <v>6507</v>
      </c>
      <c r="I77">
        <v>350</v>
      </c>
      <c r="J77" t="s">
        <v>23</v>
      </c>
      <c r="K77" t="s">
        <v>24</v>
      </c>
      <c r="L77">
        <v>359</v>
      </c>
      <c r="M77" t="s">
        <v>31</v>
      </c>
      <c r="N77" s="2">
        <v>46316.736851851849</v>
      </c>
      <c r="O77">
        <v>350</v>
      </c>
      <c r="P77" t="s">
        <v>26</v>
      </c>
      <c r="Q77">
        <v>40</v>
      </c>
      <c r="R77" s="3" t="str">
        <f>IF(OR(G77="12R",G77="12L"),_xlfn.XLOOKUP(C77,DB!$A$2:$A$255,DB!$B$2:$B$255,""),IF(OR(G77="30L",G77="30R"),_xlfn.XLOOKUP(C77,DB!$A$2:$A$255,DB!$C$2:$C$255,""),""))</f>
        <v>ENEBA</v>
      </c>
      <c r="S77" s="3">
        <f t="shared" si="1"/>
        <v>17</v>
      </c>
      <c r="T77" s="3" t="str">
        <f>_xlfn.XLOOKUP(C77,DB!$A$2:$A$255,DB!$D$2:$D$255,"")</f>
        <v>Sector 3</v>
      </c>
    </row>
    <row r="78" spans="1:20" x14ac:dyDescent="0.2">
      <c r="A78" t="s">
        <v>410</v>
      </c>
      <c r="B78" t="s">
        <v>18</v>
      </c>
      <c r="C78" t="s">
        <v>63</v>
      </c>
      <c r="D78" t="s">
        <v>54</v>
      </c>
      <c r="E78" t="s">
        <v>3400</v>
      </c>
      <c r="F78" s="2">
        <v>46316.719097222223</v>
      </c>
      <c r="G78" t="s">
        <v>22</v>
      </c>
      <c r="H78" t="s">
        <v>6508</v>
      </c>
      <c r="I78">
        <v>380</v>
      </c>
      <c r="J78" t="s">
        <v>23</v>
      </c>
      <c r="K78" t="s">
        <v>24</v>
      </c>
      <c r="L78">
        <v>865</v>
      </c>
      <c r="M78" t="s">
        <v>181</v>
      </c>
      <c r="N78" s="2">
        <v>46316.767974537041</v>
      </c>
      <c r="O78">
        <v>380</v>
      </c>
      <c r="P78" t="s">
        <v>26</v>
      </c>
      <c r="Q78">
        <v>190</v>
      </c>
      <c r="R78" s="3" t="str">
        <f>IF(OR(G78="12R",G78="12L"),_xlfn.XLOOKUP(C78,DB!$A$2:$A$255,DB!$B$2:$B$255,""),IF(OR(G78="30L",G78="30R"),_xlfn.XLOOKUP(C78,DB!$A$2:$A$255,DB!$C$2:$C$255,""),""))</f>
        <v>UDGUV</v>
      </c>
      <c r="S78" s="3">
        <f t="shared" si="1"/>
        <v>17</v>
      </c>
      <c r="T78" s="3" t="str">
        <f>_xlfn.XLOOKUP(C78,DB!$A$2:$A$255,DB!$D$2:$D$255,"")</f>
        <v>Sector 2</v>
      </c>
    </row>
    <row r="79" spans="1:20" x14ac:dyDescent="0.2">
      <c r="A79" t="s">
        <v>3029</v>
      </c>
      <c r="B79" t="s">
        <v>18</v>
      </c>
      <c r="C79" t="s">
        <v>205</v>
      </c>
      <c r="D79" t="s">
        <v>34</v>
      </c>
      <c r="E79" t="s">
        <v>3718</v>
      </c>
      <c r="F79" s="2">
        <v>46316.720694444448</v>
      </c>
      <c r="G79" t="s">
        <v>22</v>
      </c>
      <c r="H79" t="s">
        <v>6509</v>
      </c>
      <c r="I79">
        <v>330</v>
      </c>
      <c r="J79" t="s">
        <v>23</v>
      </c>
      <c r="K79" t="s">
        <v>24</v>
      </c>
      <c r="L79">
        <v>151</v>
      </c>
      <c r="M79" t="s">
        <v>70</v>
      </c>
      <c r="N79" s="2">
        <v>46316.72991898148</v>
      </c>
      <c r="O79">
        <v>288</v>
      </c>
      <c r="P79" t="s">
        <v>26</v>
      </c>
      <c r="Q79">
        <v>190</v>
      </c>
      <c r="R79" s="3" t="str">
        <f>IF(OR(G79="12R",G79="12L"),_xlfn.XLOOKUP(C79,DB!$A$2:$A$255,DB!$B$2:$B$255,""),IF(OR(G79="30L",G79="30R"),_xlfn.XLOOKUP(C79,DB!$A$2:$A$255,DB!$C$2:$C$255,""),""))</f>
        <v>NUDAL</v>
      </c>
      <c r="S79" s="3">
        <f t="shared" si="1"/>
        <v>17</v>
      </c>
      <c r="T79" s="3" t="str">
        <f>_xlfn.XLOOKUP(C79,DB!$A$2:$A$255,DB!$D$2:$D$255,"")</f>
        <v>Sector 3</v>
      </c>
    </row>
    <row r="80" spans="1:20" x14ac:dyDescent="0.2">
      <c r="A80" t="s">
        <v>2763</v>
      </c>
      <c r="B80" t="s">
        <v>18</v>
      </c>
      <c r="C80" t="s">
        <v>6510</v>
      </c>
      <c r="D80" t="s">
        <v>2765</v>
      </c>
      <c r="F80" s="2">
        <v>46316.722905092596</v>
      </c>
      <c r="G80" t="s">
        <v>22</v>
      </c>
      <c r="H80" t="s">
        <v>167</v>
      </c>
      <c r="I80">
        <v>15</v>
      </c>
      <c r="J80" t="s">
        <v>139</v>
      </c>
      <c r="K80" t="s">
        <v>26</v>
      </c>
      <c r="L80">
        <v>26</v>
      </c>
      <c r="M80" t="s">
        <v>6510</v>
      </c>
      <c r="N80" s="2">
        <v>46316.751273148147</v>
      </c>
      <c r="O80">
        <v>0</v>
      </c>
      <c r="P80" t="s">
        <v>26</v>
      </c>
      <c r="Q80">
        <v>15</v>
      </c>
      <c r="R80" s="3" t="str">
        <f>IF(OR(G80="12R",G80="12L"),_xlfn.XLOOKUP(C80,DB!$A$2:$A$255,DB!$B$2:$B$255,""),IF(OR(G80="30L",G80="30R"),_xlfn.XLOOKUP(C80,DB!$A$2:$A$255,DB!$C$2:$C$255,""),""))</f>
        <v/>
      </c>
      <c r="S80" s="3">
        <f t="shared" si="1"/>
        <v>17</v>
      </c>
      <c r="T80" s="3" t="str">
        <f>_xlfn.XLOOKUP(C80,DB!$A$2:$A$255,DB!$D$2:$D$255,"")</f>
        <v/>
      </c>
    </row>
    <row r="81" spans="1:20" x14ac:dyDescent="0.2">
      <c r="A81" t="s">
        <v>6511</v>
      </c>
      <c r="B81" t="s">
        <v>18</v>
      </c>
      <c r="C81" t="s">
        <v>144</v>
      </c>
      <c r="D81" t="s">
        <v>29</v>
      </c>
      <c r="E81" t="s">
        <v>920</v>
      </c>
      <c r="F81" s="2">
        <v>46316.728726851856</v>
      </c>
      <c r="G81" t="s">
        <v>22</v>
      </c>
      <c r="H81" t="s">
        <v>6512</v>
      </c>
      <c r="I81">
        <v>410</v>
      </c>
      <c r="J81" t="s">
        <v>23</v>
      </c>
      <c r="K81" t="s">
        <v>504</v>
      </c>
      <c r="L81">
        <v>361</v>
      </c>
      <c r="M81" t="s">
        <v>31</v>
      </c>
      <c r="N81" s="2">
        <v>46316.749849537038</v>
      </c>
      <c r="O81">
        <v>410</v>
      </c>
      <c r="P81" t="s">
        <v>26</v>
      </c>
      <c r="Q81">
        <v>40</v>
      </c>
      <c r="R81" s="3" t="str">
        <f>IF(OR(G81="12R",G81="12L"),_xlfn.XLOOKUP(C81,DB!$A$2:$A$255,DB!$B$2:$B$255,""),IF(OR(G81="30L",G81="30R"),_xlfn.XLOOKUP(C81,DB!$A$2:$A$255,DB!$C$2:$C$255,""),""))</f>
        <v>OMSUK</v>
      </c>
      <c r="S81" s="3">
        <f t="shared" si="1"/>
        <v>17</v>
      </c>
      <c r="T81" s="3" t="str">
        <f>_xlfn.XLOOKUP(C81,DB!$A$2:$A$255,DB!$D$2:$D$255,"")</f>
        <v>Sector 3</v>
      </c>
    </row>
    <row r="82" spans="1:20" x14ac:dyDescent="0.2">
      <c r="A82" t="s">
        <v>262</v>
      </c>
      <c r="B82" t="s">
        <v>18</v>
      </c>
      <c r="C82" t="s">
        <v>134</v>
      </c>
      <c r="D82" t="s">
        <v>61</v>
      </c>
      <c r="E82" t="s">
        <v>2514</v>
      </c>
      <c r="F82" s="2">
        <v>46316.734131944446</v>
      </c>
      <c r="G82" t="s">
        <v>22</v>
      </c>
      <c r="H82" t="s">
        <v>6513</v>
      </c>
      <c r="I82">
        <v>350</v>
      </c>
      <c r="J82" t="s">
        <v>23</v>
      </c>
      <c r="K82" t="s">
        <v>24</v>
      </c>
      <c r="L82">
        <v>359</v>
      </c>
      <c r="M82" t="s">
        <v>31</v>
      </c>
      <c r="N82" s="2">
        <v>46316.75472222222</v>
      </c>
      <c r="O82">
        <v>350</v>
      </c>
      <c r="P82" t="s">
        <v>26</v>
      </c>
      <c r="Q82">
        <v>40</v>
      </c>
      <c r="R82" s="3" t="str">
        <f>IF(OR(G82="12R",G82="12L"),_xlfn.XLOOKUP(C82,DB!$A$2:$A$255,DB!$B$2:$B$255,""),IF(OR(G82="30L",G82="30R"),_xlfn.XLOOKUP(C82,DB!$A$2:$A$255,DB!$C$2:$C$255,""),""))</f>
        <v>ENEBA</v>
      </c>
      <c r="S82" s="3">
        <f t="shared" si="1"/>
        <v>17</v>
      </c>
      <c r="T82" s="3" t="str">
        <f>_xlfn.XLOOKUP(C82,DB!$A$2:$A$255,DB!$D$2:$D$255,"")</f>
        <v>Sector 3</v>
      </c>
    </row>
    <row r="83" spans="1:20" x14ac:dyDescent="0.2">
      <c r="A83" t="s">
        <v>217</v>
      </c>
      <c r="B83" t="s">
        <v>18</v>
      </c>
      <c r="C83" t="s">
        <v>33</v>
      </c>
      <c r="D83" t="s">
        <v>61</v>
      </c>
      <c r="E83" t="s">
        <v>4978</v>
      </c>
      <c r="F83" s="2">
        <v>46316.738009259258</v>
      </c>
      <c r="G83" t="s">
        <v>22</v>
      </c>
      <c r="H83" t="s">
        <v>6514</v>
      </c>
      <c r="I83">
        <v>340</v>
      </c>
      <c r="J83" t="s">
        <v>23</v>
      </c>
      <c r="K83" t="s">
        <v>24</v>
      </c>
      <c r="L83">
        <v>865</v>
      </c>
      <c r="M83" t="s">
        <v>36</v>
      </c>
      <c r="N83" s="2">
        <v>46316.786261574074</v>
      </c>
      <c r="O83">
        <v>340</v>
      </c>
      <c r="P83" t="s">
        <v>26</v>
      </c>
      <c r="Q83">
        <v>190</v>
      </c>
      <c r="R83" s="3" t="str">
        <f>IF(OR(G83="12R",G83="12L"),_xlfn.XLOOKUP(C83,DB!$A$2:$A$255,DB!$B$2:$B$255,""),IF(OR(G83="30L",G83="30R"),_xlfn.XLOOKUP(C83,DB!$A$2:$A$255,DB!$C$2:$C$255,""),""))</f>
        <v>UDGUV</v>
      </c>
      <c r="S83" s="3">
        <f t="shared" si="1"/>
        <v>17</v>
      </c>
      <c r="T83" s="3" t="str">
        <f>_xlfn.XLOOKUP(C83,DB!$A$2:$A$255,DB!$D$2:$D$255,"")</f>
        <v>Sector 2</v>
      </c>
    </row>
    <row r="84" spans="1:20" x14ac:dyDescent="0.2">
      <c r="A84" t="s">
        <v>207</v>
      </c>
      <c r="B84" t="s">
        <v>18</v>
      </c>
      <c r="C84" t="s">
        <v>208</v>
      </c>
      <c r="D84" t="s">
        <v>61</v>
      </c>
      <c r="E84" t="s">
        <v>825</v>
      </c>
      <c r="F84" s="2">
        <v>46316.73914351852</v>
      </c>
      <c r="G84" t="s">
        <v>22</v>
      </c>
      <c r="H84" t="s">
        <v>6515</v>
      </c>
      <c r="I84">
        <v>350</v>
      </c>
      <c r="J84" t="s">
        <v>23</v>
      </c>
      <c r="K84" t="s">
        <v>24</v>
      </c>
      <c r="L84">
        <v>361</v>
      </c>
      <c r="M84" t="s">
        <v>31</v>
      </c>
      <c r="N84" s="2">
        <v>46316.759872685187</v>
      </c>
      <c r="O84">
        <v>330</v>
      </c>
      <c r="P84" t="s">
        <v>26</v>
      </c>
      <c r="Q84">
        <v>40</v>
      </c>
      <c r="R84" s="3" t="str">
        <f>IF(OR(G84="12R",G84="12L"),_xlfn.XLOOKUP(C84,DB!$A$2:$A$255,DB!$B$2:$B$255,""),IF(OR(G84="30L",G84="30R"),_xlfn.XLOOKUP(C84,DB!$A$2:$A$255,DB!$C$2:$C$255,""),""))</f>
        <v>ENEBA</v>
      </c>
      <c r="S84" s="3">
        <f t="shared" si="1"/>
        <v>17</v>
      </c>
      <c r="T84" s="3" t="str">
        <f>_xlfn.XLOOKUP(C84,DB!$A$2:$A$255,DB!$D$2:$D$255,"")</f>
        <v>Sector 3</v>
      </c>
    </row>
    <row r="85" spans="1:20" x14ac:dyDescent="0.2">
      <c r="A85" t="s">
        <v>404</v>
      </c>
      <c r="B85" t="s">
        <v>18</v>
      </c>
      <c r="C85" t="s">
        <v>33</v>
      </c>
      <c r="D85" t="s">
        <v>20</v>
      </c>
      <c r="E85" t="s">
        <v>562</v>
      </c>
      <c r="F85" s="2">
        <v>46316.740393518514</v>
      </c>
      <c r="G85" t="s">
        <v>22</v>
      </c>
      <c r="H85" t="s">
        <v>6516</v>
      </c>
      <c r="I85">
        <v>360</v>
      </c>
      <c r="J85" t="s">
        <v>23</v>
      </c>
      <c r="K85" t="s">
        <v>152</v>
      </c>
      <c r="L85">
        <v>867</v>
      </c>
      <c r="M85" t="s">
        <v>36</v>
      </c>
      <c r="N85" s="2">
        <v>46316.788865740746</v>
      </c>
      <c r="O85">
        <v>360</v>
      </c>
      <c r="P85" t="s">
        <v>26</v>
      </c>
      <c r="Q85">
        <v>190</v>
      </c>
      <c r="R85" s="3" t="str">
        <f>IF(OR(G85="12R",G85="12L"),_xlfn.XLOOKUP(C85,DB!$A$2:$A$255,DB!$B$2:$B$255,""),IF(OR(G85="30L",G85="30R"),_xlfn.XLOOKUP(C85,DB!$A$2:$A$255,DB!$C$2:$C$255,""),""))</f>
        <v>UDGUV</v>
      </c>
      <c r="S85" s="3">
        <f t="shared" si="1"/>
        <v>17</v>
      </c>
      <c r="T85" s="3" t="str">
        <f>_xlfn.XLOOKUP(C85,DB!$A$2:$A$255,DB!$D$2:$D$255,"")</f>
        <v>Sector 2</v>
      </c>
    </row>
    <row r="86" spans="1:20" x14ac:dyDescent="0.2">
      <c r="A86" t="s">
        <v>236</v>
      </c>
      <c r="B86" t="s">
        <v>18</v>
      </c>
      <c r="C86" t="s">
        <v>43</v>
      </c>
      <c r="D86" t="s">
        <v>44</v>
      </c>
      <c r="E86" t="s">
        <v>959</v>
      </c>
      <c r="F86" s="2">
        <v>46316.743402777778</v>
      </c>
      <c r="G86" t="s">
        <v>22</v>
      </c>
      <c r="H86" t="s">
        <v>6517</v>
      </c>
      <c r="I86">
        <v>360</v>
      </c>
      <c r="J86" t="s">
        <v>23</v>
      </c>
      <c r="K86" t="s">
        <v>24</v>
      </c>
      <c r="L86">
        <v>859</v>
      </c>
      <c r="M86" t="s">
        <v>1229</v>
      </c>
      <c r="N86" s="2">
        <v>46316.791527777779</v>
      </c>
      <c r="O86">
        <v>380</v>
      </c>
      <c r="P86" t="s">
        <v>26</v>
      </c>
      <c r="Q86">
        <v>190</v>
      </c>
      <c r="R86" s="3" t="str">
        <f>IF(OR(G86="12R",G86="12L"),_xlfn.XLOOKUP(C86,DB!$A$2:$A$255,DB!$B$2:$B$255,""),IF(OR(G86="30L",G86="30R"),_xlfn.XLOOKUP(C86,DB!$A$2:$A$255,DB!$C$2:$C$255,""),""))</f>
        <v>UDGUV</v>
      </c>
      <c r="S86" s="3">
        <f t="shared" si="1"/>
        <v>17</v>
      </c>
      <c r="T86" s="3" t="str">
        <f>_xlfn.XLOOKUP(C86,DB!$A$2:$A$255,DB!$D$2:$D$255,"")</f>
        <v>Sector 2</v>
      </c>
    </row>
    <row r="87" spans="1:20" x14ac:dyDescent="0.2">
      <c r="A87" t="s">
        <v>240</v>
      </c>
      <c r="B87" t="s">
        <v>18</v>
      </c>
      <c r="C87" t="s">
        <v>28</v>
      </c>
      <c r="D87" t="s">
        <v>241</v>
      </c>
      <c r="E87" t="s">
        <v>6518</v>
      </c>
      <c r="F87" s="2">
        <v>46316.749884259261</v>
      </c>
      <c r="G87" t="s">
        <v>22</v>
      </c>
      <c r="H87" t="s">
        <v>6519</v>
      </c>
      <c r="I87">
        <v>330</v>
      </c>
      <c r="J87" t="s">
        <v>23</v>
      </c>
      <c r="K87" t="s">
        <v>24</v>
      </c>
      <c r="L87">
        <v>352</v>
      </c>
      <c r="M87" t="s">
        <v>31</v>
      </c>
      <c r="N87" s="2">
        <v>46316.770555555559</v>
      </c>
      <c r="O87">
        <v>330</v>
      </c>
      <c r="P87" t="s">
        <v>26</v>
      </c>
      <c r="Q87">
        <v>40</v>
      </c>
      <c r="R87" s="3" t="str">
        <f>IF(OR(G87="12R",G87="12L"),_xlfn.XLOOKUP(C87,DB!$A$2:$A$255,DB!$B$2:$B$255,""),IF(OR(G87="30L",G87="30R"),_xlfn.XLOOKUP(C87,DB!$A$2:$A$255,DB!$C$2:$C$255,""),""))</f>
        <v>OMSUK</v>
      </c>
      <c r="S87" s="3">
        <f t="shared" si="1"/>
        <v>17</v>
      </c>
      <c r="T87" s="3" t="str">
        <f>_xlfn.XLOOKUP(C87,DB!$A$2:$A$255,DB!$D$2:$D$255,"")</f>
        <v>Sector 3</v>
      </c>
    </row>
    <row r="88" spans="1:20" x14ac:dyDescent="0.2">
      <c r="A88" t="s">
        <v>305</v>
      </c>
      <c r="B88" t="s">
        <v>18</v>
      </c>
      <c r="C88" t="s">
        <v>148</v>
      </c>
      <c r="D88" t="s">
        <v>20</v>
      </c>
      <c r="E88" t="s">
        <v>3727</v>
      </c>
      <c r="F88" s="2">
        <v>46316.75099537037</v>
      </c>
      <c r="G88" t="s">
        <v>22</v>
      </c>
      <c r="H88" t="s">
        <v>421</v>
      </c>
      <c r="I88">
        <v>370</v>
      </c>
      <c r="J88" t="s">
        <v>23</v>
      </c>
      <c r="K88" t="s">
        <v>24</v>
      </c>
      <c r="L88">
        <v>136</v>
      </c>
      <c r="M88" t="s">
        <v>40</v>
      </c>
      <c r="N88" s="2">
        <v>46316.760023148148</v>
      </c>
      <c r="O88">
        <v>253</v>
      </c>
      <c r="P88" t="s">
        <v>26</v>
      </c>
      <c r="Q88">
        <v>190</v>
      </c>
      <c r="R88" s="3" t="str">
        <f>IF(OR(G88="12R",G88="12L"),_xlfn.XLOOKUP(C88,DB!$A$2:$A$255,DB!$B$2:$B$255,""),IF(OR(G88="30L",G88="30R"),_xlfn.XLOOKUP(C88,DB!$A$2:$A$255,DB!$C$2:$C$255,""),""))</f>
        <v>NUDAL</v>
      </c>
      <c r="S88" s="3">
        <f t="shared" si="1"/>
        <v>18</v>
      </c>
      <c r="T88" s="3" t="str">
        <f>_xlfn.XLOOKUP(C88,DB!$A$2:$A$255,DB!$D$2:$D$255,"")</f>
        <v>Sector 3</v>
      </c>
    </row>
    <row r="89" spans="1:20" x14ac:dyDescent="0.2">
      <c r="A89" t="s">
        <v>228</v>
      </c>
      <c r="B89" t="s">
        <v>18</v>
      </c>
      <c r="C89" t="s">
        <v>19</v>
      </c>
      <c r="D89" t="s">
        <v>61</v>
      </c>
      <c r="E89" t="s">
        <v>747</v>
      </c>
      <c r="F89" s="2">
        <v>46316.753379629634</v>
      </c>
      <c r="G89" t="s">
        <v>22</v>
      </c>
      <c r="H89" t="s">
        <v>6520</v>
      </c>
      <c r="I89">
        <v>360</v>
      </c>
      <c r="J89" t="s">
        <v>23</v>
      </c>
      <c r="K89" t="s">
        <v>24</v>
      </c>
      <c r="L89">
        <v>864</v>
      </c>
      <c r="M89" t="s">
        <v>3417</v>
      </c>
      <c r="N89" s="2">
        <v>46316.801759259259</v>
      </c>
      <c r="O89">
        <v>360</v>
      </c>
      <c r="P89" t="s">
        <v>26</v>
      </c>
      <c r="Q89">
        <v>190</v>
      </c>
      <c r="R89" s="3" t="str">
        <f>IF(OR(G89="12R",G89="12L"),_xlfn.XLOOKUP(C89,DB!$A$2:$A$255,DB!$B$2:$B$255,""),IF(OR(G89="30L",G89="30R"),_xlfn.XLOOKUP(C89,DB!$A$2:$A$255,DB!$C$2:$C$255,""),""))</f>
        <v>UDGUV</v>
      </c>
      <c r="S89" s="3">
        <f t="shared" si="1"/>
        <v>18</v>
      </c>
      <c r="T89" s="3" t="str">
        <f>_xlfn.XLOOKUP(C89,DB!$A$2:$A$255,DB!$D$2:$D$255,"")</f>
        <v>Sector 2</v>
      </c>
    </row>
    <row r="90" spans="1:20" x14ac:dyDescent="0.2">
      <c r="A90" t="s">
        <v>264</v>
      </c>
      <c r="B90" t="s">
        <v>18</v>
      </c>
      <c r="C90" t="s">
        <v>224</v>
      </c>
      <c r="D90" t="s">
        <v>29</v>
      </c>
      <c r="E90" t="s">
        <v>1461</v>
      </c>
      <c r="F90" s="2">
        <v>46316.754351851851</v>
      </c>
      <c r="G90" t="s">
        <v>22</v>
      </c>
      <c r="H90" t="s">
        <v>6521</v>
      </c>
      <c r="I90">
        <v>380</v>
      </c>
      <c r="J90" t="s">
        <v>23</v>
      </c>
      <c r="K90" t="s">
        <v>24</v>
      </c>
      <c r="L90">
        <v>525</v>
      </c>
      <c r="M90" t="s">
        <v>130</v>
      </c>
      <c r="N90" s="2">
        <v>46316.783738425926</v>
      </c>
      <c r="O90">
        <v>380</v>
      </c>
      <c r="P90" t="s">
        <v>26</v>
      </c>
      <c r="Q90">
        <v>40</v>
      </c>
      <c r="R90" s="3" t="str">
        <f>IF(OR(G90="12R",G90="12L"),_xlfn.XLOOKUP(C90,DB!$A$2:$A$255,DB!$B$2:$B$255,""),IF(OR(G90="30L",G90="30R"),_xlfn.XLOOKUP(C90,DB!$A$2:$A$255,DB!$C$2:$C$255,""),""))</f>
        <v>ENEBA</v>
      </c>
      <c r="S90" s="3">
        <f t="shared" si="1"/>
        <v>18</v>
      </c>
      <c r="T90" s="3" t="str">
        <f>_xlfn.XLOOKUP(C90,DB!$A$2:$A$255,DB!$D$2:$D$255,"")</f>
        <v>Sector 3</v>
      </c>
    </row>
    <row r="91" spans="1:20" x14ac:dyDescent="0.2">
      <c r="A91" t="s">
        <v>242</v>
      </c>
      <c r="B91" t="s">
        <v>18</v>
      </c>
      <c r="C91" t="s">
        <v>203</v>
      </c>
      <c r="D91" t="s">
        <v>61</v>
      </c>
      <c r="E91" t="s">
        <v>5614</v>
      </c>
      <c r="F91" s="2">
        <v>46316.755509259259</v>
      </c>
      <c r="G91" t="s">
        <v>22</v>
      </c>
      <c r="H91" t="s">
        <v>6522</v>
      </c>
      <c r="I91">
        <v>350</v>
      </c>
      <c r="J91" t="s">
        <v>23</v>
      </c>
      <c r="K91" t="s">
        <v>24</v>
      </c>
      <c r="L91">
        <v>359</v>
      </c>
      <c r="M91" t="s">
        <v>31</v>
      </c>
      <c r="N91" s="2">
        <v>46316.776365740741</v>
      </c>
      <c r="O91">
        <v>350</v>
      </c>
      <c r="P91" t="s">
        <v>26</v>
      </c>
      <c r="Q91">
        <v>40</v>
      </c>
      <c r="R91" s="3" t="str">
        <f>IF(OR(G91="12R",G91="12L"),_xlfn.XLOOKUP(C91,DB!$A$2:$A$255,DB!$B$2:$B$255,""),IF(OR(G91="30L",G91="30R"),_xlfn.XLOOKUP(C91,DB!$A$2:$A$255,DB!$C$2:$C$255,""),""))</f>
        <v>ENEBA</v>
      </c>
      <c r="S91" s="3">
        <f t="shared" si="1"/>
        <v>18</v>
      </c>
      <c r="T91" s="3" t="str">
        <f>_xlfn.XLOOKUP(C91,DB!$A$2:$A$255,DB!$D$2:$D$255,"")</f>
        <v>Sector 3</v>
      </c>
    </row>
    <row r="92" spans="1:20" x14ac:dyDescent="0.2">
      <c r="A92" t="s">
        <v>231</v>
      </c>
      <c r="B92" t="s">
        <v>18</v>
      </c>
      <c r="C92" t="s">
        <v>33</v>
      </c>
      <c r="D92" t="s">
        <v>20</v>
      </c>
      <c r="E92" t="s">
        <v>5464</v>
      </c>
      <c r="F92" s="2">
        <v>46316.75645833333</v>
      </c>
      <c r="G92" t="s">
        <v>22</v>
      </c>
      <c r="H92" t="s">
        <v>6523</v>
      </c>
      <c r="I92">
        <v>360</v>
      </c>
      <c r="J92" t="s">
        <v>23</v>
      </c>
      <c r="K92" t="s">
        <v>24</v>
      </c>
      <c r="L92">
        <v>873</v>
      </c>
      <c r="M92" t="s">
        <v>36</v>
      </c>
      <c r="N92" s="2">
        <v>46316.804155092592</v>
      </c>
      <c r="O92">
        <v>360</v>
      </c>
      <c r="P92" t="s">
        <v>26</v>
      </c>
      <c r="Q92">
        <v>190</v>
      </c>
      <c r="R92" s="3" t="str">
        <f>IF(OR(G92="12R",G92="12L"),_xlfn.XLOOKUP(C92,DB!$A$2:$A$255,DB!$B$2:$B$255,""),IF(OR(G92="30L",G92="30R"),_xlfn.XLOOKUP(C92,DB!$A$2:$A$255,DB!$C$2:$C$255,""),""))</f>
        <v>UDGUV</v>
      </c>
      <c r="S92" s="3">
        <f t="shared" si="1"/>
        <v>18</v>
      </c>
      <c r="T92" s="3" t="str">
        <f>_xlfn.XLOOKUP(C92,DB!$A$2:$A$255,DB!$D$2:$D$255,"")</f>
        <v>Sector 2</v>
      </c>
    </row>
    <row r="93" spans="1:20" x14ac:dyDescent="0.2">
      <c r="A93" t="s">
        <v>233</v>
      </c>
      <c r="B93" t="s">
        <v>18</v>
      </c>
      <c r="C93" t="s">
        <v>234</v>
      </c>
      <c r="D93" t="s">
        <v>44</v>
      </c>
      <c r="E93" t="s">
        <v>513</v>
      </c>
      <c r="F93" s="2">
        <v>46316.757349537038</v>
      </c>
      <c r="G93" t="s">
        <v>22</v>
      </c>
      <c r="H93" t="s">
        <v>6524</v>
      </c>
      <c r="I93">
        <v>320</v>
      </c>
      <c r="J93" t="s">
        <v>23</v>
      </c>
      <c r="K93" t="s">
        <v>24</v>
      </c>
      <c r="L93">
        <v>538</v>
      </c>
      <c r="M93" t="s">
        <v>130</v>
      </c>
      <c r="N93" s="2">
        <v>46316.787812499999</v>
      </c>
      <c r="O93">
        <v>320</v>
      </c>
      <c r="P93" t="s">
        <v>26</v>
      </c>
      <c r="Q93">
        <v>40</v>
      </c>
      <c r="R93" s="3" t="str">
        <f>IF(OR(G93="12R",G93="12L"),_xlfn.XLOOKUP(C93,DB!$A$2:$A$255,DB!$B$2:$B$255,""),IF(OR(G93="30L",G93="30R"),_xlfn.XLOOKUP(C93,DB!$A$2:$A$255,DB!$C$2:$C$255,""),""))</f>
        <v>UDGUV</v>
      </c>
      <c r="S93" s="3">
        <f t="shared" si="1"/>
        <v>18</v>
      </c>
      <c r="T93" s="3" t="str">
        <f>_xlfn.XLOOKUP(C93,DB!$A$2:$A$255,DB!$D$2:$D$255,"")</f>
        <v>Sector 2</v>
      </c>
    </row>
    <row r="94" spans="1:20" x14ac:dyDescent="0.2">
      <c r="A94" t="s">
        <v>3080</v>
      </c>
      <c r="B94" t="s">
        <v>18</v>
      </c>
      <c r="C94" t="s">
        <v>33</v>
      </c>
      <c r="D94" t="s">
        <v>20</v>
      </c>
      <c r="E94" t="s">
        <v>406</v>
      </c>
      <c r="F94" s="2">
        <v>46316.758275462962</v>
      </c>
      <c r="G94" t="s">
        <v>22</v>
      </c>
      <c r="H94" t="s">
        <v>6525</v>
      </c>
      <c r="I94">
        <v>340</v>
      </c>
      <c r="J94" t="s">
        <v>23</v>
      </c>
      <c r="K94" t="s">
        <v>24</v>
      </c>
      <c r="L94">
        <v>873</v>
      </c>
      <c r="M94" t="s">
        <v>36</v>
      </c>
      <c r="N94" s="2">
        <v>46316.80736111111</v>
      </c>
      <c r="O94">
        <v>340</v>
      </c>
      <c r="P94" t="s">
        <v>26</v>
      </c>
      <c r="Q94">
        <v>190</v>
      </c>
      <c r="R94" s="3" t="str">
        <f>IF(OR(G94="12R",G94="12L"),_xlfn.XLOOKUP(C94,DB!$A$2:$A$255,DB!$B$2:$B$255,""),IF(OR(G94="30L",G94="30R"),_xlfn.XLOOKUP(C94,DB!$A$2:$A$255,DB!$C$2:$C$255,""),""))</f>
        <v>UDGUV</v>
      </c>
      <c r="S94" s="3">
        <f t="shared" si="1"/>
        <v>18</v>
      </c>
      <c r="T94" s="3" t="str">
        <f>_xlfn.XLOOKUP(C94,DB!$A$2:$A$255,DB!$D$2:$D$255,"")</f>
        <v>Sector 2</v>
      </c>
    </row>
    <row r="95" spans="1:20" x14ac:dyDescent="0.2">
      <c r="A95" t="s">
        <v>232</v>
      </c>
      <c r="B95" t="s">
        <v>18</v>
      </c>
      <c r="C95" t="s">
        <v>170</v>
      </c>
      <c r="D95" t="s">
        <v>20</v>
      </c>
      <c r="E95" t="s">
        <v>6526</v>
      </c>
      <c r="F95" s="2">
        <v>46316.759108796294</v>
      </c>
      <c r="G95" t="s">
        <v>22</v>
      </c>
      <c r="H95" t="s">
        <v>6527</v>
      </c>
      <c r="I95">
        <v>330</v>
      </c>
      <c r="J95" t="s">
        <v>23</v>
      </c>
      <c r="K95" t="s">
        <v>24</v>
      </c>
      <c r="L95">
        <v>356</v>
      </c>
      <c r="M95" t="s">
        <v>31</v>
      </c>
      <c r="N95" s="2">
        <v>46316.779363425929</v>
      </c>
      <c r="O95">
        <v>330</v>
      </c>
      <c r="P95" t="s">
        <v>26</v>
      </c>
      <c r="Q95">
        <v>40</v>
      </c>
      <c r="R95" s="3" t="str">
        <f>IF(OR(G95="12R",G95="12L"),_xlfn.XLOOKUP(C95,DB!$A$2:$A$255,DB!$B$2:$B$255,""),IF(OR(G95="30L",G95="30R"),_xlfn.XLOOKUP(C95,DB!$A$2:$A$255,DB!$C$2:$C$255,""),""))</f>
        <v>OMSUK</v>
      </c>
      <c r="S95" s="3">
        <f t="shared" si="1"/>
        <v>18</v>
      </c>
      <c r="T95" s="3" t="str">
        <f>_xlfn.XLOOKUP(C95,DB!$A$2:$A$255,DB!$D$2:$D$255,"")</f>
        <v>Sector 3</v>
      </c>
    </row>
    <row r="96" spans="1:20" x14ac:dyDescent="0.2">
      <c r="A96" t="s">
        <v>665</v>
      </c>
      <c r="B96" t="s">
        <v>18</v>
      </c>
      <c r="C96" t="s">
        <v>666</v>
      </c>
      <c r="D96" t="s">
        <v>29</v>
      </c>
      <c r="E96" t="s">
        <v>2057</v>
      </c>
      <c r="F96" s="2">
        <v>46316.762812500005</v>
      </c>
      <c r="G96" t="s">
        <v>22</v>
      </c>
      <c r="H96" t="s">
        <v>6528</v>
      </c>
      <c r="I96">
        <v>360</v>
      </c>
      <c r="J96" t="s">
        <v>23</v>
      </c>
      <c r="K96" t="s">
        <v>24</v>
      </c>
      <c r="L96">
        <v>441</v>
      </c>
      <c r="M96" t="s">
        <v>204</v>
      </c>
      <c r="N96" s="2">
        <v>46316.787766203706</v>
      </c>
      <c r="O96">
        <v>360</v>
      </c>
      <c r="P96" t="s">
        <v>26</v>
      </c>
      <c r="Q96">
        <v>40</v>
      </c>
      <c r="R96" s="3" t="str">
        <f>IF(OR(G96="12R",G96="12L"),_xlfn.XLOOKUP(C96,DB!$A$2:$A$255,DB!$B$2:$B$255,""),IF(OR(G96="30L",G96="30R"),_xlfn.XLOOKUP(C96,DB!$A$2:$A$255,DB!$C$2:$C$255,""),""))</f>
        <v>OMSUK</v>
      </c>
      <c r="S96" s="3">
        <f t="shared" si="1"/>
        <v>18</v>
      </c>
      <c r="T96" s="3" t="str">
        <f>_xlfn.XLOOKUP(C96,DB!$A$2:$A$255,DB!$D$2:$D$255,"")</f>
        <v>Sector 3</v>
      </c>
    </row>
    <row r="97" spans="1:20" x14ac:dyDescent="0.2">
      <c r="A97" t="s">
        <v>229</v>
      </c>
      <c r="B97" t="s">
        <v>18</v>
      </c>
      <c r="C97" t="s">
        <v>230</v>
      </c>
      <c r="D97" t="s">
        <v>61</v>
      </c>
      <c r="E97" t="s">
        <v>6529</v>
      </c>
      <c r="F97" s="2">
        <v>46316.764317129629</v>
      </c>
      <c r="G97" t="s">
        <v>22</v>
      </c>
      <c r="H97" t="s">
        <v>6530</v>
      </c>
      <c r="I97">
        <v>330</v>
      </c>
      <c r="J97" t="s">
        <v>23</v>
      </c>
      <c r="K97" t="s">
        <v>24</v>
      </c>
      <c r="L97">
        <v>352</v>
      </c>
      <c r="M97" t="s">
        <v>31</v>
      </c>
      <c r="N97" s="2">
        <v>46316.784421296295</v>
      </c>
      <c r="O97">
        <v>310</v>
      </c>
      <c r="P97" t="s">
        <v>26</v>
      </c>
      <c r="Q97">
        <v>190</v>
      </c>
      <c r="R97" s="3" t="str">
        <f>IF(OR(G97="12R",G97="12L"),_xlfn.XLOOKUP(C97,DB!$A$2:$A$255,DB!$B$2:$B$255,""),IF(OR(G97="30L",G97="30R"),_xlfn.XLOOKUP(C97,DB!$A$2:$A$255,DB!$C$2:$C$255,""),""))</f>
        <v>OMSUK</v>
      </c>
      <c r="S97" s="3">
        <f t="shared" si="1"/>
        <v>18</v>
      </c>
      <c r="T97" s="3" t="str">
        <f>_xlfn.XLOOKUP(C97,DB!$A$2:$A$255,DB!$D$2:$D$255,"")</f>
        <v>Sector 3</v>
      </c>
    </row>
    <row r="98" spans="1:20" x14ac:dyDescent="0.2">
      <c r="A98" t="s">
        <v>198</v>
      </c>
      <c r="B98" t="s">
        <v>18</v>
      </c>
      <c r="C98" t="s">
        <v>199</v>
      </c>
      <c r="D98" t="s">
        <v>61</v>
      </c>
      <c r="E98" t="s">
        <v>1347</v>
      </c>
      <c r="F98" s="2">
        <v>46316.769456018519</v>
      </c>
      <c r="G98" t="s">
        <v>22</v>
      </c>
      <c r="H98" t="s">
        <v>6531</v>
      </c>
      <c r="I98">
        <v>350</v>
      </c>
      <c r="J98" t="s">
        <v>23</v>
      </c>
      <c r="K98" t="s">
        <v>24</v>
      </c>
      <c r="L98">
        <v>361</v>
      </c>
      <c r="M98" t="s">
        <v>31</v>
      </c>
      <c r="N98" s="2">
        <v>46316.790439814809</v>
      </c>
      <c r="O98">
        <v>350</v>
      </c>
      <c r="P98" t="s">
        <v>26</v>
      </c>
      <c r="Q98">
        <v>40</v>
      </c>
      <c r="R98" s="3" t="str">
        <f>IF(OR(G98="12R",G98="12L"),_xlfn.XLOOKUP(C98,DB!$A$2:$A$255,DB!$B$2:$B$255,""),IF(OR(G98="30L",G98="30R"),_xlfn.XLOOKUP(C98,DB!$A$2:$A$255,DB!$C$2:$C$255,""),""))</f>
        <v>OMSUK</v>
      </c>
      <c r="S98" s="3">
        <f t="shared" si="1"/>
        <v>18</v>
      </c>
      <c r="T98" s="3" t="str">
        <f>_xlfn.XLOOKUP(C98,DB!$A$2:$A$255,DB!$D$2:$D$255,"")</f>
        <v>Sector 3</v>
      </c>
    </row>
    <row r="99" spans="1:20" x14ac:dyDescent="0.2">
      <c r="A99" t="s">
        <v>253</v>
      </c>
      <c r="B99" t="s">
        <v>18</v>
      </c>
      <c r="C99" t="s">
        <v>122</v>
      </c>
      <c r="D99" t="s">
        <v>123</v>
      </c>
      <c r="E99" t="s">
        <v>958</v>
      </c>
      <c r="F99" s="2">
        <v>46316.77243055556</v>
      </c>
      <c r="G99" t="s">
        <v>22</v>
      </c>
      <c r="H99" t="s">
        <v>6532</v>
      </c>
      <c r="I99">
        <v>380</v>
      </c>
      <c r="J99" t="s">
        <v>23</v>
      </c>
      <c r="K99" t="s">
        <v>24</v>
      </c>
      <c r="L99">
        <v>536</v>
      </c>
      <c r="M99" t="s">
        <v>130</v>
      </c>
      <c r="N99" s="2">
        <v>46316.801932870367</v>
      </c>
      <c r="O99">
        <v>360</v>
      </c>
      <c r="P99" t="s">
        <v>26</v>
      </c>
      <c r="Q99">
        <v>40</v>
      </c>
      <c r="R99" s="3" t="str">
        <f>IF(OR(G99="12R",G99="12L"),_xlfn.XLOOKUP(C99,DB!$A$2:$A$255,DB!$B$2:$B$255,""),IF(OR(G99="30L",G99="30R"),_xlfn.XLOOKUP(C99,DB!$A$2:$A$255,DB!$C$2:$C$255,""),""))</f>
        <v>ENEBA</v>
      </c>
      <c r="S99" s="3">
        <f t="shared" si="1"/>
        <v>18</v>
      </c>
      <c r="T99" s="3" t="str">
        <f>_xlfn.XLOOKUP(C99,DB!$A$2:$A$255,DB!$D$2:$D$255,"")</f>
        <v>Sector 3</v>
      </c>
    </row>
    <row r="100" spans="1:20" x14ac:dyDescent="0.2">
      <c r="A100" t="s">
        <v>244</v>
      </c>
      <c r="B100" t="s">
        <v>18</v>
      </c>
      <c r="C100" t="s">
        <v>28</v>
      </c>
      <c r="D100" t="s">
        <v>29</v>
      </c>
      <c r="E100" t="s">
        <v>841</v>
      </c>
      <c r="F100" s="2">
        <v>46316.774756944447</v>
      </c>
      <c r="G100" t="s">
        <v>22</v>
      </c>
      <c r="H100" t="s">
        <v>6533</v>
      </c>
      <c r="I100">
        <v>390</v>
      </c>
      <c r="J100" t="s">
        <v>23</v>
      </c>
      <c r="K100" t="s">
        <v>24</v>
      </c>
      <c r="L100">
        <v>359</v>
      </c>
      <c r="M100" t="s">
        <v>31</v>
      </c>
      <c r="N100" s="2">
        <v>46316.796053240745</v>
      </c>
      <c r="O100">
        <v>390</v>
      </c>
      <c r="P100" t="s">
        <v>26</v>
      </c>
      <c r="Q100">
        <v>40</v>
      </c>
      <c r="R100" s="3" t="str">
        <f>IF(OR(G100="12R",G100="12L"),_xlfn.XLOOKUP(C100,DB!$A$2:$A$255,DB!$B$2:$B$255,""),IF(OR(G100="30L",G100="30R"),_xlfn.XLOOKUP(C100,DB!$A$2:$A$255,DB!$C$2:$C$255,""),""))</f>
        <v>OMSUK</v>
      </c>
      <c r="S100" s="3">
        <f t="shared" si="1"/>
        <v>18</v>
      </c>
      <c r="T100" s="3" t="str">
        <f>_xlfn.XLOOKUP(C100,DB!$A$2:$A$255,DB!$D$2:$D$255,"")</f>
        <v>Sector 3</v>
      </c>
    </row>
    <row r="101" spans="1:20" x14ac:dyDescent="0.2">
      <c r="A101" t="s">
        <v>255</v>
      </c>
      <c r="B101" t="s">
        <v>18</v>
      </c>
      <c r="C101" t="s">
        <v>256</v>
      </c>
      <c r="D101" t="s">
        <v>61</v>
      </c>
      <c r="E101" t="s">
        <v>2651</v>
      </c>
      <c r="F101" s="2">
        <v>46316.775972222225</v>
      </c>
      <c r="G101" t="s">
        <v>22</v>
      </c>
      <c r="H101" t="s">
        <v>6534</v>
      </c>
      <c r="I101">
        <v>340</v>
      </c>
      <c r="J101" t="s">
        <v>23</v>
      </c>
      <c r="K101" t="s">
        <v>24</v>
      </c>
      <c r="L101">
        <v>919</v>
      </c>
      <c r="M101" t="s">
        <v>36</v>
      </c>
      <c r="N101" s="2">
        <v>46316.827060185184</v>
      </c>
      <c r="O101">
        <v>340</v>
      </c>
      <c r="P101" t="s">
        <v>26</v>
      </c>
      <c r="Q101">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t="s">
        <v>226</v>
      </c>
      <c r="B102" t="s">
        <v>18</v>
      </c>
      <c r="C102" t="s">
        <v>227</v>
      </c>
      <c r="D102" t="s">
        <v>54</v>
      </c>
      <c r="E102" t="s">
        <v>3207</v>
      </c>
      <c r="F102" s="2">
        <v>46316.778055555551</v>
      </c>
      <c r="G102" t="s">
        <v>22</v>
      </c>
      <c r="H102" t="s">
        <v>6535</v>
      </c>
      <c r="I102">
        <v>370</v>
      </c>
      <c r="J102" t="s">
        <v>23</v>
      </c>
      <c r="K102" t="s">
        <v>24</v>
      </c>
      <c r="L102">
        <v>153</v>
      </c>
      <c r="M102" t="s">
        <v>117</v>
      </c>
      <c r="N102" s="2">
        <v>46316.788634259261</v>
      </c>
      <c r="O102">
        <v>290</v>
      </c>
      <c r="P102" t="s">
        <v>26</v>
      </c>
      <c r="Q102">
        <v>190</v>
      </c>
      <c r="R102" s="3" t="str">
        <f>IF(OR(G102="12R",G102="12L"),_xlfn.XLOOKUP(C102,DB!$A$2:$A$255,DB!$B$2:$B$255,""),IF(OR(G102="30L",G102="30R"),_xlfn.XLOOKUP(C102,DB!$A$2:$A$255,DB!$C$2:$C$255,""),""))</f>
        <v>TAKUX</v>
      </c>
      <c r="S102" s="3">
        <f t="shared" si="1"/>
        <v>18</v>
      </c>
      <c r="T102" s="3" t="str">
        <f>_xlfn.XLOOKUP(C102,DB!$A$2:$A$255,DB!$D$2:$D$255,"")</f>
        <v>Sector 7</v>
      </c>
    </row>
    <row r="103" spans="1:20" x14ac:dyDescent="0.2">
      <c r="A103" t="s">
        <v>492</v>
      </c>
      <c r="B103" t="s">
        <v>18</v>
      </c>
      <c r="C103" t="s">
        <v>493</v>
      </c>
      <c r="D103" t="s">
        <v>29</v>
      </c>
      <c r="E103" t="s">
        <v>4162</v>
      </c>
      <c r="F103" s="2">
        <v>46316.780821759261</v>
      </c>
      <c r="G103" t="s">
        <v>22</v>
      </c>
      <c r="H103" t="s">
        <v>6536</v>
      </c>
      <c r="I103">
        <v>380</v>
      </c>
      <c r="J103" t="s">
        <v>23</v>
      </c>
      <c r="K103" t="s">
        <v>24</v>
      </c>
      <c r="L103">
        <v>434</v>
      </c>
      <c r="M103" t="s">
        <v>204</v>
      </c>
      <c r="N103" s="2">
        <v>46316.806284722217</v>
      </c>
      <c r="O103">
        <v>380</v>
      </c>
      <c r="P103" t="s">
        <v>26</v>
      </c>
      <c r="Q103">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t="s">
        <v>251</v>
      </c>
      <c r="B104" t="s">
        <v>18</v>
      </c>
      <c r="C104" t="s">
        <v>63</v>
      </c>
      <c r="D104" t="s">
        <v>34</v>
      </c>
      <c r="E104" t="s">
        <v>2818</v>
      </c>
      <c r="F104" s="2">
        <v>46316.78193287037</v>
      </c>
      <c r="G104" t="s">
        <v>22</v>
      </c>
      <c r="H104" t="s">
        <v>6537</v>
      </c>
      <c r="I104">
        <v>380</v>
      </c>
      <c r="J104" t="s">
        <v>23</v>
      </c>
      <c r="K104" t="s">
        <v>24</v>
      </c>
      <c r="L104">
        <v>859</v>
      </c>
      <c r="M104" t="s">
        <v>617</v>
      </c>
      <c r="N104" s="2">
        <v>46316.830428240741</v>
      </c>
      <c r="O104">
        <v>380</v>
      </c>
      <c r="P104" t="s">
        <v>26</v>
      </c>
      <c r="Q104">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t="s">
        <v>257</v>
      </c>
      <c r="B105" t="s">
        <v>18</v>
      </c>
      <c r="C105" t="s">
        <v>122</v>
      </c>
      <c r="D105" t="s">
        <v>123</v>
      </c>
      <c r="E105" t="s">
        <v>3396</v>
      </c>
      <c r="F105" s="2">
        <v>46316.782777777778</v>
      </c>
      <c r="G105" t="s">
        <v>22</v>
      </c>
      <c r="H105" t="s">
        <v>6538</v>
      </c>
      <c r="I105">
        <v>360</v>
      </c>
      <c r="J105" t="s">
        <v>23</v>
      </c>
      <c r="K105" t="s">
        <v>24</v>
      </c>
      <c r="L105">
        <v>577</v>
      </c>
      <c r="M105" t="s">
        <v>130</v>
      </c>
      <c r="N105" s="2">
        <v>46316.81559027778</v>
      </c>
      <c r="O105">
        <v>340</v>
      </c>
      <c r="P105" t="s">
        <v>26</v>
      </c>
      <c r="Q105">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t="s">
        <v>243</v>
      </c>
      <c r="B106" t="s">
        <v>18</v>
      </c>
      <c r="C106" t="s">
        <v>144</v>
      </c>
      <c r="D106" t="s">
        <v>61</v>
      </c>
      <c r="E106" t="s">
        <v>634</v>
      </c>
      <c r="F106" s="2">
        <v>46316.784178240741</v>
      </c>
      <c r="G106" t="s">
        <v>22</v>
      </c>
      <c r="H106" t="s">
        <v>6539</v>
      </c>
      <c r="I106">
        <v>350</v>
      </c>
      <c r="J106" t="s">
        <v>23</v>
      </c>
      <c r="K106" t="s">
        <v>24</v>
      </c>
      <c r="L106">
        <v>360</v>
      </c>
      <c r="M106" t="s">
        <v>31</v>
      </c>
      <c r="N106" s="2">
        <v>46316.804837962962</v>
      </c>
      <c r="O106">
        <v>320</v>
      </c>
      <c r="P106" t="s">
        <v>26</v>
      </c>
      <c r="Q106">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t="s">
        <v>419</v>
      </c>
      <c r="B107" t="s">
        <v>18</v>
      </c>
      <c r="C107" t="s">
        <v>101</v>
      </c>
      <c r="D107" t="s">
        <v>34</v>
      </c>
      <c r="E107" t="s">
        <v>6119</v>
      </c>
      <c r="F107" s="2">
        <v>46316.78506944445</v>
      </c>
      <c r="G107" t="s">
        <v>22</v>
      </c>
      <c r="H107" t="s">
        <v>6540</v>
      </c>
      <c r="I107">
        <v>360</v>
      </c>
      <c r="J107" t="s">
        <v>23</v>
      </c>
      <c r="K107" t="s">
        <v>24</v>
      </c>
      <c r="L107">
        <v>888</v>
      </c>
      <c r="M107" t="s">
        <v>4066</v>
      </c>
      <c r="N107" s="2">
        <v>46316.835497685184</v>
      </c>
      <c r="O107">
        <v>380</v>
      </c>
      <c r="P107" t="s">
        <v>26</v>
      </c>
      <c r="Q107">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t="s">
        <v>258</v>
      </c>
      <c r="B108" t="s">
        <v>18</v>
      </c>
      <c r="C108" t="s">
        <v>128</v>
      </c>
      <c r="D108" t="s">
        <v>61</v>
      </c>
      <c r="E108" t="s">
        <v>3604</v>
      </c>
      <c r="F108" s="2">
        <v>46316.786608796298</v>
      </c>
      <c r="G108" t="s">
        <v>22</v>
      </c>
      <c r="H108" t="s">
        <v>6541</v>
      </c>
      <c r="I108">
        <v>360</v>
      </c>
      <c r="J108" t="s">
        <v>23</v>
      </c>
      <c r="K108" t="s">
        <v>24</v>
      </c>
      <c r="L108">
        <v>576</v>
      </c>
      <c r="M108" t="s">
        <v>130</v>
      </c>
      <c r="N108" s="2">
        <v>46316.819016203706</v>
      </c>
      <c r="O108">
        <v>360</v>
      </c>
      <c r="P108" t="s">
        <v>26</v>
      </c>
      <c r="Q108">
        <v>40</v>
      </c>
      <c r="R108" s="3" t="str">
        <f>IF(OR(G108="12R",G108="12L"),_xlfn.XLOOKUP(C108,DB!$A$2:$A$255,DB!$B$2:$B$255,""),IF(OR(G108="30L",G108="30R"),_xlfn.XLOOKUP(C108,DB!$A$2:$A$255,DB!$C$2:$C$255,""),""))</f>
        <v>ENEBA</v>
      </c>
      <c r="S108" s="3">
        <f t="shared" si="1"/>
        <v>18</v>
      </c>
      <c r="T108" s="3" t="str">
        <f>_xlfn.XLOOKUP(C108,DB!$A$2:$A$255,DB!$D$2:$D$255,"")</f>
        <v>Sector 3</v>
      </c>
    </row>
    <row r="109" spans="1:20" x14ac:dyDescent="0.2">
      <c r="A109" t="s">
        <v>263</v>
      </c>
      <c r="B109" t="s">
        <v>18</v>
      </c>
      <c r="C109" t="s">
        <v>115</v>
      </c>
      <c r="D109" t="s">
        <v>129</v>
      </c>
      <c r="E109" t="s">
        <v>2262</v>
      </c>
      <c r="F109" s="2">
        <v>46316.797372685185</v>
      </c>
      <c r="G109" t="s">
        <v>22</v>
      </c>
      <c r="H109" t="s">
        <v>6542</v>
      </c>
      <c r="I109">
        <v>350</v>
      </c>
      <c r="J109" t="s">
        <v>23</v>
      </c>
      <c r="K109" t="s">
        <v>24</v>
      </c>
      <c r="L109">
        <v>149</v>
      </c>
      <c r="M109" t="s">
        <v>117</v>
      </c>
      <c r="N109" s="2">
        <v>46316.807118055556</v>
      </c>
      <c r="O109">
        <v>279</v>
      </c>
      <c r="P109" t="s">
        <v>26</v>
      </c>
      <c r="Q109">
        <v>190</v>
      </c>
      <c r="R109" s="3" t="str">
        <f>IF(OR(G109="12R",G109="12L"),_xlfn.XLOOKUP(C109,DB!$A$2:$A$255,DB!$B$2:$B$255,""),IF(OR(G109="30L",G109="30R"),_xlfn.XLOOKUP(C109,DB!$A$2:$A$255,DB!$C$2:$C$255,""),""))</f>
        <v>TAKUX</v>
      </c>
      <c r="S109" s="3">
        <f t="shared" si="1"/>
        <v>19</v>
      </c>
      <c r="T109" s="3" t="str">
        <f>_xlfn.XLOOKUP(C109,DB!$A$2:$A$255,DB!$D$2:$D$255,"")</f>
        <v>Sector 7</v>
      </c>
    </row>
    <row r="110" spans="1:20" x14ac:dyDescent="0.2">
      <c r="A110" t="s">
        <v>307</v>
      </c>
      <c r="B110" t="s">
        <v>18</v>
      </c>
      <c r="C110" t="s">
        <v>172</v>
      </c>
      <c r="D110" t="s">
        <v>54</v>
      </c>
      <c r="E110" t="s">
        <v>891</v>
      </c>
      <c r="F110" s="2">
        <v>46316.798668981486</v>
      </c>
      <c r="G110" t="s">
        <v>22</v>
      </c>
      <c r="H110" t="s">
        <v>6543</v>
      </c>
      <c r="I110">
        <v>380</v>
      </c>
      <c r="J110" t="s">
        <v>23</v>
      </c>
      <c r="K110" t="s">
        <v>24</v>
      </c>
      <c r="L110">
        <v>334</v>
      </c>
      <c r="M110" t="s">
        <v>174</v>
      </c>
      <c r="N110" s="2">
        <v>46316.817719907413</v>
      </c>
      <c r="O110">
        <v>380</v>
      </c>
      <c r="P110" t="s">
        <v>26</v>
      </c>
      <c r="Q110">
        <v>190</v>
      </c>
      <c r="R110" s="3" t="str">
        <f>IF(OR(G110="12R",G110="12L"),_xlfn.XLOOKUP(C110,DB!$A$2:$A$255,DB!$B$2:$B$255,""),IF(OR(G110="30L",G110="30R"),_xlfn.XLOOKUP(C110,DB!$A$2:$A$255,DB!$C$2:$C$255,""),""))</f>
        <v>CZM</v>
      </c>
      <c r="S110" s="3">
        <f t="shared" si="1"/>
        <v>19</v>
      </c>
      <c r="T110" s="3" t="str">
        <f>_xlfn.XLOOKUP(C110,DB!$A$2:$A$255,DB!$D$2:$D$255,"")</f>
        <v>Sector 7</v>
      </c>
    </row>
    <row r="111" spans="1:20" x14ac:dyDescent="0.2">
      <c r="A111" t="s">
        <v>245</v>
      </c>
      <c r="B111" t="s">
        <v>18</v>
      </c>
      <c r="C111" t="s">
        <v>246</v>
      </c>
      <c r="D111" t="s">
        <v>247</v>
      </c>
      <c r="E111" t="s">
        <v>5255</v>
      </c>
      <c r="F111" s="2">
        <v>46316.800289351857</v>
      </c>
      <c r="G111" t="s">
        <v>22</v>
      </c>
      <c r="H111" t="s">
        <v>6544</v>
      </c>
      <c r="I111">
        <v>100</v>
      </c>
      <c r="J111" t="s">
        <v>23</v>
      </c>
      <c r="K111" t="s">
        <v>24</v>
      </c>
      <c r="L111">
        <v>358</v>
      </c>
      <c r="M111" t="s">
        <v>246</v>
      </c>
      <c r="N111" s="2">
        <v>46316.86038194444</v>
      </c>
      <c r="O111">
        <v>0</v>
      </c>
      <c r="P111" t="s">
        <v>137</v>
      </c>
      <c r="Q111">
        <v>40</v>
      </c>
      <c r="R111" s="3" t="str">
        <f>IF(OR(G111="12R",G111="12L"),_xlfn.XLOOKUP(C111,DB!$A$2:$A$255,DB!$B$2:$B$255,""),IF(OR(G111="30L",G111="30R"),_xlfn.XLOOKUP(C111,DB!$A$2:$A$255,DB!$C$2:$C$255,""),""))</f>
        <v>CZM</v>
      </c>
      <c r="S111" s="3">
        <f t="shared" si="1"/>
        <v>19</v>
      </c>
      <c r="T111" s="3" t="str">
        <f>_xlfn.XLOOKUP(C111,DB!$A$2:$A$255,DB!$D$2:$D$255,"")</f>
        <v>Sector 7</v>
      </c>
    </row>
    <row r="112" spans="1:20" x14ac:dyDescent="0.2">
      <c r="A112" t="s">
        <v>422</v>
      </c>
      <c r="B112" t="s">
        <v>18</v>
      </c>
      <c r="C112" t="s">
        <v>423</v>
      </c>
      <c r="D112" t="s">
        <v>61</v>
      </c>
      <c r="E112" t="s">
        <v>1114</v>
      </c>
      <c r="F112" s="2">
        <v>46316.802210648151</v>
      </c>
      <c r="G112" t="s">
        <v>22</v>
      </c>
      <c r="H112" t="s">
        <v>6545</v>
      </c>
      <c r="I112">
        <v>320</v>
      </c>
      <c r="J112" t="s">
        <v>23</v>
      </c>
      <c r="K112" t="s">
        <v>24</v>
      </c>
      <c r="L112">
        <v>561</v>
      </c>
      <c r="M112" t="s">
        <v>130</v>
      </c>
      <c r="N112" s="2">
        <v>46316.834004629629</v>
      </c>
      <c r="O112">
        <v>320</v>
      </c>
      <c r="P112" t="s">
        <v>26</v>
      </c>
      <c r="Q112">
        <v>40</v>
      </c>
      <c r="R112" s="3" t="str">
        <f>IF(OR(G112="12R",G112="12L"),_xlfn.XLOOKUP(C112,DB!$A$2:$A$255,DB!$B$2:$B$255,""),IF(OR(G112="30L",G112="30R"),_xlfn.XLOOKUP(C112,DB!$A$2:$A$255,DB!$C$2:$C$255,""),""))</f>
        <v>ENEBA</v>
      </c>
      <c r="S112" s="3">
        <f t="shared" si="1"/>
        <v>19</v>
      </c>
      <c r="T112" s="3" t="str">
        <f>_xlfn.XLOOKUP(C112,DB!$A$2:$A$255,DB!$D$2:$D$255,"")</f>
        <v>Sector 3</v>
      </c>
    </row>
    <row r="113" spans="1:20" x14ac:dyDescent="0.2">
      <c r="A113" t="s">
        <v>424</v>
      </c>
      <c r="B113" t="s">
        <v>18</v>
      </c>
      <c r="C113" t="s">
        <v>260</v>
      </c>
      <c r="D113" t="s">
        <v>261</v>
      </c>
      <c r="E113" t="s">
        <v>6546</v>
      </c>
      <c r="F113" s="2">
        <v>46316.803819444445</v>
      </c>
      <c r="G113" t="s">
        <v>22</v>
      </c>
      <c r="H113" t="s">
        <v>6547</v>
      </c>
      <c r="I113">
        <v>390</v>
      </c>
      <c r="J113" t="s">
        <v>23</v>
      </c>
      <c r="K113" t="s">
        <v>24</v>
      </c>
      <c r="L113">
        <v>360</v>
      </c>
      <c r="M113" t="s">
        <v>31</v>
      </c>
      <c r="N113" s="2">
        <v>46316.823437500003</v>
      </c>
      <c r="O113">
        <v>370</v>
      </c>
      <c r="P113" t="s">
        <v>41</v>
      </c>
      <c r="Q113">
        <v>40</v>
      </c>
      <c r="R113" s="3" t="str">
        <f>IF(OR(G113="12R",G113="12L"),_xlfn.XLOOKUP(C113,DB!$A$2:$A$255,DB!$B$2:$B$255,""),IF(OR(G113="30L",G113="30R"),_xlfn.XLOOKUP(C113,DB!$A$2:$A$255,DB!$C$2:$C$255,""),""))</f>
        <v>NUDAL</v>
      </c>
      <c r="S113" s="3">
        <f t="shared" si="1"/>
        <v>19</v>
      </c>
      <c r="T113" s="3" t="str">
        <f>_xlfn.XLOOKUP(C113,DB!$A$2:$A$255,DB!$D$2:$D$255,"")</f>
        <v>Sector 3</v>
      </c>
    </row>
    <row r="114" spans="1:20" x14ac:dyDescent="0.2">
      <c r="A114" t="s">
        <v>3096</v>
      </c>
      <c r="B114" t="s">
        <v>18</v>
      </c>
      <c r="C114" t="s">
        <v>205</v>
      </c>
      <c r="D114" t="s">
        <v>34</v>
      </c>
      <c r="E114" t="s">
        <v>3367</v>
      </c>
      <c r="F114" s="2">
        <v>46316.80741898148</v>
      </c>
      <c r="G114" t="s">
        <v>22</v>
      </c>
      <c r="H114" t="s">
        <v>6548</v>
      </c>
      <c r="I114">
        <v>370</v>
      </c>
      <c r="J114" t="s">
        <v>23</v>
      </c>
      <c r="K114" t="s">
        <v>24</v>
      </c>
      <c r="L114">
        <v>133</v>
      </c>
      <c r="M114" t="s">
        <v>40</v>
      </c>
      <c r="N114" s="2">
        <v>46316.816238425927</v>
      </c>
      <c r="O114">
        <v>257</v>
      </c>
      <c r="P114" t="s">
        <v>26</v>
      </c>
      <c r="Q114">
        <v>190</v>
      </c>
      <c r="R114" s="3" t="str">
        <f>IF(OR(G114="12R",G114="12L"),_xlfn.XLOOKUP(C114,DB!$A$2:$A$255,DB!$B$2:$B$255,""),IF(OR(G114="30L",G114="30R"),_xlfn.XLOOKUP(C114,DB!$A$2:$A$255,DB!$C$2:$C$255,""),""))</f>
        <v>NUDAL</v>
      </c>
      <c r="S114" s="3">
        <f t="shared" si="1"/>
        <v>19</v>
      </c>
      <c r="T114" s="3" t="str">
        <f>_xlfn.XLOOKUP(C114,DB!$A$2:$A$255,DB!$D$2:$D$255,"")</f>
        <v>Sector 3</v>
      </c>
    </row>
    <row r="115" spans="1:20" x14ac:dyDescent="0.2">
      <c r="A115" t="s">
        <v>669</v>
      </c>
      <c r="B115" t="s">
        <v>18</v>
      </c>
      <c r="C115" t="s">
        <v>317</v>
      </c>
      <c r="D115" t="s">
        <v>20</v>
      </c>
      <c r="E115" t="s">
        <v>3103</v>
      </c>
      <c r="F115" s="2">
        <v>46316.808703703704</v>
      </c>
      <c r="G115" t="s">
        <v>22</v>
      </c>
      <c r="H115" t="s">
        <v>6549</v>
      </c>
      <c r="I115">
        <v>340</v>
      </c>
      <c r="J115" t="s">
        <v>23</v>
      </c>
      <c r="K115" t="s">
        <v>24</v>
      </c>
      <c r="L115">
        <v>446</v>
      </c>
      <c r="M115" t="s">
        <v>204</v>
      </c>
      <c r="N115" s="2">
        <v>46316.834074074075</v>
      </c>
      <c r="O115">
        <v>340</v>
      </c>
      <c r="P115" t="s">
        <v>26</v>
      </c>
      <c r="Q115">
        <v>40</v>
      </c>
      <c r="R115" s="3" t="str">
        <f>IF(OR(G115="12R",G115="12L"),_xlfn.XLOOKUP(C115,DB!$A$2:$A$255,DB!$B$2:$B$255,""),IF(OR(G115="30L",G115="30R"),_xlfn.XLOOKUP(C115,DB!$A$2:$A$255,DB!$C$2:$C$255,""),""))</f>
        <v>UDGUV</v>
      </c>
      <c r="S115" s="3">
        <f t="shared" si="1"/>
        <v>19</v>
      </c>
      <c r="T115" s="3" t="str">
        <f>_xlfn.XLOOKUP(C115,DB!$A$2:$A$255,DB!$D$2:$D$255,"")</f>
        <v>Sector 2</v>
      </c>
    </row>
    <row r="116" spans="1:20" x14ac:dyDescent="0.2">
      <c r="A116" t="s">
        <v>218</v>
      </c>
      <c r="B116" t="s">
        <v>18</v>
      </c>
      <c r="C116" t="s">
        <v>219</v>
      </c>
      <c r="D116" t="s">
        <v>54</v>
      </c>
      <c r="E116" t="s">
        <v>6331</v>
      </c>
      <c r="F116" s="2">
        <v>46316.809733796297</v>
      </c>
      <c r="G116" t="s">
        <v>22</v>
      </c>
      <c r="H116" t="s">
        <v>6550</v>
      </c>
      <c r="I116">
        <v>350</v>
      </c>
      <c r="J116" t="s">
        <v>23</v>
      </c>
      <c r="K116" t="s">
        <v>24</v>
      </c>
      <c r="L116">
        <v>149</v>
      </c>
      <c r="M116" t="s">
        <v>117</v>
      </c>
      <c r="N116" s="2">
        <v>46316.819710648153</v>
      </c>
      <c r="O116">
        <v>292</v>
      </c>
      <c r="P116" t="s">
        <v>26</v>
      </c>
      <c r="Q116">
        <v>190</v>
      </c>
      <c r="R116" s="3" t="str">
        <f>IF(OR(G116="12R",G116="12L"),_xlfn.XLOOKUP(C116,DB!$A$2:$A$255,DB!$B$2:$B$255,""),IF(OR(G116="30L",G116="30R"),_xlfn.XLOOKUP(C116,DB!$A$2:$A$255,DB!$C$2:$C$255,""),""))</f>
        <v>TAKUX</v>
      </c>
      <c r="S116" s="3">
        <f t="shared" si="1"/>
        <v>19</v>
      </c>
      <c r="T116" s="3" t="str">
        <f>_xlfn.XLOOKUP(C116,DB!$A$2:$A$255,DB!$D$2:$D$255,"")</f>
        <v>Sector 7</v>
      </c>
    </row>
    <row r="117" spans="1:20" x14ac:dyDescent="0.2">
      <c r="A117" t="s">
        <v>270</v>
      </c>
      <c r="B117" t="s">
        <v>18</v>
      </c>
      <c r="C117" t="s">
        <v>134</v>
      </c>
      <c r="D117" t="s">
        <v>61</v>
      </c>
      <c r="E117" t="s">
        <v>3345</v>
      </c>
      <c r="F117" s="2">
        <v>46316.811238425929</v>
      </c>
      <c r="G117" t="s">
        <v>22</v>
      </c>
      <c r="H117" t="s">
        <v>6551</v>
      </c>
      <c r="I117">
        <v>350</v>
      </c>
      <c r="J117" t="s">
        <v>23</v>
      </c>
      <c r="K117" t="s">
        <v>24</v>
      </c>
      <c r="L117">
        <v>340</v>
      </c>
      <c r="M117" t="s">
        <v>6552</v>
      </c>
      <c r="N117" s="2">
        <v>46316.83121527778</v>
      </c>
      <c r="O117">
        <v>350</v>
      </c>
      <c r="P117" t="s">
        <v>26</v>
      </c>
      <c r="Q117">
        <v>40</v>
      </c>
      <c r="R117" s="3" t="str">
        <f>IF(OR(G117="12R",G117="12L"),_xlfn.XLOOKUP(C117,DB!$A$2:$A$255,DB!$B$2:$B$255,""),IF(OR(G117="30L",G117="30R"),_xlfn.XLOOKUP(C117,DB!$A$2:$A$255,DB!$C$2:$C$255,""),""))</f>
        <v>ENEBA</v>
      </c>
      <c r="S117" s="3">
        <f t="shared" si="1"/>
        <v>19</v>
      </c>
      <c r="T117" s="3" t="str">
        <f>_xlfn.XLOOKUP(C117,DB!$A$2:$A$255,DB!$D$2:$D$255,"")</f>
        <v>Sector 3</v>
      </c>
    </row>
    <row r="118" spans="1:20" x14ac:dyDescent="0.2">
      <c r="A118" t="s">
        <v>272</v>
      </c>
      <c r="B118" t="s">
        <v>18</v>
      </c>
      <c r="C118" t="s">
        <v>273</v>
      </c>
      <c r="D118" t="s">
        <v>20</v>
      </c>
      <c r="E118" t="s">
        <v>3681</v>
      </c>
      <c r="F118" s="2">
        <v>46316.812430555554</v>
      </c>
      <c r="G118" t="s">
        <v>22</v>
      </c>
      <c r="H118" t="s">
        <v>6553</v>
      </c>
      <c r="I118">
        <v>340</v>
      </c>
      <c r="J118" t="s">
        <v>23</v>
      </c>
      <c r="K118" t="s">
        <v>24</v>
      </c>
      <c r="L118">
        <v>858</v>
      </c>
      <c r="M118" t="s">
        <v>36</v>
      </c>
      <c r="N118" s="2">
        <v>46316.861747685187</v>
      </c>
      <c r="O118">
        <v>340</v>
      </c>
      <c r="P118" t="s">
        <v>26</v>
      </c>
      <c r="Q118">
        <v>190</v>
      </c>
      <c r="R118" s="3" t="str">
        <f>IF(OR(G118="12R",G118="12L"),_xlfn.XLOOKUP(C118,DB!$A$2:$A$255,DB!$B$2:$B$255,""),IF(OR(G118="30L",G118="30R"),_xlfn.XLOOKUP(C118,DB!$A$2:$A$255,DB!$C$2:$C$255,""),""))</f>
        <v>UDGUV</v>
      </c>
      <c r="S118" s="3">
        <f t="shared" si="1"/>
        <v>19</v>
      </c>
      <c r="T118" s="3" t="str">
        <f>_xlfn.XLOOKUP(C118,DB!$A$2:$A$255,DB!$D$2:$D$255,"")</f>
        <v>Sector 2</v>
      </c>
    </row>
    <row r="119" spans="1:20" x14ac:dyDescent="0.2">
      <c r="A119" t="s">
        <v>6554</v>
      </c>
      <c r="B119" t="s">
        <v>18</v>
      </c>
      <c r="C119" t="s">
        <v>4138</v>
      </c>
      <c r="D119" t="s">
        <v>768</v>
      </c>
      <c r="F119" s="2">
        <v>46316.813391203701</v>
      </c>
      <c r="G119" t="s">
        <v>22</v>
      </c>
      <c r="H119" t="s">
        <v>6555</v>
      </c>
      <c r="I119">
        <v>370</v>
      </c>
      <c r="J119" t="s">
        <v>23</v>
      </c>
      <c r="K119" t="s">
        <v>51</v>
      </c>
      <c r="L119">
        <v>216</v>
      </c>
      <c r="M119" t="s">
        <v>383</v>
      </c>
      <c r="N119" s="2">
        <v>46316.828125</v>
      </c>
      <c r="O119">
        <v>310</v>
      </c>
      <c r="P119" t="s">
        <v>26</v>
      </c>
      <c r="Q119">
        <v>40</v>
      </c>
      <c r="R119" s="3" t="str">
        <f>IF(OR(G119="12R",G119="12L"),_xlfn.XLOOKUP(C119,DB!$A$2:$A$255,DB!$B$2:$B$255,""),IF(OR(G119="30L",G119="30R"),_xlfn.XLOOKUP(C119,DB!$A$2:$A$255,DB!$C$2:$C$255,""),""))</f>
        <v>NUDAL</v>
      </c>
      <c r="S119" s="3">
        <f t="shared" si="1"/>
        <v>19</v>
      </c>
      <c r="T119" s="3" t="str">
        <f>_xlfn.XLOOKUP(C119,DB!$A$2:$A$255,DB!$D$2:$D$255,"")</f>
        <v>Sector 3</v>
      </c>
    </row>
    <row r="120" spans="1:20" x14ac:dyDescent="0.2">
      <c r="A120" t="s">
        <v>278</v>
      </c>
      <c r="B120" t="s">
        <v>18</v>
      </c>
      <c r="C120" t="s">
        <v>33</v>
      </c>
      <c r="D120" t="s">
        <v>54</v>
      </c>
      <c r="E120" t="s">
        <v>680</v>
      </c>
      <c r="F120" s="2">
        <v>46316.814583333333</v>
      </c>
      <c r="G120" t="s">
        <v>22</v>
      </c>
      <c r="H120" t="s">
        <v>6556</v>
      </c>
      <c r="I120">
        <v>380</v>
      </c>
      <c r="J120" t="s">
        <v>23</v>
      </c>
      <c r="K120" t="s">
        <v>24</v>
      </c>
      <c r="L120">
        <v>875</v>
      </c>
      <c r="M120" t="s">
        <v>36</v>
      </c>
      <c r="N120" s="2">
        <v>46316.864178240736</v>
      </c>
      <c r="O120">
        <v>380</v>
      </c>
      <c r="P120" t="s">
        <v>26</v>
      </c>
      <c r="Q120">
        <v>190</v>
      </c>
      <c r="R120" s="3" t="str">
        <f>IF(OR(G120="12R",G120="12L"),_xlfn.XLOOKUP(C120,DB!$A$2:$A$255,DB!$B$2:$B$255,""),IF(OR(G120="30L",G120="30R"),_xlfn.XLOOKUP(C120,DB!$A$2:$A$255,DB!$C$2:$C$255,""),""))</f>
        <v>UDGUV</v>
      </c>
      <c r="S120" s="3">
        <f t="shared" si="1"/>
        <v>19</v>
      </c>
      <c r="T120" s="3" t="str">
        <f>_xlfn.XLOOKUP(C120,DB!$A$2:$A$255,DB!$D$2:$D$255,"")</f>
        <v>Sector 2</v>
      </c>
    </row>
    <row r="121" spans="1:20" x14ac:dyDescent="0.2">
      <c r="A121" t="s">
        <v>280</v>
      </c>
      <c r="B121" t="s">
        <v>18</v>
      </c>
      <c r="C121" t="s">
        <v>170</v>
      </c>
      <c r="D121" t="s">
        <v>34</v>
      </c>
      <c r="E121" t="s">
        <v>6557</v>
      </c>
      <c r="F121" s="2">
        <v>46316.815775462965</v>
      </c>
      <c r="G121" t="s">
        <v>22</v>
      </c>
      <c r="H121" t="s">
        <v>6558</v>
      </c>
      <c r="I121">
        <v>330</v>
      </c>
      <c r="J121" t="s">
        <v>23</v>
      </c>
      <c r="K121" t="s">
        <v>24</v>
      </c>
      <c r="L121">
        <v>359</v>
      </c>
      <c r="M121" t="s">
        <v>31</v>
      </c>
      <c r="N121" s="2">
        <v>46316.835543981477</v>
      </c>
      <c r="O121">
        <v>320</v>
      </c>
      <c r="P121" t="s">
        <v>26</v>
      </c>
      <c r="Q121">
        <v>40</v>
      </c>
      <c r="R121" s="3" t="str">
        <f>IF(OR(G121="12R",G121="12L"),_xlfn.XLOOKUP(C121,DB!$A$2:$A$255,DB!$B$2:$B$255,""),IF(OR(G121="30L",G121="30R"),_xlfn.XLOOKUP(C121,DB!$A$2:$A$255,DB!$C$2:$C$255,""),""))</f>
        <v>OMSUK</v>
      </c>
      <c r="S121" s="3">
        <f t="shared" si="1"/>
        <v>19</v>
      </c>
      <c r="T121" s="3" t="str">
        <f>_xlfn.XLOOKUP(C121,DB!$A$2:$A$255,DB!$D$2:$D$255,"")</f>
        <v>Sector 3</v>
      </c>
    </row>
    <row r="122" spans="1:20" x14ac:dyDescent="0.2">
      <c r="A122" t="s">
        <v>275</v>
      </c>
      <c r="B122" t="s">
        <v>18</v>
      </c>
      <c r="C122" t="s">
        <v>276</v>
      </c>
      <c r="D122" t="s">
        <v>123</v>
      </c>
      <c r="E122" t="s">
        <v>6559</v>
      </c>
      <c r="F122" s="2">
        <v>46316.817754629628</v>
      </c>
      <c r="G122" t="s">
        <v>22</v>
      </c>
      <c r="H122" t="s">
        <v>6560</v>
      </c>
      <c r="I122">
        <v>340</v>
      </c>
      <c r="J122" t="s">
        <v>23</v>
      </c>
      <c r="K122" t="s">
        <v>24</v>
      </c>
      <c r="L122">
        <v>873</v>
      </c>
      <c r="M122" t="s">
        <v>36</v>
      </c>
      <c r="N122" s="2">
        <v>46316.866666666669</v>
      </c>
      <c r="O122">
        <v>340</v>
      </c>
      <c r="P122" t="s">
        <v>26</v>
      </c>
      <c r="Q122">
        <v>190</v>
      </c>
      <c r="R122" s="3" t="str">
        <f>IF(OR(G122="12R",G122="12L"),_xlfn.XLOOKUP(C122,DB!$A$2:$A$255,DB!$B$2:$B$255,""),IF(OR(G122="30L",G122="30R"),_xlfn.XLOOKUP(C122,DB!$A$2:$A$255,DB!$C$2:$C$255,""),""))</f>
        <v>UDGUV</v>
      </c>
      <c r="S122" s="3">
        <f t="shared" si="1"/>
        <v>19</v>
      </c>
      <c r="T122" s="3" t="str">
        <f>_xlfn.XLOOKUP(C122,DB!$A$2:$A$255,DB!$D$2:$D$255,"")</f>
        <v>Sector 2</v>
      </c>
    </row>
    <row r="123" spans="1:20" x14ac:dyDescent="0.2">
      <c r="A123" t="s">
        <v>265</v>
      </c>
      <c r="B123" t="s">
        <v>18</v>
      </c>
      <c r="C123" t="s">
        <v>148</v>
      </c>
      <c r="D123" t="s">
        <v>129</v>
      </c>
      <c r="E123" t="s">
        <v>6561</v>
      </c>
      <c r="F123" s="2">
        <v>46316.820462962962</v>
      </c>
      <c r="G123" t="s">
        <v>22</v>
      </c>
      <c r="H123" t="s">
        <v>421</v>
      </c>
      <c r="I123">
        <v>370</v>
      </c>
      <c r="J123" t="s">
        <v>23</v>
      </c>
      <c r="K123" t="s">
        <v>24</v>
      </c>
      <c r="L123">
        <v>136</v>
      </c>
      <c r="M123" t="s">
        <v>40</v>
      </c>
      <c r="N123" s="2">
        <v>46316.829097222224</v>
      </c>
      <c r="O123">
        <v>258</v>
      </c>
      <c r="P123" t="s">
        <v>26</v>
      </c>
      <c r="Q123">
        <v>190</v>
      </c>
      <c r="R123" s="3" t="str">
        <f>IF(OR(G123="12R",G123="12L"),_xlfn.XLOOKUP(C123,DB!$A$2:$A$255,DB!$B$2:$B$255,""),IF(OR(G123="30L",G123="30R"),_xlfn.XLOOKUP(C123,DB!$A$2:$A$255,DB!$C$2:$C$255,""),""))</f>
        <v>NUDAL</v>
      </c>
      <c r="S123" s="3">
        <f t="shared" si="1"/>
        <v>19</v>
      </c>
      <c r="T123" s="3" t="str">
        <f>_xlfn.XLOOKUP(C123,DB!$A$2:$A$255,DB!$D$2:$D$255,"")</f>
        <v>Sector 3</v>
      </c>
    </row>
    <row r="124" spans="1:20" x14ac:dyDescent="0.2">
      <c r="A124" t="s">
        <v>285</v>
      </c>
      <c r="B124" t="s">
        <v>18</v>
      </c>
      <c r="C124" t="s">
        <v>199</v>
      </c>
      <c r="D124" t="s">
        <v>61</v>
      </c>
      <c r="E124" t="s">
        <v>3388</v>
      </c>
      <c r="F124" s="2">
        <v>46316.821770833332</v>
      </c>
      <c r="G124" t="s">
        <v>22</v>
      </c>
      <c r="H124" t="s">
        <v>6562</v>
      </c>
      <c r="I124">
        <v>350</v>
      </c>
      <c r="J124" t="s">
        <v>23</v>
      </c>
      <c r="K124" t="s">
        <v>24</v>
      </c>
      <c r="L124">
        <v>408</v>
      </c>
      <c r="M124" t="s">
        <v>31</v>
      </c>
      <c r="N124" s="2">
        <v>46316.844247685185</v>
      </c>
      <c r="O124">
        <v>350</v>
      </c>
      <c r="P124" t="s">
        <v>26</v>
      </c>
      <c r="Q124">
        <v>40</v>
      </c>
      <c r="R124" s="3" t="str">
        <f>IF(OR(G124="12R",G124="12L"),_xlfn.XLOOKUP(C124,DB!$A$2:$A$255,DB!$B$2:$B$255,""),IF(OR(G124="30L",G124="30R"),_xlfn.XLOOKUP(C124,DB!$A$2:$A$255,DB!$C$2:$C$255,""),""))</f>
        <v>OMSUK</v>
      </c>
      <c r="S124" s="3">
        <f t="shared" si="1"/>
        <v>19</v>
      </c>
      <c r="T124" s="3" t="str">
        <f>_xlfn.XLOOKUP(C124,DB!$A$2:$A$255,DB!$D$2:$D$255,"")</f>
        <v>Sector 3</v>
      </c>
    </row>
    <row r="125" spans="1:20" x14ac:dyDescent="0.2">
      <c r="A125" t="s">
        <v>283</v>
      </c>
      <c r="B125" t="s">
        <v>18</v>
      </c>
      <c r="C125" t="s">
        <v>284</v>
      </c>
      <c r="D125" t="s">
        <v>34</v>
      </c>
      <c r="E125" t="s">
        <v>710</v>
      </c>
      <c r="F125" s="2">
        <v>46316.822928240741</v>
      </c>
      <c r="G125" t="s">
        <v>22</v>
      </c>
      <c r="H125" t="s">
        <v>6563</v>
      </c>
      <c r="I125">
        <v>380</v>
      </c>
      <c r="J125" t="s">
        <v>23</v>
      </c>
      <c r="K125" t="s">
        <v>24</v>
      </c>
      <c r="L125">
        <v>874</v>
      </c>
      <c r="M125" t="s">
        <v>181</v>
      </c>
      <c r="N125" s="2">
        <v>46316.871921296297</v>
      </c>
      <c r="O125">
        <v>380</v>
      </c>
      <c r="P125" t="s">
        <v>26</v>
      </c>
      <c r="Q125">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t="s">
        <v>237</v>
      </c>
      <c r="B126" t="s">
        <v>18</v>
      </c>
      <c r="C126" t="s">
        <v>238</v>
      </c>
      <c r="D126" t="s">
        <v>29</v>
      </c>
      <c r="E126" t="s">
        <v>2174</v>
      </c>
      <c r="F126" s="2">
        <v>46316.823784722219</v>
      </c>
      <c r="G126" t="s">
        <v>22</v>
      </c>
      <c r="H126" t="s">
        <v>6564</v>
      </c>
      <c r="I126">
        <v>370</v>
      </c>
      <c r="J126" t="s">
        <v>23</v>
      </c>
      <c r="K126" t="s">
        <v>24</v>
      </c>
      <c r="L126">
        <v>359</v>
      </c>
      <c r="M126" t="s">
        <v>31</v>
      </c>
      <c r="N126" s="2">
        <v>46316.8434837963</v>
      </c>
      <c r="O126">
        <v>370</v>
      </c>
      <c r="P126" t="s">
        <v>26</v>
      </c>
      <c r="Q126">
        <v>40</v>
      </c>
      <c r="R126" s="3" t="str">
        <f>IF(OR(G126="12R",G126="12L"),_xlfn.XLOOKUP(C126,DB!$A$2:$A$255,DB!$B$2:$B$255,""),IF(OR(G126="30L",G126="30R"),_xlfn.XLOOKUP(C126,DB!$A$2:$A$255,DB!$C$2:$C$255,""),""))</f>
        <v>OMSUK</v>
      </c>
      <c r="S126" s="3">
        <f t="shared" si="1"/>
        <v>19</v>
      </c>
      <c r="T126" s="3" t="str">
        <f>_xlfn.XLOOKUP(C126,DB!$A$2:$A$255,DB!$D$2:$D$255,"")</f>
        <v>Sector 3</v>
      </c>
    </row>
    <row r="127" spans="1:20" x14ac:dyDescent="0.2">
      <c r="A127" t="s">
        <v>287</v>
      </c>
      <c r="B127" t="s">
        <v>18</v>
      </c>
      <c r="C127" t="s">
        <v>43</v>
      </c>
      <c r="D127" t="s">
        <v>44</v>
      </c>
      <c r="E127" t="s">
        <v>547</v>
      </c>
      <c r="F127" s="2">
        <v>46316.825104166666</v>
      </c>
      <c r="G127" t="s">
        <v>22</v>
      </c>
      <c r="H127" t="s">
        <v>6565</v>
      </c>
      <c r="I127">
        <v>360</v>
      </c>
      <c r="J127" t="s">
        <v>23</v>
      </c>
      <c r="K127" t="s">
        <v>24</v>
      </c>
      <c r="L127">
        <v>882</v>
      </c>
      <c r="M127" t="s">
        <v>2416</v>
      </c>
      <c r="N127" s="2">
        <v>46316.874444444446</v>
      </c>
      <c r="O127">
        <v>360</v>
      </c>
      <c r="P127" t="s">
        <v>26</v>
      </c>
      <c r="Q127">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t="s">
        <v>494</v>
      </c>
      <c r="B128" t="s">
        <v>18</v>
      </c>
      <c r="C128" t="s">
        <v>282</v>
      </c>
      <c r="D128" t="s">
        <v>29</v>
      </c>
      <c r="E128" t="s">
        <v>6566</v>
      </c>
      <c r="F128" s="2">
        <v>46316.82613425926</v>
      </c>
      <c r="G128" t="s">
        <v>22</v>
      </c>
      <c r="H128" t="s">
        <v>6567</v>
      </c>
      <c r="I128">
        <v>370</v>
      </c>
      <c r="J128" t="s">
        <v>23</v>
      </c>
      <c r="K128" t="s">
        <v>24</v>
      </c>
      <c r="L128">
        <v>359</v>
      </c>
      <c r="M128" t="s">
        <v>31</v>
      </c>
      <c r="N128" s="2">
        <v>46316.846770833334</v>
      </c>
      <c r="O128">
        <v>390</v>
      </c>
      <c r="P128" t="s">
        <v>26</v>
      </c>
      <c r="Q128">
        <v>40</v>
      </c>
      <c r="R128" s="3" t="str">
        <f>IF(OR(G128="12R",G128="12L"),_xlfn.XLOOKUP(C128,DB!$A$2:$A$255,DB!$B$2:$B$255,""),IF(OR(G128="30L",G128="30R"),_xlfn.XLOOKUP(C128,DB!$A$2:$A$255,DB!$C$2:$C$255,""),""))</f>
        <v>OMSUK</v>
      </c>
      <c r="S128" s="3">
        <f t="shared" si="1"/>
        <v>19</v>
      </c>
      <c r="T128" s="3" t="str">
        <f>_xlfn.XLOOKUP(C128,DB!$A$2:$A$255,DB!$D$2:$D$255,"")</f>
        <v>Sector 3</v>
      </c>
    </row>
    <row r="129" spans="1:20" x14ac:dyDescent="0.2">
      <c r="A129" t="s">
        <v>291</v>
      </c>
      <c r="B129" t="s">
        <v>18</v>
      </c>
      <c r="C129" t="s">
        <v>122</v>
      </c>
      <c r="D129" t="s">
        <v>44</v>
      </c>
      <c r="E129" t="s">
        <v>4547</v>
      </c>
      <c r="F129" s="2">
        <v>46316.827719907407</v>
      </c>
      <c r="G129" t="s">
        <v>22</v>
      </c>
      <c r="H129" t="s">
        <v>6568</v>
      </c>
      <c r="I129">
        <v>340</v>
      </c>
      <c r="J129" t="s">
        <v>23</v>
      </c>
      <c r="K129" t="s">
        <v>24</v>
      </c>
      <c r="L129">
        <v>544</v>
      </c>
      <c r="M129" t="s">
        <v>130</v>
      </c>
      <c r="N129" s="2">
        <v>46316.85802083333</v>
      </c>
      <c r="O129">
        <v>360</v>
      </c>
      <c r="P129" t="s">
        <v>26</v>
      </c>
      <c r="Q129">
        <v>40</v>
      </c>
      <c r="R129" s="3" t="str">
        <f>IF(OR(G129="12R",G129="12L"),_xlfn.XLOOKUP(C129,DB!$A$2:$A$255,DB!$B$2:$B$255,""),IF(OR(G129="30L",G129="30R"),_xlfn.XLOOKUP(C129,DB!$A$2:$A$255,DB!$C$2:$C$255,""),""))</f>
        <v>ENEBA</v>
      </c>
      <c r="S129" s="3">
        <f t="shared" si="1"/>
        <v>19</v>
      </c>
      <c r="T129" s="3" t="str">
        <f>_xlfn.XLOOKUP(C129,DB!$A$2:$A$255,DB!$D$2:$D$255,"")</f>
        <v>Sector 3</v>
      </c>
    </row>
    <row r="130" spans="1:20" x14ac:dyDescent="0.2">
      <c r="A130" t="s">
        <v>299</v>
      </c>
      <c r="B130" t="s">
        <v>18</v>
      </c>
      <c r="C130" t="s">
        <v>284</v>
      </c>
      <c r="D130" t="s">
        <v>54</v>
      </c>
      <c r="E130" t="s">
        <v>844</v>
      </c>
      <c r="F130" s="2">
        <v>46316.834756944445</v>
      </c>
      <c r="G130" t="s">
        <v>22</v>
      </c>
      <c r="H130" t="s">
        <v>6569</v>
      </c>
      <c r="I130">
        <v>380</v>
      </c>
      <c r="J130" t="s">
        <v>23</v>
      </c>
      <c r="K130" t="s">
        <v>24</v>
      </c>
      <c r="L130">
        <v>889</v>
      </c>
      <c r="M130" t="s">
        <v>6570</v>
      </c>
      <c r="N130" s="2">
        <v>46316.88490740741</v>
      </c>
      <c r="O130">
        <v>380</v>
      </c>
      <c r="P130" t="s">
        <v>26</v>
      </c>
      <c r="Q130">
        <v>190</v>
      </c>
      <c r="R130" s="3" t="str">
        <f>IF(OR(G130="12R",G130="12L"),_xlfn.XLOOKUP(C130,DB!$A$2:$A$255,DB!$B$2:$B$255,""),IF(OR(G130="30L",G130="30R"),_xlfn.XLOOKUP(C130,DB!$A$2:$A$255,DB!$C$2:$C$255,""),""))</f>
        <v>UDGUV</v>
      </c>
      <c r="S130" s="3">
        <f t="shared" si="1"/>
        <v>20</v>
      </c>
      <c r="T130" s="3" t="str">
        <f>_xlfn.XLOOKUP(C130,DB!$A$2:$A$255,DB!$D$2:$D$255,"")</f>
        <v>Sector 2</v>
      </c>
    </row>
    <row r="131" spans="1:20" x14ac:dyDescent="0.2">
      <c r="A131" t="s">
        <v>856</v>
      </c>
      <c r="B131" t="s">
        <v>18</v>
      </c>
      <c r="C131" t="s">
        <v>203</v>
      </c>
      <c r="D131" t="s">
        <v>129</v>
      </c>
      <c r="E131" t="s">
        <v>5949</v>
      </c>
      <c r="F131" s="2">
        <v>46316.836122685185</v>
      </c>
      <c r="G131" t="s">
        <v>22</v>
      </c>
      <c r="H131" t="s">
        <v>6571</v>
      </c>
      <c r="I131">
        <v>370</v>
      </c>
      <c r="J131" t="s">
        <v>23</v>
      </c>
      <c r="K131" t="s">
        <v>24</v>
      </c>
      <c r="L131">
        <v>355</v>
      </c>
      <c r="M131" t="s">
        <v>31</v>
      </c>
      <c r="N131" s="2">
        <v>46316.856886574074</v>
      </c>
      <c r="O131">
        <v>370</v>
      </c>
      <c r="P131" t="s">
        <v>26</v>
      </c>
      <c r="Q131">
        <v>40</v>
      </c>
      <c r="R131" s="3" t="str">
        <f>IF(OR(G131="12R",G131="12L"),_xlfn.XLOOKUP(C131,DB!$A$2:$A$255,DB!$B$2:$B$255,""),IF(OR(G131="30L",G131="30R"),_xlfn.XLOOKUP(C131,DB!$A$2:$A$255,DB!$C$2:$C$255,""),""))</f>
        <v>ENEBA</v>
      </c>
      <c r="S131" s="3">
        <f t="shared" ref="S131:S194" si="2">HOUR(F131)</f>
        <v>20</v>
      </c>
      <c r="T131" s="3" t="str">
        <f>_xlfn.XLOOKUP(C131,DB!$A$2:$A$255,DB!$D$2:$D$255,"")</f>
        <v>Sector 3</v>
      </c>
    </row>
    <row r="132" spans="1:20" x14ac:dyDescent="0.2">
      <c r="A132" t="s">
        <v>297</v>
      </c>
      <c r="B132" t="s">
        <v>18</v>
      </c>
      <c r="C132" t="s">
        <v>33</v>
      </c>
      <c r="D132" t="s">
        <v>20</v>
      </c>
      <c r="E132" t="s">
        <v>629</v>
      </c>
      <c r="F132" s="2">
        <v>46316.838217592594</v>
      </c>
      <c r="G132" t="s">
        <v>22</v>
      </c>
      <c r="H132" t="s">
        <v>6572</v>
      </c>
      <c r="I132">
        <v>360</v>
      </c>
      <c r="J132" t="s">
        <v>23</v>
      </c>
      <c r="K132" t="s">
        <v>24</v>
      </c>
      <c r="L132">
        <v>869</v>
      </c>
      <c r="M132" t="s">
        <v>36</v>
      </c>
      <c r="N132" s="2">
        <v>46316.88663194445</v>
      </c>
      <c r="O132">
        <v>360</v>
      </c>
      <c r="P132" t="s">
        <v>26</v>
      </c>
      <c r="Q132">
        <v>190</v>
      </c>
      <c r="R132" s="3" t="str">
        <f>IF(OR(G132="12R",G132="12L"),_xlfn.XLOOKUP(C132,DB!$A$2:$A$255,DB!$B$2:$B$255,""),IF(OR(G132="30L",G132="30R"),_xlfn.XLOOKUP(C132,DB!$A$2:$A$255,DB!$C$2:$C$255,""),""))</f>
        <v>UDGUV</v>
      </c>
      <c r="S132" s="3">
        <f t="shared" si="2"/>
        <v>20</v>
      </c>
      <c r="T132" s="3" t="str">
        <f>_xlfn.XLOOKUP(C132,DB!$A$2:$A$255,DB!$D$2:$D$255,"")</f>
        <v>Sector 2</v>
      </c>
    </row>
    <row r="133" spans="1:20" x14ac:dyDescent="0.2">
      <c r="A133" t="s">
        <v>858</v>
      </c>
      <c r="B133" t="s">
        <v>18</v>
      </c>
      <c r="C133" t="s">
        <v>128</v>
      </c>
      <c r="D133" t="s">
        <v>129</v>
      </c>
      <c r="E133" t="s">
        <v>3561</v>
      </c>
      <c r="F133" s="2">
        <v>46316.83975694445</v>
      </c>
      <c r="G133" t="s">
        <v>22</v>
      </c>
      <c r="H133" t="s">
        <v>6573</v>
      </c>
      <c r="I133">
        <v>360</v>
      </c>
      <c r="J133" t="s">
        <v>23</v>
      </c>
      <c r="K133" t="s">
        <v>24</v>
      </c>
      <c r="L133">
        <v>546</v>
      </c>
      <c r="M133" t="s">
        <v>130</v>
      </c>
      <c r="N133" s="2">
        <v>46316.871365740742</v>
      </c>
      <c r="O133">
        <v>360</v>
      </c>
      <c r="P133" t="s">
        <v>26</v>
      </c>
      <c r="Q133">
        <v>40</v>
      </c>
      <c r="R133" s="3" t="str">
        <f>IF(OR(G133="12R",G133="12L"),_xlfn.XLOOKUP(C133,DB!$A$2:$A$255,DB!$B$2:$B$255,""),IF(OR(G133="30L",G133="30R"),_xlfn.XLOOKUP(C133,DB!$A$2:$A$255,DB!$C$2:$C$255,""),""))</f>
        <v>ENEBA</v>
      </c>
      <c r="S133" s="3">
        <f t="shared" si="2"/>
        <v>20</v>
      </c>
      <c r="T133" s="3" t="str">
        <f>_xlfn.XLOOKUP(C133,DB!$A$2:$A$255,DB!$D$2:$D$255,"")</f>
        <v>Sector 3</v>
      </c>
    </row>
    <row r="134" spans="1:20" x14ac:dyDescent="0.2">
      <c r="A134" t="s">
        <v>292</v>
      </c>
      <c r="B134" t="s">
        <v>18</v>
      </c>
      <c r="C134" t="s">
        <v>43</v>
      </c>
      <c r="D134" t="s">
        <v>34</v>
      </c>
      <c r="E134" t="s">
        <v>252</v>
      </c>
      <c r="F134" s="2">
        <v>46316.841909722221</v>
      </c>
      <c r="G134" t="s">
        <v>22</v>
      </c>
      <c r="H134" t="s">
        <v>6574</v>
      </c>
      <c r="I134">
        <v>380</v>
      </c>
      <c r="J134" t="s">
        <v>23</v>
      </c>
      <c r="K134" t="s">
        <v>24</v>
      </c>
      <c r="L134">
        <v>862</v>
      </c>
      <c r="M134" t="s">
        <v>376</v>
      </c>
      <c r="N134" s="2">
        <v>46316.8902662037</v>
      </c>
      <c r="O134">
        <v>380</v>
      </c>
      <c r="P134" t="s">
        <v>26</v>
      </c>
      <c r="Q134">
        <v>190</v>
      </c>
      <c r="R134" s="3" t="str">
        <f>IF(OR(G134="12R",G134="12L"),_xlfn.XLOOKUP(C134,DB!$A$2:$A$255,DB!$B$2:$B$255,""),IF(OR(G134="30L",G134="30R"),_xlfn.XLOOKUP(C134,DB!$A$2:$A$255,DB!$C$2:$C$255,""),""))</f>
        <v>UDGUV</v>
      </c>
      <c r="S134" s="3">
        <f t="shared" si="2"/>
        <v>20</v>
      </c>
      <c r="T134" s="3" t="str">
        <f>_xlfn.XLOOKUP(C134,DB!$A$2:$A$255,DB!$D$2:$D$255,"")</f>
        <v>Sector 2</v>
      </c>
    </row>
    <row r="135" spans="1:20" x14ac:dyDescent="0.2">
      <c r="A135" t="s">
        <v>214</v>
      </c>
      <c r="B135" t="s">
        <v>18</v>
      </c>
      <c r="C135" t="s">
        <v>215</v>
      </c>
      <c r="D135" t="s">
        <v>29</v>
      </c>
      <c r="E135" t="s">
        <v>3961</v>
      </c>
      <c r="F135" s="2">
        <v>46316.84783564815</v>
      </c>
      <c r="G135" t="s">
        <v>22</v>
      </c>
      <c r="H135" t="s">
        <v>6575</v>
      </c>
      <c r="I135">
        <v>360</v>
      </c>
      <c r="J135" t="s">
        <v>23</v>
      </c>
      <c r="K135" t="s">
        <v>24</v>
      </c>
      <c r="L135">
        <v>436</v>
      </c>
      <c r="M135" t="s">
        <v>204</v>
      </c>
      <c r="N135" s="2">
        <v>46316.872349537036</v>
      </c>
      <c r="O135">
        <v>360</v>
      </c>
      <c r="P135" t="s">
        <v>26</v>
      </c>
      <c r="Q135">
        <v>40</v>
      </c>
      <c r="R135" s="3" t="str">
        <f>IF(OR(G135="12R",G135="12L"),_xlfn.XLOOKUP(C135,DB!$A$2:$A$255,DB!$B$2:$B$255,""),IF(OR(G135="30L",G135="30R"),_xlfn.XLOOKUP(C135,DB!$A$2:$A$255,DB!$C$2:$C$255,""),""))</f>
        <v>OMSUK</v>
      </c>
      <c r="S135" s="3">
        <f t="shared" si="2"/>
        <v>20</v>
      </c>
      <c r="T135" s="3" t="str">
        <f>_xlfn.XLOOKUP(C135,DB!$A$2:$A$255,DB!$D$2:$D$255,"")</f>
        <v>Sector 3</v>
      </c>
    </row>
    <row r="136" spans="1:20" x14ac:dyDescent="0.2">
      <c r="A136" t="s">
        <v>303</v>
      </c>
      <c r="B136" t="s">
        <v>18</v>
      </c>
      <c r="C136" t="s">
        <v>43</v>
      </c>
      <c r="D136" t="s">
        <v>20</v>
      </c>
      <c r="E136" t="s">
        <v>6576</v>
      </c>
      <c r="F136" s="2">
        <v>46316.850289351853</v>
      </c>
      <c r="G136" t="s">
        <v>22</v>
      </c>
      <c r="H136" t="s">
        <v>6577</v>
      </c>
      <c r="I136">
        <v>360</v>
      </c>
      <c r="J136" t="s">
        <v>23</v>
      </c>
      <c r="K136" t="s">
        <v>24</v>
      </c>
      <c r="L136">
        <v>863</v>
      </c>
      <c r="M136" t="s">
        <v>2022</v>
      </c>
      <c r="N136" s="2">
        <v>46316.899479166663</v>
      </c>
      <c r="O136">
        <v>360</v>
      </c>
      <c r="P136" t="s">
        <v>26</v>
      </c>
      <c r="Q136">
        <v>190</v>
      </c>
      <c r="R136" s="3" t="str">
        <f>IF(OR(G136="12R",G136="12L"),_xlfn.XLOOKUP(C136,DB!$A$2:$A$255,DB!$B$2:$B$255,""),IF(OR(G136="30L",G136="30R"),_xlfn.XLOOKUP(C136,DB!$A$2:$A$255,DB!$C$2:$C$255,""),""))</f>
        <v>UDGUV</v>
      </c>
      <c r="S136" s="3">
        <f t="shared" si="2"/>
        <v>20</v>
      </c>
      <c r="T136" s="3" t="str">
        <f>_xlfn.XLOOKUP(C136,DB!$A$2:$A$255,DB!$D$2:$D$255,"")</f>
        <v>Sector 2</v>
      </c>
    </row>
    <row r="137" spans="1:20" x14ac:dyDescent="0.2">
      <c r="A137" t="s">
        <v>304</v>
      </c>
      <c r="B137" t="s">
        <v>18</v>
      </c>
      <c r="C137" t="s">
        <v>134</v>
      </c>
      <c r="D137" t="s">
        <v>123</v>
      </c>
      <c r="E137" t="s">
        <v>6578</v>
      </c>
      <c r="F137" s="2">
        <v>46316.855127314819</v>
      </c>
      <c r="G137" t="s">
        <v>22</v>
      </c>
      <c r="H137" t="s">
        <v>6579</v>
      </c>
      <c r="I137">
        <v>350</v>
      </c>
      <c r="J137" t="s">
        <v>23</v>
      </c>
      <c r="K137" t="s">
        <v>24</v>
      </c>
      <c r="L137">
        <v>359</v>
      </c>
      <c r="M137" t="s">
        <v>31</v>
      </c>
      <c r="N137" s="2">
        <v>46316.874872685185</v>
      </c>
      <c r="O137">
        <v>350</v>
      </c>
      <c r="P137" t="s">
        <v>26</v>
      </c>
      <c r="Q137">
        <v>40</v>
      </c>
      <c r="R137" s="3" t="str">
        <f>IF(OR(G137="12R",G137="12L"),_xlfn.XLOOKUP(C137,DB!$A$2:$A$255,DB!$B$2:$B$255,""),IF(OR(G137="30L",G137="30R"),_xlfn.XLOOKUP(C137,DB!$A$2:$A$255,DB!$C$2:$C$255,""),""))</f>
        <v>ENEBA</v>
      </c>
      <c r="S137" s="3">
        <f t="shared" si="2"/>
        <v>20</v>
      </c>
      <c r="T137" s="3" t="str">
        <f>_xlfn.XLOOKUP(C137,DB!$A$2:$A$255,DB!$D$2:$D$255,"")</f>
        <v>Sector 3</v>
      </c>
    </row>
    <row r="138" spans="1:20" x14ac:dyDescent="0.2">
      <c r="A138" t="s">
        <v>281</v>
      </c>
      <c r="B138" t="s">
        <v>18</v>
      </c>
      <c r="C138" t="s">
        <v>282</v>
      </c>
      <c r="D138" t="s">
        <v>34</v>
      </c>
      <c r="E138" t="s">
        <v>6580</v>
      </c>
      <c r="F138" s="2">
        <v>46316.856238425928</v>
      </c>
      <c r="G138" t="s">
        <v>22</v>
      </c>
      <c r="H138" t="s">
        <v>508</v>
      </c>
      <c r="I138">
        <v>350</v>
      </c>
      <c r="J138" t="s">
        <v>23</v>
      </c>
      <c r="K138" t="s">
        <v>24</v>
      </c>
      <c r="L138">
        <v>136</v>
      </c>
      <c r="M138" t="s">
        <v>40</v>
      </c>
      <c r="N138" s="2">
        <v>46316.865543981483</v>
      </c>
      <c r="O138">
        <v>253</v>
      </c>
      <c r="P138" t="s">
        <v>26</v>
      </c>
      <c r="Q138">
        <v>190</v>
      </c>
      <c r="R138" s="3" t="str">
        <f>IF(OR(G138="12R",G138="12L"),_xlfn.XLOOKUP(C138,DB!$A$2:$A$255,DB!$B$2:$B$255,""),IF(OR(G138="30L",G138="30R"),_xlfn.XLOOKUP(C138,DB!$A$2:$A$255,DB!$C$2:$C$255,""),""))</f>
        <v>OMSUK</v>
      </c>
      <c r="S138" s="3">
        <f t="shared" si="2"/>
        <v>20</v>
      </c>
      <c r="T138" s="3" t="str">
        <f>_xlfn.XLOOKUP(C138,DB!$A$2:$A$255,DB!$D$2:$D$255,"")</f>
        <v>Sector 3</v>
      </c>
    </row>
    <row r="139" spans="1:20" x14ac:dyDescent="0.2">
      <c r="A139" t="s">
        <v>185</v>
      </c>
      <c r="B139" t="s">
        <v>18</v>
      </c>
      <c r="C139" t="s">
        <v>2728</v>
      </c>
      <c r="D139" t="s">
        <v>186</v>
      </c>
      <c r="F139" s="2">
        <v>46316.858425925922</v>
      </c>
      <c r="G139" t="s">
        <v>22</v>
      </c>
      <c r="H139" t="s">
        <v>167</v>
      </c>
      <c r="I139">
        <v>15</v>
      </c>
      <c r="J139" t="s">
        <v>139</v>
      </c>
      <c r="K139" t="s">
        <v>51</v>
      </c>
      <c r="L139">
        <v>74</v>
      </c>
      <c r="M139" t="s">
        <v>2728</v>
      </c>
      <c r="N139" s="2">
        <v>46316.875868055555</v>
      </c>
      <c r="O139">
        <v>0</v>
      </c>
      <c r="P139" t="s">
        <v>137</v>
      </c>
      <c r="Q139">
        <v>15</v>
      </c>
      <c r="R139" s="3" t="str">
        <f>IF(OR(G139="12R",G139="12L"),_xlfn.XLOOKUP(C139,DB!$A$2:$A$255,DB!$B$2:$B$255,""),IF(OR(G139="30L",G139="30R"),_xlfn.XLOOKUP(C139,DB!$A$2:$A$255,DB!$C$2:$C$255,""),""))</f>
        <v/>
      </c>
      <c r="S139" s="3">
        <f t="shared" si="2"/>
        <v>20</v>
      </c>
      <c r="T139" s="3" t="str">
        <f>_xlfn.XLOOKUP(C139,DB!$A$2:$A$255,DB!$D$2:$D$255,"")</f>
        <v/>
      </c>
    </row>
    <row r="140" spans="1:20" x14ac:dyDescent="0.2">
      <c r="A140" t="s">
        <v>525</v>
      </c>
      <c r="B140" t="s">
        <v>18</v>
      </c>
      <c r="C140" t="s">
        <v>317</v>
      </c>
      <c r="D140" t="s">
        <v>29</v>
      </c>
      <c r="E140" t="s">
        <v>613</v>
      </c>
      <c r="F140" s="2">
        <v>46316.860833333332</v>
      </c>
      <c r="G140" t="s">
        <v>22</v>
      </c>
      <c r="H140" t="s">
        <v>6581</v>
      </c>
      <c r="I140">
        <v>360</v>
      </c>
      <c r="J140" t="s">
        <v>23</v>
      </c>
      <c r="K140" t="s">
        <v>24</v>
      </c>
      <c r="L140">
        <v>562</v>
      </c>
      <c r="M140" t="s">
        <v>130</v>
      </c>
      <c r="N140" s="2">
        <v>46316.891863425924</v>
      </c>
      <c r="O140">
        <v>360</v>
      </c>
      <c r="P140" t="s">
        <v>26</v>
      </c>
      <c r="Q140">
        <v>40</v>
      </c>
      <c r="R140" s="3" t="str">
        <f>IF(OR(G140="12R",G140="12L"),_xlfn.XLOOKUP(C140,DB!$A$2:$A$255,DB!$B$2:$B$255,""),IF(OR(G140="30L",G140="30R"),_xlfn.XLOOKUP(C140,DB!$A$2:$A$255,DB!$C$2:$C$255,""),""))</f>
        <v>UDGUV</v>
      </c>
      <c r="S140" s="3">
        <f t="shared" si="2"/>
        <v>20</v>
      </c>
      <c r="T140" s="3" t="str">
        <f>_xlfn.XLOOKUP(C140,DB!$A$2:$A$255,DB!$D$2:$D$255,"")</f>
        <v>Sector 2</v>
      </c>
    </row>
    <row r="141" spans="1:20" x14ac:dyDescent="0.2">
      <c r="A141" t="s">
        <v>516</v>
      </c>
      <c r="B141" t="s">
        <v>18</v>
      </c>
      <c r="C141" t="s">
        <v>199</v>
      </c>
      <c r="D141" t="s">
        <v>61</v>
      </c>
      <c r="E141" t="s">
        <v>6582</v>
      </c>
      <c r="F141" s="2">
        <v>46316.864722222221</v>
      </c>
      <c r="G141" t="s">
        <v>22</v>
      </c>
      <c r="H141" t="s">
        <v>6583</v>
      </c>
      <c r="I141">
        <v>350</v>
      </c>
      <c r="J141" t="s">
        <v>23</v>
      </c>
      <c r="K141" t="s">
        <v>24</v>
      </c>
      <c r="L141">
        <v>362</v>
      </c>
      <c r="M141" t="s">
        <v>31</v>
      </c>
      <c r="N141" s="2">
        <v>46316.885196759264</v>
      </c>
      <c r="O141">
        <v>350</v>
      </c>
      <c r="P141" t="s">
        <v>26</v>
      </c>
      <c r="Q141">
        <v>40</v>
      </c>
      <c r="R141" s="3" t="str">
        <f>IF(OR(G141="12R",G141="12L"),_xlfn.XLOOKUP(C141,DB!$A$2:$A$255,DB!$B$2:$B$255,""),IF(OR(G141="30L",G141="30R"),_xlfn.XLOOKUP(C141,DB!$A$2:$A$255,DB!$C$2:$C$255,""),""))</f>
        <v>OMSUK</v>
      </c>
      <c r="S141" s="3">
        <f t="shared" si="2"/>
        <v>20</v>
      </c>
      <c r="T141" s="3" t="str">
        <f>_xlfn.XLOOKUP(C141,DB!$A$2:$A$255,DB!$D$2:$D$255,"")</f>
        <v>Sector 3</v>
      </c>
    </row>
    <row r="142" spans="1:20" x14ac:dyDescent="0.2">
      <c r="A142" t="s">
        <v>318</v>
      </c>
      <c r="B142" t="s">
        <v>18</v>
      </c>
      <c r="C142" t="s">
        <v>136</v>
      </c>
      <c r="D142" t="s">
        <v>44</v>
      </c>
      <c r="E142" t="s">
        <v>1167</v>
      </c>
      <c r="F142" s="2">
        <v>46316.866967592592</v>
      </c>
      <c r="G142" t="s">
        <v>22</v>
      </c>
      <c r="H142" t="s">
        <v>6584</v>
      </c>
      <c r="I142">
        <v>330</v>
      </c>
      <c r="J142" t="s">
        <v>23</v>
      </c>
      <c r="K142" t="s">
        <v>24</v>
      </c>
      <c r="L142">
        <v>366</v>
      </c>
      <c r="M142" t="s">
        <v>31</v>
      </c>
      <c r="N142" s="2">
        <v>46316.887592592597</v>
      </c>
      <c r="O142">
        <v>330</v>
      </c>
      <c r="P142" t="s">
        <v>26</v>
      </c>
      <c r="Q142">
        <v>40</v>
      </c>
      <c r="R142" s="3" t="str">
        <f>IF(OR(G142="12R",G142="12L"),_xlfn.XLOOKUP(C142,DB!$A$2:$A$255,DB!$B$2:$B$255,""),IF(OR(G142="30L",G142="30R"),_xlfn.XLOOKUP(C142,DB!$A$2:$A$255,DB!$C$2:$C$255,""),""))</f>
        <v>OMSUK</v>
      </c>
      <c r="S142" s="3">
        <f t="shared" si="2"/>
        <v>20</v>
      </c>
      <c r="T142" s="3" t="str">
        <f>_xlfn.XLOOKUP(C142,DB!$A$2:$A$255,DB!$D$2:$D$255,"")</f>
        <v>Sector 3</v>
      </c>
    </row>
    <row r="143" spans="1:20" x14ac:dyDescent="0.2">
      <c r="A143" t="s">
        <v>248</v>
      </c>
      <c r="B143" t="s">
        <v>18</v>
      </c>
      <c r="C143" t="s">
        <v>249</v>
      </c>
      <c r="D143" t="s">
        <v>116</v>
      </c>
      <c r="E143" t="s">
        <v>817</v>
      </c>
      <c r="F143" s="2">
        <v>46316.868379629625</v>
      </c>
      <c r="G143" t="s">
        <v>22</v>
      </c>
      <c r="H143" t="s">
        <v>6585</v>
      </c>
      <c r="I143">
        <v>380</v>
      </c>
      <c r="J143" t="s">
        <v>23</v>
      </c>
      <c r="K143" t="s">
        <v>24</v>
      </c>
      <c r="L143">
        <v>531</v>
      </c>
      <c r="M143" t="s">
        <v>130</v>
      </c>
      <c r="N143" s="2">
        <v>46316.897696759261</v>
      </c>
      <c r="O143">
        <v>380</v>
      </c>
      <c r="P143" t="s">
        <v>26</v>
      </c>
      <c r="Q143">
        <v>40</v>
      </c>
      <c r="R143" s="3" t="str">
        <f>IF(OR(G143="12R",G143="12L"),_xlfn.XLOOKUP(C143,DB!$A$2:$A$255,DB!$B$2:$B$255,""),IF(OR(G143="30L",G143="30R"),_xlfn.XLOOKUP(C143,DB!$A$2:$A$255,DB!$C$2:$C$255,""),""))</f>
        <v>UDGUV</v>
      </c>
      <c r="S143" s="3">
        <f t="shared" si="2"/>
        <v>20</v>
      </c>
      <c r="T143" s="3" t="str">
        <f>_xlfn.XLOOKUP(C143,DB!$A$2:$A$255,DB!$D$2:$D$255,"")</f>
        <v>Sector 2</v>
      </c>
    </row>
    <row r="144" spans="1:20" x14ac:dyDescent="0.2">
      <c r="A144" t="s">
        <v>436</v>
      </c>
      <c r="B144" t="s">
        <v>18</v>
      </c>
      <c r="C144" t="s">
        <v>437</v>
      </c>
      <c r="D144" t="s">
        <v>54</v>
      </c>
      <c r="E144" t="s">
        <v>577</v>
      </c>
      <c r="F144" s="2">
        <v>46316.869490740741</v>
      </c>
      <c r="G144" t="s">
        <v>22</v>
      </c>
      <c r="H144" t="s">
        <v>6586</v>
      </c>
      <c r="I144">
        <v>380</v>
      </c>
      <c r="J144" t="s">
        <v>23</v>
      </c>
      <c r="K144" t="s">
        <v>24</v>
      </c>
      <c r="L144">
        <v>865</v>
      </c>
      <c r="M144" t="s">
        <v>753</v>
      </c>
      <c r="N144" s="2">
        <v>46316.919166666667</v>
      </c>
      <c r="O144">
        <v>380</v>
      </c>
      <c r="P144" t="s">
        <v>26</v>
      </c>
      <c r="Q144">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t="s">
        <v>316</v>
      </c>
      <c r="B145" t="s">
        <v>18</v>
      </c>
      <c r="C145" t="s">
        <v>317</v>
      </c>
      <c r="D145" t="s">
        <v>44</v>
      </c>
      <c r="E145" t="s">
        <v>5316</v>
      </c>
      <c r="F145" s="2">
        <v>46316.87054398148</v>
      </c>
      <c r="G145" t="s">
        <v>22</v>
      </c>
      <c r="H145" t="s">
        <v>6587</v>
      </c>
      <c r="I145">
        <v>340</v>
      </c>
      <c r="J145" t="s">
        <v>23</v>
      </c>
      <c r="K145" t="s">
        <v>24</v>
      </c>
      <c r="L145">
        <v>433</v>
      </c>
      <c r="M145" t="s">
        <v>204</v>
      </c>
      <c r="N145" s="2">
        <v>46316.895567129628</v>
      </c>
      <c r="O145">
        <v>340</v>
      </c>
      <c r="P145" t="s">
        <v>26</v>
      </c>
      <c r="Q145">
        <v>40</v>
      </c>
      <c r="R145" s="3" t="str">
        <f>IF(OR(G145="12R",G145="12L"),_xlfn.XLOOKUP(C145,DB!$A$2:$A$255,DB!$B$2:$B$255,""),IF(OR(G145="30L",G145="30R"),_xlfn.XLOOKUP(C145,DB!$A$2:$A$255,DB!$C$2:$C$255,""),""))</f>
        <v>UDGUV</v>
      </c>
      <c r="S145" s="3">
        <f t="shared" si="2"/>
        <v>20</v>
      </c>
      <c r="T145" s="3" t="str">
        <f>_xlfn.XLOOKUP(C145,DB!$A$2:$A$255,DB!$D$2:$D$255,"")</f>
        <v>Sector 2</v>
      </c>
    </row>
    <row r="146" spans="1:20" x14ac:dyDescent="0.2">
      <c r="A146" t="s">
        <v>6588</v>
      </c>
      <c r="B146" t="s">
        <v>18</v>
      </c>
      <c r="C146" t="s">
        <v>50</v>
      </c>
      <c r="D146" t="s">
        <v>1177</v>
      </c>
      <c r="E146" t="s">
        <v>5281</v>
      </c>
      <c r="F146" s="2">
        <v>46316.87226851852</v>
      </c>
      <c r="G146" t="s">
        <v>22</v>
      </c>
      <c r="H146" t="s">
        <v>4830</v>
      </c>
      <c r="I146">
        <v>430</v>
      </c>
      <c r="J146" t="s">
        <v>23</v>
      </c>
      <c r="K146" t="s">
        <v>51</v>
      </c>
      <c r="L146">
        <v>858</v>
      </c>
      <c r="M146" t="s">
        <v>46</v>
      </c>
      <c r="N146" s="2">
        <v>46316.929143518515</v>
      </c>
      <c r="O146">
        <v>430</v>
      </c>
      <c r="P146" t="s">
        <v>137</v>
      </c>
      <c r="Q146">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t="s">
        <v>526</v>
      </c>
      <c r="B147" t="s">
        <v>18</v>
      </c>
      <c r="C147" t="s">
        <v>203</v>
      </c>
      <c r="D147" t="s">
        <v>44</v>
      </c>
      <c r="E147" t="s">
        <v>6589</v>
      </c>
      <c r="F147" s="2">
        <v>46316.873402777783</v>
      </c>
      <c r="G147" t="s">
        <v>22</v>
      </c>
      <c r="H147" t="s">
        <v>6590</v>
      </c>
      <c r="I147">
        <v>340</v>
      </c>
      <c r="J147" t="s">
        <v>23</v>
      </c>
      <c r="K147" t="s">
        <v>24</v>
      </c>
      <c r="L147">
        <v>438</v>
      </c>
      <c r="M147" t="s">
        <v>204</v>
      </c>
      <c r="N147" s="2">
        <v>46316.897256944445</v>
      </c>
      <c r="O147">
        <v>320</v>
      </c>
      <c r="P147" t="s">
        <v>26</v>
      </c>
      <c r="Q147">
        <v>40</v>
      </c>
      <c r="R147" s="3" t="str">
        <f>IF(OR(G147="12R",G147="12L"),_xlfn.XLOOKUP(C147,DB!$A$2:$A$255,DB!$B$2:$B$255,""),IF(OR(G147="30L",G147="30R"),_xlfn.XLOOKUP(C147,DB!$A$2:$A$255,DB!$C$2:$C$255,""),""))</f>
        <v>ENEBA</v>
      </c>
      <c r="S147" s="3">
        <f t="shared" si="2"/>
        <v>20</v>
      </c>
      <c r="T147" s="3" t="str">
        <f>_xlfn.XLOOKUP(C147,DB!$A$2:$A$255,DB!$D$2:$D$255,"")</f>
        <v>Sector 3</v>
      </c>
    </row>
    <row r="148" spans="1:20" x14ac:dyDescent="0.2">
      <c r="A148" t="s">
        <v>327</v>
      </c>
      <c r="B148" t="s">
        <v>18</v>
      </c>
      <c r="C148" t="s">
        <v>328</v>
      </c>
      <c r="D148" t="s">
        <v>29</v>
      </c>
      <c r="E148" t="s">
        <v>6177</v>
      </c>
      <c r="F148" s="2">
        <v>46316.874884259261</v>
      </c>
      <c r="G148" t="s">
        <v>22</v>
      </c>
      <c r="H148" t="s">
        <v>6591</v>
      </c>
      <c r="I148">
        <v>360</v>
      </c>
      <c r="J148" t="s">
        <v>23</v>
      </c>
      <c r="K148" t="s">
        <v>24</v>
      </c>
      <c r="L148">
        <v>433</v>
      </c>
      <c r="M148" t="s">
        <v>204</v>
      </c>
      <c r="N148" s="2">
        <v>46316.900995370372</v>
      </c>
      <c r="O148">
        <v>360</v>
      </c>
      <c r="P148" t="s">
        <v>26</v>
      </c>
      <c r="Q148">
        <v>40</v>
      </c>
      <c r="R148" s="3" t="str">
        <f>IF(OR(G148="12R",G148="12L"),_xlfn.XLOOKUP(C148,DB!$A$2:$A$255,DB!$B$2:$B$255,""),IF(OR(G148="30L",G148="30R"),_xlfn.XLOOKUP(C148,DB!$A$2:$A$255,DB!$C$2:$C$255,""),""))</f>
        <v>OMSUK</v>
      </c>
      <c r="S148" s="3">
        <f t="shared" si="2"/>
        <v>20</v>
      </c>
      <c r="T148" s="3" t="str">
        <f>_xlfn.XLOOKUP(C148,DB!$A$2:$A$255,DB!$D$2:$D$255,"")</f>
        <v>Sector 3</v>
      </c>
    </row>
    <row r="149" spans="1:20" x14ac:dyDescent="0.2">
      <c r="A149" t="s">
        <v>313</v>
      </c>
      <c r="B149" t="s">
        <v>18</v>
      </c>
      <c r="C149" t="s">
        <v>314</v>
      </c>
      <c r="D149" t="s">
        <v>34</v>
      </c>
      <c r="E149" t="s">
        <v>4596</v>
      </c>
      <c r="F149" s="2">
        <v>46316.878078703703</v>
      </c>
      <c r="G149" t="s">
        <v>22</v>
      </c>
      <c r="H149" t="s">
        <v>6592</v>
      </c>
      <c r="I149">
        <v>330</v>
      </c>
      <c r="J149" t="s">
        <v>23</v>
      </c>
      <c r="K149" t="s">
        <v>24</v>
      </c>
      <c r="L149">
        <v>219</v>
      </c>
      <c r="M149" t="s">
        <v>56</v>
      </c>
      <c r="N149" s="2">
        <v>46316.893287037034</v>
      </c>
      <c r="O149">
        <v>299</v>
      </c>
      <c r="P149" t="s">
        <v>26</v>
      </c>
      <c r="Q149">
        <v>190</v>
      </c>
      <c r="R149" s="3" t="str">
        <f>IF(OR(G149="12R",G149="12L"),_xlfn.XLOOKUP(C149,DB!$A$2:$A$255,DB!$B$2:$B$255,""),IF(OR(G149="30L",G149="30R"),_xlfn.XLOOKUP(C149,DB!$A$2:$A$255,DB!$C$2:$C$255,""),""))</f>
        <v>CZM</v>
      </c>
      <c r="S149" s="3">
        <f t="shared" si="2"/>
        <v>21</v>
      </c>
      <c r="T149" s="3" t="str">
        <f>_xlfn.XLOOKUP(C149,DB!$A$2:$A$255,DB!$D$2:$D$255,"")</f>
        <v>Sector 7</v>
      </c>
    </row>
    <row r="150" spans="1:20" x14ac:dyDescent="0.2">
      <c r="A150" t="s">
        <v>294</v>
      </c>
      <c r="B150" t="s">
        <v>18</v>
      </c>
      <c r="C150" t="s">
        <v>101</v>
      </c>
      <c r="D150" t="s">
        <v>34</v>
      </c>
      <c r="E150" t="s">
        <v>3053</v>
      </c>
      <c r="F150" s="2">
        <v>46316.881851851853</v>
      </c>
      <c r="G150" t="s">
        <v>22</v>
      </c>
      <c r="H150" t="s">
        <v>296</v>
      </c>
      <c r="I150">
        <v>380</v>
      </c>
      <c r="J150" t="s">
        <v>23</v>
      </c>
      <c r="K150" t="s">
        <v>24</v>
      </c>
      <c r="L150">
        <v>859</v>
      </c>
      <c r="M150" t="s">
        <v>46</v>
      </c>
      <c r="N150" s="2">
        <v>46316.930879629625</v>
      </c>
      <c r="O150">
        <v>380</v>
      </c>
      <c r="P150" t="s">
        <v>26</v>
      </c>
      <c r="Q150">
        <v>190</v>
      </c>
      <c r="R150" s="3" t="str">
        <f>IF(OR(G150="12R",G150="12L"),_xlfn.XLOOKUP(C150,DB!$A$2:$A$255,DB!$B$2:$B$255,""),IF(OR(G150="30L",G150="30R"),_xlfn.XLOOKUP(C150,DB!$A$2:$A$255,DB!$C$2:$C$255,""),""))</f>
        <v>UDGUV</v>
      </c>
      <c r="S150" s="3">
        <f t="shared" si="2"/>
        <v>21</v>
      </c>
      <c r="T150" s="3" t="str">
        <f>_xlfn.XLOOKUP(C150,DB!$A$2:$A$255,DB!$D$2:$D$255,"")</f>
        <v>Sector 2</v>
      </c>
    </row>
    <row r="151" spans="1:20" x14ac:dyDescent="0.2">
      <c r="A151" t="s">
        <v>527</v>
      </c>
      <c r="B151" t="s">
        <v>18</v>
      </c>
      <c r="C151" t="s">
        <v>528</v>
      </c>
      <c r="D151" t="s">
        <v>20</v>
      </c>
      <c r="E151" t="s">
        <v>5537</v>
      </c>
      <c r="F151" s="2">
        <v>46316.884328703702</v>
      </c>
      <c r="G151" t="s">
        <v>22</v>
      </c>
      <c r="H151" t="s">
        <v>6593</v>
      </c>
      <c r="I151">
        <v>340</v>
      </c>
      <c r="J151" t="s">
        <v>23</v>
      </c>
      <c r="K151" t="s">
        <v>24</v>
      </c>
      <c r="L151">
        <v>533</v>
      </c>
      <c r="M151" t="s">
        <v>130</v>
      </c>
      <c r="N151" s="2">
        <v>46316.913831018523</v>
      </c>
      <c r="O151">
        <v>340</v>
      </c>
      <c r="P151" t="s">
        <v>26</v>
      </c>
      <c r="Q151">
        <v>40</v>
      </c>
      <c r="R151" s="3" t="str">
        <f>IF(OR(G151="12R",G151="12L"),_xlfn.XLOOKUP(C151,DB!$A$2:$A$255,DB!$B$2:$B$255,""),IF(OR(G151="30L",G151="30R"),_xlfn.XLOOKUP(C151,DB!$A$2:$A$255,DB!$C$2:$C$255,""),""))</f>
        <v>ENEBA</v>
      </c>
      <c r="S151" s="3">
        <f t="shared" si="2"/>
        <v>21</v>
      </c>
      <c r="T151" s="3" t="str">
        <f>_xlfn.XLOOKUP(C151,DB!$A$2:$A$255,DB!$D$2:$D$255,"")</f>
        <v>Sector 3</v>
      </c>
    </row>
    <row r="152" spans="1:20" x14ac:dyDescent="0.2">
      <c r="A152" t="s">
        <v>324</v>
      </c>
      <c r="B152" t="s">
        <v>18</v>
      </c>
      <c r="C152" t="s">
        <v>325</v>
      </c>
      <c r="D152" t="s">
        <v>123</v>
      </c>
      <c r="E152" t="s">
        <v>4540</v>
      </c>
      <c r="F152" s="2">
        <v>46316.887106481481</v>
      </c>
      <c r="G152" t="s">
        <v>22</v>
      </c>
      <c r="H152" t="s">
        <v>6594</v>
      </c>
      <c r="I152">
        <v>340</v>
      </c>
      <c r="J152" t="s">
        <v>23</v>
      </c>
      <c r="K152" t="s">
        <v>24</v>
      </c>
      <c r="L152">
        <v>534</v>
      </c>
      <c r="M152" t="s">
        <v>130</v>
      </c>
      <c r="N152" s="2">
        <v>46316.916874999995</v>
      </c>
      <c r="O152">
        <v>320</v>
      </c>
      <c r="P152" t="s">
        <v>26</v>
      </c>
      <c r="Q152">
        <v>40</v>
      </c>
      <c r="R152" s="3" t="str">
        <f>IF(OR(G152="12R",G152="12L"),_xlfn.XLOOKUP(C152,DB!$A$2:$A$255,DB!$B$2:$B$255,""),IF(OR(G152="30L",G152="30R"),_xlfn.XLOOKUP(C152,DB!$A$2:$A$255,DB!$C$2:$C$255,""),""))</f>
        <v>OMSUK</v>
      </c>
      <c r="S152" s="3">
        <f t="shared" si="2"/>
        <v>21</v>
      </c>
      <c r="T152" s="3" t="str">
        <f>_xlfn.XLOOKUP(C152,DB!$A$2:$A$255,DB!$D$2:$D$255,"")</f>
        <v>Sector 3</v>
      </c>
    </row>
    <row r="153" spans="1:20" x14ac:dyDescent="0.2">
      <c r="A153" t="s">
        <v>340</v>
      </c>
      <c r="B153" t="s">
        <v>18</v>
      </c>
      <c r="C153" t="s">
        <v>101</v>
      </c>
      <c r="D153" t="s">
        <v>61</v>
      </c>
      <c r="E153" t="s">
        <v>418</v>
      </c>
      <c r="F153" s="2">
        <v>46316.889293981483</v>
      </c>
      <c r="G153" t="s">
        <v>22</v>
      </c>
      <c r="H153" t="s">
        <v>6595</v>
      </c>
      <c r="I153">
        <v>360</v>
      </c>
      <c r="J153" t="s">
        <v>23</v>
      </c>
      <c r="K153" t="s">
        <v>24</v>
      </c>
      <c r="L153">
        <v>875</v>
      </c>
      <c r="M153" t="s">
        <v>6596</v>
      </c>
      <c r="N153" s="2">
        <v>46316.938541666663</v>
      </c>
      <c r="O153">
        <v>360</v>
      </c>
      <c r="P153" t="s">
        <v>26</v>
      </c>
      <c r="Q153">
        <v>190</v>
      </c>
      <c r="R153" s="3" t="str">
        <f>IF(OR(G153="12R",G153="12L"),_xlfn.XLOOKUP(C153,DB!$A$2:$A$255,DB!$B$2:$B$255,""),IF(OR(G153="30L",G153="30R"),_xlfn.XLOOKUP(C153,DB!$A$2:$A$255,DB!$C$2:$C$255,""),""))</f>
        <v>UDGUV</v>
      </c>
      <c r="S153" s="3">
        <f t="shared" si="2"/>
        <v>21</v>
      </c>
      <c r="T153" s="3" t="str">
        <f>_xlfn.XLOOKUP(C153,DB!$A$2:$A$255,DB!$D$2:$D$255,"")</f>
        <v>Sector 2</v>
      </c>
    </row>
    <row r="154" spans="1:20" x14ac:dyDescent="0.2">
      <c r="A154" t="s">
        <v>6597</v>
      </c>
      <c r="B154" t="s">
        <v>18</v>
      </c>
      <c r="C154" t="s">
        <v>219</v>
      </c>
      <c r="D154" t="s">
        <v>34</v>
      </c>
      <c r="E154" t="s">
        <v>6598</v>
      </c>
      <c r="F154" s="2">
        <v>46316.892118055555</v>
      </c>
      <c r="G154" t="s">
        <v>22</v>
      </c>
      <c r="H154" t="s">
        <v>6599</v>
      </c>
      <c r="I154">
        <v>350</v>
      </c>
      <c r="J154" t="s">
        <v>23</v>
      </c>
      <c r="K154" t="s">
        <v>24</v>
      </c>
      <c r="L154">
        <v>149</v>
      </c>
      <c r="M154" t="s">
        <v>117</v>
      </c>
      <c r="N154" s="2">
        <v>46316.902013888888</v>
      </c>
      <c r="O154">
        <v>287</v>
      </c>
      <c r="P154" t="s">
        <v>26</v>
      </c>
      <c r="Q154">
        <v>190</v>
      </c>
      <c r="R154" s="3" t="str">
        <f>IF(OR(G154="12R",G154="12L"),_xlfn.XLOOKUP(C154,DB!$A$2:$A$255,DB!$B$2:$B$255,""),IF(OR(G154="30L",G154="30R"),_xlfn.XLOOKUP(C154,DB!$A$2:$A$255,DB!$C$2:$C$255,""),""))</f>
        <v>TAKUX</v>
      </c>
      <c r="S154" s="3">
        <f t="shared" si="2"/>
        <v>21</v>
      </c>
      <c r="T154" s="3" t="str">
        <f>_xlfn.XLOOKUP(C154,DB!$A$2:$A$255,DB!$D$2:$D$255,"")</f>
        <v>Sector 7</v>
      </c>
    </row>
    <row r="155" spans="1:20" x14ac:dyDescent="0.2">
      <c r="A155" t="s">
        <v>6600</v>
      </c>
      <c r="B155" t="s">
        <v>18</v>
      </c>
      <c r="C155" t="s">
        <v>19</v>
      </c>
      <c r="D155" t="s">
        <v>603</v>
      </c>
      <c r="F155" s="2">
        <v>46316.893425925926</v>
      </c>
      <c r="G155" t="s">
        <v>22</v>
      </c>
      <c r="H155" t="s">
        <v>6601</v>
      </c>
      <c r="I155">
        <v>280</v>
      </c>
      <c r="J155" t="s">
        <v>23</v>
      </c>
      <c r="K155" t="s">
        <v>51</v>
      </c>
      <c r="L155">
        <v>859</v>
      </c>
      <c r="M155" t="s">
        <v>46</v>
      </c>
      <c r="N155" s="2">
        <v>46316.952384259261</v>
      </c>
      <c r="O155">
        <v>415</v>
      </c>
      <c r="P155" t="s">
        <v>26</v>
      </c>
      <c r="Q155">
        <v>30</v>
      </c>
      <c r="R155" s="3" t="str">
        <f>IF(OR(G155="12R",G155="12L"),_xlfn.XLOOKUP(C155,DB!$A$2:$A$255,DB!$B$2:$B$255,""),IF(OR(G155="30L",G155="30R"),_xlfn.XLOOKUP(C155,DB!$A$2:$A$255,DB!$C$2:$C$255,""),""))</f>
        <v>UDGUV</v>
      </c>
      <c r="S155" s="3">
        <f t="shared" si="2"/>
        <v>21</v>
      </c>
      <c r="T155" s="3" t="str">
        <f>_xlfn.XLOOKUP(C155,DB!$A$2:$A$255,DB!$D$2:$D$255,"")</f>
        <v>Sector 2</v>
      </c>
    </row>
    <row r="156" spans="1:20" x14ac:dyDescent="0.2">
      <c r="A156" t="s">
        <v>315</v>
      </c>
      <c r="B156" t="s">
        <v>18</v>
      </c>
      <c r="C156" t="s">
        <v>224</v>
      </c>
      <c r="D156" t="s">
        <v>29</v>
      </c>
      <c r="E156" t="s">
        <v>6602</v>
      </c>
      <c r="F156" s="2">
        <v>46316.894421296296</v>
      </c>
      <c r="G156" t="s">
        <v>22</v>
      </c>
      <c r="H156" t="s">
        <v>6603</v>
      </c>
      <c r="I156">
        <v>380</v>
      </c>
      <c r="J156" t="s">
        <v>23</v>
      </c>
      <c r="K156" t="s">
        <v>24</v>
      </c>
      <c r="L156">
        <v>531</v>
      </c>
      <c r="M156" t="s">
        <v>130</v>
      </c>
      <c r="N156" s="2">
        <v>46316.923935185187</v>
      </c>
      <c r="O156">
        <v>380</v>
      </c>
      <c r="P156" t="s">
        <v>26</v>
      </c>
      <c r="Q156">
        <v>40</v>
      </c>
      <c r="R156" s="3" t="str">
        <f>IF(OR(G156="12R",G156="12L"),_xlfn.XLOOKUP(C156,DB!$A$2:$A$255,DB!$B$2:$B$255,""),IF(OR(G156="30L",G156="30R"),_xlfn.XLOOKUP(C156,DB!$A$2:$A$255,DB!$C$2:$C$255,""),""))</f>
        <v>ENEBA</v>
      </c>
      <c r="S156" s="3">
        <f t="shared" si="2"/>
        <v>21</v>
      </c>
      <c r="T156" s="3" t="str">
        <f>_xlfn.XLOOKUP(C156,DB!$A$2:$A$255,DB!$D$2:$D$255,"")</f>
        <v>Sector 3</v>
      </c>
    </row>
    <row r="157" spans="1:20" x14ac:dyDescent="0.2">
      <c r="A157" t="s">
        <v>334</v>
      </c>
      <c r="B157" t="s">
        <v>18</v>
      </c>
      <c r="C157" t="s">
        <v>19</v>
      </c>
      <c r="D157" t="s">
        <v>34</v>
      </c>
      <c r="E157" t="s">
        <v>541</v>
      </c>
      <c r="F157" s="2">
        <v>46316.897349537037</v>
      </c>
      <c r="G157" t="s">
        <v>22</v>
      </c>
      <c r="H157" t="s">
        <v>6604</v>
      </c>
      <c r="I157">
        <v>380</v>
      </c>
      <c r="J157" t="s">
        <v>23</v>
      </c>
      <c r="K157" t="s">
        <v>24</v>
      </c>
      <c r="L157">
        <v>862</v>
      </c>
      <c r="M157" t="s">
        <v>46</v>
      </c>
      <c r="N157" s="2">
        <v>46316.945972222224</v>
      </c>
      <c r="O157">
        <v>380</v>
      </c>
      <c r="P157" t="s">
        <v>26</v>
      </c>
      <c r="Q157">
        <v>190</v>
      </c>
      <c r="R157" s="3" t="str">
        <f>IF(OR(G157="12R",G157="12L"),_xlfn.XLOOKUP(C157,DB!$A$2:$A$255,DB!$B$2:$B$255,""),IF(OR(G157="30L",G157="30R"),_xlfn.XLOOKUP(C157,DB!$A$2:$A$255,DB!$C$2:$C$255,""),""))</f>
        <v>UDGUV</v>
      </c>
      <c r="S157" s="3">
        <f t="shared" si="2"/>
        <v>21</v>
      </c>
      <c r="T157" s="3" t="str">
        <f>_xlfn.XLOOKUP(C157,DB!$A$2:$A$255,DB!$D$2:$D$255,"")</f>
        <v>Sector 2</v>
      </c>
    </row>
    <row r="158" spans="1:20" x14ac:dyDescent="0.2">
      <c r="A158" t="s">
        <v>2878</v>
      </c>
      <c r="B158" t="s">
        <v>18</v>
      </c>
      <c r="C158" t="s">
        <v>440</v>
      </c>
      <c r="D158" t="s">
        <v>366</v>
      </c>
      <c r="E158" t="s">
        <v>609</v>
      </c>
      <c r="F158" s="2">
        <v>46316.902199074073</v>
      </c>
      <c r="G158" t="s">
        <v>22</v>
      </c>
      <c r="H158" t="s">
        <v>6605</v>
      </c>
      <c r="I158">
        <v>390</v>
      </c>
      <c r="J158" t="s">
        <v>23</v>
      </c>
      <c r="K158" t="s">
        <v>24</v>
      </c>
      <c r="L158">
        <v>359</v>
      </c>
      <c r="M158" t="s">
        <v>31</v>
      </c>
      <c r="N158" s="2">
        <v>46316.922060185185</v>
      </c>
      <c r="O158">
        <v>390</v>
      </c>
      <c r="P158" t="s">
        <v>41</v>
      </c>
      <c r="Q158">
        <v>40</v>
      </c>
      <c r="R158" s="3" t="str">
        <f>IF(OR(G158="12R",G158="12L"),_xlfn.XLOOKUP(C158,DB!$A$2:$A$255,DB!$B$2:$B$255,""),IF(OR(G158="30L",G158="30R"),_xlfn.XLOOKUP(C158,DB!$A$2:$A$255,DB!$C$2:$C$255,""),""))</f>
        <v>NUDAL</v>
      </c>
      <c r="S158" s="3">
        <f t="shared" si="2"/>
        <v>21</v>
      </c>
      <c r="T158" s="3" t="str">
        <f>_xlfn.XLOOKUP(C158,DB!$A$2:$A$255,DB!$D$2:$D$255,"")</f>
        <v>Sector 3</v>
      </c>
    </row>
    <row r="159" spans="1:20" x14ac:dyDescent="0.2">
      <c r="A159" t="s">
        <v>333</v>
      </c>
      <c r="B159" t="s">
        <v>18</v>
      </c>
      <c r="C159" t="s">
        <v>148</v>
      </c>
      <c r="D159" t="s">
        <v>129</v>
      </c>
      <c r="E159" t="s">
        <v>6606</v>
      </c>
      <c r="F159" s="2">
        <v>46316.904942129629</v>
      </c>
      <c r="G159" t="s">
        <v>22</v>
      </c>
      <c r="H159" t="s">
        <v>6607</v>
      </c>
      <c r="I159">
        <v>390</v>
      </c>
      <c r="J159" t="s">
        <v>23</v>
      </c>
      <c r="K159" t="s">
        <v>24</v>
      </c>
      <c r="L159">
        <v>134</v>
      </c>
      <c r="M159" t="s">
        <v>3340</v>
      </c>
      <c r="N159" s="2">
        <v>46316.9137962963</v>
      </c>
      <c r="O159">
        <v>269</v>
      </c>
      <c r="P159" t="s">
        <v>26</v>
      </c>
      <c r="Q159">
        <v>190</v>
      </c>
      <c r="R159" s="3" t="str">
        <f>IF(OR(G159="12R",G159="12L"),_xlfn.XLOOKUP(C159,DB!$A$2:$A$255,DB!$B$2:$B$255,""),IF(OR(G159="30L",G159="30R"),_xlfn.XLOOKUP(C159,DB!$A$2:$A$255,DB!$C$2:$C$255,""),""))</f>
        <v>NUDAL</v>
      </c>
      <c r="S159" s="3">
        <f t="shared" si="2"/>
        <v>21</v>
      </c>
      <c r="T159" s="3" t="str">
        <f>_xlfn.XLOOKUP(C159,DB!$A$2:$A$255,DB!$D$2:$D$255,"")</f>
        <v>Sector 3</v>
      </c>
    </row>
    <row r="160" spans="1:20" x14ac:dyDescent="0.2">
      <c r="A160" t="s">
        <v>339</v>
      </c>
      <c r="B160" t="s">
        <v>18</v>
      </c>
      <c r="C160" t="s">
        <v>193</v>
      </c>
      <c r="D160" t="s">
        <v>34</v>
      </c>
      <c r="E160" t="s">
        <v>302</v>
      </c>
      <c r="F160" s="2">
        <v>46316.909351851849</v>
      </c>
      <c r="G160" t="s">
        <v>22</v>
      </c>
      <c r="H160" t="s">
        <v>6608</v>
      </c>
      <c r="I160">
        <v>380</v>
      </c>
      <c r="J160" t="s">
        <v>23</v>
      </c>
      <c r="K160" t="s">
        <v>24</v>
      </c>
      <c r="L160">
        <v>838</v>
      </c>
      <c r="M160" t="s">
        <v>193</v>
      </c>
      <c r="N160" s="2">
        <v>46316.95721064815</v>
      </c>
      <c r="O160">
        <v>15</v>
      </c>
      <c r="P160" t="s">
        <v>26</v>
      </c>
      <c r="Q160">
        <v>190</v>
      </c>
      <c r="R160" s="3" t="str">
        <f>IF(OR(G160="12R",G160="12L"),_xlfn.XLOOKUP(C160,DB!$A$2:$A$255,DB!$B$2:$B$255,""),IF(OR(G160="30L",G160="30R"),_xlfn.XLOOKUP(C160,DB!$A$2:$A$255,DB!$C$2:$C$255,""),""))</f>
        <v>UDGUV</v>
      </c>
      <c r="S160" s="3">
        <f t="shared" si="2"/>
        <v>21</v>
      </c>
      <c r="T160" s="3" t="str">
        <f>_xlfn.XLOOKUP(C160,DB!$A$2:$A$255,DB!$D$2:$D$255,"")</f>
        <v>Sector 2</v>
      </c>
    </row>
    <row r="161" spans="1:20" x14ac:dyDescent="0.2">
      <c r="A161" t="s">
        <v>2886</v>
      </c>
      <c r="B161" t="s">
        <v>18</v>
      </c>
      <c r="C161" t="s">
        <v>444</v>
      </c>
      <c r="D161" t="s">
        <v>261</v>
      </c>
      <c r="E161" t="s">
        <v>5947</v>
      </c>
      <c r="F161" s="2">
        <v>46316.910254629634</v>
      </c>
      <c r="G161" t="s">
        <v>22</v>
      </c>
      <c r="H161" t="s">
        <v>6609</v>
      </c>
      <c r="I161">
        <v>390</v>
      </c>
      <c r="J161" t="s">
        <v>23</v>
      </c>
      <c r="K161" t="s">
        <v>24</v>
      </c>
      <c r="L161">
        <v>359</v>
      </c>
      <c r="M161" t="s">
        <v>31</v>
      </c>
      <c r="N161" s="2">
        <v>46316.930011574077</v>
      </c>
      <c r="O161">
        <v>390</v>
      </c>
      <c r="P161" t="s">
        <v>41</v>
      </c>
      <c r="Q161">
        <v>40</v>
      </c>
      <c r="R161" s="3" t="str">
        <f>IF(OR(G161="12R",G161="12L"),_xlfn.XLOOKUP(C161,DB!$A$2:$A$255,DB!$B$2:$B$255,""),IF(OR(G161="30L",G161="30R"),_xlfn.XLOOKUP(C161,DB!$A$2:$A$255,DB!$C$2:$C$255,""),""))</f>
        <v>NUDAL</v>
      </c>
      <c r="S161" s="3">
        <f t="shared" si="2"/>
        <v>21</v>
      </c>
      <c r="T161" s="3" t="str">
        <f>_xlfn.XLOOKUP(C161,DB!$A$2:$A$255,DB!$D$2:$D$255,"")</f>
        <v>Sector 3</v>
      </c>
    </row>
    <row r="162" spans="1:20" x14ac:dyDescent="0.2">
      <c r="A162" t="s">
        <v>1948</v>
      </c>
      <c r="B162" t="s">
        <v>18</v>
      </c>
      <c r="C162" t="s">
        <v>945</v>
      </c>
      <c r="D162" t="s">
        <v>331</v>
      </c>
      <c r="E162" t="s">
        <v>6610</v>
      </c>
      <c r="F162" s="2">
        <v>46316.912210648152</v>
      </c>
      <c r="G162" t="s">
        <v>22</v>
      </c>
      <c r="H162" t="s">
        <v>6611</v>
      </c>
      <c r="I162">
        <v>320</v>
      </c>
      <c r="J162" t="s">
        <v>23</v>
      </c>
      <c r="K162" t="s">
        <v>24</v>
      </c>
      <c r="L162">
        <v>431</v>
      </c>
      <c r="M162" t="s">
        <v>204</v>
      </c>
      <c r="N162" s="2">
        <v>46316.937650462962</v>
      </c>
      <c r="O162">
        <v>320</v>
      </c>
      <c r="P162" t="s">
        <v>26</v>
      </c>
      <c r="Q162">
        <v>40</v>
      </c>
      <c r="R162" s="3" t="str">
        <f>IF(OR(G162="12R",G162="12L"),_xlfn.XLOOKUP(C162,DB!$A$2:$A$255,DB!$B$2:$B$255,""),IF(OR(G162="30L",G162="30R"),_xlfn.XLOOKUP(C162,DB!$A$2:$A$255,DB!$C$2:$C$255,""),""))</f>
        <v>ENEBA</v>
      </c>
      <c r="S162" s="3">
        <f t="shared" si="2"/>
        <v>21</v>
      </c>
      <c r="T162" s="3" t="str">
        <f>_xlfn.XLOOKUP(C162,DB!$A$2:$A$255,DB!$D$2:$D$255,"")</f>
        <v>Sector 3</v>
      </c>
    </row>
    <row r="163" spans="1:20" x14ac:dyDescent="0.2">
      <c r="A163" t="s">
        <v>338</v>
      </c>
      <c r="B163" t="s">
        <v>18</v>
      </c>
      <c r="C163" t="s">
        <v>75</v>
      </c>
      <c r="D163" t="s">
        <v>54</v>
      </c>
      <c r="E163" t="s">
        <v>222</v>
      </c>
      <c r="F163" s="2">
        <v>46316.912962962961</v>
      </c>
      <c r="G163" t="s">
        <v>22</v>
      </c>
      <c r="H163" t="s">
        <v>6612</v>
      </c>
      <c r="I163">
        <v>380</v>
      </c>
      <c r="J163" t="s">
        <v>23</v>
      </c>
      <c r="K163" t="s">
        <v>24</v>
      </c>
      <c r="L163">
        <v>725</v>
      </c>
      <c r="M163" t="s">
        <v>75</v>
      </c>
      <c r="N163" s="2">
        <v>46316.95648148148</v>
      </c>
      <c r="O163">
        <v>0</v>
      </c>
      <c r="P163" t="s">
        <v>26</v>
      </c>
      <c r="Q163">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t="s">
        <v>301</v>
      </c>
      <c r="B164" t="s">
        <v>18</v>
      </c>
      <c r="C164" t="s">
        <v>50</v>
      </c>
      <c r="D164" t="s">
        <v>34</v>
      </c>
      <c r="E164" t="s">
        <v>3053</v>
      </c>
      <c r="F164" s="2">
        <v>46316.922476851847</v>
      </c>
      <c r="G164" t="s">
        <v>22</v>
      </c>
      <c r="H164" t="s">
        <v>6613</v>
      </c>
      <c r="I164">
        <v>380</v>
      </c>
      <c r="J164" t="s">
        <v>23</v>
      </c>
      <c r="K164" t="s">
        <v>24</v>
      </c>
      <c r="L164">
        <v>860</v>
      </c>
      <c r="M164" t="s">
        <v>46</v>
      </c>
      <c r="N164" s="2">
        <v>46316.970543981486</v>
      </c>
      <c r="O164">
        <v>370</v>
      </c>
      <c r="P164" t="s">
        <v>26</v>
      </c>
      <c r="Q164">
        <v>190</v>
      </c>
      <c r="R164" s="3" t="str">
        <f>IF(OR(G164="12R",G164="12L"),_xlfn.XLOOKUP(C164,DB!$A$2:$A$255,DB!$B$2:$B$255,""),IF(OR(G164="30L",G164="30R"),_xlfn.XLOOKUP(C164,DB!$A$2:$A$255,DB!$C$2:$C$255,""),""))</f>
        <v>UDGUV</v>
      </c>
      <c r="S164" s="3">
        <f t="shared" si="2"/>
        <v>22</v>
      </c>
      <c r="T164" s="3" t="str">
        <f>_xlfn.XLOOKUP(C164,DB!$A$2:$A$255,DB!$D$2:$D$255,"")</f>
        <v>Sector 2</v>
      </c>
    </row>
    <row r="165" spans="1:20" x14ac:dyDescent="0.2">
      <c r="A165" t="s">
        <v>326</v>
      </c>
      <c r="B165" t="s">
        <v>18</v>
      </c>
      <c r="C165" t="s">
        <v>33</v>
      </c>
      <c r="D165" t="s">
        <v>54</v>
      </c>
      <c r="E165" t="s">
        <v>512</v>
      </c>
      <c r="F165" s="2">
        <v>46316.923738425925</v>
      </c>
      <c r="G165" t="s">
        <v>22</v>
      </c>
      <c r="H165" t="s">
        <v>6614</v>
      </c>
      <c r="I165">
        <v>380</v>
      </c>
      <c r="J165" t="s">
        <v>23</v>
      </c>
      <c r="K165" t="s">
        <v>24</v>
      </c>
      <c r="L165">
        <v>863</v>
      </c>
      <c r="M165" t="s">
        <v>36</v>
      </c>
      <c r="N165" s="2">
        <v>46316.972488425927</v>
      </c>
      <c r="O165">
        <v>370</v>
      </c>
      <c r="P165" t="s">
        <v>26</v>
      </c>
      <c r="Q165">
        <v>190</v>
      </c>
      <c r="R165" s="3" t="str">
        <f>IF(OR(G165="12R",G165="12L"),_xlfn.XLOOKUP(C165,DB!$A$2:$A$255,DB!$B$2:$B$255,""),IF(OR(G165="30L",G165="30R"),_xlfn.XLOOKUP(C165,DB!$A$2:$A$255,DB!$C$2:$C$255,""),""))</f>
        <v>UDGUV</v>
      </c>
      <c r="S165" s="3">
        <f t="shared" si="2"/>
        <v>22</v>
      </c>
      <c r="T165" s="3" t="str">
        <f>_xlfn.XLOOKUP(C165,DB!$A$2:$A$255,DB!$D$2:$D$255,"")</f>
        <v>Sector 2</v>
      </c>
    </row>
    <row r="166" spans="1:20" x14ac:dyDescent="0.2">
      <c r="A166" t="s">
        <v>337</v>
      </c>
      <c r="B166" t="s">
        <v>18</v>
      </c>
      <c r="C166" t="s">
        <v>219</v>
      </c>
      <c r="D166" t="s">
        <v>54</v>
      </c>
      <c r="E166" t="s">
        <v>1244</v>
      </c>
      <c r="F166" s="2">
        <v>46316.925787037035</v>
      </c>
      <c r="G166" t="s">
        <v>22</v>
      </c>
      <c r="H166" t="s">
        <v>6615</v>
      </c>
      <c r="I166">
        <v>350</v>
      </c>
      <c r="J166" t="s">
        <v>23</v>
      </c>
      <c r="K166" t="s">
        <v>24</v>
      </c>
      <c r="L166">
        <v>153</v>
      </c>
      <c r="M166" t="s">
        <v>722</v>
      </c>
      <c r="N166" s="2">
        <v>46316.935787037037</v>
      </c>
      <c r="O166">
        <v>293</v>
      </c>
      <c r="P166" t="s">
        <v>26</v>
      </c>
      <c r="Q166">
        <v>190</v>
      </c>
      <c r="R166" s="3" t="str">
        <f>IF(OR(G166="12R",G166="12L"),_xlfn.XLOOKUP(C166,DB!$A$2:$A$255,DB!$B$2:$B$255,""),IF(OR(G166="30L",G166="30R"),_xlfn.XLOOKUP(C166,DB!$A$2:$A$255,DB!$C$2:$C$255,""),""))</f>
        <v>TAKUX</v>
      </c>
      <c r="S166" s="3">
        <f t="shared" si="2"/>
        <v>22</v>
      </c>
      <c r="T166" s="3" t="str">
        <f>_xlfn.XLOOKUP(C166,DB!$A$2:$A$255,DB!$D$2:$D$255,"")</f>
        <v>Sector 7</v>
      </c>
    </row>
    <row r="167" spans="1:20" x14ac:dyDescent="0.2">
      <c r="A167" t="s">
        <v>4346</v>
      </c>
      <c r="B167" t="s">
        <v>18</v>
      </c>
      <c r="C167" t="s">
        <v>328</v>
      </c>
      <c r="D167" t="s">
        <v>29</v>
      </c>
      <c r="E167" t="s">
        <v>6616</v>
      </c>
      <c r="F167" s="2">
        <v>46316.927141203705</v>
      </c>
      <c r="G167" t="s">
        <v>22</v>
      </c>
      <c r="H167" t="s">
        <v>6617</v>
      </c>
      <c r="I167">
        <v>360</v>
      </c>
      <c r="J167" t="s">
        <v>23</v>
      </c>
      <c r="K167" t="s">
        <v>24</v>
      </c>
      <c r="L167">
        <v>447</v>
      </c>
      <c r="M167" t="s">
        <v>204</v>
      </c>
      <c r="N167" s="2">
        <v>46316.953460648147</v>
      </c>
      <c r="O167">
        <v>360</v>
      </c>
      <c r="P167" t="s">
        <v>26</v>
      </c>
      <c r="Q167">
        <v>40</v>
      </c>
      <c r="R167" s="3" t="str">
        <f>IF(OR(G167="12R",G167="12L"),_xlfn.XLOOKUP(C167,DB!$A$2:$A$255,DB!$B$2:$B$255,""),IF(OR(G167="30L",G167="30R"),_xlfn.XLOOKUP(C167,DB!$A$2:$A$255,DB!$C$2:$C$255,""),""))</f>
        <v>OMSUK</v>
      </c>
      <c r="S167" s="3">
        <f t="shared" si="2"/>
        <v>22</v>
      </c>
      <c r="T167" s="3" t="str">
        <f>_xlfn.XLOOKUP(C167,DB!$A$2:$A$255,DB!$D$2:$D$255,"")</f>
        <v>Sector 3</v>
      </c>
    </row>
    <row r="168" spans="1:20" x14ac:dyDescent="0.2">
      <c r="A168" t="s">
        <v>442</v>
      </c>
      <c r="B168" t="s">
        <v>18</v>
      </c>
      <c r="C168" t="s">
        <v>210</v>
      </c>
      <c r="D168" t="s">
        <v>29</v>
      </c>
      <c r="E168" t="s">
        <v>6618</v>
      </c>
      <c r="F168" s="2">
        <v>46316.928449074076</v>
      </c>
      <c r="G168" t="s">
        <v>22</v>
      </c>
      <c r="H168" t="s">
        <v>6619</v>
      </c>
      <c r="I168">
        <v>390</v>
      </c>
      <c r="J168" t="s">
        <v>23</v>
      </c>
      <c r="K168" t="s">
        <v>24</v>
      </c>
      <c r="L168">
        <v>150</v>
      </c>
      <c r="M168" t="s">
        <v>117</v>
      </c>
      <c r="N168" s="2">
        <v>46316.938587962963</v>
      </c>
      <c r="O168">
        <v>252</v>
      </c>
      <c r="P168" t="s">
        <v>26</v>
      </c>
      <c r="Q168">
        <v>190</v>
      </c>
      <c r="R168" s="3" t="str">
        <f>IF(OR(G168="12R",G168="12L"),_xlfn.XLOOKUP(C168,DB!$A$2:$A$255,DB!$B$2:$B$255,""),IF(OR(G168="30L",G168="30R"),_xlfn.XLOOKUP(C168,DB!$A$2:$A$255,DB!$C$2:$C$255,""),""))</f>
        <v>TAKUX</v>
      </c>
      <c r="S168" s="3">
        <f t="shared" si="2"/>
        <v>22</v>
      </c>
      <c r="T168" s="3" t="str">
        <f>_xlfn.XLOOKUP(C168,DB!$A$2:$A$255,DB!$D$2:$D$255,"")</f>
        <v>Sector 7</v>
      </c>
    </row>
    <row r="169" spans="1:20" x14ac:dyDescent="0.2">
      <c r="A169" t="s">
        <v>336</v>
      </c>
      <c r="B169" t="s">
        <v>18</v>
      </c>
      <c r="C169" t="s">
        <v>115</v>
      </c>
      <c r="D169" t="s">
        <v>129</v>
      </c>
      <c r="E169" t="s">
        <v>3302</v>
      </c>
      <c r="F169" s="2">
        <v>46316.933113425926</v>
      </c>
      <c r="G169" t="s">
        <v>22</v>
      </c>
      <c r="H169" t="s">
        <v>6620</v>
      </c>
      <c r="I169">
        <v>350</v>
      </c>
      <c r="J169" t="s">
        <v>23</v>
      </c>
      <c r="K169" t="s">
        <v>24</v>
      </c>
      <c r="L169">
        <v>158</v>
      </c>
      <c r="M169" t="s">
        <v>6621</v>
      </c>
      <c r="N169" s="2">
        <v>46316.943090277782</v>
      </c>
      <c r="O169">
        <v>290</v>
      </c>
      <c r="P169" t="s">
        <v>26</v>
      </c>
      <c r="Q169">
        <v>190</v>
      </c>
      <c r="R169" s="3" t="str">
        <f>IF(OR(G169="12R",G169="12L"),_xlfn.XLOOKUP(C169,DB!$A$2:$A$255,DB!$B$2:$B$255,""),IF(OR(G169="30L",G169="30R"),_xlfn.XLOOKUP(C169,DB!$A$2:$A$255,DB!$C$2:$C$255,""),""))</f>
        <v>TAKUX</v>
      </c>
      <c r="S169" s="3">
        <f t="shared" si="2"/>
        <v>22</v>
      </c>
      <c r="T169" s="3" t="str">
        <f>_xlfn.XLOOKUP(C169,DB!$A$2:$A$255,DB!$D$2:$D$255,"")</f>
        <v>Sector 7</v>
      </c>
    </row>
    <row r="170" spans="1:20" x14ac:dyDescent="0.2">
      <c r="A170" t="s">
        <v>354</v>
      </c>
      <c r="B170" t="s">
        <v>18</v>
      </c>
      <c r="C170" t="s">
        <v>43</v>
      </c>
      <c r="D170" t="s">
        <v>44</v>
      </c>
      <c r="E170" t="s">
        <v>519</v>
      </c>
      <c r="F170" s="2">
        <v>46316.938576388886</v>
      </c>
      <c r="G170" t="s">
        <v>22</v>
      </c>
      <c r="H170" t="s">
        <v>6622</v>
      </c>
      <c r="I170">
        <v>360</v>
      </c>
      <c r="J170" t="s">
        <v>23</v>
      </c>
      <c r="K170" t="s">
        <v>24</v>
      </c>
      <c r="L170">
        <v>855</v>
      </c>
      <c r="M170" t="s">
        <v>46</v>
      </c>
      <c r="N170" s="2">
        <v>46316.988391203704</v>
      </c>
      <c r="O170">
        <v>360</v>
      </c>
      <c r="P170" t="s">
        <v>26</v>
      </c>
      <c r="Q170">
        <v>190</v>
      </c>
      <c r="R170" s="3" t="str">
        <f>IF(OR(G170="12R",G170="12L"),_xlfn.XLOOKUP(C170,DB!$A$2:$A$255,DB!$B$2:$B$255,""),IF(OR(G170="30L",G170="30R"),_xlfn.XLOOKUP(C170,DB!$A$2:$A$255,DB!$C$2:$C$255,""),""))</f>
        <v>UDGUV</v>
      </c>
      <c r="S170" s="3">
        <f t="shared" si="2"/>
        <v>22</v>
      </c>
      <c r="T170" s="3" t="str">
        <f>_xlfn.XLOOKUP(C170,DB!$A$2:$A$255,DB!$D$2:$D$255,"")</f>
        <v>Sector 2</v>
      </c>
    </row>
    <row r="171" spans="1:20" x14ac:dyDescent="0.2">
      <c r="A171" t="s">
        <v>343</v>
      </c>
      <c r="B171" t="s">
        <v>18</v>
      </c>
      <c r="C171" t="s">
        <v>122</v>
      </c>
      <c r="D171" t="s">
        <v>44</v>
      </c>
      <c r="E171" t="s">
        <v>973</v>
      </c>
      <c r="F171" s="2">
        <v>46316.940439814818</v>
      </c>
      <c r="G171" t="s">
        <v>22</v>
      </c>
      <c r="H171" t="s">
        <v>6623</v>
      </c>
      <c r="I171">
        <v>380</v>
      </c>
      <c r="J171" t="s">
        <v>23</v>
      </c>
      <c r="K171" t="s">
        <v>24</v>
      </c>
      <c r="L171">
        <v>533</v>
      </c>
      <c r="M171" t="s">
        <v>130</v>
      </c>
      <c r="N171" s="2">
        <v>46316.970046296294</v>
      </c>
      <c r="O171">
        <v>360</v>
      </c>
      <c r="P171" t="s">
        <v>26</v>
      </c>
      <c r="Q171">
        <v>40</v>
      </c>
      <c r="R171" s="3" t="str">
        <f>IF(OR(G171="12R",G171="12L"),_xlfn.XLOOKUP(C171,DB!$A$2:$A$255,DB!$B$2:$B$255,""),IF(OR(G171="30L",G171="30R"),_xlfn.XLOOKUP(C171,DB!$A$2:$A$255,DB!$C$2:$C$255,""),""))</f>
        <v>ENEBA</v>
      </c>
      <c r="S171" s="3">
        <f t="shared" si="2"/>
        <v>22</v>
      </c>
      <c r="T171" s="3" t="str">
        <f>_xlfn.XLOOKUP(C171,DB!$A$2:$A$255,DB!$D$2:$D$255,"")</f>
        <v>Sector 3</v>
      </c>
    </row>
    <row r="172" spans="1:20" x14ac:dyDescent="0.2">
      <c r="A172" t="s">
        <v>448</v>
      </c>
      <c r="B172" t="s">
        <v>18</v>
      </c>
      <c r="C172" t="s">
        <v>273</v>
      </c>
      <c r="D172" t="s">
        <v>34</v>
      </c>
      <c r="E172" t="s">
        <v>616</v>
      </c>
      <c r="F172" s="2">
        <v>46316.946562500001</v>
      </c>
      <c r="G172" t="s">
        <v>22</v>
      </c>
      <c r="H172" t="s">
        <v>6624</v>
      </c>
      <c r="I172">
        <v>360</v>
      </c>
      <c r="J172" t="s">
        <v>23</v>
      </c>
      <c r="K172" t="s">
        <v>24</v>
      </c>
      <c r="L172">
        <v>878</v>
      </c>
      <c r="M172" t="s">
        <v>36</v>
      </c>
      <c r="N172" s="2">
        <v>46316.996481481481</v>
      </c>
      <c r="O172">
        <v>340</v>
      </c>
      <c r="P172" t="s">
        <v>26</v>
      </c>
      <c r="Q172">
        <v>190</v>
      </c>
      <c r="R172" s="3" t="str">
        <f>IF(OR(G172="12R",G172="12L"),_xlfn.XLOOKUP(C172,DB!$A$2:$A$255,DB!$B$2:$B$255,""),IF(OR(G172="30L",G172="30R"),_xlfn.XLOOKUP(C172,DB!$A$2:$A$255,DB!$C$2:$C$255,""),""))</f>
        <v>UDGUV</v>
      </c>
      <c r="S172" s="3">
        <f t="shared" si="2"/>
        <v>22</v>
      </c>
      <c r="T172" s="3" t="str">
        <f>_xlfn.XLOOKUP(C172,DB!$A$2:$A$255,DB!$D$2:$D$255,"")</f>
        <v>Sector 2</v>
      </c>
    </row>
    <row r="173" spans="1:20" x14ac:dyDescent="0.2">
      <c r="A173" t="s">
        <v>349</v>
      </c>
      <c r="B173" t="s">
        <v>18</v>
      </c>
      <c r="C173" t="s">
        <v>221</v>
      </c>
      <c r="D173" t="s">
        <v>54</v>
      </c>
      <c r="E173" t="s">
        <v>438</v>
      </c>
      <c r="F173" s="2">
        <v>46316.947928240741</v>
      </c>
      <c r="G173" t="s">
        <v>22</v>
      </c>
      <c r="H173" t="s">
        <v>6625</v>
      </c>
      <c r="I173">
        <v>380</v>
      </c>
      <c r="J173" t="s">
        <v>23</v>
      </c>
      <c r="K173" t="s">
        <v>24</v>
      </c>
      <c r="L173">
        <v>889</v>
      </c>
      <c r="M173" t="s">
        <v>6626</v>
      </c>
      <c r="N173" s="2">
        <v>46316.998576388884</v>
      </c>
      <c r="O173">
        <v>380</v>
      </c>
      <c r="P173" t="s">
        <v>26</v>
      </c>
      <c r="Q173">
        <v>190</v>
      </c>
      <c r="R173" s="3" t="str">
        <f>IF(OR(G173="12R",G173="12L"),_xlfn.XLOOKUP(C173,DB!$A$2:$A$255,DB!$B$2:$B$255,""),IF(OR(G173="30L",G173="30R"),_xlfn.XLOOKUP(C173,DB!$A$2:$A$255,DB!$C$2:$C$255,""),""))</f>
        <v>UDGUV</v>
      </c>
      <c r="S173" s="3">
        <f t="shared" si="2"/>
        <v>22</v>
      </c>
      <c r="T173" s="3" t="str">
        <f>_xlfn.XLOOKUP(C173,DB!$A$2:$A$255,DB!$D$2:$D$255,"")</f>
        <v>Sector 2</v>
      </c>
    </row>
    <row r="174" spans="1:20" x14ac:dyDescent="0.2">
      <c r="A174" t="s">
        <v>451</v>
      </c>
      <c r="B174" t="s">
        <v>18</v>
      </c>
      <c r="C174" t="s">
        <v>87</v>
      </c>
      <c r="D174" t="s">
        <v>88</v>
      </c>
      <c r="E174" t="s">
        <v>3833</v>
      </c>
      <c r="F174" s="2">
        <v>46316.950219907405</v>
      </c>
      <c r="G174" t="s">
        <v>22</v>
      </c>
      <c r="H174" t="s">
        <v>6627</v>
      </c>
      <c r="I174">
        <v>370</v>
      </c>
      <c r="J174" t="s">
        <v>23</v>
      </c>
      <c r="K174" t="s">
        <v>24</v>
      </c>
      <c r="L174">
        <v>136</v>
      </c>
      <c r="M174" t="s">
        <v>40</v>
      </c>
      <c r="N174" s="2">
        <v>46316.959988425922</v>
      </c>
      <c r="O174">
        <v>198</v>
      </c>
      <c r="P174" t="s">
        <v>41</v>
      </c>
      <c r="Q174">
        <v>190</v>
      </c>
      <c r="R174" s="3" t="str">
        <f>IF(OR(G174="12R",G174="12L"),_xlfn.XLOOKUP(C174,DB!$A$2:$A$255,DB!$B$2:$B$255,""),IF(OR(G174="30L",G174="30R"),_xlfn.XLOOKUP(C174,DB!$A$2:$A$255,DB!$C$2:$C$255,""),""))</f>
        <v>NUDAL</v>
      </c>
      <c r="S174" s="3">
        <f t="shared" si="2"/>
        <v>22</v>
      </c>
      <c r="T174" s="3" t="str">
        <f>_xlfn.XLOOKUP(C174,DB!$A$2:$A$255,DB!$D$2:$D$255,"")</f>
        <v>Sector 3</v>
      </c>
    </row>
    <row r="175" spans="1:20" x14ac:dyDescent="0.2">
      <c r="A175" t="s">
        <v>6628</v>
      </c>
      <c r="B175" t="s">
        <v>18</v>
      </c>
      <c r="C175" t="s">
        <v>43</v>
      </c>
      <c r="D175" t="s">
        <v>723</v>
      </c>
      <c r="F175" s="2">
        <v>46316.953680555554</v>
      </c>
      <c r="G175" t="s">
        <v>22</v>
      </c>
      <c r="H175" t="s">
        <v>6629</v>
      </c>
      <c r="I175">
        <v>360</v>
      </c>
      <c r="J175" t="s">
        <v>23</v>
      </c>
      <c r="K175" t="s">
        <v>26</v>
      </c>
      <c r="L175">
        <v>865</v>
      </c>
      <c r="M175" t="s">
        <v>4867</v>
      </c>
      <c r="N175" s="2">
        <v>46317.001134259262</v>
      </c>
      <c r="O175">
        <v>360</v>
      </c>
      <c r="P175" t="s">
        <v>26</v>
      </c>
      <c r="Q175">
        <v>30</v>
      </c>
      <c r="R175" s="3" t="str">
        <f>IF(OR(G175="12R",G175="12L"),_xlfn.XLOOKUP(C175,DB!$A$2:$A$255,DB!$B$2:$B$255,""),IF(OR(G175="30L",G175="30R"),_xlfn.XLOOKUP(C175,DB!$A$2:$A$255,DB!$C$2:$C$255,""),""))</f>
        <v>UDGUV</v>
      </c>
      <c r="S175" s="3">
        <f t="shared" si="2"/>
        <v>22</v>
      </c>
      <c r="T175" s="3" t="str">
        <f>_xlfn.XLOOKUP(C175,DB!$A$2:$A$255,DB!$D$2:$D$255,"")</f>
        <v>Sector 2</v>
      </c>
    </row>
    <row r="176" spans="1:20" x14ac:dyDescent="0.2">
      <c r="A176" t="s">
        <v>4044</v>
      </c>
      <c r="B176" t="s">
        <v>18</v>
      </c>
      <c r="C176" t="s">
        <v>50</v>
      </c>
      <c r="D176" t="s">
        <v>3148</v>
      </c>
      <c r="F176" s="2">
        <v>46316.954988425925</v>
      </c>
      <c r="G176" t="s">
        <v>22</v>
      </c>
      <c r="H176" t="s">
        <v>1141</v>
      </c>
      <c r="I176">
        <v>400</v>
      </c>
      <c r="J176" t="s">
        <v>23</v>
      </c>
      <c r="K176" t="s">
        <v>51</v>
      </c>
      <c r="L176">
        <v>862</v>
      </c>
      <c r="M176" t="s">
        <v>46</v>
      </c>
      <c r="N176" s="2">
        <v>46317.002291666664</v>
      </c>
      <c r="O176">
        <v>400</v>
      </c>
      <c r="P176" t="s">
        <v>26</v>
      </c>
      <c r="Q176">
        <v>30</v>
      </c>
      <c r="R176" s="3" t="str">
        <f>IF(OR(G176="12R",G176="12L"),_xlfn.XLOOKUP(C176,DB!$A$2:$A$255,DB!$B$2:$B$255,""),IF(OR(G176="30L",G176="30R"),_xlfn.XLOOKUP(C176,DB!$A$2:$A$255,DB!$C$2:$C$255,""),""))</f>
        <v>UDGUV</v>
      </c>
      <c r="S176" s="3">
        <f t="shared" si="2"/>
        <v>22</v>
      </c>
      <c r="T176" s="3" t="str">
        <f>_xlfn.XLOOKUP(C176,DB!$A$2:$A$255,DB!$D$2:$D$255,"")</f>
        <v>Sector 2</v>
      </c>
    </row>
    <row r="177" spans="1:20" x14ac:dyDescent="0.2">
      <c r="A177" t="s">
        <v>344</v>
      </c>
      <c r="B177" t="s">
        <v>18</v>
      </c>
      <c r="C177" t="s">
        <v>345</v>
      </c>
      <c r="D177" t="s">
        <v>54</v>
      </c>
      <c r="E177" t="s">
        <v>1193</v>
      </c>
      <c r="F177" s="2">
        <v>46316.956527777773</v>
      </c>
      <c r="G177" t="s">
        <v>22</v>
      </c>
      <c r="H177" t="s">
        <v>6630</v>
      </c>
      <c r="I177">
        <v>380</v>
      </c>
      <c r="J177" t="s">
        <v>23</v>
      </c>
      <c r="K177" t="s">
        <v>24</v>
      </c>
      <c r="L177">
        <v>864</v>
      </c>
      <c r="M177" t="s">
        <v>3613</v>
      </c>
      <c r="N177" s="2">
        <v>46317.006354166668</v>
      </c>
      <c r="O177">
        <v>380</v>
      </c>
      <c r="P177" t="s">
        <v>26</v>
      </c>
      <c r="Q177">
        <v>190</v>
      </c>
      <c r="R177" s="3" t="str">
        <f>IF(OR(G177="12R",G177="12L"),_xlfn.XLOOKUP(C177,DB!$A$2:$A$255,DB!$B$2:$B$255,""),IF(OR(G177="30L",G177="30R"),_xlfn.XLOOKUP(C177,DB!$A$2:$A$255,DB!$C$2:$C$255,""),""))</f>
        <v>UDGUV</v>
      </c>
      <c r="S177" s="3">
        <f t="shared" si="2"/>
        <v>22</v>
      </c>
      <c r="T177" s="3" t="str">
        <f>_xlfn.XLOOKUP(C177,DB!$A$2:$A$255,DB!$D$2:$D$255,"")</f>
        <v>Sector 2</v>
      </c>
    </row>
    <row r="178" spans="1:20" x14ac:dyDescent="0.2">
      <c r="A178" t="s">
        <v>356</v>
      </c>
      <c r="B178" t="s">
        <v>18</v>
      </c>
      <c r="C178" t="s">
        <v>63</v>
      </c>
      <c r="D178" t="s">
        <v>34</v>
      </c>
      <c r="E178" t="s">
        <v>6631</v>
      </c>
      <c r="F178" s="2">
        <v>46316.964374999996</v>
      </c>
      <c r="G178" t="s">
        <v>22</v>
      </c>
      <c r="H178" t="s">
        <v>6632</v>
      </c>
      <c r="I178">
        <v>340</v>
      </c>
      <c r="J178" t="s">
        <v>23</v>
      </c>
      <c r="K178" t="s">
        <v>24</v>
      </c>
      <c r="L178">
        <v>864</v>
      </c>
      <c r="M178" t="s">
        <v>617</v>
      </c>
      <c r="N178" s="2">
        <v>46317.013067129628</v>
      </c>
      <c r="O178">
        <v>380</v>
      </c>
      <c r="P178" t="s">
        <v>26</v>
      </c>
      <c r="Q178">
        <v>190</v>
      </c>
      <c r="R178" s="3" t="str">
        <f>IF(OR(G178="12R",G178="12L"),_xlfn.XLOOKUP(C178,DB!$A$2:$A$255,DB!$B$2:$B$255,""),IF(OR(G178="30L",G178="30R"),_xlfn.XLOOKUP(C178,DB!$A$2:$A$255,DB!$C$2:$C$255,""),""))</f>
        <v>UDGUV</v>
      </c>
      <c r="S178" s="3">
        <f t="shared" si="2"/>
        <v>23</v>
      </c>
      <c r="T178" s="3" t="str">
        <f>_xlfn.XLOOKUP(C178,DB!$A$2:$A$255,DB!$D$2:$D$255,"")</f>
        <v>Sector 2</v>
      </c>
    </row>
    <row r="179" spans="1:20" x14ac:dyDescent="0.2">
      <c r="A179" t="s">
        <v>358</v>
      </c>
      <c r="B179" t="s">
        <v>18</v>
      </c>
      <c r="C179" t="s">
        <v>276</v>
      </c>
      <c r="D179" t="s">
        <v>129</v>
      </c>
      <c r="E179" t="s">
        <v>5415</v>
      </c>
      <c r="F179" s="2">
        <v>46316.971539351856</v>
      </c>
      <c r="G179" t="s">
        <v>22</v>
      </c>
      <c r="H179" t="s">
        <v>6633</v>
      </c>
      <c r="I179">
        <v>360</v>
      </c>
      <c r="J179" t="s">
        <v>23</v>
      </c>
      <c r="K179" t="s">
        <v>24</v>
      </c>
      <c r="L179">
        <v>522</v>
      </c>
      <c r="M179" t="s">
        <v>130</v>
      </c>
      <c r="N179" s="2">
        <v>46317.001307870371</v>
      </c>
      <c r="O179">
        <v>360</v>
      </c>
      <c r="P179" t="s">
        <v>26</v>
      </c>
      <c r="Q179">
        <v>40</v>
      </c>
      <c r="R179" s="3" t="str">
        <f>IF(OR(G179="12R",G179="12L"),_xlfn.XLOOKUP(C179,DB!$A$2:$A$255,DB!$B$2:$B$255,""),IF(OR(G179="30L",G179="30R"),_xlfn.XLOOKUP(C179,DB!$A$2:$A$255,DB!$C$2:$C$255,""),""))</f>
        <v>UDGUV</v>
      </c>
      <c r="S179" s="3">
        <f t="shared" si="2"/>
        <v>23</v>
      </c>
      <c r="T179" s="3" t="str">
        <f>_xlfn.XLOOKUP(C179,DB!$A$2:$A$255,DB!$D$2:$D$255,"")</f>
        <v>Sector 2</v>
      </c>
    </row>
    <row r="180" spans="1:20" x14ac:dyDescent="0.2">
      <c r="A180" t="s">
        <v>431</v>
      </c>
      <c r="B180" t="s">
        <v>18</v>
      </c>
      <c r="C180" t="s">
        <v>432</v>
      </c>
      <c r="D180" t="s">
        <v>433</v>
      </c>
      <c r="E180" t="s">
        <v>569</v>
      </c>
      <c r="F180" s="2">
        <v>46316.973078703704</v>
      </c>
      <c r="G180" t="s">
        <v>22</v>
      </c>
      <c r="H180" t="s">
        <v>6634</v>
      </c>
      <c r="I180">
        <v>370</v>
      </c>
      <c r="J180" t="s">
        <v>23</v>
      </c>
      <c r="K180" t="s">
        <v>24</v>
      </c>
      <c r="L180">
        <v>148</v>
      </c>
      <c r="M180" t="s">
        <v>536</v>
      </c>
      <c r="N180" s="2">
        <v>46316.982465277775</v>
      </c>
      <c r="O180">
        <v>255</v>
      </c>
      <c r="P180" t="s">
        <v>41</v>
      </c>
      <c r="Q180">
        <v>190</v>
      </c>
      <c r="R180" s="3" t="str">
        <f>IF(OR(G180="12R",G180="12L"),_xlfn.XLOOKUP(C180,DB!$A$2:$A$255,DB!$B$2:$B$255,""),IF(OR(G180="30L",G180="30R"),_xlfn.XLOOKUP(C180,DB!$A$2:$A$255,DB!$C$2:$C$255,""),""))</f>
        <v>CZM</v>
      </c>
      <c r="S180" s="3">
        <f t="shared" si="2"/>
        <v>23</v>
      </c>
      <c r="T180" s="3" t="str">
        <f>_xlfn.XLOOKUP(C180,DB!$A$2:$A$255,DB!$D$2:$D$255,"")</f>
        <v>Sector 7</v>
      </c>
    </row>
    <row r="181" spans="1:20" x14ac:dyDescent="0.2">
      <c r="A181" t="s">
        <v>359</v>
      </c>
      <c r="B181" t="s">
        <v>18</v>
      </c>
      <c r="C181" t="s">
        <v>219</v>
      </c>
      <c r="D181" t="s">
        <v>54</v>
      </c>
      <c r="E181" t="s">
        <v>454</v>
      </c>
      <c r="F181" s="2">
        <v>46316.975127314814</v>
      </c>
      <c r="G181" t="s">
        <v>22</v>
      </c>
      <c r="H181" t="s">
        <v>6635</v>
      </c>
      <c r="I181">
        <v>290</v>
      </c>
      <c r="J181" t="s">
        <v>23</v>
      </c>
      <c r="K181" t="s">
        <v>24</v>
      </c>
      <c r="L181">
        <v>150</v>
      </c>
      <c r="M181" t="s">
        <v>117</v>
      </c>
      <c r="N181" s="2">
        <v>46316.984467592592</v>
      </c>
      <c r="O181">
        <v>250</v>
      </c>
      <c r="P181" t="s">
        <v>26</v>
      </c>
      <c r="Q181">
        <v>190</v>
      </c>
      <c r="R181" s="3" t="str">
        <f>IF(OR(G181="12R",G181="12L"),_xlfn.XLOOKUP(C181,DB!$A$2:$A$255,DB!$B$2:$B$255,""),IF(OR(G181="30L",G181="30R"),_xlfn.XLOOKUP(C181,DB!$A$2:$A$255,DB!$C$2:$C$255,""),""))</f>
        <v>TAKUX</v>
      </c>
      <c r="S181" s="3">
        <f t="shared" si="2"/>
        <v>23</v>
      </c>
      <c r="T181" s="3" t="str">
        <f>_xlfn.XLOOKUP(C181,DB!$A$2:$A$255,DB!$D$2:$D$255,"")</f>
        <v>Sector 7</v>
      </c>
    </row>
    <row r="182" spans="1:20" x14ac:dyDescent="0.2">
      <c r="A182" t="s">
        <v>360</v>
      </c>
      <c r="B182" t="s">
        <v>18</v>
      </c>
      <c r="C182" t="s">
        <v>43</v>
      </c>
      <c r="D182" t="s">
        <v>129</v>
      </c>
      <c r="E182" t="s">
        <v>5175</v>
      </c>
      <c r="F182" s="2">
        <v>46316.98741898148</v>
      </c>
      <c r="G182" t="s">
        <v>22</v>
      </c>
      <c r="H182" t="s">
        <v>6636</v>
      </c>
      <c r="I182">
        <v>360</v>
      </c>
      <c r="J182" t="s">
        <v>23</v>
      </c>
      <c r="K182" t="s">
        <v>24</v>
      </c>
      <c r="L182">
        <v>869</v>
      </c>
      <c r="M182" t="s">
        <v>377</v>
      </c>
      <c r="N182" s="2">
        <v>46317.037175925929</v>
      </c>
      <c r="O182">
        <v>360</v>
      </c>
      <c r="P182" t="s">
        <v>26</v>
      </c>
      <c r="Q182">
        <v>190</v>
      </c>
      <c r="R182" s="3" t="str">
        <f>IF(OR(G182="12R",G182="12L"),_xlfn.XLOOKUP(C182,DB!$A$2:$A$255,DB!$B$2:$B$255,""),IF(OR(G182="30L",G182="30R"),_xlfn.XLOOKUP(C182,DB!$A$2:$A$255,DB!$C$2:$C$255,""),""))</f>
        <v>UDGUV</v>
      </c>
      <c r="S182" s="3">
        <f t="shared" si="2"/>
        <v>23</v>
      </c>
      <c r="T182" s="3" t="str">
        <f>_xlfn.XLOOKUP(C182,DB!$A$2:$A$255,DB!$D$2:$D$255,"")</f>
        <v>Sector 2</v>
      </c>
    </row>
    <row r="183" spans="1:20" x14ac:dyDescent="0.2">
      <c r="A183" s="18"/>
      <c r="B183" s="18"/>
      <c r="C183" s="18"/>
      <c r="D183" s="18"/>
      <c r="E183" s="18"/>
      <c r="F183" s="19"/>
      <c r="G183" s="18"/>
      <c r="H183" s="18"/>
      <c r="I183" s="18"/>
      <c r="J183" s="18"/>
      <c r="K183" s="18"/>
      <c r="L183" s="18"/>
      <c r="M183" s="18"/>
      <c r="N183" s="19"/>
      <c r="O183" s="18"/>
      <c r="P183" s="18"/>
      <c r="Q183" s="18"/>
      <c r="R183" s="3" t="str">
        <f>IF(OR(G183="12R",G183="12L"),_xlfn.XLOOKUP(C183,DB!$A$2:$A$255,DB!$B$2:$B$255,""),IF(OR(G183="30L",G183="30R"),_xlfn.XLOOKUP(C183,DB!$A$2:$A$255,DB!$C$2:$C$255,""),""))</f>
        <v/>
      </c>
      <c r="S183" s="3">
        <f t="shared" si="2"/>
        <v>0</v>
      </c>
      <c r="T183" s="3" t="str">
        <f>_xlfn.XLOOKUP(C183,DB!$A$2:$A$255,DB!$D$2:$D$255,"")</f>
        <v/>
      </c>
    </row>
    <row r="184" spans="1:20" x14ac:dyDescent="0.2">
      <c r="A184" s="18"/>
      <c r="B184" s="18"/>
      <c r="C184" s="18"/>
      <c r="D184" s="18"/>
      <c r="E184" s="18"/>
      <c r="F184" s="19"/>
      <c r="G184" s="18"/>
      <c r="H184" s="18"/>
      <c r="I184" s="18"/>
      <c r="J184" s="18"/>
      <c r="K184" s="18"/>
      <c r="L184" s="18"/>
      <c r="M184" s="18"/>
      <c r="N184" s="19"/>
      <c r="O184" s="18"/>
      <c r="P184" s="18"/>
      <c r="Q184" s="18"/>
      <c r="R184" s="3" t="str">
        <f>IF(OR(G184="12R",G184="12L"),_xlfn.XLOOKUP(C184,DB!$A$2:$A$255,DB!$B$2:$B$255,""),IF(OR(G184="30L",G184="30R"),_xlfn.XLOOKUP(C184,DB!$A$2:$A$255,DB!$C$2:$C$255,""),""))</f>
        <v/>
      </c>
      <c r="S184" s="3">
        <f t="shared" si="2"/>
        <v>0</v>
      </c>
      <c r="T184" s="3" t="str">
        <f>_xlfn.XLOOKUP(C184,DB!$A$2:$A$255,DB!$D$2:$D$255,"")</f>
        <v/>
      </c>
    </row>
    <row r="185" spans="1:20" x14ac:dyDescent="0.2">
      <c r="A185" s="18"/>
      <c r="B185" s="18"/>
      <c r="C185" s="18"/>
      <c r="D185" s="18"/>
      <c r="E185" s="18"/>
      <c r="F185" s="19"/>
      <c r="G185" s="18"/>
      <c r="H185" s="18"/>
      <c r="I185" s="18"/>
      <c r="J185" s="18"/>
      <c r="K185" s="18"/>
      <c r="L185" s="18"/>
      <c r="M185" s="18"/>
      <c r="N185" s="19"/>
      <c r="O185" s="18"/>
      <c r="P185" s="18"/>
      <c r="Q185" s="18"/>
      <c r="R185" s="3" t="str">
        <f>IF(OR(G185="12R",G185="12L"),_xlfn.XLOOKUP(C185,DB!$A$2:$A$255,DB!$B$2:$B$255,""),IF(OR(G185="30L",G185="30R"),_xlfn.XLOOKUP(C185,DB!$A$2:$A$255,DB!$C$2:$C$255,""),""))</f>
        <v/>
      </c>
      <c r="S185" s="3">
        <f t="shared" si="2"/>
        <v>0</v>
      </c>
      <c r="T185" s="3" t="str">
        <f>_xlfn.XLOOKUP(C185,DB!$A$2:$A$255,DB!$D$2:$D$255,"")</f>
        <v/>
      </c>
    </row>
    <row r="186" spans="1:20" x14ac:dyDescent="0.2">
      <c r="A186" s="18"/>
      <c r="B186" s="18"/>
      <c r="C186" s="18"/>
      <c r="D186" s="18"/>
      <c r="E186" s="18"/>
      <c r="F186" s="19"/>
      <c r="G186" s="18"/>
      <c r="H186" s="18"/>
      <c r="I186" s="18"/>
      <c r="J186" s="18"/>
      <c r="K186" s="18"/>
      <c r="L186" s="18"/>
      <c r="M186" s="18"/>
      <c r="N186" s="19"/>
      <c r="O186" s="18"/>
      <c r="P186" s="18"/>
      <c r="Q186" s="18"/>
      <c r="R186" s="3" t="str">
        <f>IF(OR(G186="12R",G186="12L"),_xlfn.XLOOKUP(C186,DB!$A$2:$A$255,DB!$B$2:$B$255,""),IF(OR(G186="30L",G186="30R"),_xlfn.XLOOKUP(C186,DB!$A$2:$A$255,DB!$C$2:$C$255,""),""))</f>
        <v/>
      </c>
      <c r="S186" s="3">
        <f t="shared" si="2"/>
        <v>0</v>
      </c>
      <c r="T186" s="3" t="str">
        <f>_xlfn.XLOOKUP(C186,DB!$A$2:$A$255,DB!$D$2:$D$255,"")</f>
        <v/>
      </c>
    </row>
    <row r="187" spans="1:20" x14ac:dyDescent="0.2">
      <c r="A187" s="18"/>
      <c r="B187" s="18"/>
      <c r="C187" s="18"/>
      <c r="D187" s="18"/>
      <c r="E187" s="18"/>
      <c r="F187" s="19"/>
      <c r="G187" s="18"/>
      <c r="H187" s="18"/>
      <c r="I187" s="18"/>
      <c r="J187" s="18"/>
      <c r="K187" s="18"/>
      <c r="L187" s="18"/>
      <c r="M187" s="18"/>
      <c r="N187" s="19"/>
      <c r="O187" s="18"/>
      <c r="P187" s="18"/>
      <c r="Q187" s="18"/>
      <c r="R187" s="3" t="str">
        <f>IF(OR(G187="12R",G187="12L"),_xlfn.XLOOKUP(C187,DB!$A$2:$A$255,DB!$B$2:$B$255,""),IF(OR(G187="30L",G187="30R"),_xlfn.XLOOKUP(C187,DB!$A$2:$A$255,DB!$C$2:$C$255,""),""))</f>
        <v/>
      </c>
      <c r="S187" s="3">
        <f t="shared" si="2"/>
        <v>0</v>
      </c>
      <c r="T187" s="3" t="str">
        <f>_xlfn.XLOOKUP(C187,DB!$A$2:$A$255,DB!$D$2:$D$255,"")</f>
        <v/>
      </c>
    </row>
    <row r="188" spans="1:20" x14ac:dyDescent="0.2">
      <c r="A188" s="18"/>
      <c r="B188" s="18"/>
      <c r="C188" s="18"/>
      <c r="D188" s="18"/>
      <c r="E188" s="18"/>
      <c r="F188" s="19"/>
      <c r="G188" s="18"/>
      <c r="H188" s="18"/>
      <c r="I188" s="18"/>
      <c r="J188" s="18"/>
      <c r="K188" s="18"/>
      <c r="L188" s="18"/>
      <c r="M188" s="18"/>
      <c r="N188" s="19"/>
      <c r="O188" s="18"/>
      <c r="P188" s="18"/>
      <c r="Q188" s="18"/>
      <c r="R188" s="3" t="str">
        <f>IF(OR(G188="12R",G188="12L"),_xlfn.XLOOKUP(C188,DB!$A$2:$A$255,DB!$B$2:$B$255,""),IF(OR(G188="30L",G188="30R"),_xlfn.XLOOKUP(C188,DB!$A$2:$A$255,DB!$C$2:$C$255,""),""))</f>
        <v/>
      </c>
      <c r="S188" s="3">
        <f t="shared" si="2"/>
        <v>0</v>
      </c>
      <c r="T188" s="3" t="str">
        <f>_xlfn.XLOOKUP(C188,DB!$A$2:$A$255,DB!$D$2:$D$255,"")</f>
        <v/>
      </c>
    </row>
    <row r="189" spans="1:20" x14ac:dyDescent="0.2">
      <c r="A189" s="18"/>
      <c r="B189" s="18"/>
      <c r="C189" s="18"/>
      <c r="D189" s="18"/>
      <c r="E189" s="18"/>
      <c r="F189" s="19"/>
      <c r="G189" s="18"/>
      <c r="H189" s="18"/>
      <c r="I189" s="18"/>
      <c r="J189" s="18"/>
      <c r="K189" s="18"/>
      <c r="L189" s="18"/>
      <c r="M189" s="18"/>
      <c r="N189" s="19"/>
      <c r="O189" s="18"/>
      <c r="P189" s="18"/>
      <c r="Q189" s="18"/>
      <c r="R189" s="3" t="str">
        <f>IF(OR(G189="12R",G189="12L"),_xlfn.XLOOKUP(C189,DB!$A$2:$A$255,DB!$B$2:$B$255,""),IF(OR(G189="30L",G189="30R"),_xlfn.XLOOKUP(C189,DB!$A$2:$A$255,DB!$C$2:$C$255,""),""))</f>
        <v/>
      </c>
      <c r="S189" s="3">
        <f t="shared" si="2"/>
        <v>0</v>
      </c>
      <c r="T189" s="3" t="str">
        <f>_xlfn.XLOOKUP(C189,DB!$A$2:$A$255,DB!$D$2:$D$255,"")</f>
        <v/>
      </c>
    </row>
    <row r="190" spans="1:20" x14ac:dyDescent="0.2">
      <c r="A190" s="18"/>
      <c r="B190" s="18"/>
      <c r="C190" s="18"/>
      <c r="D190" s="18"/>
      <c r="E190" s="18"/>
      <c r="F190" s="19"/>
      <c r="G190" s="18"/>
      <c r="H190" s="18"/>
      <c r="I190" s="18"/>
      <c r="J190" s="18"/>
      <c r="K190" s="18"/>
      <c r="L190" s="18"/>
      <c r="M190" s="18"/>
      <c r="N190" s="19"/>
      <c r="O190" s="18"/>
      <c r="P190" s="18"/>
      <c r="Q190" s="18"/>
      <c r="R190" s="3" t="str">
        <f>IF(OR(G190="12R",G190="12L"),_xlfn.XLOOKUP(C190,DB!$A$2:$A$255,DB!$B$2:$B$255,""),IF(OR(G190="30L",G190="30R"),_xlfn.XLOOKUP(C190,DB!$A$2:$A$255,DB!$C$2:$C$255,""),""))</f>
        <v/>
      </c>
      <c r="S190" s="3">
        <f t="shared" si="2"/>
        <v>0</v>
      </c>
      <c r="T190" s="3" t="str">
        <f>_xlfn.XLOOKUP(C190,DB!$A$2:$A$255,DB!$D$2:$D$255,"")</f>
        <v/>
      </c>
    </row>
    <row r="191" spans="1:20" x14ac:dyDescent="0.2">
      <c r="A191" s="18"/>
      <c r="B191" s="18"/>
      <c r="C191" s="18"/>
      <c r="D191" s="18"/>
      <c r="E191" s="18"/>
      <c r="F191" s="19"/>
      <c r="G191" s="18"/>
      <c r="H191" s="18"/>
      <c r="I191" s="18"/>
      <c r="J191" s="18"/>
      <c r="K191" s="18"/>
      <c r="L191" s="18"/>
      <c r="M191" s="18"/>
      <c r="N191" s="19"/>
      <c r="O191" s="18"/>
      <c r="P191" s="18"/>
      <c r="Q191" s="18"/>
      <c r="R191" s="3" t="str">
        <f>IF(OR(G191="12R",G191="12L"),_xlfn.XLOOKUP(C191,DB!$A$2:$A$255,DB!$B$2:$B$255,""),IF(OR(G191="30L",G191="30R"),_xlfn.XLOOKUP(C191,DB!$A$2:$A$255,DB!$C$2:$C$255,""),""))</f>
        <v/>
      </c>
      <c r="S191" s="3">
        <f t="shared" si="2"/>
        <v>0</v>
      </c>
      <c r="T191" s="3" t="str">
        <f>_xlfn.XLOOKUP(C191,DB!$A$2:$A$255,DB!$D$2:$D$255,"")</f>
        <v/>
      </c>
    </row>
    <row r="192" spans="1:20" x14ac:dyDescent="0.2">
      <c r="A192" s="18"/>
      <c r="B192" s="18"/>
      <c r="C192" s="18"/>
      <c r="D192" s="18"/>
      <c r="E192" s="18"/>
      <c r="F192" s="19"/>
      <c r="G192" s="18"/>
      <c r="H192" s="18"/>
      <c r="I192" s="18"/>
      <c r="J192" s="18"/>
      <c r="K192" s="18"/>
      <c r="L192" s="18"/>
      <c r="M192" s="18"/>
      <c r="N192" s="19"/>
      <c r="O192" s="18"/>
      <c r="P192" s="18"/>
      <c r="Q192" s="18"/>
      <c r="R192" s="3" t="str">
        <f>IF(OR(G192="12R",G192="12L"),_xlfn.XLOOKUP(C192,DB!$A$2:$A$255,DB!$B$2:$B$255,""),IF(OR(G192="30L",G192="30R"),_xlfn.XLOOKUP(C192,DB!$A$2:$A$255,DB!$C$2:$C$255,""),""))</f>
        <v/>
      </c>
      <c r="S192" s="3">
        <f t="shared" si="2"/>
        <v>0</v>
      </c>
      <c r="T192" s="3" t="str">
        <f>_xlfn.XLOOKUP(C192,DB!$A$2:$A$255,DB!$D$2:$D$255,"")</f>
        <v/>
      </c>
    </row>
    <row r="193" spans="1:20" x14ac:dyDescent="0.2">
      <c r="A193" s="18"/>
      <c r="B193" s="18"/>
      <c r="C193" s="18"/>
      <c r="D193" s="18"/>
      <c r="E193" s="18"/>
      <c r="F193" s="19"/>
      <c r="G193" s="18"/>
      <c r="H193" s="18"/>
      <c r="I193" s="18"/>
      <c r="J193" s="18"/>
      <c r="K193" s="18"/>
      <c r="L193" s="18"/>
      <c r="M193" s="18"/>
      <c r="N193" s="19"/>
      <c r="O193" s="18"/>
      <c r="P193" s="18"/>
      <c r="Q193" s="18"/>
      <c r="R193" s="3" t="str">
        <f>IF(OR(G193="12R",G193="12L"),_xlfn.XLOOKUP(C193,DB!$A$2:$A$255,DB!$B$2:$B$255,""),IF(OR(G193="30L",G193="30R"),_xlfn.XLOOKUP(C193,DB!$A$2:$A$255,DB!$C$2:$C$255,""),""))</f>
        <v/>
      </c>
      <c r="S193" s="3">
        <f t="shared" si="2"/>
        <v>0</v>
      </c>
      <c r="T193" s="3" t="str">
        <f>_xlfn.XLOOKUP(C193,DB!$A$2:$A$255,DB!$D$2:$D$255,"")</f>
        <v/>
      </c>
    </row>
    <row r="194" spans="1:20" x14ac:dyDescent="0.2">
      <c r="A194" s="18"/>
      <c r="B194" s="18"/>
      <c r="C194" s="18"/>
      <c r="D194" s="18"/>
      <c r="E194" s="18"/>
      <c r="F194" s="19"/>
      <c r="G194" s="18"/>
      <c r="H194" s="18"/>
      <c r="I194" s="18"/>
      <c r="J194" s="18"/>
      <c r="K194" s="18"/>
      <c r="L194" s="18"/>
      <c r="M194" s="18"/>
      <c r="N194" s="19"/>
      <c r="O194" s="18"/>
      <c r="P194" s="18"/>
      <c r="Q194" s="18"/>
      <c r="R194" s="3" t="str">
        <f>IF(OR(G194="12R",G194="12L"),_xlfn.XLOOKUP(C194,DB!$A$2:$A$255,DB!$B$2:$B$255,""),IF(OR(G194="30L",G194="30R"),_xlfn.XLOOKUP(C194,DB!$A$2:$A$255,DB!$C$2:$C$255,""),""))</f>
        <v/>
      </c>
      <c r="S194" s="3">
        <f t="shared" si="2"/>
        <v>0</v>
      </c>
      <c r="T194" s="3" t="str">
        <f>_xlfn.XLOOKUP(C194,DB!$A$2:$A$255,DB!$D$2:$D$255,"")</f>
        <v/>
      </c>
    </row>
    <row r="195" spans="1:20" x14ac:dyDescent="0.2">
      <c r="A195" s="18"/>
      <c r="B195" s="18"/>
      <c r="C195" s="18"/>
      <c r="D195" s="18"/>
      <c r="E195" s="18"/>
      <c r="F195" s="19"/>
      <c r="G195" s="18"/>
      <c r="H195" s="18"/>
      <c r="I195" s="18"/>
      <c r="J195" s="18"/>
      <c r="K195" s="18"/>
      <c r="L195" s="18"/>
      <c r="M195" s="18"/>
      <c r="N195" s="19"/>
      <c r="O195" s="18"/>
      <c r="P195" s="18"/>
      <c r="Q195" s="18"/>
      <c r="R195" s="3" t="str">
        <f>IF(OR(G195="12R",G195="12L"),_xlfn.XLOOKUP(C195,DB!$A$2:$A$255,DB!$B$2:$B$255,""),IF(OR(G195="30L",G195="30R"),_xlfn.XLOOKUP(C195,DB!$A$2:$A$255,DB!$C$2:$C$255,""),""))</f>
        <v/>
      </c>
      <c r="S195" s="3">
        <f t="shared" ref="S195:S220" si="3">HOUR(F195)</f>
        <v>0</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Wednesday, October 21,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0</v>
      </c>
      <c r="D227" s="8">
        <f t="shared" si="4"/>
        <v>0</v>
      </c>
      <c r="E227" s="8">
        <f t="shared" si="4"/>
        <v>0</v>
      </c>
      <c r="F227" s="8">
        <f t="shared" si="4"/>
        <v>0</v>
      </c>
      <c r="G227" s="8">
        <f t="shared" si="4"/>
        <v>0</v>
      </c>
      <c r="H227" s="8">
        <f t="shared" si="4"/>
        <v>1</v>
      </c>
      <c r="I227" s="9">
        <f t="shared" ref="I227:I235" si="5">SUM(B227:H227)</f>
        <v>1</v>
      </c>
    </row>
    <row r="228" spans="1:9" x14ac:dyDescent="0.2">
      <c r="A228" s="7">
        <v>15</v>
      </c>
      <c r="B228" s="8">
        <f t="shared" si="4"/>
        <v>1</v>
      </c>
      <c r="C228" s="8">
        <f t="shared" si="4"/>
        <v>1</v>
      </c>
      <c r="D228" s="8">
        <f t="shared" si="4"/>
        <v>0</v>
      </c>
      <c r="E228" s="8">
        <f t="shared" si="4"/>
        <v>1</v>
      </c>
      <c r="F228" s="8">
        <f t="shared" si="4"/>
        <v>2</v>
      </c>
      <c r="G228" s="8">
        <f t="shared" si="4"/>
        <v>0</v>
      </c>
      <c r="H228" s="8">
        <f t="shared" si="4"/>
        <v>7</v>
      </c>
      <c r="I228" s="9">
        <f t="shared" si="5"/>
        <v>12</v>
      </c>
    </row>
    <row r="229" spans="1:9" x14ac:dyDescent="0.2">
      <c r="A229" s="7">
        <v>16</v>
      </c>
      <c r="B229" s="8">
        <f t="shared" si="4"/>
        <v>1</v>
      </c>
      <c r="C229" s="8">
        <f t="shared" si="4"/>
        <v>3</v>
      </c>
      <c r="D229" s="8">
        <f t="shared" si="4"/>
        <v>0</v>
      </c>
      <c r="E229" s="8">
        <f t="shared" si="4"/>
        <v>0</v>
      </c>
      <c r="F229" s="8">
        <f t="shared" si="4"/>
        <v>3</v>
      </c>
      <c r="G229" s="8">
        <f t="shared" si="4"/>
        <v>2</v>
      </c>
      <c r="H229" s="8">
        <f t="shared" si="4"/>
        <v>5</v>
      </c>
      <c r="I229" s="9">
        <f t="shared" si="5"/>
        <v>14</v>
      </c>
    </row>
    <row r="230" spans="1:9" x14ac:dyDescent="0.2">
      <c r="A230" s="7">
        <v>17</v>
      </c>
      <c r="B230" s="8">
        <f t="shared" si="4"/>
        <v>0</v>
      </c>
      <c r="C230" s="8">
        <f t="shared" si="4"/>
        <v>4</v>
      </c>
      <c r="D230" s="8">
        <f t="shared" si="4"/>
        <v>0</v>
      </c>
      <c r="E230" s="8">
        <f t="shared" si="4"/>
        <v>1</v>
      </c>
      <c r="F230" s="8">
        <f t="shared" si="4"/>
        <v>2</v>
      </c>
      <c r="G230" s="8">
        <f t="shared" si="4"/>
        <v>0</v>
      </c>
      <c r="H230" s="8">
        <f t="shared" si="4"/>
        <v>7</v>
      </c>
      <c r="I230" s="9">
        <f t="shared" si="5"/>
        <v>14</v>
      </c>
    </row>
    <row r="231" spans="1:9" x14ac:dyDescent="0.2">
      <c r="A231" s="7">
        <v>18</v>
      </c>
      <c r="B231" s="8">
        <f t="shared" si="4"/>
        <v>0</v>
      </c>
      <c r="C231" s="8">
        <f t="shared" si="4"/>
        <v>6</v>
      </c>
      <c r="D231" s="8">
        <f t="shared" si="4"/>
        <v>0</v>
      </c>
      <c r="E231" s="8">
        <f t="shared" si="4"/>
        <v>1</v>
      </c>
      <c r="F231" s="8">
        <f t="shared" si="4"/>
        <v>6</v>
      </c>
      <c r="G231" s="8">
        <f t="shared" si="4"/>
        <v>1</v>
      </c>
      <c r="H231" s="8">
        <f t="shared" si="4"/>
        <v>7</v>
      </c>
      <c r="I231" s="9">
        <f t="shared" si="5"/>
        <v>21</v>
      </c>
    </row>
    <row r="232" spans="1:9" x14ac:dyDescent="0.2">
      <c r="A232" s="7">
        <v>19</v>
      </c>
      <c r="B232" s="8">
        <f t="shared" si="4"/>
        <v>2</v>
      </c>
      <c r="C232" s="8">
        <f t="shared" si="4"/>
        <v>3</v>
      </c>
      <c r="D232" s="8">
        <f t="shared" si="4"/>
        <v>0</v>
      </c>
      <c r="E232" s="8">
        <f t="shared" si="4"/>
        <v>4</v>
      </c>
      <c r="F232" s="8">
        <f t="shared" si="4"/>
        <v>4</v>
      </c>
      <c r="G232" s="8">
        <f t="shared" si="4"/>
        <v>2</v>
      </c>
      <c r="H232" s="8">
        <f t="shared" si="4"/>
        <v>6</v>
      </c>
      <c r="I232" s="9">
        <f t="shared" si="5"/>
        <v>21</v>
      </c>
    </row>
    <row r="233" spans="1:9" x14ac:dyDescent="0.2">
      <c r="A233" s="7">
        <v>20</v>
      </c>
      <c r="B233" s="8">
        <f t="shared" si="4"/>
        <v>0</v>
      </c>
      <c r="C233" s="8">
        <f t="shared" si="4"/>
        <v>4</v>
      </c>
      <c r="D233" s="8">
        <f t="shared" si="4"/>
        <v>0</v>
      </c>
      <c r="E233" s="8">
        <f t="shared" si="4"/>
        <v>0</v>
      </c>
      <c r="F233" s="8">
        <f t="shared" si="4"/>
        <v>5</v>
      </c>
      <c r="G233" s="8">
        <f t="shared" si="4"/>
        <v>0</v>
      </c>
      <c r="H233" s="8">
        <f t="shared" si="4"/>
        <v>9</v>
      </c>
      <c r="I233" s="9">
        <f t="shared" si="5"/>
        <v>18</v>
      </c>
    </row>
    <row r="234" spans="1:9" x14ac:dyDescent="0.2">
      <c r="A234" s="7">
        <v>21</v>
      </c>
      <c r="B234" s="8">
        <f t="shared" si="4"/>
        <v>1</v>
      </c>
      <c r="C234" s="8">
        <f t="shared" si="4"/>
        <v>3</v>
      </c>
      <c r="D234" s="8">
        <f t="shared" si="4"/>
        <v>0</v>
      </c>
      <c r="E234" s="8">
        <f t="shared" si="4"/>
        <v>3</v>
      </c>
      <c r="F234" s="8">
        <f t="shared" si="4"/>
        <v>1</v>
      </c>
      <c r="G234" s="8">
        <f t="shared" si="4"/>
        <v>1</v>
      </c>
      <c r="H234" s="8">
        <f t="shared" si="4"/>
        <v>6</v>
      </c>
      <c r="I234" s="9">
        <f t="shared" si="5"/>
        <v>15</v>
      </c>
    </row>
    <row r="235" spans="1:9" x14ac:dyDescent="0.2">
      <c r="A235" s="10">
        <v>22</v>
      </c>
      <c r="B235" s="11">
        <f t="shared" si="4"/>
        <v>0</v>
      </c>
      <c r="C235" s="11">
        <f t="shared" si="4"/>
        <v>1</v>
      </c>
      <c r="D235" s="11">
        <f t="shared" si="4"/>
        <v>0</v>
      </c>
      <c r="E235" s="11">
        <f t="shared" si="4"/>
        <v>1</v>
      </c>
      <c r="F235" s="11">
        <f t="shared" si="4"/>
        <v>1</v>
      </c>
      <c r="G235" s="11">
        <f t="shared" si="4"/>
        <v>3</v>
      </c>
      <c r="H235" s="11">
        <f t="shared" si="4"/>
        <v>8</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Wednesday, October 21,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Wednesday, October 21,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0</v>
      </c>
      <c r="D264" s="8">
        <f t="shared" si="6"/>
        <v>0</v>
      </c>
      <c r="E264" s="9">
        <f t="shared" ref="E264:E273" si="7">SUM(B264:D264)</f>
        <v>1</v>
      </c>
    </row>
    <row r="265" spans="1:9" x14ac:dyDescent="0.2">
      <c r="A265" s="7">
        <v>15</v>
      </c>
      <c r="B265" s="8">
        <f t="shared" si="6"/>
        <v>7</v>
      </c>
      <c r="C265" s="8">
        <f t="shared" si="6"/>
        <v>4</v>
      </c>
      <c r="D265" s="8">
        <f t="shared" si="6"/>
        <v>1</v>
      </c>
      <c r="E265" s="9">
        <f t="shared" si="7"/>
        <v>12</v>
      </c>
    </row>
    <row r="266" spans="1:9" x14ac:dyDescent="0.2">
      <c r="A266" s="7">
        <v>16</v>
      </c>
      <c r="B266" s="8">
        <f t="shared" si="6"/>
        <v>5</v>
      </c>
      <c r="C266" s="8">
        <f t="shared" si="6"/>
        <v>6</v>
      </c>
      <c r="D266" s="8">
        <f t="shared" si="6"/>
        <v>3</v>
      </c>
      <c r="E266" s="9">
        <f t="shared" si="7"/>
        <v>14</v>
      </c>
    </row>
    <row r="267" spans="1:9" x14ac:dyDescent="0.2">
      <c r="A267" s="7">
        <v>17</v>
      </c>
      <c r="B267" s="8">
        <f t="shared" si="6"/>
        <v>7</v>
      </c>
      <c r="C267" s="8">
        <f t="shared" si="6"/>
        <v>7</v>
      </c>
      <c r="D267" s="8">
        <f t="shared" si="6"/>
        <v>0</v>
      </c>
      <c r="E267" s="9">
        <f t="shared" si="7"/>
        <v>14</v>
      </c>
    </row>
    <row r="268" spans="1:9" x14ac:dyDescent="0.2">
      <c r="A268" s="7">
        <v>18</v>
      </c>
      <c r="B268" s="8">
        <f t="shared" si="6"/>
        <v>7</v>
      </c>
      <c r="C268" s="8">
        <f t="shared" si="6"/>
        <v>13</v>
      </c>
      <c r="D268" s="8">
        <f t="shared" si="6"/>
        <v>1</v>
      </c>
      <c r="E268" s="9">
        <f t="shared" si="7"/>
        <v>21</v>
      </c>
    </row>
    <row r="269" spans="1:9" x14ac:dyDescent="0.2">
      <c r="A269" s="7">
        <v>19</v>
      </c>
      <c r="B269" s="8">
        <f t="shared" si="6"/>
        <v>6</v>
      </c>
      <c r="C269" s="8">
        <f t="shared" si="6"/>
        <v>11</v>
      </c>
      <c r="D269" s="8">
        <f t="shared" si="6"/>
        <v>4</v>
      </c>
      <c r="E269" s="9">
        <f t="shared" si="7"/>
        <v>21</v>
      </c>
    </row>
    <row r="270" spans="1:9" x14ac:dyDescent="0.2">
      <c r="A270" s="7">
        <v>20</v>
      </c>
      <c r="B270" s="8">
        <f t="shared" si="6"/>
        <v>9</v>
      </c>
      <c r="C270" s="8">
        <f t="shared" si="6"/>
        <v>9</v>
      </c>
      <c r="D270" s="8">
        <f t="shared" si="6"/>
        <v>0</v>
      </c>
      <c r="E270" s="9">
        <f t="shared" si="7"/>
        <v>18</v>
      </c>
    </row>
    <row r="271" spans="1:9" x14ac:dyDescent="0.2">
      <c r="A271" s="7">
        <v>21</v>
      </c>
      <c r="B271" s="8">
        <f t="shared" si="6"/>
        <v>6</v>
      </c>
      <c r="C271" s="8">
        <f t="shared" si="6"/>
        <v>7</v>
      </c>
      <c r="D271" s="8">
        <f t="shared" si="6"/>
        <v>2</v>
      </c>
      <c r="E271" s="9">
        <f t="shared" si="7"/>
        <v>15</v>
      </c>
    </row>
    <row r="272" spans="1:9" x14ac:dyDescent="0.2">
      <c r="A272" s="7">
        <v>22</v>
      </c>
      <c r="B272" s="8">
        <f t="shared" si="6"/>
        <v>8</v>
      </c>
      <c r="C272" s="8">
        <f t="shared" si="6"/>
        <v>3</v>
      </c>
      <c r="D272" s="8">
        <f t="shared" si="6"/>
        <v>3</v>
      </c>
      <c r="E272" s="9">
        <f t="shared" si="7"/>
        <v>14</v>
      </c>
    </row>
    <row r="273" spans="1:9" x14ac:dyDescent="0.2">
      <c r="A273" s="10">
        <v>23</v>
      </c>
      <c r="B273" s="11">
        <f t="shared" si="6"/>
        <v>3</v>
      </c>
      <c r="C273" s="11">
        <f t="shared" si="6"/>
        <v>0</v>
      </c>
      <c r="D273" s="11">
        <f t="shared" si="6"/>
        <v>2</v>
      </c>
      <c r="E273" s="12">
        <f t="shared" si="7"/>
        <v>5</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Wednesday, October 21,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3BCF1-FFCE-6E49-8802-F53EAE5A75D5}">
  <dimension ref="A1:T275"/>
  <sheetViews>
    <sheetView showGridLines="0" zoomScale="110" zoomScaleNormal="110" workbookViewId="0">
      <selection activeCell="A2" sqref="A2:Q195"/>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t="s">
        <v>362</v>
      </c>
      <c r="B2" t="s">
        <v>18</v>
      </c>
      <c r="C2" t="s">
        <v>314</v>
      </c>
      <c r="D2" t="s">
        <v>34</v>
      </c>
      <c r="E2" t="s">
        <v>5642</v>
      </c>
      <c r="F2" s="2">
        <v>46317.00271990741</v>
      </c>
      <c r="G2" t="s">
        <v>22</v>
      </c>
      <c r="H2" t="s">
        <v>6637</v>
      </c>
      <c r="I2">
        <v>350</v>
      </c>
      <c r="J2" t="s">
        <v>23</v>
      </c>
      <c r="K2" t="s">
        <v>24</v>
      </c>
      <c r="L2">
        <v>219</v>
      </c>
      <c r="M2" t="s">
        <v>56</v>
      </c>
      <c r="N2" s="2">
        <v>46317.016782407409</v>
      </c>
      <c r="O2">
        <v>301</v>
      </c>
      <c r="P2" t="s">
        <v>26</v>
      </c>
      <c r="Q2">
        <v>190</v>
      </c>
      <c r="R2" s="3" t="str">
        <f>IF(OR(G2="12R",G2="12L"),_xlfn.XLOOKUP(C2,DB!$A$2:$A$255,DB!$B$2:$B$255,""),IF(OR(G2="30L",G2="30R"),_xlfn.XLOOKUP(C2,DB!$A$2:$A$255,DB!$C$2:$C$255,""),""))</f>
        <v>CZM</v>
      </c>
      <c r="S2" s="3">
        <f>HOUR(F2)</f>
        <v>0</v>
      </c>
      <c r="T2" s="3" t="str">
        <f>_xlfn.XLOOKUP(C2,DB!$A$2:$A$255,DB!$D$2:$D$255,"")</f>
        <v>Sector 7</v>
      </c>
    </row>
    <row r="3" spans="1:20" x14ac:dyDescent="0.2">
      <c r="A3" t="s">
        <v>6638</v>
      </c>
      <c r="B3" t="s">
        <v>18</v>
      </c>
      <c r="C3" t="s">
        <v>28</v>
      </c>
      <c r="D3" t="s">
        <v>29</v>
      </c>
      <c r="E3" t="s">
        <v>6639</v>
      </c>
      <c r="F3" s="2">
        <v>46317.021828703699</v>
      </c>
      <c r="G3" t="s">
        <v>22</v>
      </c>
      <c r="H3" t="s">
        <v>6640</v>
      </c>
      <c r="I3">
        <v>390</v>
      </c>
      <c r="J3" t="s">
        <v>23</v>
      </c>
      <c r="K3" t="s">
        <v>24</v>
      </c>
      <c r="L3">
        <v>361</v>
      </c>
      <c r="M3" t="s">
        <v>31</v>
      </c>
      <c r="N3" s="2">
        <v>46317.042662037042</v>
      </c>
      <c r="O3">
        <v>350</v>
      </c>
      <c r="P3" t="s">
        <v>26</v>
      </c>
      <c r="Q3">
        <v>40</v>
      </c>
      <c r="R3" s="3" t="str">
        <f>IF(OR(G3="12R",G3="12L"),_xlfn.XLOOKUP(C3,DB!$A$2:$A$255,DB!$B$2:$B$255,""),IF(OR(G3="30L",G3="30R"),_xlfn.XLOOKUP(C3,DB!$A$2:$A$255,DB!$C$2:$C$255,""),""))</f>
        <v>OMSUK</v>
      </c>
      <c r="S3" s="3">
        <f t="shared" ref="S3:S66" si="0">HOUR(F3)</f>
        <v>0</v>
      </c>
      <c r="T3" s="3" t="str">
        <f>_xlfn.XLOOKUP(C3,DB!$A$2:$A$255,DB!$D$2:$D$255,"")</f>
        <v>Sector 3</v>
      </c>
    </row>
    <row r="4" spans="1:20" x14ac:dyDescent="0.2">
      <c r="A4" t="s">
        <v>32</v>
      </c>
      <c r="B4" t="s">
        <v>18</v>
      </c>
      <c r="C4" t="s">
        <v>33</v>
      </c>
      <c r="D4" t="s">
        <v>34</v>
      </c>
      <c r="E4" t="s">
        <v>615</v>
      </c>
      <c r="F4" s="2">
        <v>46317.034467592588</v>
      </c>
      <c r="G4" t="s">
        <v>22</v>
      </c>
      <c r="H4" t="s">
        <v>561</v>
      </c>
      <c r="I4">
        <v>360</v>
      </c>
      <c r="J4" t="s">
        <v>23</v>
      </c>
      <c r="K4" t="s">
        <v>24</v>
      </c>
      <c r="L4">
        <v>865</v>
      </c>
      <c r="M4" t="s">
        <v>36</v>
      </c>
      <c r="N4" s="2">
        <v>46317.084444444445</v>
      </c>
      <c r="O4">
        <v>380</v>
      </c>
      <c r="P4" t="s">
        <v>26</v>
      </c>
      <c r="Q4">
        <v>190</v>
      </c>
      <c r="R4" s="3" t="str">
        <f>IF(OR(G4="12R",G4="12L"),_xlfn.XLOOKUP(C4,DB!$A$2:$A$255,DB!$B$2:$B$255,""),IF(OR(G4="30L",G4="30R"),_xlfn.XLOOKUP(C4,DB!$A$2:$A$255,DB!$C$2:$C$255,""),""))</f>
        <v>UDGUV</v>
      </c>
      <c r="S4" s="3">
        <f t="shared" si="0"/>
        <v>0</v>
      </c>
      <c r="T4" s="3" t="str">
        <f>_xlfn.XLOOKUP(C4,DB!$A$2:$A$255,DB!$D$2:$D$255,"")</f>
        <v>Sector 2</v>
      </c>
    </row>
    <row r="5" spans="1:20" x14ac:dyDescent="0.2">
      <c r="A5" t="s">
        <v>57</v>
      </c>
      <c r="B5" t="s">
        <v>18</v>
      </c>
      <c r="C5" t="s">
        <v>43</v>
      </c>
      <c r="D5" t="s">
        <v>34</v>
      </c>
      <c r="E5" t="s">
        <v>6361</v>
      </c>
      <c r="F5" s="2">
        <v>46317.040381944447</v>
      </c>
      <c r="G5" t="s">
        <v>22</v>
      </c>
      <c r="H5" t="s">
        <v>6641</v>
      </c>
      <c r="I5">
        <v>380</v>
      </c>
      <c r="J5" t="s">
        <v>23</v>
      </c>
      <c r="K5" t="s">
        <v>24</v>
      </c>
      <c r="L5">
        <v>858</v>
      </c>
      <c r="M5" t="s">
        <v>46</v>
      </c>
      <c r="N5" s="2">
        <v>46317.089074074072</v>
      </c>
      <c r="O5">
        <v>380</v>
      </c>
      <c r="P5" t="s">
        <v>26</v>
      </c>
      <c r="Q5">
        <v>190</v>
      </c>
      <c r="R5" s="3" t="str">
        <f>IF(OR(G5="12R",G5="12L"),_xlfn.XLOOKUP(C5,DB!$A$2:$A$255,DB!$B$2:$B$255,""),IF(OR(G5="30L",G5="30R"),_xlfn.XLOOKUP(C5,DB!$A$2:$A$255,DB!$C$2:$C$255,""),""))</f>
        <v>UDGUV</v>
      </c>
      <c r="S5" s="3">
        <f t="shared" si="0"/>
        <v>0</v>
      </c>
      <c r="T5" s="3" t="str">
        <f>_xlfn.XLOOKUP(C5,DB!$A$2:$A$255,DB!$D$2:$D$255,"")</f>
        <v>Sector 2</v>
      </c>
    </row>
    <row r="6" spans="1:20" x14ac:dyDescent="0.2">
      <c r="A6" t="s">
        <v>42</v>
      </c>
      <c r="B6" t="s">
        <v>18</v>
      </c>
      <c r="C6" t="s">
        <v>43</v>
      </c>
      <c r="D6" t="s">
        <v>44</v>
      </c>
      <c r="E6" t="s">
        <v>959</v>
      </c>
      <c r="F6" s="2">
        <v>46317.041921296295</v>
      </c>
      <c r="G6" t="s">
        <v>22</v>
      </c>
      <c r="H6" t="s">
        <v>6642</v>
      </c>
      <c r="I6">
        <v>360</v>
      </c>
      <c r="J6" t="s">
        <v>23</v>
      </c>
      <c r="K6" t="s">
        <v>24</v>
      </c>
      <c r="L6">
        <v>888</v>
      </c>
      <c r="M6" t="s">
        <v>725</v>
      </c>
      <c r="N6" s="2">
        <v>46317.092291666668</v>
      </c>
      <c r="O6">
        <v>360</v>
      </c>
      <c r="P6" t="s">
        <v>26</v>
      </c>
      <c r="Q6">
        <v>190</v>
      </c>
      <c r="R6" s="3" t="str">
        <f>IF(OR(G6="12R",G6="12L"),_xlfn.XLOOKUP(C6,DB!$A$2:$A$255,DB!$B$2:$B$255,""),IF(OR(G6="30L",G6="30R"),_xlfn.XLOOKUP(C6,DB!$A$2:$A$255,DB!$C$2:$C$255,""),""))</f>
        <v>UDGUV</v>
      </c>
      <c r="S6" s="3">
        <f t="shared" si="0"/>
        <v>1</v>
      </c>
      <c r="T6" s="3" t="str">
        <f>_xlfn.XLOOKUP(C6,DB!$A$2:$A$255,DB!$D$2:$D$255,"")</f>
        <v>Sector 2</v>
      </c>
    </row>
    <row r="7" spans="1:20" x14ac:dyDescent="0.2">
      <c r="A7" t="s">
        <v>47</v>
      </c>
      <c r="B7" t="s">
        <v>18</v>
      </c>
      <c r="C7" t="s">
        <v>48</v>
      </c>
      <c r="D7" t="s">
        <v>49</v>
      </c>
      <c r="E7" t="s">
        <v>863</v>
      </c>
      <c r="F7" s="2">
        <v>46317.044456018513</v>
      </c>
      <c r="G7" t="s">
        <v>22</v>
      </c>
      <c r="H7" t="s">
        <v>6643</v>
      </c>
      <c r="I7">
        <v>350</v>
      </c>
      <c r="J7" t="s">
        <v>23</v>
      </c>
      <c r="K7" t="s">
        <v>24</v>
      </c>
      <c r="L7">
        <v>136</v>
      </c>
      <c r="M7" t="s">
        <v>40</v>
      </c>
      <c r="N7" s="2">
        <v>46317.054097222222</v>
      </c>
      <c r="O7">
        <v>239</v>
      </c>
      <c r="P7" t="s">
        <v>41</v>
      </c>
      <c r="Q7">
        <v>190</v>
      </c>
      <c r="R7" s="3" t="str">
        <f>IF(OR(G7="12R",G7="12L"),_xlfn.XLOOKUP(C7,DB!$A$2:$A$255,DB!$B$2:$B$255,""),IF(OR(G7="30L",G7="30R"),_xlfn.XLOOKUP(C7,DB!$A$2:$A$255,DB!$C$2:$C$255,""),""))</f>
        <v>NUDAL</v>
      </c>
      <c r="S7" s="3">
        <f t="shared" si="0"/>
        <v>1</v>
      </c>
      <c r="T7" s="3" t="str">
        <f>_xlfn.XLOOKUP(C7,DB!$A$2:$A$255,DB!$D$2:$D$255,"")</f>
        <v>Sector 3</v>
      </c>
    </row>
    <row r="8" spans="1:20" x14ac:dyDescent="0.2">
      <c r="A8" t="s">
        <v>3478</v>
      </c>
      <c r="B8" t="s">
        <v>18</v>
      </c>
      <c r="C8" t="s">
        <v>221</v>
      </c>
      <c r="D8" t="s">
        <v>20</v>
      </c>
      <c r="E8" t="s">
        <v>5464</v>
      </c>
      <c r="F8" s="2">
        <v>46317.047581018516</v>
      </c>
      <c r="G8" t="s">
        <v>22</v>
      </c>
      <c r="H8" t="s">
        <v>6644</v>
      </c>
      <c r="I8">
        <v>340</v>
      </c>
      <c r="J8" t="s">
        <v>23</v>
      </c>
      <c r="K8" t="s">
        <v>24</v>
      </c>
      <c r="L8">
        <v>900</v>
      </c>
      <c r="M8" t="s">
        <v>3504</v>
      </c>
      <c r="N8" s="2">
        <v>46317.097395833334</v>
      </c>
      <c r="O8">
        <v>340</v>
      </c>
      <c r="P8" t="s">
        <v>26</v>
      </c>
      <c r="Q8">
        <v>190</v>
      </c>
      <c r="R8" s="3" t="str">
        <f>IF(OR(G8="12R",G8="12L"),_xlfn.XLOOKUP(C8,DB!$A$2:$A$255,DB!$B$2:$B$255,""),IF(OR(G8="30L",G8="30R"),_xlfn.XLOOKUP(C8,DB!$A$2:$A$255,DB!$C$2:$C$255,""),""))</f>
        <v>UDGUV</v>
      </c>
      <c r="S8" s="3">
        <f t="shared" si="0"/>
        <v>1</v>
      </c>
      <c r="T8" s="3" t="str">
        <f>_xlfn.XLOOKUP(C8,DB!$A$2:$A$255,DB!$D$2:$D$255,"")</f>
        <v>Sector 2</v>
      </c>
    </row>
    <row r="9" spans="1:20" x14ac:dyDescent="0.2">
      <c r="A9" t="s">
        <v>17</v>
      </c>
      <c r="B9" t="s">
        <v>18</v>
      </c>
      <c r="C9" t="s">
        <v>19</v>
      </c>
      <c r="D9" t="s">
        <v>54</v>
      </c>
      <c r="E9" t="s">
        <v>82</v>
      </c>
      <c r="F9" s="2">
        <v>46317.06554398148</v>
      </c>
      <c r="G9" t="s">
        <v>22</v>
      </c>
      <c r="H9" t="s">
        <v>6645</v>
      </c>
      <c r="I9">
        <v>380</v>
      </c>
      <c r="J9" t="s">
        <v>23</v>
      </c>
      <c r="K9" t="s">
        <v>24</v>
      </c>
      <c r="L9">
        <v>864</v>
      </c>
      <c r="M9" t="s">
        <v>378</v>
      </c>
      <c r="N9" s="2">
        <v>46317.115439814814</v>
      </c>
      <c r="O9">
        <v>380</v>
      </c>
      <c r="P9" t="s">
        <v>26</v>
      </c>
      <c r="Q9">
        <v>190</v>
      </c>
      <c r="R9" s="3" t="str">
        <f>IF(OR(G9="12R",G9="12L"),_xlfn.XLOOKUP(C9,DB!$A$2:$A$255,DB!$B$2:$B$255,""),IF(OR(G9="30L",G9="30R"),_xlfn.XLOOKUP(C9,DB!$A$2:$A$255,DB!$C$2:$C$255,""),""))</f>
        <v>UDGUV</v>
      </c>
      <c r="S9" s="3">
        <f t="shared" si="0"/>
        <v>1</v>
      </c>
      <c r="T9" s="3" t="str">
        <f>_xlfn.XLOOKUP(C9,DB!$A$2:$A$255,DB!$D$2:$D$255,"")</f>
        <v>Sector 2</v>
      </c>
    </row>
    <row r="10" spans="1:20" x14ac:dyDescent="0.2">
      <c r="A10" t="s">
        <v>62</v>
      </c>
      <c r="B10" t="s">
        <v>18</v>
      </c>
      <c r="C10" t="s">
        <v>63</v>
      </c>
      <c r="D10" t="s">
        <v>371</v>
      </c>
      <c r="E10" t="s">
        <v>372</v>
      </c>
      <c r="F10" s="2">
        <v>46317.073819444442</v>
      </c>
      <c r="G10" t="s">
        <v>22</v>
      </c>
      <c r="H10" t="s">
        <v>6646</v>
      </c>
      <c r="I10">
        <v>320</v>
      </c>
      <c r="J10" t="s">
        <v>23</v>
      </c>
      <c r="K10" t="s">
        <v>24</v>
      </c>
      <c r="L10">
        <v>857</v>
      </c>
      <c r="M10" t="s">
        <v>6088</v>
      </c>
      <c r="N10" s="2">
        <v>46317.121689814812</v>
      </c>
      <c r="O10">
        <v>320</v>
      </c>
      <c r="P10" t="s">
        <v>26</v>
      </c>
      <c r="Q10">
        <v>190</v>
      </c>
      <c r="R10" s="3" t="str">
        <f>IF(OR(G10="12R",G10="12L"),_xlfn.XLOOKUP(C10,DB!$A$2:$A$255,DB!$B$2:$B$255,""),IF(OR(G10="30L",G10="30R"),_xlfn.XLOOKUP(C10,DB!$A$2:$A$255,DB!$C$2:$C$255,""),""))</f>
        <v>UDGUV</v>
      </c>
      <c r="S10" s="3">
        <f t="shared" si="0"/>
        <v>1</v>
      </c>
      <c r="T10" s="3" t="str">
        <f>_xlfn.XLOOKUP(C10,DB!$A$2:$A$255,DB!$D$2:$D$255,"")</f>
        <v>Sector 2</v>
      </c>
    </row>
    <row r="11" spans="1:20" x14ac:dyDescent="0.2">
      <c r="A11" t="s">
        <v>60</v>
      </c>
      <c r="B11" t="s">
        <v>18</v>
      </c>
      <c r="C11" t="s">
        <v>28</v>
      </c>
      <c r="D11" t="s">
        <v>61</v>
      </c>
      <c r="E11" t="s">
        <v>4484</v>
      </c>
      <c r="F11" s="2">
        <v>46317.085717592592</v>
      </c>
      <c r="G11" t="s">
        <v>22</v>
      </c>
      <c r="H11" t="s">
        <v>6647</v>
      </c>
      <c r="I11">
        <v>370</v>
      </c>
      <c r="J11" t="s">
        <v>23</v>
      </c>
      <c r="K11" t="s">
        <v>24</v>
      </c>
      <c r="L11">
        <v>359</v>
      </c>
      <c r="M11" t="s">
        <v>31</v>
      </c>
      <c r="N11" s="2">
        <v>46317.106076388889</v>
      </c>
      <c r="O11">
        <v>370</v>
      </c>
      <c r="P11" t="s">
        <v>26</v>
      </c>
      <c r="Q11">
        <v>40</v>
      </c>
      <c r="R11" s="3" t="str">
        <f>IF(OR(G11="12R",G11="12L"),_xlfn.XLOOKUP(C11,DB!$A$2:$A$255,DB!$B$2:$B$255,""),IF(OR(G11="30L",G11="30R"),_xlfn.XLOOKUP(C11,DB!$A$2:$A$255,DB!$C$2:$C$255,""),""))</f>
        <v>OMSUK</v>
      </c>
      <c r="S11" s="3">
        <f t="shared" si="0"/>
        <v>2</v>
      </c>
      <c r="T11" s="3" t="str">
        <f>_xlfn.XLOOKUP(C11,DB!$A$2:$A$255,DB!$D$2:$D$255,"")</f>
        <v>Sector 3</v>
      </c>
    </row>
    <row r="12" spans="1:20" x14ac:dyDescent="0.2">
      <c r="A12" t="s">
        <v>65</v>
      </c>
      <c r="B12" t="s">
        <v>18</v>
      </c>
      <c r="C12" t="s">
        <v>66</v>
      </c>
      <c r="D12" t="s">
        <v>64</v>
      </c>
      <c r="E12" t="s">
        <v>67</v>
      </c>
      <c r="F12" s="2">
        <v>46317.088877314818</v>
      </c>
      <c r="G12" t="s">
        <v>22</v>
      </c>
      <c r="H12" t="s">
        <v>6648</v>
      </c>
      <c r="I12">
        <v>220</v>
      </c>
      <c r="J12" t="s">
        <v>23</v>
      </c>
      <c r="K12" t="s">
        <v>24</v>
      </c>
      <c r="L12">
        <v>324</v>
      </c>
      <c r="M12" t="s">
        <v>66</v>
      </c>
      <c r="N12" s="2">
        <v>46317.112175925926</v>
      </c>
      <c r="O12">
        <v>0</v>
      </c>
      <c r="P12" t="s">
        <v>26</v>
      </c>
      <c r="Q12">
        <v>190</v>
      </c>
      <c r="R12" s="3" t="str">
        <f>IF(OR(G12="12R",G12="12L"),_xlfn.XLOOKUP(C12,DB!$A$2:$A$255,DB!$B$2:$B$255,""),IF(OR(G12="30L",G12="30R"),_xlfn.XLOOKUP(C12,DB!$A$2:$A$255,DB!$C$2:$C$255,""),""))</f>
        <v>UDGUV</v>
      </c>
      <c r="S12" s="3">
        <f t="shared" si="0"/>
        <v>2</v>
      </c>
      <c r="T12" s="3" t="str">
        <f>_xlfn.XLOOKUP(C12,DB!$A$2:$A$255,DB!$D$2:$D$255,"")</f>
        <v>Sector 2</v>
      </c>
    </row>
    <row r="13" spans="1:20" x14ac:dyDescent="0.2">
      <c r="A13" t="s">
        <v>375</v>
      </c>
      <c r="B13" t="s">
        <v>18</v>
      </c>
      <c r="C13" t="s">
        <v>219</v>
      </c>
      <c r="D13" t="s">
        <v>54</v>
      </c>
      <c r="E13" t="s">
        <v>222</v>
      </c>
      <c r="F13" s="2">
        <v>46317.1175462963</v>
      </c>
      <c r="G13" t="s">
        <v>22</v>
      </c>
      <c r="H13" t="s">
        <v>2934</v>
      </c>
      <c r="I13">
        <v>390</v>
      </c>
      <c r="J13" t="s">
        <v>23</v>
      </c>
      <c r="K13" t="s">
        <v>24</v>
      </c>
      <c r="L13">
        <v>153</v>
      </c>
      <c r="M13" t="s">
        <v>117</v>
      </c>
      <c r="N13" s="2">
        <v>46317.127546296295</v>
      </c>
      <c r="O13">
        <v>290</v>
      </c>
      <c r="P13" t="s">
        <v>26</v>
      </c>
      <c r="Q13">
        <v>190</v>
      </c>
      <c r="R13" s="3" t="str">
        <f>IF(OR(G13="12R",G13="12L"),_xlfn.XLOOKUP(C13,DB!$A$2:$A$255,DB!$B$2:$B$255,""),IF(OR(G13="30L",G13="30R"),_xlfn.XLOOKUP(C13,DB!$A$2:$A$255,DB!$C$2:$C$255,""),""))</f>
        <v>TAKUX</v>
      </c>
      <c r="S13" s="3">
        <f t="shared" si="0"/>
        <v>2</v>
      </c>
      <c r="T13" s="3" t="str">
        <f>_xlfn.XLOOKUP(C13,DB!$A$2:$A$255,DB!$D$2:$D$255,"")</f>
        <v>Sector 7</v>
      </c>
    </row>
    <row r="14" spans="1:20" x14ac:dyDescent="0.2">
      <c r="A14" t="s">
        <v>71</v>
      </c>
      <c r="B14" t="s">
        <v>18</v>
      </c>
      <c r="C14" t="s">
        <v>43</v>
      </c>
      <c r="D14" t="s">
        <v>54</v>
      </c>
      <c r="E14" t="s">
        <v>109</v>
      </c>
      <c r="F14" s="2">
        <v>46317.119085648148</v>
      </c>
      <c r="G14" t="s">
        <v>22</v>
      </c>
      <c r="H14" t="s">
        <v>6649</v>
      </c>
      <c r="I14">
        <v>380</v>
      </c>
      <c r="J14" t="s">
        <v>23</v>
      </c>
      <c r="K14" t="s">
        <v>24</v>
      </c>
      <c r="L14">
        <v>860</v>
      </c>
      <c r="M14" t="s">
        <v>456</v>
      </c>
      <c r="N14" s="2">
        <v>46317.167337962965</v>
      </c>
      <c r="O14">
        <v>380</v>
      </c>
      <c r="P14" t="s">
        <v>26</v>
      </c>
      <c r="Q14">
        <v>190</v>
      </c>
      <c r="R14" s="3" t="str">
        <f>IF(OR(G14="12R",G14="12L"),_xlfn.XLOOKUP(C14,DB!$A$2:$A$255,DB!$B$2:$B$255,""),IF(OR(G14="30L",G14="30R"),_xlfn.XLOOKUP(C14,DB!$A$2:$A$255,DB!$C$2:$C$255,""),""))</f>
        <v>UDGUV</v>
      </c>
      <c r="S14" s="3">
        <f t="shared" si="0"/>
        <v>2</v>
      </c>
      <c r="T14" s="3" t="str">
        <f>_xlfn.XLOOKUP(C14,DB!$A$2:$A$255,DB!$D$2:$D$255,"")</f>
        <v>Sector 2</v>
      </c>
    </row>
    <row r="15" spans="1:20" x14ac:dyDescent="0.2">
      <c r="A15" t="s">
        <v>80</v>
      </c>
      <c r="B15" t="s">
        <v>18</v>
      </c>
      <c r="C15" t="s">
        <v>43</v>
      </c>
      <c r="D15" t="s">
        <v>20</v>
      </c>
      <c r="E15" t="s">
        <v>4157</v>
      </c>
      <c r="F15" s="2">
        <v>46317.125520833331</v>
      </c>
      <c r="G15" t="s">
        <v>22</v>
      </c>
      <c r="H15" t="s">
        <v>6650</v>
      </c>
      <c r="I15">
        <v>360</v>
      </c>
      <c r="J15" t="s">
        <v>23</v>
      </c>
      <c r="K15" t="s">
        <v>24</v>
      </c>
      <c r="L15">
        <v>888</v>
      </c>
      <c r="M15" t="s">
        <v>85</v>
      </c>
      <c r="N15" s="2">
        <v>46317.17586805555</v>
      </c>
      <c r="O15">
        <v>360</v>
      </c>
      <c r="P15" t="s">
        <v>26</v>
      </c>
      <c r="Q15">
        <v>190</v>
      </c>
      <c r="R15" s="3" t="str">
        <f>IF(OR(G15="12R",G15="12L"),_xlfn.XLOOKUP(C15,DB!$A$2:$A$255,DB!$B$2:$B$255,""),IF(OR(G15="30L",G15="30R"),_xlfn.XLOOKUP(C15,DB!$A$2:$A$255,DB!$C$2:$C$255,""),""))</f>
        <v>UDGUV</v>
      </c>
      <c r="S15" s="3">
        <f t="shared" si="0"/>
        <v>3</v>
      </c>
      <c r="T15" s="3" t="str">
        <f>_xlfn.XLOOKUP(C15,DB!$A$2:$A$255,DB!$D$2:$D$255,"")</f>
        <v>Sector 2</v>
      </c>
    </row>
    <row r="16" spans="1:20" x14ac:dyDescent="0.2">
      <c r="A16" t="s">
        <v>4079</v>
      </c>
      <c r="B16" t="s">
        <v>18</v>
      </c>
      <c r="C16" t="s">
        <v>687</v>
      </c>
      <c r="D16" t="s">
        <v>69</v>
      </c>
      <c r="E16" t="s">
        <v>6651</v>
      </c>
      <c r="F16" s="2">
        <v>46317.126643518517</v>
      </c>
      <c r="G16" t="s">
        <v>22</v>
      </c>
      <c r="H16" t="s">
        <v>6652</v>
      </c>
      <c r="I16">
        <v>330</v>
      </c>
      <c r="J16" t="s">
        <v>23</v>
      </c>
      <c r="K16" t="s">
        <v>24</v>
      </c>
      <c r="L16">
        <v>136</v>
      </c>
      <c r="M16" t="s">
        <v>40</v>
      </c>
      <c r="N16" s="2">
        <v>46317.13559027778</v>
      </c>
      <c r="O16">
        <v>230</v>
      </c>
      <c r="P16" t="s">
        <v>41</v>
      </c>
      <c r="Q16">
        <v>190</v>
      </c>
      <c r="R16" s="3" t="str">
        <f>IF(OR(G16="12R",G16="12L"),_xlfn.XLOOKUP(C16,DB!$A$2:$A$255,DB!$B$2:$B$255,""),IF(OR(G16="30L",G16="30R"),_xlfn.XLOOKUP(C16,DB!$A$2:$A$255,DB!$C$2:$C$255,""),""))</f>
        <v>NUDAL</v>
      </c>
      <c r="S16" s="3">
        <f t="shared" si="0"/>
        <v>3</v>
      </c>
      <c r="T16" s="3" t="str">
        <f>_xlfn.XLOOKUP(C16,DB!$A$2:$A$255,DB!$D$2:$D$255,"")</f>
        <v>Sector 3</v>
      </c>
    </row>
    <row r="17" spans="1:20" x14ac:dyDescent="0.2">
      <c r="A17" t="s">
        <v>83</v>
      </c>
      <c r="B17" t="s">
        <v>18</v>
      </c>
      <c r="C17" t="s">
        <v>50</v>
      </c>
      <c r="D17" t="s">
        <v>34</v>
      </c>
      <c r="E17" t="s">
        <v>4523</v>
      </c>
      <c r="F17" s="2">
        <v>46317.128194444449</v>
      </c>
      <c r="G17" t="s">
        <v>22</v>
      </c>
      <c r="H17" t="s">
        <v>6653</v>
      </c>
      <c r="I17">
        <v>380</v>
      </c>
      <c r="J17" t="s">
        <v>23</v>
      </c>
      <c r="K17" t="s">
        <v>24</v>
      </c>
      <c r="L17">
        <v>862</v>
      </c>
      <c r="M17" t="s">
        <v>705</v>
      </c>
      <c r="N17" s="2">
        <v>46317.177812499998</v>
      </c>
      <c r="O17">
        <v>380</v>
      </c>
      <c r="P17" t="s">
        <v>26</v>
      </c>
      <c r="Q17">
        <v>190</v>
      </c>
      <c r="R17" s="3" t="str">
        <f>IF(OR(G17="12R",G17="12L"),_xlfn.XLOOKUP(C17,DB!$A$2:$A$255,DB!$B$2:$B$255,""),IF(OR(G17="30L",G17="30R"),_xlfn.XLOOKUP(C17,DB!$A$2:$A$255,DB!$C$2:$C$255,""),""))</f>
        <v>UDGUV</v>
      </c>
      <c r="S17" s="3">
        <f t="shared" si="0"/>
        <v>3</v>
      </c>
      <c r="T17" s="3" t="str">
        <f>_xlfn.XLOOKUP(C17,DB!$A$2:$A$255,DB!$D$2:$D$255,"")</f>
        <v>Sector 2</v>
      </c>
    </row>
    <row r="18" spans="1:20" x14ac:dyDescent="0.2">
      <c r="A18" t="s">
        <v>74</v>
      </c>
      <c r="B18" t="s">
        <v>18</v>
      </c>
      <c r="C18" t="s">
        <v>66</v>
      </c>
      <c r="D18" t="s">
        <v>64</v>
      </c>
      <c r="E18" t="s">
        <v>2437</v>
      </c>
      <c r="F18" s="2">
        <v>46317.130509259259</v>
      </c>
      <c r="G18" t="s">
        <v>22</v>
      </c>
      <c r="H18" t="s">
        <v>6654</v>
      </c>
      <c r="I18">
        <v>220</v>
      </c>
      <c r="J18" t="s">
        <v>23</v>
      </c>
      <c r="K18" t="s">
        <v>24</v>
      </c>
      <c r="L18">
        <v>308</v>
      </c>
      <c r="M18" t="s">
        <v>66</v>
      </c>
      <c r="N18" s="2">
        <v>46317.151979166665</v>
      </c>
      <c r="O18">
        <v>0</v>
      </c>
      <c r="P18" t="s">
        <v>26</v>
      </c>
      <c r="Q18">
        <v>190</v>
      </c>
      <c r="R18" s="3" t="str">
        <f>IF(OR(G18="12R",G18="12L"),_xlfn.XLOOKUP(C18,DB!$A$2:$A$255,DB!$B$2:$B$255,""),IF(OR(G18="30L",G18="30R"),_xlfn.XLOOKUP(C18,DB!$A$2:$A$255,DB!$C$2:$C$255,""),""))</f>
        <v>UDGUV</v>
      </c>
      <c r="S18" s="3">
        <f t="shared" si="0"/>
        <v>3</v>
      </c>
      <c r="T18" s="3" t="str">
        <f>_xlfn.XLOOKUP(C18,DB!$A$2:$A$255,DB!$D$2:$D$255,"")</f>
        <v>Sector 2</v>
      </c>
    </row>
    <row r="19" spans="1:20" x14ac:dyDescent="0.2">
      <c r="A19" t="s">
        <v>92</v>
      </c>
      <c r="B19" t="s">
        <v>18</v>
      </c>
      <c r="C19" t="s">
        <v>33</v>
      </c>
      <c r="D19" t="s">
        <v>34</v>
      </c>
      <c r="E19" t="s">
        <v>830</v>
      </c>
      <c r="F19" s="2">
        <v>46317.144571759258</v>
      </c>
      <c r="G19" t="s">
        <v>22</v>
      </c>
      <c r="H19" t="s">
        <v>364</v>
      </c>
      <c r="I19">
        <v>360</v>
      </c>
      <c r="J19" t="s">
        <v>23</v>
      </c>
      <c r="K19" t="s">
        <v>24</v>
      </c>
      <c r="L19">
        <v>862</v>
      </c>
      <c r="M19" t="s">
        <v>36</v>
      </c>
      <c r="N19" s="2">
        <v>46317.192106481481</v>
      </c>
      <c r="O19">
        <v>360</v>
      </c>
      <c r="P19" t="s">
        <v>26</v>
      </c>
      <c r="Q19">
        <v>190</v>
      </c>
      <c r="R19" s="3" t="str">
        <f>IF(OR(G19="12R",G19="12L"),_xlfn.XLOOKUP(C19,DB!$A$2:$A$255,DB!$B$2:$B$255,""),IF(OR(G19="30L",G19="30R"),_xlfn.XLOOKUP(C19,DB!$A$2:$A$255,DB!$C$2:$C$255,""),""))</f>
        <v>UDGUV</v>
      </c>
      <c r="S19" s="3">
        <f t="shared" si="0"/>
        <v>3</v>
      </c>
      <c r="T19" s="3" t="str">
        <f>_xlfn.XLOOKUP(C19,DB!$A$2:$A$255,DB!$D$2:$D$255,"")</f>
        <v>Sector 2</v>
      </c>
    </row>
    <row r="20" spans="1:20" x14ac:dyDescent="0.2">
      <c r="A20" t="s">
        <v>5822</v>
      </c>
      <c r="B20" t="s">
        <v>18</v>
      </c>
      <c r="C20" t="s">
        <v>43</v>
      </c>
      <c r="D20" t="s">
        <v>5823</v>
      </c>
      <c r="F20" s="2">
        <v>46317.157326388886</v>
      </c>
      <c r="G20" t="s">
        <v>22</v>
      </c>
      <c r="H20" t="s">
        <v>6655</v>
      </c>
      <c r="I20">
        <v>340</v>
      </c>
      <c r="J20" t="s">
        <v>23</v>
      </c>
      <c r="K20" t="s">
        <v>51</v>
      </c>
      <c r="L20">
        <v>1044</v>
      </c>
      <c r="M20" t="s">
        <v>486</v>
      </c>
      <c r="N20" s="2">
        <v>46317.218229166669</v>
      </c>
      <c r="O20">
        <v>340</v>
      </c>
      <c r="P20" t="s">
        <v>26</v>
      </c>
      <c r="Q20">
        <v>30</v>
      </c>
      <c r="R20" s="3" t="str">
        <f>IF(OR(G20="12R",G20="12L"),_xlfn.XLOOKUP(C20,DB!$A$2:$A$255,DB!$B$2:$B$255,""),IF(OR(G20="30L",G20="30R"),_xlfn.XLOOKUP(C20,DB!$A$2:$A$255,DB!$C$2:$C$255,""),""))</f>
        <v>UDGUV</v>
      </c>
      <c r="S20" s="3">
        <f t="shared" si="0"/>
        <v>3</v>
      </c>
      <c r="T20" s="3" t="str">
        <f>_xlfn.XLOOKUP(C20,DB!$A$2:$A$255,DB!$D$2:$D$255,"")</f>
        <v>Sector 2</v>
      </c>
    </row>
    <row r="21" spans="1:20" x14ac:dyDescent="0.2">
      <c r="A21" t="s">
        <v>77</v>
      </c>
      <c r="B21" t="s">
        <v>18</v>
      </c>
      <c r="C21" t="s">
        <v>19</v>
      </c>
      <c r="D21" t="s">
        <v>34</v>
      </c>
      <c r="E21" t="s">
        <v>391</v>
      </c>
      <c r="F21" s="2">
        <v>46317.16988425926</v>
      </c>
      <c r="G21" t="s">
        <v>22</v>
      </c>
      <c r="H21" t="s">
        <v>3313</v>
      </c>
      <c r="I21">
        <v>360</v>
      </c>
      <c r="J21" t="s">
        <v>23</v>
      </c>
      <c r="K21" t="s">
        <v>24</v>
      </c>
      <c r="L21">
        <v>869</v>
      </c>
      <c r="M21" t="s">
        <v>181</v>
      </c>
      <c r="N21" s="2">
        <v>46317.220173611116</v>
      </c>
      <c r="O21">
        <v>360</v>
      </c>
      <c r="P21" t="s">
        <v>26</v>
      </c>
      <c r="Q21">
        <v>190</v>
      </c>
      <c r="R21" s="3" t="str">
        <f>IF(OR(G21="12R",G21="12L"),_xlfn.XLOOKUP(C21,DB!$A$2:$A$255,DB!$B$2:$B$255,""),IF(OR(G21="30L",G21="30R"),_xlfn.XLOOKUP(C21,DB!$A$2:$A$255,DB!$C$2:$C$255,""),""))</f>
        <v>UDGUV</v>
      </c>
      <c r="S21" s="3">
        <f t="shared" si="0"/>
        <v>4</v>
      </c>
      <c r="T21" s="3" t="str">
        <f>_xlfn.XLOOKUP(C21,DB!$A$2:$A$255,DB!$D$2:$D$255,"")</f>
        <v>Sector 2</v>
      </c>
    </row>
    <row r="22" spans="1:20" x14ac:dyDescent="0.2">
      <c r="A22" t="s">
        <v>89</v>
      </c>
      <c r="B22" t="s">
        <v>18</v>
      </c>
      <c r="C22" t="s">
        <v>43</v>
      </c>
      <c r="D22" t="s">
        <v>20</v>
      </c>
      <c r="E22" t="s">
        <v>534</v>
      </c>
      <c r="F22" s="2">
        <v>46317.192500000005</v>
      </c>
      <c r="G22" t="s">
        <v>22</v>
      </c>
      <c r="H22" t="s">
        <v>6656</v>
      </c>
      <c r="I22">
        <v>360</v>
      </c>
      <c r="J22" t="s">
        <v>23</v>
      </c>
      <c r="K22" t="s">
        <v>24</v>
      </c>
      <c r="L22">
        <v>861</v>
      </c>
      <c r="M22" t="s">
        <v>703</v>
      </c>
      <c r="N22" s="2">
        <v>46317.241122685184</v>
      </c>
      <c r="O22">
        <v>360</v>
      </c>
      <c r="P22" t="s">
        <v>26</v>
      </c>
      <c r="Q22">
        <v>190</v>
      </c>
      <c r="R22" s="3" t="str">
        <f>IF(OR(G22="12R",G22="12L"),_xlfn.XLOOKUP(C22,DB!$A$2:$A$255,DB!$B$2:$B$255,""),IF(OR(G22="30L",G22="30R"),_xlfn.XLOOKUP(C22,DB!$A$2:$A$255,DB!$C$2:$C$255,""),""))</f>
        <v>UDGUV</v>
      </c>
      <c r="S22" s="3">
        <f t="shared" si="0"/>
        <v>4</v>
      </c>
      <c r="T22" s="3" t="str">
        <f>_xlfn.XLOOKUP(C22,DB!$A$2:$A$255,DB!$D$2:$D$255,"")</f>
        <v>Sector 2</v>
      </c>
    </row>
    <row r="23" spans="1:20" x14ac:dyDescent="0.2">
      <c r="A23" t="s">
        <v>5994</v>
      </c>
      <c r="B23" t="s">
        <v>18</v>
      </c>
      <c r="C23" t="s">
        <v>1061</v>
      </c>
      <c r="D23" t="s">
        <v>5995</v>
      </c>
      <c r="E23" t="s">
        <v>6657</v>
      </c>
      <c r="F23" s="2">
        <v>46317.199745370366</v>
      </c>
      <c r="G23" t="s">
        <v>22</v>
      </c>
      <c r="H23" t="s">
        <v>6658</v>
      </c>
      <c r="I23">
        <v>390</v>
      </c>
      <c r="J23" t="s">
        <v>23</v>
      </c>
      <c r="K23" t="s">
        <v>24</v>
      </c>
      <c r="L23">
        <v>136</v>
      </c>
      <c r="M23" t="s">
        <v>447</v>
      </c>
      <c r="N23" s="2">
        <v>46317.20894675926</v>
      </c>
      <c r="O23">
        <v>209</v>
      </c>
      <c r="P23" t="s">
        <v>41</v>
      </c>
      <c r="Q23">
        <v>190</v>
      </c>
      <c r="R23" s="3" t="str">
        <f>IF(OR(G23="12R",G23="12L"),_xlfn.XLOOKUP(C23,DB!$A$2:$A$255,DB!$B$2:$B$255,""),IF(OR(G23="30L",G23="30R"),_xlfn.XLOOKUP(C23,DB!$A$2:$A$255,DB!$C$2:$C$255,""),""))</f>
        <v>NUDAL</v>
      </c>
      <c r="S23" s="3">
        <f t="shared" si="0"/>
        <v>4</v>
      </c>
      <c r="T23" s="3" t="str">
        <f>_xlfn.XLOOKUP(C23,DB!$A$2:$A$255,DB!$D$2:$D$255,"")</f>
        <v>Sector 3</v>
      </c>
    </row>
    <row r="24" spans="1:20" x14ac:dyDescent="0.2">
      <c r="A24" t="s">
        <v>94</v>
      </c>
      <c r="B24" t="s">
        <v>18</v>
      </c>
      <c r="C24" t="s">
        <v>43</v>
      </c>
      <c r="D24" t="s">
        <v>20</v>
      </c>
      <c r="E24" t="s">
        <v>2942</v>
      </c>
      <c r="F24" s="2">
        <v>46317.439780092594</v>
      </c>
      <c r="G24" t="s">
        <v>22</v>
      </c>
      <c r="H24" t="s">
        <v>6659</v>
      </c>
      <c r="I24">
        <v>360</v>
      </c>
      <c r="J24" t="s">
        <v>23</v>
      </c>
      <c r="K24" t="s">
        <v>24</v>
      </c>
      <c r="L24">
        <v>862</v>
      </c>
      <c r="M24" t="s">
        <v>2657</v>
      </c>
      <c r="N24" s="2">
        <v>46317.488287037035</v>
      </c>
      <c r="O24">
        <v>360</v>
      </c>
      <c r="P24" t="s">
        <v>26</v>
      </c>
      <c r="Q24">
        <v>190</v>
      </c>
      <c r="R24" s="3" t="str">
        <f>IF(OR(G24="12R",G24="12L"),_xlfn.XLOOKUP(C24,DB!$A$2:$A$255,DB!$B$2:$B$255,""),IF(OR(G24="30L",G24="30R"),_xlfn.XLOOKUP(C24,DB!$A$2:$A$255,DB!$C$2:$C$255,""),""))</f>
        <v>UDGUV</v>
      </c>
      <c r="S24" s="3">
        <f t="shared" si="0"/>
        <v>10</v>
      </c>
      <c r="T24" s="3" t="str">
        <f>_xlfn.XLOOKUP(C24,DB!$A$2:$A$255,DB!$D$2:$D$255,"")</f>
        <v>Sector 2</v>
      </c>
    </row>
    <row r="25" spans="1:20" x14ac:dyDescent="0.2">
      <c r="A25" t="s">
        <v>96</v>
      </c>
      <c r="B25" t="s">
        <v>18</v>
      </c>
      <c r="C25" t="s">
        <v>97</v>
      </c>
      <c r="D25" t="s">
        <v>34</v>
      </c>
      <c r="E25" t="s">
        <v>6361</v>
      </c>
      <c r="F25" s="2">
        <v>46317.456504629634</v>
      </c>
      <c r="G25" t="s">
        <v>22</v>
      </c>
      <c r="H25" t="s">
        <v>6660</v>
      </c>
      <c r="I25">
        <v>380</v>
      </c>
      <c r="J25" t="s">
        <v>23</v>
      </c>
      <c r="K25" t="s">
        <v>24</v>
      </c>
      <c r="L25">
        <v>886</v>
      </c>
      <c r="M25" t="s">
        <v>99</v>
      </c>
      <c r="N25" s="2">
        <v>46317.506319444445</v>
      </c>
      <c r="O25">
        <v>200</v>
      </c>
      <c r="P25" t="s">
        <v>26</v>
      </c>
      <c r="Q25">
        <v>190</v>
      </c>
      <c r="R25" s="3" t="str">
        <f>IF(OR(G25="12R",G25="12L"),_xlfn.XLOOKUP(C25,DB!$A$2:$A$255,DB!$B$2:$B$255,""),IF(OR(G25="30L",G25="30R"),_xlfn.XLOOKUP(C25,DB!$A$2:$A$255,DB!$C$2:$C$255,""),""))</f>
        <v>UDGUV</v>
      </c>
      <c r="S25" s="3">
        <f t="shared" si="0"/>
        <v>10</v>
      </c>
      <c r="T25" s="3" t="str">
        <f>_xlfn.XLOOKUP(C25,DB!$A$2:$A$255,DB!$D$2:$D$255,"")</f>
        <v>Sector 2</v>
      </c>
    </row>
    <row r="26" spans="1:20" x14ac:dyDescent="0.2">
      <c r="A26" t="s">
        <v>103</v>
      </c>
      <c r="B26" t="s">
        <v>18</v>
      </c>
      <c r="C26" t="s">
        <v>43</v>
      </c>
      <c r="D26" t="s">
        <v>44</v>
      </c>
      <c r="E26" t="s">
        <v>547</v>
      </c>
      <c r="F26" s="2">
        <v>46317.46670138889</v>
      </c>
      <c r="G26" t="s">
        <v>22</v>
      </c>
      <c r="H26" t="s">
        <v>3383</v>
      </c>
      <c r="I26">
        <v>380</v>
      </c>
      <c r="J26" t="s">
        <v>23</v>
      </c>
      <c r="K26" t="s">
        <v>24</v>
      </c>
      <c r="L26">
        <v>859</v>
      </c>
      <c r="M26" t="s">
        <v>46</v>
      </c>
      <c r="N26" s="2">
        <v>46317.515277777777</v>
      </c>
      <c r="O26">
        <v>380</v>
      </c>
      <c r="P26" t="s">
        <v>26</v>
      </c>
      <c r="Q26">
        <v>190</v>
      </c>
      <c r="R26" s="3" t="str">
        <f>IF(OR(G26="12R",G26="12L"),_xlfn.XLOOKUP(C26,DB!$A$2:$A$255,DB!$B$2:$B$255,""),IF(OR(G26="30L",G26="30R"),_xlfn.XLOOKUP(C26,DB!$A$2:$A$255,DB!$C$2:$C$255,""),""))</f>
        <v>UDGUV</v>
      </c>
      <c r="S26" s="3">
        <f t="shared" si="0"/>
        <v>11</v>
      </c>
      <c r="T26" s="3" t="str">
        <f>_xlfn.XLOOKUP(C26,DB!$A$2:$A$255,DB!$D$2:$D$255,"")</f>
        <v>Sector 2</v>
      </c>
    </row>
    <row r="27" spans="1:20" x14ac:dyDescent="0.2">
      <c r="A27" t="s">
        <v>100</v>
      </c>
      <c r="B27" t="s">
        <v>18</v>
      </c>
      <c r="C27" t="s">
        <v>101</v>
      </c>
      <c r="D27" t="s">
        <v>20</v>
      </c>
      <c r="E27" t="s">
        <v>406</v>
      </c>
      <c r="F27" s="2">
        <v>46317.470810185187</v>
      </c>
      <c r="G27" t="s">
        <v>22</v>
      </c>
      <c r="H27" t="s">
        <v>184</v>
      </c>
      <c r="I27">
        <v>360</v>
      </c>
      <c r="J27" t="s">
        <v>23</v>
      </c>
      <c r="K27" t="s">
        <v>24</v>
      </c>
      <c r="L27">
        <v>859</v>
      </c>
      <c r="M27" t="s">
        <v>46</v>
      </c>
      <c r="N27" s="2">
        <v>46317.518576388888</v>
      </c>
      <c r="O27">
        <v>360</v>
      </c>
      <c r="P27" t="s">
        <v>26</v>
      </c>
      <c r="Q27">
        <v>190</v>
      </c>
      <c r="R27" s="3" t="str">
        <f>IF(OR(G27="12R",G27="12L"),_xlfn.XLOOKUP(C27,DB!$A$2:$A$255,DB!$B$2:$B$255,""),IF(OR(G27="30L",G27="30R"),_xlfn.XLOOKUP(C27,DB!$A$2:$A$255,DB!$C$2:$C$255,""),""))</f>
        <v>UDGUV</v>
      </c>
      <c r="S27" s="3">
        <f t="shared" si="0"/>
        <v>11</v>
      </c>
      <c r="T27" s="3" t="str">
        <f>_xlfn.XLOOKUP(C27,DB!$A$2:$A$255,DB!$D$2:$D$255,"")</f>
        <v>Sector 2</v>
      </c>
    </row>
    <row r="28" spans="1:20" x14ac:dyDescent="0.2">
      <c r="A28" t="s">
        <v>106</v>
      </c>
      <c r="B28" t="s">
        <v>18</v>
      </c>
      <c r="C28" t="s">
        <v>43</v>
      </c>
      <c r="D28" t="s">
        <v>20</v>
      </c>
      <c r="E28" t="s">
        <v>5464</v>
      </c>
      <c r="F28" s="2">
        <v>46317.476979166662</v>
      </c>
      <c r="G28" t="s">
        <v>22</v>
      </c>
      <c r="H28" t="s">
        <v>73</v>
      </c>
      <c r="I28">
        <v>360</v>
      </c>
      <c r="J28" t="s">
        <v>23</v>
      </c>
      <c r="K28" t="s">
        <v>24</v>
      </c>
      <c r="L28">
        <v>859</v>
      </c>
      <c r="M28" t="s">
        <v>46</v>
      </c>
      <c r="N28" s="2">
        <v>46317.52611111111</v>
      </c>
      <c r="O28">
        <v>360</v>
      </c>
      <c r="P28" t="s">
        <v>26</v>
      </c>
      <c r="Q28">
        <v>190</v>
      </c>
      <c r="R28" s="3" t="str">
        <f>IF(OR(G28="12R",G28="12L"),_xlfn.XLOOKUP(C28,DB!$A$2:$A$255,DB!$B$2:$B$255,""),IF(OR(G28="30L",G28="30R"),_xlfn.XLOOKUP(C28,DB!$A$2:$A$255,DB!$C$2:$C$255,""),""))</f>
        <v>UDGUV</v>
      </c>
      <c r="S28" s="3">
        <f t="shared" si="0"/>
        <v>11</v>
      </c>
      <c r="T28" s="3" t="str">
        <f>_xlfn.XLOOKUP(C28,DB!$A$2:$A$255,DB!$D$2:$D$255,"")</f>
        <v>Sector 2</v>
      </c>
    </row>
    <row r="29" spans="1:20" x14ac:dyDescent="0.2">
      <c r="A29" t="s">
        <v>111</v>
      </c>
      <c r="B29" t="s">
        <v>18</v>
      </c>
      <c r="C29" t="s">
        <v>33</v>
      </c>
      <c r="D29" t="s">
        <v>20</v>
      </c>
      <c r="E29" t="s">
        <v>562</v>
      </c>
      <c r="F29" s="2">
        <v>46317.482465277775</v>
      </c>
      <c r="G29" t="s">
        <v>22</v>
      </c>
      <c r="H29" t="s">
        <v>561</v>
      </c>
      <c r="I29">
        <v>360</v>
      </c>
      <c r="J29" t="s">
        <v>23</v>
      </c>
      <c r="K29" t="s">
        <v>24</v>
      </c>
      <c r="L29">
        <v>865</v>
      </c>
      <c r="M29" t="s">
        <v>36</v>
      </c>
      <c r="N29" s="2">
        <v>46317.531875000001</v>
      </c>
      <c r="O29">
        <v>360</v>
      </c>
      <c r="P29" t="s">
        <v>26</v>
      </c>
      <c r="Q29">
        <v>190</v>
      </c>
      <c r="R29" s="3" t="str">
        <f>IF(OR(G29="12R",G29="12L"),_xlfn.XLOOKUP(C29,DB!$A$2:$A$255,DB!$B$2:$B$255,""),IF(OR(G29="30L",G29="30R"),_xlfn.XLOOKUP(C29,DB!$A$2:$A$255,DB!$C$2:$C$255,""),""))</f>
        <v>UDGUV</v>
      </c>
      <c r="S29" s="3">
        <f t="shared" si="0"/>
        <v>11</v>
      </c>
      <c r="T29" s="3" t="str">
        <f>_xlfn.XLOOKUP(C29,DB!$A$2:$A$255,DB!$D$2:$D$255,"")</f>
        <v>Sector 2</v>
      </c>
    </row>
    <row r="30" spans="1:20" x14ac:dyDescent="0.2">
      <c r="A30" t="s">
        <v>114</v>
      </c>
      <c r="B30" t="s">
        <v>18</v>
      </c>
      <c r="C30" t="s">
        <v>115</v>
      </c>
      <c r="D30" t="s">
        <v>129</v>
      </c>
      <c r="E30" t="s">
        <v>6661</v>
      </c>
      <c r="F30" s="2">
        <v>46317.505104166667</v>
      </c>
      <c r="G30" t="s">
        <v>22</v>
      </c>
      <c r="H30" t="s">
        <v>567</v>
      </c>
      <c r="I30">
        <v>350</v>
      </c>
      <c r="J30" t="s">
        <v>23</v>
      </c>
      <c r="K30" t="s">
        <v>24</v>
      </c>
      <c r="L30">
        <v>153</v>
      </c>
      <c r="M30" t="s">
        <v>117</v>
      </c>
      <c r="N30" s="2">
        <v>46317.514884259261</v>
      </c>
      <c r="O30">
        <v>314</v>
      </c>
      <c r="P30" t="s">
        <v>26</v>
      </c>
      <c r="Q30">
        <v>195</v>
      </c>
      <c r="R30" s="3" t="str">
        <f>IF(OR(G30="12R",G30="12L"),_xlfn.XLOOKUP(C30,DB!$A$2:$A$255,DB!$B$2:$B$255,""),IF(OR(G30="30L",G30="30R"),_xlfn.XLOOKUP(C30,DB!$A$2:$A$255,DB!$C$2:$C$255,""),""))</f>
        <v>TAKUX</v>
      </c>
      <c r="S30" s="3">
        <f t="shared" si="0"/>
        <v>12</v>
      </c>
      <c r="T30" s="3" t="str">
        <f>_xlfn.XLOOKUP(C30,DB!$A$2:$A$255,DB!$D$2:$D$255,"")</f>
        <v>Sector 7</v>
      </c>
    </row>
    <row r="31" spans="1:20" x14ac:dyDescent="0.2">
      <c r="A31" t="s">
        <v>113</v>
      </c>
      <c r="B31" t="s">
        <v>18</v>
      </c>
      <c r="C31" t="s">
        <v>43</v>
      </c>
      <c r="D31" t="s">
        <v>29</v>
      </c>
      <c r="E31" t="s">
        <v>6662</v>
      </c>
      <c r="F31" s="2">
        <v>46317.509398148148</v>
      </c>
      <c r="G31" t="s">
        <v>22</v>
      </c>
      <c r="H31" t="s">
        <v>6663</v>
      </c>
      <c r="I31">
        <v>380</v>
      </c>
      <c r="J31" t="s">
        <v>23</v>
      </c>
      <c r="K31" t="s">
        <v>24</v>
      </c>
      <c r="L31">
        <v>864</v>
      </c>
      <c r="M31" t="s">
        <v>6664</v>
      </c>
      <c r="N31" s="2">
        <v>46317.558090277773</v>
      </c>
      <c r="O31">
        <v>380</v>
      </c>
      <c r="P31" t="s">
        <v>26</v>
      </c>
      <c r="Q31">
        <v>190</v>
      </c>
      <c r="R31" s="3" t="str">
        <f>IF(OR(G31="12R",G31="12L"),_xlfn.XLOOKUP(C31,DB!$A$2:$A$255,DB!$B$2:$B$255,""),IF(OR(G31="30L",G31="30R"),_xlfn.XLOOKUP(C31,DB!$A$2:$A$255,DB!$C$2:$C$255,""),""))</f>
        <v>UDGUV</v>
      </c>
      <c r="S31" s="3">
        <f t="shared" si="0"/>
        <v>12</v>
      </c>
      <c r="T31" s="3" t="str">
        <f>_xlfn.XLOOKUP(C31,DB!$A$2:$A$255,DB!$D$2:$D$255,"")</f>
        <v>Sector 2</v>
      </c>
    </row>
    <row r="32" spans="1:20" x14ac:dyDescent="0.2">
      <c r="A32" t="s">
        <v>107</v>
      </c>
      <c r="B32" t="s">
        <v>18</v>
      </c>
      <c r="C32" t="s">
        <v>108</v>
      </c>
      <c r="D32" t="s">
        <v>54</v>
      </c>
      <c r="E32" t="s">
        <v>222</v>
      </c>
      <c r="F32" s="2">
        <v>46317.515555555554</v>
      </c>
      <c r="G32" t="s">
        <v>22</v>
      </c>
      <c r="H32" t="s">
        <v>2952</v>
      </c>
      <c r="I32">
        <v>290</v>
      </c>
      <c r="J32" t="s">
        <v>23</v>
      </c>
      <c r="K32" t="s">
        <v>24</v>
      </c>
      <c r="L32">
        <v>131</v>
      </c>
      <c r="M32" t="s">
        <v>40</v>
      </c>
      <c r="N32" s="2">
        <v>46317.524664351848</v>
      </c>
      <c r="O32">
        <v>261</v>
      </c>
      <c r="P32" t="s">
        <v>26</v>
      </c>
      <c r="Q32">
        <v>190</v>
      </c>
      <c r="R32" s="3" t="str">
        <f>IF(OR(G32="12R",G32="12L"),_xlfn.XLOOKUP(C32,DB!$A$2:$A$255,DB!$B$2:$B$255,""),IF(OR(G32="30L",G32="30R"),_xlfn.XLOOKUP(C32,DB!$A$2:$A$255,DB!$C$2:$C$255,""),""))</f>
        <v>NUDAL</v>
      </c>
      <c r="S32" s="3">
        <f t="shared" si="0"/>
        <v>12</v>
      </c>
      <c r="T32" s="3" t="str">
        <f>_xlfn.XLOOKUP(C32,DB!$A$2:$A$255,DB!$D$2:$D$255,"")</f>
        <v>Sector 3</v>
      </c>
    </row>
    <row r="33" spans="1:20" x14ac:dyDescent="0.2">
      <c r="A33" t="s">
        <v>127</v>
      </c>
      <c r="B33" t="s">
        <v>18</v>
      </c>
      <c r="C33" t="s">
        <v>128</v>
      </c>
      <c r="D33" t="s">
        <v>129</v>
      </c>
      <c r="E33" t="s">
        <v>6665</v>
      </c>
      <c r="F33" s="2">
        <v>46317.523773148147</v>
      </c>
      <c r="G33" t="s">
        <v>22</v>
      </c>
      <c r="H33" t="s">
        <v>6666</v>
      </c>
      <c r="I33">
        <v>400</v>
      </c>
      <c r="J33" t="s">
        <v>23</v>
      </c>
      <c r="K33" t="s">
        <v>24</v>
      </c>
      <c r="L33">
        <v>521</v>
      </c>
      <c r="M33" t="s">
        <v>130</v>
      </c>
      <c r="N33" s="2">
        <v>46317.553738425922</v>
      </c>
      <c r="O33">
        <v>400</v>
      </c>
      <c r="P33" t="s">
        <v>26</v>
      </c>
      <c r="Q33">
        <v>40</v>
      </c>
      <c r="R33" s="3" t="str">
        <f>IF(OR(G33="12R",G33="12L"),_xlfn.XLOOKUP(C33,DB!$A$2:$A$255,DB!$B$2:$B$255,""),IF(OR(G33="30L",G33="30R"),_xlfn.XLOOKUP(C33,DB!$A$2:$A$255,DB!$C$2:$C$255,""),""))</f>
        <v>ENEBA</v>
      </c>
      <c r="S33" s="3">
        <f t="shared" si="0"/>
        <v>12</v>
      </c>
      <c r="T33" s="3" t="str">
        <f>_xlfn.XLOOKUP(C33,DB!$A$2:$A$255,DB!$D$2:$D$255,"")</f>
        <v>Sector 3</v>
      </c>
    </row>
    <row r="34" spans="1:20" x14ac:dyDescent="0.2">
      <c r="A34" t="s">
        <v>121</v>
      </c>
      <c r="B34" t="s">
        <v>18</v>
      </c>
      <c r="C34" t="s">
        <v>122</v>
      </c>
      <c r="D34" t="s">
        <v>123</v>
      </c>
      <c r="E34" t="s">
        <v>6667</v>
      </c>
      <c r="F34" s="2">
        <v>46317.535682870366</v>
      </c>
      <c r="G34" t="s">
        <v>22</v>
      </c>
      <c r="H34" t="s">
        <v>6668</v>
      </c>
      <c r="I34">
        <v>380</v>
      </c>
      <c r="J34" t="s">
        <v>23</v>
      </c>
      <c r="K34" t="s">
        <v>24</v>
      </c>
      <c r="L34">
        <v>527</v>
      </c>
      <c r="M34" t="s">
        <v>130</v>
      </c>
      <c r="N34" s="2">
        <v>46317.564479166671</v>
      </c>
      <c r="O34">
        <v>380</v>
      </c>
      <c r="P34" t="s">
        <v>26</v>
      </c>
      <c r="Q34">
        <v>40</v>
      </c>
      <c r="R34" s="3" t="str">
        <f>IF(OR(G34="12R",G34="12L"),_xlfn.XLOOKUP(C34,DB!$A$2:$A$255,DB!$B$2:$B$255,""),IF(OR(G34="30L",G34="30R"),_xlfn.XLOOKUP(C34,DB!$A$2:$A$255,DB!$C$2:$C$255,""),""))</f>
        <v>ENEBA</v>
      </c>
      <c r="S34" s="3">
        <f t="shared" si="0"/>
        <v>12</v>
      </c>
      <c r="T34" s="3" t="str">
        <f>_xlfn.XLOOKUP(C34,DB!$A$2:$A$255,DB!$D$2:$D$255,"")</f>
        <v>Sector 3</v>
      </c>
    </row>
    <row r="35" spans="1:20" x14ac:dyDescent="0.2">
      <c r="A35" t="s">
        <v>133</v>
      </c>
      <c r="B35" t="s">
        <v>18</v>
      </c>
      <c r="C35" t="s">
        <v>134</v>
      </c>
      <c r="D35" t="s">
        <v>129</v>
      </c>
      <c r="E35" t="s">
        <v>6669</v>
      </c>
      <c r="F35" s="2">
        <v>46317.542476851857</v>
      </c>
      <c r="G35" t="s">
        <v>22</v>
      </c>
      <c r="H35" t="s">
        <v>6670</v>
      </c>
      <c r="I35">
        <v>370</v>
      </c>
      <c r="J35" t="s">
        <v>23</v>
      </c>
      <c r="K35" t="s">
        <v>24</v>
      </c>
      <c r="L35">
        <v>359</v>
      </c>
      <c r="M35" t="s">
        <v>31</v>
      </c>
      <c r="N35" s="2">
        <v>46317.562106481477</v>
      </c>
      <c r="O35">
        <v>370</v>
      </c>
      <c r="P35" t="s">
        <v>26</v>
      </c>
      <c r="Q35">
        <v>40</v>
      </c>
      <c r="R35" s="3" t="str">
        <f>IF(OR(G35="12R",G35="12L"),_xlfn.XLOOKUP(C35,DB!$A$2:$A$255,DB!$B$2:$B$255,""),IF(OR(G35="30L",G35="30R"),_xlfn.XLOOKUP(C35,DB!$A$2:$A$255,DB!$C$2:$C$255,""),""))</f>
        <v>ENEBA</v>
      </c>
      <c r="S35" s="3">
        <f t="shared" si="0"/>
        <v>13</v>
      </c>
      <c r="T35" s="3" t="str">
        <f>_xlfn.XLOOKUP(C35,DB!$A$2:$A$255,DB!$D$2:$D$255,"")</f>
        <v>Sector 3</v>
      </c>
    </row>
    <row r="36" spans="1:20" x14ac:dyDescent="0.2">
      <c r="A36" t="s">
        <v>125</v>
      </c>
      <c r="B36" t="s">
        <v>18</v>
      </c>
      <c r="C36" t="s">
        <v>43</v>
      </c>
      <c r="D36" t="s">
        <v>44</v>
      </c>
      <c r="E36" t="s">
        <v>739</v>
      </c>
      <c r="F36" s="2">
        <v>46317.551087962958</v>
      </c>
      <c r="G36" t="s">
        <v>22</v>
      </c>
      <c r="H36" t="s">
        <v>3853</v>
      </c>
      <c r="I36">
        <v>380</v>
      </c>
      <c r="J36" t="s">
        <v>23</v>
      </c>
      <c r="K36" t="s">
        <v>24</v>
      </c>
      <c r="L36">
        <v>859</v>
      </c>
      <c r="M36" t="s">
        <v>46</v>
      </c>
      <c r="N36" s="2">
        <v>46317.599803240737</v>
      </c>
      <c r="O36">
        <v>380</v>
      </c>
      <c r="P36" t="s">
        <v>26</v>
      </c>
      <c r="Q36">
        <v>190</v>
      </c>
      <c r="R36" s="3" t="str">
        <f>IF(OR(G36="12R",G36="12L"),_xlfn.XLOOKUP(C36,DB!$A$2:$A$255,DB!$B$2:$B$255,""),IF(OR(G36="30L",G36="30R"),_xlfn.XLOOKUP(C36,DB!$A$2:$A$255,DB!$C$2:$C$255,""),""))</f>
        <v>UDGUV</v>
      </c>
      <c r="S36" s="3">
        <f t="shared" si="0"/>
        <v>13</v>
      </c>
      <c r="T36" s="3" t="str">
        <f>_xlfn.XLOOKUP(C36,DB!$A$2:$A$255,DB!$D$2:$D$255,"")</f>
        <v>Sector 2</v>
      </c>
    </row>
    <row r="37" spans="1:20" x14ac:dyDescent="0.2">
      <c r="A37" t="s">
        <v>401</v>
      </c>
      <c r="B37" t="s">
        <v>18</v>
      </c>
      <c r="C37" t="s">
        <v>565</v>
      </c>
      <c r="D37" t="s">
        <v>403</v>
      </c>
      <c r="F37" s="2">
        <v>46317.566574074073</v>
      </c>
      <c r="G37" t="s">
        <v>22</v>
      </c>
      <c r="H37" t="s">
        <v>167</v>
      </c>
      <c r="I37">
        <v>65</v>
      </c>
      <c r="J37" t="s">
        <v>139</v>
      </c>
      <c r="K37" t="s">
        <v>51</v>
      </c>
      <c r="L37">
        <v>227</v>
      </c>
      <c r="M37" t="s">
        <v>565</v>
      </c>
      <c r="N37" s="2">
        <v>46317.600937499999</v>
      </c>
      <c r="O37">
        <v>0</v>
      </c>
      <c r="P37" t="s">
        <v>137</v>
      </c>
      <c r="Q37">
        <v>15</v>
      </c>
      <c r="R37" s="3" t="str">
        <f>IF(OR(G37="12R",G37="12L"),_xlfn.XLOOKUP(C37,DB!$A$2:$A$255,DB!$B$2:$B$255,""),IF(OR(G37="30L",G37="30R"),_xlfn.XLOOKUP(C37,DB!$A$2:$A$255,DB!$C$2:$C$255,""),""))</f>
        <v/>
      </c>
      <c r="S37" s="3">
        <f t="shared" si="0"/>
        <v>13</v>
      </c>
      <c r="T37" s="3" t="str">
        <f>_xlfn.XLOOKUP(C37,DB!$A$2:$A$255,DB!$D$2:$D$255,"")</f>
        <v/>
      </c>
    </row>
    <row r="38" spans="1:20" x14ac:dyDescent="0.2">
      <c r="A38" t="s">
        <v>135</v>
      </c>
      <c r="B38" t="s">
        <v>18</v>
      </c>
      <c r="C38" t="s">
        <v>136</v>
      </c>
      <c r="D38" t="s">
        <v>44</v>
      </c>
      <c r="E38" t="s">
        <v>6671</v>
      </c>
      <c r="F38" s="2">
        <v>46317.574953703705</v>
      </c>
      <c r="G38" t="s">
        <v>22</v>
      </c>
      <c r="H38" t="s">
        <v>6672</v>
      </c>
      <c r="I38">
        <v>370</v>
      </c>
      <c r="J38" t="s">
        <v>23</v>
      </c>
      <c r="K38" t="s">
        <v>24</v>
      </c>
      <c r="L38">
        <v>351</v>
      </c>
      <c r="M38" t="s">
        <v>31</v>
      </c>
      <c r="N38" s="2">
        <v>46317.595451388886</v>
      </c>
      <c r="O38">
        <v>370</v>
      </c>
      <c r="P38" t="s">
        <v>26</v>
      </c>
      <c r="Q38">
        <v>40</v>
      </c>
      <c r="R38" s="3" t="str">
        <f>IF(OR(G38="12R",G38="12L"),_xlfn.XLOOKUP(C38,DB!$A$2:$A$255,DB!$B$2:$B$255,""),IF(OR(G38="30L",G38="30R"),_xlfn.XLOOKUP(C38,DB!$A$2:$A$255,DB!$C$2:$C$255,""),""))</f>
        <v>OMSUK</v>
      </c>
      <c r="S38" s="3">
        <f t="shared" si="0"/>
        <v>13</v>
      </c>
      <c r="T38" s="3" t="str">
        <f>_xlfn.XLOOKUP(C38,DB!$A$2:$A$255,DB!$D$2:$D$255,"")</f>
        <v>Sector 3</v>
      </c>
    </row>
    <row r="39" spans="1:20" x14ac:dyDescent="0.2">
      <c r="A39" t="s">
        <v>187</v>
      </c>
      <c r="B39" t="s">
        <v>18</v>
      </c>
      <c r="C39" t="s">
        <v>166</v>
      </c>
      <c r="D39" t="s">
        <v>416</v>
      </c>
      <c r="F39" s="2">
        <v>46317.601377314815</v>
      </c>
      <c r="G39" t="s">
        <v>22</v>
      </c>
      <c r="H39" t="s">
        <v>6673</v>
      </c>
      <c r="I39">
        <v>15</v>
      </c>
      <c r="J39" t="s">
        <v>139</v>
      </c>
      <c r="K39" t="s">
        <v>51</v>
      </c>
      <c r="L39">
        <v>342</v>
      </c>
      <c r="M39" t="s">
        <v>166</v>
      </c>
      <c r="N39" s="2">
        <v>46317.692962962959</v>
      </c>
      <c r="O39">
        <v>0</v>
      </c>
      <c r="P39" t="s">
        <v>137</v>
      </c>
      <c r="Q39">
        <v>15</v>
      </c>
      <c r="R39" s="3" t="str">
        <f>IF(OR(G39="12R",G39="12L"),_xlfn.XLOOKUP(C39,DB!$A$2:$A$255,DB!$B$2:$B$255,""),IF(OR(G39="30L",G39="30R"),_xlfn.XLOOKUP(C39,DB!$A$2:$A$255,DB!$C$2:$C$255,""),""))</f>
        <v>CZM</v>
      </c>
      <c r="S39" s="3">
        <f t="shared" si="0"/>
        <v>14</v>
      </c>
      <c r="T39" s="3" t="str">
        <f>_xlfn.XLOOKUP(C39,DB!$A$2:$A$255,DB!$D$2:$D$255,"")</f>
        <v>Sector 7</v>
      </c>
    </row>
    <row r="40" spans="1:20" x14ac:dyDescent="0.2">
      <c r="A40" t="s">
        <v>140</v>
      </c>
      <c r="B40" t="s">
        <v>18</v>
      </c>
      <c r="C40" t="s">
        <v>43</v>
      </c>
      <c r="D40" t="s">
        <v>44</v>
      </c>
      <c r="E40" t="s">
        <v>4604</v>
      </c>
      <c r="F40" s="2">
        <v>46317.603333333333</v>
      </c>
      <c r="G40" t="s">
        <v>22</v>
      </c>
      <c r="H40" t="s">
        <v>3266</v>
      </c>
      <c r="I40">
        <v>360</v>
      </c>
      <c r="J40" t="s">
        <v>23</v>
      </c>
      <c r="K40" t="s">
        <v>24</v>
      </c>
      <c r="L40">
        <v>859</v>
      </c>
      <c r="M40" t="s">
        <v>46</v>
      </c>
      <c r="N40" s="2">
        <v>46317.651979166665</v>
      </c>
      <c r="O40">
        <v>360</v>
      </c>
      <c r="P40" t="s">
        <v>26</v>
      </c>
      <c r="Q40">
        <v>190</v>
      </c>
      <c r="R40" s="3" t="str">
        <f>IF(OR(G40="12R",G40="12L"),_xlfn.XLOOKUP(C40,DB!$A$2:$A$255,DB!$B$2:$B$255,""),IF(OR(G40="30L",G40="30R"),_xlfn.XLOOKUP(C40,DB!$A$2:$A$255,DB!$C$2:$C$255,""),""))</f>
        <v>UDGUV</v>
      </c>
      <c r="S40" s="3">
        <f t="shared" si="0"/>
        <v>14</v>
      </c>
      <c r="T40" s="3" t="str">
        <f>_xlfn.XLOOKUP(C40,DB!$A$2:$A$255,DB!$D$2:$D$255,"")</f>
        <v>Sector 2</v>
      </c>
    </row>
    <row r="41" spans="1:20" x14ac:dyDescent="0.2">
      <c r="A41" t="s">
        <v>2973</v>
      </c>
      <c r="B41" t="s">
        <v>18</v>
      </c>
      <c r="C41" t="s">
        <v>128</v>
      </c>
      <c r="D41" t="s">
        <v>20</v>
      </c>
      <c r="E41" t="s">
        <v>3553</v>
      </c>
      <c r="F41" s="2">
        <v>46317.620243055557</v>
      </c>
      <c r="G41" t="s">
        <v>22</v>
      </c>
      <c r="H41" t="s">
        <v>6674</v>
      </c>
      <c r="I41">
        <v>380</v>
      </c>
      <c r="J41" t="s">
        <v>23</v>
      </c>
      <c r="K41" t="s">
        <v>24</v>
      </c>
      <c r="L41">
        <v>569</v>
      </c>
      <c r="M41" t="s">
        <v>130</v>
      </c>
      <c r="N41" s="2">
        <v>46317.65115740741</v>
      </c>
      <c r="O41">
        <v>380</v>
      </c>
      <c r="P41" t="s">
        <v>26</v>
      </c>
      <c r="Q41">
        <v>40</v>
      </c>
      <c r="R41" s="3" t="str">
        <f>IF(OR(G41="12R",G41="12L"),_xlfn.XLOOKUP(C41,DB!$A$2:$A$255,DB!$B$2:$B$255,""),IF(OR(G41="30L",G41="30R"),_xlfn.XLOOKUP(C41,DB!$A$2:$A$255,DB!$C$2:$C$255,""),""))</f>
        <v>ENEBA</v>
      </c>
      <c r="S41" s="3">
        <f t="shared" si="0"/>
        <v>14</v>
      </c>
      <c r="T41" s="3" t="str">
        <f>_xlfn.XLOOKUP(C41,DB!$A$2:$A$255,DB!$D$2:$D$255,"")</f>
        <v>Sector 3</v>
      </c>
    </row>
    <row r="42" spans="1:20" x14ac:dyDescent="0.2">
      <c r="A42" t="s">
        <v>6675</v>
      </c>
      <c r="B42" t="s">
        <v>18</v>
      </c>
      <c r="C42" t="s">
        <v>50</v>
      </c>
      <c r="D42" t="s">
        <v>542</v>
      </c>
      <c r="E42" t="s">
        <v>4733</v>
      </c>
      <c r="F42" s="2">
        <v>46317.625821759255</v>
      </c>
      <c r="G42" t="s">
        <v>22</v>
      </c>
      <c r="H42" t="s">
        <v>6676</v>
      </c>
      <c r="I42">
        <v>400</v>
      </c>
      <c r="J42" t="s">
        <v>23</v>
      </c>
      <c r="K42" t="s">
        <v>51</v>
      </c>
      <c r="L42">
        <v>856</v>
      </c>
      <c r="M42" t="s">
        <v>46</v>
      </c>
      <c r="N42" s="2">
        <v>46317.676539351851</v>
      </c>
      <c r="O42">
        <v>400</v>
      </c>
      <c r="P42" t="s">
        <v>26</v>
      </c>
      <c r="Q42">
        <v>30</v>
      </c>
      <c r="R42" s="3" t="str">
        <f>IF(OR(G42="12R",G42="12L"),_xlfn.XLOOKUP(C42,DB!$A$2:$A$255,DB!$B$2:$B$255,""),IF(OR(G42="30L",G42="30R"),_xlfn.XLOOKUP(C42,DB!$A$2:$A$255,DB!$C$2:$C$255,""),""))</f>
        <v>UDGUV</v>
      </c>
      <c r="S42" s="3">
        <f t="shared" si="0"/>
        <v>15</v>
      </c>
      <c r="T42" s="3" t="str">
        <f>_xlfn.XLOOKUP(C42,DB!$A$2:$A$255,DB!$D$2:$D$255,"")</f>
        <v>Sector 2</v>
      </c>
    </row>
    <row r="43" spans="1:20" x14ac:dyDescent="0.2">
      <c r="A43" t="s">
        <v>5452</v>
      </c>
      <c r="B43" t="s">
        <v>18</v>
      </c>
      <c r="C43" t="s">
        <v>144</v>
      </c>
      <c r="D43" t="s">
        <v>29</v>
      </c>
      <c r="E43" t="s">
        <v>6677</v>
      </c>
      <c r="F43" s="2">
        <v>46317.626828703702</v>
      </c>
      <c r="G43" t="s">
        <v>22</v>
      </c>
      <c r="H43" t="s">
        <v>6678</v>
      </c>
      <c r="I43">
        <v>370</v>
      </c>
      <c r="J43" t="s">
        <v>23</v>
      </c>
      <c r="K43" t="s">
        <v>24</v>
      </c>
      <c r="L43">
        <v>218</v>
      </c>
      <c r="M43" t="s">
        <v>383</v>
      </c>
      <c r="N43" s="2">
        <v>46317.640648148154</v>
      </c>
      <c r="O43">
        <v>310</v>
      </c>
      <c r="P43" t="s">
        <v>26</v>
      </c>
      <c r="Q43">
        <v>40</v>
      </c>
      <c r="R43" s="3" t="str">
        <f>IF(OR(G43="12R",G43="12L"),_xlfn.XLOOKUP(C43,DB!$A$2:$A$255,DB!$B$2:$B$255,""),IF(OR(G43="30L",G43="30R"),_xlfn.XLOOKUP(C43,DB!$A$2:$A$255,DB!$C$2:$C$255,""),""))</f>
        <v>OMSUK</v>
      </c>
      <c r="S43" s="3">
        <f t="shared" si="0"/>
        <v>15</v>
      </c>
      <c r="T43" s="3" t="str">
        <f>_xlfn.XLOOKUP(C43,DB!$A$2:$A$255,DB!$D$2:$D$255,"")</f>
        <v>Sector 3</v>
      </c>
    </row>
    <row r="44" spans="1:20" x14ac:dyDescent="0.2">
      <c r="A44" t="s">
        <v>464</v>
      </c>
      <c r="B44" t="s">
        <v>18</v>
      </c>
      <c r="C44" t="s">
        <v>166</v>
      </c>
      <c r="D44" t="s">
        <v>465</v>
      </c>
      <c r="F44" s="2">
        <v>46317.629432870366</v>
      </c>
      <c r="G44" t="s">
        <v>22</v>
      </c>
      <c r="H44" t="s">
        <v>167</v>
      </c>
      <c r="I44">
        <v>15</v>
      </c>
      <c r="J44" t="s">
        <v>139</v>
      </c>
      <c r="K44" t="s">
        <v>51</v>
      </c>
      <c r="L44">
        <v>58</v>
      </c>
      <c r="M44" t="s">
        <v>166</v>
      </c>
      <c r="N44" s="2">
        <v>46317.640729166669</v>
      </c>
      <c r="O44">
        <v>0</v>
      </c>
      <c r="P44" t="s">
        <v>137</v>
      </c>
      <c r="Q44">
        <v>15</v>
      </c>
      <c r="R44" s="3" t="str">
        <f>IF(OR(G44="12R",G44="12L"),_xlfn.XLOOKUP(C44,DB!$A$2:$A$255,DB!$B$2:$B$255,""),IF(OR(G44="30L",G44="30R"),_xlfn.XLOOKUP(C44,DB!$A$2:$A$255,DB!$C$2:$C$255,""),""))</f>
        <v>CZM</v>
      </c>
      <c r="S44" s="3">
        <f t="shared" si="0"/>
        <v>15</v>
      </c>
      <c r="T44" s="3" t="str">
        <f>_xlfn.XLOOKUP(C44,DB!$A$2:$A$255,DB!$D$2:$D$255,"")</f>
        <v>Sector 7</v>
      </c>
    </row>
    <row r="45" spans="1:20" x14ac:dyDescent="0.2">
      <c r="A45" t="s">
        <v>4189</v>
      </c>
      <c r="B45" t="s">
        <v>18</v>
      </c>
      <c r="C45" t="s">
        <v>166</v>
      </c>
      <c r="D45" t="s">
        <v>4190</v>
      </c>
      <c r="F45" s="2">
        <v>46317.633460648147</v>
      </c>
      <c r="G45" t="s">
        <v>22</v>
      </c>
      <c r="H45" t="s">
        <v>167</v>
      </c>
      <c r="I45">
        <v>15</v>
      </c>
      <c r="J45" t="s">
        <v>139</v>
      </c>
      <c r="K45" t="s">
        <v>51</v>
      </c>
      <c r="L45">
        <v>58</v>
      </c>
      <c r="M45" t="s">
        <v>166</v>
      </c>
      <c r="N45" s="2">
        <v>46317.644513888888</v>
      </c>
      <c r="O45">
        <v>0</v>
      </c>
      <c r="P45" t="s">
        <v>137</v>
      </c>
      <c r="Q45">
        <v>15</v>
      </c>
      <c r="R45" s="3" t="str">
        <f>IF(OR(G45="12R",G45="12L"),_xlfn.XLOOKUP(C45,DB!$A$2:$A$255,DB!$B$2:$B$255,""),IF(OR(G45="30L",G45="30R"),_xlfn.XLOOKUP(C45,DB!$A$2:$A$255,DB!$C$2:$C$255,""),""))</f>
        <v>CZM</v>
      </c>
      <c r="S45" s="3">
        <f t="shared" si="0"/>
        <v>15</v>
      </c>
      <c r="T45" s="3" t="str">
        <f>_xlfn.XLOOKUP(C45,DB!$A$2:$A$255,DB!$D$2:$D$255,"")</f>
        <v>Sector 7</v>
      </c>
    </row>
    <row r="46" spans="1:20" x14ac:dyDescent="0.2">
      <c r="A46" t="s">
        <v>150</v>
      </c>
      <c r="B46" t="s">
        <v>18</v>
      </c>
      <c r="C46" t="s">
        <v>50</v>
      </c>
      <c r="D46" t="s">
        <v>34</v>
      </c>
      <c r="E46" t="s">
        <v>4523</v>
      </c>
      <c r="F46" s="2">
        <v>46317.648773148147</v>
      </c>
      <c r="G46" t="s">
        <v>22</v>
      </c>
      <c r="H46" t="s">
        <v>6679</v>
      </c>
      <c r="I46">
        <v>380</v>
      </c>
      <c r="J46" t="s">
        <v>23</v>
      </c>
      <c r="K46" t="s">
        <v>152</v>
      </c>
      <c r="L46">
        <v>859</v>
      </c>
      <c r="M46" t="s">
        <v>46</v>
      </c>
      <c r="N46" s="2">
        <v>46317.697048611109</v>
      </c>
      <c r="O46">
        <v>380</v>
      </c>
      <c r="P46" t="s">
        <v>26</v>
      </c>
      <c r="Q46">
        <v>190</v>
      </c>
      <c r="R46" s="3" t="str">
        <f>IF(OR(G46="12R",G46="12L"),_xlfn.XLOOKUP(C46,DB!$A$2:$A$255,DB!$B$2:$B$255,""),IF(OR(G46="30L",G46="30R"),_xlfn.XLOOKUP(C46,DB!$A$2:$A$255,DB!$C$2:$C$255,""),""))</f>
        <v>UDGUV</v>
      </c>
      <c r="S46" s="3">
        <f t="shared" si="0"/>
        <v>15</v>
      </c>
      <c r="T46" s="3" t="str">
        <f>_xlfn.XLOOKUP(C46,DB!$A$2:$A$255,DB!$D$2:$D$255,"")</f>
        <v>Sector 2</v>
      </c>
    </row>
    <row r="47" spans="1:20" x14ac:dyDescent="0.2">
      <c r="A47" t="s">
        <v>192</v>
      </c>
      <c r="B47" t="s">
        <v>18</v>
      </c>
      <c r="C47" t="s">
        <v>193</v>
      </c>
      <c r="D47" t="s">
        <v>54</v>
      </c>
      <c r="E47" t="s">
        <v>112</v>
      </c>
      <c r="F47" s="2">
        <v>46317.650370370371</v>
      </c>
      <c r="G47" t="s">
        <v>22</v>
      </c>
      <c r="H47" t="s">
        <v>6680</v>
      </c>
      <c r="I47">
        <v>380</v>
      </c>
      <c r="J47" t="s">
        <v>23</v>
      </c>
      <c r="K47" t="s">
        <v>24</v>
      </c>
      <c r="L47">
        <v>833</v>
      </c>
      <c r="M47" t="s">
        <v>193</v>
      </c>
      <c r="N47" s="2">
        <v>46317.697523148148</v>
      </c>
      <c r="O47">
        <v>15</v>
      </c>
      <c r="P47" t="s">
        <v>26</v>
      </c>
      <c r="Q47">
        <v>190</v>
      </c>
      <c r="R47" s="3" t="str">
        <f>IF(OR(G47="12R",G47="12L"),_xlfn.XLOOKUP(C47,DB!$A$2:$A$255,DB!$B$2:$B$255,""),IF(OR(G47="30L",G47="30R"),_xlfn.XLOOKUP(C47,DB!$A$2:$A$255,DB!$C$2:$C$255,""),""))</f>
        <v>UDGUV</v>
      </c>
      <c r="S47" s="3">
        <f t="shared" si="0"/>
        <v>15</v>
      </c>
      <c r="T47" s="3" t="str">
        <f>_xlfn.XLOOKUP(C47,DB!$A$2:$A$255,DB!$D$2:$D$255,"")</f>
        <v>Sector 2</v>
      </c>
    </row>
    <row r="48" spans="1:20" x14ac:dyDescent="0.2">
      <c r="A48" t="s">
        <v>158</v>
      </c>
      <c r="B48" t="s">
        <v>18</v>
      </c>
      <c r="C48" t="s">
        <v>101</v>
      </c>
      <c r="D48" t="s">
        <v>54</v>
      </c>
      <c r="E48" t="s">
        <v>1810</v>
      </c>
      <c r="F48" s="2">
        <v>46317.654166666667</v>
      </c>
      <c r="G48" t="s">
        <v>22</v>
      </c>
      <c r="H48" t="s">
        <v>6681</v>
      </c>
      <c r="I48">
        <v>380</v>
      </c>
      <c r="J48" t="s">
        <v>23</v>
      </c>
      <c r="K48" t="s">
        <v>24</v>
      </c>
      <c r="L48">
        <v>858</v>
      </c>
      <c r="M48" t="s">
        <v>46</v>
      </c>
      <c r="N48" s="2">
        <v>46317.702083333337</v>
      </c>
      <c r="O48">
        <v>380</v>
      </c>
      <c r="P48" t="s">
        <v>26</v>
      </c>
      <c r="Q48">
        <v>190</v>
      </c>
      <c r="R48" s="3" t="str">
        <f>IF(OR(G48="12R",G48="12L"),_xlfn.XLOOKUP(C48,DB!$A$2:$A$255,DB!$B$2:$B$255,""),IF(OR(G48="30L",G48="30R"),_xlfn.XLOOKUP(C48,DB!$A$2:$A$255,DB!$C$2:$C$255,""),""))</f>
        <v>UDGUV</v>
      </c>
      <c r="S48" s="3">
        <f t="shared" si="0"/>
        <v>15</v>
      </c>
      <c r="T48" s="3" t="str">
        <f>_xlfn.XLOOKUP(C48,DB!$A$2:$A$255,DB!$D$2:$D$255,"")</f>
        <v>Sector 2</v>
      </c>
    </row>
    <row r="49" spans="1:20" x14ac:dyDescent="0.2">
      <c r="A49" t="s">
        <v>466</v>
      </c>
      <c r="B49" t="s">
        <v>18</v>
      </c>
      <c r="C49" t="s">
        <v>50</v>
      </c>
      <c r="D49" t="s">
        <v>34</v>
      </c>
      <c r="E49" t="s">
        <v>3053</v>
      </c>
      <c r="F49" s="2">
        <v>46317.655671296292</v>
      </c>
      <c r="G49" t="s">
        <v>22</v>
      </c>
      <c r="H49" t="s">
        <v>6682</v>
      </c>
      <c r="I49">
        <v>380</v>
      </c>
      <c r="J49" t="s">
        <v>23</v>
      </c>
      <c r="K49" t="s">
        <v>24</v>
      </c>
      <c r="L49">
        <v>852</v>
      </c>
      <c r="M49" t="s">
        <v>46</v>
      </c>
      <c r="N49" s="2">
        <v>46317.704155092593</v>
      </c>
      <c r="O49">
        <v>380</v>
      </c>
      <c r="P49" t="s">
        <v>26</v>
      </c>
      <c r="Q49">
        <v>190</v>
      </c>
      <c r="R49" s="3" t="str">
        <f>IF(OR(G49="12R",G49="12L"),_xlfn.XLOOKUP(C49,DB!$A$2:$A$255,DB!$B$2:$B$255,""),IF(OR(G49="30L",G49="30R"),_xlfn.XLOOKUP(C49,DB!$A$2:$A$255,DB!$C$2:$C$255,""),""))</f>
        <v>UDGUV</v>
      </c>
      <c r="S49" s="3">
        <f t="shared" si="0"/>
        <v>15</v>
      </c>
      <c r="T49" s="3" t="str">
        <f>_xlfn.XLOOKUP(C49,DB!$A$2:$A$255,DB!$D$2:$D$255,"")</f>
        <v>Sector 2</v>
      </c>
    </row>
    <row r="50" spans="1:20" x14ac:dyDescent="0.2">
      <c r="A50" t="s">
        <v>147</v>
      </c>
      <c r="B50" t="s">
        <v>18</v>
      </c>
      <c r="C50" t="s">
        <v>148</v>
      </c>
      <c r="D50" t="s">
        <v>64</v>
      </c>
      <c r="E50" t="s">
        <v>67</v>
      </c>
      <c r="F50" s="2">
        <v>46317.659143518518</v>
      </c>
      <c r="G50" t="s">
        <v>22</v>
      </c>
      <c r="H50" t="s">
        <v>149</v>
      </c>
      <c r="I50">
        <v>330</v>
      </c>
      <c r="J50" t="s">
        <v>23</v>
      </c>
      <c r="K50" t="s">
        <v>24</v>
      </c>
      <c r="L50">
        <v>136</v>
      </c>
      <c r="M50" t="s">
        <v>40</v>
      </c>
      <c r="N50" s="2">
        <v>46317.667719907404</v>
      </c>
      <c r="O50">
        <v>320</v>
      </c>
      <c r="P50" t="s">
        <v>26</v>
      </c>
      <c r="Q50">
        <v>190</v>
      </c>
      <c r="R50" s="3" t="str">
        <f>IF(OR(G50="12R",G50="12L"),_xlfn.XLOOKUP(C50,DB!$A$2:$A$255,DB!$B$2:$B$255,""),IF(OR(G50="30L",G50="30R"),_xlfn.XLOOKUP(C50,DB!$A$2:$A$255,DB!$C$2:$C$255,""),""))</f>
        <v>NUDAL</v>
      </c>
      <c r="S50" s="3">
        <f t="shared" si="0"/>
        <v>15</v>
      </c>
      <c r="T50" s="3" t="str">
        <f>_xlfn.XLOOKUP(C50,DB!$A$2:$A$255,DB!$D$2:$D$255,"")</f>
        <v>Sector 3</v>
      </c>
    </row>
    <row r="51" spans="1:20" x14ac:dyDescent="0.2">
      <c r="A51" t="s">
        <v>155</v>
      </c>
      <c r="B51" t="s">
        <v>18</v>
      </c>
      <c r="C51" t="s">
        <v>33</v>
      </c>
      <c r="D51" t="s">
        <v>54</v>
      </c>
      <c r="E51" t="s">
        <v>3542</v>
      </c>
      <c r="F51" s="2">
        <v>46317.660127314812</v>
      </c>
      <c r="G51" t="s">
        <v>22</v>
      </c>
      <c r="H51" t="s">
        <v>6683</v>
      </c>
      <c r="I51">
        <v>380</v>
      </c>
      <c r="J51" t="s">
        <v>23</v>
      </c>
      <c r="K51" t="s">
        <v>24</v>
      </c>
      <c r="L51">
        <v>874</v>
      </c>
      <c r="M51" t="s">
        <v>36</v>
      </c>
      <c r="N51" s="2">
        <v>46317.709907407407</v>
      </c>
      <c r="O51">
        <v>380</v>
      </c>
      <c r="P51" t="s">
        <v>26</v>
      </c>
      <c r="Q51">
        <v>190</v>
      </c>
      <c r="R51" s="3" t="str">
        <f>IF(OR(G51="12R",G51="12L"),_xlfn.XLOOKUP(C51,DB!$A$2:$A$255,DB!$B$2:$B$255,""),IF(OR(G51="30L",G51="30R"),_xlfn.XLOOKUP(C51,DB!$A$2:$A$255,DB!$C$2:$C$255,""),""))</f>
        <v>UDGUV</v>
      </c>
      <c r="S51" s="3">
        <f t="shared" si="0"/>
        <v>15</v>
      </c>
      <c r="T51" s="3" t="str">
        <f>_xlfn.XLOOKUP(C51,DB!$A$2:$A$255,DB!$D$2:$D$255,"")</f>
        <v>Sector 2</v>
      </c>
    </row>
    <row r="52" spans="1:20" x14ac:dyDescent="0.2">
      <c r="A52" t="s">
        <v>2986</v>
      </c>
      <c r="B52" t="s">
        <v>18</v>
      </c>
      <c r="C52" t="s">
        <v>203</v>
      </c>
      <c r="D52" t="s">
        <v>20</v>
      </c>
      <c r="E52" t="s">
        <v>6499</v>
      </c>
      <c r="F52" s="2">
        <v>46317.660983796297</v>
      </c>
      <c r="G52" t="s">
        <v>22</v>
      </c>
      <c r="H52" t="s">
        <v>6684</v>
      </c>
      <c r="I52">
        <v>380</v>
      </c>
      <c r="J52" t="s">
        <v>23</v>
      </c>
      <c r="K52" t="s">
        <v>24</v>
      </c>
      <c r="L52">
        <v>377</v>
      </c>
      <c r="M52" t="s">
        <v>269</v>
      </c>
      <c r="N52" s="2">
        <v>46317.682476851856</v>
      </c>
      <c r="O52">
        <v>360</v>
      </c>
      <c r="P52" t="s">
        <v>26</v>
      </c>
      <c r="Q52">
        <v>40</v>
      </c>
      <c r="R52" s="3" t="str">
        <f>IF(OR(G52="12R",G52="12L"),_xlfn.XLOOKUP(C52,DB!$A$2:$A$255,DB!$B$2:$B$255,""),IF(OR(G52="30L",G52="30R"),_xlfn.XLOOKUP(C52,DB!$A$2:$A$255,DB!$C$2:$C$255,""),""))</f>
        <v>ENEBA</v>
      </c>
      <c r="S52" s="3">
        <f t="shared" si="0"/>
        <v>15</v>
      </c>
      <c r="T52" s="3" t="str">
        <f>_xlfn.XLOOKUP(C52,DB!$A$2:$A$255,DB!$D$2:$D$255,"")</f>
        <v>Sector 3</v>
      </c>
    </row>
    <row r="53" spans="1:20" x14ac:dyDescent="0.2">
      <c r="A53" t="s">
        <v>163</v>
      </c>
      <c r="B53" t="s">
        <v>18</v>
      </c>
      <c r="C53" t="s">
        <v>101</v>
      </c>
      <c r="D53" t="s">
        <v>129</v>
      </c>
      <c r="E53" t="s">
        <v>6685</v>
      </c>
      <c r="F53" s="2">
        <v>46317.661898148144</v>
      </c>
      <c r="G53" t="s">
        <v>22</v>
      </c>
      <c r="H53" t="s">
        <v>4425</v>
      </c>
      <c r="I53">
        <v>380</v>
      </c>
      <c r="J53" t="s">
        <v>23</v>
      </c>
      <c r="K53" t="s">
        <v>24</v>
      </c>
      <c r="L53">
        <v>859</v>
      </c>
      <c r="M53" t="s">
        <v>46</v>
      </c>
      <c r="N53" s="2">
        <v>46317.709791666668</v>
      </c>
      <c r="O53">
        <v>380</v>
      </c>
      <c r="P53" t="s">
        <v>26</v>
      </c>
      <c r="Q53">
        <v>190</v>
      </c>
      <c r="R53" s="3" t="str">
        <f>IF(OR(G53="12R",G53="12L"),_xlfn.XLOOKUP(C53,DB!$A$2:$A$255,DB!$B$2:$B$255,""),IF(OR(G53="30L",G53="30R"),_xlfn.XLOOKUP(C53,DB!$A$2:$A$255,DB!$C$2:$C$255,""),""))</f>
        <v>UDGUV</v>
      </c>
      <c r="S53" s="3">
        <f t="shared" si="0"/>
        <v>15</v>
      </c>
      <c r="T53" s="3" t="str">
        <f>_xlfn.XLOOKUP(C53,DB!$A$2:$A$255,DB!$D$2:$D$255,"")</f>
        <v>Sector 2</v>
      </c>
    </row>
    <row r="54" spans="1:20" x14ac:dyDescent="0.2">
      <c r="A54" t="s">
        <v>395</v>
      </c>
      <c r="B54" t="s">
        <v>18</v>
      </c>
      <c r="C54" t="s">
        <v>28</v>
      </c>
      <c r="D54" t="s">
        <v>29</v>
      </c>
      <c r="E54" t="s">
        <v>6480</v>
      </c>
      <c r="F54" s="2">
        <v>46317.663124999999</v>
      </c>
      <c r="G54" t="s">
        <v>22</v>
      </c>
      <c r="H54" t="s">
        <v>6686</v>
      </c>
      <c r="I54">
        <v>370</v>
      </c>
      <c r="J54" t="s">
        <v>23</v>
      </c>
      <c r="K54" t="s">
        <v>24</v>
      </c>
      <c r="L54">
        <v>221</v>
      </c>
      <c r="M54" t="s">
        <v>383</v>
      </c>
      <c r="N54" s="2">
        <v>46317.676655092597</v>
      </c>
      <c r="O54">
        <v>275</v>
      </c>
      <c r="P54" t="s">
        <v>26</v>
      </c>
      <c r="Q54">
        <v>40</v>
      </c>
      <c r="R54" s="3" t="str">
        <f>IF(OR(G54="12R",G54="12L"),_xlfn.XLOOKUP(C54,DB!$A$2:$A$255,DB!$B$2:$B$255,""),IF(OR(G54="30L",G54="30R"),_xlfn.XLOOKUP(C54,DB!$A$2:$A$255,DB!$C$2:$C$255,""),""))</f>
        <v>OMSUK</v>
      </c>
      <c r="S54" s="3">
        <f t="shared" si="0"/>
        <v>15</v>
      </c>
      <c r="T54" s="3" t="str">
        <f>_xlfn.XLOOKUP(C54,DB!$A$2:$A$255,DB!$D$2:$D$255,"")</f>
        <v>Sector 3</v>
      </c>
    </row>
    <row r="55" spans="1:20" x14ac:dyDescent="0.2">
      <c r="A55" t="s">
        <v>393</v>
      </c>
      <c r="B55" t="s">
        <v>18</v>
      </c>
      <c r="C55" t="s">
        <v>28</v>
      </c>
      <c r="D55" t="s">
        <v>29</v>
      </c>
      <c r="E55" t="s">
        <v>2776</v>
      </c>
      <c r="F55" s="2">
        <v>46317.66443287037</v>
      </c>
      <c r="G55" t="s">
        <v>22</v>
      </c>
      <c r="H55" t="s">
        <v>6687</v>
      </c>
      <c r="I55">
        <v>370</v>
      </c>
      <c r="J55" t="s">
        <v>23</v>
      </c>
      <c r="K55" t="s">
        <v>24</v>
      </c>
      <c r="L55">
        <v>369</v>
      </c>
      <c r="M55" t="s">
        <v>31</v>
      </c>
      <c r="N55" s="2">
        <v>46317.686215277776</v>
      </c>
      <c r="O55">
        <v>370</v>
      </c>
      <c r="P55" t="s">
        <v>26</v>
      </c>
      <c r="Q55">
        <v>40</v>
      </c>
      <c r="R55" s="3" t="str">
        <f>IF(OR(G55="12R",G55="12L"),_xlfn.XLOOKUP(C55,DB!$A$2:$A$255,DB!$B$2:$B$255,""),IF(OR(G55="30L",G55="30R"),_xlfn.XLOOKUP(C55,DB!$A$2:$A$255,DB!$C$2:$C$255,""),""))</f>
        <v>OMSUK</v>
      </c>
      <c r="S55" s="3">
        <f t="shared" si="0"/>
        <v>15</v>
      </c>
      <c r="T55" s="3" t="str">
        <f>_xlfn.XLOOKUP(C55,DB!$A$2:$A$255,DB!$D$2:$D$255,"")</f>
        <v>Sector 3</v>
      </c>
    </row>
    <row r="56" spans="1:20" x14ac:dyDescent="0.2">
      <c r="A56" t="s">
        <v>223</v>
      </c>
      <c r="B56" t="s">
        <v>18</v>
      </c>
      <c r="C56" t="s">
        <v>224</v>
      </c>
      <c r="D56" t="s">
        <v>129</v>
      </c>
      <c r="E56" t="s">
        <v>1150</v>
      </c>
      <c r="F56" s="2">
        <v>46317.666018518517</v>
      </c>
      <c r="G56" t="s">
        <v>22</v>
      </c>
      <c r="H56" t="s">
        <v>6688</v>
      </c>
      <c r="I56">
        <v>400</v>
      </c>
      <c r="J56" t="s">
        <v>23</v>
      </c>
      <c r="K56" t="s">
        <v>24</v>
      </c>
      <c r="L56">
        <v>572</v>
      </c>
      <c r="M56" t="s">
        <v>130</v>
      </c>
      <c r="N56" s="2">
        <v>46317.698333333334</v>
      </c>
      <c r="O56">
        <v>400</v>
      </c>
      <c r="P56" t="s">
        <v>26</v>
      </c>
      <c r="Q56">
        <v>40</v>
      </c>
      <c r="R56" s="3" t="str">
        <f>IF(OR(G56="12R",G56="12L"),_xlfn.XLOOKUP(C56,DB!$A$2:$A$255,DB!$B$2:$B$255,""),IF(OR(G56="30L",G56="30R"),_xlfn.XLOOKUP(C56,DB!$A$2:$A$255,DB!$C$2:$C$255,""),""))</f>
        <v>ENEBA</v>
      </c>
      <c r="S56" s="3">
        <f t="shared" si="0"/>
        <v>15</v>
      </c>
      <c r="T56" s="3" t="str">
        <f>_xlfn.XLOOKUP(C56,DB!$A$2:$A$255,DB!$D$2:$D$255,"")</f>
        <v>Sector 3</v>
      </c>
    </row>
    <row r="57" spans="1:20" x14ac:dyDescent="0.2">
      <c r="A57" t="s">
        <v>157</v>
      </c>
      <c r="B57" t="s">
        <v>18</v>
      </c>
      <c r="C57" t="s">
        <v>19</v>
      </c>
      <c r="D57" t="s">
        <v>20</v>
      </c>
      <c r="E57" t="s">
        <v>161</v>
      </c>
      <c r="F57" s="2">
        <v>46317.670706018514</v>
      </c>
      <c r="G57" t="s">
        <v>22</v>
      </c>
      <c r="H57" t="s">
        <v>6689</v>
      </c>
      <c r="I57">
        <v>360</v>
      </c>
      <c r="J57" t="s">
        <v>23</v>
      </c>
      <c r="K57" t="s">
        <v>24</v>
      </c>
      <c r="L57">
        <v>869</v>
      </c>
      <c r="M57" t="s">
        <v>181</v>
      </c>
      <c r="N57" s="2">
        <v>46317.720497685186</v>
      </c>
      <c r="O57">
        <v>360</v>
      </c>
      <c r="P57" t="s">
        <v>26</v>
      </c>
      <c r="Q57">
        <v>190</v>
      </c>
      <c r="R57" s="3" t="str">
        <f>IF(OR(G57="12R",G57="12L"),_xlfn.XLOOKUP(C57,DB!$A$2:$A$255,DB!$B$2:$B$255,""),IF(OR(G57="30L",G57="30R"),_xlfn.XLOOKUP(C57,DB!$A$2:$A$255,DB!$C$2:$C$255,""),""))</f>
        <v>UDGUV</v>
      </c>
      <c r="S57" s="3">
        <f t="shared" si="0"/>
        <v>16</v>
      </c>
      <c r="T57" s="3" t="str">
        <f>_xlfn.XLOOKUP(C57,DB!$A$2:$A$255,DB!$D$2:$D$255,"")</f>
        <v>Sector 2</v>
      </c>
    </row>
    <row r="58" spans="1:20" x14ac:dyDescent="0.2">
      <c r="A58" t="s">
        <v>471</v>
      </c>
      <c r="B58" t="s">
        <v>18</v>
      </c>
      <c r="C58" t="s">
        <v>208</v>
      </c>
      <c r="D58" t="s">
        <v>20</v>
      </c>
      <c r="E58" t="s">
        <v>6690</v>
      </c>
      <c r="F58" s="2">
        <v>46317.671273148153</v>
      </c>
      <c r="G58" t="s">
        <v>22</v>
      </c>
      <c r="H58" t="s">
        <v>6691</v>
      </c>
      <c r="I58">
        <v>350</v>
      </c>
      <c r="J58" t="s">
        <v>23</v>
      </c>
      <c r="K58" t="s">
        <v>24</v>
      </c>
      <c r="L58">
        <v>365</v>
      </c>
      <c r="M58" t="s">
        <v>31</v>
      </c>
      <c r="N58" s="2">
        <v>46317.690775462965</v>
      </c>
      <c r="O58">
        <v>350</v>
      </c>
      <c r="P58" t="s">
        <v>26</v>
      </c>
      <c r="Q58">
        <v>40</v>
      </c>
      <c r="R58" s="3" t="str">
        <f>IF(OR(G58="12R",G58="12L"),_xlfn.XLOOKUP(C58,DB!$A$2:$A$255,DB!$B$2:$B$255,""),IF(OR(G58="30L",G58="30R"),_xlfn.XLOOKUP(C58,DB!$A$2:$A$255,DB!$C$2:$C$255,""),""))</f>
        <v>ENEBA</v>
      </c>
      <c r="S58" s="3">
        <f t="shared" si="0"/>
        <v>16</v>
      </c>
      <c r="T58" s="3" t="str">
        <f>_xlfn.XLOOKUP(C58,DB!$A$2:$A$255,DB!$D$2:$D$255,"")</f>
        <v>Sector 3</v>
      </c>
    </row>
    <row r="59" spans="1:20" x14ac:dyDescent="0.2">
      <c r="A59" t="s">
        <v>2992</v>
      </c>
      <c r="B59" t="s">
        <v>18</v>
      </c>
      <c r="C59" t="s">
        <v>493</v>
      </c>
      <c r="D59" t="s">
        <v>61</v>
      </c>
      <c r="E59" t="s">
        <v>4473</v>
      </c>
      <c r="F59" s="2">
        <v>46317.678344907406</v>
      </c>
      <c r="G59" t="s">
        <v>22</v>
      </c>
      <c r="H59" t="s">
        <v>6692</v>
      </c>
      <c r="I59">
        <v>360</v>
      </c>
      <c r="J59" t="s">
        <v>23</v>
      </c>
      <c r="K59" t="s">
        <v>24</v>
      </c>
      <c r="L59">
        <v>439</v>
      </c>
      <c r="M59" t="s">
        <v>204</v>
      </c>
      <c r="N59" s="2">
        <v>46317.704270833332</v>
      </c>
      <c r="O59">
        <v>360</v>
      </c>
      <c r="P59" t="s">
        <v>26</v>
      </c>
      <c r="Q59">
        <v>40</v>
      </c>
      <c r="R59" s="3" t="str">
        <f>IF(OR(G59="12R",G59="12L"),_xlfn.XLOOKUP(C59,DB!$A$2:$A$255,DB!$B$2:$B$255,""),IF(OR(G59="30L",G59="30R"),_xlfn.XLOOKUP(C59,DB!$A$2:$A$255,DB!$C$2:$C$255,""),""))</f>
        <v>ENEBA</v>
      </c>
      <c r="S59" s="3">
        <f t="shared" si="0"/>
        <v>16</v>
      </c>
      <c r="T59" s="3" t="str">
        <f>_xlfn.XLOOKUP(C59,DB!$A$2:$A$255,DB!$D$2:$D$255,"")</f>
        <v>Sector 3</v>
      </c>
    </row>
    <row r="60" spans="1:20" x14ac:dyDescent="0.2">
      <c r="A60" t="s">
        <v>175</v>
      </c>
      <c r="B60" t="s">
        <v>18</v>
      </c>
      <c r="C60" t="s">
        <v>28</v>
      </c>
      <c r="D60" t="s">
        <v>61</v>
      </c>
      <c r="E60" t="s">
        <v>176</v>
      </c>
      <c r="F60" s="2">
        <v>46317.679594907408</v>
      </c>
      <c r="G60" t="s">
        <v>22</v>
      </c>
      <c r="H60" t="s">
        <v>6693</v>
      </c>
      <c r="I60">
        <v>370</v>
      </c>
      <c r="J60" t="s">
        <v>23</v>
      </c>
      <c r="K60" t="s">
        <v>24</v>
      </c>
      <c r="L60">
        <v>359</v>
      </c>
      <c r="M60" t="s">
        <v>31</v>
      </c>
      <c r="N60" s="2">
        <v>46317.700833333336</v>
      </c>
      <c r="O60">
        <v>370</v>
      </c>
      <c r="P60" t="s">
        <v>26</v>
      </c>
      <c r="Q60">
        <v>40</v>
      </c>
      <c r="R60" s="3" t="str">
        <f>IF(OR(G60="12R",G60="12L"),_xlfn.XLOOKUP(C60,DB!$A$2:$A$255,DB!$B$2:$B$255,""),IF(OR(G60="30L",G60="30R"),_xlfn.XLOOKUP(C60,DB!$A$2:$A$255,DB!$C$2:$C$255,""),""))</f>
        <v>OMSUK</v>
      </c>
      <c r="S60" s="3">
        <f t="shared" si="0"/>
        <v>16</v>
      </c>
      <c r="T60" s="3" t="str">
        <f>_xlfn.XLOOKUP(C60,DB!$A$2:$A$255,DB!$D$2:$D$255,"")</f>
        <v>Sector 3</v>
      </c>
    </row>
    <row r="61" spans="1:20" x14ac:dyDescent="0.2">
      <c r="A61" t="s">
        <v>396</v>
      </c>
      <c r="B61" t="s">
        <v>18</v>
      </c>
      <c r="C61" t="s">
        <v>101</v>
      </c>
      <c r="D61" t="s">
        <v>34</v>
      </c>
      <c r="E61" t="s">
        <v>3297</v>
      </c>
      <c r="F61" s="2">
        <v>46317.680636574078</v>
      </c>
      <c r="G61" t="s">
        <v>22</v>
      </c>
      <c r="H61" t="s">
        <v>6681</v>
      </c>
      <c r="I61">
        <v>360</v>
      </c>
      <c r="J61" t="s">
        <v>23</v>
      </c>
      <c r="K61" t="s">
        <v>24</v>
      </c>
      <c r="L61">
        <v>858</v>
      </c>
      <c r="M61" t="s">
        <v>46</v>
      </c>
      <c r="N61" s="2">
        <v>46317.728831018518</v>
      </c>
      <c r="O61">
        <v>360</v>
      </c>
      <c r="P61" t="s">
        <v>26</v>
      </c>
      <c r="Q61">
        <v>190</v>
      </c>
      <c r="R61" s="3" t="str">
        <f>IF(OR(G61="12R",G61="12L"),_xlfn.XLOOKUP(C61,DB!$A$2:$A$255,DB!$B$2:$B$255,""),IF(OR(G61="30L",G61="30R"),_xlfn.XLOOKUP(C61,DB!$A$2:$A$255,DB!$C$2:$C$255,""),""))</f>
        <v>UDGUV</v>
      </c>
      <c r="S61" s="3">
        <f t="shared" si="0"/>
        <v>16</v>
      </c>
      <c r="T61" s="3" t="str">
        <f>_xlfn.XLOOKUP(C61,DB!$A$2:$A$255,DB!$D$2:$D$255,"")</f>
        <v>Sector 2</v>
      </c>
    </row>
    <row r="62" spans="1:20" x14ac:dyDescent="0.2">
      <c r="A62" t="s">
        <v>177</v>
      </c>
      <c r="B62" t="s">
        <v>18</v>
      </c>
      <c r="C62" t="s">
        <v>178</v>
      </c>
      <c r="D62" t="s">
        <v>44</v>
      </c>
      <c r="E62" t="s">
        <v>6694</v>
      </c>
      <c r="F62" s="2">
        <v>46317.682083333333</v>
      </c>
      <c r="G62" t="s">
        <v>22</v>
      </c>
      <c r="H62" t="s">
        <v>6695</v>
      </c>
      <c r="I62">
        <v>370</v>
      </c>
      <c r="J62" t="s">
        <v>23</v>
      </c>
      <c r="K62" t="s">
        <v>24</v>
      </c>
      <c r="L62">
        <v>359</v>
      </c>
      <c r="M62" t="s">
        <v>31</v>
      </c>
      <c r="N62" s="2">
        <v>46317.702662037038</v>
      </c>
      <c r="O62">
        <v>350</v>
      </c>
      <c r="P62" t="s">
        <v>26</v>
      </c>
      <c r="Q62">
        <v>40</v>
      </c>
      <c r="R62" s="3" t="str">
        <f>IF(OR(G62="12R",G62="12L"),_xlfn.XLOOKUP(C62,DB!$A$2:$A$255,DB!$B$2:$B$255,""),IF(OR(G62="30L",G62="30R"),_xlfn.XLOOKUP(C62,DB!$A$2:$A$255,DB!$C$2:$C$255,""),""))</f>
        <v>OMSUK</v>
      </c>
      <c r="S62" s="3">
        <f t="shared" si="0"/>
        <v>16</v>
      </c>
      <c r="T62" s="3" t="str">
        <f>_xlfn.XLOOKUP(C62,DB!$A$2:$A$255,DB!$D$2:$D$255,"")</f>
        <v>Sector 3</v>
      </c>
    </row>
    <row r="63" spans="1:20" x14ac:dyDescent="0.2">
      <c r="A63" t="s">
        <v>2251</v>
      </c>
      <c r="B63" t="s">
        <v>18</v>
      </c>
      <c r="C63" t="s">
        <v>128</v>
      </c>
      <c r="D63" t="s">
        <v>129</v>
      </c>
      <c r="E63" t="s">
        <v>6696</v>
      </c>
      <c r="F63" s="2">
        <v>46317.683379629627</v>
      </c>
      <c r="G63" t="s">
        <v>22</v>
      </c>
      <c r="H63" t="s">
        <v>6697</v>
      </c>
      <c r="I63">
        <v>360</v>
      </c>
      <c r="J63" t="s">
        <v>23</v>
      </c>
      <c r="K63" t="s">
        <v>24</v>
      </c>
      <c r="L63">
        <v>535</v>
      </c>
      <c r="M63" t="s">
        <v>130</v>
      </c>
      <c r="N63" s="2">
        <v>46317.713171296295</v>
      </c>
      <c r="O63">
        <v>360</v>
      </c>
      <c r="P63" t="s">
        <v>26</v>
      </c>
      <c r="Q63">
        <v>360</v>
      </c>
      <c r="R63" s="3" t="str">
        <f>IF(OR(G63="12R",G63="12L"),_xlfn.XLOOKUP(C63,DB!$A$2:$A$255,DB!$B$2:$B$255,""),IF(OR(G63="30L",G63="30R"),_xlfn.XLOOKUP(C63,DB!$A$2:$A$255,DB!$C$2:$C$255,""),""))</f>
        <v>ENEBA</v>
      </c>
      <c r="S63" s="3">
        <f t="shared" si="0"/>
        <v>16</v>
      </c>
      <c r="T63" s="3" t="str">
        <f>_xlfn.XLOOKUP(C63,DB!$A$2:$A$255,DB!$D$2:$D$255,"")</f>
        <v>Sector 3</v>
      </c>
    </row>
    <row r="64" spans="1:20" x14ac:dyDescent="0.2">
      <c r="A64" t="s">
        <v>168</v>
      </c>
      <c r="B64" t="s">
        <v>18</v>
      </c>
      <c r="C64" t="s">
        <v>115</v>
      </c>
      <c r="D64" t="s">
        <v>29</v>
      </c>
      <c r="E64" t="s">
        <v>6698</v>
      </c>
      <c r="F64" s="2">
        <v>46317.685474537036</v>
      </c>
      <c r="G64" t="s">
        <v>22</v>
      </c>
      <c r="H64" t="s">
        <v>6699</v>
      </c>
      <c r="I64">
        <v>350</v>
      </c>
      <c r="J64" t="s">
        <v>23</v>
      </c>
      <c r="K64" t="s">
        <v>24</v>
      </c>
      <c r="L64">
        <v>150</v>
      </c>
      <c r="M64" t="s">
        <v>117</v>
      </c>
      <c r="N64" s="2">
        <v>46317.695555555554</v>
      </c>
      <c r="O64">
        <v>277</v>
      </c>
      <c r="P64" t="s">
        <v>26</v>
      </c>
      <c r="Q64">
        <v>190</v>
      </c>
      <c r="R64" s="3" t="str">
        <f>IF(OR(G64="12R",G64="12L"),_xlfn.XLOOKUP(C64,DB!$A$2:$A$255,DB!$B$2:$B$255,""),IF(OR(G64="30L",G64="30R"),_xlfn.XLOOKUP(C64,DB!$A$2:$A$255,DB!$C$2:$C$255,""),""))</f>
        <v>TAKUX</v>
      </c>
      <c r="S64" s="3">
        <f t="shared" si="0"/>
        <v>16</v>
      </c>
      <c r="T64" s="3" t="str">
        <f>_xlfn.XLOOKUP(C64,DB!$A$2:$A$255,DB!$D$2:$D$255,"")</f>
        <v>Sector 7</v>
      </c>
    </row>
    <row r="65" spans="1:20" x14ac:dyDescent="0.2">
      <c r="A65" t="s">
        <v>171</v>
      </c>
      <c r="B65" t="s">
        <v>18</v>
      </c>
      <c r="C65" t="s">
        <v>172</v>
      </c>
      <c r="D65" t="s">
        <v>34</v>
      </c>
      <c r="E65" t="s">
        <v>870</v>
      </c>
      <c r="F65" s="2">
        <v>46317.687905092593</v>
      </c>
      <c r="G65" t="s">
        <v>22</v>
      </c>
      <c r="H65" t="s">
        <v>6700</v>
      </c>
      <c r="I65">
        <v>380</v>
      </c>
      <c r="J65" t="s">
        <v>23</v>
      </c>
      <c r="K65" t="s">
        <v>24</v>
      </c>
      <c r="L65">
        <v>341</v>
      </c>
      <c r="M65" t="s">
        <v>174</v>
      </c>
      <c r="N65" s="2">
        <v>46317.708182870367</v>
      </c>
      <c r="O65">
        <v>380</v>
      </c>
      <c r="P65" t="s">
        <v>26</v>
      </c>
      <c r="Q65">
        <v>190</v>
      </c>
      <c r="R65" s="3" t="str">
        <f>IF(OR(G65="12R",G65="12L"),_xlfn.XLOOKUP(C65,DB!$A$2:$A$255,DB!$B$2:$B$255,""),IF(OR(G65="30L",G65="30R"),_xlfn.XLOOKUP(C65,DB!$A$2:$A$255,DB!$C$2:$C$255,""),""))</f>
        <v>CZM</v>
      </c>
      <c r="S65" s="3">
        <f t="shared" si="0"/>
        <v>16</v>
      </c>
      <c r="T65" s="3" t="str">
        <f>_xlfn.XLOOKUP(C65,DB!$A$2:$A$255,DB!$D$2:$D$255,"")</f>
        <v>Sector 7</v>
      </c>
    </row>
    <row r="66" spans="1:20" x14ac:dyDescent="0.2">
      <c r="A66" t="s">
        <v>584</v>
      </c>
      <c r="B66" t="s">
        <v>18</v>
      </c>
      <c r="C66" t="s">
        <v>19</v>
      </c>
      <c r="D66" t="s">
        <v>54</v>
      </c>
      <c r="E66" t="s">
        <v>102</v>
      </c>
      <c r="F66" s="2">
        <v>46317.689803240741</v>
      </c>
      <c r="G66" t="s">
        <v>22</v>
      </c>
      <c r="H66" t="s">
        <v>6701</v>
      </c>
      <c r="I66">
        <v>380</v>
      </c>
      <c r="J66" t="s">
        <v>23</v>
      </c>
      <c r="K66" t="s">
        <v>24</v>
      </c>
      <c r="L66">
        <v>868</v>
      </c>
      <c r="M66" t="s">
        <v>181</v>
      </c>
      <c r="N66" s="2">
        <v>46317.738969907412</v>
      </c>
      <c r="O66">
        <v>380</v>
      </c>
      <c r="P66" t="s">
        <v>26</v>
      </c>
      <c r="Q66">
        <v>190</v>
      </c>
      <c r="R66" s="3" t="str">
        <f>IF(OR(G66="12R",G66="12L"),_xlfn.XLOOKUP(C66,DB!$A$2:$A$255,DB!$B$2:$B$255,""),IF(OR(G66="30L",G66="30R"),_xlfn.XLOOKUP(C66,DB!$A$2:$A$255,DB!$C$2:$C$255,""),""))</f>
        <v>UDGUV</v>
      </c>
      <c r="S66" s="3">
        <f t="shared" si="0"/>
        <v>16</v>
      </c>
      <c r="T66" s="3" t="str">
        <f>_xlfn.XLOOKUP(C66,DB!$A$2:$A$255,DB!$D$2:$D$255,"")</f>
        <v>Sector 2</v>
      </c>
    </row>
    <row r="67" spans="1:20" x14ac:dyDescent="0.2">
      <c r="A67" t="s">
        <v>189</v>
      </c>
      <c r="B67" t="s">
        <v>18</v>
      </c>
      <c r="C67" t="s">
        <v>18</v>
      </c>
      <c r="D67" t="s">
        <v>34</v>
      </c>
      <c r="E67" t="s">
        <v>295</v>
      </c>
      <c r="F67" s="2">
        <v>46317.69159722222</v>
      </c>
      <c r="G67" t="s">
        <v>22</v>
      </c>
      <c r="H67" t="s">
        <v>6702</v>
      </c>
      <c r="I67">
        <v>390</v>
      </c>
      <c r="J67" t="s">
        <v>23</v>
      </c>
      <c r="K67" t="s">
        <v>24</v>
      </c>
      <c r="L67">
        <v>786</v>
      </c>
      <c r="M67" t="s">
        <v>18</v>
      </c>
      <c r="N67" s="2">
        <v>46317.743113425924</v>
      </c>
      <c r="O67">
        <v>0</v>
      </c>
      <c r="P67" t="s">
        <v>26</v>
      </c>
      <c r="Q67">
        <v>190</v>
      </c>
      <c r="R67" s="3" t="str">
        <f>IF(OR(G67="12R",G67="12L"),_xlfn.XLOOKUP(C67,DB!$A$2:$A$255,DB!$B$2:$B$255,""),IF(OR(G67="30L",G67="30R"),_xlfn.XLOOKUP(C67,DB!$A$2:$A$255,DB!$C$2:$C$255,""),""))</f>
        <v/>
      </c>
      <c r="S67" s="3">
        <f t="shared" ref="S67:S130" si="1">HOUR(F67)</f>
        <v>16</v>
      </c>
      <c r="T67" s="3" t="str">
        <f>_xlfn.XLOOKUP(C67,DB!$A$2:$A$255,DB!$D$2:$D$255,"")</f>
        <v/>
      </c>
    </row>
    <row r="68" spans="1:20" x14ac:dyDescent="0.2">
      <c r="A68" t="s">
        <v>475</v>
      </c>
      <c r="B68" t="s">
        <v>18</v>
      </c>
      <c r="C68" t="s">
        <v>249</v>
      </c>
      <c r="D68" t="s">
        <v>129</v>
      </c>
      <c r="E68" t="s">
        <v>2120</v>
      </c>
      <c r="F68" s="2">
        <v>46317.692395833335</v>
      </c>
      <c r="G68" t="s">
        <v>22</v>
      </c>
      <c r="H68" t="s">
        <v>6703</v>
      </c>
      <c r="I68">
        <v>380</v>
      </c>
      <c r="J68" t="s">
        <v>23</v>
      </c>
      <c r="K68" t="s">
        <v>24</v>
      </c>
      <c r="L68">
        <v>587</v>
      </c>
      <c r="M68" t="s">
        <v>130</v>
      </c>
      <c r="N68" s="2">
        <v>46317.72451388889</v>
      </c>
      <c r="O68">
        <v>380</v>
      </c>
      <c r="P68" t="s">
        <v>26</v>
      </c>
      <c r="Q68">
        <v>40</v>
      </c>
      <c r="R68" s="3" t="str">
        <f>IF(OR(G68="12R",G68="12L"),_xlfn.XLOOKUP(C68,DB!$A$2:$A$255,DB!$B$2:$B$255,""),IF(OR(G68="30L",G68="30R"),_xlfn.XLOOKUP(C68,DB!$A$2:$A$255,DB!$C$2:$C$255,""),""))</f>
        <v>UDGUV</v>
      </c>
      <c r="S68" s="3">
        <f t="shared" si="1"/>
        <v>16</v>
      </c>
      <c r="T68" s="3" t="str">
        <f>_xlfn.XLOOKUP(C68,DB!$A$2:$A$255,DB!$D$2:$D$255,"")</f>
        <v>Sector 2</v>
      </c>
    </row>
    <row r="69" spans="1:20" x14ac:dyDescent="0.2">
      <c r="A69" t="s">
        <v>160</v>
      </c>
      <c r="B69" t="s">
        <v>18</v>
      </c>
      <c r="C69" t="s">
        <v>43</v>
      </c>
      <c r="D69" t="s">
        <v>20</v>
      </c>
      <c r="E69" t="s">
        <v>743</v>
      </c>
      <c r="F69" s="2">
        <v>46317.698599537034</v>
      </c>
      <c r="G69" t="s">
        <v>22</v>
      </c>
      <c r="H69" t="s">
        <v>6704</v>
      </c>
      <c r="I69">
        <v>360</v>
      </c>
      <c r="J69" t="s">
        <v>23</v>
      </c>
      <c r="K69" t="s">
        <v>24</v>
      </c>
      <c r="L69">
        <v>858</v>
      </c>
      <c r="M69" t="s">
        <v>46</v>
      </c>
      <c r="N69" s="2">
        <v>46317.745023148149</v>
      </c>
      <c r="O69">
        <v>360</v>
      </c>
      <c r="P69" t="s">
        <v>26</v>
      </c>
      <c r="Q69">
        <v>190</v>
      </c>
      <c r="R69" s="3" t="str">
        <f>IF(OR(G69="12R",G69="12L"),_xlfn.XLOOKUP(C69,DB!$A$2:$A$255,DB!$B$2:$B$255,""),IF(OR(G69="30L",G69="30R"),_xlfn.XLOOKUP(C69,DB!$A$2:$A$255,DB!$C$2:$C$255,""),""))</f>
        <v>UDGUV</v>
      </c>
      <c r="S69" s="3">
        <f t="shared" si="1"/>
        <v>16</v>
      </c>
      <c r="T69" s="3" t="str">
        <f>_xlfn.XLOOKUP(C69,DB!$A$2:$A$255,DB!$D$2:$D$255,"")</f>
        <v>Sector 2</v>
      </c>
    </row>
    <row r="70" spans="1:20" x14ac:dyDescent="0.2">
      <c r="A70" t="s">
        <v>196</v>
      </c>
      <c r="B70" t="s">
        <v>18</v>
      </c>
      <c r="C70" t="s">
        <v>43</v>
      </c>
      <c r="D70" t="s">
        <v>44</v>
      </c>
      <c r="E70" t="s">
        <v>572</v>
      </c>
      <c r="F70" s="2">
        <v>46317.699907407412</v>
      </c>
      <c r="G70" t="s">
        <v>22</v>
      </c>
      <c r="H70" t="s">
        <v>6705</v>
      </c>
      <c r="I70">
        <v>380</v>
      </c>
      <c r="J70" t="s">
        <v>23</v>
      </c>
      <c r="K70" t="s">
        <v>24</v>
      </c>
      <c r="L70">
        <v>859</v>
      </c>
      <c r="M70" t="s">
        <v>46</v>
      </c>
      <c r="N70" s="2">
        <v>46317.748298611114</v>
      </c>
      <c r="O70">
        <v>380</v>
      </c>
      <c r="P70" t="s">
        <v>26</v>
      </c>
      <c r="Q70">
        <v>190</v>
      </c>
      <c r="R70" s="3" t="str">
        <f>IF(OR(G70="12R",G70="12L"),_xlfn.XLOOKUP(C70,DB!$A$2:$A$255,DB!$B$2:$B$255,""),IF(OR(G70="30L",G70="30R"),_xlfn.XLOOKUP(C70,DB!$A$2:$A$255,DB!$C$2:$C$255,""),""))</f>
        <v>UDGUV</v>
      </c>
      <c r="S70" s="3">
        <f t="shared" si="1"/>
        <v>16</v>
      </c>
      <c r="T70" s="3" t="str">
        <f>_xlfn.XLOOKUP(C70,DB!$A$2:$A$255,DB!$D$2:$D$255,"")</f>
        <v>Sector 2</v>
      </c>
    </row>
    <row r="71" spans="1:20" x14ac:dyDescent="0.2">
      <c r="A71" t="s">
        <v>164</v>
      </c>
      <c r="B71" t="s">
        <v>18</v>
      </c>
      <c r="C71" t="s">
        <v>165</v>
      </c>
      <c r="D71" t="s">
        <v>34</v>
      </c>
      <c r="E71" t="s">
        <v>545</v>
      </c>
      <c r="F71" s="2">
        <v>46317.701307870375</v>
      </c>
      <c r="G71" t="s">
        <v>22</v>
      </c>
      <c r="H71" t="s">
        <v>6706</v>
      </c>
      <c r="I71">
        <v>360</v>
      </c>
      <c r="J71" t="s">
        <v>23</v>
      </c>
      <c r="K71" t="s">
        <v>24</v>
      </c>
      <c r="L71">
        <v>870</v>
      </c>
      <c r="M71" t="s">
        <v>36</v>
      </c>
      <c r="N71" s="2">
        <v>46317.750127314815</v>
      </c>
      <c r="O71">
        <v>360</v>
      </c>
      <c r="P71" t="s">
        <v>26</v>
      </c>
      <c r="Q71">
        <v>190</v>
      </c>
      <c r="R71" s="3" t="str">
        <f>IF(OR(G71="12R",G71="12L"),_xlfn.XLOOKUP(C71,DB!$A$2:$A$255,DB!$B$2:$B$255,""),IF(OR(G71="30L",G71="30R"),_xlfn.XLOOKUP(C71,DB!$A$2:$A$255,DB!$C$2:$C$255,""),""))</f>
        <v>UDGUV</v>
      </c>
      <c r="S71" s="3">
        <f t="shared" si="1"/>
        <v>16</v>
      </c>
      <c r="T71" s="3" t="str">
        <f>_xlfn.XLOOKUP(C71,DB!$A$2:$A$255,DB!$D$2:$D$255,"")</f>
        <v>Sector 2</v>
      </c>
    </row>
    <row r="72" spans="1:20" x14ac:dyDescent="0.2">
      <c r="A72" t="s">
        <v>194</v>
      </c>
      <c r="B72" t="s">
        <v>18</v>
      </c>
      <c r="C72" t="s">
        <v>144</v>
      </c>
      <c r="D72" t="s">
        <v>61</v>
      </c>
      <c r="E72" t="s">
        <v>2721</v>
      </c>
      <c r="F72" s="2">
        <v>46317.702499999999</v>
      </c>
      <c r="G72" t="s">
        <v>22</v>
      </c>
      <c r="H72" t="s">
        <v>6707</v>
      </c>
      <c r="I72">
        <v>370</v>
      </c>
      <c r="J72" t="s">
        <v>23</v>
      </c>
      <c r="K72" t="s">
        <v>24</v>
      </c>
      <c r="L72">
        <v>359</v>
      </c>
      <c r="M72" t="s">
        <v>31</v>
      </c>
      <c r="N72" s="2">
        <v>46317.723854166667</v>
      </c>
      <c r="O72">
        <v>350</v>
      </c>
      <c r="P72" t="s">
        <v>26</v>
      </c>
      <c r="Q72">
        <v>40</v>
      </c>
      <c r="R72" s="3" t="str">
        <f>IF(OR(G72="12R",G72="12L"),_xlfn.XLOOKUP(C72,DB!$A$2:$A$255,DB!$B$2:$B$255,""),IF(OR(G72="30L",G72="30R"),_xlfn.XLOOKUP(C72,DB!$A$2:$A$255,DB!$C$2:$C$255,""),""))</f>
        <v>OMSUK</v>
      </c>
      <c r="S72" s="3">
        <f t="shared" si="1"/>
        <v>16</v>
      </c>
      <c r="T72" s="3" t="str">
        <f>_xlfn.XLOOKUP(C72,DB!$A$2:$A$255,DB!$D$2:$D$255,"")</f>
        <v>Sector 3</v>
      </c>
    </row>
    <row r="73" spans="1:20" x14ac:dyDescent="0.2">
      <c r="A73" t="s">
        <v>191</v>
      </c>
      <c r="B73" t="s">
        <v>18</v>
      </c>
      <c r="C73" t="s">
        <v>115</v>
      </c>
      <c r="D73" t="s">
        <v>129</v>
      </c>
      <c r="E73" t="s">
        <v>6708</v>
      </c>
      <c r="F73" s="2">
        <v>46317.70590277778</v>
      </c>
      <c r="G73" t="s">
        <v>22</v>
      </c>
      <c r="H73" t="s">
        <v>6709</v>
      </c>
      <c r="I73">
        <v>370</v>
      </c>
      <c r="J73" t="s">
        <v>23</v>
      </c>
      <c r="K73" t="s">
        <v>24</v>
      </c>
      <c r="L73">
        <v>150</v>
      </c>
      <c r="M73" t="s">
        <v>117</v>
      </c>
      <c r="N73" s="2">
        <v>46317.715682870374</v>
      </c>
      <c r="O73">
        <v>290</v>
      </c>
      <c r="P73" t="s">
        <v>26</v>
      </c>
      <c r="Q73">
        <v>190</v>
      </c>
      <c r="R73" s="3" t="str">
        <f>IF(OR(G73="12R",G73="12L"),_xlfn.XLOOKUP(C73,DB!$A$2:$A$255,DB!$B$2:$B$255,""),IF(OR(G73="30L",G73="30R"),_xlfn.XLOOKUP(C73,DB!$A$2:$A$255,DB!$C$2:$C$255,""),""))</f>
        <v>TAKUX</v>
      </c>
      <c r="S73" s="3">
        <f t="shared" si="1"/>
        <v>16</v>
      </c>
      <c r="T73" s="3" t="str">
        <f>_xlfn.XLOOKUP(C73,DB!$A$2:$A$255,DB!$D$2:$D$255,"")</f>
        <v>Sector 7</v>
      </c>
    </row>
    <row r="74" spans="1:20" x14ac:dyDescent="0.2">
      <c r="A74" t="s">
        <v>583</v>
      </c>
      <c r="B74" t="s">
        <v>18</v>
      </c>
      <c r="C74" t="s">
        <v>115</v>
      </c>
      <c r="D74" t="s">
        <v>129</v>
      </c>
      <c r="E74" t="s">
        <v>2272</v>
      </c>
      <c r="F74" s="2">
        <v>46317.707268518519</v>
      </c>
      <c r="G74" t="s">
        <v>22</v>
      </c>
      <c r="H74" t="s">
        <v>6710</v>
      </c>
      <c r="I74">
        <v>370</v>
      </c>
      <c r="J74" t="s">
        <v>23</v>
      </c>
      <c r="K74" t="s">
        <v>24</v>
      </c>
      <c r="L74">
        <v>150</v>
      </c>
      <c r="M74" t="s">
        <v>117</v>
      </c>
      <c r="N74" s="2">
        <v>46317.716840277775</v>
      </c>
      <c r="O74">
        <v>268</v>
      </c>
      <c r="P74" t="s">
        <v>26</v>
      </c>
      <c r="Q74">
        <v>190</v>
      </c>
      <c r="R74" s="3" t="str">
        <f>IF(OR(G74="12R",G74="12L"),_xlfn.XLOOKUP(C74,DB!$A$2:$A$255,DB!$B$2:$B$255,""),IF(OR(G74="30L",G74="30R"),_xlfn.XLOOKUP(C74,DB!$A$2:$A$255,DB!$C$2:$C$255,""),""))</f>
        <v>TAKUX</v>
      </c>
      <c r="S74" s="3">
        <f t="shared" si="1"/>
        <v>16</v>
      </c>
      <c r="T74" s="3" t="str">
        <f>_xlfn.XLOOKUP(C74,DB!$A$2:$A$255,DB!$D$2:$D$255,"")</f>
        <v>Sector 7</v>
      </c>
    </row>
    <row r="75" spans="1:20" x14ac:dyDescent="0.2">
      <c r="A75" t="s">
        <v>248</v>
      </c>
      <c r="B75" t="s">
        <v>18</v>
      </c>
      <c r="C75" t="s">
        <v>249</v>
      </c>
      <c r="D75" t="s">
        <v>29</v>
      </c>
      <c r="E75" t="s">
        <v>6711</v>
      </c>
      <c r="F75" s="2">
        <v>46317.711469907408</v>
      </c>
      <c r="G75" t="s">
        <v>22</v>
      </c>
      <c r="H75" t="s">
        <v>6712</v>
      </c>
      <c r="I75">
        <v>380</v>
      </c>
      <c r="J75" t="s">
        <v>23</v>
      </c>
      <c r="K75" t="s">
        <v>24</v>
      </c>
      <c r="L75">
        <v>544</v>
      </c>
      <c r="M75" t="s">
        <v>1616</v>
      </c>
      <c r="N75" s="2">
        <v>46317.741597222222</v>
      </c>
      <c r="O75">
        <v>380</v>
      </c>
      <c r="P75" t="s">
        <v>26</v>
      </c>
      <c r="Q75">
        <v>40</v>
      </c>
      <c r="R75" s="3" t="str">
        <f>IF(OR(G75="12R",G75="12L"),_xlfn.XLOOKUP(C75,DB!$A$2:$A$255,DB!$B$2:$B$255,""),IF(OR(G75="30L",G75="30R"),_xlfn.XLOOKUP(C75,DB!$A$2:$A$255,DB!$C$2:$C$255,""),""))</f>
        <v>UDGUV</v>
      </c>
      <c r="S75" s="3">
        <f t="shared" si="1"/>
        <v>17</v>
      </c>
      <c r="T75" s="3" t="str">
        <f>_xlfn.XLOOKUP(C75,DB!$A$2:$A$255,DB!$D$2:$D$255,"")</f>
        <v>Sector 2</v>
      </c>
    </row>
    <row r="76" spans="1:20" x14ac:dyDescent="0.2">
      <c r="A76" t="s">
        <v>154</v>
      </c>
      <c r="B76" t="s">
        <v>18</v>
      </c>
      <c r="C76" t="s">
        <v>43</v>
      </c>
      <c r="D76" t="s">
        <v>54</v>
      </c>
      <c r="E76" t="s">
        <v>72</v>
      </c>
      <c r="F76" s="2">
        <v>46317.714837962965</v>
      </c>
      <c r="G76" t="s">
        <v>22</v>
      </c>
      <c r="H76" t="s">
        <v>6713</v>
      </c>
      <c r="I76">
        <v>380</v>
      </c>
      <c r="J76" t="s">
        <v>23</v>
      </c>
      <c r="K76" t="s">
        <v>24</v>
      </c>
      <c r="L76">
        <v>859</v>
      </c>
      <c r="M76" t="s">
        <v>46</v>
      </c>
      <c r="N76" s="2">
        <v>46317.763506944444</v>
      </c>
      <c r="O76">
        <v>380</v>
      </c>
      <c r="P76" t="s">
        <v>26</v>
      </c>
      <c r="Q76">
        <v>190</v>
      </c>
      <c r="R76" s="3" t="str">
        <f>IF(OR(G76="12R",G76="12L"),_xlfn.XLOOKUP(C76,DB!$A$2:$A$255,DB!$B$2:$B$255,""),IF(OR(G76="30L",G76="30R"),_xlfn.XLOOKUP(C76,DB!$A$2:$A$255,DB!$C$2:$C$255,""),""))</f>
        <v>UDGUV</v>
      </c>
      <c r="S76" s="3">
        <f t="shared" si="1"/>
        <v>17</v>
      </c>
      <c r="T76" s="3" t="str">
        <f>_xlfn.XLOOKUP(C76,DB!$A$2:$A$255,DB!$D$2:$D$255,"")</f>
        <v>Sector 2</v>
      </c>
    </row>
    <row r="77" spans="1:20" x14ac:dyDescent="0.2">
      <c r="A77" t="s">
        <v>6714</v>
      </c>
      <c r="B77" t="s">
        <v>18</v>
      </c>
      <c r="C77" t="s">
        <v>66</v>
      </c>
      <c r="D77" t="s">
        <v>235</v>
      </c>
      <c r="F77" s="2">
        <v>46317.718449074076</v>
      </c>
      <c r="G77" t="s">
        <v>22</v>
      </c>
      <c r="H77" t="s">
        <v>6715</v>
      </c>
      <c r="I77">
        <v>410</v>
      </c>
      <c r="J77" t="s">
        <v>23</v>
      </c>
      <c r="K77" t="s">
        <v>51</v>
      </c>
      <c r="L77">
        <v>381</v>
      </c>
      <c r="M77" t="s">
        <v>66</v>
      </c>
      <c r="N77" s="2">
        <v>46317.746712962966</v>
      </c>
      <c r="O77">
        <v>0</v>
      </c>
      <c r="P77" t="s">
        <v>26</v>
      </c>
      <c r="Q77">
        <v>15</v>
      </c>
      <c r="R77" s="3" t="str">
        <f>IF(OR(G77="12R",G77="12L"),_xlfn.XLOOKUP(C77,DB!$A$2:$A$255,DB!$B$2:$B$255,""),IF(OR(G77="30L",G77="30R"),_xlfn.XLOOKUP(C77,DB!$A$2:$A$255,DB!$C$2:$C$255,""),""))</f>
        <v>UDGUV</v>
      </c>
      <c r="S77" s="3">
        <f t="shared" si="1"/>
        <v>17</v>
      </c>
      <c r="T77" s="3" t="str">
        <f>_xlfn.XLOOKUP(C77,DB!$A$2:$A$255,DB!$D$2:$D$255,"")</f>
        <v>Sector 2</v>
      </c>
    </row>
    <row r="78" spans="1:20" x14ac:dyDescent="0.2">
      <c r="A78" t="s">
        <v>198</v>
      </c>
      <c r="B78" t="s">
        <v>18</v>
      </c>
      <c r="C78" t="s">
        <v>199</v>
      </c>
      <c r="D78" t="s">
        <v>20</v>
      </c>
      <c r="E78" t="s">
        <v>6716</v>
      </c>
      <c r="F78" s="2">
        <v>46317.719050925924</v>
      </c>
      <c r="G78" t="s">
        <v>22</v>
      </c>
      <c r="H78" t="s">
        <v>6717</v>
      </c>
      <c r="I78">
        <v>350</v>
      </c>
      <c r="J78" t="s">
        <v>23</v>
      </c>
      <c r="K78" t="s">
        <v>24</v>
      </c>
      <c r="L78">
        <v>354</v>
      </c>
      <c r="M78" t="s">
        <v>31</v>
      </c>
      <c r="N78" s="2">
        <v>46317.73940972222</v>
      </c>
      <c r="O78">
        <v>350</v>
      </c>
      <c r="P78" t="s">
        <v>26</v>
      </c>
      <c r="Q78">
        <v>40</v>
      </c>
      <c r="R78" s="3" t="str">
        <f>IF(OR(G78="12R",G78="12L"),_xlfn.XLOOKUP(C78,DB!$A$2:$A$255,DB!$B$2:$B$255,""),IF(OR(G78="30L",G78="30R"),_xlfn.XLOOKUP(C78,DB!$A$2:$A$255,DB!$C$2:$C$255,""),""))</f>
        <v>OMSUK</v>
      </c>
      <c r="S78" s="3">
        <f t="shared" si="1"/>
        <v>17</v>
      </c>
      <c r="T78" s="3" t="str">
        <f>_xlfn.XLOOKUP(C78,DB!$A$2:$A$255,DB!$D$2:$D$255,"")</f>
        <v>Sector 3</v>
      </c>
    </row>
    <row r="79" spans="1:20" x14ac:dyDescent="0.2">
      <c r="A79" t="s">
        <v>202</v>
      </c>
      <c r="B79" t="s">
        <v>18</v>
      </c>
      <c r="C79" t="s">
        <v>203</v>
      </c>
      <c r="D79" t="s">
        <v>123</v>
      </c>
      <c r="E79" t="s">
        <v>6718</v>
      </c>
      <c r="F79" s="2">
        <v>46317.720266203702</v>
      </c>
      <c r="G79" t="s">
        <v>22</v>
      </c>
      <c r="H79" t="s">
        <v>6719</v>
      </c>
      <c r="I79">
        <v>360</v>
      </c>
      <c r="J79" t="s">
        <v>23</v>
      </c>
      <c r="K79" t="s">
        <v>24</v>
      </c>
      <c r="L79">
        <v>387</v>
      </c>
      <c r="M79" t="s">
        <v>269</v>
      </c>
      <c r="N79" s="2">
        <v>46317.74119212963</v>
      </c>
      <c r="O79">
        <v>360</v>
      </c>
      <c r="P79" t="s">
        <v>26</v>
      </c>
      <c r="Q79">
        <v>40</v>
      </c>
      <c r="R79" s="3" t="str">
        <f>IF(OR(G79="12R",G79="12L"),_xlfn.XLOOKUP(C79,DB!$A$2:$A$255,DB!$B$2:$B$255,""),IF(OR(G79="30L",G79="30R"),_xlfn.XLOOKUP(C79,DB!$A$2:$A$255,DB!$C$2:$C$255,""),""))</f>
        <v>ENEBA</v>
      </c>
      <c r="S79" s="3">
        <f t="shared" si="1"/>
        <v>17</v>
      </c>
      <c r="T79" s="3" t="str">
        <f>_xlfn.XLOOKUP(C79,DB!$A$2:$A$255,DB!$D$2:$D$255,"")</f>
        <v>Sector 3</v>
      </c>
    </row>
    <row r="80" spans="1:20" x14ac:dyDescent="0.2">
      <c r="A80" t="s">
        <v>3029</v>
      </c>
      <c r="B80" t="s">
        <v>18</v>
      </c>
      <c r="C80" t="s">
        <v>205</v>
      </c>
      <c r="D80" t="s">
        <v>34</v>
      </c>
      <c r="E80" t="s">
        <v>1436</v>
      </c>
      <c r="F80" s="2">
        <v>46317.72148148148</v>
      </c>
      <c r="G80" t="s">
        <v>22</v>
      </c>
      <c r="H80" t="s">
        <v>206</v>
      </c>
      <c r="I80">
        <v>370</v>
      </c>
      <c r="J80" t="s">
        <v>23</v>
      </c>
      <c r="K80" t="s">
        <v>24</v>
      </c>
      <c r="L80">
        <v>136</v>
      </c>
      <c r="M80" t="s">
        <v>40</v>
      </c>
      <c r="N80" s="2">
        <v>46317.73027777778</v>
      </c>
      <c r="O80">
        <v>291</v>
      </c>
      <c r="P80" t="s">
        <v>26</v>
      </c>
      <c r="Q80">
        <v>190</v>
      </c>
      <c r="R80" s="3" t="str">
        <f>IF(OR(G80="12R",G80="12L"),_xlfn.XLOOKUP(C80,DB!$A$2:$A$255,DB!$B$2:$B$255,""),IF(OR(G80="30L",G80="30R"),_xlfn.XLOOKUP(C80,DB!$A$2:$A$255,DB!$C$2:$C$255,""),""))</f>
        <v>NUDAL</v>
      </c>
      <c r="S80" s="3">
        <f t="shared" si="1"/>
        <v>17</v>
      </c>
      <c r="T80" s="3" t="str">
        <f>_xlfn.XLOOKUP(C80,DB!$A$2:$A$255,DB!$D$2:$D$255,"")</f>
        <v>Sector 3</v>
      </c>
    </row>
    <row r="81" spans="1:20" x14ac:dyDescent="0.2">
      <c r="A81" t="s">
        <v>415</v>
      </c>
      <c r="B81" t="s">
        <v>18</v>
      </c>
      <c r="C81" t="s">
        <v>18</v>
      </c>
      <c r="D81" t="s">
        <v>416</v>
      </c>
      <c r="F81" s="2">
        <v>46317.727037037039</v>
      </c>
      <c r="G81" t="s">
        <v>22</v>
      </c>
      <c r="H81" t="s">
        <v>138</v>
      </c>
      <c r="I81">
        <v>15</v>
      </c>
      <c r="J81" t="s">
        <v>139</v>
      </c>
      <c r="K81" t="s">
        <v>51</v>
      </c>
      <c r="L81">
        <v>128</v>
      </c>
      <c r="M81" t="s">
        <v>18</v>
      </c>
      <c r="N81" s="2">
        <v>46317.761736111112</v>
      </c>
      <c r="O81">
        <v>0</v>
      </c>
      <c r="P81" t="s">
        <v>137</v>
      </c>
      <c r="Q81">
        <v>15</v>
      </c>
      <c r="R81" s="3" t="str">
        <f>IF(OR(G81="12R",G81="12L"),_xlfn.XLOOKUP(C81,DB!$A$2:$A$255,DB!$B$2:$B$255,""),IF(OR(G81="30L",G81="30R"),_xlfn.XLOOKUP(C81,DB!$A$2:$A$255,DB!$C$2:$C$255,""),""))</f>
        <v/>
      </c>
      <c r="S81" s="3">
        <f t="shared" si="1"/>
        <v>17</v>
      </c>
      <c r="T81" s="3" t="str">
        <f>_xlfn.XLOOKUP(C81,DB!$A$2:$A$255,DB!$D$2:$D$255,"")</f>
        <v/>
      </c>
    </row>
    <row r="82" spans="1:20" x14ac:dyDescent="0.2">
      <c r="A82" t="s">
        <v>207</v>
      </c>
      <c r="B82" t="s">
        <v>18</v>
      </c>
      <c r="C82" t="s">
        <v>208</v>
      </c>
      <c r="D82" t="s">
        <v>129</v>
      </c>
      <c r="E82" t="s">
        <v>6720</v>
      </c>
      <c r="F82" s="2">
        <v>46317.733391203699</v>
      </c>
      <c r="G82" t="s">
        <v>22</v>
      </c>
      <c r="H82" t="s">
        <v>6721</v>
      </c>
      <c r="I82">
        <v>370</v>
      </c>
      <c r="J82" t="s">
        <v>23</v>
      </c>
      <c r="K82" t="s">
        <v>24</v>
      </c>
      <c r="L82">
        <v>353</v>
      </c>
      <c r="M82" t="s">
        <v>31</v>
      </c>
      <c r="N82" s="2">
        <v>46317.754027777773</v>
      </c>
      <c r="O82">
        <v>370</v>
      </c>
      <c r="P82" t="s">
        <v>26</v>
      </c>
      <c r="Q82">
        <v>40</v>
      </c>
      <c r="R82" s="3" t="str">
        <f>IF(OR(G82="12R",G82="12L"),_xlfn.XLOOKUP(C82,DB!$A$2:$A$255,DB!$B$2:$B$255,""),IF(OR(G82="30L",G82="30R"),_xlfn.XLOOKUP(C82,DB!$A$2:$A$255,DB!$C$2:$C$255,""),""))</f>
        <v>ENEBA</v>
      </c>
      <c r="S82" s="3">
        <f t="shared" si="1"/>
        <v>17</v>
      </c>
      <c r="T82" s="3" t="str">
        <f>_xlfn.XLOOKUP(C82,DB!$A$2:$A$255,DB!$D$2:$D$255,"")</f>
        <v>Sector 3</v>
      </c>
    </row>
    <row r="83" spans="1:20" x14ac:dyDescent="0.2">
      <c r="A83" t="s">
        <v>6722</v>
      </c>
      <c r="B83" t="s">
        <v>18</v>
      </c>
      <c r="C83" t="s">
        <v>4138</v>
      </c>
      <c r="D83" t="s">
        <v>4693</v>
      </c>
      <c r="E83" t="s">
        <v>6722</v>
      </c>
      <c r="F83" s="2">
        <v>46317.7346412037</v>
      </c>
      <c r="G83" t="s">
        <v>22</v>
      </c>
      <c r="H83" t="s">
        <v>6723</v>
      </c>
      <c r="I83">
        <v>410</v>
      </c>
      <c r="J83" t="s">
        <v>23</v>
      </c>
      <c r="K83" t="s">
        <v>51</v>
      </c>
      <c r="L83">
        <v>216</v>
      </c>
      <c r="M83" t="s">
        <v>383</v>
      </c>
      <c r="N83" s="2">
        <v>46317.747210648144</v>
      </c>
      <c r="O83">
        <v>340</v>
      </c>
      <c r="P83" t="s">
        <v>26</v>
      </c>
      <c r="Q83">
        <v>40</v>
      </c>
      <c r="R83" s="3" t="str">
        <f>IF(OR(G83="12R",G83="12L"),_xlfn.XLOOKUP(C83,DB!$A$2:$A$255,DB!$B$2:$B$255,""),IF(OR(G83="30L",G83="30R"),_xlfn.XLOOKUP(C83,DB!$A$2:$A$255,DB!$C$2:$C$255,""),""))</f>
        <v>NUDAL</v>
      </c>
      <c r="S83" s="3">
        <f t="shared" si="1"/>
        <v>17</v>
      </c>
      <c r="T83" s="3" t="str">
        <f>_xlfn.XLOOKUP(C83,DB!$A$2:$A$255,DB!$D$2:$D$255,"")</f>
        <v>Sector 3</v>
      </c>
    </row>
    <row r="84" spans="1:20" x14ac:dyDescent="0.2">
      <c r="A84" t="s">
        <v>479</v>
      </c>
      <c r="B84" t="s">
        <v>18</v>
      </c>
      <c r="C84" t="s">
        <v>480</v>
      </c>
      <c r="D84" t="s">
        <v>54</v>
      </c>
      <c r="E84" t="s">
        <v>222</v>
      </c>
      <c r="F84" s="2">
        <v>46317.735833333332</v>
      </c>
      <c r="G84" t="s">
        <v>22</v>
      </c>
      <c r="H84" t="s">
        <v>6724</v>
      </c>
      <c r="I84">
        <v>380</v>
      </c>
      <c r="J84" t="s">
        <v>23</v>
      </c>
      <c r="K84" t="s">
        <v>24</v>
      </c>
      <c r="L84">
        <v>877</v>
      </c>
      <c r="M84" t="s">
        <v>36</v>
      </c>
      <c r="N84" s="2">
        <v>46317.78601851852</v>
      </c>
      <c r="O84">
        <v>380</v>
      </c>
      <c r="P84" t="s">
        <v>26</v>
      </c>
      <c r="Q84">
        <v>190</v>
      </c>
      <c r="R84" s="3" t="str">
        <f>IF(OR(G84="12R",G84="12L"),_xlfn.XLOOKUP(C84,DB!$A$2:$A$255,DB!$B$2:$B$255,""),IF(OR(G84="30L",G84="30R"),_xlfn.XLOOKUP(C84,DB!$A$2:$A$255,DB!$C$2:$C$255,""),""))</f>
        <v>UDGUV</v>
      </c>
      <c r="S84" s="3">
        <f t="shared" si="1"/>
        <v>17</v>
      </c>
      <c r="T84" s="3" t="str">
        <f>_xlfn.XLOOKUP(C84,DB!$A$2:$A$255,DB!$D$2:$D$255,"")</f>
        <v>Sector 2</v>
      </c>
    </row>
    <row r="85" spans="1:20" x14ac:dyDescent="0.2">
      <c r="A85" t="s">
        <v>262</v>
      </c>
      <c r="B85" t="s">
        <v>18</v>
      </c>
      <c r="C85" t="s">
        <v>134</v>
      </c>
      <c r="D85" t="s">
        <v>61</v>
      </c>
      <c r="E85" t="s">
        <v>5343</v>
      </c>
      <c r="F85" s="2">
        <v>46317.736608796295</v>
      </c>
      <c r="G85" t="s">
        <v>22</v>
      </c>
      <c r="H85" t="s">
        <v>6725</v>
      </c>
      <c r="I85">
        <v>370</v>
      </c>
      <c r="J85" t="s">
        <v>23</v>
      </c>
      <c r="K85" t="s">
        <v>24</v>
      </c>
      <c r="L85">
        <v>358</v>
      </c>
      <c r="M85" t="s">
        <v>31</v>
      </c>
      <c r="N85" s="2">
        <v>46317.757187499999</v>
      </c>
      <c r="O85">
        <v>350</v>
      </c>
      <c r="P85" t="s">
        <v>26</v>
      </c>
      <c r="Q85">
        <v>40</v>
      </c>
      <c r="R85" s="3" t="str">
        <f>IF(OR(G85="12R",G85="12L"),_xlfn.XLOOKUP(C85,DB!$A$2:$A$255,DB!$B$2:$B$255,""),IF(OR(G85="30L",G85="30R"),_xlfn.XLOOKUP(C85,DB!$A$2:$A$255,DB!$C$2:$C$255,""),""))</f>
        <v>ENEBA</v>
      </c>
      <c r="S85" s="3">
        <f t="shared" si="1"/>
        <v>17</v>
      </c>
      <c r="T85" s="3" t="str">
        <f>_xlfn.XLOOKUP(C85,DB!$A$2:$A$255,DB!$D$2:$D$255,"")</f>
        <v>Sector 3</v>
      </c>
    </row>
    <row r="86" spans="1:20" x14ac:dyDescent="0.2">
      <c r="A86" t="s">
        <v>229</v>
      </c>
      <c r="B86" t="s">
        <v>18</v>
      </c>
      <c r="C86" t="s">
        <v>230</v>
      </c>
      <c r="D86" t="s">
        <v>61</v>
      </c>
      <c r="E86" t="s">
        <v>6726</v>
      </c>
      <c r="F86" s="2">
        <v>46317.738946759258</v>
      </c>
      <c r="G86" t="s">
        <v>22</v>
      </c>
      <c r="H86" t="s">
        <v>6727</v>
      </c>
      <c r="I86">
        <v>350</v>
      </c>
      <c r="J86" t="s">
        <v>23</v>
      </c>
      <c r="K86" t="s">
        <v>24</v>
      </c>
      <c r="L86">
        <v>359</v>
      </c>
      <c r="M86" t="s">
        <v>31</v>
      </c>
      <c r="N86" s="2">
        <v>46317.759999999995</v>
      </c>
      <c r="O86">
        <v>330</v>
      </c>
      <c r="P86" t="s">
        <v>26</v>
      </c>
      <c r="Q86">
        <v>40</v>
      </c>
      <c r="R86" s="3" t="str">
        <f>IF(OR(G86="12R",G86="12L"),_xlfn.XLOOKUP(C86,DB!$A$2:$A$255,DB!$B$2:$B$255,""),IF(OR(G86="30L",G86="30R"),_xlfn.XLOOKUP(C86,DB!$A$2:$A$255,DB!$C$2:$C$255,""),""))</f>
        <v>OMSUK</v>
      </c>
      <c r="S86" s="3">
        <f t="shared" si="1"/>
        <v>17</v>
      </c>
      <c r="T86" s="3" t="str">
        <f>_xlfn.XLOOKUP(C86,DB!$A$2:$A$255,DB!$D$2:$D$255,"")</f>
        <v>Sector 3</v>
      </c>
    </row>
    <row r="87" spans="1:20" x14ac:dyDescent="0.2">
      <c r="A87" t="s">
        <v>412</v>
      </c>
      <c r="B87" t="s">
        <v>18</v>
      </c>
      <c r="C87" t="s">
        <v>144</v>
      </c>
      <c r="D87" t="s">
        <v>29</v>
      </c>
      <c r="E87" t="s">
        <v>6728</v>
      </c>
      <c r="F87" s="2">
        <v>46317.743518518517</v>
      </c>
      <c r="G87" t="s">
        <v>22</v>
      </c>
      <c r="H87" t="s">
        <v>6729</v>
      </c>
      <c r="I87">
        <v>370</v>
      </c>
      <c r="J87" t="s">
        <v>23</v>
      </c>
      <c r="K87" t="s">
        <v>24</v>
      </c>
      <c r="L87">
        <v>366</v>
      </c>
      <c r="M87" t="s">
        <v>31</v>
      </c>
      <c r="N87" s="2">
        <v>46317.765127314815</v>
      </c>
      <c r="O87">
        <v>350</v>
      </c>
      <c r="P87" t="s">
        <v>26</v>
      </c>
      <c r="Q87">
        <v>40</v>
      </c>
      <c r="R87" s="3" t="str">
        <f>IF(OR(G87="12R",G87="12L"),_xlfn.XLOOKUP(C87,DB!$A$2:$A$255,DB!$B$2:$B$255,""),IF(OR(G87="30L",G87="30R"),_xlfn.XLOOKUP(C87,DB!$A$2:$A$255,DB!$C$2:$C$255,""),""))</f>
        <v>OMSUK</v>
      </c>
      <c r="S87" s="3">
        <f t="shared" si="1"/>
        <v>17</v>
      </c>
      <c r="T87" s="3" t="str">
        <f>_xlfn.XLOOKUP(C87,DB!$A$2:$A$255,DB!$D$2:$D$255,"")</f>
        <v>Sector 3</v>
      </c>
    </row>
    <row r="88" spans="1:20" x14ac:dyDescent="0.2">
      <c r="A88" t="s">
        <v>209</v>
      </c>
      <c r="B88" t="s">
        <v>18</v>
      </c>
      <c r="C88" t="s">
        <v>210</v>
      </c>
      <c r="D88" t="s">
        <v>29</v>
      </c>
      <c r="E88" t="s">
        <v>6730</v>
      </c>
      <c r="F88" s="2">
        <v>46317.745266203703</v>
      </c>
      <c r="G88" t="s">
        <v>22</v>
      </c>
      <c r="H88" t="s">
        <v>6731</v>
      </c>
      <c r="I88">
        <v>350</v>
      </c>
      <c r="J88" t="s">
        <v>23</v>
      </c>
      <c r="K88" t="s">
        <v>24</v>
      </c>
      <c r="L88">
        <v>153</v>
      </c>
      <c r="M88" t="s">
        <v>117</v>
      </c>
      <c r="N88" s="2">
        <v>46317.755868055552</v>
      </c>
      <c r="O88">
        <v>248</v>
      </c>
      <c r="P88" t="s">
        <v>26</v>
      </c>
      <c r="Q88">
        <v>190</v>
      </c>
      <c r="R88" s="3" t="str">
        <f>IF(OR(G88="12R",G88="12L"),_xlfn.XLOOKUP(C88,DB!$A$2:$A$255,DB!$B$2:$B$255,""),IF(OR(G88="30L",G88="30R"),_xlfn.XLOOKUP(C88,DB!$A$2:$A$255,DB!$C$2:$C$255,""),""))</f>
        <v>TAKUX</v>
      </c>
      <c r="S88" s="3">
        <f t="shared" si="1"/>
        <v>17</v>
      </c>
      <c r="T88" s="3" t="str">
        <f>_xlfn.XLOOKUP(C88,DB!$A$2:$A$255,DB!$D$2:$D$255,"")</f>
        <v>Sector 7</v>
      </c>
    </row>
    <row r="89" spans="1:20" x14ac:dyDescent="0.2">
      <c r="A89" t="s">
        <v>236</v>
      </c>
      <c r="B89" t="s">
        <v>18</v>
      </c>
      <c r="C89" t="s">
        <v>43</v>
      </c>
      <c r="D89" t="s">
        <v>44</v>
      </c>
      <c r="E89" t="s">
        <v>668</v>
      </c>
      <c r="F89" s="2">
        <v>46317.747881944444</v>
      </c>
      <c r="G89" t="s">
        <v>22</v>
      </c>
      <c r="H89" t="s">
        <v>6732</v>
      </c>
      <c r="I89">
        <v>380</v>
      </c>
      <c r="J89" t="s">
        <v>23</v>
      </c>
      <c r="K89" t="s">
        <v>24</v>
      </c>
      <c r="L89">
        <v>855</v>
      </c>
      <c r="M89" t="s">
        <v>46</v>
      </c>
      <c r="N89" s="2">
        <v>46317.796481481477</v>
      </c>
      <c r="O89">
        <v>380</v>
      </c>
      <c r="P89" t="s">
        <v>26</v>
      </c>
      <c r="Q89">
        <v>190</v>
      </c>
      <c r="R89" s="3" t="str">
        <f>IF(OR(G89="12R",G89="12L"),_xlfn.XLOOKUP(C89,DB!$A$2:$A$255,DB!$B$2:$B$255,""),IF(OR(G89="30L",G89="30R"),_xlfn.XLOOKUP(C89,DB!$A$2:$A$255,DB!$C$2:$C$255,""),""))</f>
        <v>UDGUV</v>
      </c>
      <c r="S89" s="3">
        <f t="shared" si="1"/>
        <v>17</v>
      </c>
      <c r="T89" s="3" t="str">
        <f>_xlfn.XLOOKUP(C89,DB!$A$2:$A$255,DB!$D$2:$D$255,"")</f>
        <v>Sector 2</v>
      </c>
    </row>
    <row r="90" spans="1:20" x14ac:dyDescent="0.2">
      <c r="A90" t="s">
        <v>404</v>
      </c>
      <c r="B90" t="s">
        <v>18</v>
      </c>
      <c r="C90" t="s">
        <v>33</v>
      </c>
      <c r="D90" t="s">
        <v>20</v>
      </c>
      <c r="E90" t="s">
        <v>5464</v>
      </c>
      <c r="F90" s="2">
        <v>46317.749432870369</v>
      </c>
      <c r="G90" t="s">
        <v>22</v>
      </c>
      <c r="H90" t="s">
        <v>6733</v>
      </c>
      <c r="I90">
        <v>360</v>
      </c>
      <c r="J90" t="s">
        <v>23</v>
      </c>
      <c r="K90" t="s">
        <v>24</v>
      </c>
      <c r="L90">
        <v>877</v>
      </c>
      <c r="M90" t="s">
        <v>36</v>
      </c>
      <c r="N90" s="2">
        <v>46317.799386574072</v>
      </c>
      <c r="O90">
        <v>360</v>
      </c>
      <c r="P90" t="s">
        <v>26</v>
      </c>
      <c r="Q90">
        <v>190</v>
      </c>
      <c r="R90" s="3" t="str">
        <f>IF(OR(G90="12R",G90="12L"),_xlfn.XLOOKUP(C90,DB!$A$2:$A$255,DB!$B$2:$B$255,""),IF(OR(G90="30L",G90="30R"),_xlfn.XLOOKUP(C90,DB!$A$2:$A$255,DB!$C$2:$C$255,""),""))</f>
        <v>UDGUV</v>
      </c>
      <c r="S90" s="3">
        <f t="shared" si="1"/>
        <v>17</v>
      </c>
      <c r="T90" s="3" t="str">
        <f>_xlfn.XLOOKUP(C90,DB!$A$2:$A$255,DB!$D$2:$D$255,"")</f>
        <v>Sector 2</v>
      </c>
    </row>
    <row r="91" spans="1:20" x14ac:dyDescent="0.2">
      <c r="A91" t="s">
        <v>217</v>
      </c>
      <c r="B91" t="s">
        <v>18</v>
      </c>
      <c r="C91" t="s">
        <v>33</v>
      </c>
      <c r="D91" t="s">
        <v>20</v>
      </c>
      <c r="E91" t="s">
        <v>629</v>
      </c>
      <c r="F91" s="2">
        <v>46317.750787037032</v>
      </c>
      <c r="G91" t="s">
        <v>22</v>
      </c>
      <c r="H91" t="s">
        <v>380</v>
      </c>
      <c r="I91">
        <v>340</v>
      </c>
      <c r="J91" t="s">
        <v>23</v>
      </c>
      <c r="K91" t="s">
        <v>24</v>
      </c>
      <c r="L91">
        <v>878</v>
      </c>
      <c r="M91" t="s">
        <v>36</v>
      </c>
      <c r="N91" s="2">
        <v>46317.801087962958</v>
      </c>
      <c r="O91">
        <v>340</v>
      </c>
      <c r="P91" t="s">
        <v>26</v>
      </c>
      <c r="Q91">
        <v>190</v>
      </c>
      <c r="R91" s="3" t="str">
        <f>IF(OR(G91="12R",G91="12L"),_xlfn.XLOOKUP(C91,DB!$A$2:$A$255,DB!$B$2:$B$255,""),IF(OR(G91="30L",G91="30R"),_xlfn.XLOOKUP(C91,DB!$A$2:$A$255,DB!$C$2:$C$255,""),""))</f>
        <v>UDGUV</v>
      </c>
      <c r="S91" s="3">
        <f t="shared" si="1"/>
        <v>18</v>
      </c>
      <c r="T91" s="3" t="str">
        <f>_xlfn.XLOOKUP(C91,DB!$A$2:$A$255,DB!$D$2:$D$255,"")</f>
        <v>Sector 2</v>
      </c>
    </row>
    <row r="92" spans="1:20" x14ac:dyDescent="0.2">
      <c r="A92" t="s">
        <v>305</v>
      </c>
      <c r="B92" t="s">
        <v>18</v>
      </c>
      <c r="C92" t="s">
        <v>148</v>
      </c>
      <c r="D92" t="s">
        <v>61</v>
      </c>
      <c r="E92" t="s">
        <v>6734</v>
      </c>
      <c r="F92" s="2">
        <v>46317.751597222217</v>
      </c>
      <c r="G92" t="s">
        <v>22</v>
      </c>
      <c r="H92" t="s">
        <v>6735</v>
      </c>
      <c r="I92">
        <v>350</v>
      </c>
      <c r="J92" t="s">
        <v>23</v>
      </c>
      <c r="K92" t="s">
        <v>24</v>
      </c>
      <c r="L92">
        <v>132</v>
      </c>
      <c r="M92" t="s">
        <v>921</v>
      </c>
      <c r="N92" s="2">
        <v>46317.760266203702</v>
      </c>
      <c r="O92">
        <v>216</v>
      </c>
      <c r="P92" t="s">
        <v>26</v>
      </c>
      <c r="Q92">
        <v>190</v>
      </c>
      <c r="R92" s="3" t="str">
        <f>IF(OR(G92="12R",G92="12L"),_xlfn.XLOOKUP(C92,DB!$A$2:$A$255,DB!$B$2:$B$255,""),IF(OR(G92="30L",G92="30R"),_xlfn.XLOOKUP(C92,DB!$A$2:$A$255,DB!$C$2:$C$255,""),""))</f>
        <v>NUDAL</v>
      </c>
      <c r="S92" s="3">
        <f t="shared" si="1"/>
        <v>18</v>
      </c>
      <c r="T92" s="3" t="str">
        <f>_xlfn.XLOOKUP(C92,DB!$A$2:$A$255,DB!$D$2:$D$255,"")</f>
        <v>Sector 3</v>
      </c>
    </row>
    <row r="93" spans="1:20" x14ac:dyDescent="0.2">
      <c r="A93" t="s">
        <v>483</v>
      </c>
      <c r="B93" t="s">
        <v>18</v>
      </c>
      <c r="C93" t="s">
        <v>484</v>
      </c>
      <c r="D93" t="s">
        <v>54</v>
      </c>
      <c r="E93" t="s">
        <v>844</v>
      </c>
      <c r="F93" s="2">
        <v>46317.752349537041</v>
      </c>
      <c r="G93" t="s">
        <v>22</v>
      </c>
      <c r="H93" t="s">
        <v>6736</v>
      </c>
      <c r="I93">
        <v>380</v>
      </c>
      <c r="J93" t="s">
        <v>23</v>
      </c>
      <c r="K93" t="s">
        <v>24</v>
      </c>
      <c r="L93">
        <v>997</v>
      </c>
      <c r="M93" t="s">
        <v>486</v>
      </c>
      <c r="N93" s="2">
        <v>46317.808900462958</v>
      </c>
      <c r="O93">
        <v>229</v>
      </c>
      <c r="P93" t="s">
        <v>26</v>
      </c>
      <c r="Q93">
        <v>190</v>
      </c>
      <c r="R93" s="3" t="str">
        <f>IF(OR(G93="12R",G93="12L"),_xlfn.XLOOKUP(C93,DB!$A$2:$A$255,DB!$B$2:$B$255,""),IF(OR(G93="30L",G93="30R"),_xlfn.XLOOKUP(C93,DB!$A$2:$A$255,DB!$C$2:$C$255,""),""))</f>
        <v>UDGUV</v>
      </c>
      <c r="S93" s="3">
        <f t="shared" si="1"/>
        <v>18</v>
      </c>
      <c r="T93" s="3" t="str">
        <f>_xlfn.XLOOKUP(C93,DB!$A$2:$A$255,DB!$D$2:$D$255,"")</f>
        <v>Sector 2</v>
      </c>
    </row>
    <row r="94" spans="1:20" x14ac:dyDescent="0.2">
      <c r="A94" t="s">
        <v>237</v>
      </c>
      <c r="B94" t="s">
        <v>18</v>
      </c>
      <c r="C94" t="s">
        <v>238</v>
      </c>
      <c r="D94" t="s">
        <v>116</v>
      </c>
      <c r="E94" t="s">
        <v>6737</v>
      </c>
      <c r="F94" s="2">
        <v>46317.753067129626</v>
      </c>
      <c r="G94" t="s">
        <v>22</v>
      </c>
      <c r="H94" t="s">
        <v>6738</v>
      </c>
      <c r="I94">
        <v>410</v>
      </c>
      <c r="J94" t="s">
        <v>23</v>
      </c>
      <c r="K94" t="s">
        <v>24</v>
      </c>
      <c r="L94">
        <v>135</v>
      </c>
      <c r="M94" t="s">
        <v>40</v>
      </c>
      <c r="N94" s="2">
        <v>46317.76153935185</v>
      </c>
      <c r="O94">
        <v>287</v>
      </c>
      <c r="P94" t="s">
        <v>26</v>
      </c>
      <c r="Q94">
        <v>190</v>
      </c>
      <c r="R94" s="3" t="str">
        <f>IF(OR(G94="12R",G94="12L"),_xlfn.XLOOKUP(C94,DB!$A$2:$A$255,DB!$B$2:$B$255,""),IF(OR(G94="30L",G94="30R"),_xlfn.XLOOKUP(C94,DB!$A$2:$A$255,DB!$C$2:$C$255,""),""))</f>
        <v>OMSUK</v>
      </c>
      <c r="S94" s="3">
        <f t="shared" si="1"/>
        <v>18</v>
      </c>
      <c r="T94" s="3" t="str">
        <f>_xlfn.XLOOKUP(C94,DB!$A$2:$A$255,DB!$D$2:$D$255,"")</f>
        <v>Sector 3</v>
      </c>
    </row>
    <row r="95" spans="1:20" x14ac:dyDescent="0.2">
      <c r="A95" t="s">
        <v>232</v>
      </c>
      <c r="B95" t="s">
        <v>18</v>
      </c>
      <c r="C95" t="s">
        <v>170</v>
      </c>
      <c r="D95" t="s">
        <v>20</v>
      </c>
      <c r="E95" t="s">
        <v>6526</v>
      </c>
      <c r="F95" s="2">
        <v>46317.754583333328</v>
      </c>
      <c r="G95" t="s">
        <v>22</v>
      </c>
      <c r="H95" t="s">
        <v>6739</v>
      </c>
      <c r="I95">
        <v>350</v>
      </c>
      <c r="J95" t="s">
        <v>23</v>
      </c>
      <c r="K95" t="s">
        <v>24</v>
      </c>
      <c r="L95">
        <v>351</v>
      </c>
      <c r="M95" t="s">
        <v>31</v>
      </c>
      <c r="N95" s="2">
        <v>46317.774652777778</v>
      </c>
      <c r="O95">
        <v>330</v>
      </c>
      <c r="P95" t="s">
        <v>26</v>
      </c>
      <c r="Q95">
        <v>40</v>
      </c>
      <c r="R95" s="3" t="str">
        <f>IF(OR(G95="12R",G95="12L"),_xlfn.XLOOKUP(C95,DB!$A$2:$A$255,DB!$B$2:$B$255,""),IF(OR(G95="30L",G95="30R"),_xlfn.XLOOKUP(C95,DB!$A$2:$A$255,DB!$C$2:$C$255,""),""))</f>
        <v>OMSUK</v>
      </c>
      <c r="S95" s="3">
        <f t="shared" si="1"/>
        <v>18</v>
      </c>
      <c r="T95" s="3" t="str">
        <f>_xlfn.XLOOKUP(C95,DB!$A$2:$A$255,DB!$D$2:$D$255,"")</f>
        <v>Sector 3</v>
      </c>
    </row>
    <row r="96" spans="1:20" x14ac:dyDescent="0.2">
      <c r="A96" t="s">
        <v>389</v>
      </c>
      <c r="B96" t="s">
        <v>18</v>
      </c>
      <c r="C96" t="s">
        <v>390</v>
      </c>
      <c r="D96" t="s">
        <v>34</v>
      </c>
      <c r="E96" t="s">
        <v>721</v>
      </c>
      <c r="F96" s="2">
        <v>46317.755949074075</v>
      </c>
      <c r="G96" t="s">
        <v>22</v>
      </c>
      <c r="H96" t="s">
        <v>6740</v>
      </c>
      <c r="I96">
        <v>370</v>
      </c>
      <c r="J96" t="s">
        <v>23</v>
      </c>
      <c r="K96" t="s">
        <v>24</v>
      </c>
      <c r="L96">
        <v>135</v>
      </c>
      <c r="M96" t="s">
        <v>40</v>
      </c>
      <c r="N96" s="2">
        <v>46317.764502314814</v>
      </c>
      <c r="O96">
        <v>273</v>
      </c>
      <c r="P96" t="s">
        <v>26</v>
      </c>
      <c r="Q96">
        <v>190</v>
      </c>
      <c r="R96" s="3" t="str">
        <f>IF(OR(G96="12R",G96="12L"),_xlfn.XLOOKUP(C96,DB!$A$2:$A$255,DB!$B$2:$B$255,""),IF(OR(G96="30L",G96="30R"),_xlfn.XLOOKUP(C96,DB!$A$2:$A$255,DB!$C$2:$C$255,""),""))</f>
        <v>OMSUK</v>
      </c>
      <c r="S96" s="3">
        <f t="shared" si="1"/>
        <v>18</v>
      </c>
      <c r="T96" s="3" t="str">
        <f>_xlfn.XLOOKUP(C96,DB!$A$2:$A$255,DB!$D$2:$D$255,"")</f>
        <v>Sector 3</v>
      </c>
    </row>
    <row r="97" spans="1:20" x14ac:dyDescent="0.2">
      <c r="A97" t="s">
        <v>214</v>
      </c>
      <c r="B97" t="s">
        <v>18</v>
      </c>
      <c r="C97" t="s">
        <v>215</v>
      </c>
      <c r="D97" t="s">
        <v>116</v>
      </c>
      <c r="E97" t="s">
        <v>4237</v>
      </c>
      <c r="F97" s="2">
        <v>46317.757337962961</v>
      </c>
      <c r="G97" t="s">
        <v>22</v>
      </c>
      <c r="H97" t="s">
        <v>6741</v>
      </c>
      <c r="I97">
        <v>400</v>
      </c>
      <c r="J97" t="s">
        <v>23</v>
      </c>
      <c r="K97" t="s">
        <v>24</v>
      </c>
      <c r="L97">
        <v>437</v>
      </c>
      <c r="M97" t="s">
        <v>204</v>
      </c>
      <c r="N97" s="2">
        <v>46317.782291666663</v>
      </c>
      <c r="O97">
        <v>400</v>
      </c>
      <c r="P97" t="s">
        <v>26</v>
      </c>
      <c r="Q97">
        <v>40</v>
      </c>
      <c r="R97" s="3" t="str">
        <f>IF(OR(G97="12R",G97="12L"),_xlfn.XLOOKUP(C97,DB!$A$2:$A$255,DB!$B$2:$B$255,""),IF(OR(G97="30L",G97="30R"),_xlfn.XLOOKUP(C97,DB!$A$2:$A$255,DB!$C$2:$C$255,""),""))</f>
        <v>OMSUK</v>
      </c>
      <c r="S97" s="3">
        <f t="shared" si="1"/>
        <v>18</v>
      </c>
      <c r="T97" s="3" t="str">
        <f>_xlfn.XLOOKUP(C97,DB!$A$2:$A$255,DB!$D$2:$D$255,"")</f>
        <v>Sector 3</v>
      </c>
    </row>
    <row r="98" spans="1:20" x14ac:dyDescent="0.2">
      <c r="A98" t="s">
        <v>665</v>
      </c>
      <c r="B98" t="s">
        <v>18</v>
      </c>
      <c r="C98" t="s">
        <v>666</v>
      </c>
      <c r="D98" t="s">
        <v>29</v>
      </c>
      <c r="E98" t="s">
        <v>4162</v>
      </c>
      <c r="F98" s="2">
        <v>46317.75849537037</v>
      </c>
      <c r="G98" t="s">
        <v>22</v>
      </c>
      <c r="H98" t="s">
        <v>6742</v>
      </c>
      <c r="I98">
        <v>380</v>
      </c>
      <c r="J98" t="s">
        <v>23</v>
      </c>
      <c r="K98" t="s">
        <v>24</v>
      </c>
      <c r="L98">
        <v>442</v>
      </c>
      <c r="M98" t="s">
        <v>204</v>
      </c>
      <c r="N98" s="2">
        <v>46317.784166666665</v>
      </c>
      <c r="O98">
        <v>380</v>
      </c>
      <c r="P98" t="s">
        <v>26</v>
      </c>
      <c r="Q98">
        <v>40</v>
      </c>
      <c r="R98" s="3" t="str">
        <f>IF(OR(G98="12R",G98="12L"),_xlfn.XLOOKUP(C98,DB!$A$2:$A$255,DB!$B$2:$B$255,""),IF(OR(G98="30L",G98="30R"),_xlfn.XLOOKUP(C98,DB!$A$2:$A$255,DB!$C$2:$C$255,""),""))</f>
        <v>OMSUK</v>
      </c>
      <c r="S98" s="3">
        <f t="shared" si="1"/>
        <v>18</v>
      </c>
      <c r="T98" s="3" t="str">
        <f>_xlfn.XLOOKUP(C98,DB!$A$2:$A$255,DB!$D$2:$D$255,"")</f>
        <v>Sector 3</v>
      </c>
    </row>
    <row r="99" spans="1:20" x14ac:dyDescent="0.2">
      <c r="A99" t="s">
        <v>253</v>
      </c>
      <c r="B99" t="s">
        <v>18</v>
      </c>
      <c r="C99" t="s">
        <v>122</v>
      </c>
      <c r="D99" t="s">
        <v>123</v>
      </c>
      <c r="E99" t="s">
        <v>3396</v>
      </c>
      <c r="F99" s="2">
        <v>46317.762685185182</v>
      </c>
      <c r="G99" t="s">
        <v>22</v>
      </c>
      <c r="H99" t="s">
        <v>6743</v>
      </c>
      <c r="I99">
        <v>380</v>
      </c>
      <c r="J99" t="s">
        <v>23</v>
      </c>
      <c r="K99" t="s">
        <v>24</v>
      </c>
      <c r="L99">
        <v>538</v>
      </c>
      <c r="M99" t="s">
        <v>6370</v>
      </c>
      <c r="N99" s="2">
        <v>46317.792233796295</v>
      </c>
      <c r="O99">
        <v>380</v>
      </c>
      <c r="P99" t="s">
        <v>26</v>
      </c>
      <c r="Q99">
        <v>40</v>
      </c>
      <c r="R99" s="3" t="str">
        <f>IF(OR(G99="12R",G99="12L"),_xlfn.XLOOKUP(C99,DB!$A$2:$A$255,DB!$B$2:$B$255,""),IF(OR(G99="30L",G99="30R"),_xlfn.XLOOKUP(C99,DB!$A$2:$A$255,DB!$C$2:$C$255,""),""))</f>
        <v>ENEBA</v>
      </c>
      <c r="S99" s="3">
        <f t="shared" si="1"/>
        <v>18</v>
      </c>
      <c r="T99" s="3" t="str">
        <f>_xlfn.XLOOKUP(C99,DB!$A$2:$A$255,DB!$D$2:$D$255,"")</f>
        <v>Sector 3</v>
      </c>
    </row>
    <row r="100" spans="1:20" x14ac:dyDescent="0.2">
      <c r="A100" t="s">
        <v>233</v>
      </c>
      <c r="B100" t="s">
        <v>18</v>
      </c>
      <c r="C100" t="s">
        <v>234</v>
      </c>
      <c r="D100" t="s">
        <v>44</v>
      </c>
      <c r="E100" t="s">
        <v>6744</v>
      </c>
      <c r="F100" s="2">
        <v>46317.763553240744</v>
      </c>
      <c r="G100" t="s">
        <v>22</v>
      </c>
      <c r="H100" t="s">
        <v>6745</v>
      </c>
      <c r="I100">
        <v>320</v>
      </c>
      <c r="J100" t="s">
        <v>23</v>
      </c>
      <c r="K100" t="s">
        <v>24</v>
      </c>
      <c r="L100">
        <v>877</v>
      </c>
      <c r="M100" t="s">
        <v>780</v>
      </c>
      <c r="N100" s="2">
        <v>46317.812048611115</v>
      </c>
      <c r="O100">
        <v>320</v>
      </c>
      <c r="P100" t="s">
        <v>26</v>
      </c>
      <c r="Q100">
        <v>190</v>
      </c>
      <c r="R100" s="3" t="str">
        <f>IF(OR(G100="12R",G100="12L"),_xlfn.XLOOKUP(C100,DB!$A$2:$A$255,DB!$B$2:$B$255,""),IF(OR(G100="30L",G100="30R"),_xlfn.XLOOKUP(C100,DB!$A$2:$A$255,DB!$C$2:$C$255,""),""))</f>
        <v>UDGUV</v>
      </c>
      <c r="S100" s="3">
        <f t="shared" si="1"/>
        <v>18</v>
      </c>
      <c r="T100" s="3" t="str">
        <f>_xlfn.XLOOKUP(C100,DB!$A$2:$A$255,DB!$D$2:$D$255,"")</f>
        <v>Sector 2</v>
      </c>
    </row>
    <row r="101" spans="1:20" x14ac:dyDescent="0.2">
      <c r="A101" t="s">
        <v>220</v>
      </c>
      <c r="B101" t="s">
        <v>18</v>
      </c>
      <c r="C101" t="s">
        <v>221</v>
      </c>
      <c r="D101" t="s">
        <v>20</v>
      </c>
      <c r="E101" t="s">
        <v>406</v>
      </c>
      <c r="F101" s="2">
        <v>46317.765081018515</v>
      </c>
      <c r="G101" t="s">
        <v>22</v>
      </c>
      <c r="H101" t="s">
        <v>6746</v>
      </c>
      <c r="I101">
        <v>360</v>
      </c>
      <c r="J101" t="s">
        <v>23</v>
      </c>
      <c r="K101" t="s">
        <v>24</v>
      </c>
      <c r="L101">
        <v>858</v>
      </c>
      <c r="M101" t="s">
        <v>46</v>
      </c>
      <c r="N101" s="2">
        <v>46317.814062500001</v>
      </c>
      <c r="O101">
        <v>360</v>
      </c>
      <c r="P101" t="s">
        <v>26</v>
      </c>
      <c r="Q101">
        <v>190</v>
      </c>
      <c r="R101" s="3" t="str">
        <f>IF(OR(G101="12R",G101="12L"),_xlfn.XLOOKUP(C101,DB!$A$2:$A$255,DB!$B$2:$B$255,""),IF(OR(G101="30L",G101="30R"),_xlfn.XLOOKUP(C101,DB!$A$2:$A$255,DB!$C$2:$C$255,""),""))</f>
        <v>UDGUV</v>
      </c>
      <c r="S101" s="3">
        <f t="shared" si="1"/>
        <v>18</v>
      </c>
      <c r="T101" s="3" t="str">
        <f>_xlfn.XLOOKUP(C101,DB!$A$2:$A$255,DB!$D$2:$D$255,"")</f>
        <v>Sector 2</v>
      </c>
    </row>
    <row r="102" spans="1:20" x14ac:dyDescent="0.2">
      <c r="A102" t="s">
        <v>243</v>
      </c>
      <c r="B102" t="s">
        <v>18</v>
      </c>
      <c r="C102" t="s">
        <v>144</v>
      </c>
      <c r="D102" t="s">
        <v>61</v>
      </c>
      <c r="E102" t="s">
        <v>634</v>
      </c>
      <c r="F102" s="2">
        <v>46317.765821759254</v>
      </c>
      <c r="G102" t="s">
        <v>22</v>
      </c>
      <c r="H102" t="s">
        <v>6747</v>
      </c>
      <c r="I102">
        <v>350</v>
      </c>
      <c r="J102" t="s">
        <v>23</v>
      </c>
      <c r="K102" t="s">
        <v>24</v>
      </c>
      <c r="L102">
        <v>359</v>
      </c>
      <c r="M102" t="s">
        <v>31</v>
      </c>
      <c r="N102" s="2">
        <v>46317.785856481481</v>
      </c>
      <c r="O102">
        <v>350</v>
      </c>
      <c r="P102" t="s">
        <v>26</v>
      </c>
      <c r="Q102">
        <v>40</v>
      </c>
      <c r="R102" s="3" t="str">
        <f>IF(OR(G102="12R",G102="12L"),_xlfn.XLOOKUP(C102,DB!$A$2:$A$255,DB!$B$2:$B$255,""),IF(OR(G102="30L",G102="30R"),_xlfn.XLOOKUP(C102,DB!$A$2:$A$255,DB!$C$2:$C$255,""),""))</f>
        <v>OMSUK</v>
      </c>
      <c r="S102" s="3">
        <f t="shared" si="1"/>
        <v>18</v>
      </c>
      <c r="T102" s="3" t="str">
        <f>_xlfn.XLOOKUP(C102,DB!$A$2:$A$255,DB!$D$2:$D$255,"")</f>
        <v>Sector 3</v>
      </c>
    </row>
    <row r="103" spans="1:20" x14ac:dyDescent="0.2">
      <c r="A103" t="s">
        <v>242</v>
      </c>
      <c r="B103" t="s">
        <v>18</v>
      </c>
      <c r="C103" t="s">
        <v>203</v>
      </c>
      <c r="D103" t="s">
        <v>61</v>
      </c>
      <c r="E103" t="s">
        <v>3596</v>
      </c>
      <c r="F103" s="2">
        <v>46317.767106481479</v>
      </c>
      <c r="G103" t="s">
        <v>22</v>
      </c>
      <c r="H103" t="s">
        <v>6748</v>
      </c>
      <c r="I103">
        <v>340</v>
      </c>
      <c r="J103" t="s">
        <v>23</v>
      </c>
      <c r="K103" t="s">
        <v>24</v>
      </c>
      <c r="L103">
        <v>448</v>
      </c>
      <c r="M103" t="s">
        <v>204</v>
      </c>
      <c r="N103" s="2">
        <v>46317.793078703704</v>
      </c>
      <c r="O103">
        <v>340</v>
      </c>
      <c r="P103" t="s">
        <v>26</v>
      </c>
      <c r="Q103">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t="s">
        <v>231</v>
      </c>
      <c r="B104" t="s">
        <v>18</v>
      </c>
      <c r="C104" t="s">
        <v>33</v>
      </c>
      <c r="D104" t="s">
        <v>20</v>
      </c>
      <c r="E104" t="s">
        <v>562</v>
      </c>
      <c r="F104" s="2">
        <v>46317.770127314812</v>
      </c>
      <c r="G104" t="s">
        <v>22</v>
      </c>
      <c r="H104" t="s">
        <v>6749</v>
      </c>
      <c r="I104">
        <v>360</v>
      </c>
      <c r="J104" t="s">
        <v>23</v>
      </c>
      <c r="K104" t="s">
        <v>24</v>
      </c>
      <c r="L104">
        <v>869</v>
      </c>
      <c r="M104" t="s">
        <v>36</v>
      </c>
      <c r="N104" s="2">
        <v>46317.819513888884</v>
      </c>
      <c r="O104">
        <v>360</v>
      </c>
      <c r="P104" t="s">
        <v>26</v>
      </c>
      <c r="Q104">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t="s">
        <v>228</v>
      </c>
      <c r="B105" t="s">
        <v>18</v>
      </c>
      <c r="C105" t="s">
        <v>19</v>
      </c>
      <c r="D105" t="s">
        <v>54</v>
      </c>
      <c r="E105" t="s">
        <v>752</v>
      </c>
      <c r="F105" s="2">
        <v>46317.771412037036</v>
      </c>
      <c r="G105" t="s">
        <v>22</v>
      </c>
      <c r="H105" t="s">
        <v>6750</v>
      </c>
      <c r="I105">
        <v>380</v>
      </c>
      <c r="J105" t="s">
        <v>23</v>
      </c>
      <c r="K105" t="s">
        <v>24</v>
      </c>
      <c r="L105">
        <v>867</v>
      </c>
      <c r="M105" t="s">
        <v>181</v>
      </c>
      <c r="N105" s="2">
        <v>46317.820104166662</v>
      </c>
      <c r="O105">
        <v>380</v>
      </c>
      <c r="P105" t="s">
        <v>26</v>
      </c>
      <c r="Q105">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t="s">
        <v>6751</v>
      </c>
      <c r="B106" t="s">
        <v>18</v>
      </c>
      <c r="C106" t="s">
        <v>6752</v>
      </c>
      <c r="D106" t="s">
        <v>6753</v>
      </c>
      <c r="E106" t="s">
        <v>6751</v>
      </c>
      <c r="F106" s="2">
        <v>46317.772731481484</v>
      </c>
      <c r="G106" t="s">
        <v>22</v>
      </c>
      <c r="H106" t="s">
        <v>6754</v>
      </c>
      <c r="I106">
        <v>430</v>
      </c>
      <c r="J106" t="s">
        <v>23</v>
      </c>
      <c r="K106" t="s">
        <v>51</v>
      </c>
      <c r="L106">
        <v>874</v>
      </c>
      <c r="M106" t="s">
        <v>36</v>
      </c>
      <c r="N106" s="2">
        <v>46317.819756944446</v>
      </c>
      <c r="O106">
        <v>430</v>
      </c>
      <c r="P106" t="s">
        <v>26</v>
      </c>
      <c r="Q106">
        <v>30</v>
      </c>
      <c r="R106" s="3" t="str">
        <f>IF(OR(G106="12R",G106="12L"),_xlfn.XLOOKUP(C106,DB!$A$2:$A$255,DB!$B$2:$B$255,""),IF(OR(G106="30L",G106="30R"),_xlfn.XLOOKUP(C106,DB!$A$2:$A$255,DB!$C$2:$C$255,""),""))</f>
        <v/>
      </c>
      <c r="S106" s="3">
        <f t="shared" si="1"/>
        <v>18</v>
      </c>
      <c r="T106" s="3" t="str">
        <f>_xlfn.XLOOKUP(C106,DB!$A$2:$A$255,DB!$D$2:$D$255,"")</f>
        <v/>
      </c>
    </row>
    <row r="107" spans="1:20" x14ac:dyDescent="0.2">
      <c r="A107" t="s">
        <v>218</v>
      </c>
      <c r="B107" t="s">
        <v>18</v>
      </c>
      <c r="C107" t="s">
        <v>219</v>
      </c>
      <c r="D107" t="s">
        <v>34</v>
      </c>
      <c r="E107" t="s">
        <v>6755</v>
      </c>
      <c r="F107" s="2">
        <v>46317.773495370369</v>
      </c>
      <c r="G107" t="s">
        <v>22</v>
      </c>
      <c r="H107" t="s">
        <v>6756</v>
      </c>
      <c r="I107">
        <v>350</v>
      </c>
      <c r="J107" t="s">
        <v>23</v>
      </c>
      <c r="K107" t="s">
        <v>24</v>
      </c>
      <c r="L107">
        <v>153</v>
      </c>
      <c r="M107" t="s">
        <v>117</v>
      </c>
      <c r="N107" s="2">
        <v>46317.783715277779</v>
      </c>
      <c r="O107">
        <v>262</v>
      </c>
      <c r="P107" t="s">
        <v>26</v>
      </c>
      <c r="Q107">
        <v>190</v>
      </c>
      <c r="R107" s="3" t="str">
        <f>IF(OR(G107="12R",G107="12L"),_xlfn.XLOOKUP(C107,DB!$A$2:$A$255,DB!$B$2:$B$255,""),IF(OR(G107="30L",G107="30R"),_xlfn.XLOOKUP(C107,DB!$A$2:$A$255,DB!$C$2:$C$255,""),""))</f>
        <v>TAKUX</v>
      </c>
      <c r="S107" s="3">
        <f t="shared" si="1"/>
        <v>18</v>
      </c>
      <c r="T107" s="3" t="str">
        <f>_xlfn.XLOOKUP(C107,DB!$A$2:$A$255,DB!$D$2:$D$255,"")</f>
        <v>Sector 7</v>
      </c>
    </row>
    <row r="108" spans="1:20" x14ac:dyDescent="0.2">
      <c r="A108" t="s">
        <v>255</v>
      </c>
      <c r="B108" t="s">
        <v>18</v>
      </c>
      <c r="C108" t="s">
        <v>256</v>
      </c>
      <c r="D108" t="s">
        <v>20</v>
      </c>
      <c r="E108" t="s">
        <v>3431</v>
      </c>
      <c r="F108" s="2">
        <v>46317.778136574074</v>
      </c>
      <c r="G108" t="s">
        <v>22</v>
      </c>
      <c r="H108" t="s">
        <v>6757</v>
      </c>
      <c r="I108">
        <v>340</v>
      </c>
      <c r="J108" t="s">
        <v>23</v>
      </c>
      <c r="K108" t="s">
        <v>24</v>
      </c>
      <c r="L108">
        <v>874</v>
      </c>
      <c r="M108" t="s">
        <v>36</v>
      </c>
      <c r="N108" s="2">
        <v>46317.826388888891</v>
      </c>
      <c r="O108">
        <v>340</v>
      </c>
      <c r="P108" t="s">
        <v>26</v>
      </c>
      <c r="Q108">
        <v>190</v>
      </c>
      <c r="R108" s="3" t="str">
        <f>IF(OR(G108="12R",G108="12L"),_xlfn.XLOOKUP(C108,DB!$A$2:$A$255,DB!$B$2:$B$255,""),IF(OR(G108="30L",G108="30R"),_xlfn.XLOOKUP(C108,DB!$A$2:$A$255,DB!$C$2:$C$255,""),""))</f>
        <v>UDGUV</v>
      </c>
      <c r="S108" s="3">
        <f t="shared" si="1"/>
        <v>18</v>
      </c>
      <c r="T108" s="3" t="str">
        <f>_xlfn.XLOOKUP(C108,DB!$A$2:$A$255,DB!$D$2:$D$255,"")</f>
        <v>Sector 2</v>
      </c>
    </row>
    <row r="109" spans="1:20" x14ac:dyDescent="0.2">
      <c r="A109" t="s">
        <v>494</v>
      </c>
      <c r="B109" t="s">
        <v>18</v>
      </c>
      <c r="C109" t="s">
        <v>282</v>
      </c>
      <c r="D109" t="s">
        <v>29</v>
      </c>
      <c r="E109" t="s">
        <v>4898</v>
      </c>
      <c r="F109" s="2">
        <v>46317.781168981484</v>
      </c>
      <c r="G109" t="s">
        <v>22</v>
      </c>
      <c r="H109" t="s">
        <v>2571</v>
      </c>
      <c r="I109">
        <v>370</v>
      </c>
      <c r="J109" t="s">
        <v>23</v>
      </c>
      <c r="K109" t="s">
        <v>24</v>
      </c>
      <c r="L109">
        <v>136</v>
      </c>
      <c r="M109" t="s">
        <v>40</v>
      </c>
      <c r="N109" s="2">
        <v>46317.789537037039</v>
      </c>
      <c r="O109">
        <v>237</v>
      </c>
      <c r="P109" t="s">
        <v>26</v>
      </c>
      <c r="Q109">
        <v>190</v>
      </c>
      <c r="R109" s="3" t="str">
        <f>IF(OR(G109="12R",G109="12L"),_xlfn.XLOOKUP(C109,DB!$A$2:$A$255,DB!$B$2:$B$255,""),IF(OR(G109="30L",G109="30R"),_xlfn.XLOOKUP(C109,DB!$A$2:$A$255,DB!$C$2:$C$255,""),""))</f>
        <v>OMSUK</v>
      </c>
      <c r="S109" s="3">
        <f t="shared" si="1"/>
        <v>18</v>
      </c>
      <c r="T109" s="3" t="str">
        <f>_xlfn.XLOOKUP(C109,DB!$A$2:$A$255,DB!$D$2:$D$255,"")</f>
        <v>Sector 3</v>
      </c>
    </row>
    <row r="110" spans="1:20" x14ac:dyDescent="0.2">
      <c r="A110" t="s">
        <v>498</v>
      </c>
      <c r="B110" t="s">
        <v>18</v>
      </c>
      <c r="C110" t="s">
        <v>101</v>
      </c>
      <c r="D110" t="s">
        <v>34</v>
      </c>
      <c r="E110" t="s">
        <v>6361</v>
      </c>
      <c r="F110" s="2">
        <v>46317.782638888893</v>
      </c>
      <c r="G110" t="s">
        <v>22</v>
      </c>
      <c r="H110" t="s">
        <v>6758</v>
      </c>
      <c r="I110">
        <v>360</v>
      </c>
      <c r="J110" t="s">
        <v>23</v>
      </c>
      <c r="K110" t="s">
        <v>24</v>
      </c>
      <c r="L110">
        <v>859</v>
      </c>
      <c r="M110" t="s">
        <v>46</v>
      </c>
      <c r="N110" s="2">
        <v>46317.83116898148</v>
      </c>
      <c r="O110">
        <v>360</v>
      </c>
      <c r="P110" t="s">
        <v>26</v>
      </c>
      <c r="Q110">
        <v>190</v>
      </c>
      <c r="R110" s="3" t="str">
        <f>IF(OR(G110="12R",G110="12L"),_xlfn.XLOOKUP(C110,DB!$A$2:$A$255,DB!$B$2:$B$255,""),IF(OR(G110="30L",G110="30R"),_xlfn.XLOOKUP(C110,DB!$A$2:$A$255,DB!$C$2:$C$255,""),""))</f>
        <v>UDGUV</v>
      </c>
      <c r="S110" s="3">
        <f t="shared" si="1"/>
        <v>18</v>
      </c>
      <c r="T110" s="3" t="str">
        <f>_xlfn.XLOOKUP(C110,DB!$A$2:$A$255,DB!$D$2:$D$255,"")</f>
        <v>Sector 2</v>
      </c>
    </row>
    <row r="111" spans="1:20" x14ac:dyDescent="0.2">
      <c r="A111" t="s">
        <v>257</v>
      </c>
      <c r="B111" t="s">
        <v>18</v>
      </c>
      <c r="C111" t="s">
        <v>122</v>
      </c>
      <c r="D111" t="s">
        <v>123</v>
      </c>
      <c r="E111" t="s">
        <v>6759</v>
      </c>
      <c r="F111" s="2">
        <v>46317.78329861111</v>
      </c>
      <c r="G111" t="s">
        <v>22</v>
      </c>
      <c r="H111" t="s">
        <v>6760</v>
      </c>
      <c r="I111">
        <v>360</v>
      </c>
      <c r="J111" t="s">
        <v>23</v>
      </c>
      <c r="K111" t="s">
        <v>24</v>
      </c>
      <c r="L111">
        <v>532</v>
      </c>
      <c r="M111" t="s">
        <v>130</v>
      </c>
      <c r="N111" s="2">
        <v>46317.812060185184</v>
      </c>
      <c r="O111">
        <v>360</v>
      </c>
      <c r="P111" t="s">
        <v>26</v>
      </c>
      <c r="Q111">
        <v>40</v>
      </c>
      <c r="R111" s="3" t="str">
        <f>IF(OR(G111="12R",G111="12L"),_xlfn.XLOOKUP(C111,DB!$A$2:$A$255,DB!$B$2:$B$255,""),IF(OR(G111="30L",G111="30R"),_xlfn.XLOOKUP(C111,DB!$A$2:$A$255,DB!$C$2:$C$255,""),""))</f>
        <v>ENEBA</v>
      </c>
      <c r="S111" s="3">
        <f t="shared" si="1"/>
        <v>18</v>
      </c>
      <c r="T111" s="3" t="str">
        <f>_xlfn.XLOOKUP(C111,DB!$A$2:$A$255,DB!$D$2:$D$255,"")</f>
        <v>Sector 3</v>
      </c>
    </row>
    <row r="112" spans="1:20" x14ac:dyDescent="0.2">
      <c r="A112" t="s">
        <v>251</v>
      </c>
      <c r="B112" t="s">
        <v>18</v>
      </c>
      <c r="C112" t="s">
        <v>63</v>
      </c>
      <c r="D112" t="s">
        <v>34</v>
      </c>
      <c r="E112" t="s">
        <v>522</v>
      </c>
      <c r="F112" s="2">
        <v>46317.785254629634</v>
      </c>
      <c r="G112" t="s">
        <v>22</v>
      </c>
      <c r="H112" t="s">
        <v>6761</v>
      </c>
      <c r="I112">
        <v>380</v>
      </c>
      <c r="J112" t="s">
        <v>23</v>
      </c>
      <c r="K112" t="s">
        <v>24</v>
      </c>
      <c r="L112">
        <v>866</v>
      </c>
      <c r="M112" t="s">
        <v>181</v>
      </c>
      <c r="N112" s="2">
        <v>46317.834374999999</v>
      </c>
      <c r="O112">
        <v>380</v>
      </c>
      <c r="P112" t="s">
        <v>26</v>
      </c>
      <c r="Q11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t="s">
        <v>245</v>
      </c>
      <c r="B113" t="s">
        <v>18</v>
      </c>
      <c r="C113" t="s">
        <v>246</v>
      </c>
      <c r="D113" t="s">
        <v>247</v>
      </c>
      <c r="E113" t="s">
        <v>6762</v>
      </c>
      <c r="F113" s="2">
        <v>46317.786597222221</v>
      </c>
      <c r="G113" t="s">
        <v>22</v>
      </c>
      <c r="H113" t="s">
        <v>6763</v>
      </c>
      <c r="I113">
        <v>100</v>
      </c>
      <c r="J113" t="s">
        <v>23</v>
      </c>
      <c r="K113" t="s">
        <v>24</v>
      </c>
      <c r="L113">
        <v>362</v>
      </c>
      <c r="M113" t="s">
        <v>246</v>
      </c>
      <c r="N113" s="2">
        <v>46317.851238425923</v>
      </c>
      <c r="O113">
        <v>0</v>
      </c>
      <c r="P113" t="s">
        <v>137</v>
      </c>
      <c r="Q113">
        <v>40</v>
      </c>
      <c r="R113" s="3" t="str">
        <f>IF(OR(G113="12R",G113="12L"),_xlfn.XLOOKUP(C113,DB!$A$2:$A$255,DB!$B$2:$B$255,""),IF(OR(G113="30L",G113="30R"),_xlfn.XLOOKUP(C113,DB!$A$2:$A$255,DB!$C$2:$C$255,""),""))</f>
        <v>CZM</v>
      </c>
      <c r="S113" s="3">
        <f t="shared" si="1"/>
        <v>18</v>
      </c>
      <c r="T113" s="3" t="str">
        <f>_xlfn.XLOOKUP(C113,DB!$A$2:$A$255,DB!$D$2:$D$255,"")</f>
        <v>Sector 7</v>
      </c>
    </row>
    <row r="114" spans="1:20" x14ac:dyDescent="0.2">
      <c r="A114" t="s">
        <v>509</v>
      </c>
      <c r="B114" t="s">
        <v>18</v>
      </c>
      <c r="C114" t="s">
        <v>134</v>
      </c>
      <c r="D114" t="s">
        <v>20</v>
      </c>
      <c r="E114" t="s">
        <v>6764</v>
      </c>
      <c r="F114" s="2">
        <v>46317.788136574076</v>
      </c>
      <c r="G114" t="s">
        <v>22</v>
      </c>
      <c r="H114" t="s">
        <v>6765</v>
      </c>
      <c r="I114">
        <v>390</v>
      </c>
      <c r="J114" t="s">
        <v>23</v>
      </c>
      <c r="K114" t="s">
        <v>24</v>
      </c>
      <c r="L114">
        <v>359</v>
      </c>
      <c r="M114" t="s">
        <v>31</v>
      </c>
      <c r="N114" s="2">
        <v>46317.807708333334</v>
      </c>
      <c r="O114">
        <v>390</v>
      </c>
      <c r="P114" t="s">
        <v>26</v>
      </c>
      <c r="Q114">
        <v>40</v>
      </c>
      <c r="R114" s="3" t="str">
        <f>IF(OR(G114="12R",G114="12L"),_xlfn.XLOOKUP(C114,DB!$A$2:$A$255,DB!$B$2:$B$255,""),IF(OR(G114="30L",G114="30R"),_xlfn.XLOOKUP(C114,DB!$A$2:$A$255,DB!$C$2:$C$255,""),""))</f>
        <v>ENEBA</v>
      </c>
      <c r="S114" s="3">
        <f t="shared" si="1"/>
        <v>18</v>
      </c>
      <c r="T114" s="3" t="str">
        <f>_xlfn.XLOOKUP(C114,DB!$A$2:$A$255,DB!$D$2:$D$255,"")</f>
        <v>Sector 3</v>
      </c>
    </row>
    <row r="115" spans="1:20" x14ac:dyDescent="0.2">
      <c r="A115" t="s">
        <v>258</v>
      </c>
      <c r="B115" t="s">
        <v>18</v>
      </c>
      <c r="C115" t="s">
        <v>128</v>
      </c>
      <c r="D115" t="s">
        <v>61</v>
      </c>
      <c r="E115" t="s">
        <v>5264</v>
      </c>
      <c r="F115" s="2">
        <v>46317.789375</v>
      </c>
      <c r="G115" t="s">
        <v>22</v>
      </c>
      <c r="H115" t="s">
        <v>6766</v>
      </c>
      <c r="I115">
        <v>340</v>
      </c>
      <c r="J115" t="s">
        <v>23</v>
      </c>
      <c r="K115" t="s">
        <v>24</v>
      </c>
      <c r="L115">
        <v>558</v>
      </c>
      <c r="M115" t="s">
        <v>130</v>
      </c>
      <c r="N115" s="2">
        <v>46317.820532407408</v>
      </c>
      <c r="O115">
        <v>340</v>
      </c>
      <c r="P115" t="s">
        <v>26</v>
      </c>
      <c r="Q115">
        <v>40</v>
      </c>
      <c r="R115" s="3" t="str">
        <f>IF(OR(G115="12R",G115="12L"),_xlfn.XLOOKUP(C115,DB!$A$2:$A$255,DB!$B$2:$B$255,""),IF(OR(G115="30L",G115="30R"),_xlfn.XLOOKUP(C115,DB!$A$2:$A$255,DB!$C$2:$C$255,""),""))</f>
        <v>ENEBA</v>
      </c>
      <c r="S115" s="3">
        <f t="shared" si="1"/>
        <v>18</v>
      </c>
      <c r="T115" s="3" t="str">
        <f>_xlfn.XLOOKUP(C115,DB!$A$2:$A$255,DB!$D$2:$D$255,"")</f>
        <v>Sector 3</v>
      </c>
    </row>
    <row r="116" spans="1:20" x14ac:dyDescent="0.2">
      <c r="A116" t="s">
        <v>6767</v>
      </c>
      <c r="B116" t="s">
        <v>18</v>
      </c>
      <c r="C116" t="s">
        <v>224</v>
      </c>
      <c r="D116" t="s">
        <v>786</v>
      </c>
      <c r="F116" s="2">
        <v>46317.791273148148</v>
      </c>
      <c r="G116" t="s">
        <v>22</v>
      </c>
      <c r="H116" t="s">
        <v>6768</v>
      </c>
      <c r="I116">
        <v>360</v>
      </c>
      <c r="J116" t="s">
        <v>23</v>
      </c>
      <c r="K116" t="s">
        <v>51</v>
      </c>
      <c r="L116">
        <v>540</v>
      </c>
      <c r="M116" t="s">
        <v>130</v>
      </c>
      <c r="N116" s="2">
        <v>46317.826851851853</v>
      </c>
      <c r="O116">
        <v>360</v>
      </c>
      <c r="P116" t="s">
        <v>26</v>
      </c>
      <c r="Q116">
        <v>40</v>
      </c>
      <c r="R116" s="3" t="str">
        <f>IF(OR(G116="12R",G116="12L"),_xlfn.XLOOKUP(C116,DB!$A$2:$A$255,DB!$B$2:$B$255,""),IF(OR(G116="30L",G116="30R"),_xlfn.XLOOKUP(C116,DB!$A$2:$A$255,DB!$C$2:$C$255,""),""))</f>
        <v>ENEBA</v>
      </c>
      <c r="S116" s="3">
        <f t="shared" si="1"/>
        <v>18</v>
      </c>
      <c r="T116" s="3" t="str">
        <f>_xlfn.XLOOKUP(C116,DB!$A$2:$A$255,DB!$D$2:$D$255,"")</f>
        <v>Sector 3</v>
      </c>
    </row>
    <row r="117" spans="1:20" x14ac:dyDescent="0.2">
      <c r="A117" t="s">
        <v>6769</v>
      </c>
      <c r="B117" t="s">
        <v>18</v>
      </c>
      <c r="C117" t="s">
        <v>19</v>
      </c>
      <c r="D117" t="s">
        <v>61</v>
      </c>
      <c r="E117" t="s">
        <v>81</v>
      </c>
      <c r="F117" s="2">
        <v>46317.792592592596</v>
      </c>
      <c r="G117" t="s">
        <v>22</v>
      </c>
      <c r="H117" t="s">
        <v>6770</v>
      </c>
      <c r="I117">
        <v>360</v>
      </c>
      <c r="J117" t="s">
        <v>23</v>
      </c>
      <c r="K117" t="s">
        <v>24</v>
      </c>
      <c r="L117">
        <v>868</v>
      </c>
      <c r="M117" t="s">
        <v>181</v>
      </c>
      <c r="N117" s="2">
        <v>46317.841666666667</v>
      </c>
      <c r="O117">
        <v>360</v>
      </c>
      <c r="P117" t="s">
        <v>26</v>
      </c>
      <c r="Q117">
        <v>190</v>
      </c>
      <c r="R117" s="3" t="str">
        <f>IF(OR(G117="12R",G117="12L"),_xlfn.XLOOKUP(C117,DB!$A$2:$A$255,DB!$B$2:$B$255,""),IF(OR(G117="30L",G117="30R"),_xlfn.XLOOKUP(C117,DB!$A$2:$A$255,DB!$C$2:$C$255,""),""))</f>
        <v>UDGUV</v>
      </c>
      <c r="S117" s="3">
        <f t="shared" si="1"/>
        <v>19</v>
      </c>
      <c r="T117" s="3" t="str">
        <f>_xlfn.XLOOKUP(C117,DB!$A$2:$A$255,DB!$D$2:$D$255,"")</f>
        <v>Sector 2</v>
      </c>
    </row>
    <row r="118" spans="1:20" x14ac:dyDescent="0.2">
      <c r="A118" t="s">
        <v>226</v>
      </c>
      <c r="B118" t="s">
        <v>18</v>
      </c>
      <c r="C118" t="s">
        <v>227</v>
      </c>
      <c r="D118" t="s">
        <v>54</v>
      </c>
      <c r="E118" t="s">
        <v>3207</v>
      </c>
      <c r="F118" s="2">
        <v>46317.793807870374</v>
      </c>
      <c r="G118" t="s">
        <v>22</v>
      </c>
      <c r="H118" t="s">
        <v>6771</v>
      </c>
      <c r="I118">
        <v>390</v>
      </c>
      <c r="J118" t="s">
        <v>23</v>
      </c>
      <c r="K118" t="s">
        <v>24</v>
      </c>
      <c r="L118">
        <v>159</v>
      </c>
      <c r="M118" t="s">
        <v>2773</v>
      </c>
      <c r="N118" s="2">
        <v>46317.803425925929</v>
      </c>
      <c r="O118">
        <v>237</v>
      </c>
      <c r="P118" t="s">
        <v>26</v>
      </c>
      <c r="Q118">
        <v>190</v>
      </c>
      <c r="R118" s="3" t="str">
        <f>IF(OR(G118="12R",G118="12L"),_xlfn.XLOOKUP(C118,DB!$A$2:$A$255,DB!$B$2:$B$255,""),IF(OR(G118="30L",G118="30R"),_xlfn.XLOOKUP(C118,DB!$A$2:$A$255,DB!$C$2:$C$255,""),""))</f>
        <v>TAKUX</v>
      </c>
      <c r="S118" s="3">
        <f t="shared" si="1"/>
        <v>19</v>
      </c>
      <c r="T118" s="3" t="str">
        <f>_xlfn.XLOOKUP(C118,DB!$A$2:$A$255,DB!$D$2:$D$255,"")</f>
        <v>Sector 7</v>
      </c>
    </row>
    <row r="119" spans="1:20" x14ac:dyDescent="0.2">
      <c r="A119" t="s">
        <v>189</v>
      </c>
      <c r="B119" t="s">
        <v>18</v>
      </c>
      <c r="C119" t="s">
        <v>53</v>
      </c>
      <c r="D119" t="s">
        <v>34</v>
      </c>
      <c r="E119" t="s">
        <v>295</v>
      </c>
      <c r="F119" s="2">
        <v>46317.795416666668</v>
      </c>
      <c r="G119" t="s">
        <v>22</v>
      </c>
      <c r="H119" t="s">
        <v>6772</v>
      </c>
      <c r="I119">
        <v>390</v>
      </c>
      <c r="J119" t="s">
        <v>23</v>
      </c>
      <c r="K119" t="s">
        <v>24</v>
      </c>
      <c r="L119">
        <v>252</v>
      </c>
      <c r="M119" t="s">
        <v>6773</v>
      </c>
      <c r="N119" s="2">
        <v>46317.810810185183</v>
      </c>
      <c r="O119">
        <v>385</v>
      </c>
      <c r="P119" t="s">
        <v>26</v>
      </c>
      <c r="Q119">
        <v>190</v>
      </c>
      <c r="R119" s="3" t="str">
        <f>IF(OR(G119="12R",G119="12L"),_xlfn.XLOOKUP(C119,DB!$A$2:$A$255,DB!$B$2:$B$255,""),IF(OR(G119="30L",G119="30R"),_xlfn.XLOOKUP(C119,DB!$A$2:$A$255,DB!$C$2:$C$255,""),""))</f>
        <v>CZM</v>
      </c>
      <c r="S119" s="3">
        <f t="shared" si="1"/>
        <v>19</v>
      </c>
      <c r="T119" s="3" t="str">
        <f>_xlfn.XLOOKUP(C119,DB!$A$2:$A$255,DB!$D$2:$D$255,"")</f>
        <v>Sector 7</v>
      </c>
    </row>
    <row r="120" spans="1:20" x14ac:dyDescent="0.2">
      <c r="A120" t="s">
        <v>3096</v>
      </c>
      <c r="B120" t="s">
        <v>18</v>
      </c>
      <c r="C120" t="s">
        <v>205</v>
      </c>
      <c r="D120" t="s">
        <v>34</v>
      </c>
      <c r="E120" t="s">
        <v>3062</v>
      </c>
      <c r="F120" s="2">
        <v>46317.7965625</v>
      </c>
      <c r="G120" t="s">
        <v>22</v>
      </c>
      <c r="H120" t="s">
        <v>6548</v>
      </c>
      <c r="I120">
        <v>370</v>
      </c>
      <c r="J120" t="s">
        <v>23</v>
      </c>
      <c r="K120" t="s">
        <v>24</v>
      </c>
      <c r="L120">
        <v>133</v>
      </c>
      <c r="M120" t="s">
        <v>40</v>
      </c>
      <c r="N120" s="2">
        <v>46317.805</v>
      </c>
      <c r="O120">
        <v>226</v>
      </c>
      <c r="P120" t="s">
        <v>26</v>
      </c>
      <c r="Q120">
        <v>190</v>
      </c>
      <c r="R120" s="3" t="str">
        <f>IF(OR(G120="12R",G120="12L"),_xlfn.XLOOKUP(C120,DB!$A$2:$A$255,DB!$B$2:$B$255,""),IF(OR(G120="30L",G120="30R"),_xlfn.XLOOKUP(C120,DB!$A$2:$A$255,DB!$C$2:$C$255,""),""))</f>
        <v>NUDAL</v>
      </c>
      <c r="S120" s="3">
        <f t="shared" si="1"/>
        <v>19</v>
      </c>
      <c r="T120" s="3" t="str">
        <f>_xlfn.XLOOKUP(C120,DB!$A$2:$A$255,DB!$D$2:$D$255,"")</f>
        <v>Sector 3</v>
      </c>
    </row>
    <row r="121" spans="1:20" x14ac:dyDescent="0.2">
      <c r="A121" t="s">
        <v>6774</v>
      </c>
      <c r="B121" t="s">
        <v>18</v>
      </c>
      <c r="C121" t="s">
        <v>43</v>
      </c>
      <c r="D121" t="s">
        <v>132</v>
      </c>
      <c r="F121" s="2">
        <v>46317.798113425924</v>
      </c>
      <c r="G121" t="s">
        <v>22</v>
      </c>
      <c r="H121" t="s">
        <v>6775</v>
      </c>
      <c r="I121">
        <v>380</v>
      </c>
      <c r="J121" t="s">
        <v>23</v>
      </c>
      <c r="K121" t="s">
        <v>51</v>
      </c>
      <c r="L121">
        <v>1012</v>
      </c>
      <c r="M121" t="s">
        <v>6776</v>
      </c>
      <c r="N121" s="2">
        <v>46317.861064814817</v>
      </c>
      <c r="O121">
        <v>380</v>
      </c>
      <c r="P121" t="s">
        <v>26</v>
      </c>
      <c r="Q121">
        <v>40</v>
      </c>
      <c r="R121" s="3" t="str">
        <f>IF(OR(G121="12R",G121="12L"),_xlfn.XLOOKUP(C121,DB!$A$2:$A$255,DB!$B$2:$B$255,""),IF(OR(G121="30L",G121="30R"),_xlfn.XLOOKUP(C121,DB!$A$2:$A$255,DB!$C$2:$C$255,""),""))</f>
        <v>UDGUV</v>
      </c>
      <c r="S121" s="3">
        <f t="shared" si="1"/>
        <v>19</v>
      </c>
      <c r="T121" s="3" t="str">
        <f>_xlfn.XLOOKUP(C121,DB!$A$2:$A$255,DB!$D$2:$D$255,"")</f>
        <v>Sector 2</v>
      </c>
    </row>
    <row r="122" spans="1:20" x14ac:dyDescent="0.2">
      <c r="A122" t="s">
        <v>503</v>
      </c>
      <c r="B122" t="s">
        <v>18</v>
      </c>
      <c r="C122" t="s">
        <v>260</v>
      </c>
      <c r="D122" t="s">
        <v>261</v>
      </c>
      <c r="E122" t="s">
        <v>5868</v>
      </c>
      <c r="F122" s="2">
        <v>46317.800937499997</v>
      </c>
      <c r="G122" t="s">
        <v>22</v>
      </c>
      <c r="H122" t="s">
        <v>6777</v>
      </c>
      <c r="I122">
        <v>370</v>
      </c>
      <c r="J122" t="s">
        <v>23</v>
      </c>
      <c r="K122" t="s">
        <v>24</v>
      </c>
      <c r="L122">
        <v>359</v>
      </c>
      <c r="M122" t="s">
        <v>31</v>
      </c>
      <c r="N122" s="2">
        <v>46317.821516203709</v>
      </c>
      <c r="O122">
        <v>370</v>
      </c>
      <c r="P122" t="s">
        <v>41</v>
      </c>
      <c r="Q122">
        <v>40</v>
      </c>
      <c r="R122" s="3" t="str">
        <f>IF(OR(G122="12R",G122="12L"),_xlfn.XLOOKUP(C122,DB!$A$2:$A$255,DB!$B$2:$B$255,""),IF(OR(G122="30L",G122="30R"),_xlfn.XLOOKUP(C122,DB!$A$2:$A$255,DB!$C$2:$C$255,""),""))</f>
        <v>NUDAL</v>
      </c>
      <c r="S122" s="3">
        <f t="shared" si="1"/>
        <v>19</v>
      </c>
      <c r="T122" s="3" t="str">
        <f>_xlfn.XLOOKUP(C122,DB!$A$2:$A$255,DB!$D$2:$D$255,"")</f>
        <v>Sector 3</v>
      </c>
    </row>
    <row r="123" spans="1:20" x14ac:dyDescent="0.2">
      <c r="A123" t="s">
        <v>422</v>
      </c>
      <c r="B123" t="s">
        <v>18</v>
      </c>
      <c r="C123" t="s">
        <v>423</v>
      </c>
      <c r="D123" t="s">
        <v>61</v>
      </c>
      <c r="E123" t="s">
        <v>734</v>
      </c>
      <c r="F123" s="2">
        <v>46317.804247685184</v>
      </c>
      <c r="G123" t="s">
        <v>22</v>
      </c>
      <c r="H123" t="s">
        <v>6778</v>
      </c>
      <c r="I123">
        <v>340</v>
      </c>
      <c r="J123" t="s">
        <v>23</v>
      </c>
      <c r="K123" t="s">
        <v>24</v>
      </c>
      <c r="L123">
        <v>444</v>
      </c>
      <c r="M123" t="s">
        <v>6779</v>
      </c>
      <c r="N123" s="2">
        <v>46317.829317129625</v>
      </c>
      <c r="O123">
        <v>340</v>
      </c>
      <c r="P123" t="s">
        <v>26</v>
      </c>
      <c r="Q123">
        <v>40</v>
      </c>
      <c r="R123" s="3" t="str">
        <f>IF(OR(G123="12R",G123="12L"),_xlfn.XLOOKUP(C123,DB!$A$2:$A$255,DB!$B$2:$B$255,""),IF(OR(G123="30L",G123="30R"),_xlfn.XLOOKUP(C123,DB!$A$2:$A$255,DB!$C$2:$C$255,""),""))</f>
        <v>ENEBA</v>
      </c>
      <c r="S123" s="3">
        <f t="shared" si="1"/>
        <v>19</v>
      </c>
      <c r="T123" s="3" t="str">
        <f>_xlfn.XLOOKUP(C123,DB!$A$2:$A$255,DB!$D$2:$D$255,"")</f>
        <v>Sector 3</v>
      </c>
    </row>
    <row r="124" spans="1:20" x14ac:dyDescent="0.2">
      <c r="A124" t="s">
        <v>265</v>
      </c>
      <c r="B124" t="s">
        <v>18</v>
      </c>
      <c r="C124" t="s">
        <v>148</v>
      </c>
      <c r="D124" t="s">
        <v>29</v>
      </c>
      <c r="E124" t="s">
        <v>3670</v>
      </c>
      <c r="F124" s="2">
        <v>46317.805312500001</v>
      </c>
      <c r="G124" t="s">
        <v>22</v>
      </c>
      <c r="H124" t="s">
        <v>3440</v>
      </c>
      <c r="I124">
        <v>390</v>
      </c>
      <c r="J124" t="s">
        <v>23</v>
      </c>
      <c r="K124" t="s">
        <v>24</v>
      </c>
      <c r="L124">
        <v>133</v>
      </c>
      <c r="M124" t="s">
        <v>40</v>
      </c>
      <c r="N124" s="2">
        <v>46317.814340277779</v>
      </c>
      <c r="O124">
        <v>277</v>
      </c>
      <c r="P124" t="s">
        <v>26</v>
      </c>
      <c r="Q124">
        <v>190</v>
      </c>
      <c r="R124" s="3" t="str">
        <f>IF(OR(G124="12R",G124="12L"),_xlfn.XLOOKUP(C124,DB!$A$2:$A$255,DB!$B$2:$B$255,""),IF(OR(G124="30L",G124="30R"),_xlfn.XLOOKUP(C124,DB!$A$2:$A$255,DB!$C$2:$C$255,""),""))</f>
        <v>NUDAL</v>
      </c>
      <c r="S124" s="3">
        <f t="shared" si="1"/>
        <v>19</v>
      </c>
      <c r="T124" s="3" t="str">
        <f>_xlfn.XLOOKUP(C124,DB!$A$2:$A$255,DB!$D$2:$D$255,"")</f>
        <v>Sector 3</v>
      </c>
    </row>
    <row r="125" spans="1:20" x14ac:dyDescent="0.2">
      <c r="A125" t="s">
        <v>501</v>
      </c>
      <c r="B125" t="s">
        <v>18</v>
      </c>
      <c r="C125" t="s">
        <v>502</v>
      </c>
      <c r="D125" t="s">
        <v>129</v>
      </c>
      <c r="E125" t="s">
        <v>797</v>
      </c>
      <c r="F125" s="2">
        <v>46317.806793981479</v>
      </c>
      <c r="G125" t="s">
        <v>22</v>
      </c>
      <c r="H125" t="s">
        <v>6780</v>
      </c>
      <c r="I125">
        <v>320</v>
      </c>
      <c r="J125" t="s">
        <v>23</v>
      </c>
      <c r="K125" t="s">
        <v>24</v>
      </c>
      <c r="L125">
        <v>444</v>
      </c>
      <c r="M125" t="s">
        <v>6779</v>
      </c>
      <c r="N125" s="2">
        <v>46317.831493055557</v>
      </c>
      <c r="O125">
        <v>320</v>
      </c>
      <c r="P125" t="s">
        <v>26</v>
      </c>
      <c r="Q125">
        <v>40</v>
      </c>
      <c r="R125" s="3" t="str">
        <f>IF(OR(G125="12R",G125="12L"),_xlfn.XLOOKUP(C125,DB!$A$2:$A$255,DB!$B$2:$B$255,""),IF(OR(G125="30L",G125="30R"),_xlfn.XLOOKUP(C125,DB!$A$2:$A$255,DB!$C$2:$C$255,""),""))</f>
        <v>OMSUK</v>
      </c>
      <c r="S125" s="3">
        <f t="shared" si="1"/>
        <v>19</v>
      </c>
      <c r="T125" s="3" t="str">
        <f>_xlfn.XLOOKUP(C125,DB!$A$2:$A$255,DB!$D$2:$D$255,"")</f>
        <v>Sector 3</v>
      </c>
    </row>
    <row r="126" spans="1:20" x14ac:dyDescent="0.2">
      <c r="A126" t="s">
        <v>263</v>
      </c>
      <c r="B126" t="s">
        <v>18</v>
      </c>
      <c r="C126" t="s">
        <v>115</v>
      </c>
      <c r="D126" t="s">
        <v>129</v>
      </c>
      <c r="E126" t="s">
        <v>5364</v>
      </c>
      <c r="F126" s="2">
        <v>46317.808495370366</v>
      </c>
      <c r="G126" t="s">
        <v>22</v>
      </c>
      <c r="H126" t="s">
        <v>6781</v>
      </c>
      <c r="I126">
        <v>250</v>
      </c>
      <c r="J126" t="s">
        <v>23</v>
      </c>
      <c r="K126" t="s">
        <v>24</v>
      </c>
      <c r="L126">
        <v>150</v>
      </c>
      <c r="M126" t="s">
        <v>117</v>
      </c>
      <c r="N126" s="2">
        <v>46317.818032407406</v>
      </c>
      <c r="O126">
        <v>250</v>
      </c>
      <c r="P126" t="s">
        <v>26</v>
      </c>
      <c r="Q126">
        <v>190</v>
      </c>
      <c r="R126" s="3" t="str">
        <f>IF(OR(G126="12R",G126="12L"),_xlfn.XLOOKUP(C126,DB!$A$2:$A$255,DB!$B$2:$B$255,""),IF(OR(G126="30L",G126="30R"),_xlfn.XLOOKUP(C126,DB!$A$2:$A$255,DB!$C$2:$C$255,""),""))</f>
        <v>TAKUX</v>
      </c>
      <c r="S126" s="3">
        <f t="shared" si="1"/>
        <v>19</v>
      </c>
      <c r="T126" s="3" t="str">
        <f>_xlfn.XLOOKUP(C126,DB!$A$2:$A$255,DB!$D$2:$D$255,"")</f>
        <v>Sector 7</v>
      </c>
    </row>
    <row r="127" spans="1:20" x14ac:dyDescent="0.2">
      <c r="A127" t="s">
        <v>669</v>
      </c>
      <c r="B127" t="s">
        <v>18</v>
      </c>
      <c r="C127" t="s">
        <v>317</v>
      </c>
      <c r="D127" t="s">
        <v>20</v>
      </c>
      <c r="E127" t="s">
        <v>6782</v>
      </c>
      <c r="F127" s="2">
        <v>46317.809675925921</v>
      </c>
      <c r="G127" t="s">
        <v>22</v>
      </c>
      <c r="H127" t="s">
        <v>6783</v>
      </c>
      <c r="I127">
        <v>300</v>
      </c>
      <c r="J127" t="s">
        <v>23</v>
      </c>
      <c r="K127" t="s">
        <v>24</v>
      </c>
      <c r="L127">
        <v>451</v>
      </c>
      <c r="M127" t="s">
        <v>6086</v>
      </c>
      <c r="N127" s="2">
        <v>46317.834155092598</v>
      </c>
      <c r="O127">
        <v>300</v>
      </c>
      <c r="P127" t="s">
        <v>26</v>
      </c>
      <c r="Q127">
        <v>40</v>
      </c>
      <c r="R127" s="3" t="str">
        <f>IF(OR(G127="12R",G127="12L"),_xlfn.XLOOKUP(C127,DB!$A$2:$A$255,DB!$B$2:$B$255,""),IF(OR(G127="30L",G127="30R"),_xlfn.XLOOKUP(C127,DB!$A$2:$A$255,DB!$C$2:$C$255,""),""))</f>
        <v>UDGUV</v>
      </c>
      <c r="S127" s="3">
        <f t="shared" si="1"/>
        <v>19</v>
      </c>
      <c r="T127" s="3" t="str">
        <f>_xlfn.XLOOKUP(C127,DB!$A$2:$A$255,DB!$D$2:$D$255,"")</f>
        <v>Sector 2</v>
      </c>
    </row>
    <row r="128" spans="1:20" x14ac:dyDescent="0.2">
      <c r="A128" t="s">
        <v>264</v>
      </c>
      <c r="B128" t="s">
        <v>18</v>
      </c>
      <c r="C128" t="s">
        <v>224</v>
      </c>
      <c r="D128" t="s">
        <v>29</v>
      </c>
      <c r="E128" t="s">
        <v>1641</v>
      </c>
      <c r="F128" s="2">
        <v>46317.811400462961</v>
      </c>
      <c r="G128" t="s">
        <v>22</v>
      </c>
      <c r="H128" t="s">
        <v>6784</v>
      </c>
      <c r="I128">
        <v>380</v>
      </c>
      <c r="J128" t="s">
        <v>23</v>
      </c>
      <c r="K128" t="s">
        <v>24</v>
      </c>
      <c r="L128">
        <v>575</v>
      </c>
      <c r="M128" t="s">
        <v>130</v>
      </c>
      <c r="N128" s="2">
        <v>46317.842986111107</v>
      </c>
      <c r="O128">
        <v>380</v>
      </c>
      <c r="P128" t="s">
        <v>26</v>
      </c>
      <c r="Q128">
        <v>40</v>
      </c>
      <c r="R128" s="3" t="str">
        <f>IF(OR(G128="12R",G128="12L"),_xlfn.XLOOKUP(C128,DB!$A$2:$A$255,DB!$B$2:$B$255,""),IF(OR(G128="30L",G128="30R"),_xlfn.XLOOKUP(C128,DB!$A$2:$A$255,DB!$C$2:$C$255,""),""))</f>
        <v>ENEBA</v>
      </c>
      <c r="S128" s="3">
        <f t="shared" si="1"/>
        <v>19</v>
      </c>
      <c r="T128" s="3" t="str">
        <f>_xlfn.XLOOKUP(C128,DB!$A$2:$A$255,DB!$D$2:$D$255,"")</f>
        <v>Sector 3</v>
      </c>
    </row>
    <row r="129" spans="1:20" x14ac:dyDescent="0.2">
      <c r="A129" t="s">
        <v>415</v>
      </c>
      <c r="B129" t="s">
        <v>18</v>
      </c>
      <c r="C129" t="s">
        <v>166</v>
      </c>
      <c r="D129" t="s">
        <v>416</v>
      </c>
      <c r="F129" s="2">
        <v>46317.812939814816</v>
      </c>
      <c r="G129" t="s">
        <v>22</v>
      </c>
      <c r="H129" t="s">
        <v>167</v>
      </c>
      <c r="I129">
        <v>15</v>
      </c>
      <c r="J129" t="s">
        <v>139</v>
      </c>
      <c r="K129" t="s">
        <v>51</v>
      </c>
      <c r="L129">
        <v>58</v>
      </c>
      <c r="M129" t="s">
        <v>166</v>
      </c>
      <c r="N129" s="2">
        <v>46317.845891203702</v>
      </c>
      <c r="O129">
        <v>0</v>
      </c>
      <c r="P129" t="s">
        <v>137</v>
      </c>
      <c r="Q129">
        <v>15</v>
      </c>
      <c r="R129" s="3" t="str">
        <f>IF(OR(G129="12R",G129="12L"),_xlfn.XLOOKUP(C129,DB!$A$2:$A$255,DB!$B$2:$B$255,""),IF(OR(G129="30L",G129="30R"),_xlfn.XLOOKUP(C129,DB!$A$2:$A$255,DB!$C$2:$C$255,""),""))</f>
        <v>CZM</v>
      </c>
      <c r="S129" s="3">
        <f t="shared" si="1"/>
        <v>19</v>
      </c>
      <c r="T129" s="3" t="str">
        <f>_xlfn.XLOOKUP(C129,DB!$A$2:$A$255,DB!$D$2:$D$255,"")</f>
        <v>Sector 7</v>
      </c>
    </row>
    <row r="130" spans="1:20" x14ac:dyDescent="0.2">
      <c r="A130" t="s">
        <v>244</v>
      </c>
      <c r="B130" t="s">
        <v>18</v>
      </c>
      <c r="C130" t="s">
        <v>28</v>
      </c>
      <c r="D130" t="s">
        <v>29</v>
      </c>
      <c r="E130" t="s">
        <v>918</v>
      </c>
      <c r="F130" s="2">
        <v>46317.814803240741</v>
      </c>
      <c r="G130" t="s">
        <v>22</v>
      </c>
      <c r="H130" t="s">
        <v>6785</v>
      </c>
      <c r="I130">
        <v>370</v>
      </c>
      <c r="J130" t="s">
        <v>23</v>
      </c>
      <c r="K130" t="s">
        <v>24</v>
      </c>
      <c r="L130">
        <v>359</v>
      </c>
      <c r="M130" t="s">
        <v>1147</v>
      </c>
      <c r="N130" s="2">
        <v>46317.835625</v>
      </c>
      <c r="O130">
        <v>370</v>
      </c>
      <c r="P130" t="s">
        <v>26</v>
      </c>
      <c r="Q130">
        <v>40</v>
      </c>
      <c r="R130" s="3" t="str">
        <f>IF(OR(G130="12R",G130="12L"),_xlfn.XLOOKUP(C130,DB!$A$2:$A$255,DB!$B$2:$B$255,""),IF(OR(G130="30L",G130="30R"),_xlfn.XLOOKUP(C130,DB!$A$2:$A$255,DB!$C$2:$C$255,""),""))</f>
        <v>OMSUK</v>
      </c>
      <c r="S130" s="3">
        <f t="shared" si="1"/>
        <v>19</v>
      </c>
      <c r="T130" s="3" t="str">
        <f>_xlfn.XLOOKUP(C130,DB!$A$2:$A$255,DB!$D$2:$D$255,"")</f>
        <v>Sector 3</v>
      </c>
    </row>
    <row r="131" spans="1:20" x14ac:dyDescent="0.2">
      <c r="A131" t="s">
        <v>275</v>
      </c>
      <c r="B131" t="s">
        <v>18</v>
      </c>
      <c r="C131" t="s">
        <v>276</v>
      </c>
      <c r="D131" t="s">
        <v>123</v>
      </c>
      <c r="E131" t="s">
        <v>6786</v>
      </c>
      <c r="F131" s="2">
        <v>46317.816238425927</v>
      </c>
      <c r="G131" t="s">
        <v>22</v>
      </c>
      <c r="H131" t="s">
        <v>6787</v>
      </c>
      <c r="I131">
        <v>340</v>
      </c>
      <c r="J131" t="s">
        <v>23</v>
      </c>
      <c r="K131" t="s">
        <v>24</v>
      </c>
      <c r="L131">
        <v>877</v>
      </c>
      <c r="M131" t="s">
        <v>780</v>
      </c>
      <c r="N131" s="2">
        <v>46317.864444444444</v>
      </c>
      <c r="O131">
        <v>340</v>
      </c>
      <c r="P131" t="s">
        <v>26</v>
      </c>
      <c r="Q131">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t="s">
        <v>270</v>
      </c>
      <c r="B132" t="s">
        <v>18</v>
      </c>
      <c r="C132" t="s">
        <v>134</v>
      </c>
      <c r="D132" t="s">
        <v>61</v>
      </c>
      <c r="E132" t="s">
        <v>4217</v>
      </c>
      <c r="F132" s="2">
        <v>46317.817256944443</v>
      </c>
      <c r="G132" t="s">
        <v>22</v>
      </c>
      <c r="H132" t="s">
        <v>6788</v>
      </c>
      <c r="I132">
        <v>350</v>
      </c>
      <c r="J132" t="s">
        <v>23</v>
      </c>
      <c r="K132" t="s">
        <v>24</v>
      </c>
      <c r="L132">
        <v>365</v>
      </c>
      <c r="M132" t="s">
        <v>6789</v>
      </c>
      <c r="N132" s="2">
        <v>46317.837488425925</v>
      </c>
      <c r="O132">
        <v>350</v>
      </c>
      <c r="P132" t="s">
        <v>26</v>
      </c>
      <c r="Q13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t="s">
        <v>280</v>
      </c>
      <c r="B133" t="s">
        <v>18</v>
      </c>
      <c r="C133" t="s">
        <v>170</v>
      </c>
      <c r="D133" t="s">
        <v>34</v>
      </c>
      <c r="E133" t="s">
        <v>4230</v>
      </c>
      <c r="F133" s="2">
        <v>46317.819467592592</v>
      </c>
      <c r="G133" t="s">
        <v>22</v>
      </c>
      <c r="H133" t="s">
        <v>6790</v>
      </c>
      <c r="I133">
        <v>350</v>
      </c>
      <c r="J133" t="s">
        <v>23</v>
      </c>
      <c r="K133" t="s">
        <v>24</v>
      </c>
      <c r="L133">
        <v>364</v>
      </c>
      <c r="M133" t="s">
        <v>1430</v>
      </c>
      <c r="N133" s="2">
        <v>46317.840208333335</v>
      </c>
      <c r="O133">
        <v>330</v>
      </c>
      <c r="P133" t="s">
        <v>26</v>
      </c>
      <c r="Q133">
        <v>40</v>
      </c>
      <c r="R133" s="3" t="str">
        <f>IF(OR(G133="12R",G133="12L"),_xlfn.XLOOKUP(C133,DB!$A$2:$A$255,DB!$B$2:$B$255,""),IF(OR(G133="30L",G133="30R"),_xlfn.XLOOKUP(C133,DB!$A$2:$A$255,DB!$C$2:$C$255,""),""))</f>
        <v>OMSUK</v>
      </c>
      <c r="S133" s="3">
        <f t="shared" si="2"/>
        <v>19</v>
      </c>
      <c r="T133" s="3" t="str">
        <f>_xlfn.XLOOKUP(C133,DB!$A$2:$A$255,DB!$D$2:$D$255,"")</f>
        <v>Sector 3</v>
      </c>
    </row>
    <row r="134" spans="1:20" x14ac:dyDescent="0.2">
      <c r="A134" t="s">
        <v>1402</v>
      </c>
      <c r="B134" t="s">
        <v>18</v>
      </c>
      <c r="C134" t="s">
        <v>660</v>
      </c>
      <c r="D134" t="s">
        <v>29</v>
      </c>
      <c r="E134" t="s">
        <v>3085</v>
      </c>
      <c r="F134" s="2">
        <v>46317.822071759263</v>
      </c>
      <c r="G134" t="s">
        <v>22</v>
      </c>
      <c r="H134" t="s">
        <v>6791</v>
      </c>
      <c r="I134">
        <v>350</v>
      </c>
      <c r="J134" t="s">
        <v>23</v>
      </c>
      <c r="K134" t="s">
        <v>24</v>
      </c>
      <c r="L134">
        <v>365</v>
      </c>
      <c r="M134" t="s">
        <v>31</v>
      </c>
      <c r="N134" s="2">
        <v>46317.841828703706</v>
      </c>
      <c r="O134">
        <v>310</v>
      </c>
      <c r="P134" t="s">
        <v>26</v>
      </c>
      <c r="Q134">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t="s">
        <v>287</v>
      </c>
      <c r="B135" t="s">
        <v>18</v>
      </c>
      <c r="C135" t="s">
        <v>43</v>
      </c>
      <c r="D135" t="s">
        <v>44</v>
      </c>
      <c r="E135" t="s">
        <v>355</v>
      </c>
      <c r="F135" s="2">
        <v>46317.82304398148</v>
      </c>
      <c r="G135" t="s">
        <v>22</v>
      </c>
      <c r="H135" t="s">
        <v>6792</v>
      </c>
      <c r="I135">
        <v>360</v>
      </c>
      <c r="J135" t="s">
        <v>23</v>
      </c>
      <c r="K135" t="s">
        <v>24</v>
      </c>
      <c r="L135">
        <v>850</v>
      </c>
      <c r="M135" t="s">
        <v>46</v>
      </c>
      <c r="N135" s="2">
        <v>46317.871898148151</v>
      </c>
      <c r="O135">
        <v>360</v>
      </c>
      <c r="P135" t="s">
        <v>26</v>
      </c>
      <c r="Q135">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t="s">
        <v>329</v>
      </c>
      <c r="B136" t="s">
        <v>18</v>
      </c>
      <c r="C136" t="s">
        <v>330</v>
      </c>
      <c r="D136" t="s">
        <v>34</v>
      </c>
      <c r="E136" t="s">
        <v>6793</v>
      </c>
      <c r="F136" s="2">
        <v>46317.824664351851</v>
      </c>
      <c r="G136" t="s">
        <v>22</v>
      </c>
      <c r="H136" t="s">
        <v>6794</v>
      </c>
      <c r="I136">
        <v>350</v>
      </c>
      <c r="J136" t="s">
        <v>23</v>
      </c>
      <c r="K136" t="s">
        <v>24</v>
      </c>
      <c r="L136">
        <v>359</v>
      </c>
      <c r="M136" t="s">
        <v>31</v>
      </c>
      <c r="N136" s="2">
        <v>46317.844513888893</v>
      </c>
      <c r="O136">
        <v>350</v>
      </c>
      <c r="P136" t="s">
        <v>26</v>
      </c>
      <c r="Q136">
        <v>40</v>
      </c>
      <c r="R136" s="3" t="str">
        <f>IF(OR(G136="12R",G136="12L"),_xlfn.XLOOKUP(C136,DB!$A$2:$A$255,DB!$B$2:$B$255,""),IF(OR(G136="30L",G136="30R"),_xlfn.XLOOKUP(C136,DB!$A$2:$A$255,DB!$C$2:$C$255,""),""))</f>
        <v>OMSUK</v>
      </c>
      <c r="S136" s="3">
        <f t="shared" si="2"/>
        <v>19</v>
      </c>
      <c r="T136" s="3" t="str">
        <f>_xlfn.XLOOKUP(C136,DB!$A$2:$A$255,DB!$D$2:$D$255,"")</f>
        <v>Sector 3</v>
      </c>
    </row>
    <row r="137" spans="1:20" x14ac:dyDescent="0.2">
      <c r="A137" t="s">
        <v>492</v>
      </c>
      <c r="B137" t="s">
        <v>18</v>
      </c>
      <c r="C137" t="s">
        <v>493</v>
      </c>
      <c r="D137" t="s">
        <v>116</v>
      </c>
      <c r="E137" t="s">
        <v>3774</v>
      </c>
      <c r="F137" s="2">
        <v>46317.826354166667</v>
      </c>
      <c r="G137" t="s">
        <v>22</v>
      </c>
      <c r="H137" t="s">
        <v>6795</v>
      </c>
      <c r="I137">
        <v>400</v>
      </c>
      <c r="J137" t="s">
        <v>23</v>
      </c>
      <c r="K137" t="s">
        <v>24</v>
      </c>
      <c r="L137">
        <v>433</v>
      </c>
      <c r="M137" t="s">
        <v>204</v>
      </c>
      <c r="N137" s="2">
        <v>46317.850266203706</v>
      </c>
      <c r="O137">
        <v>400</v>
      </c>
      <c r="P137" t="s">
        <v>26</v>
      </c>
      <c r="Q137">
        <v>40</v>
      </c>
      <c r="R137" s="3" t="str">
        <f>IF(OR(G137="12R",G137="12L"),_xlfn.XLOOKUP(C137,DB!$A$2:$A$255,DB!$B$2:$B$255,""),IF(OR(G137="30L",G137="30R"),_xlfn.XLOOKUP(C137,DB!$A$2:$A$255,DB!$C$2:$C$255,""),""))</f>
        <v>ENEBA</v>
      </c>
      <c r="S137" s="3">
        <f t="shared" si="2"/>
        <v>19</v>
      </c>
      <c r="T137" s="3" t="str">
        <f>_xlfn.XLOOKUP(C137,DB!$A$2:$A$255,DB!$D$2:$D$255,"")</f>
        <v>Sector 3</v>
      </c>
    </row>
    <row r="138" spans="1:20" x14ac:dyDescent="0.2">
      <c r="A138" t="s">
        <v>285</v>
      </c>
      <c r="B138" t="s">
        <v>18</v>
      </c>
      <c r="C138" t="s">
        <v>199</v>
      </c>
      <c r="D138" t="s">
        <v>61</v>
      </c>
      <c r="E138" t="s">
        <v>4752</v>
      </c>
      <c r="F138" s="2">
        <v>46317.827696759261</v>
      </c>
      <c r="G138" t="s">
        <v>22</v>
      </c>
      <c r="H138" t="s">
        <v>6796</v>
      </c>
      <c r="I138">
        <v>350</v>
      </c>
      <c r="J138" t="s">
        <v>23</v>
      </c>
      <c r="K138" t="s">
        <v>24</v>
      </c>
      <c r="L138">
        <v>361</v>
      </c>
      <c r="M138" t="s">
        <v>6797</v>
      </c>
      <c r="N138" s="2">
        <v>46317.848356481481</v>
      </c>
      <c r="O138">
        <v>330</v>
      </c>
      <c r="P138" t="s">
        <v>26</v>
      </c>
      <c r="Q138">
        <v>40</v>
      </c>
      <c r="R138" s="3" t="str">
        <f>IF(OR(G138="12R",G138="12L"),_xlfn.XLOOKUP(C138,DB!$A$2:$A$255,DB!$B$2:$B$255,""),IF(OR(G138="30L",G138="30R"),_xlfn.XLOOKUP(C138,DB!$A$2:$A$255,DB!$C$2:$C$255,""),""))</f>
        <v>OMSUK</v>
      </c>
      <c r="S138" s="3">
        <f t="shared" si="2"/>
        <v>19</v>
      </c>
      <c r="T138" s="3" t="str">
        <f>_xlfn.XLOOKUP(C138,DB!$A$2:$A$255,DB!$D$2:$D$255,"")</f>
        <v>Sector 3</v>
      </c>
    </row>
    <row r="139" spans="1:20" x14ac:dyDescent="0.2">
      <c r="A139" t="s">
        <v>283</v>
      </c>
      <c r="B139" t="s">
        <v>18</v>
      </c>
      <c r="C139" t="s">
        <v>284</v>
      </c>
      <c r="D139" t="s">
        <v>34</v>
      </c>
      <c r="E139" t="s">
        <v>710</v>
      </c>
      <c r="F139" s="2">
        <v>46317.828692129631</v>
      </c>
      <c r="G139" t="s">
        <v>22</v>
      </c>
      <c r="H139" t="s">
        <v>6798</v>
      </c>
      <c r="I139">
        <v>380</v>
      </c>
      <c r="J139" t="s">
        <v>23</v>
      </c>
      <c r="K139" t="s">
        <v>24</v>
      </c>
      <c r="L139">
        <v>859</v>
      </c>
      <c r="M139" t="s">
        <v>181</v>
      </c>
      <c r="N139" s="2">
        <v>46317.878113425926</v>
      </c>
      <c r="O139">
        <v>380</v>
      </c>
      <c r="P139" t="s">
        <v>26</v>
      </c>
      <c r="Q139">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t="s">
        <v>3252</v>
      </c>
      <c r="B140" t="s">
        <v>18</v>
      </c>
      <c r="C140" t="s">
        <v>489</v>
      </c>
      <c r="D140" t="s">
        <v>3253</v>
      </c>
      <c r="F140" s="2">
        <v>46317.830462962964</v>
      </c>
      <c r="G140" t="s">
        <v>22</v>
      </c>
      <c r="H140" t="s">
        <v>6799</v>
      </c>
      <c r="I140">
        <v>80</v>
      </c>
      <c r="J140" t="s">
        <v>23</v>
      </c>
      <c r="K140" t="s">
        <v>51</v>
      </c>
      <c r="L140">
        <v>329</v>
      </c>
      <c r="M140" t="s">
        <v>489</v>
      </c>
      <c r="N140" s="2">
        <v>46317.876203703709</v>
      </c>
      <c r="O140">
        <v>0</v>
      </c>
      <c r="P140" t="s">
        <v>137</v>
      </c>
      <c r="Q140">
        <v>40</v>
      </c>
      <c r="R140" s="3" t="str">
        <f>IF(OR(G140="12R",G140="12L"),_xlfn.XLOOKUP(C140,DB!$A$2:$A$255,DB!$B$2:$B$255,""),IF(OR(G140="30L",G140="30R"),_xlfn.XLOOKUP(C140,DB!$A$2:$A$255,DB!$C$2:$C$255,""),""))</f>
        <v>CZM</v>
      </c>
      <c r="S140" s="3">
        <f t="shared" si="2"/>
        <v>19</v>
      </c>
      <c r="T140" s="3" t="str">
        <f>_xlfn.XLOOKUP(C140,DB!$A$2:$A$255,DB!$D$2:$D$255,"")</f>
        <v>Sector 7</v>
      </c>
    </row>
    <row r="141" spans="1:20" x14ac:dyDescent="0.2">
      <c r="A141" t="s">
        <v>278</v>
      </c>
      <c r="B141" t="s">
        <v>18</v>
      </c>
      <c r="C141" t="s">
        <v>33</v>
      </c>
      <c r="D141" t="s">
        <v>34</v>
      </c>
      <c r="E141" t="s">
        <v>467</v>
      </c>
      <c r="F141" s="2">
        <v>46317.833587962959</v>
      </c>
      <c r="G141" t="s">
        <v>22</v>
      </c>
      <c r="H141" t="s">
        <v>6800</v>
      </c>
      <c r="I141">
        <v>360</v>
      </c>
      <c r="J141" t="s">
        <v>23</v>
      </c>
      <c r="K141" t="s">
        <v>24</v>
      </c>
      <c r="L141">
        <v>862</v>
      </c>
      <c r="M141" t="s">
        <v>36</v>
      </c>
      <c r="N141" s="2">
        <v>46317.881157407406</v>
      </c>
      <c r="O141">
        <v>340</v>
      </c>
      <c r="P141" t="s">
        <v>26</v>
      </c>
      <c r="Q141">
        <v>190</v>
      </c>
      <c r="R141" s="3" t="str">
        <f>IF(OR(G141="12R",G141="12L"),_xlfn.XLOOKUP(C141,DB!$A$2:$A$255,DB!$B$2:$B$255,""),IF(OR(G141="30L",G141="30R"),_xlfn.XLOOKUP(C141,DB!$A$2:$A$255,DB!$C$2:$C$255,""),""))</f>
        <v>UDGUV</v>
      </c>
      <c r="S141" s="3">
        <f t="shared" si="2"/>
        <v>20</v>
      </c>
      <c r="T141" s="3" t="str">
        <f>_xlfn.XLOOKUP(C141,DB!$A$2:$A$255,DB!$D$2:$D$255,"")</f>
        <v>Sector 2</v>
      </c>
    </row>
    <row r="142" spans="1:20" x14ac:dyDescent="0.2">
      <c r="A142" t="s">
        <v>291</v>
      </c>
      <c r="B142" t="s">
        <v>18</v>
      </c>
      <c r="C142" t="s">
        <v>122</v>
      </c>
      <c r="D142" t="s">
        <v>44</v>
      </c>
      <c r="E142" t="s">
        <v>2715</v>
      </c>
      <c r="F142" s="2">
        <v>46317.834513888884</v>
      </c>
      <c r="G142" t="s">
        <v>22</v>
      </c>
      <c r="H142" t="s">
        <v>6801</v>
      </c>
      <c r="I142">
        <v>360</v>
      </c>
      <c r="J142" t="s">
        <v>23</v>
      </c>
      <c r="K142" t="s">
        <v>24</v>
      </c>
      <c r="L142">
        <v>534</v>
      </c>
      <c r="M142" t="s">
        <v>130</v>
      </c>
      <c r="N142" s="2">
        <v>46317.864259259259</v>
      </c>
      <c r="O142">
        <v>340</v>
      </c>
      <c r="P142" t="s">
        <v>26</v>
      </c>
      <c r="Q142">
        <v>40</v>
      </c>
      <c r="R142" s="3" t="str">
        <f>IF(OR(G142="12R",G142="12L"),_xlfn.XLOOKUP(C142,DB!$A$2:$A$255,DB!$B$2:$B$255,""),IF(OR(G142="30L",G142="30R"),_xlfn.XLOOKUP(C142,DB!$A$2:$A$255,DB!$C$2:$C$255,""),""))</f>
        <v>ENEBA</v>
      </c>
      <c r="S142" s="3">
        <f t="shared" si="2"/>
        <v>20</v>
      </c>
      <c r="T142" s="3" t="str">
        <f>_xlfn.XLOOKUP(C142,DB!$A$2:$A$255,DB!$D$2:$D$255,"")</f>
        <v>Sector 3</v>
      </c>
    </row>
    <row r="143" spans="1:20" x14ac:dyDescent="0.2">
      <c r="A143" t="s">
        <v>856</v>
      </c>
      <c r="B143" t="s">
        <v>18</v>
      </c>
      <c r="C143" t="s">
        <v>203</v>
      </c>
      <c r="D143" t="s">
        <v>129</v>
      </c>
      <c r="E143" t="s">
        <v>6802</v>
      </c>
      <c r="F143" s="2">
        <v>46317.835891203707</v>
      </c>
      <c r="G143" t="s">
        <v>22</v>
      </c>
      <c r="H143" t="s">
        <v>6803</v>
      </c>
      <c r="I143">
        <v>360</v>
      </c>
      <c r="J143" t="s">
        <v>23</v>
      </c>
      <c r="K143" t="s">
        <v>24</v>
      </c>
      <c r="L143">
        <v>437</v>
      </c>
      <c r="M143" t="s">
        <v>204</v>
      </c>
      <c r="N143" s="2">
        <v>46317.860706018517</v>
      </c>
      <c r="O143">
        <v>360</v>
      </c>
      <c r="P143" t="s">
        <v>26</v>
      </c>
      <c r="Q143">
        <v>40</v>
      </c>
      <c r="R143" s="3" t="str">
        <f>IF(OR(G143="12R",G143="12L"),_xlfn.XLOOKUP(C143,DB!$A$2:$A$255,DB!$B$2:$B$255,""),IF(OR(G143="30L",G143="30R"),_xlfn.XLOOKUP(C143,DB!$A$2:$A$255,DB!$C$2:$C$255,""),""))</f>
        <v>ENEBA</v>
      </c>
      <c r="S143" s="3">
        <f t="shared" si="2"/>
        <v>20</v>
      </c>
      <c r="T143" s="3" t="str">
        <f>_xlfn.XLOOKUP(C143,DB!$A$2:$A$255,DB!$D$2:$D$255,"")</f>
        <v>Sector 3</v>
      </c>
    </row>
    <row r="144" spans="1:20" x14ac:dyDescent="0.2">
      <c r="A144" t="s">
        <v>272</v>
      </c>
      <c r="B144" t="s">
        <v>18</v>
      </c>
      <c r="C144" t="s">
        <v>273</v>
      </c>
      <c r="D144" t="s">
        <v>20</v>
      </c>
      <c r="E144" t="s">
        <v>4620</v>
      </c>
      <c r="F144" s="2">
        <v>46317.836759259255</v>
      </c>
      <c r="G144" t="s">
        <v>22</v>
      </c>
      <c r="H144" t="s">
        <v>6804</v>
      </c>
      <c r="I144">
        <v>320</v>
      </c>
      <c r="J144" t="s">
        <v>23</v>
      </c>
      <c r="K144" t="s">
        <v>24</v>
      </c>
      <c r="L144">
        <v>865</v>
      </c>
      <c r="M144" t="s">
        <v>36</v>
      </c>
      <c r="N144" s="2">
        <v>46317.885798611111</v>
      </c>
      <c r="O144">
        <v>320</v>
      </c>
      <c r="P144" t="s">
        <v>26</v>
      </c>
      <c r="Q144">
        <v>190</v>
      </c>
      <c r="R144" s="3" t="str">
        <f>IF(OR(G144="12R",G144="12L"),_xlfn.XLOOKUP(C144,DB!$A$2:$A$255,DB!$B$2:$B$255,""),IF(OR(G144="30L",G144="30R"),_xlfn.XLOOKUP(C144,DB!$A$2:$A$255,DB!$C$2:$C$255,""),""))</f>
        <v>UDGUV</v>
      </c>
      <c r="S144" s="3">
        <f t="shared" si="2"/>
        <v>20</v>
      </c>
      <c r="T144" s="3" t="str">
        <f>_xlfn.XLOOKUP(C144,DB!$A$2:$A$255,DB!$D$2:$D$255,"")</f>
        <v>Sector 2</v>
      </c>
    </row>
    <row r="145" spans="1:20" x14ac:dyDescent="0.2">
      <c r="A145" t="s">
        <v>6805</v>
      </c>
      <c r="B145" t="s">
        <v>18</v>
      </c>
      <c r="C145" t="s">
        <v>3661</v>
      </c>
      <c r="D145" t="s">
        <v>213</v>
      </c>
      <c r="F145" s="2">
        <v>46317.837326388893</v>
      </c>
      <c r="G145" t="s">
        <v>22</v>
      </c>
      <c r="H145" t="s">
        <v>6806</v>
      </c>
      <c r="I145">
        <v>410</v>
      </c>
      <c r="J145" t="s">
        <v>23</v>
      </c>
      <c r="K145" t="s">
        <v>51</v>
      </c>
      <c r="L145">
        <v>219</v>
      </c>
      <c r="M145" t="s">
        <v>383</v>
      </c>
      <c r="N145" s="2">
        <v>46317.851979166662</v>
      </c>
      <c r="O145">
        <v>325</v>
      </c>
      <c r="P145" t="s">
        <v>26</v>
      </c>
      <c r="Q145">
        <v>40</v>
      </c>
      <c r="R145" s="3" t="str">
        <f>IF(OR(G145="12R",G145="12L"),_xlfn.XLOOKUP(C145,DB!$A$2:$A$255,DB!$B$2:$B$255,""),IF(OR(G145="30L",G145="30R"),_xlfn.XLOOKUP(C145,DB!$A$2:$A$255,DB!$C$2:$C$255,""),""))</f>
        <v>NUDAL</v>
      </c>
      <c r="S145" s="3">
        <f t="shared" si="2"/>
        <v>20</v>
      </c>
      <c r="T145" s="3" t="str">
        <f>_xlfn.XLOOKUP(C145,DB!$A$2:$A$255,DB!$D$2:$D$255,"")</f>
        <v>Sector 3</v>
      </c>
    </row>
    <row r="146" spans="1:20" x14ac:dyDescent="0.2">
      <c r="A146" t="s">
        <v>294</v>
      </c>
      <c r="B146" t="s">
        <v>18</v>
      </c>
      <c r="C146" t="s">
        <v>101</v>
      </c>
      <c r="D146" t="s">
        <v>54</v>
      </c>
      <c r="E146" t="s">
        <v>962</v>
      </c>
      <c r="F146" s="2">
        <v>46317.838321759264</v>
      </c>
      <c r="G146" t="s">
        <v>22</v>
      </c>
      <c r="H146" t="s">
        <v>6807</v>
      </c>
      <c r="I146">
        <v>380</v>
      </c>
      <c r="J146" t="s">
        <v>23</v>
      </c>
      <c r="K146" t="s">
        <v>24</v>
      </c>
      <c r="L146">
        <v>859</v>
      </c>
      <c r="M146" t="s">
        <v>46</v>
      </c>
      <c r="N146" s="2">
        <v>46317.890104166669</v>
      </c>
      <c r="O146">
        <v>380</v>
      </c>
      <c r="P146" t="s">
        <v>26</v>
      </c>
      <c r="Q146">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t="s">
        <v>6808</v>
      </c>
      <c r="B147" t="s">
        <v>18</v>
      </c>
      <c r="C147" t="s">
        <v>282</v>
      </c>
      <c r="D147" t="s">
        <v>2971</v>
      </c>
      <c r="F147" s="2">
        <v>46317.839039351849</v>
      </c>
      <c r="G147" t="s">
        <v>22</v>
      </c>
      <c r="H147" t="s">
        <v>6809</v>
      </c>
      <c r="I147">
        <v>410</v>
      </c>
      <c r="J147" t="s">
        <v>23</v>
      </c>
      <c r="K147" t="s">
        <v>51</v>
      </c>
      <c r="L147">
        <v>362</v>
      </c>
      <c r="M147" t="s">
        <v>31</v>
      </c>
      <c r="N147" s="2">
        <v>46317.859456018516</v>
      </c>
      <c r="O147">
        <v>390</v>
      </c>
      <c r="P147" t="s">
        <v>26</v>
      </c>
      <c r="Q147">
        <v>40</v>
      </c>
      <c r="R147" s="3" t="str">
        <f>IF(OR(G147="12R",G147="12L"),_xlfn.XLOOKUP(C147,DB!$A$2:$A$255,DB!$B$2:$B$255,""),IF(OR(G147="30L",G147="30R"),_xlfn.XLOOKUP(C147,DB!$A$2:$A$255,DB!$C$2:$C$255,""),""))</f>
        <v>OMSUK</v>
      </c>
      <c r="S147" s="3">
        <f t="shared" si="2"/>
        <v>20</v>
      </c>
      <c r="T147" s="3" t="str">
        <f>_xlfn.XLOOKUP(C147,DB!$A$2:$A$255,DB!$D$2:$D$255,"")</f>
        <v>Sector 3</v>
      </c>
    </row>
    <row r="148" spans="1:20" x14ac:dyDescent="0.2">
      <c r="A148" t="s">
        <v>858</v>
      </c>
      <c r="B148" t="s">
        <v>18</v>
      </c>
      <c r="C148" t="s">
        <v>128</v>
      </c>
      <c r="D148" t="s">
        <v>29</v>
      </c>
      <c r="E148" t="s">
        <v>6810</v>
      </c>
      <c r="F148" s="2">
        <v>46317.840370370366</v>
      </c>
      <c r="G148" t="s">
        <v>22</v>
      </c>
      <c r="H148" t="s">
        <v>6811</v>
      </c>
      <c r="I148">
        <v>380</v>
      </c>
      <c r="J148" t="s">
        <v>23</v>
      </c>
      <c r="K148" t="s">
        <v>24</v>
      </c>
      <c r="L148">
        <v>586</v>
      </c>
      <c r="M148" t="s">
        <v>130</v>
      </c>
      <c r="N148" s="2">
        <v>46317.873483796298</v>
      </c>
      <c r="O148">
        <v>360</v>
      </c>
      <c r="P148" t="s">
        <v>26</v>
      </c>
      <c r="Q148">
        <v>40</v>
      </c>
      <c r="R148" s="3" t="str">
        <f>IF(OR(G148="12R",G148="12L"),_xlfn.XLOOKUP(C148,DB!$A$2:$A$255,DB!$B$2:$B$255,""),IF(OR(G148="30L",G148="30R"),_xlfn.XLOOKUP(C148,DB!$A$2:$A$255,DB!$C$2:$C$255,""),""))</f>
        <v>ENEBA</v>
      </c>
      <c r="S148" s="3">
        <f t="shared" si="2"/>
        <v>20</v>
      </c>
      <c r="T148" s="3" t="str">
        <f>_xlfn.XLOOKUP(C148,DB!$A$2:$A$255,DB!$D$2:$D$255,"")</f>
        <v>Sector 3</v>
      </c>
    </row>
    <row r="149" spans="1:20" x14ac:dyDescent="0.2">
      <c r="A149" t="s">
        <v>299</v>
      </c>
      <c r="B149" t="s">
        <v>18</v>
      </c>
      <c r="C149" t="s">
        <v>284</v>
      </c>
      <c r="D149" t="s">
        <v>61</v>
      </c>
      <c r="E149" t="s">
        <v>468</v>
      </c>
      <c r="F149" s="2">
        <v>46317.842361111107</v>
      </c>
      <c r="G149" t="s">
        <v>22</v>
      </c>
      <c r="H149" t="s">
        <v>6812</v>
      </c>
      <c r="I149">
        <v>360</v>
      </c>
      <c r="J149" t="s">
        <v>23</v>
      </c>
      <c r="K149" t="s">
        <v>24</v>
      </c>
      <c r="L149">
        <v>869</v>
      </c>
      <c r="M149" t="s">
        <v>181</v>
      </c>
      <c r="N149" s="2">
        <v>46317.891168981485</v>
      </c>
      <c r="O149">
        <v>360</v>
      </c>
      <c r="P149" t="s">
        <v>26</v>
      </c>
      <c r="Q149">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t="s">
        <v>301</v>
      </c>
      <c r="B150" t="s">
        <v>18</v>
      </c>
      <c r="C150" t="s">
        <v>50</v>
      </c>
      <c r="D150" t="s">
        <v>54</v>
      </c>
      <c r="E150" t="s">
        <v>449</v>
      </c>
      <c r="F150" s="2">
        <v>46317.847071759257</v>
      </c>
      <c r="G150" t="s">
        <v>22</v>
      </c>
      <c r="H150" t="s">
        <v>6813</v>
      </c>
      <c r="I150">
        <v>380</v>
      </c>
      <c r="J150" t="s">
        <v>23</v>
      </c>
      <c r="K150" t="s">
        <v>24</v>
      </c>
      <c r="L150">
        <v>860</v>
      </c>
      <c r="M150" t="s">
        <v>46</v>
      </c>
      <c r="N150" s="2">
        <v>46317.896863425922</v>
      </c>
      <c r="O150">
        <v>380</v>
      </c>
      <c r="P150" t="s">
        <v>26</v>
      </c>
      <c r="Q150">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t="s">
        <v>303</v>
      </c>
      <c r="B151" t="s">
        <v>18</v>
      </c>
      <c r="C151" t="s">
        <v>43</v>
      </c>
      <c r="D151" t="s">
        <v>20</v>
      </c>
      <c r="E151" t="s">
        <v>4157</v>
      </c>
      <c r="F151" s="2">
        <v>46317.852777777778</v>
      </c>
      <c r="G151" t="s">
        <v>22</v>
      </c>
      <c r="H151" t="s">
        <v>6814</v>
      </c>
      <c r="I151">
        <v>300</v>
      </c>
      <c r="J151" t="s">
        <v>23</v>
      </c>
      <c r="K151" t="s">
        <v>24</v>
      </c>
      <c r="L151">
        <v>856</v>
      </c>
      <c r="M151" t="s">
        <v>46</v>
      </c>
      <c r="N151" s="2">
        <v>46317.899571759262</v>
      </c>
      <c r="O151">
        <v>340</v>
      </c>
      <c r="P151" t="s">
        <v>26</v>
      </c>
      <c r="Q151">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t="s">
        <v>304</v>
      </c>
      <c r="B152" t="s">
        <v>18</v>
      </c>
      <c r="C152" t="s">
        <v>134</v>
      </c>
      <c r="D152" t="s">
        <v>123</v>
      </c>
      <c r="E152" t="s">
        <v>6815</v>
      </c>
      <c r="F152" s="2">
        <v>46317.854953703703</v>
      </c>
      <c r="G152" t="s">
        <v>22</v>
      </c>
      <c r="H152" t="s">
        <v>6816</v>
      </c>
      <c r="I152">
        <v>370</v>
      </c>
      <c r="J152" t="s">
        <v>23</v>
      </c>
      <c r="K152" t="s">
        <v>24</v>
      </c>
      <c r="L152">
        <v>360</v>
      </c>
      <c r="M152" t="s">
        <v>589</v>
      </c>
      <c r="N152" s="2">
        <v>46317.874930555554</v>
      </c>
      <c r="O152">
        <v>370</v>
      </c>
      <c r="P152" t="s">
        <v>26</v>
      </c>
      <c r="Q152">
        <v>40</v>
      </c>
      <c r="R152" s="3" t="str">
        <f>IF(OR(G152="12R",G152="12L"),_xlfn.XLOOKUP(C152,DB!$A$2:$A$255,DB!$B$2:$B$255,""),IF(OR(G152="30L",G152="30R"),_xlfn.XLOOKUP(C152,DB!$A$2:$A$255,DB!$C$2:$C$255,""),""))</f>
        <v>ENEBA</v>
      </c>
      <c r="S152" s="3">
        <f t="shared" si="2"/>
        <v>20</v>
      </c>
      <c r="T152" s="3" t="str">
        <f>_xlfn.XLOOKUP(C152,DB!$A$2:$A$255,DB!$D$2:$D$255,"")</f>
        <v>Sector 3</v>
      </c>
    </row>
    <row r="153" spans="1:20" x14ac:dyDescent="0.2">
      <c r="A153" t="s">
        <v>281</v>
      </c>
      <c r="B153" t="s">
        <v>18</v>
      </c>
      <c r="C153" t="s">
        <v>282</v>
      </c>
      <c r="D153" t="s">
        <v>34</v>
      </c>
      <c r="E153" t="s">
        <v>2106</v>
      </c>
      <c r="F153" s="2">
        <v>46317.856608796297</v>
      </c>
      <c r="G153" t="s">
        <v>22</v>
      </c>
      <c r="H153" t="s">
        <v>6817</v>
      </c>
      <c r="I153">
        <v>370</v>
      </c>
      <c r="J153" t="s">
        <v>23</v>
      </c>
      <c r="K153" t="s">
        <v>24</v>
      </c>
      <c r="L153">
        <v>131</v>
      </c>
      <c r="M153" t="s">
        <v>40</v>
      </c>
      <c r="N153" s="2">
        <v>46317.865300925929</v>
      </c>
      <c r="O153">
        <v>255</v>
      </c>
      <c r="P153" t="s">
        <v>26</v>
      </c>
      <c r="Q153">
        <v>190</v>
      </c>
      <c r="R153" s="3" t="str">
        <f>IF(OR(G153="12R",G153="12L"),_xlfn.XLOOKUP(C153,DB!$A$2:$A$255,DB!$B$2:$B$255,""),IF(OR(G153="30L",G153="30R"),_xlfn.XLOOKUP(C153,DB!$A$2:$A$255,DB!$C$2:$C$255,""),""))</f>
        <v>OMSUK</v>
      </c>
      <c r="S153" s="3">
        <f t="shared" si="2"/>
        <v>20</v>
      </c>
      <c r="T153" s="3" t="str">
        <f>_xlfn.XLOOKUP(C153,DB!$A$2:$A$255,DB!$D$2:$D$255,"")</f>
        <v>Sector 3</v>
      </c>
    </row>
    <row r="154" spans="1:20" x14ac:dyDescent="0.2">
      <c r="A154" t="s">
        <v>6818</v>
      </c>
      <c r="B154" t="s">
        <v>18</v>
      </c>
      <c r="C154" t="s">
        <v>381</v>
      </c>
      <c r="D154" t="s">
        <v>469</v>
      </c>
      <c r="E154" t="s">
        <v>6818</v>
      </c>
      <c r="F154" s="2">
        <v>46317.858541666668</v>
      </c>
      <c r="G154" t="s">
        <v>22</v>
      </c>
      <c r="H154" t="s">
        <v>6819</v>
      </c>
      <c r="I154">
        <v>350</v>
      </c>
      <c r="J154" t="s">
        <v>23</v>
      </c>
      <c r="K154" t="s">
        <v>51</v>
      </c>
      <c r="L154">
        <v>216</v>
      </c>
      <c r="M154" t="s">
        <v>383</v>
      </c>
      <c r="N154" s="2">
        <v>46317.871238425927</v>
      </c>
      <c r="O154">
        <v>327</v>
      </c>
      <c r="P154" t="s">
        <v>26</v>
      </c>
      <c r="Q154">
        <v>40</v>
      </c>
      <c r="R154" s="3" t="str">
        <f>IF(OR(G154="12R",G154="12L"),_xlfn.XLOOKUP(C154,DB!$A$2:$A$255,DB!$B$2:$B$255,""),IF(OR(G154="30L",G154="30R"),_xlfn.XLOOKUP(C154,DB!$A$2:$A$255,DB!$C$2:$C$255,""),""))</f>
        <v>OMSUK</v>
      </c>
      <c r="S154" s="3">
        <f t="shared" si="2"/>
        <v>20</v>
      </c>
      <c r="T154" s="3" t="str">
        <f>_xlfn.XLOOKUP(C154,DB!$A$2:$A$255,DB!$D$2:$D$255,"")</f>
        <v>Sector 3</v>
      </c>
    </row>
    <row r="155" spans="1:20" x14ac:dyDescent="0.2">
      <c r="A155" t="s">
        <v>546</v>
      </c>
      <c r="B155" t="s">
        <v>18</v>
      </c>
      <c r="C155" t="s">
        <v>18</v>
      </c>
      <c r="D155" t="s">
        <v>507</v>
      </c>
      <c r="F155" s="2">
        <v>46317.860162037032</v>
      </c>
      <c r="G155" t="s">
        <v>22</v>
      </c>
      <c r="H155" t="s">
        <v>138</v>
      </c>
      <c r="I155">
        <v>15</v>
      </c>
      <c r="J155" t="s">
        <v>139</v>
      </c>
      <c r="K155" t="s">
        <v>51</v>
      </c>
      <c r="L155">
        <v>19</v>
      </c>
      <c r="M155" t="s">
        <v>18</v>
      </c>
      <c r="N155" s="2">
        <v>46317.885219907403</v>
      </c>
      <c r="O155">
        <v>0</v>
      </c>
      <c r="P155" t="s">
        <v>137</v>
      </c>
      <c r="Q155">
        <v>15</v>
      </c>
      <c r="R155" s="3" t="str">
        <f>IF(OR(G155="12R",G155="12L"),_xlfn.XLOOKUP(C155,DB!$A$2:$A$255,DB!$B$2:$B$255,""),IF(OR(G155="30L",G155="30R"),_xlfn.XLOOKUP(C155,DB!$A$2:$A$255,DB!$C$2:$C$255,""),""))</f>
        <v/>
      </c>
      <c r="S155" s="3">
        <f t="shared" si="2"/>
        <v>20</v>
      </c>
      <c r="T155" s="3" t="str">
        <f>_xlfn.XLOOKUP(C155,DB!$A$2:$A$255,DB!$D$2:$D$255,"")</f>
        <v/>
      </c>
    </row>
    <row r="156" spans="1:20" x14ac:dyDescent="0.2">
      <c r="A156" t="s">
        <v>526</v>
      </c>
      <c r="B156" t="s">
        <v>18</v>
      </c>
      <c r="C156" t="s">
        <v>203</v>
      </c>
      <c r="D156" t="s">
        <v>44</v>
      </c>
      <c r="E156" t="s">
        <v>885</v>
      </c>
      <c r="F156" s="2">
        <v>46317.861620370371</v>
      </c>
      <c r="G156" t="s">
        <v>22</v>
      </c>
      <c r="H156" t="s">
        <v>6820</v>
      </c>
      <c r="I156">
        <v>340</v>
      </c>
      <c r="J156" t="s">
        <v>23</v>
      </c>
      <c r="K156" t="s">
        <v>24</v>
      </c>
      <c r="L156">
        <v>383</v>
      </c>
      <c r="M156" t="s">
        <v>269</v>
      </c>
      <c r="N156" s="2">
        <v>46317.88217592593</v>
      </c>
      <c r="O156">
        <v>360</v>
      </c>
      <c r="P156" t="s">
        <v>26</v>
      </c>
      <c r="Q156">
        <v>40</v>
      </c>
      <c r="R156" s="3" t="str">
        <f>IF(OR(G156="12R",G156="12L"),_xlfn.XLOOKUP(C156,DB!$A$2:$A$255,DB!$B$2:$B$255,""),IF(OR(G156="30L",G156="30R"),_xlfn.XLOOKUP(C156,DB!$A$2:$A$255,DB!$C$2:$C$255,""),""))</f>
        <v>ENEBA</v>
      </c>
      <c r="S156" s="3">
        <f t="shared" si="2"/>
        <v>20</v>
      </c>
      <c r="T156" s="3" t="str">
        <f>_xlfn.XLOOKUP(C156,DB!$A$2:$A$255,DB!$D$2:$D$255,"")</f>
        <v>Sector 3</v>
      </c>
    </row>
    <row r="157" spans="1:20" x14ac:dyDescent="0.2">
      <c r="A157" t="s">
        <v>1130</v>
      </c>
      <c r="B157" t="s">
        <v>18</v>
      </c>
      <c r="C157" t="s">
        <v>308</v>
      </c>
      <c r="D157" t="s">
        <v>34</v>
      </c>
      <c r="E157" t="s">
        <v>4550</v>
      </c>
      <c r="F157" s="2">
        <v>46317.864652777775</v>
      </c>
      <c r="G157" t="s">
        <v>22</v>
      </c>
      <c r="H157" t="s">
        <v>6821</v>
      </c>
      <c r="I157">
        <v>360</v>
      </c>
      <c r="J157" t="s">
        <v>23</v>
      </c>
      <c r="K157" t="s">
        <v>24</v>
      </c>
      <c r="L157">
        <v>331</v>
      </c>
      <c r="M157" t="s">
        <v>6822</v>
      </c>
      <c r="N157" s="2">
        <v>46317.883564814816</v>
      </c>
      <c r="O157">
        <v>360</v>
      </c>
      <c r="P157" t="s">
        <v>26</v>
      </c>
      <c r="Q157">
        <v>190</v>
      </c>
      <c r="R157" s="3" t="str">
        <f>IF(OR(G157="12R",G157="12L"),_xlfn.XLOOKUP(C157,DB!$A$2:$A$255,DB!$B$2:$B$255,""),IF(OR(G157="30L",G157="30R"),_xlfn.XLOOKUP(C157,DB!$A$2:$A$255,DB!$C$2:$C$255,""),""))</f>
        <v>CZM</v>
      </c>
      <c r="S157" s="3">
        <f t="shared" si="2"/>
        <v>20</v>
      </c>
      <c r="T157" s="3" t="str">
        <f>_xlfn.XLOOKUP(C157,DB!$A$2:$A$255,DB!$D$2:$D$255,"")</f>
        <v>Sector 7</v>
      </c>
    </row>
    <row r="158" spans="1:20" x14ac:dyDescent="0.2">
      <c r="A158" t="s">
        <v>510</v>
      </c>
      <c r="B158" t="s">
        <v>18</v>
      </c>
      <c r="C158" t="s">
        <v>238</v>
      </c>
      <c r="D158" t="s">
        <v>29</v>
      </c>
      <c r="E158" t="s">
        <v>6823</v>
      </c>
      <c r="F158" s="2">
        <v>46317.869143518517</v>
      </c>
      <c r="G158" t="s">
        <v>22</v>
      </c>
      <c r="H158" t="s">
        <v>6824</v>
      </c>
      <c r="I158">
        <v>390</v>
      </c>
      <c r="J158" t="s">
        <v>23</v>
      </c>
      <c r="K158" t="s">
        <v>24</v>
      </c>
      <c r="L158">
        <v>358</v>
      </c>
      <c r="M158" t="s">
        <v>589</v>
      </c>
      <c r="N158" s="2">
        <v>46317.888842592598</v>
      </c>
      <c r="O158">
        <v>390</v>
      </c>
      <c r="P158" t="s">
        <v>26</v>
      </c>
      <c r="Q158">
        <v>40</v>
      </c>
      <c r="R158" s="3" t="str">
        <f>IF(OR(G158="12R",G158="12L"),_xlfn.XLOOKUP(C158,DB!$A$2:$A$255,DB!$B$2:$B$255,""),IF(OR(G158="30L",G158="30R"),_xlfn.XLOOKUP(C158,DB!$A$2:$A$255,DB!$C$2:$C$255,""),""))</f>
        <v>OMSUK</v>
      </c>
      <c r="S158" s="3">
        <f t="shared" si="2"/>
        <v>20</v>
      </c>
      <c r="T158" s="3" t="str">
        <f>_xlfn.XLOOKUP(C158,DB!$A$2:$A$255,DB!$D$2:$D$255,"")</f>
        <v>Sector 3</v>
      </c>
    </row>
    <row r="159" spans="1:20" x14ac:dyDescent="0.2">
      <c r="A159" t="s">
        <v>521</v>
      </c>
      <c r="B159" t="s">
        <v>18</v>
      </c>
      <c r="C159" t="s">
        <v>19</v>
      </c>
      <c r="D159" t="s">
        <v>34</v>
      </c>
      <c r="E159" t="s">
        <v>3720</v>
      </c>
      <c r="F159" s="2">
        <v>46317.870011574079</v>
      </c>
      <c r="G159" t="s">
        <v>22</v>
      </c>
      <c r="H159" t="s">
        <v>3313</v>
      </c>
      <c r="I159">
        <v>360</v>
      </c>
      <c r="J159" t="s">
        <v>23</v>
      </c>
      <c r="K159" t="s">
        <v>24</v>
      </c>
      <c r="L159">
        <v>869</v>
      </c>
      <c r="M159" t="s">
        <v>181</v>
      </c>
      <c r="N159" s="2">
        <v>46317.918958333335</v>
      </c>
      <c r="O159">
        <v>360</v>
      </c>
      <c r="P159" t="s">
        <v>26</v>
      </c>
      <c r="Q159">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t="s">
        <v>516</v>
      </c>
      <c r="B160" t="s">
        <v>18</v>
      </c>
      <c r="C160" t="s">
        <v>199</v>
      </c>
      <c r="D160" t="s">
        <v>61</v>
      </c>
      <c r="E160" t="s">
        <v>6582</v>
      </c>
      <c r="F160" s="2">
        <v>46317.871446759258</v>
      </c>
      <c r="G160" t="s">
        <v>22</v>
      </c>
      <c r="H160" t="s">
        <v>6825</v>
      </c>
      <c r="I160">
        <v>350</v>
      </c>
      <c r="J160" t="s">
        <v>23</v>
      </c>
      <c r="K160" t="s">
        <v>24</v>
      </c>
      <c r="L160">
        <v>341</v>
      </c>
      <c r="M160" t="s">
        <v>6826</v>
      </c>
      <c r="N160" s="2">
        <v>46317.890729166669</v>
      </c>
      <c r="O160">
        <v>350</v>
      </c>
      <c r="P160" t="s">
        <v>26</v>
      </c>
      <c r="Q160">
        <v>40</v>
      </c>
      <c r="R160" s="3" t="str">
        <f>IF(OR(G160="12R",G160="12L"),_xlfn.XLOOKUP(C160,DB!$A$2:$A$255,DB!$B$2:$B$255,""),IF(OR(G160="30L",G160="30R"),_xlfn.XLOOKUP(C160,DB!$A$2:$A$255,DB!$C$2:$C$255,""),""))</f>
        <v>OMSUK</v>
      </c>
      <c r="S160" s="3">
        <f t="shared" si="2"/>
        <v>20</v>
      </c>
      <c r="T160" s="3" t="str">
        <f>_xlfn.XLOOKUP(C160,DB!$A$2:$A$255,DB!$D$2:$D$255,"")</f>
        <v>Sector 3</v>
      </c>
    </row>
    <row r="161" spans="1:20" x14ac:dyDescent="0.2">
      <c r="A161" t="s">
        <v>316</v>
      </c>
      <c r="B161" t="s">
        <v>18</v>
      </c>
      <c r="C161" t="s">
        <v>317</v>
      </c>
      <c r="D161" t="s">
        <v>44</v>
      </c>
      <c r="E161" t="s">
        <v>3139</v>
      </c>
      <c r="F161" s="2">
        <v>46317.872662037036</v>
      </c>
      <c r="G161" t="s">
        <v>22</v>
      </c>
      <c r="H161" t="s">
        <v>6827</v>
      </c>
      <c r="I161">
        <v>360</v>
      </c>
      <c r="J161" t="s">
        <v>23</v>
      </c>
      <c r="K161" t="s">
        <v>24</v>
      </c>
      <c r="L161">
        <v>433</v>
      </c>
      <c r="M161" t="s">
        <v>204</v>
      </c>
      <c r="N161" s="2">
        <v>46317.896886574075</v>
      </c>
      <c r="O161">
        <v>360</v>
      </c>
      <c r="P161" t="s">
        <v>26</v>
      </c>
      <c r="Q161">
        <v>40</v>
      </c>
      <c r="R161" s="3" t="str">
        <f>IF(OR(G161="12R",G161="12L"),_xlfn.XLOOKUP(C161,DB!$A$2:$A$255,DB!$B$2:$B$255,""),IF(OR(G161="30L",G161="30R"),_xlfn.XLOOKUP(C161,DB!$A$2:$A$255,DB!$C$2:$C$255,""),""))</f>
        <v>UDGUV</v>
      </c>
      <c r="S161" s="3">
        <f t="shared" si="2"/>
        <v>20</v>
      </c>
      <c r="T161" s="3" t="str">
        <f>_xlfn.XLOOKUP(C161,DB!$A$2:$A$255,DB!$D$2:$D$255,"")</f>
        <v>Sector 2</v>
      </c>
    </row>
    <row r="162" spans="1:20" x14ac:dyDescent="0.2">
      <c r="A162" t="s">
        <v>318</v>
      </c>
      <c r="B162" t="s">
        <v>18</v>
      </c>
      <c r="C162" t="s">
        <v>136</v>
      </c>
      <c r="D162" t="s">
        <v>44</v>
      </c>
      <c r="E162" t="s">
        <v>3197</v>
      </c>
      <c r="F162" s="2">
        <v>46317.874120370368</v>
      </c>
      <c r="G162" t="s">
        <v>22</v>
      </c>
      <c r="H162" t="s">
        <v>6828</v>
      </c>
      <c r="I162">
        <v>330</v>
      </c>
      <c r="J162" t="s">
        <v>23</v>
      </c>
      <c r="K162" t="s">
        <v>24</v>
      </c>
      <c r="L162">
        <v>356</v>
      </c>
      <c r="M162" t="s">
        <v>6552</v>
      </c>
      <c r="N162" s="2">
        <v>46317.894016203703</v>
      </c>
      <c r="O162">
        <v>330</v>
      </c>
      <c r="P162" t="s">
        <v>26</v>
      </c>
      <c r="Q162">
        <v>40</v>
      </c>
      <c r="R162" s="3" t="str">
        <f>IF(OR(G162="12R",G162="12L"),_xlfn.XLOOKUP(C162,DB!$A$2:$A$255,DB!$B$2:$B$255,""),IF(OR(G162="30L",G162="30R"),_xlfn.XLOOKUP(C162,DB!$A$2:$A$255,DB!$C$2:$C$255,""),""))</f>
        <v>OMSUK</v>
      </c>
      <c r="S162" s="3">
        <f t="shared" si="2"/>
        <v>20</v>
      </c>
      <c r="T162" s="3" t="str">
        <f>_xlfn.XLOOKUP(C162,DB!$A$2:$A$255,DB!$D$2:$D$255,"")</f>
        <v>Sector 3</v>
      </c>
    </row>
    <row r="163" spans="1:20" x14ac:dyDescent="0.2">
      <c r="A163" t="s">
        <v>518</v>
      </c>
      <c r="B163" t="s">
        <v>18</v>
      </c>
      <c r="C163" t="s">
        <v>43</v>
      </c>
      <c r="D163" t="s">
        <v>44</v>
      </c>
      <c r="E163" t="s">
        <v>712</v>
      </c>
      <c r="F163" s="2">
        <v>46317.875069444446</v>
      </c>
      <c r="G163" t="s">
        <v>22</v>
      </c>
      <c r="H163" t="s">
        <v>6829</v>
      </c>
      <c r="I163">
        <v>360</v>
      </c>
      <c r="J163" t="s">
        <v>23</v>
      </c>
      <c r="K163" t="s">
        <v>24</v>
      </c>
      <c r="L163">
        <v>859</v>
      </c>
      <c r="M163" t="s">
        <v>46</v>
      </c>
      <c r="N163" s="2">
        <v>46317.924282407403</v>
      </c>
      <c r="O163">
        <v>360</v>
      </c>
      <c r="P163" t="s">
        <v>26</v>
      </c>
      <c r="Q163">
        <v>190</v>
      </c>
      <c r="R163" s="3" t="str">
        <f>IF(OR(G163="12R",G163="12L"),_xlfn.XLOOKUP(C163,DB!$A$2:$A$255,DB!$B$2:$B$255,""),IF(OR(G163="30L",G163="30R"),_xlfn.XLOOKUP(C163,DB!$A$2:$A$255,DB!$C$2:$C$255,""),""))</f>
        <v>UDGUV</v>
      </c>
      <c r="S163" s="3">
        <f t="shared" si="2"/>
        <v>21</v>
      </c>
      <c r="T163" s="3" t="str">
        <f>_xlfn.XLOOKUP(C163,DB!$A$2:$A$255,DB!$D$2:$D$255,"")</f>
        <v>Sector 2</v>
      </c>
    </row>
    <row r="164" spans="1:20" x14ac:dyDescent="0.2">
      <c r="A164" t="s">
        <v>327</v>
      </c>
      <c r="B164" t="s">
        <v>18</v>
      </c>
      <c r="C164" t="s">
        <v>328</v>
      </c>
      <c r="D164" t="s">
        <v>29</v>
      </c>
      <c r="E164" t="s">
        <v>2865</v>
      </c>
      <c r="F164" s="2">
        <v>46317.877592592587</v>
      </c>
      <c r="G164" t="s">
        <v>22</v>
      </c>
      <c r="H164" t="s">
        <v>6830</v>
      </c>
      <c r="I164">
        <v>360</v>
      </c>
      <c r="J164" t="s">
        <v>23</v>
      </c>
      <c r="K164" t="s">
        <v>24</v>
      </c>
      <c r="L164">
        <v>434</v>
      </c>
      <c r="M164" t="s">
        <v>204</v>
      </c>
      <c r="N164" s="2">
        <v>46317.903113425928</v>
      </c>
      <c r="O164">
        <v>340</v>
      </c>
      <c r="P164" t="s">
        <v>26</v>
      </c>
      <c r="Q164">
        <v>40</v>
      </c>
      <c r="R164" s="3" t="str">
        <f>IF(OR(G164="12R",G164="12L"),_xlfn.XLOOKUP(C164,DB!$A$2:$A$255,DB!$B$2:$B$255,""),IF(OR(G164="30L",G164="30R"),_xlfn.XLOOKUP(C164,DB!$A$2:$A$255,DB!$C$2:$C$255,""),""))</f>
        <v>OMSUK</v>
      </c>
      <c r="S164" s="3">
        <f t="shared" si="2"/>
        <v>21</v>
      </c>
      <c r="T164" s="3" t="str">
        <f>_xlfn.XLOOKUP(C164,DB!$A$2:$A$255,DB!$D$2:$D$255,"")</f>
        <v>Sector 3</v>
      </c>
    </row>
    <row r="165" spans="1:20" x14ac:dyDescent="0.2">
      <c r="A165" t="s">
        <v>525</v>
      </c>
      <c r="B165" t="s">
        <v>18</v>
      </c>
      <c r="C165" t="s">
        <v>317</v>
      </c>
      <c r="D165" t="s">
        <v>29</v>
      </c>
      <c r="E165" t="s">
        <v>1213</v>
      </c>
      <c r="F165" s="2">
        <v>46317.881527777776</v>
      </c>
      <c r="G165" t="s">
        <v>22</v>
      </c>
      <c r="H165" t="s">
        <v>6831</v>
      </c>
      <c r="I165">
        <v>360</v>
      </c>
      <c r="J165" t="s">
        <v>23</v>
      </c>
      <c r="K165" t="s">
        <v>24</v>
      </c>
      <c r="L165">
        <v>530</v>
      </c>
      <c r="M165" t="s">
        <v>130</v>
      </c>
      <c r="N165" s="2">
        <v>46317.910879629635</v>
      </c>
      <c r="O165">
        <v>360</v>
      </c>
      <c r="P165" t="s">
        <v>26</v>
      </c>
      <c r="Q165">
        <v>40</v>
      </c>
      <c r="R165" s="3" t="str">
        <f>IF(OR(G165="12R",G165="12L"),_xlfn.XLOOKUP(C165,DB!$A$2:$A$255,DB!$B$2:$B$255,""),IF(OR(G165="30L",G165="30R"),_xlfn.XLOOKUP(C165,DB!$A$2:$A$255,DB!$C$2:$C$255,""),""))</f>
        <v>UDGUV</v>
      </c>
      <c r="S165" s="3">
        <f t="shared" si="2"/>
        <v>21</v>
      </c>
      <c r="T165" s="3" t="str">
        <f>_xlfn.XLOOKUP(C165,DB!$A$2:$A$255,DB!$D$2:$D$255,"")</f>
        <v>Sector 2</v>
      </c>
    </row>
    <row r="166" spans="1:20" x14ac:dyDescent="0.2">
      <c r="A166" t="s">
        <v>320</v>
      </c>
      <c r="B166" t="s">
        <v>18</v>
      </c>
      <c r="C166" t="s">
        <v>128</v>
      </c>
      <c r="D166" t="s">
        <v>129</v>
      </c>
      <c r="E166" t="s">
        <v>2675</v>
      </c>
      <c r="F166" s="2">
        <v>46317.883206018523</v>
      </c>
      <c r="G166" t="s">
        <v>22</v>
      </c>
      <c r="H166" t="s">
        <v>6832</v>
      </c>
      <c r="I166">
        <v>360</v>
      </c>
      <c r="J166" t="s">
        <v>23</v>
      </c>
      <c r="K166" t="s">
        <v>24</v>
      </c>
      <c r="L166">
        <v>551</v>
      </c>
      <c r="M166" t="s">
        <v>130</v>
      </c>
      <c r="N166" s="2">
        <v>46317.914293981477</v>
      </c>
      <c r="O166">
        <v>380</v>
      </c>
      <c r="P166" t="s">
        <v>26</v>
      </c>
      <c r="Q166">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t="s">
        <v>511</v>
      </c>
      <c r="B167" t="s">
        <v>18</v>
      </c>
      <c r="C167" t="s">
        <v>33</v>
      </c>
      <c r="D167" t="s">
        <v>34</v>
      </c>
      <c r="E167" t="s">
        <v>505</v>
      </c>
      <c r="F167" s="2">
        <v>46317.886018518519</v>
      </c>
      <c r="G167" t="s">
        <v>22</v>
      </c>
      <c r="H167" t="s">
        <v>6833</v>
      </c>
      <c r="I167">
        <v>380</v>
      </c>
      <c r="J167" t="s">
        <v>23</v>
      </c>
      <c r="K167" t="s">
        <v>24</v>
      </c>
      <c r="L167">
        <v>860</v>
      </c>
      <c r="M167" t="s">
        <v>36</v>
      </c>
      <c r="N167" s="2">
        <v>46317.937210648146</v>
      </c>
      <c r="O167">
        <v>380</v>
      </c>
      <c r="P167" t="s">
        <v>26</v>
      </c>
      <c r="Q167">
        <v>190</v>
      </c>
      <c r="R167" s="3" t="str">
        <f>IF(OR(G167="12R",G167="12L"),_xlfn.XLOOKUP(C167,DB!$A$2:$A$255,DB!$B$2:$B$255,""),IF(OR(G167="30L",G167="30R"),_xlfn.XLOOKUP(C167,DB!$A$2:$A$255,DB!$C$2:$C$255,""),""))</f>
        <v>UDGUV</v>
      </c>
      <c r="S167" s="3">
        <f t="shared" si="2"/>
        <v>21</v>
      </c>
      <c r="T167" s="3" t="str">
        <f>_xlfn.XLOOKUP(C167,DB!$A$2:$A$255,DB!$D$2:$D$255,"")</f>
        <v>Sector 2</v>
      </c>
    </row>
    <row r="168" spans="1:20" x14ac:dyDescent="0.2">
      <c r="A168" t="s">
        <v>883</v>
      </c>
      <c r="B168" t="s">
        <v>18</v>
      </c>
      <c r="C168" t="s">
        <v>170</v>
      </c>
      <c r="D168" t="s">
        <v>61</v>
      </c>
      <c r="E168" t="s">
        <v>3470</v>
      </c>
      <c r="F168" s="2">
        <v>46317.886701388888</v>
      </c>
      <c r="G168" t="s">
        <v>22</v>
      </c>
      <c r="H168" t="s">
        <v>6834</v>
      </c>
      <c r="I168">
        <v>350</v>
      </c>
      <c r="J168" t="s">
        <v>23</v>
      </c>
      <c r="K168" t="s">
        <v>24</v>
      </c>
      <c r="L168">
        <v>352</v>
      </c>
      <c r="M168" t="s">
        <v>6835</v>
      </c>
      <c r="N168" s="2">
        <v>46317.905868055561</v>
      </c>
      <c r="O168">
        <v>330</v>
      </c>
      <c r="P168" t="s">
        <v>26</v>
      </c>
      <c r="Q168">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t="s">
        <v>313</v>
      </c>
      <c r="B169" t="s">
        <v>18</v>
      </c>
      <c r="C169" t="s">
        <v>314</v>
      </c>
      <c r="D169" t="s">
        <v>34</v>
      </c>
      <c r="E169" t="s">
        <v>6411</v>
      </c>
      <c r="F169" s="2">
        <v>46317.887650462959</v>
      </c>
      <c r="G169" t="s">
        <v>22</v>
      </c>
      <c r="H169" t="s">
        <v>6836</v>
      </c>
      <c r="I169">
        <v>350</v>
      </c>
      <c r="J169" t="s">
        <v>23</v>
      </c>
      <c r="K169" t="s">
        <v>24</v>
      </c>
      <c r="L169">
        <v>218</v>
      </c>
      <c r="M169" t="s">
        <v>56</v>
      </c>
      <c r="N169" s="2">
        <v>46317.901562500003</v>
      </c>
      <c r="O169">
        <v>304</v>
      </c>
      <c r="P169" t="s">
        <v>26</v>
      </c>
      <c r="Q169">
        <v>190</v>
      </c>
      <c r="R169" s="3" t="str">
        <f>IF(OR(G169="12R",G169="12L"),_xlfn.XLOOKUP(C169,DB!$A$2:$A$255,DB!$B$2:$B$255,""),IF(OR(G169="30L",G169="30R"),_xlfn.XLOOKUP(C169,DB!$A$2:$A$255,DB!$C$2:$C$255,""),""))</f>
        <v>CZM</v>
      </c>
      <c r="S169" s="3">
        <f t="shared" si="2"/>
        <v>21</v>
      </c>
      <c r="T169" s="3" t="str">
        <f>_xlfn.XLOOKUP(C169,DB!$A$2:$A$255,DB!$D$2:$D$255,"")</f>
        <v>Sector 7</v>
      </c>
    </row>
    <row r="170" spans="1:20" x14ac:dyDescent="0.2">
      <c r="A170" t="s">
        <v>527</v>
      </c>
      <c r="B170" t="s">
        <v>18</v>
      </c>
      <c r="C170" t="s">
        <v>528</v>
      </c>
      <c r="D170" t="s">
        <v>20</v>
      </c>
      <c r="E170" t="s">
        <v>6837</v>
      </c>
      <c r="F170" s="2">
        <v>46317.888298611113</v>
      </c>
      <c r="G170" t="s">
        <v>22</v>
      </c>
      <c r="H170" t="s">
        <v>6838</v>
      </c>
      <c r="I170">
        <v>320</v>
      </c>
      <c r="J170" t="s">
        <v>23</v>
      </c>
      <c r="K170" t="s">
        <v>24</v>
      </c>
      <c r="L170">
        <v>860</v>
      </c>
      <c r="M170" t="s">
        <v>36</v>
      </c>
      <c r="N170" s="2">
        <v>46317.934131944443</v>
      </c>
      <c r="O170">
        <v>340</v>
      </c>
      <c r="P170" t="s">
        <v>26</v>
      </c>
      <c r="Q170">
        <v>190</v>
      </c>
      <c r="R170" s="3" t="str">
        <f>IF(OR(G170="12R",G170="12L"),_xlfn.XLOOKUP(C170,DB!$A$2:$A$255,DB!$B$2:$B$255,""),IF(OR(G170="30L",G170="30R"),_xlfn.XLOOKUP(C170,DB!$A$2:$A$255,DB!$C$2:$C$255,""),""))</f>
        <v>ENEBA</v>
      </c>
      <c r="S170" s="3">
        <f t="shared" si="2"/>
        <v>21</v>
      </c>
      <c r="T170" s="3" t="str">
        <f>_xlfn.XLOOKUP(C170,DB!$A$2:$A$255,DB!$D$2:$D$255,"")</f>
        <v>Sector 3</v>
      </c>
    </row>
    <row r="171" spans="1:20" x14ac:dyDescent="0.2">
      <c r="A171" t="s">
        <v>324</v>
      </c>
      <c r="B171" t="s">
        <v>18</v>
      </c>
      <c r="C171" t="s">
        <v>325</v>
      </c>
      <c r="D171" t="s">
        <v>123</v>
      </c>
      <c r="E171" t="s">
        <v>6839</v>
      </c>
      <c r="F171" s="2">
        <v>46317.889097222222</v>
      </c>
      <c r="G171" t="s">
        <v>22</v>
      </c>
      <c r="H171" t="s">
        <v>6840</v>
      </c>
      <c r="I171">
        <v>340</v>
      </c>
      <c r="J171" t="s">
        <v>23</v>
      </c>
      <c r="K171" t="s">
        <v>24</v>
      </c>
      <c r="L171">
        <v>540</v>
      </c>
      <c r="M171" t="s">
        <v>130</v>
      </c>
      <c r="N171" s="2">
        <v>46317.917962962965</v>
      </c>
      <c r="O171">
        <v>320</v>
      </c>
      <c r="P171" t="s">
        <v>26</v>
      </c>
      <c r="Q171">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t="s">
        <v>546</v>
      </c>
      <c r="B172" t="s">
        <v>18</v>
      </c>
      <c r="C172" t="s">
        <v>166</v>
      </c>
      <c r="D172" t="s">
        <v>507</v>
      </c>
      <c r="F172" s="2">
        <v>46317.89225694444</v>
      </c>
      <c r="G172" t="s">
        <v>22</v>
      </c>
      <c r="H172" t="s">
        <v>167</v>
      </c>
      <c r="I172">
        <v>15</v>
      </c>
      <c r="J172" t="s">
        <v>139</v>
      </c>
      <c r="K172" t="s">
        <v>51</v>
      </c>
      <c r="L172">
        <v>58</v>
      </c>
      <c r="M172" t="s">
        <v>166</v>
      </c>
      <c r="N172" s="2">
        <v>46317.902453703704</v>
      </c>
      <c r="O172">
        <v>0</v>
      </c>
      <c r="P172" t="s">
        <v>137</v>
      </c>
      <c r="Q172">
        <v>15</v>
      </c>
      <c r="R172" s="3" t="str">
        <f>IF(OR(G172="12R",G172="12L"),_xlfn.XLOOKUP(C172,DB!$A$2:$A$255,DB!$B$2:$B$255,""),IF(OR(G172="30L",G172="30R"),_xlfn.XLOOKUP(C172,DB!$A$2:$A$255,DB!$C$2:$C$255,""),""))</f>
        <v>CZM</v>
      </c>
      <c r="S172" s="3">
        <f t="shared" si="2"/>
        <v>21</v>
      </c>
      <c r="T172" s="3" t="str">
        <f>_xlfn.XLOOKUP(C172,DB!$A$2:$A$255,DB!$D$2:$D$255,"")</f>
        <v>Sector 7</v>
      </c>
    </row>
    <row r="173" spans="1:20" x14ac:dyDescent="0.2">
      <c r="A173" t="s">
        <v>548</v>
      </c>
      <c r="B173" t="s">
        <v>18</v>
      </c>
      <c r="C173" t="s">
        <v>48</v>
      </c>
      <c r="D173" t="s">
        <v>261</v>
      </c>
      <c r="E173" t="s">
        <v>445</v>
      </c>
      <c r="F173" s="2">
        <v>46317.893773148149</v>
      </c>
      <c r="G173" t="s">
        <v>22</v>
      </c>
      <c r="H173" t="s">
        <v>6841</v>
      </c>
      <c r="I173">
        <v>390</v>
      </c>
      <c r="J173" t="s">
        <v>23</v>
      </c>
      <c r="K173" t="s">
        <v>24</v>
      </c>
      <c r="L173">
        <v>135</v>
      </c>
      <c r="M173" t="s">
        <v>40</v>
      </c>
      <c r="N173" s="2">
        <v>46317.902708333335</v>
      </c>
      <c r="O173">
        <v>237</v>
      </c>
      <c r="P173" t="s">
        <v>41</v>
      </c>
      <c r="Q173">
        <v>190</v>
      </c>
      <c r="R173" s="3" t="str">
        <f>IF(OR(G173="12R",G173="12L"),_xlfn.XLOOKUP(C173,DB!$A$2:$A$255,DB!$B$2:$B$255,""),IF(OR(G173="30L",G173="30R"),_xlfn.XLOOKUP(C173,DB!$A$2:$A$255,DB!$C$2:$C$255,""),""))</f>
        <v>NUDAL</v>
      </c>
      <c r="S173" s="3">
        <f t="shared" si="2"/>
        <v>21</v>
      </c>
      <c r="T173" s="3" t="str">
        <f>_xlfn.XLOOKUP(C173,DB!$A$2:$A$255,DB!$D$2:$D$255,"")</f>
        <v>Sector 3</v>
      </c>
    </row>
    <row r="174" spans="1:20" x14ac:dyDescent="0.2">
      <c r="A174" t="s">
        <v>339</v>
      </c>
      <c r="B174" t="s">
        <v>18</v>
      </c>
      <c r="C174" t="s">
        <v>193</v>
      </c>
      <c r="D174" t="s">
        <v>54</v>
      </c>
      <c r="E174" t="s">
        <v>5693</v>
      </c>
      <c r="F174" s="2">
        <v>46317.896087962959</v>
      </c>
      <c r="G174" t="s">
        <v>22</v>
      </c>
      <c r="H174" t="s">
        <v>5361</v>
      </c>
      <c r="I174">
        <v>380</v>
      </c>
      <c r="J174" t="s">
        <v>23</v>
      </c>
      <c r="K174" t="s">
        <v>24</v>
      </c>
      <c r="L174">
        <v>836</v>
      </c>
      <c r="M174" t="s">
        <v>193</v>
      </c>
      <c r="N174" s="2">
        <v>46317.94462962963</v>
      </c>
      <c r="O174">
        <v>15</v>
      </c>
      <c r="P174" t="s">
        <v>26</v>
      </c>
      <c r="Q174">
        <v>190</v>
      </c>
      <c r="R174" s="3" t="str">
        <f>IF(OR(G174="12R",G174="12L"),_xlfn.XLOOKUP(C174,DB!$A$2:$A$255,DB!$B$2:$B$255,""),IF(OR(G174="30L",G174="30R"),_xlfn.XLOOKUP(C174,DB!$A$2:$A$255,DB!$C$2:$C$255,""),""))</f>
        <v>UDGUV</v>
      </c>
      <c r="S174" s="3">
        <f t="shared" si="2"/>
        <v>21</v>
      </c>
      <c r="T174" s="3" t="str">
        <f>_xlfn.XLOOKUP(C174,DB!$A$2:$A$255,DB!$D$2:$D$255,"")</f>
        <v>Sector 2</v>
      </c>
    </row>
    <row r="175" spans="1:20" x14ac:dyDescent="0.2">
      <c r="A175" t="s">
        <v>338</v>
      </c>
      <c r="B175" t="s">
        <v>18</v>
      </c>
      <c r="C175" t="s">
        <v>75</v>
      </c>
      <c r="D175" t="s">
        <v>54</v>
      </c>
      <c r="E175" t="s">
        <v>112</v>
      </c>
      <c r="F175" s="2">
        <v>46317.897581018522</v>
      </c>
      <c r="G175" t="s">
        <v>22</v>
      </c>
      <c r="H175" t="s">
        <v>6842</v>
      </c>
      <c r="I175">
        <v>360</v>
      </c>
      <c r="J175" t="s">
        <v>23</v>
      </c>
      <c r="K175" t="s">
        <v>24</v>
      </c>
      <c r="L175">
        <v>723</v>
      </c>
      <c r="M175" t="s">
        <v>75</v>
      </c>
      <c r="N175" s="2">
        <v>46317.949328703704</v>
      </c>
      <c r="O175">
        <v>0</v>
      </c>
      <c r="P175" t="s">
        <v>26</v>
      </c>
      <c r="Q175">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t="s">
        <v>530</v>
      </c>
      <c r="B176" t="s">
        <v>18</v>
      </c>
      <c r="C176" t="s">
        <v>178</v>
      </c>
      <c r="D176" t="s">
        <v>44</v>
      </c>
      <c r="E176" t="s">
        <v>5549</v>
      </c>
      <c r="F176" s="2">
        <v>46317.898263888885</v>
      </c>
      <c r="G176" t="s">
        <v>22</v>
      </c>
      <c r="H176" t="s">
        <v>6843</v>
      </c>
      <c r="I176">
        <v>310</v>
      </c>
      <c r="J176" t="s">
        <v>23</v>
      </c>
      <c r="K176" t="s">
        <v>24</v>
      </c>
      <c r="L176">
        <v>342</v>
      </c>
      <c r="M176" t="s">
        <v>6844</v>
      </c>
      <c r="N176" s="2">
        <v>46317.918287037042</v>
      </c>
      <c r="O176">
        <v>332</v>
      </c>
      <c r="P176" t="s">
        <v>26</v>
      </c>
      <c r="Q176">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t="s">
        <v>6845</v>
      </c>
      <c r="B177" t="s">
        <v>18</v>
      </c>
      <c r="C177" t="s">
        <v>212</v>
      </c>
      <c r="D177" t="s">
        <v>469</v>
      </c>
      <c r="E177" t="s">
        <v>6846</v>
      </c>
      <c r="F177" s="2">
        <v>46317.898842592593</v>
      </c>
      <c r="G177" t="s">
        <v>22</v>
      </c>
      <c r="H177" t="s">
        <v>6847</v>
      </c>
      <c r="I177">
        <v>380</v>
      </c>
      <c r="J177" t="s">
        <v>23</v>
      </c>
      <c r="K177" t="s">
        <v>152</v>
      </c>
      <c r="L177">
        <v>866</v>
      </c>
      <c r="M177" t="s">
        <v>36</v>
      </c>
      <c r="N177" s="2">
        <v>46317.94694444444</v>
      </c>
      <c r="O177">
        <v>380</v>
      </c>
      <c r="P177" t="s">
        <v>26</v>
      </c>
      <c r="Q177">
        <v>30</v>
      </c>
      <c r="R177" s="3" t="str">
        <f>IF(OR(G177="12R",G177="12L"),_xlfn.XLOOKUP(C177,DB!$A$2:$A$255,DB!$B$2:$B$255,""),IF(OR(G177="30L",G177="30R"),_xlfn.XLOOKUP(C177,DB!$A$2:$A$255,DB!$C$2:$C$255,""),""))</f>
        <v>UDGUV</v>
      </c>
      <c r="S177" s="3">
        <f t="shared" si="2"/>
        <v>21</v>
      </c>
      <c r="T177" s="3" t="str">
        <f>_xlfn.XLOOKUP(C177,DB!$A$2:$A$255,DB!$D$2:$D$255,"")</f>
        <v>Sector 2</v>
      </c>
    </row>
    <row r="178" spans="1:20" x14ac:dyDescent="0.2">
      <c r="A178" t="s">
        <v>340</v>
      </c>
      <c r="B178" t="s">
        <v>18</v>
      </c>
      <c r="C178" t="s">
        <v>101</v>
      </c>
      <c r="D178" t="s">
        <v>61</v>
      </c>
      <c r="E178" t="s">
        <v>98</v>
      </c>
      <c r="F178" s="2">
        <v>46317.900196759263</v>
      </c>
      <c r="G178" t="s">
        <v>22</v>
      </c>
      <c r="H178" t="s">
        <v>6848</v>
      </c>
      <c r="I178">
        <v>360</v>
      </c>
      <c r="J178" t="s">
        <v>23</v>
      </c>
      <c r="K178" t="s">
        <v>152</v>
      </c>
      <c r="L178">
        <v>859</v>
      </c>
      <c r="M178" t="s">
        <v>46</v>
      </c>
      <c r="N178" s="2">
        <v>46317.948622685188</v>
      </c>
      <c r="O178">
        <v>360</v>
      </c>
      <c r="P178" t="s">
        <v>26</v>
      </c>
      <c r="Q178">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t="s">
        <v>533</v>
      </c>
      <c r="B179" t="s">
        <v>18</v>
      </c>
      <c r="C179" t="s">
        <v>322</v>
      </c>
      <c r="D179" t="s">
        <v>261</v>
      </c>
      <c r="E179" t="s">
        <v>323</v>
      </c>
      <c r="F179" s="2">
        <v>46317.901041666672</v>
      </c>
      <c r="G179" t="s">
        <v>22</v>
      </c>
      <c r="H179" t="s">
        <v>6849</v>
      </c>
      <c r="I179">
        <v>370</v>
      </c>
      <c r="J179" t="s">
        <v>23</v>
      </c>
      <c r="K179" t="s">
        <v>24</v>
      </c>
      <c r="L179">
        <v>333</v>
      </c>
      <c r="M179" t="s">
        <v>631</v>
      </c>
      <c r="N179" s="2">
        <v>46317.919583333336</v>
      </c>
      <c r="O179">
        <v>370</v>
      </c>
      <c r="P179" t="s">
        <v>41</v>
      </c>
      <c r="Q179">
        <v>40</v>
      </c>
      <c r="R179" s="3" t="str">
        <f>IF(OR(G179="12R",G179="12L"),_xlfn.XLOOKUP(C179,DB!$A$2:$A$255,DB!$B$2:$B$255,""),IF(OR(G179="30L",G179="30R"),_xlfn.XLOOKUP(C179,DB!$A$2:$A$255,DB!$C$2:$C$255,""),""))</f>
        <v>NUDAL</v>
      </c>
      <c r="S179" s="3">
        <f t="shared" si="2"/>
        <v>21</v>
      </c>
      <c r="T179" s="3" t="str">
        <f>_xlfn.XLOOKUP(C179,DB!$A$2:$A$255,DB!$D$2:$D$255,"")</f>
        <v>Sector 3</v>
      </c>
    </row>
    <row r="180" spans="1:20" x14ac:dyDescent="0.2">
      <c r="A180" t="s">
        <v>326</v>
      </c>
      <c r="B180" t="s">
        <v>18</v>
      </c>
      <c r="C180" t="s">
        <v>33</v>
      </c>
      <c r="D180" t="s">
        <v>54</v>
      </c>
      <c r="E180" t="s">
        <v>512</v>
      </c>
      <c r="F180" s="2">
        <v>46317.902604166666</v>
      </c>
      <c r="G180" t="s">
        <v>22</v>
      </c>
      <c r="H180" t="s">
        <v>6850</v>
      </c>
      <c r="I180">
        <v>360</v>
      </c>
      <c r="J180" t="s">
        <v>23</v>
      </c>
      <c r="K180" t="s">
        <v>24</v>
      </c>
      <c r="L180">
        <v>867</v>
      </c>
      <c r="M180" t="s">
        <v>36</v>
      </c>
      <c r="N180" s="2">
        <v>46317.951111111106</v>
      </c>
      <c r="O180">
        <v>360</v>
      </c>
      <c r="P180" t="s">
        <v>26</v>
      </c>
      <c r="Q180">
        <v>190</v>
      </c>
      <c r="R180" s="3" t="str">
        <f>IF(OR(G180="12R",G180="12L"),_xlfn.XLOOKUP(C180,DB!$A$2:$A$255,DB!$B$2:$B$255,""),IF(OR(G180="30L",G180="30R"),_xlfn.XLOOKUP(C180,DB!$A$2:$A$255,DB!$C$2:$C$255,""),""))</f>
        <v>UDGUV</v>
      </c>
      <c r="S180" s="3">
        <f t="shared" si="2"/>
        <v>21</v>
      </c>
      <c r="T180" s="3" t="str">
        <f>_xlfn.XLOOKUP(C180,DB!$A$2:$A$255,DB!$D$2:$D$255,"")</f>
        <v>Sector 2</v>
      </c>
    </row>
    <row r="181" spans="1:20" x14ac:dyDescent="0.2">
      <c r="A181" t="s">
        <v>333</v>
      </c>
      <c r="B181" t="s">
        <v>18</v>
      </c>
      <c r="C181" t="s">
        <v>148</v>
      </c>
      <c r="D181" t="s">
        <v>129</v>
      </c>
      <c r="E181" t="s">
        <v>6851</v>
      </c>
      <c r="F181" s="2">
        <v>46317.903194444443</v>
      </c>
      <c r="G181" t="s">
        <v>22</v>
      </c>
      <c r="H181" t="s">
        <v>6852</v>
      </c>
      <c r="I181">
        <v>370</v>
      </c>
      <c r="J181" t="s">
        <v>23</v>
      </c>
      <c r="K181" t="s">
        <v>24</v>
      </c>
      <c r="L181">
        <v>137</v>
      </c>
      <c r="M181" t="s">
        <v>853</v>
      </c>
      <c r="N181" s="2">
        <v>46317.912326388891</v>
      </c>
      <c r="O181">
        <v>251</v>
      </c>
      <c r="P181" t="s">
        <v>26</v>
      </c>
      <c r="Q181">
        <v>190</v>
      </c>
      <c r="R181" s="3" t="str">
        <f>IF(OR(G181="12R",G181="12L"),_xlfn.XLOOKUP(C181,DB!$A$2:$A$255,DB!$B$2:$B$255,""),IF(OR(G181="30L",G181="30R"),_xlfn.XLOOKUP(C181,DB!$A$2:$A$255,DB!$C$2:$C$255,""),""))</f>
        <v>NUDAL</v>
      </c>
      <c r="S181" s="3">
        <f t="shared" si="2"/>
        <v>21</v>
      </c>
      <c r="T181" s="3" t="str">
        <f>_xlfn.XLOOKUP(C181,DB!$A$2:$A$255,DB!$D$2:$D$255,"")</f>
        <v>Sector 3</v>
      </c>
    </row>
    <row r="182" spans="1:20" x14ac:dyDescent="0.2">
      <c r="A182" t="s">
        <v>1481</v>
      </c>
      <c r="B182" t="s">
        <v>18</v>
      </c>
      <c r="C182" t="s">
        <v>854</v>
      </c>
      <c r="D182" t="s">
        <v>29</v>
      </c>
      <c r="E182" t="s">
        <v>6853</v>
      </c>
      <c r="F182" s="2">
        <v>46317.904374999998</v>
      </c>
      <c r="G182" t="s">
        <v>22</v>
      </c>
      <c r="H182" t="s">
        <v>6854</v>
      </c>
      <c r="I182">
        <v>340</v>
      </c>
      <c r="J182" t="s">
        <v>23</v>
      </c>
      <c r="K182" t="s">
        <v>24</v>
      </c>
      <c r="L182">
        <v>869</v>
      </c>
      <c r="M182" t="s">
        <v>36</v>
      </c>
      <c r="N182" s="2">
        <v>46317.95239583333</v>
      </c>
      <c r="O182">
        <v>340</v>
      </c>
      <c r="P182" t="s">
        <v>26</v>
      </c>
      <c r="Q18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t="s">
        <v>334</v>
      </c>
      <c r="B183" t="s">
        <v>18</v>
      </c>
      <c r="C183" t="s">
        <v>19</v>
      </c>
      <c r="D183" t="s">
        <v>34</v>
      </c>
      <c r="E183" t="s">
        <v>5457</v>
      </c>
      <c r="F183" s="2">
        <v>46317.906076388885</v>
      </c>
      <c r="G183" t="s">
        <v>22</v>
      </c>
      <c r="H183" t="s">
        <v>6855</v>
      </c>
      <c r="I183">
        <v>380</v>
      </c>
      <c r="J183" t="s">
        <v>23</v>
      </c>
      <c r="K183" t="s">
        <v>24</v>
      </c>
      <c r="L183">
        <v>877</v>
      </c>
      <c r="M183" t="s">
        <v>181</v>
      </c>
      <c r="N183" s="2">
        <v>46317.956817129627</v>
      </c>
      <c r="O183">
        <v>380</v>
      </c>
      <c r="P183" t="s">
        <v>26</v>
      </c>
      <c r="Q183">
        <v>190</v>
      </c>
      <c r="R183" s="3" t="str">
        <f>IF(OR(G183="12R",G183="12L"),_xlfn.XLOOKUP(C183,DB!$A$2:$A$255,DB!$B$2:$B$255,""),IF(OR(G183="30L",G183="30R"),_xlfn.XLOOKUP(C183,DB!$A$2:$A$255,DB!$C$2:$C$255,""),""))</f>
        <v>UDGUV</v>
      </c>
      <c r="S183" s="3">
        <f t="shared" si="2"/>
        <v>21</v>
      </c>
      <c r="T183" s="3" t="str">
        <f>_xlfn.XLOOKUP(C183,DB!$A$2:$A$255,DB!$D$2:$D$255,"")</f>
        <v>Sector 2</v>
      </c>
    </row>
    <row r="184" spans="1:20" x14ac:dyDescent="0.2">
      <c r="A184" t="s">
        <v>336</v>
      </c>
      <c r="B184" t="s">
        <v>18</v>
      </c>
      <c r="C184" t="s">
        <v>115</v>
      </c>
      <c r="D184" t="s">
        <v>29</v>
      </c>
      <c r="E184" t="s">
        <v>1180</v>
      </c>
      <c r="F184" s="2">
        <v>46317.910543981481</v>
      </c>
      <c r="G184" t="s">
        <v>22</v>
      </c>
      <c r="H184" t="s">
        <v>567</v>
      </c>
      <c r="I184">
        <v>350</v>
      </c>
      <c r="J184" t="s">
        <v>23</v>
      </c>
      <c r="K184" t="s">
        <v>24</v>
      </c>
      <c r="L184">
        <v>153</v>
      </c>
      <c r="M184" t="s">
        <v>117</v>
      </c>
      <c r="N184" s="2">
        <v>46317.921122685184</v>
      </c>
      <c r="O184">
        <v>271</v>
      </c>
      <c r="P184" t="s">
        <v>26</v>
      </c>
      <c r="Q184">
        <v>190</v>
      </c>
      <c r="R184" s="3" t="str">
        <f>IF(OR(G184="12R",G184="12L"),_xlfn.XLOOKUP(C184,DB!$A$2:$A$255,DB!$B$2:$B$255,""),IF(OR(G184="30L",G184="30R"),_xlfn.XLOOKUP(C184,DB!$A$2:$A$255,DB!$C$2:$C$255,""),""))</f>
        <v>TAKUX</v>
      </c>
      <c r="S184" s="3">
        <f t="shared" si="2"/>
        <v>21</v>
      </c>
      <c r="T184" s="3" t="str">
        <f>_xlfn.XLOOKUP(C184,DB!$A$2:$A$255,DB!$D$2:$D$255,"")</f>
        <v>Sector 7</v>
      </c>
    </row>
    <row r="185" spans="1:20" x14ac:dyDescent="0.2">
      <c r="A185" t="s">
        <v>337</v>
      </c>
      <c r="B185" t="s">
        <v>18</v>
      </c>
      <c r="C185" t="s">
        <v>219</v>
      </c>
      <c r="D185" t="s">
        <v>34</v>
      </c>
      <c r="E185" t="s">
        <v>1944</v>
      </c>
      <c r="F185" s="2">
        <v>46317.915960648148</v>
      </c>
      <c r="G185" t="s">
        <v>22</v>
      </c>
      <c r="H185" t="s">
        <v>6856</v>
      </c>
      <c r="I185">
        <v>330</v>
      </c>
      <c r="J185" t="s">
        <v>23</v>
      </c>
      <c r="K185" t="s">
        <v>24</v>
      </c>
      <c r="L185">
        <v>150</v>
      </c>
      <c r="M185" t="s">
        <v>117</v>
      </c>
      <c r="N185" s="2">
        <v>46317.925902777773</v>
      </c>
      <c r="O185">
        <v>255</v>
      </c>
      <c r="P185" t="s">
        <v>26</v>
      </c>
      <c r="Q185">
        <v>190</v>
      </c>
      <c r="R185" s="3" t="str">
        <f>IF(OR(G185="12R",G185="12L"),_xlfn.XLOOKUP(C185,DB!$A$2:$A$255,DB!$B$2:$B$255,""),IF(OR(G185="30L",G185="30R"),_xlfn.XLOOKUP(C185,DB!$A$2:$A$255,DB!$C$2:$C$255,""),""))</f>
        <v>TAKUX</v>
      </c>
      <c r="S185" s="3">
        <f t="shared" si="2"/>
        <v>21</v>
      </c>
      <c r="T185" s="3" t="str">
        <f>_xlfn.XLOOKUP(C185,DB!$A$2:$A$255,DB!$D$2:$D$255,"")</f>
        <v>Sector 7</v>
      </c>
    </row>
    <row r="186" spans="1:20" x14ac:dyDescent="0.2">
      <c r="A186" t="s">
        <v>201</v>
      </c>
      <c r="B186" t="s">
        <v>18</v>
      </c>
      <c r="C186" t="s">
        <v>128</v>
      </c>
      <c r="D186" t="s">
        <v>61</v>
      </c>
      <c r="E186" t="s">
        <v>417</v>
      </c>
      <c r="F186" s="2">
        <v>46317.921481481477</v>
      </c>
      <c r="G186" t="s">
        <v>22</v>
      </c>
      <c r="H186" t="s">
        <v>6857</v>
      </c>
      <c r="I186">
        <v>380</v>
      </c>
      <c r="J186" t="s">
        <v>23</v>
      </c>
      <c r="K186" t="s">
        <v>24</v>
      </c>
      <c r="L186">
        <v>542</v>
      </c>
      <c r="M186" t="s">
        <v>130</v>
      </c>
      <c r="N186" s="2">
        <v>46317.950289351851</v>
      </c>
      <c r="O186">
        <v>380</v>
      </c>
      <c r="P186" t="s">
        <v>26</v>
      </c>
      <c r="Q186">
        <v>40</v>
      </c>
      <c r="R186" s="3" t="str">
        <f>IF(OR(G186="12R",G186="12L"),_xlfn.XLOOKUP(C186,DB!$A$2:$A$255,DB!$B$2:$B$255,""),IF(OR(G186="30L",G186="30R"),_xlfn.XLOOKUP(C186,DB!$A$2:$A$255,DB!$C$2:$C$255,""),""))</f>
        <v>ENEBA</v>
      </c>
      <c r="S186" s="3">
        <f t="shared" si="2"/>
        <v>22</v>
      </c>
      <c r="T186" s="3" t="str">
        <f>_xlfn.XLOOKUP(C186,DB!$A$2:$A$255,DB!$D$2:$D$255,"")</f>
        <v>Sector 3</v>
      </c>
    </row>
    <row r="187" spans="1:20" x14ac:dyDescent="0.2">
      <c r="A187" t="s">
        <v>538</v>
      </c>
      <c r="B187" t="s">
        <v>18</v>
      </c>
      <c r="C187" t="s">
        <v>539</v>
      </c>
      <c r="D187" t="s">
        <v>129</v>
      </c>
      <c r="E187" t="s">
        <v>1719</v>
      </c>
      <c r="F187" s="2">
        <v>46317.924097222218</v>
      </c>
      <c r="G187" t="s">
        <v>22</v>
      </c>
      <c r="H187" t="s">
        <v>6858</v>
      </c>
      <c r="I187">
        <v>360</v>
      </c>
      <c r="J187" t="s">
        <v>23</v>
      </c>
      <c r="K187" t="s">
        <v>24</v>
      </c>
      <c r="L187">
        <v>434</v>
      </c>
      <c r="M187" t="s">
        <v>204</v>
      </c>
      <c r="N187" s="2">
        <v>46317.948171296295</v>
      </c>
      <c r="O187">
        <v>326</v>
      </c>
      <c r="P187" t="s">
        <v>26</v>
      </c>
      <c r="Q187">
        <v>40</v>
      </c>
      <c r="R187" s="3" t="str">
        <f>IF(OR(G187="12R",G187="12L"),_xlfn.XLOOKUP(C187,DB!$A$2:$A$255,DB!$B$2:$B$255,""),IF(OR(G187="30L",G187="30R"),_xlfn.XLOOKUP(C187,DB!$A$2:$A$255,DB!$C$2:$C$255,""),""))</f>
        <v>OMSUK</v>
      </c>
      <c r="S187" s="3">
        <f t="shared" si="2"/>
        <v>22</v>
      </c>
      <c r="T187" s="3" t="str">
        <f>_xlfn.XLOOKUP(C187,DB!$A$2:$A$255,DB!$D$2:$D$255,"")</f>
        <v>Sector 3</v>
      </c>
    </row>
    <row r="188" spans="1:20" x14ac:dyDescent="0.2">
      <c r="A188" t="s">
        <v>1552</v>
      </c>
      <c r="B188" t="s">
        <v>18</v>
      </c>
      <c r="C188" t="s">
        <v>66</v>
      </c>
      <c r="D188" t="s">
        <v>213</v>
      </c>
      <c r="F188" s="2">
        <v>46317.927314814813</v>
      </c>
      <c r="G188" t="s">
        <v>22</v>
      </c>
      <c r="H188" t="s">
        <v>6859</v>
      </c>
      <c r="I188">
        <v>220</v>
      </c>
      <c r="J188" t="s">
        <v>23</v>
      </c>
      <c r="K188" t="s">
        <v>51</v>
      </c>
      <c r="L188">
        <v>346</v>
      </c>
      <c r="M188" t="s">
        <v>66</v>
      </c>
      <c r="N188" s="2">
        <v>46317.956990740742</v>
      </c>
      <c r="O188">
        <v>0</v>
      </c>
      <c r="P188" t="s">
        <v>26</v>
      </c>
      <c r="Q188">
        <v>30</v>
      </c>
      <c r="R188" s="3" t="str">
        <f>IF(OR(G188="12R",G188="12L"),_xlfn.XLOOKUP(C188,DB!$A$2:$A$255,DB!$B$2:$B$255,""),IF(OR(G188="30L",G188="30R"),_xlfn.XLOOKUP(C188,DB!$A$2:$A$255,DB!$C$2:$C$255,""),""))</f>
        <v>UDGUV</v>
      </c>
      <c r="S188" s="3">
        <f t="shared" si="2"/>
        <v>22</v>
      </c>
      <c r="T188" s="3" t="str">
        <f>_xlfn.XLOOKUP(C188,DB!$A$2:$A$255,DB!$D$2:$D$255,"")</f>
        <v>Sector 2</v>
      </c>
    </row>
    <row r="189" spans="1:20" x14ac:dyDescent="0.2">
      <c r="A189" t="s">
        <v>315</v>
      </c>
      <c r="B189" t="s">
        <v>18</v>
      </c>
      <c r="C189" t="s">
        <v>224</v>
      </c>
      <c r="D189" t="s">
        <v>116</v>
      </c>
      <c r="E189" t="s">
        <v>3765</v>
      </c>
      <c r="F189" s="2">
        <v>46317.928900462968</v>
      </c>
      <c r="G189" t="s">
        <v>22</v>
      </c>
      <c r="H189" t="s">
        <v>6860</v>
      </c>
      <c r="I189">
        <v>400</v>
      </c>
      <c r="J189" t="s">
        <v>23</v>
      </c>
      <c r="K189" t="s">
        <v>24</v>
      </c>
      <c r="L189">
        <v>525</v>
      </c>
      <c r="M189" t="s">
        <v>130</v>
      </c>
      <c r="N189" s="2">
        <v>46317.957453703704</v>
      </c>
      <c r="O189">
        <v>400</v>
      </c>
      <c r="P189" t="s">
        <v>26</v>
      </c>
      <c r="Q189">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t="s">
        <v>4346</v>
      </c>
      <c r="B190" t="s">
        <v>18</v>
      </c>
      <c r="C190" t="s">
        <v>328</v>
      </c>
      <c r="D190" t="s">
        <v>29</v>
      </c>
      <c r="E190" t="s">
        <v>5951</v>
      </c>
      <c r="F190" s="2">
        <v>46317.930300925931</v>
      </c>
      <c r="G190" t="s">
        <v>22</v>
      </c>
      <c r="H190" t="s">
        <v>6861</v>
      </c>
      <c r="I190">
        <v>360</v>
      </c>
      <c r="J190" t="s">
        <v>23</v>
      </c>
      <c r="K190" t="s">
        <v>24</v>
      </c>
      <c r="L190">
        <v>433</v>
      </c>
      <c r="M190" t="s">
        <v>204</v>
      </c>
      <c r="N190" s="2">
        <v>46317.955428240741</v>
      </c>
      <c r="O190">
        <v>360</v>
      </c>
      <c r="P190" t="s">
        <v>26</v>
      </c>
      <c r="Q190">
        <v>40</v>
      </c>
      <c r="R190" s="3" t="str">
        <f>IF(OR(G190="12R",G190="12L"),_xlfn.XLOOKUP(C190,DB!$A$2:$A$255,DB!$B$2:$B$255,""),IF(OR(G190="30L",G190="30R"),_xlfn.XLOOKUP(C190,DB!$A$2:$A$255,DB!$C$2:$C$255,""),""))</f>
        <v>OMSUK</v>
      </c>
      <c r="S190" s="3">
        <f t="shared" si="2"/>
        <v>22</v>
      </c>
      <c r="T190" s="3" t="str">
        <f>_xlfn.XLOOKUP(C190,DB!$A$2:$A$255,DB!$D$2:$D$255,"")</f>
        <v>Sector 3</v>
      </c>
    </row>
    <row r="191" spans="1:20" x14ac:dyDescent="0.2">
      <c r="A191" t="s">
        <v>555</v>
      </c>
      <c r="B191" t="s">
        <v>18</v>
      </c>
      <c r="C191" t="s">
        <v>539</v>
      </c>
      <c r="D191" t="s">
        <v>29</v>
      </c>
      <c r="E191" t="s">
        <v>6862</v>
      </c>
      <c r="F191" s="2">
        <v>46317.936238425929</v>
      </c>
      <c r="G191" t="s">
        <v>22</v>
      </c>
      <c r="H191" t="s">
        <v>6863</v>
      </c>
      <c r="I191">
        <v>360</v>
      </c>
      <c r="J191" t="s">
        <v>23</v>
      </c>
      <c r="K191" t="s">
        <v>24</v>
      </c>
      <c r="L191">
        <v>531</v>
      </c>
      <c r="M191" t="s">
        <v>130</v>
      </c>
      <c r="N191" s="2">
        <v>46317.965439814812</v>
      </c>
      <c r="O191">
        <v>360</v>
      </c>
      <c r="P191" t="s">
        <v>26</v>
      </c>
      <c r="Q191">
        <v>40</v>
      </c>
      <c r="R191" s="3" t="str">
        <f>IF(OR(G191="12R",G191="12L"),_xlfn.XLOOKUP(C191,DB!$A$2:$A$255,DB!$B$2:$B$255,""),IF(OR(G191="30L",G191="30R"),_xlfn.XLOOKUP(C191,DB!$A$2:$A$255,DB!$C$2:$C$255,""),""))</f>
        <v>OMSUK</v>
      </c>
      <c r="S191" s="3">
        <f t="shared" si="2"/>
        <v>22</v>
      </c>
      <c r="T191" s="3" t="str">
        <f>_xlfn.XLOOKUP(C191,DB!$A$2:$A$255,DB!$D$2:$D$255,"")</f>
        <v>Sector 3</v>
      </c>
    </row>
    <row r="192" spans="1:20" x14ac:dyDescent="0.2">
      <c r="A192" t="s">
        <v>354</v>
      </c>
      <c r="B192" t="s">
        <v>18</v>
      </c>
      <c r="C192" t="s">
        <v>43</v>
      </c>
      <c r="D192" t="s">
        <v>44</v>
      </c>
      <c r="E192" t="s">
        <v>564</v>
      </c>
      <c r="F192" s="2">
        <v>46317.93855324074</v>
      </c>
      <c r="G192" t="s">
        <v>22</v>
      </c>
      <c r="H192" t="s">
        <v>3853</v>
      </c>
      <c r="I192">
        <v>320</v>
      </c>
      <c r="J192" t="s">
        <v>23</v>
      </c>
      <c r="K192" t="s">
        <v>24</v>
      </c>
      <c r="L192">
        <v>859</v>
      </c>
      <c r="M192" t="s">
        <v>46</v>
      </c>
      <c r="N192" s="2">
        <v>46317.986168981486</v>
      </c>
      <c r="O192">
        <v>320</v>
      </c>
      <c r="P192" t="s">
        <v>26</v>
      </c>
      <c r="Q19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t="s">
        <v>146</v>
      </c>
      <c r="B193" t="s">
        <v>18</v>
      </c>
      <c r="C193" t="s">
        <v>33</v>
      </c>
      <c r="D193" t="s">
        <v>34</v>
      </c>
      <c r="E193" t="s">
        <v>6864</v>
      </c>
      <c r="F193" s="2">
        <v>46317.942430555559</v>
      </c>
      <c r="G193" t="s">
        <v>22</v>
      </c>
      <c r="H193" t="s">
        <v>6865</v>
      </c>
      <c r="I193">
        <v>380</v>
      </c>
      <c r="J193" t="s">
        <v>23</v>
      </c>
      <c r="K193" t="s">
        <v>24</v>
      </c>
      <c r="L193">
        <v>860</v>
      </c>
      <c r="M193" t="s">
        <v>36</v>
      </c>
      <c r="N193" s="2">
        <v>46317.991597222222</v>
      </c>
      <c r="O193">
        <v>380</v>
      </c>
      <c r="P193" t="s">
        <v>26</v>
      </c>
      <c r="Q193">
        <v>190</v>
      </c>
      <c r="R193" s="3" t="str">
        <f>IF(OR(G193="12R",G193="12L"),_xlfn.XLOOKUP(C193,DB!$A$2:$A$255,DB!$B$2:$B$255,""),IF(OR(G193="30L",G193="30R"),_xlfn.XLOOKUP(C193,DB!$A$2:$A$255,DB!$C$2:$C$255,""),""))</f>
        <v>UDGUV</v>
      </c>
      <c r="S193" s="3">
        <f t="shared" si="2"/>
        <v>22</v>
      </c>
      <c r="T193" s="3" t="str">
        <f>_xlfn.XLOOKUP(C193,DB!$A$2:$A$255,DB!$D$2:$D$255,"")</f>
        <v>Sector 2</v>
      </c>
    </row>
    <row r="194" spans="1:20" x14ac:dyDescent="0.2">
      <c r="A194" t="s">
        <v>343</v>
      </c>
      <c r="B194" t="s">
        <v>18</v>
      </c>
      <c r="C194" t="s">
        <v>122</v>
      </c>
      <c r="D194" t="s">
        <v>44</v>
      </c>
      <c r="E194" t="s">
        <v>5745</v>
      </c>
      <c r="F194" s="2">
        <v>46317.943923611107</v>
      </c>
      <c r="G194" t="s">
        <v>22</v>
      </c>
      <c r="H194" t="s">
        <v>6866</v>
      </c>
      <c r="I194">
        <v>360</v>
      </c>
      <c r="J194" t="s">
        <v>23</v>
      </c>
      <c r="K194" t="s">
        <v>24</v>
      </c>
      <c r="L194">
        <v>538</v>
      </c>
      <c r="M194" t="s">
        <v>130</v>
      </c>
      <c r="N194" s="2">
        <v>46317.973402777774</v>
      </c>
      <c r="O194">
        <v>360</v>
      </c>
      <c r="P194" t="s">
        <v>26</v>
      </c>
      <c r="Q194">
        <v>40</v>
      </c>
      <c r="R194" s="3" t="str">
        <f>IF(OR(G194="12R",G194="12L"),_xlfn.XLOOKUP(C194,DB!$A$2:$A$255,DB!$B$2:$B$255,""),IF(OR(G194="30L",G194="30R"),_xlfn.XLOOKUP(C194,DB!$A$2:$A$255,DB!$C$2:$C$255,""),""))</f>
        <v>ENEBA</v>
      </c>
      <c r="S194" s="3">
        <f t="shared" si="2"/>
        <v>22</v>
      </c>
      <c r="T194" s="3" t="str">
        <f>_xlfn.XLOOKUP(C194,DB!$A$2:$A$255,DB!$D$2:$D$255,"")</f>
        <v>Sector 3</v>
      </c>
    </row>
    <row r="195" spans="1:20" x14ac:dyDescent="0.2">
      <c r="A195" t="s">
        <v>415</v>
      </c>
      <c r="B195" t="s">
        <v>18</v>
      </c>
      <c r="C195" t="s">
        <v>18</v>
      </c>
      <c r="D195" t="s">
        <v>416</v>
      </c>
      <c r="F195" s="2">
        <v>46317.945462962962</v>
      </c>
      <c r="G195" t="s">
        <v>22</v>
      </c>
      <c r="H195" t="s">
        <v>138</v>
      </c>
      <c r="I195">
        <v>15</v>
      </c>
      <c r="J195" t="s">
        <v>139</v>
      </c>
      <c r="K195" t="s">
        <v>51</v>
      </c>
      <c r="L195">
        <v>129</v>
      </c>
      <c r="M195" t="s">
        <v>18</v>
      </c>
      <c r="N195" s="2">
        <v>46317.963067129633</v>
      </c>
      <c r="O195">
        <v>0</v>
      </c>
      <c r="P195" t="s">
        <v>137</v>
      </c>
      <c r="Q195">
        <v>15</v>
      </c>
      <c r="R195" s="3" t="str">
        <f>IF(OR(G195="12R",G195="12L"),_xlfn.XLOOKUP(C195,DB!$A$2:$A$255,DB!$B$2:$B$255,""),IF(OR(G195="30L",G195="30R"),_xlfn.XLOOKUP(C195,DB!$A$2:$A$255,DB!$C$2:$C$255,""),""))</f>
        <v/>
      </c>
      <c r="S195" s="3">
        <f t="shared" ref="S195:S220" si="3">HOUR(F195)</f>
        <v>22</v>
      </c>
      <c r="T195" s="3" t="str">
        <f>_xlfn.XLOOKUP(C195,DB!$A$2:$A$255,DB!$D$2:$D$255,"")</f>
        <v/>
      </c>
    </row>
    <row r="196" spans="1:20" x14ac:dyDescent="0.2">
      <c r="A196" s="18"/>
      <c r="B196" s="18"/>
      <c r="C196" s="18"/>
      <c r="D196" s="18"/>
      <c r="E196" s="18"/>
      <c r="F196" s="19"/>
      <c r="G196" s="18"/>
      <c r="H196" s="18"/>
      <c r="I196" s="18"/>
      <c r="J196" s="18"/>
      <c r="K196" s="18"/>
      <c r="L196" s="18"/>
      <c r="M196" s="18"/>
      <c r="N196" s="19"/>
      <c r="O196" s="18"/>
      <c r="P196" s="18"/>
      <c r="Q196" s="18"/>
      <c r="R196" s="3" t="str">
        <f>IF(OR(G196="12R",G196="12L"),_xlfn.XLOOKUP(C196,DB!$A$2:$A$255,DB!$B$2:$B$255,""),IF(OR(G196="30L",G196="30R"),_xlfn.XLOOKUP(C196,DB!$A$2:$A$255,DB!$C$2:$C$255,""),""))</f>
        <v/>
      </c>
      <c r="S196" s="3">
        <f t="shared" si="3"/>
        <v>0</v>
      </c>
      <c r="T196" s="3" t="str">
        <f>_xlfn.XLOOKUP(C196,DB!$A$2:$A$255,DB!$D$2:$D$255,"")</f>
        <v/>
      </c>
    </row>
    <row r="197" spans="1:20" x14ac:dyDescent="0.2">
      <c r="A197" s="18"/>
      <c r="B197" s="18"/>
      <c r="C197" s="18"/>
      <c r="D197" s="18"/>
      <c r="E197" s="18"/>
      <c r="F197" s="19"/>
      <c r="G197" s="18"/>
      <c r="H197" s="18"/>
      <c r="I197" s="18"/>
      <c r="J197" s="18"/>
      <c r="K197" s="18"/>
      <c r="L197" s="18"/>
      <c r="M197" s="18"/>
      <c r="N197" s="19"/>
      <c r="O197" s="18"/>
      <c r="P197" s="18"/>
      <c r="Q197" s="18"/>
      <c r="R197" s="3" t="str">
        <f>IF(OR(G197="12R",G197="12L"),_xlfn.XLOOKUP(C197,DB!$A$2:$A$255,DB!$B$2:$B$255,""),IF(OR(G197="30L",G197="30R"),_xlfn.XLOOKUP(C197,DB!$A$2:$A$255,DB!$C$2:$C$255,""),""))</f>
        <v/>
      </c>
      <c r="S197" s="3">
        <f t="shared" si="3"/>
        <v>0</v>
      </c>
      <c r="T197" s="3" t="str">
        <f>_xlfn.XLOOKUP(C197,DB!$A$2:$A$255,DB!$D$2:$D$255,"")</f>
        <v/>
      </c>
    </row>
    <row r="198" spans="1:20" x14ac:dyDescent="0.2">
      <c r="F198" s="2"/>
      <c r="I198" s="3"/>
      <c r="L198" s="3"/>
      <c r="N198" s="2"/>
      <c r="O198" s="3"/>
      <c r="Q198" s="3"/>
      <c r="R198" s="3" t="str">
        <f>IF(OR(G198="12R",G198="12L"),_xlfn.XLOOKUP(C198,DB!$A$2:$A$255,DB!$B$2:$B$255,""),IF(OR(G198="30L",G198="30R"),_xlfn.XLOOKUP(C198,DB!$A$2:$A$255,DB!$C$2:$C$255,""),""))</f>
        <v/>
      </c>
      <c r="S198" s="3">
        <f t="shared" si="3"/>
        <v>0</v>
      </c>
      <c r="T198" s="3" t="str">
        <f>_xlfn.XLOOKUP(C198,DB!$A$2:$A$255,DB!$D$2:$D$255,"")</f>
        <v/>
      </c>
    </row>
    <row r="199" spans="1:20" x14ac:dyDescent="0.2">
      <c r="F199" s="2"/>
      <c r="I199" s="3"/>
      <c r="L199" s="3"/>
      <c r="N199" s="2"/>
      <c r="O199" s="3"/>
      <c r="Q199" s="3"/>
      <c r="R199" s="3" t="str">
        <f>IF(OR(G199="12R",G199="12L"),_xlfn.XLOOKUP(C199,DB!$A$2:$A$255,DB!$B$2:$B$255,""),IF(OR(G199="30L",G199="30R"),_xlfn.XLOOKUP(C199,DB!$A$2:$A$255,DB!$C$2:$C$255,""),""))</f>
        <v/>
      </c>
      <c r="S199" s="3">
        <f t="shared" si="3"/>
        <v>0</v>
      </c>
      <c r="T199" s="3" t="str">
        <f>_xlfn.XLOOKUP(C199,DB!$A$2:$A$255,DB!$D$2:$D$255,"")</f>
        <v/>
      </c>
    </row>
    <row r="200" spans="1:20" x14ac:dyDescent="0.2">
      <c r="F200" s="2"/>
      <c r="I200" s="3"/>
      <c r="L200" s="3"/>
      <c r="N200" s="2"/>
      <c r="O200" s="3"/>
      <c r="Q200" s="3"/>
      <c r="R200" s="3" t="str">
        <f>IF(OR(G200="12R",G200="12L"),_xlfn.XLOOKUP(C200,DB!$A$2:$A$255,DB!$B$2:$B$255,""),IF(OR(G200="30L",G200="30R"),_xlfn.XLOOKUP(C200,DB!$A$2:$A$255,DB!$C$2:$C$255,""),""))</f>
        <v/>
      </c>
      <c r="S200" s="3">
        <f t="shared" si="3"/>
        <v>0</v>
      </c>
      <c r="T200" s="3" t="str">
        <f>_xlfn.XLOOKUP(C200,DB!$A$2:$A$255,DB!$D$2:$D$255,"")</f>
        <v/>
      </c>
    </row>
    <row r="201" spans="1:20" x14ac:dyDescent="0.2">
      <c r="F201" s="2"/>
      <c r="I201" s="3"/>
      <c r="L201" s="3"/>
      <c r="N201" s="2"/>
      <c r="O201" s="3"/>
      <c r="Q201" s="3"/>
      <c r="R201" s="3" t="str">
        <f>IF(OR(G201="12R",G201="12L"),_xlfn.XLOOKUP(C201,DB!$A$2:$A$255,DB!$B$2:$B$255,""),IF(OR(G201="30L",G201="30R"),_xlfn.XLOOKUP(C201,DB!$A$2:$A$255,DB!$C$2:$C$255,""),""))</f>
        <v/>
      </c>
      <c r="S201" s="3">
        <f t="shared" si="3"/>
        <v>0</v>
      </c>
      <c r="T201" s="3" t="str">
        <f>_xlfn.XLOOKUP(C201,DB!$A$2:$A$255,DB!$D$2:$D$255,"")</f>
        <v/>
      </c>
    </row>
    <row r="202" spans="1:20" x14ac:dyDescent="0.2">
      <c r="F202" s="2"/>
      <c r="I202" s="3"/>
      <c r="L202" s="3"/>
      <c r="N202" s="2"/>
      <c r="O202" s="3"/>
      <c r="Q202" s="3"/>
      <c r="R202" s="3" t="str">
        <f>IF(OR(G202="12R",G202="12L"),_xlfn.XLOOKUP(C202,DB!$A$2:$A$255,DB!$B$2:$B$255,""),IF(OR(G202="30L",G202="30R"),_xlfn.XLOOKUP(C202,DB!$A$2:$A$255,DB!$C$2:$C$255,""),""))</f>
        <v/>
      </c>
      <c r="S202" s="3">
        <f t="shared" si="3"/>
        <v>0</v>
      </c>
      <c r="T202" s="3" t="str">
        <f>_xlfn.XLOOKUP(C202,DB!$A$2:$A$255,DB!$D$2:$D$255,"")</f>
        <v/>
      </c>
    </row>
    <row r="203" spans="1:20" x14ac:dyDescent="0.2">
      <c r="F203" s="2"/>
      <c r="I203" s="3"/>
      <c r="L203" s="3"/>
      <c r="N203" s="2"/>
      <c r="O203" s="3"/>
      <c r="Q203" s="3"/>
      <c r="R203" s="3" t="str">
        <f>IF(OR(G203="12R",G203="12L"),_xlfn.XLOOKUP(C203,DB!$A$2:$A$255,DB!$B$2:$B$255,""),IF(OR(G203="30L",G203="30R"),_xlfn.XLOOKUP(C203,DB!$A$2:$A$255,DB!$C$2:$C$255,""),""))</f>
        <v/>
      </c>
      <c r="S203" s="3">
        <f t="shared" si="3"/>
        <v>0</v>
      </c>
      <c r="T203" s="3" t="str">
        <f>_xlfn.XLOOKUP(C203,DB!$A$2:$A$255,DB!$D$2:$D$255,"")</f>
        <v/>
      </c>
    </row>
    <row r="204" spans="1:20" x14ac:dyDescent="0.2">
      <c r="F204" s="2"/>
      <c r="I204" s="3"/>
      <c r="L204" s="3"/>
      <c r="N204" s="2"/>
      <c r="O204" s="3"/>
      <c r="Q204" s="3"/>
      <c r="R204" s="3" t="str">
        <f>IF(OR(G204="12R",G204="12L"),_xlfn.XLOOKUP(C204,DB!$A$2:$A$255,DB!$B$2:$B$255,""),IF(OR(G204="30L",G204="30R"),_xlfn.XLOOKUP(C204,DB!$A$2:$A$255,DB!$C$2:$C$255,""),""))</f>
        <v/>
      </c>
      <c r="S204" s="3">
        <f t="shared" si="3"/>
        <v>0</v>
      </c>
      <c r="T204" s="3" t="str">
        <f>_xlfn.XLOOKUP(C204,DB!$A$2:$A$255,DB!$D$2:$D$255,"")</f>
        <v/>
      </c>
    </row>
    <row r="205" spans="1:20" x14ac:dyDescent="0.2">
      <c r="F205" s="2"/>
      <c r="I205" s="3"/>
      <c r="L205" s="3"/>
      <c r="N205" s="2"/>
      <c r="O205" s="3"/>
      <c r="Q205" s="3"/>
      <c r="R205" s="3" t="str">
        <f>IF(OR(G205="12R",G205="12L"),_xlfn.XLOOKUP(C205,DB!$A$2:$A$255,DB!$B$2:$B$255,""),IF(OR(G205="30L",G205="30R"),_xlfn.XLOOKUP(C205,DB!$A$2:$A$255,DB!$C$2:$C$255,""),""))</f>
        <v/>
      </c>
      <c r="S205" s="3">
        <f t="shared" si="3"/>
        <v>0</v>
      </c>
      <c r="T205" s="3" t="str">
        <f>_xlfn.XLOOKUP(C205,DB!$A$2:$A$255,DB!$D$2:$D$255,"")</f>
        <v/>
      </c>
    </row>
    <row r="206" spans="1:20" x14ac:dyDescent="0.2">
      <c r="F206" s="2"/>
      <c r="I206" s="3"/>
      <c r="L206" s="3"/>
      <c r="N206" s="2"/>
      <c r="O206" s="3"/>
      <c r="Q206" s="3"/>
      <c r="R206" s="3" t="str">
        <f>IF(OR(G206="12R",G206="12L"),_xlfn.XLOOKUP(C206,DB!$A$2:$A$255,DB!$B$2:$B$255,""),IF(OR(G206="30L",G206="30R"),_xlfn.XLOOKUP(C206,DB!$A$2:$A$255,DB!$C$2:$C$255,""),""))</f>
        <v/>
      </c>
      <c r="S206" s="3">
        <f t="shared" si="3"/>
        <v>0</v>
      </c>
      <c r="T206" s="3" t="str">
        <f>_xlfn.XLOOKUP(C206,DB!$A$2:$A$255,DB!$D$2:$D$255,"")</f>
        <v/>
      </c>
    </row>
    <row r="207" spans="1:20" x14ac:dyDescent="0.2">
      <c r="F207" s="2"/>
      <c r="I207" s="3"/>
      <c r="L207" s="3"/>
      <c r="N207" s="2"/>
      <c r="O207" s="3"/>
      <c r="Q207" s="3"/>
      <c r="R207" s="3" t="str">
        <f>IF(OR(G207="12R",G207="12L"),_xlfn.XLOOKUP(C207,DB!$A$2:$A$255,DB!$B$2:$B$255,""),IF(OR(G207="30L",G207="30R"),_xlfn.XLOOKUP(C207,DB!$A$2:$A$255,DB!$C$2:$C$255,""),""))</f>
        <v/>
      </c>
      <c r="S207" s="3">
        <f t="shared" si="3"/>
        <v>0</v>
      </c>
      <c r="T207" s="3" t="str">
        <f>_xlfn.XLOOKUP(C207,DB!$A$2:$A$255,DB!$D$2:$D$255,"")</f>
        <v/>
      </c>
    </row>
    <row r="208" spans="1:20" ht="16" customHeight="1" x14ac:dyDescent="0.2">
      <c r="F208" s="2"/>
      <c r="I208" s="3"/>
      <c r="L208" s="3"/>
      <c r="N208" s="2"/>
      <c r="O208" s="3"/>
      <c r="Q208" s="3"/>
      <c r="R208" s="3" t="str">
        <f>IF(OR(G208="12R",G208="12L"),_xlfn.XLOOKUP(C208,DB!$A$2:$A$255,DB!$B$2:$B$255,""),IF(OR(G208="30L",G208="30R"),_xlfn.XLOOKUP(C208,DB!$A$2:$A$255,DB!$C$2:$C$255,""),""))</f>
        <v/>
      </c>
      <c r="S208" s="3">
        <f t="shared" si="3"/>
        <v>0</v>
      </c>
      <c r="T208" s="3" t="str">
        <f>_xlfn.XLOOKUP(C208,DB!$A$2:$A$255,DB!$D$2:$D$255,"")</f>
        <v/>
      </c>
    </row>
    <row r="209" spans="1:20" ht="16" customHeight="1" x14ac:dyDescent="0.2">
      <c r="F209" s="2"/>
      <c r="I209" s="3"/>
      <c r="L209" s="3"/>
      <c r="N209" s="2"/>
      <c r="O209" s="3"/>
      <c r="Q209" s="3"/>
      <c r="R209" s="3" t="str">
        <f>IF(OR(G209="12R",G209="12L"),_xlfn.XLOOKUP(C209,DB!$A$2:$A$255,DB!$B$2:$B$255,""),IF(OR(G209="30L",G209="30R"),_xlfn.XLOOKUP(C209,DB!$A$2:$A$255,DB!$C$2:$C$255,""),""))</f>
        <v/>
      </c>
      <c r="S209" s="3">
        <f t="shared" si="3"/>
        <v>0</v>
      </c>
      <c r="T209" s="3" t="str">
        <f>_xlfn.XLOOKUP(C209,DB!$A$2:$A$255,DB!$D$2:$D$255,"")</f>
        <v/>
      </c>
    </row>
    <row r="210" spans="1:20" x14ac:dyDescent="0.2">
      <c r="F210" s="2"/>
      <c r="I210" s="3"/>
      <c r="L210" s="3"/>
      <c r="N210" s="2"/>
      <c r="O210" s="3"/>
      <c r="Q210" s="3"/>
      <c r="R210" s="3" t="str">
        <f>IF(OR(G210="12R",G210="12L"),_xlfn.XLOOKUP(C210,DB!$A$2:$A$255,DB!$B$2:$B$255,""),IF(OR(G210="30L",G210="30R"),_xlfn.XLOOKUP(C210,DB!$A$2:$A$255,DB!$C$2:$C$255,""),""))</f>
        <v/>
      </c>
      <c r="S210" s="3">
        <f t="shared" si="3"/>
        <v>0</v>
      </c>
      <c r="T210" s="3" t="str">
        <f>_xlfn.XLOOKUP(C210,DB!$A$2:$A$255,DB!$D$2:$D$255,"")</f>
        <v/>
      </c>
    </row>
    <row r="211" spans="1:20" x14ac:dyDescent="0.2">
      <c r="F211" s="2"/>
      <c r="I211" s="3"/>
      <c r="L211" s="3"/>
      <c r="N211" s="2"/>
      <c r="O211" s="3"/>
      <c r="Q211" s="3"/>
      <c r="R211" s="3" t="str">
        <f>IF(OR(G211="12R",G211="12L"),_xlfn.XLOOKUP(C211,DB!$A$2:$A$255,DB!$B$2:$B$255,""),IF(OR(G211="30L",G211="30R"),_xlfn.XLOOKUP(C211,DB!$A$2:$A$255,DB!$C$2:$C$255,""),""))</f>
        <v/>
      </c>
      <c r="S211" s="3">
        <f t="shared" si="3"/>
        <v>0</v>
      </c>
      <c r="T211" s="3" t="str">
        <f>_xlfn.XLOOKUP(C211,DB!$A$2:$A$255,DB!$D$2:$D$255,"")</f>
        <v/>
      </c>
    </row>
    <row r="212" spans="1:20" x14ac:dyDescent="0.2">
      <c r="F212" s="2"/>
      <c r="I212" s="3"/>
      <c r="L212" s="3"/>
      <c r="N212" s="2"/>
      <c r="O212" s="3"/>
      <c r="Q212" s="3"/>
      <c r="R212" s="3" t="str">
        <f>IF(OR(G212="12R",G212="12L"),_xlfn.XLOOKUP(C212,DB!$A$2:$A$255,DB!$B$2:$B$255,""),IF(OR(G212="30L",G212="30R"),_xlfn.XLOOKUP(C212,DB!$A$2:$A$255,DB!$C$2:$C$255,""),""))</f>
        <v/>
      </c>
      <c r="S212" s="3">
        <f t="shared" si="3"/>
        <v>0</v>
      </c>
      <c r="T212" s="3" t="str">
        <f>_xlfn.XLOOKUP(C212,DB!$A$2:$A$255,DB!$D$2:$D$255,"")</f>
        <v/>
      </c>
    </row>
    <row r="213" spans="1:20" x14ac:dyDescent="0.2">
      <c r="F213" s="2"/>
      <c r="I213" s="3"/>
      <c r="L213" s="3"/>
      <c r="N213" s="2"/>
      <c r="O213" s="3"/>
      <c r="Q213" s="3"/>
      <c r="R213" s="3" t="str">
        <f>IF(OR(G213="12R",G213="12L"),_xlfn.XLOOKUP(C213,DB!$A$2:$A$255,DB!$B$2:$B$255,""),IF(OR(G213="30L",G213="30R"),_xlfn.XLOOKUP(C213,DB!$A$2:$A$255,DB!$C$2:$C$255,""),""))</f>
        <v/>
      </c>
      <c r="S213" s="3">
        <f t="shared" si="3"/>
        <v>0</v>
      </c>
      <c r="T213" s="3" t="str">
        <f>_xlfn.XLOOKUP(C213,DB!$A$2:$A$255,DB!$D$2:$D$255,"")</f>
        <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Thursday, October 22,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1</v>
      </c>
      <c r="D227" s="8">
        <f t="shared" si="4"/>
        <v>0</v>
      </c>
      <c r="E227" s="8">
        <f t="shared" si="4"/>
        <v>0</v>
      </c>
      <c r="F227" s="8">
        <f t="shared" si="4"/>
        <v>0</v>
      </c>
      <c r="G227" s="8">
        <f t="shared" si="4"/>
        <v>0</v>
      </c>
      <c r="H227" s="8">
        <f t="shared" si="4"/>
        <v>1</v>
      </c>
      <c r="I227" s="9">
        <f t="shared" ref="I227:I235" si="5">SUM(B227:H227)</f>
        <v>3</v>
      </c>
    </row>
    <row r="228" spans="1:9" x14ac:dyDescent="0.2">
      <c r="A228" s="7">
        <v>15</v>
      </c>
      <c r="B228" s="8">
        <f t="shared" si="4"/>
        <v>2</v>
      </c>
      <c r="C228" s="8">
        <f t="shared" si="4"/>
        <v>2</v>
      </c>
      <c r="D228" s="8">
        <f t="shared" si="4"/>
        <v>0</v>
      </c>
      <c r="E228" s="8">
        <f t="shared" si="4"/>
        <v>1</v>
      </c>
      <c r="F228" s="8">
        <f t="shared" si="4"/>
        <v>3</v>
      </c>
      <c r="G228" s="8">
        <f t="shared" si="4"/>
        <v>0</v>
      </c>
      <c r="H228" s="8">
        <f t="shared" si="4"/>
        <v>7</v>
      </c>
      <c r="I228" s="9">
        <f t="shared" si="5"/>
        <v>15</v>
      </c>
    </row>
    <row r="229" spans="1:9" x14ac:dyDescent="0.2">
      <c r="A229" s="7">
        <v>16</v>
      </c>
      <c r="B229" s="8">
        <f t="shared" si="4"/>
        <v>1</v>
      </c>
      <c r="C229" s="8">
        <f t="shared" si="4"/>
        <v>3</v>
      </c>
      <c r="D229" s="8">
        <f t="shared" si="4"/>
        <v>0</v>
      </c>
      <c r="E229" s="8">
        <f t="shared" si="4"/>
        <v>0</v>
      </c>
      <c r="F229" s="8">
        <f t="shared" si="4"/>
        <v>3</v>
      </c>
      <c r="G229" s="8">
        <f t="shared" si="4"/>
        <v>3</v>
      </c>
      <c r="H229" s="8">
        <f t="shared" si="4"/>
        <v>7</v>
      </c>
      <c r="I229" s="9">
        <f t="shared" si="5"/>
        <v>17</v>
      </c>
    </row>
    <row r="230" spans="1:9" x14ac:dyDescent="0.2">
      <c r="A230" s="7">
        <v>17</v>
      </c>
      <c r="B230" s="8">
        <f t="shared" si="4"/>
        <v>0</v>
      </c>
      <c r="C230" s="8">
        <f t="shared" si="4"/>
        <v>3</v>
      </c>
      <c r="D230" s="8">
        <f t="shared" si="4"/>
        <v>0</v>
      </c>
      <c r="E230" s="8">
        <f t="shared" si="4"/>
        <v>2</v>
      </c>
      <c r="F230" s="8">
        <f t="shared" si="4"/>
        <v>3</v>
      </c>
      <c r="G230" s="8">
        <f t="shared" si="4"/>
        <v>1</v>
      </c>
      <c r="H230" s="8">
        <f t="shared" si="4"/>
        <v>6</v>
      </c>
      <c r="I230" s="9">
        <f t="shared" si="5"/>
        <v>15</v>
      </c>
    </row>
    <row r="231" spans="1:9" x14ac:dyDescent="0.2">
      <c r="A231" s="7">
        <v>18</v>
      </c>
      <c r="B231" s="8">
        <f t="shared" si="4"/>
        <v>1</v>
      </c>
      <c r="C231" s="8">
        <f t="shared" si="4"/>
        <v>6</v>
      </c>
      <c r="D231" s="8">
        <f t="shared" si="4"/>
        <v>0</v>
      </c>
      <c r="E231" s="8">
        <f t="shared" si="4"/>
        <v>1</v>
      </c>
      <c r="F231" s="8">
        <f t="shared" si="4"/>
        <v>7</v>
      </c>
      <c r="G231" s="8">
        <f t="shared" si="4"/>
        <v>1</v>
      </c>
      <c r="H231" s="8">
        <f t="shared" si="4"/>
        <v>9</v>
      </c>
      <c r="I231" s="9">
        <f t="shared" si="5"/>
        <v>25</v>
      </c>
    </row>
    <row r="232" spans="1:9" x14ac:dyDescent="0.2">
      <c r="A232" s="7">
        <v>19</v>
      </c>
      <c r="B232" s="8">
        <f t="shared" si="4"/>
        <v>3</v>
      </c>
      <c r="C232" s="8">
        <f t="shared" si="4"/>
        <v>5</v>
      </c>
      <c r="D232" s="8">
        <f t="shared" si="4"/>
        <v>0</v>
      </c>
      <c r="E232" s="8">
        <f t="shared" si="4"/>
        <v>3</v>
      </c>
      <c r="F232" s="8">
        <f t="shared" si="4"/>
        <v>5</v>
      </c>
      <c r="G232" s="8">
        <f t="shared" si="4"/>
        <v>2</v>
      </c>
      <c r="H232" s="8">
        <f t="shared" si="4"/>
        <v>6</v>
      </c>
      <c r="I232" s="9">
        <f t="shared" si="5"/>
        <v>24</v>
      </c>
    </row>
    <row r="233" spans="1:9" x14ac:dyDescent="0.2">
      <c r="A233" s="7">
        <v>20</v>
      </c>
      <c r="B233" s="8">
        <f t="shared" si="4"/>
        <v>1</v>
      </c>
      <c r="C233" s="8">
        <f t="shared" si="4"/>
        <v>5</v>
      </c>
      <c r="D233" s="8">
        <f t="shared" si="4"/>
        <v>0</v>
      </c>
      <c r="E233" s="8">
        <f t="shared" si="4"/>
        <v>1</v>
      </c>
      <c r="F233" s="8">
        <f t="shared" si="4"/>
        <v>6</v>
      </c>
      <c r="G233" s="8">
        <f t="shared" si="4"/>
        <v>0</v>
      </c>
      <c r="H233" s="8">
        <f t="shared" si="4"/>
        <v>8</v>
      </c>
      <c r="I233" s="9">
        <f t="shared" si="5"/>
        <v>21</v>
      </c>
    </row>
    <row r="234" spans="1:9" x14ac:dyDescent="0.2">
      <c r="A234" s="7">
        <v>21</v>
      </c>
      <c r="B234" s="8">
        <f t="shared" si="4"/>
        <v>2</v>
      </c>
      <c r="C234" s="8">
        <f t="shared" si="4"/>
        <v>2</v>
      </c>
      <c r="D234" s="8">
        <f t="shared" si="4"/>
        <v>0</v>
      </c>
      <c r="E234" s="8">
        <f t="shared" si="4"/>
        <v>3</v>
      </c>
      <c r="F234" s="8">
        <f t="shared" si="4"/>
        <v>4</v>
      </c>
      <c r="G234" s="8">
        <f t="shared" si="4"/>
        <v>2</v>
      </c>
      <c r="H234" s="8">
        <f t="shared" si="4"/>
        <v>10</v>
      </c>
      <c r="I234" s="9">
        <f t="shared" si="5"/>
        <v>23</v>
      </c>
    </row>
    <row r="235" spans="1:9" x14ac:dyDescent="0.2">
      <c r="A235" s="10">
        <v>22</v>
      </c>
      <c r="B235" s="11">
        <f t="shared" si="4"/>
        <v>0</v>
      </c>
      <c r="C235" s="11">
        <f t="shared" si="4"/>
        <v>3</v>
      </c>
      <c r="D235" s="11">
        <f t="shared" si="4"/>
        <v>0</v>
      </c>
      <c r="E235" s="11">
        <f t="shared" si="4"/>
        <v>0</v>
      </c>
      <c r="F235" s="11">
        <f t="shared" si="4"/>
        <v>3</v>
      </c>
      <c r="G235" s="11">
        <f t="shared" si="4"/>
        <v>0</v>
      </c>
      <c r="H235" s="11">
        <f t="shared" si="4"/>
        <v>3</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Thursday, October 22,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Thursday, October 22,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6</v>
      </c>
      <c r="D265" s="8">
        <f t="shared" si="6"/>
        <v>2</v>
      </c>
      <c r="E265" s="9">
        <f t="shared" si="7"/>
        <v>15</v>
      </c>
    </row>
    <row r="266" spans="1:9" x14ac:dyDescent="0.2">
      <c r="A266" s="7">
        <v>16</v>
      </c>
      <c r="B266" s="8">
        <f t="shared" si="6"/>
        <v>7</v>
      </c>
      <c r="C266" s="8">
        <f t="shared" si="6"/>
        <v>6</v>
      </c>
      <c r="D266" s="8">
        <f t="shared" si="6"/>
        <v>4</v>
      </c>
      <c r="E266" s="9">
        <f t="shared" si="7"/>
        <v>17</v>
      </c>
    </row>
    <row r="267" spans="1:9" x14ac:dyDescent="0.2">
      <c r="A267" s="7">
        <v>17</v>
      </c>
      <c r="B267" s="8">
        <f t="shared" si="6"/>
        <v>6</v>
      </c>
      <c r="C267" s="8">
        <f t="shared" si="6"/>
        <v>8</v>
      </c>
      <c r="D267" s="8">
        <f t="shared" si="6"/>
        <v>1</v>
      </c>
      <c r="E267" s="9">
        <f t="shared" si="7"/>
        <v>15</v>
      </c>
    </row>
    <row r="268" spans="1:9" x14ac:dyDescent="0.2">
      <c r="A268" s="7">
        <v>18</v>
      </c>
      <c r="B268" s="8">
        <f t="shared" si="6"/>
        <v>9</v>
      </c>
      <c r="C268" s="8">
        <f t="shared" si="6"/>
        <v>14</v>
      </c>
      <c r="D268" s="8">
        <f t="shared" si="6"/>
        <v>2</v>
      </c>
      <c r="E268" s="9">
        <f t="shared" si="7"/>
        <v>25</v>
      </c>
    </row>
    <row r="269" spans="1:9" x14ac:dyDescent="0.2">
      <c r="A269" s="7">
        <v>19</v>
      </c>
      <c r="B269" s="8">
        <f t="shared" si="6"/>
        <v>6</v>
      </c>
      <c r="C269" s="8">
        <f t="shared" si="6"/>
        <v>13</v>
      </c>
      <c r="D269" s="8">
        <f t="shared" si="6"/>
        <v>5</v>
      </c>
      <c r="E269" s="9">
        <f t="shared" si="7"/>
        <v>24</v>
      </c>
    </row>
    <row r="270" spans="1:9" x14ac:dyDescent="0.2">
      <c r="A270" s="7">
        <v>20</v>
      </c>
      <c r="B270" s="8">
        <f t="shared" si="6"/>
        <v>8</v>
      </c>
      <c r="C270" s="8">
        <f t="shared" si="6"/>
        <v>12</v>
      </c>
      <c r="D270" s="8">
        <f t="shared" si="6"/>
        <v>1</v>
      </c>
      <c r="E270" s="9">
        <f t="shared" si="7"/>
        <v>21</v>
      </c>
    </row>
    <row r="271" spans="1:9" x14ac:dyDescent="0.2">
      <c r="A271" s="7">
        <v>21</v>
      </c>
      <c r="B271" s="8">
        <f t="shared" si="6"/>
        <v>10</v>
      </c>
      <c r="C271" s="8">
        <f t="shared" si="6"/>
        <v>9</v>
      </c>
      <c r="D271" s="8">
        <f t="shared" si="6"/>
        <v>4</v>
      </c>
      <c r="E271" s="9">
        <f t="shared" si="7"/>
        <v>23</v>
      </c>
    </row>
    <row r="272" spans="1:9" x14ac:dyDescent="0.2">
      <c r="A272" s="7">
        <v>22</v>
      </c>
      <c r="B272" s="8">
        <f t="shared" si="6"/>
        <v>3</v>
      </c>
      <c r="C272" s="8">
        <f t="shared" si="6"/>
        <v>6</v>
      </c>
      <c r="D272" s="8">
        <f t="shared" si="6"/>
        <v>0</v>
      </c>
      <c r="E272" s="9">
        <f t="shared" si="7"/>
        <v>9</v>
      </c>
    </row>
    <row r="273" spans="1:9" x14ac:dyDescent="0.2">
      <c r="A273" s="10">
        <v>23</v>
      </c>
      <c r="B273" s="11">
        <f t="shared" si="6"/>
        <v>0</v>
      </c>
      <c r="C273" s="11">
        <f t="shared" si="6"/>
        <v>0</v>
      </c>
      <c r="D273" s="11">
        <f t="shared" si="6"/>
        <v>0</v>
      </c>
      <c r="E273" s="12">
        <f t="shared" si="7"/>
        <v>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Thursday, October 22,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CFA528-C69D-5641-AD1A-9FB78A70FCB6}">
  <dimension ref="A1:T689"/>
  <sheetViews>
    <sheetView showGridLines="0" zoomScale="110" zoomScaleNormal="110" workbookViewId="0">
      <selection activeCell="A2" sqref="A2:Q20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6867</v>
      </c>
      <c r="F2" s="21">
        <v>46318.004386574074</v>
      </c>
      <c r="G2" s="20" t="s">
        <v>22</v>
      </c>
      <c r="H2" s="20" t="s">
        <v>6868</v>
      </c>
      <c r="I2" s="22">
        <v>350</v>
      </c>
      <c r="J2" s="20" t="s">
        <v>23</v>
      </c>
      <c r="K2" s="20" t="s">
        <v>24</v>
      </c>
      <c r="L2" s="22">
        <v>216</v>
      </c>
      <c r="M2" s="20" t="s">
        <v>56</v>
      </c>
      <c r="N2" s="21">
        <v>46318.018379629633</v>
      </c>
      <c r="O2" s="22">
        <v>301</v>
      </c>
      <c r="P2" s="20" t="s">
        <v>26</v>
      </c>
      <c r="Q2" s="22">
        <v>190</v>
      </c>
      <c r="R2" s="3" t="str">
        <f>IF(OR(G2="12R",G2="12L"),_xlfn.XLOOKUP(C2,DB!$A$2:$A$255,DB!$B$2:$B$255,""),IF(OR(G2="30L",G2="30R"),_xlfn.XLOOKUP(C2,DB!$A$2:$A$255,DB!$C$2:$C$255,""),""))</f>
        <v>CZM</v>
      </c>
      <c r="S2" s="3">
        <f>HOUR(F2)</f>
        <v>0</v>
      </c>
      <c r="T2" s="3" t="str">
        <f>_xlfn.XLOOKUP(C2,DB!$A$2:$A$255,DB!$D$2:$D$255,"")</f>
        <v>Sector 7</v>
      </c>
    </row>
    <row r="3" spans="1:20" x14ac:dyDescent="0.2">
      <c r="A3" s="20" t="s">
        <v>5754</v>
      </c>
      <c r="B3" s="20" t="s">
        <v>18</v>
      </c>
      <c r="C3" s="20" t="s">
        <v>166</v>
      </c>
      <c r="D3" s="20" t="s">
        <v>5755</v>
      </c>
      <c r="E3" s="20"/>
      <c r="F3" s="21">
        <v>46318.01152777778</v>
      </c>
      <c r="G3" s="20" t="s">
        <v>22</v>
      </c>
      <c r="H3" s="20" t="s">
        <v>3209</v>
      </c>
      <c r="I3" s="22">
        <v>40</v>
      </c>
      <c r="J3" s="20" t="s">
        <v>23</v>
      </c>
      <c r="K3" s="20" t="s">
        <v>51</v>
      </c>
      <c r="L3" s="22">
        <v>72</v>
      </c>
      <c r="M3" s="20" t="s">
        <v>166</v>
      </c>
      <c r="N3" s="21">
        <v>46318.021145833336</v>
      </c>
      <c r="O3" s="22">
        <v>0</v>
      </c>
      <c r="P3" s="20" t="s">
        <v>137</v>
      </c>
      <c r="Q3" s="22">
        <v>40</v>
      </c>
      <c r="R3" s="3" t="str">
        <f>IF(OR(G3="12R",G3="12L"),_xlfn.XLOOKUP(C3,DB!$A$2:$A$255,DB!$B$2:$B$255,""),IF(OR(G3="30L",G3="30R"),_xlfn.XLOOKUP(C3,DB!$A$2:$A$255,DB!$C$2:$C$255,""),""))</f>
        <v>CZM</v>
      </c>
      <c r="S3" s="3">
        <f t="shared" ref="S3:S66" si="0">HOUR(F3)</f>
        <v>0</v>
      </c>
      <c r="T3" s="3" t="str">
        <f>_xlfn.XLOOKUP(C3,DB!$A$2:$A$255,DB!$D$2:$D$255,"")</f>
        <v>Sector 7</v>
      </c>
    </row>
    <row r="4" spans="1:20" x14ac:dyDescent="0.2">
      <c r="A4" s="20" t="s">
        <v>552</v>
      </c>
      <c r="B4" s="20" t="s">
        <v>18</v>
      </c>
      <c r="C4" s="20" t="s">
        <v>553</v>
      </c>
      <c r="D4" s="20" t="s">
        <v>54</v>
      </c>
      <c r="E4" s="20" t="s">
        <v>222</v>
      </c>
      <c r="F4" s="21">
        <v>46318.015150462961</v>
      </c>
      <c r="G4" s="20" t="s">
        <v>22</v>
      </c>
      <c r="H4" s="20" t="s">
        <v>6869</v>
      </c>
      <c r="I4" s="22">
        <v>380</v>
      </c>
      <c r="J4" s="20" t="s">
        <v>23</v>
      </c>
      <c r="K4" s="20" t="s">
        <v>24</v>
      </c>
      <c r="L4" s="22">
        <v>876</v>
      </c>
      <c r="M4" s="20" t="s">
        <v>36</v>
      </c>
      <c r="N4" s="21">
        <v>46318.065787037034</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17</v>
      </c>
      <c r="B5" s="20" t="s">
        <v>18</v>
      </c>
      <c r="C5" s="20" t="s">
        <v>19</v>
      </c>
      <c r="D5" s="20" t="s">
        <v>20</v>
      </c>
      <c r="E5" s="20" t="s">
        <v>3681</v>
      </c>
      <c r="F5" s="21">
        <v>46318.022638888884</v>
      </c>
      <c r="G5" s="20" t="s">
        <v>22</v>
      </c>
      <c r="H5" s="20" t="s">
        <v>6870</v>
      </c>
      <c r="I5" s="22">
        <v>380</v>
      </c>
      <c r="J5" s="20" t="s">
        <v>23</v>
      </c>
      <c r="K5" s="20" t="s">
        <v>24</v>
      </c>
      <c r="L5" s="22">
        <v>860</v>
      </c>
      <c r="M5" s="20" t="s">
        <v>25</v>
      </c>
      <c r="N5" s="21">
        <v>46318.071770833332</v>
      </c>
      <c r="O5" s="22">
        <v>380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57</v>
      </c>
      <c r="B6" s="20" t="s">
        <v>18</v>
      </c>
      <c r="C6" s="20" t="s">
        <v>43</v>
      </c>
      <c r="D6" s="20" t="s">
        <v>20</v>
      </c>
      <c r="E6" s="20" t="s">
        <v>562</v>
      </c>
      <c r="F6" s="21">
        <v>46318.047129629631</v>
      </c>
      <c r="G6" s="20" t="s">
        <v>22</v>
      </c>
      <c r="H6" s="20" t="s">
        <v>6871</v>
      </c>
      <c r="I6" s="22">
        <v>360</v>
      </c>
      <c r="J6" s="20" t="s">
        <v>23</v>
      </c>
      <c r="K6" s="20" t="s">
        <v>24</v>
      </c>
      <c r="L6" s="22">
        <v>855</v>
      </c>
      <c r="M6" s="20" t="s">
        <v>46</v>
      </c>
      <c r="N6" s="21">
        <v>46318.096574074079</v>
      </c>
      <c r="O6" s="22">
        <v>360</v>
      </c>
      <c r="P6" s="20" t="s">
        <v>26</v>
      </c>
      <c r="Q6" s="22">
        <v>190</v>
      </c>
      <c r="R6" s="3" t="str">
        <f>IF(OR(G6="12R",G6="12L"),_xlfn.XLOOKUP(C6,DB!$A$2:$A$255,DB!$B$2:$B$255,""),IF(OR(G6="30L",G6="30R"),_xlfn.XLOOKUP(C6,DB!$A$2:$A$255,DB!$C$2:$C$255,""),""))</f>
        <v>UDGUV</v>
      </c>
      <c r="S6" s="3">
        <f t="shared" si="0"/>
        <v>1</v>
      </c>
      <c r="T6" s="3" t="str">
        <f>_xlfn.XLOOKUP(C6,DB!$A$2:$A$255,DB!$D$2:$D$255,"")</f>
        <v>Sector 2</v>
      </c>
    </row>
    <row r="7" spans="1:20" x14ac:dyDescent="0.2">
      <c r="A7" s="20" t="s">
        <v>42</v>
      </c>
      <c r="B7" s="20" t="s">
        <v>18</v>
      </c>
      <c r="C7" s="20" t="s">
        <v>43</v>
      </c>
      <c r="D7" s="20" t="s">
        <v>44</v>
      </c>
      <c r="E7" s="20" t="s">
        <v>959</v>
      </c>
      <c r="F7" s="21">
        <v>46318.050555555557</v>
      </c>
      <c r="G7" s="20" t="s">
        <v>22</v>
      </c>
      <c r="H7" s="20" t="s">
        <v>6872</v>
      </c>
      <c r="I7" s="22">
        <v>360</v>
      </c>
      <c r="J7" s="20" t="s">
        <v>23</v>
      </c>
      <c r="K7" s="20" t="s">
        <v>24</v>
      </c>
      <c r="L7" s="22">
        <v>859</v>
      </c>
      <c r="M7" s="20" t="s">
        <v>46</v>
      </c>
      <c r="N7" s="21">
        <v>46318.099907407406</v>
      </c>
      <c r="O7" s="22">
        <v>360</v>
      </c>
      <c r="P7" s="20" t="s">
        <v>26</v>
      </c>
      <c r="Q7" s="22">
        <v>190</v>
      </c>
      <c r="R7" s="3" t="str">
        <f>IF(OR(G7="12R",G7="12L"),_xlfn.XLOOKUP(C7,DB!$A$2:$A$255,DB!$B$2:$B$255,""),IF(OR(G7="30L",G7="30R"),_xlfn.XLOOKUP(C7,DB!$A$2:$A$255,DB!$C$2:$C$255,""),""))</f>
        <v>UDGUV</v>
      </c>
      <c r="S7" s="3">
        <f t="shared" si="0"/>
        <v>1</v>
      </c>
      <c r="T7" s="3" t="str">
        <f>_xlfn.XLOOKUP(C7,DB!$A$2:$A$255,DB!$D$2:$D$255,"")</f>
        <v>Sector 2</v>
      </c>
    </row>
    <row r="8" spans="1:20" x14ac:dyDescent="0.2">
      <c r="A8" s="20" t="s">
        <v>359</v>
      </c>
      <c r="B8" s="20" t="s">
        <v>18</v>
      </c>
      <c r="C8" s="20" t="s">
        <v>219</v>
      </c>
      <c r="D8" s="20" t="s">
        <v>54</v>
      </c>
      <c r="E8" s="20" t="s">
        <v>1840</v>
      </c>
      <c r="F8" s="21">
        <v>46318.052256944444</v>
      </c>
      <c r="G8" s="20" t="s">
        <v>22</v>
      </c>
      <c r="H8" s="20" t="s">
        <v>6873</v>
      </c>
      <c r="I8" s="22">
        <v>370</v>
      </c>
      <c r="J8" s="20" t="s">
        <v>23</v>
      </c>
      <c r="K8" s="20" t="s">
        <v>24</v>
      </c>
      <c r="L8" s="22">
        <v>149</v>
      </c>
      <c r="M8" s="20" t="s">
        <v>117</v>
      </c>
      <c r="N8" s="21">
        <v>46318.061608796299</v>
      </c>
      <c r="O8" s="22">
        <v>290</v>
      </c>
      <c r="P8" s="20" t="s">
        <v>26</v>
      </c>
      <c r="Q8" s="22">
        <v>190</v>
      </c>
      <c r="R8" s="3" t="str">
        <f>IF(OR(G8="12R",G8="12L"),_xlfn.XLOOKUP(C8,DB!$A$2:$A$255,DB!$B$2:$B$255,""),IF(OR(G8="30L",G8="30R"),_xlfn.XLOOKUP(C8,DB!$A$2:$A$255,DB!$C$2:$C$255,""),""))</f>
        <v>TAKUX</v>
      </c>
      <c r="S8" s="3">
        <f t="shared" si="0"/>
        <v>1</v>
      </c>
      <c r="T8" s="3" t="str">
        <f>_xlfn.XLOOKUP(C8,DB!$A$2:$A$255,DB!$D$2:$D$255,"")</f>
        <v>Sector 7</v>
      </c>
    </row>
    <row r="9" spans="1:20" x14ac:dyDescent="0.2">
      <c r="A9" s="20" t="s">
        <v>32</v>
      </c>
      <c r="B9" s="20" t="s">
        <v>18</v>
      </c>
      <c r="C9" s="20" t="s">
        <v>33</v>
      </c>
      <c r="D9" s="20" t="s">
        <v>54</v>
      </c>
      <c r="E9" s="20" t="s">
        <v>452</v>
      </c>
      <c r="F9" s="21">
        <v>46318.053518518514</v>
      </c>
      <c r="G9" s="20" t="s">
        <v>22</v>
      </c>
      <c r="H9" s="20" t="s">
        <v>6874</v>
      </c>
      <c r="I9" s="22">
        <v>380</v>
      </c>
      <c r="J9" s="20" t="s">
        <v>23</v>
      </c>
      <c r="K9" s="20" t="s">
        <v>24</v>
      </c>
      <c r="L9" s="22">
        <v>877</v>
      </c>
      <c r="M9" s="20" t="s">
        <v>36</v>
      </c>
      <c r="N9" s="21">
        <v>46318.104027777779</v>
      </c>
      <c r="O9" s="22">
        <v>380</v>
      </c>
      <c r="P9" s="20" t="s">
        <v>26</v>
      </c>
      <c r="Q9" s="22">
        <v>190</v>
      </c>
      <c r="R9" s="3" t="str">
        <f>IF(OR(G9="12R",G9="12L"),_xlfn.XLOOKUP(C9,DB!$A$2:$A$255,DB!$B$2:$B$255,""),IF(OR(G9="30L",G9="30R"),_xlfn.XLOOKUP(C9,DB!$A$2:$A$255,DB!$C$2:$C$255,""),""))</f>
        <v>UDGUV</v>
      </c>
      <c r="S9" s="3">
        <f t="shared" si="0"/>
        <v>1</v>
      </c>
      <c r="T9" s="3" t="str">
        <f>_xlfn.XLOOKUP(C9,DB!$A$2:$A$255,DB!$D$2:$D$255,"")</f>
        <v>Sector 2</v>
      </c>
    </row>
    <row r="10" spans="1:20" x14ac:dyDescent="0.2">
      <c r="A10" s="20" t="s">
        <v>346</v>
      </c>
      <c r="B10" s="20" t="s">
        <v>18</v>
      </c>
      <c r="C10" s="20" t="s">
        <v>347</v>
      </c>
      <c r="D10" s="20" t="s">
        <v>34</v>
      </c>
      <c r="E10" s="20" t="s">
        <v>295</v>
      </c>
      <c r="F10" s="21">
        <v>46318.055185185185</v>
      </c>
      <c r="G10" s="20" t="s">
        <v>22</v>
      </c>
      <c r="H10" s="20" t="s">
        <v>6875</v>
      </c>
      <c r="I10" s="22">
        <v>360</v>
      </c>
      <c r="J10" s="20" t="s">
        <v>23</v>
      </c>
      <c r="K10" s="20" t="s">
        <v>24</v>
      </c>
      <c r="L10" s="22">
        <v>858</v>
      </c>
      <c r="M10" s="20" t="s">
        <v>46</v>
      </c>
      <c r="N10" s="21">
        <v>46318.104583333334</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47</v>
      </c>
      <c r="B11" s="20" t="s">
        <v>18</v>
      </c>
      <c r="C11" s="20" t="s">
        <v>48</v>
      </c>
      <c r="D11" s="20" t="s">
        <v>49</v>
      </c>
      <c r="E11" s="20" t="s">
        <v>455</v>
      </c>
      <c r="F11" s="21">
        <v>46318.059432870374</v>
      </c>
      <c r="G11" s="20" t="s">
        <v>22</v>
      </c>
      <c r="H11" s="20" t="s">
        <v>6876</v>
      </c>
      <c r="I11" s="22">
        <v>330</v>
      </c>
      <c r="J11" s="20" t="s">
        <v>23</v>
      </c>
      <c r="K11" s="20" t="s">
        <v>24</v>
      </c>
      <c r="L11" s="22">
        <v>136</v>
      </c>
      <c r="M11" s="20" t="s">
        <v>40</v>
      </c>
      <c r="N11" s="21">
        <v>46318.069004629629</v>
      </c>
      <c r="O11" s="22">
        <v>202</v>
      </c>
      <c r="P11" s="20" t="s">
        <v>41</v>
      </c>
      <c r="Q11" s="22">
        <v>190</v>
      </c>
      <c r="R11" s="3" t="str">
        <f>IF(OR(G11="12R",G11="12L"),_xlfn.XLOOKUP(C11,DB!$A$2:$A$255,DB!$B$2:$B$255,""),IF(OR(G11="30L",G11="30R"),_xlfn.XLOOKUP(C11,DB!$A$2:$A$255,DB!$C$2:$C$255,""),""))</f>
        <v>NUDAL</v>
      </c>
      <c r="S11" s="3">
        <f t="shared" si="0"/>
        <v>1</v>
      </c>
      <c r="T11" s="3" t="str">
        <f>_xlfn.XLOOKUP(C11,DB!$A$2:$A$255,DB!$D$2:$D$255,"")</f>
        <v>Sector 3</v>
      </c>
    </row>
    <row r="12" spans="1:20" x14ac:dyDescent="0.2">
      <c r="A12" s="20" t="s">
        <v>62</v>
      </c>
      <c r="B12" s="20" t="s">
        <v>18</v>
      </c>
      <c r="C12" s="20" t="s">
        <v>63</v>
      </c>
      <c r="D12" s="20" t="s">
        <v>371</v>
      </c>
      <c r="E12" s="20" t="s">
        <v>372</v>
      </c>
      <c r="F12" s="21">
        <v>46318.067511574074</v>
      </c>
      <c r="G12" s="20" t="s">
        <v>22</v>
      </c>
      <c r="H12" s="20" t="s">
        <v>6877</v>
      </c>
      <c r="I12" s="22">
        <v>300</v>
      </c>
      <c r="J12" s="20" t="s">
        <v>23</v>
      </c>
      <c r="K12" s="20" t="s">
        <v>24</v>
      </c>
      <c r="L12" s="22">
        <v>866</v>
      </c>
      <c r="M12" s="20" t="s">
        <v>181</v>
      </c>
      <c r="N12" s="21">
        <v>46318.113136574073</v>
      </c>
      <c r="O12" s="22">
        <v>300</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373</v>
      </c>
      <c r="B13" s="20" t="s">
        <v>18</v>
      </c>
      <c r="C13" s="20" t="s">
        <v>38</v>
      </c>
      <c r="D13" s="20" t="s">
        <v>261</v>
      </c>
      <c r="E13" s="20" t="s">
        <v>6878</v>
      </c>
      <c r="F13" s="21">
        <v>46318.077627314815</v>
      </c>
      <c r="G13" s="20" t="s">
        <v>22</v>
      </c>
      <c r="H13" s="20" t="s">
        <v>6879</v>
      </c>
      <c r="I13" s="22">
        <v>350</v>
      </c>
      <c r="J13" s="20" t="s">
        <v>23</v>
      </c>
      <c r="K13" s="20" t="s">
        <v>24</v>
      </c>
      <c r="L13" s="22">
        <v>137</v>
      </c>
      <c r="M13" s="20" t="s">
        <v>3017</v>
      </c>
      <c r="N13" s="21">
        <v>46318.087314814809</v>
      </c>
      <c r="O13" s="22">
        <v>199</v>
      </c>
      <c r="P13" s="20" t="s">
        <v>41</v>
      </c>
      <c r="Q13" s="22">
        <v>190</v>
      </c>
      <c r="R13" s="3" t="str">
        <f>IF(OR(G13="12R",G13="12L"),_xlfn.XLOOKUP(C13,DB!$A$2:$A$255,DB!$B$2:$B$255,""),IF(OR(G13="30L",G13="30R"),_xlfn.XLOOKUP(C13,DB!$A$2:$A$255,DB!$C$2:$C$255,""),""))</f>
        <v>NUDAL</v>
      </c>
      <c r="S13" s="3">
        <f t="shared" si="0"/>
        <v>1</v>
      </c>
      <c r="T13" s="3" t="str">
        <f>_xlfn.XLOOKUP(C13,DB!$A$2:$A$255,DB!$D$2:$D$255,"")</f>
        <v>Sector 3</v>
      </c>
    </row>
    <row r="14" spans="1:20" x14ac:dyDescent="0.2">
      <c r="A14" s="20" t="s">
        <v>60</v>
      </c>
      <c r="B14" s="20" t="s">
        <v>18</v>
      </c>
      <c r="C14" s="20" t="s">
        <v>28</v>
      </c>
      <c r="D14" s="20" t="s">
        <v>61</v>
      </c>
      <c r="E14" s="20" t="s">
        <v>4836</v>
      </c>
      <c r="F14" s="21">
        <v>46318.086562500001</v>
      </c>
      <c r="G14" s="20" t="s">
        <v>22</v>
      </c>
      <c r="H14" s="20" t="s">
        <v>6880</v>
      </c>
      <c r="I14" s="22">
        <v>370</v>
      </c>
      <c r="J14" s="20" t="s">
        <v>23</v>
      </c>
      <c r="K14" s="20" t="s">
        <v>24</v>
      </c>
      <c r="L14" s="22">
        <v>360</v>
      </c>
      <c r="M14" s="20" t="s">
        <v>31</v>
      </c>
      <c r="N14" s="21">
        <v>46318.107916666668</v>
      </c>
      <c r="O14" s="22">
        <v>370</v>
      </c>
      <c r="P14" s="20" t="s">
        <v>26</v>
      </c>
      <c r="Q14" s="22">
        <v>40</v>
      </c>
      <c r="R14" s="3" t="str">
        <f>IF(OR(G14="12R",G14="12L"),_xlfn.XLOOKUP(C14,DB!$A$2:$A$255,DB!$B$2:$B$255,""),IF(OR(G14="30L",G14="30R"),_xlfn.XLOOKUP(C14,DB!$A$2:$A$255,DB!$C$2:$C$255,""),""))</f>
        <v>OMSUK</v>
      </c>
      <c r="S14" s="3">
        <f t="shared" si="0"/>
        <v>2</v>
      </c>
      <c r="T14" s="3" t="str">
        <f>_xlfn.XLOOKUP(C14,DB!$A$2:$A$255,DB!$D$2:$D$255,"")</f>
        <v>Sector 3</v>
      </c>
    </row>
    <row r="15" spans="1:20" x14ac:dyDescent="0.2">
      <c r="A15" s="20" t="s">
        <v>65</v>
      </c>
      <c r="B15" s="20" t="s">
        <v>18</v>
      </c>
      <c r="C15" s="20" t="s">
        <v>66</v>
      </c>
      <c r="D15" s="20" t="s">
        <v>64</v>
      </c>
      <c r="E15" s="20" t="s">
        <v>67</v>
      </c>
      <c r="F15" s="21">
        <v>46318.088344907403</v>
      </c>
      <c r="G15" s="20" t="s">
        <v>22</v>
      </c>
      <c r="H15" s="20" t="s">
        <v>6881</v>
      </c>
      <c r="I15" s="22">
        <v>220</v>
      </c>
      <c r="J15" s="20" t="s">
        <v>23</v>
      </c>
      <c r="K15" s="20" t="s">
        <v>24</v>
      </c>
      <c r="L15" s="22">
        <v>355</v>
      </c>
      <c r="M15" s="20" t="s">
        <v>66</v>
      </c>
      <c r="N15" s="21">
        <v>46318.114675925928</v>
      </c>
      <c r="O15" s="22">
        <v>0</v>
      </c>
      <c r="P15" s="20" t="s">
        <v>26</v>
      </c>
      <c r="Q15" s="22">
        <v>190</v>
      </c>
      <c r="R15" s="3" t="str">
        <f>IF(OR(G15="12R",G15="12L"),_xlfn.XLOOKUP(C15,DB!$A$2:$A$255,DB!$B$2:$B$255,""),IF(OR(G15="30L",G15="30R"),_xlfn.XLOOKUP(C15,DB!$A$2:$A$255,DB!$C$2:$C$255,""),""))</f>
        <v>UDGUV</v>
      </c>
      <c r="S15" s="3">
        <f t="shared" si="0"/>
        <v>2</v>
      </c>
      <c r="T15" s="3" t="str">
        <f>_xlfn.XLOOKUP(C15,DB!$A$2:$A$255,DB!$D$2:$D$255,"")</f>
        <v>Sector 2</v>
      </c>
    </row>
    <row r="16" spans="1:20" x14ac:dyDescent="0.2">
      <c r="A16" s="20" t="s">
        <v>71</v>
      </c>
      <c r="B16" s="20" t="s">
        <v>18</v>
      </c>
      <c r="C16" s="20" t="s">
        <v>43</v>
      </c>
      <c r="D16" s="20" t="s">
        <v>34</v>
      </c>
      <c r="E16" s="20" t="s">
        <v>3297</v>
      </c>
      <c r="F16" s="21">
        <v>46318.114629629628</v>
      </c>
      <c r="G16" s="20" t="s">
        <v>22</v>
      </c>
      <c r="H16" s="20" t="s">
        <v>6882</v>
      </c>
      <c r="I16" s="22">
        <v>360</v>
      </c>
      <c r="J16" s="20" t="s">
        <v>23</v>
      </c>
      <c r="K16" s="20" t="s">
        <v>24</v>
      </c>
      <c r="L16" s="22">
        <v>862</v>
      </c>
      <c r="M16" s="20" t="s">
        <v>4066</v>
      </c>
      <c r="N16" s="21">
        <v>46318.163159722222</v>
      </c>
      <c r="O16" s="22">
        <v>360</v>
      </c>
      <c r="P16" s="20" t="s">
        <v>26</v>
      </c>
      <c r="Q16" s="22">
        <v>190</v>
      </c>
      <c r="R16" s="3" t="str">
        <f>IF(OR(G16="12R",G16="12L"),_xlfn.XLOOKUP(C16,DB!$A$2:$A$255,DB!$B$2:$B$255,""),IF(OR(G16="30L",G16="30R"),_xlfn.XLOOKUP(C16,DB!$A$2:$A$255,DB!$C$2:$C$255,""),""))</f>
        <v>UDGUV</v>
      </c>
      <c r="S16" s="3">
        <f t="shared" si="0"/>
        <v>2</v>
      </c>
      <c r="T16" s="3" t="str">
        <f>_xlfn.XLOOKUP(C16,DB!$A$2:$A$255,DB!$D$2:$D$255,"")</f>
        <v>Sector 2</v>
      </c>
    </row>
    <row r="17" spans="1:20" x14ac:dyDescent="0.2">
      <c r="A17" s="20" t="s">
        <v>556</v>
      </c>
      <c r="B17" s="20" t="s">
        <v>18</v>
      </c>
      <c r="C17" s="20" t="s">
        <v>101</v>
      </c>
      <c r="D17" s="20" t="s">
        <v>54</v>
      </c>
      <c r="E17" s="20" t="s">
        <v>1810</v>
      </c>
      <c r="F17" s="21">
        <v>46318.116377314815</v>
      </c>
      <c r="G17" s="20" t="s">
        <v>22</v>
      </c>
      <c r="H17" s="20" t="s">
        <v>184</v>
      </c>
      <c r="I17" s="22">
        <v>380</v>
      </c>
      <c r="J17" s="20" t="s">
        <v>23</v>
      </c>
      <c r="K17" s="20" t="s">
        <v>24</v>
      </c>
      <c r="L17" s="22">
        <v>859</v>
      </c>
      <c r="M17" s="20" t="s">
        <v>46</v>
      </c>
      <c r="N17" s="21">
        <v>46318.165856481486</v>
      </c>
      <c r="O17" s="22">
        <v>380</v>
      </c>
      <c r="P17" s="20" t="s">
        <v>26</v>
      </c>
      <c r="Q17" s="22">
        <v>190</v>
      </c>
      <c r="R17" s="3" t="str">
        <f>IF(OR(G17="12R",G17="12L"),_xlfn.XLOOKUP(C17,DB!$A$2:$A$255,DB!$B$2:$B$255,""),IF(OR(G17="30L",G17="30R"),_xlfn.XLOOKUP(C17,DB!$A$2:$A$255,DB!$C$2:$C$255,""),""))</f>
        <v>UDGUV</v>
      </c>
      <c r="S17" s="3">
        <f t="shared" si="0"/>
        <v>2</v>
      </c>
      <c r="T17" s="3" t="str">
        <f>_xlfn.XLOOKUP(C17,DB!$A$2:$A$255,DB!$D$2:$D$255,"")</f>
        <v>Sector 2</v>
      </c>
    </row>
    <row r="18" spans="1:20" x14ac:dyDescent="0.2">
      <c r="A18" s="20" t="s">
        <v>375</v>
      </c>
      <c r="B18" s="20" t="s">
        <v>18</v>
      </c>
      <c r="C18" s="20" t="s">
        <v>219</v>
      </c>
      <c r="D18" s="20" t="s">
        <v>54</v>
      </c>
      <c r="E18" s="20" t="s">
        <v>112</v>
      </c>
      <c r="F18" s="21">
        <v>46318.121249999997</v>
      </c>
      <c r="G18" s="20" t="s">
        <v>22</v>
      </c>
      <c r="H18" s="20" t="s">
        <v>6883</v>
      </c>
      <c r="I18" s="22">
        <v>390</v>
      </c>
      <c r="J18" s="20" t="s">
        <v>23</v>
      </c>
      <c r="K18" s="20" t="s">
        <v>24</v>
      </c>
      <c r="L18" s="22">
        <v>150</v>
      </c>
      <c r="M18" s="20" t="s">
        <v>117</v>
      </c>
      <c r="N18" s="21">
        <v>46318.131006944444</v>
      </c>
      <c r="O18" s="22">
        <v>290</v>
      </c>
      <c r="P18" s="20" t="s">
        <v>26</v>
      </c>
      <c r="Q18" s="22">
        <v>190</v>
      </c>
      <c r="R18" s="3" t="str">
        <f>IF(OR(G18="12R",G18="12L"),_xlfn.XLOOKUP(C18,DB!$A$2:$A$255,DB!$B$2:$B$255,""),IF(OR(G18="30L",G18="30R"),_xlfn.XLOOKUP(C18,DB!$A$2:$A$255,DB!$C$2:$C$255,""),""))</f>
        <v>TAKUX</v>
      </c>
      <c r="S18" s="3">
        <f t="shared" si="0"/>
        <v>2</v>
      </c>
      <c r="T18" s="3" t="str">
        <f>_xlfn.XLOOKUP(C18,DB!$A$2:$A$255,DB!$D$2:$D$255,"")</f>
        <v>Sector 7</v>
      </c>
    </row>
    <row r="19" spans="1:20" x14ac:dyDescent="0.2">
      <c r="A19" s="20" t="s">
        <v>74</v>
      </c>
      <c r="B19" s="20" t="s">
        <v>18</v>
      </c>
      <c r="C19" s="20" t="s">
        <v>66</v>
      </c>
      <c r="D19" s="20" t="s">
        <v>64</v>
      </c>
      <c r="E19" s="20" t="s">
        <v>2437</v>
      </c>
      <c r="F19" s="21">
        <v>46318.123240740737</v>
      </c>
      <c r="G19" s="20" t="s">
        <v>22</v>
      </c>
      <c r="H19" s="20" t="s">
        <v>6884</v>
      </c>
      <c r="I19" s="22">
        <v>220</v>
      </c>
      <c r="J19" s="20" t="s">
        <v>23</v>
      </c>
      <c r="K19" s="20" t="s">
        <v>24</v>
      </c>
      <c r="L19" s="22">
        <v>353</v>
      </c>
      <c r="M19" s="20" t="s">
        <v>66</v>
      </c>
      <c r="N19" s="21">
        <v>46318.149652777778</v>
      </c>
      <c r="O19" s="22">
        <v>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559</v>
      </c>
      <c r="B20" s="20" t="s">
        <v>18</v>
      </c>
      <c r="C20" s="20" t="s">
        <v>560</v>
      </c>
      <c r="D20" s="20" t="s">
        <v>261</v>
      </c>
      <c r="E20" s="20" t="s">
        <v>6885</v>
      </c>
      <c r="F20" s="21">
        <v>46318.125185185185</v>
      </c>
      <c r="G20" s="20" t="s">
        <v>22</v>
      </c>
      <c r="H20" s="20" t="s">
        <v>6886</v>
      </c>
      <c r="I20" s="22">
        <v>350</v>
      </c>
      <c r="J20" s="20" t="s">
        <v>23</v>
      </c>
      <c r="K20" s="20" t="s">
        <v>24</v>
      </c>
      <c r="L20" s="22">
        <v>364</v>
      </c>
      <c r="M20" s="20" t="s">
        <v>31</v>
      </c>
      <c r="N20" s="21">
        <v>46318.144942129627</v>
      </c>
      <c r="O20" s="22">
        <v>350</v>
      </c>
      <c r="P20" s="20" t="s">
        <v>41</v>
      </c>
      <c r="Q20" s="22">
        <v>40</v>
      </c>
      <c r="R20" s="3" t="str">
        <f>IF(OR(G20="12R",G20="12L"),_xlfn.XLOOKUP(C20,DB!$A$2:$A$255,DB!$B$2:$B$255,""),IF(OR(G20="30L",G20="30R"),_xlfn.XLOOKUP(C20,DB!$A$2:$A$255,DB!$C$2:$C$255,""),""))</f>
        <v>NUDAL</v>
      </c>
      <c r="S20" s="3">
        <f t="shared" si="0"/>
        <v>3</v>
      </c>
      <c r="T20" s="3" t="str">
        <f>_xlfn.XLOOKUP(C20,DB!$A$2:$A$255,DB!$D$2:$D$255,"")</f>
        <v>Sector 3</v>
      </c>
    </row>
    <row r="21" spans="1:20" x14ac:dyDescent="0.2">
      <c r="A21" s="20" t="s">
        <v>80</v>
      </c>
      <c r="B21" s="20" t="s">
        <v>18</v>
      </c>
      <c r="C21" s="20" t="s">
        <v>43</v>
      </c>
      <c r="D21" s="20" t="s">
        <v>54</v>
      </c>
      <c r="E21" s="20" t="s">
        <v>350</v>
      </c>
      <c r="F21" s="21">
        <v>46318.136620370366</v>
      </c>
      <c r="G21" s="20" t="s">
        <v>22</v>
      </c>
      <c r="H21" s="20" t="s">
        <v>6887</v>
      </c>
      <c r="I21" s="22">
        <v>360</v>
      </c>
      <c r="J21" s="20" t="s">
        <v>23</v>
      </c>
      <c r="K21" s="20" t="s">
        <v>24</v>
      </c>
      <c r="L21" s="22">
        <v>859</v>
      </c>
      <c r="M21" s="20" t="s">
        <v>46</v>
      </c>
      <c r="N21" s="21">
        <v>46318.185266203705</v>
      </c>
      <c r="O21" s="22">
        <v>360</v>
      </c>
      <c r="P21" s="20" t="s">
        <v>26</v>
      </c>
      <c r="Q21" s="22">
        <v>190</v>
      </c>
      <c r="R21" s="3" t="str">
        <f>IF(OR(G21="12R",G21="12L"),_xlfn.XLOOKUP(C21,DB!$A$2:$A$255,DB!$B$2:$B$255,""),IF(OR(G21="30L",G21="30R"),_xlfn.XLOOKUP(C21,DB!$A$2:$A$255,DB!$C$2:$C$255,""),""))</f>
        <v>UDGUV</v>
      </c>
      <c r="S21" s="3">
        <f t="shared" si="0"/>
        <v>3</v>
      </c>
      <c r="T21" s="3" t="str">
        <f>_xlfn.XLOOKUP(C21,DB!$A$2:$A$255,DB!$D$2:$D$255,"")</f>
        <v>Sector 2</v>
      </c>
    </row>
    <row r="22" spans="1:20" x14ac:dyDescent="0.2">
      <c r="A22" s="20" t="s">
        <v>83</v>
      </c>
      <c r="B22" s="20" t="s">
        <v>18</v>
      </c>
      <c r="C22" s="20" t="s">
        <v>50</v>
      </c>
      <c r="D22" s="20" t="s">
        <v>34</v>
      </c>
      <c r="E22" s="20" t="s">
        <v>4523</v>
      </c>
      <c r="F22" s="21">
        <v>46318.137997685189</v>
      </c>
      <c r="G22" s="20" t="s">
        <v>22</v>
      </c>
      <c r="H22" s="20" t="s">
        <v>6888</v>
      </c>
      <c r="I22" s="22">
        <v>380</v>
      </c>
      <c r="J22" s="20" t="s">
        <v>23</v>
      </c>
      <c r="K22" s="20" t="s">
        <v>24</v>
      </c>
      <c r="L22" s="22">
        <v>858</v>
      </c>
      <c r="M22" s="20" t="s">
        <v>46</v>
      </c>
      <c r="N22" s="21">
        <v>46318.187719907408</v>
      </c>
      <c r="O22" s="22">
        <v>380</v>
      </c>
      <c r="P22" s="20" t="s">
        <v>26</v>
      </c>
      <c r="Q22" s="22">
        <v>190</v>
      </c>
      <c r="R22" s="3" t="str">
        <f>IF(OR(G22="12R",G22="12L"),_xlfn.XLOOKUP(C22,DB!$A$2:$A$255,DB!$B$2:$B$255,""),IF(OR(G22="30L",G22="30R"),_xlfn.XLOOKUP(C22,DB!$A$2:$A$255,DB!$C$2:$C$255,""),""))</f>
        <v>UDGUV</v>
      </c>
      <c r="S22" s="3">
        <f t="shared" si="0"/>
        <v>3</v>
      </c>
      <c r="T22" s="3" t="str">
        <f>_xlfn.XLOOKUP(C22,DB!$A$2:$A$255,DB!$D$2:$D$255,"")</f>
        <v>Sector 2</v>
      </c>
    </row>
    <row r="23" spans="1:20" x14ac:dyDescent="0.2">
      <c r="A23" s="20" t="s">
        <v>352</v>
      </c>
      <c r="B23" s="20" t="s">
        <v>18</v>
      </c>
      <c r="C23" s="20" t="s">
        <v>87</v>
      </c>
      <c r="D23" s="20" t="s">
        <v>88</v>
      </c>
      <c r="E23" s="20" t="s">
        <v>1091</v>
      </c>
      <c r="F23" s="21">
        <v>46318.144201388888</v>
      </c>
      <c r="G23" s="20" t="s">
        <v>22</v>
      </c>
      <c r="H23" s="20" t="s">
        <v>6889</v>
      </c>
      <c r="I23" s="22">
        <v>370</v>
      </c>
      <c r="J23" s="20" t="s">
        <v>23</v>
      </c>
      <c r="K23" s="20" t="s">
        <v>24</v>
      </c>
      <c r="L23" s="22">
        <v>136</v>
      </c>
      <c r="M23" s="20" t="s">
        <v>40</v>
      </c>
      <c r="N23" s="21">
        <v>46318.153831018513</v>
      </c>
      <c r="O23" s="22">
        <v>220</v>
      </c>
      <c r="P23" s="20" t="s">
        <v>41</v>
      </c>
      <c r="Q23" s="22">
        <v>190</v>
      </c>
      <c r="R23" s="3" t="str">
        <f>IF(OR(G23="12R",G23="12L"),_xlfn.XLOOKUP(C23,DB!$A$2:$A$255,DB!$B$2:$B$255,""),IF(OR(G23="30L",G23="30R"),_xlfn.XLOOKUP(C23,DB!$A$2:$A$255,DB!$C$2:$C$255,""),""))</f>
        <v>NUDAL</v>
      </c>
      <c r="S23" s="3">
        <f t="shared" si="0"/>
        <v>3</v>
      </c>
      <c r="T23" s="3" t="str">
        <f>_xlfn.XLOOKUP(C23,DB!$A$2:$A$255,DB!$D$2:$D$255,"")</f>
        <v>Sector 3</v>
      </c>
    </row>
    <row r="24" spans="1:20" x14ac:dyDescent="0.2">
      <c r="A24" s="20" t="s">
        <v>77</v>
      </c>
      <c r="B24" s="20" t="s">
        <v>18</v>
      </c>
      <c r="C24" s="20" t="s">
        <v>19</v>
      </c>
      <c r="D24" s="20" t="s">
        <v>34</v>
      </c>
      <c r="E24" s="20" t="s">
        <v>391</v>
      </c>
      <c r="F24" s="21">
        <v>46318.150671296295</v>
      </c>
      <c r="G24" s="20" t="s">
        <v>22</v>
      </c>
      <c r="H24" s="20" t="s">
        <v>6890</v>
      </c>
      <c r="I24" s="22">
        <v>360</v>
      </c>
      <c r="J24" s="20" t="s">
        <v>23</v>
      </c>
      <c r="K24" s="20" t="s">
        <v>24</v>
      </c>
      <c r="L24" s="22">
        <v>865</v>
      </c>
      <c r="M24" s="20" t="s">
        <v>181</v>
      </c>
      <c r="N24" s="21">
        <v>46318.200671296298</v>
      </c>
      <c r="O24" s="22">
        <v>360</v>
      </c>
      <c r="P24" s="20" t="s">
        <v>26</v>
      </c>
      <c r="Q24" s="22">
        <v>190</v>
      </c>
      <c r="R24" s="3" t="str">
        <f>IF(OR(G24="12R",G24="12L"),_xlfn.XLOOKUP(C24,DB!$A$2:$A$255,DB!$B$2:$B$255,""),IF(OR(G24="30L",G24="30R"),_xlfn.XLOOKUP(C24,DB!$A$2:$A$255,DB!$C$2:$C$255,""),""))</f>
        <v>UDGUV</v>
      </c>
      <c r="S24" s="3">
        <f t="shared" si="0"/>
        <v>3</v>
      </c>
      <c r="T24" s="3" t="str">
        <f>_xlfn.XLOOKUP(C24,DB!$A$2:$A$255,DB!$D$2:$D$255,"")</f>
        <v>Sector 2</v>
      </c>
    </row>
    <row r="25" spans="1:20" x14ac:dyDescent="0.2">
      <c r="A25" s="20" t="s">
        <v>92</v>
      </c>
      <c r="B25" s="20" t="s">
        <v>18</v>
      </c>
      <c r="C25" s="20" t="s">
        <v>33</v>
      </c>
      <c r="D25" s="20" t="s">
        <v>61</v>
      </c>
      <c r="E25" s="20" t="s">
        <v>771</v>
      </c>
      <c r="F25" s="21">
        <v>46318.240416666667</v>
      </c>
      <c r="G25" s="20" t="s">
        <v>22</v>
      </c>
      <c r="H25" s="20" t="s">
        <v>6891</v>
      </c>
      <c r="I25" s="22">
        <v>320</v>
      </c>
      <c r="J25" s="20" t="s">
        <v>23</v>
      </c>
      <c r="K25" s="20" t="s">
        <v>24</v>
      </c>
      <c r="L25" s="22">
        <v>863</v>
      </c>
      <c r="M25" s="20" t="s">
        <v>36</v>
      </c>
      <c r="N25" s="21">
        <v>46318.288923611108</v>
      </c>
      <c r="O25" s="22">
        <v>320</v>
      </c>
      <c r="P25" s="20" t="s">
        <v>26</v>
      </c>
      <c r="Q25" s="22">
        <v>190</v>
      </c>
      <c r="R25" s="3" t="str">
        <f>IF(OR(G25="12R",G25="12L"),_xlfn.XLOOKUP(C25,DB!$A$2:$A$255,DB!$B$2:$B$255,""),IF(OR(G25="30L",G25="30R"),_xlfn.XLOOKUP(C25,DB!$A$2:$A$255,DB!$C$2:$C$255,""),""))</f>
        <v>UDGUV</v>
      </c>
      <c r="S25" s="3">
        <f t="shared" si="0"/>
        <v>5</v>
      </c>
      <c r="T25" s="3" t="str">
        <f>_xlfn.XLOOKUP(C25,DB!$A$2:$A$255,DB!$D$2:$D$255,"")</f>
        <v>Sector 2</v>
      </c>
    </row>
    <row r="26" spans="1:20" x14ac:dyDescent="0.2">
      <c r="A26" s="20" t="s">
        <v>89</v>
      </c>
      <c r="B26" s="20" t="s">
        <v>18</v>
      </c>
      <c r="C26" s="20" t="s">
        <v>43</v>
      </c>
      <c r="D26" s="20" t="s">
        <v>20</v>
      </c>
      <c r="E26" s="20" t="s">
        <v>955</v>
      </c>
      <c r="F26" s="21">
        <v>46318.434525462959</v>
      </c>
      <c r="G26" s="20" t="s">
        <v>22</v>
      </c>
      <c r="H26" s="20" t="s">
        <v>5405</v>
      </c>
      <c r="I26" s="22">
        <v>360</v>
      </c>
      <c r="J26" s="20" t="s">
        <v>23</v>
      </c>
      <c r="K26" s="20" t="s">
        <v>24</v>
      </c>
      <c r="L26" s="22">
        <v>858</v>
      </c>
      <c r="M26" s="20" t="s">
        <v>46</v>
      </c>
      <c r="N26" s="21">
        <v>46318.482997685191</v>
      </c>
      <c r="O26" s="22">
        <v>360</v>
      </c>
      <c r="P26" s="20" t="s">
        <v>26</v>
      </c>
      <c r="Q26" s="22">
        <v>190</v>
      </c>
      <c r="R26" s="3" t="str">
        <f>IF(OR(G26="12R",G26="12L"),_xlfn.XLOOKUP(C26,DB!$A$2:$A$255,DB!$B$2:$B$255,""),IF(OR(G26="30L",G26="30R"),_xlfn.XLOOKUP(C26,DB!$A$2:$A$255,DB!$C$2:$C$255,""),""))</f>
        <v>UDGUV</v>
      </c>
      <c r="S26" s="3">
        <f t="shared" si="0"/>
        <v>10</v>
      </c>
      <c r="T26" s="3" t="str">
        <f>_xlfn.XLOOKUP(C26,DB!$A$2:$A$255,DB!$D$2:$D$255,"")</f>
        <v>Sector 2</v>
      </c>
    </row>
    <row r="27" spans="1:20" x14ac:dyDescent="0.2">
      <c r="A27" s="20" t="s">
        <v>94</v>
      </c>
      <c r="B27" s="20" t="s">
        <v>18</v>
      </c>
      <c r="C27" s="20" t="s">
        <v>43</v>
      </c>
      <c r="D27" s="20" t="s">
        <v>54</v>
      </c>
      <c r="E27" s="20" t="s">
        <v>943</v>
      </c>
      <c r="F27" s="21">
        <v>46318.43650462963</v>
      </c>
      <c r="G27" s="20" t="s">
        <v>22</v>
      </c>
      <c r="H27" s="20" t="s">
        <v>6892</v>
      </c>
      <c r="I27" s="22">
        <v>380</v>
      </c>
      <c r="J27" s="20" t="s">
        <v>23</v>
      </c>
      <c r="K27" s="20" t="s">
        <v>24</v>
      </c>
      <c r="L27" s="22">
        <v>858</v>
      </c>
      <c r="M27" s="20" t="s">
        <v>46</v>
      </c>
      <c r="N27" s="21">
        <v>46318.486979166672</v>
      </c>
      <c r="O27" s="22">
        <v>380</v>
      </c>
      <c r="P27" s="20" t="s">
        <v>26</v>
      </c>
      <c r="Q27" s="22">
        <v>190</v>
      </c>
      <c r="R27" s="3" t="str">
        <f>IF(OR(G27="12R",G27="12L"),_xlfn.XLOOKUP(C27,DB!$A$2:$A$255,DB!$B$2:$B$255,""),IF(OR(G27="30L",G27="30R"),_xlfn.XLOOKUP(C27,DB!$A$2:$A$255,DB!$C$2:$C$255,""),""))</f>
        <v>UDGUV</v>
      </c>
      <c r="S27" s="3">
        <f t="shared" si="0"/>
        <v>10</v>
      </c>
      <c r="T27" s="3" t="str">
        <f>_xlfn.XLOOKUP(C27,DB!$A$2:$A$255,DB!$D$2:$D$255,"")</f>
        <v>Sector 2</v>
      </c>
    </row>
    <row r="28" spans="1:20" x14ac:dyDescent="0.2">
      <c r="A28" s="20" t="s">
        <v>96</v>
      </c>
      <c r="B28" s="20" t="s">
        <v>18</v>
      </c>
      <c r="C28" s="20" t="s">
        <v>97</v>
      </c>
      <c r="D28" s="20" t="s">
        <v>54</v>
      </c>
      <c r="E28" s="20" t="s">
        <v>222</v>
      </c>
      <c r="F28" s="21">
        <v>46318.457974537036</v>
      </c>
      <c r="G28" s="20" t="s">
        <v>22</v>
      </c>
      <c r="H28" s="20" t="s">
        <v>6893</v>
      </c>
      <c r="I28" s="22">
        <v>380</v>
      </c>
      <c r="J28" s="20" t="s">
        <v>23</v>
      </c>
      <c r="K28" s="20" t="s">
        <v>24</v>
      </c>
      <c r="L28" s="22">
        <v>876</v>
      </c>
      <c r="M28" s="20" t="s">
        <v>99</v>
      </c>
      <c r="N28" s="21">
        <v>46318.508726851855</v>
      </c>
      <c r="O28" s="22">
        <v>214</v>
      </c>
      <c r="P28" s="20" t="s">
        <v>26</v>
      </c>
      <c r="Q28" s="22">
        <v>190</v>
      </c>
      <c r="R28" s="3" t="str">
        <f>IF(OR(G28="12R",G28="12L"),_xlfn.XLOOKUP(C28,DB!$A$2:$A$255,DB!$B$2:$B$255,""),IF(OR(G28="30L",G28="30R"),_xlfn.XLOOKUP(C28,DB!$A$2:$A$255,DB!$C$2:$C$255,""),""))</f>
        <v>UDGUV</v>
      </c>
      <c r="S28" s="3">
        <f t="shared" si="0"/>
        <v>10</v>
      </c>
      <c r="T28" s="3" t="str">
        <f>_xlfn.XLOOKUP(C28,DB!$A$2:$A$255,DB!$D$2:$D$255,"")</f>
        <v>Sector 2</v>
      </c>
    </row>
    <row r="29" spans="1:20" x14ac:dyDescent="0.2">
      <c r="A29" s="20" t="s">
        <v>103</v>
      </c>
      <c r="B29" s="20" t="s">
        <v>18</v>
      </c>
      <c r="C29" s="20" t="s">
        <v>43</v>
      </c>
      <c r="D29" s="20" t="s">
        <v>129</v>
      </c>
      <c r="E29" s="20" t="s">
        <v>6894</v>
      </c>
      <c r="F29" s="21">
        <v>46318.466412037036</v>
      </c>
      <c r="G29" s="20" t="s">
        <v>22</v>
      </c>
      <c r="H29" s="20" t="s">
        <v>6895</v>
      </c>
      <c r="I29" s="22">
        <v>360</v>
      </c>
      <c r="J29" s="20" t="s">
        <v>23</v>
      </c>
      <c r="K29" s="20" t="s">
        <v>24</v>
      </c>
      <c r="L29" s="22">
        <v>864</v>
      </c>
      <c r="M29" s="20" t="s">
        <v>740</v>
      </c>
      <c r="N29" s="21">
        <v>46318.517013888893</v>
      </c>
      <c r="O29" s="22">
        <v>360</v>
      </c>
      <c r="P29" s="20" t="s">
        <v>26</v>
      </c>
      <c r="Q29" s="22">
        <v>190</v>
      </c>
      <c r="R29" s="3" t="str">
        <f>IF(OR(G29="12R",G29="12L"),_xlfn.XLOOKUP(C29,DB!$A$2:$A$255,DB!$B$2:$B$255,""),IF(OR(G29="30L",G29="30R"),_xlfn.XLOOKUP(C29,DB!$A$2:$A$255,DB!$C$2:$C$255,""),""))</f>
        <v>UDGUV</v>
      </c>
      <c r="S29" s="3">
        <f t="shared" si="0"/>
        <v>11</v>
      </c>
      <c r="T29" s="3" t="str">
        <f>_xlfn.XLOOKUP(C29,DB!$A$2:$A$255,DB!$D$2:$D$255,"")</f>
        <v>Sector 2</v>
      </c>
    </row>
    <row r="30" spans="1:20" x14ac:dyDescent="0.2">
      <c r="A30" s="20" t="s">
        <v>106</v>
      </c>
      <c r="B30" s="20" t="s">
        <v>18</v>
      </c>
      <c r="C30" s="20" t="s">
        <v>43</v>
      </c>
      <c r="D30" s="20" t="s">
        <v>20</v>
      </c>
      <c r="E30" s="20" t="s">
        <v>5464</v>
      </c>
      <c r="F30" s="21">
        <v>46318.469965277778</v>
      </c>
      <c r="G30" s="20" t="s">
        <v>22</v>
      </c>
      <c r="H30" s="20" t="s">
        <v>6896</v>
      </c>
      <c r="I30" s="22">
        <v>320</v>
      </c>
      <c r="J30" s="20" t="s">
        <v>23</v>
      </c>
      <c r="K30" s="20" t="s">
        <v>24</v>
      </c>
      <c r="L30" s="22">
        <v>858</v>
      </c>
      <c r="M30" s="20" t="s">
        <v>46</v>
      </c>
      <c r="N30" s="21">
        <v>46318.518483796295</v>
      </c>
      <c r="O30" s="22">
        <v>300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100</v>
      </c>
      <c r="B31" s="20" t="s">
        <v>18</v>
      </c>
      <c r="C31" s="20" t="s">
        <v>101</v>
      </c>
      <c r="D31" s="20" t="s">
        <v>20</v>
      </c>
      <c r="E31" s="20" t="s">
        <v>562</v>
      </c>
      <c r="F31" s="21">
        <v>46318.476145833338</v>
      </c>
      <c r="G31" s="20" t="s">
        <v>22</v>
      </c>
      <c r="H31" s="20" t="s">
        <v>6897</v>
      </c>
      <c r="I31" s="22">
        <v>320</v>
      </c>
      <c r="J31" s="20" t="s">
        <v>23</v>
      </c>
      <c r="K31" s="20" t="s">
        <v>24</v>
      </c>
      <c r="L31" s="22">
        <v>858</v>
      </c>
      <c r="M31" s="20" t="s">
        <v>46</v>
      </c>
      <c r="N31" s="21">
        <v>46318.524942129632</v>
      </c>
      <c r="O31" s="22">
        <v>320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107</v>
      </c>
      <c r="B32" s="20" t="s">
        <v>18</v>
      </c>
      <c r="C32" s="20" t="s">
        <v>108</v>
      </c>
      <c r="D32" s="20" t="s">
        <v>54</v>
      </c>
      <c r="E32" s="20" t="s">
        <v>112</v>
      </c>
      <c r="F32" s="21">
        <v>46318.497546296298</v>
      </c>
      <c r="G32" s="20" t="s">
        <v>22</v>
      </c>
      <c r="H32" s="20" t="s">
        <v>6898</v>
      </c>
      <c r="I32" s="22">
        <v>290</v>
      </c>
      <c r="J32" s="20" t="s">
        <v>23</v>
      </c>
      <c r="K32" s="20" t="s">
        <v>24</v>
      </c>
      <c r="L32" s="22">
        <v>135</v>
      </c>
      <c r="M32" s="20" t="s">
        <v>40</v>
      </c>
      <c r="N32" s="21">
        <v>46318.506597222222</v>
      </c>
      <c r="O32" s="22">
        <v>267</v>
      </c>
      <c r="P32" s="20" t="s">
        <v>26</v>
      </c>
      <c r="Q32" s="22">
        <v>190</v>
      </c>
      <c r="R32" s="3" t="str">
        <f>IF(OR(G32="12R",G32="12L"),_xlfn.XLOOKUP(C32,DB!$A$2:$A$255,DB!$B$2:$B$255,""),IF(OR(G32="30L",G32="30R"),_xlfn.XLOOKUP(C32,DB!$A$2:$A$255,DB!$C$2:$C$255,""),""))</f>
        <v>NUDAL</v>
      </c>
      <c r="S32" s="3">
        <f t="shared" si="0"/>
        <v>11</v>
      </c>
      <c r="T32" s="3" t="str">
        <f>_xlfn.XLOOKUP(C32,DB!$A$2:$A$255,DB!$D$2:$D$255,"")</f>
        <v>Sector 3</v>
      </c>
    </row>
    <row r="33" spans="1:20" x14ac:dyDescent="0.2">
      <c r="A33" s="20" t="s">
        <v>114</v>
      </c>
      <c r="B33" s="20" t="s">
        <v>18</v>
      </c>
      <c r="C33" s="20" t="s">
        <v>115</v>
      </c>
      <c r="D33" s="20" t="s">
        <v>29</v>
      </c>
      <c r="E33" s="20" t="s">
        <v>2614</v>
      </c>
      <c r="F33" s="21">
        <v>46318.502858796295</v>
      </c>
      <c r="G33" s="20" t="s">
        <v>22</v>
      </c>
      <c r="H33" s="20" t="s">
        <v>6899</v>
      </c>
      <c r="I33" s="22">
        <v>350</v>
      </c>
      <c r="J33" s="20" t="s">
        <v>23</v>
      </c>
      <c r="K33" s="20" t="s">
        <v>24</v>
      </c>
      <c r="L33" s="22">
        <v>149</v>
      </c>
      <c r="M33" s="20" t="s">
        <v>4906</v>
      </c>
      <c r="N33" s="21">
        <v>46318.512986111113</v>
      </c>
      <c r="O33" s="22">
        <v>272</v>
      </c>
      <c r="P33" s="20" t="s">
        <v>26</v>
      </c>
      <c r="Q33" s="22">
        <v>190</v>
      </c>
      <c r="R33" s="3" t="str">
        <f>IF(OR(G33="12R",G33="12L"),_xlfn.XLOOKUP(C33,DB!$A$2:$A$255,DB!$B$2:$B$255,""),IF(OR(G33="30L",G33="30R"),_xlfn.XLOOKUP(C33,DB!$A$2:$A$255,DB!$C$2:$C$255,""),""))</f>
        <v>TAKUX</v>
      </c>
      <c r="S33" s="3">
        <f t="shared" si="0"/>
        <v>12</v>
      </c>
      <c r="T33" s="3" t="str">
        <f>_xlfn.XLOOKUP(C33,DB!$A$2:$A$255,DB!$D$2:$D$255,"")</f>
        <v>Sector 7</v>
      </c>
    </row>
    <row r="34" spans="1:20" x14ac:dyDescent="0.2">
      <c r="A34" s="20" t="s">
        <v>111</v>
      </c>
      <c r="B34" s="20" t="s">
        <v>18</v>
      </c>
      <c r="C34" s="20" t="s">
        <v>33</v>
      </c>
      <c r="D34" s="20" t="s">
        <v>34</v>
      </c>
      <c r="E34" s="20" t="s">
        <v>6361</v>
      </c>
      <c r="F34" s="21">
        <v>46318.504004629634</v>
      </c>
      <c r="G34" s="20" t="s">
        <v>22</v>
      </c>
      <c r="H34" s="20" t="s">
        <v>6900</v>
      </c>
      <c r="I34" s="22">
        <v>340</v>
      </c>
      <c r="J34" s="20" t="s">
        <v>23</v>
      </c>
      <c r="K34" s="20" t="s">
        <v>24</v>
      </c>
      <c r="L34" s="22">
        <v>853</v>
      </c>
      <c r="M34" s="20" t="s">
        <v>36</v>
      </c>
      <c r="N34" s="21">
        <v>46318.552986111114</v>
      </c>
      <c r="O34" s="22">
        <v>340</v>
      </c>
      <c r="P34" s="20" t="s">
        <v>26</v>
      </c>
      <c r="Q34" s="22">
        <v>190</v>
      </c>
      <c r="R34" s="3" t="str">
        <f>IF(OR(G34="12R",G34="12L"),_xlfn.XLOOKUP(C34,DB!$A$2:$A$255,DB!$B$2:$B$255,""),IF(OR(G34="30L",G34="30R"),_xlfn.XLOOKUP(C34,DB!$A$2:$A$255,DB!$C$2:$C$255,""),""))</f>
        <v>UDGUV</v>
      </c>
      <c r="S34" s="3">
        <f t="shared" si="0"/>
        <v>12</v>
      </c>
      <c r="T34" s="3" t="str">
        <f>_xlfn.XLOOKUP(C34,DB!$A$2:$A$255,DB!$D$2:$D$255,"")</f>
        <v>Sector 2</v>
      </c>
    </row>
    <row r="35" spans="1:20" x14ac:dyDescent="0.2">
      <c r="A35" s="20" t="s">
        <v>401</v>
      </c>
      <c r="B35" s="20" t="s">
        <v>18</v>
      </c>
      <c r="C35" s="20" t="s">
        <v>565</v>
      </c>
      <c r="D35" s="20" t="s">
        <v>403</v>
      </c>
      <c r="E35" s="20"/>
      <c r="F35" s="21">
        <v>46318.506365740745</v>
      </c>
      <c r="G35" s="20" t="s">
        <v>22</v>
      </c>
      <c r="H35" s="20" t="s">
        <v>167</v>
      </c>
      <c r="I35" s="22">
        <v>65</v>
      </c>
      <c r="J35" s="20" t="s">
        <v>139</v>
      </c>
      <c r="K35" s="20" t="s">
        <v>51</v>
      </c>
      <c r="L35" s="22">
        <v>227</v>
      </c>
      <c r="M35" s="20" t="s">
        <v>565</v>
      </c>
      <c r="N35" s="21">
        <v>46318.539664351847</v>
      </c>
      <c r="O35" s="22">
        <v>0</v>
      </c>
      <c r="P35" s="20" t="s">
        <v>137</v>
      </c>
      <c r="Q35" s="22">
        <v>15</v>
      </c>
      <c r="R35" s="3" t="str">
        <f>IF(OR(G35="12R",G35="12L"),_xlfn.XLOOKUP(C35,DB!$A$2:$A$255,DB!$B$2:$B$255,""),IF(OR(G35="30L",G35="30R"),_xlfn.XLOOKUP(C35,DB!$A$2:$A$255,DB!$C$2:$C$255,""),""))</f>
        <v/>
      </c>
      <c r="S35" s="3">
        <f t="shared" si="0"/>
        <v>12</v>
      </c>
      <c r="T35" s="3" t="str">
        <f>_xlfn.XLOOKUP(C35,DB!$A$2:$A$255,DB!$D$2:$D$255,"")</f>
        <v/>
      </c>
    </row>
    <row r="36" spans="1:20" x14ac:dyDescent="0.2">
      <c r="A36" s="20" t="s">
        <v>113</v>
      </c>
      <c r="B36" s="20" t="s">
        <v>18</v>
      </c>
      <c r="C36" s="20" t="s">
        <v>43</v>
      </c>
      <c r="D36" s="20" t="s">
        <v>44</v>
      </c>
      <c r="E36" s="20" t="s">
        <v>355</v>
      </c>
      <c r="F36" s="21">
        <v>46318.508321759262</v>
      </c>
      <c r="G36" s="20" t="s">
        <v>22</v>
      </c>
      <c r="H36" s="20" t="s">
        <v>6901</v>
      </c>
      <c r="I36" s="22">
        <v>380</v>
      </c>
      <c r="J36" s="20" t="s">
        <v>23</v>
      </c>
      <c r="K36" s="20" t="s">
        <v>24</v>
      </c>
      <c r="L36" s="22">
        <v>859</v>
      </c>
      <c r="M36" s="20" t="s">
        <v>46</v>
      </c>
      <c r="N36" s="21">
        <v>46318.559212962966</v>
      </c>
      <c r="O36" s="22">
        <v>380</v>
      </c>
      <c r="P36" s="20" t="s">
        <v>26</v>
      </c>
      <c r="Q36" s="22">
        <v>190</v>
      </c>
      <c r="R36" s="3" t="str">
        <f>IF(OR(G36="12R",G36="12L"),_xlfn.XLOOKUP(C36,DB!$A$2:$A$255,DB!$B$2:$B$255,""),IF(OR(G36="30L",G36="30R"),_xlfn.XLOOKUP(C36,DB!$A$2:$A$255,DB!$C$2:$C$255,""),""))</f>
        <v>UDGUV</v>
      </c>
      <c r="S36" s="3">
        <f t="shared" si="0"/>
        <v>12</v>
      </c>
      <c r="T36" s="3" t="str">
        <f>_xlfn.XLOOKUP(C36,DB!$A$2:$A$255,DB!$D$2:$D$255,"")</f>
        <v>Sector 2</v>
      </c>
    </row>
    <row r="37" spans="1:20" x14ac:dyDescent="0.2">
      <c r="A37" s="20" t="s">
        <v>6902</v>
      </c>
      <c r="B37" s="20" t="s">
        <v>18</v>
      </c>
      <c r="C37" s="20" t="s">
        <v>50</v>
      </c>
      <c r="D37" s="20" t="s">
        <v>132</v>
      </c>
      <c r="E37" s="20"/>
      <c r="F37" s="21">
        <v>46318.510057870371</v>
      </c>
      <c r="G37" s="20" t="s">
        <v>22</v>
      </c>
      <c r="H37" s="20" t="s">
        <v>6903</v>
      </c>
      <c r="I37" s="22">
        <v>280</v>
      </c>
      <c r="J37" s="20" t="s">
        <v>23</v>
      </c>
      <c r="K37" s="20" t="s">
        <v>51</v>
      </c>
      <c r="L37" s="22">
        <v>862</v>
      </c>
      <c r="M37" s="20" t="s">
        <v>46</v>
      </c>
      <c r="N37" s="21">
        <v>46318.561331018514</v>
      </c>
      <c r="O37" s="22">
        <v>280</v>
      </c>
      <c r="P37" s="20" t="s">
        <v>26</v>
      </c>
      <c r="Q37" s="22">
        <v>30</v>
      </c>
      <c r="R37" s="3" t="str">
        <f>IF(OR(G37="12R",G37="12L"),_xlfn.XLOOKUP(C37,DB!$A$2:$A$255,DB!$B$2:$B$255,""),IF(OR(G37="30L",G37="30R"),_xlfn.XLOOKUP(C37,DB!$A$2:$A$255,DB!$C$2:$C$255,""),""))</f>
        <v>UDGUV</v>
      </c>
      <c r="S37" s="3">
        <f t="shared" si="0"/>
        <v>12</v>
      </c>
      <c r="T37" s="3" t="str">
        <f>_xlfn.XLOOKUP(C37,DB!$A$2:$A$255,DB!$D$2:$D$255,"")</f>
        <v>Sector 2</v>
      </c>
    </row>
    <row r="38" spans="1:20" x14ac:dyDescent="0.2">
      <c r="A38" s="20" t="s">
        <v>127</v>
      </c>
      <c r="B38" s="20" t="s">
        <v>18</v>
      </c>
      <c r="C38" s="20" t="s">
        <v>128</v>
      </c>
      <c r="D38" s="20" t="s">
        <v>129</v>
      </c>
      <c r="E38" s="20" t="s">
        <v>4506</v>
      </c>
      <c r="F38" s="21">
        <v>46318.516712962963</v>
      </c>
      <c r="G38" s="20" t="s">
        <v>22</v>
      </c>
      <c r="H38" s="20" t="s">
        <v>6904</v>
      </c>
      <c r="I38" s="22">
        <v>380</v>
      </c>
      <c r="J38" s="20" t="s">
        <v>23</v>
      </c>
      <c r="K38" s="20" t="s">
        <v>24</v>
      </c>
      <c r="L38" s="22">
        <v>521</v>
      </c>
      <c r="M38" s="20" t="s">
        <v>130</v>
      </c>
      <c r="N38" s="21">
        <v>46318.547418981485</v>
      </c>
      <c r="O38" s="22">
        <v>380</v>
      </c>
      <c r="P38" s="20" t="s">
        <v>26</v>
      </c>
      <c r="Q38" s="22">
        <v>190</v>
      </c>
      <c r="R38" s="3" t="str">
        <f>IF(OR(G38="12R",G38="12L"),_xlfn.XLOOKUP(C38,DB!$A$2:$A$255,DB!$B$2:$B$255,""),IF(OR(G38="30L",G38="30R"),_xlfn.XLOOKUP(C38,DB!$A$2:$A$255,DB!$C$2:$C$255,""),""))</f>
        <v>ENEBA</v>
      </c>
      <c r="S38" s="3">
        <f t="shared" si="0"/>
        <v>12</v>
      </c>
      <c r="T38" s="3" t="str">
        <f>_xlfn.XLOOKUP(C38,DB!$A$2:$A$255,DB!$D$2:$D$255,"")</f>
        <v>Sector 3</v>
      </c>
    </row>
    <row r="39" spans="1:20" x14ac:dyDescent="0.2">
      <c r="A39" s="20" t="s">
        <v>121</v>
      </c>
      <c r="B39" s="20" t="s">
        <v>18</v>
      </c>
      <c r="C39" s="20" t="s">
        <v>122</v>
      </c>
      <c r="D39" s="20" t="s">
        <v>123</v>
      </c>
      <c r="E39" s="20" t="s">
        <v>6905</v>
      </c>
      <c r="F39" s="21">
        <v>46318.535891203705</v>
      </c>
      <c r="G39" s="20" t="s">
        <v>22</v>
      </c>
      <c r="H39" s="20" t="s">
        <v>6906</v>
      </c>
      <c r="I39" s="22">
        <v>340</v>
      </c>
      <c r="J39" s="20" t="s">
        <v>23</v>
      </c>
      <c r="K39" s="20" t="s">
        <v>24</v>
      </c>
      <c r="L39" s="22">
        <v>543</v>
      </c>
      <c r="M39" s="20" t="s">
        <v>130</v>
      </c>
      <c r="N39" s="21">
        <v>46318.566655092596</v>
      </c>
      <c r="O39" s="22">
        <v>340</v>
      </c>
      <c r="P39" s="20" t="s">
        <v>26</v>
      </c>
      <c r="Q39" s="22">
        <v>40</v>
      </c>
      <c r="R39" s="3" t="str">
        <f>IF(OR(G39="12R",G39="12L"),_xlfn.XLOOKUP(C39,DB!$A$2:$A$255,DB!$B$2:$B$255,""),IF(OR(G39="30L",G39="30R"),_xlfn.XLOOKUP(C39,DB!$A$2:$A$255,DB!$C$2:$C$255,""),""))</f>
        <v>ENEBA</v>
      </c>
      <c r="S39" s="3">
        <f t="shared" si="0"/>
        <v>12</v>
      </c>
      <c r="T39" s="3" t="str">
        <f>_xlfn.XLOOKUP(C39,DB!$A$2:$A$255,DB!$D$2:$D$255,"")</f>
        <v>Sector 3</v>
      </c>
    </row>
    <row r="40" spans="1:20" x14ac:dyDescent="0.2">
      <c r="A40" s="20" t="s">
        <v>5801</v>
      </c>
      <c r="B40" s="20" t="s">
        <v>18</v>
      </c>
      <c r="C40" s="20" t="s">
        <v>929</v>
      </c>
      <c r="D40" s="20" t="s">
        <v>235</v>
      </c>
      <c r="E40" s="20"/>
      <c r="F40" s="21">
        <v>46318.537569444445</v>
      </c>
      <c r="G40" s="20" t="s">
        <v>22</v>
      </c>
      <c r="H40" s="20" t="s">
        <v>6907</v>
      </c>
      <c r="I40" s="22">
        <v>410</v>
      </c>
      <c r="J40" s="20" t="s">
        <v>23</v>
      </c>
      <c r="K40" s="20" t="s">
        <v>51</v>
      </c>
      <c r="L40" s="22">
        <v>224</v>
      </c>
      <c r="M40" s="20" t="s">
        <v>383</v>
      </c>
      <c r="N40" s="21">
        <v>46318.550763888888</v>
      </c>
      <c r="O40" s="22">
        <v>377</v>
      </c>
      <c r="P40" s="20" t="s">
        <v>26</v>
      </c>
      <c r="Q40" s="22">
        <v>40</v>
      </c>
      <c r="R40" s="3" t="str">
        <f>IF(OR(G40="12R",G40="12L"),_xlfn.XLOOKUP(C40,DB!$A$2:$A$255,DB!$B$2:$B$255,""),IF(OR(G40="30L",G40="30R"),_xlfn.XLOOKUP(C40,DB!$A$2:$A$255,DB!$C$2:$C$255,""),""))</f>
        <v>NUDAL</v>
      </c>
      <c r="S40" s="3">
        <f t="shared" si="0"/>
        <v>12</v>
      </c>
      <c r="T40" s="3" t="str">
        <f>_xlfn.XLOOKUP(C40,DB!$A$2:$A$255,DB!$D$2:$D$255,"")</f>
        <v>Sector 3</v>
      </c>
    </row>
    <row r="41" spans="1:20" x14ac:dyDescent="0.2">
      <c r="A41" s="20" t="s">
        <v>133</v>
      </c>
      <c r="B41" s="20" t="s">
        <v>18</v>
      </c>
      <c r="C41" s="20" t="s">
        <v>134</v>
      </c>
      <c r="D41" s="20" t="s">
        <v>129</v>
      </c>
      <c r="E41" s="20" t="s">
        <v>1304</v>
      </c>
      <c r="F41" s="21">
        <v>46318.54519675926</v>
      </c>
      <c r="G41" s="20" t="s">
        <v>22</v>
      </c>
      <c r="H41" s="20" t="s">
        <v>6908</v>
      </c>
      <c r="I41" s="22">
        <v>370</v>
      </c>
      <c r="J41" s="20" t="s">
        <v>23</v>
      </c>
      <c r="K41" s="20" t="s">
        <v>24</v>
      </c>
      <c r="L41" s="22">
        <v>353</v>
      </c>
      <c r="M41" s="20" t="s">
        <v>31</v>
      </c>
      <c r="N41" s="21">
        <v>46318.565706018519</v>
      </c>
      <c r="O41" s="22">
        <v>370</v>
      </c>
      <c r="P41" s="20" t="s">
        <v>26</v>
      </c>
      <c r="Q41" s="22">
        <v>40</v>
      </c>
      <c r="R41" s="3" t="str">
        <f>IF(OR(G41="12R",G41="12L"),_xlfn.XLOOKUP(C41,DB!$A$2:$A$255,DB!$B$2:$B$255,""),IF(OR(G41="30L",G41="30R"),_xlfn.XLOOKUP(C41,DB!$A$2:$A$255,DB!$C$2:$C$255,""),""))</f>
        <v>ENEBA</v>
      </c>
      <c r="S41" s="3">
        <f t="shared" si="0"/>
        <v>13</v>
      </c>
      <c r="T41" s="3" t="str">
        <f>_xlfn.XLOOKUP(C41,DB!$A$2:$A$255,DB!$D$2:$D$255,"")</f>
        <v>Sector 3</v>
      </c>
    </row>
    <row r="42" spans="1:20" x14ac:dyDescent="0.2">
      <c r="A42" s="20" t="s">
        <v>125</v>
      </c>
      <c r="B42" s="20" t="s">
        <v>18</v>
      </c>
      <c r="C42" s="20" t="s">
        <v>43</v>
      </c>
      <c r="D42" s="20" t="s">
        <v>44</v>
      </c>
      <c r="E42" s="20" t="s">
        <v>45</v>
      </c>
      <c r="F42" s="21">
        <v>46318.548981481479</v>
      </c>
      <c r="G42" s="20" t="s">
        <v>22</v>
      </c>
      <c r="H42" s="20" t="s">
        <v>6909</v>
      </c>
      <c r="I42" s="22">
        <v>380</v>
      </c>
      <c r="J42" s="20" t="s">
        <v>23</v>
      </c>
      <c r="K42" s="20" t="s">
        <v>24</v>
      </c>
      <c r="L42" s="22">
        <v>859</v>
      </c>
      <c r="M42" s="20" t="s">
        <v>46</v>
      </c>
      <c r="N42" s="21">
        <v>46318.600405092591</v>
      </c>
      <c r="O42" s="22">
        <v>380</v>
      </c>
      <c r="P42" s="20" t="s">
        <v>26</v>
      </c>
      <c r="Q42" s="22">
        <v>190</v>
      </c>
      <c r="R42" s="3" t="str">
        <f>IF(OR(G42="12R",G42="12L"),_xlfn.XLOOKUP(C42,DB!$A$2:$A$255,DB!$B$2:$B$255,""),IF(OR(G42="30L",G42="30R"),_xlfn.XLOOKUP(C42,DB!$A$2:$A$255,DB!$C$2:$C$255,""),""))</f>
        <v>UDGUV</v>
      </c>
      <c r="S42" s="3">
        <f t="shared" si="0"/>
        <v>13</v>
      </c>
      <c r="T42" s="3" t="str">
        <f>_xlfn.XLOOKUP(C42,DB!$A$2:$A$255,DB!$D$2:$D$255,"")</f>
        <v>Sector 2</v>
      </c>
    </row>
    <row r="43" spans="1:20" x14ac:dyDescent="0.2">
      <c r="A43" s="20" t="s">
        <v>568</v>
      </c>
      <c r="B43" s="20" t="s">
        <v>18</v>
      </c>
      <c r="C43" s="20" t="s">
        <v>210</v>
      </c>
      <c r="D43" s="20" t="s">
        <v>433</v>
      </c>
      <c r="E43" s="20" t="s">
        <v>569</v>
      </c>
      <c r="F43" s="21">
        <v>46318.556921296295</v>
      </c>
      <c r="G43" s="20" t="s">
        <v>22</v>
      </c>
      <c r="H43" s="20" t="s">
        <v>6910</v>
      </c>
      <c r="I43" s="22">
        <v>390</v>
      </c>
      <c r="J43" s="20" t="s">
        <v>23</v>
      </c>
      <c r="K43" s="20" t="s">
        <v>24</v>
      </c>
      <c r="L43" s="22">
        <v>189</v>
      </c>
      <c r="M43" s="20" t="s">
        <v>6911</v>
      </c>
      <c r="N43" s="21">
        <v>46318.567256944443</v>
      </c>
      <c r="O43" s="22">
        <v>350</v>
      </c>
      <c r="P43" s="20" t="s">
        <v>41</v>
      </c>
      <c r="Q43" s="22">
        <v>190</v>
      </c>
      <c r="R43" s="3" t="str">
        <f>IF(OR(G43="12R",G43="12L"),_xlfn.XLOOKUP(C43,DB!$A$2:$A$255,DB!$B$2:$B$255,""),IF(OR(G43="30L",G43="30R"),_xlfn.XLOOKUP(C43,DB!$A$2:$A$255,DB!$C$2:$C$255,""),""))</f>
        <v>TAKUX</v>
      </c>
      <c r="S43" s="3">
        <f t="shared" si="0"/>
        <v>13</v>
      </c>
      <c r="T43" s="3" t="str">
        <f>_xlfn.XLOOKUP(C43,DB!$A$2:$A$255,DB!$D$2:$D$255,"")</f>
        <v>Sector 7</v>
      </c>
    </row>
    <row r="44" spans="1:20" x14ac:dyDescent="0.2">
      <c r="A44" s="20" t="s">
        <v>135</v>
      </c>
      <c r="B44" s="20" t="s">
        <v>18</v>
      </c>
      <c r="C44" s="20" t="s">
        <v>136</v>
      </c>
      <c r="D44" s="20" t="s">
        <v>44</v>
      </c>
      <c r="E44" s="20" t="s">
        <v>6316</v>
      </c>
      <c r="F44" s="21">
        <v>46318.584108796298</v>
      </c>
      <c r="G44" s="20" t="s">
        <v>22</v>
      </c>
      <c r="H44" s="20" t="s">
        <v>6912</v>
      </c>
      <c r="I44" s="22">
        <v>350</v>
      </c>
      <c r="J44" s="20" t="s">
        <v>23</v>
      </c>
      <c r="K44" s="20" t="s">
        <v>24</v>
      </c>
      <c r="L44" s="22">
        <v>374</v>
      </c>
      <c r="M44" s="20" t="s">
        <v>517</v>
      </c>
      <c r="N44" s="21">
        <v>46318.604780092588</v>
      </c>
      <c r="O44" s="22">
        <v>350</v>
      </c>
      <c r="P44" s="20" t="s">
        <v>26</v>
      </c>
      <c r="Q44" s="22">
        <v>40</v>
      </c>
      <c r="R44" s="3" t="str">
        <f>IF(OR(G44="12R",G44="12L"),_xlfn.XLOOKUP(C44,DB!$A$2:$A$255,DB!$B$2:$B$255,""),IF(OR(G44="30L",G44="30R"),_xlfn.XLOOKUP(C44,DB!$A$2:$A$255,DB!$C$2:$C$255,""),""))</f>
        <v>OMSUK</v>
      </c>
      <c r="S44" s="3">
        <f t="shared" si="0"/>
        <v>14</v>
      </c>
      <c r="T44" s="3" t="str">
        <f>_xlfn.XLOOKUP(C44,DB!$A$2:$A$255,DB!$D$2:$D$255,"")</f>
        <v>Sector 3</v>
      </c>
    </row>
    <row r="45" spans="1:20" x14ac:dyDescent="0.2">
      <c r="A45" s="20" t="s">
        <v>570</v>
      </c>
      <c r="B45" s="20" t="s">
        <v>18</v>
      </c>
      <c r="C45" s="20" t="s">
        <v>221</v>
      </c>
      <c r="D45" s="20" t="s">
        <v>20</v>
      </c>
      <c r="E45" s="20" t="s">
        <v>406</v>
      </c>
      <c r="F45" s="21">
        <v>46318.586747685185</v>
      </c>
      <c r="G45" s="20" t="s">
        <v>22</v>
      </c>
      <c r="H45" s="20" t="s">
        <v>6913</v>
      </c>
      <c r="I45" s="22">
        <v>300</v>
      </c>
      <c r="J45" s="20" t="s">
        <v>23</v>
      </c>
      <c r="K45" s="20" t="s">
        <v>24</v>
      </c>
      <c r="L45" s="22">
        <v>859</v>
      </c>
      <c r="M45" s="20" t="s">
        <v>378</v>
      </c>
      <c r="N45" s="21">
        <v>46318.635601851856</v>
      </c>
      <c r="O45" s="22">
        <v>300</v>
      </c>
      <c r="P45" s="20" t="s">
        <v>26</v>
      </c>
      <c r="Q45" s="22">
        <v>190</v>
      </c>
      <c r="R45" s="3" t="str">
        <f>IF(OR(G45="12R",G45="12L"),_xlfn.XLOOKUP(C45,DB!$A$2:$A$255,DB!$B$2:$B$255,""),IF(OR(G45="30L",G45="30R"),_xlfn.XLOOKUP(C45,DB!$A$2:$A$255,DB!$C$2:$C$255,""),""))</f>
        <v>UDGUV</v>
      </c>
      <c r="S45" s="3">
        <f t="shared" si="0"/>
        <v>14</v>
      </c>
      <c r="T45" s="3" t="str">
        <f>_xlfn.XLOOKUP(C45,DB!$A$2:$A$255,DB!$D$2:$D$255,"")</f>
        <v>Sector 2</v>
      </c>
    </row>
    <row r="46" spans="1:20" x14ac:dyDescent="0.2">
      <c r="A46" s="20" t="s">
        <v>415</v>
      </c>
      <c r="B46" s="20" t="s">
        <v>18</v>
      </c>
      <c r="C46" s="20" t="s">
        <v>18</v>
      </c>
      <c r="D46" s="20" t="s">
        <v>416</v>
      </c>
      <c r="E46" s="20"/>
      <c r="F46" s="21">
        <v>46318.588229166664</v>
      </c>
      <c r="G46" s="20" t="s">
        <v>22</v>
      </c>
      <c r="H46" s="20" t="s">
        <v>6914</v>
      </c>
      <c r="I46" s="22">
        <v>15</v>
      </c>
      <c r="J46" s="20" t="s">
        <v>139</v>
      </c>
      <c r="K46" s="20" t="s">
        <v>51</v>
      </c>
      <c r="L46" s="22">
        <v>76</v>
      </c>
      <c r="M46" s="20" t="s">
        <v>18</v>
      </c>
      <c r="N46" s="21">
        <v>46318.623553240745</v>
      </c>
      <c r="O46" s="22">
        <v>0</v>
      </c>
      <c r="P46" s="20" t="s">
        <v>137</v>
      </c>
      <c r="Q46" s="22">
        <v>15</v>
      </c>
      <c r="R46" s="3" t="str">
        <f>IF(OR(G46="12R",G46="12L"),_xlfn.XLOOKUP(C46,DB!$A$2:$A$255,DB!$B$2:$B$255,""),IF(OR(G46="30L",G46="30R"),_xlfn.XLOOKUP(C46,DB!$A$2:$A$255,DB!$C$2:$C$255,""),""))</f>
        <v/>
      </c>
      <c r="S46" s="3">
        <f t="shared" si="0"/>
        <v>14</v>
      </c>
      <c r="T46" s="3" t="str">
        <f>_xlfn.XLOOKUP(C46,DB!$A$2:$A$255,DB!$D$2:$D$255,"")</f>
        <v/>
      </c>
    </row>
    <row r="47" spans="1:20" x14ac:dyDescent="0.2">
      <c r="A47" s="20" t="s">
        <v>187</v>
      </c>
      <c r="B47" s="20" t="s">
        <v>18</v>
      </c>
      <c r="C47" s="20" t="s">
        <v>18</v>
      </c>
      <c r="D47" s="20" t="s">
        <v>188</v>
      </c>
      <c r="E47" s="20"/>
      <c r="F47" s="21">
        <v>46318.590162037042</v>
      </c>
      <c r="G47" s="20" t="s">
        <v>22</v>
      </c>
      <c r="H47" s="20" t="s">
        <v>6915</v>
      </c>
      <c r="I47" s="22">
        <v>15</v>
      </c>
      <c r="J47" s="20" t="s">
        <v>139</v>
      </c>
      <c r="K47" s="20" t="s">
        <v>51</v>
      </c>
      <c r="L47" s="22">
        <v>183</v>
      </c>
      <c r="M47" s="20" t="s">
        <v>18</v>
      </c>
      <c r="N47" s="21">
        <v>46318.658090277779</v>
      </c>
      <c r="O47" s="22">
        <v>0</v>
      </c>
      <c r="P47" s="20" t="s">
        <v>137</v>
      </c>
      <c r="Q47" s="22">
        <v>15</v>
      </c>
      <c r="R47" s="3" t="str">
        <f>IF(OR(G47="12R",G47="12L"),_xlfn.XLOOKUP(C47,DB!$A$2:$A$255,DB!$B$2:$B$255,""),IF(OR(G47="30L",G47="30R"),_xlfn.XLOOKUP(C47,DB!$A$2:$A$255,DB!$C$2:$C$255,""),""))</f>
        <v/>
      </c>
      <c r="S47" s="3">
        <f t="shared" si="0"/>
        <v>14</v>
      </c>
      <c r="T47" s="3" t="str">
        <f>_xlfn.XLOOKUP(C47,DB!$A$2:$A$255,DB!$D$2:$D$255,"")</f>
        <v/>
      </c>
    </row>
    <row r="48" spans="1:20" x14ac:dyDescent="0.2">
      <c r="A48" s="20" t="s">
        <v>140</v>
      </c>
      <c r="B48" s="20" t="s">
        <v>18</v>
      </c>
      <c r="C48" s="20" t="s">
        <v>43</v>
      </c>
      <c r="D48" s="20" t="s">
        <v>129</v>
      </c>
      <c r="E48" s="20" t="s">
        <v>1226</v>
      </c>
      <c r="F48" s="21">
        <v>46318.601099537038</v>
      </c>
      <c r="G48" s="20" t="s">
        <v>22</v>
      </c>
      <c r="H48" s="20" t="s">
        <v>6916</v>
      </c>
      <c r="I48" s="22">
        <v>380</v>
      </c>
      <c r="J48" s="20" t="s">
        <v>23</v>
      </c>
      <c r="K48" s="20" t="s">
        <v>24</v>
      </c>
      <c r="L48" s="22">
        <v>881</v>
      </c>
      <c r="M48" s="20" t="s">
        <v>46</v>
      </c>
      <c r="N48" s="21">
        <v>46318.653923611113</v>
      </c>
      <c r="O48" s="22">
        <v>380</v>
      </c>
      <c r="P48" s="20" t="s">
        <v>26</v>
      </c>
      <c r="Q48" s="22">
        <v>185</v>
      </c>
      <c r="R48" s="3" t="str">
        <f>IF(OR(G48="12R",G48="12L"),_xlfn.XLOOKUP(C48,DB!$A$2:$A$255,DB!$B$2:$B$255,""),IF(OR(G48="30L",G48="30R"),_xlfn.XLOOKUP(C48,DB!$A$2:$A$255,DB!$C$2:$C$255,""),""))</f>
        <v>UDGUV</v>
      </c>
      <c r="S48" s="3">
        <f t="shared" si="0"/>
        <v>14</v>
      </c>
      <c r="T48" s="3" t="str">
        <f>_xlfn.XLOOKUP(C48,DB!$A$2:$A$255,DB!$D$2:$D$255,"")</f>
        <v>Sector 2</v>
      </c>
    </row>
    <row r="49" spans="1:20" x14ac:dyDescent="0.2">
      <c r="A49" s="20" t="s">
        <v>2973</v>
      </c>
      <c r="B49" s="20" t="s">
        <v>18</v>
      </c>
      <c r="C49" s="20" t="s">
        <v>128</v>
      </c>
      <c r="D49" s="20" t="s">
        <v>20</v>
      </c>
      <c r="E49" s="20" t="s">
        <v>6026</v>
      </c>
      <c r="F49" s="21">
        <v>46318.621678240743</v>
      </c>
      <c r="G49" s="20" t="s">
        <v>22</v>
      </c>
      <c r="H49" s="20" t="s">
        <v>6917</v>
      </c>
      <c r="I49" s="22">
        <v>380</v>
      </c>
      <c r="J49" s="20" t="s">
        <v>23</v>
      </c>
      <c r="K49" s="20" t="s">
        <v>24</v>
      </c>
      <c r="L49" s="22">
        <v>589</v>
      </c>
      <c r="M49" s="20" t="s">
        <v>130</v>
      </c>
      <c r="N49" s="21">
        <v>46318.654479166667</v>
      </c>
      <c r="O49" s="22">
        <v>360</v>
      </c>
      <c r="P49" s="20" t="s">
        <v>26</v>
      </c>
      <c r="Q49" s="22">
        <v>40</v>
      </c>
      <c r="R49" s="3" t="str">
        <f>IF(OR(G49="12R",G49="12L"),_xlfn.XLOOKUP(C49,DB!$A$2:$A$255,DB!$B$2:$B$255,""),IF(OR(G49="30L",G49="30R"),_xlfn.XLOOKUP(C49,DB!$A$2:$A$255,DB!$C$2:$C$255,""),""))</f>
        <v>ENEBA</v>
      </c>
      <c r="S49" s="3">
        <f t="shared" si="0"/>
        <v>14</v>
      </c>
      <c r="T49" s="3" t="str">
        <f>_xlfn.XLOOKUP(C49,DB!$A$2:$A$255,DB!$D$2:$D$255,"")</f>
        <v>Sector 3</v>
      </c>
    </row>
    <row r="50" spans="1:20" x14ac:dyDescent="0.2">
      <c r="A50" s="20" t="s">
        <v>146</v>
      </c>
      <c r="B50" s="20" t="s">
        <v>18</v>
      </c>
      <c r="C50" s="20" t="s">
        <v>33</v>
      </c>
      <c r="D50" s="20" t="s">
        <v>34</v>
      </c>
      <c r="E50" s="20" t="s">
        <v>6864</v>
      </c>
      <c r="F50" s="21">
        <v>46318.630162037036</v>
      </c>
      <c r="G50" s="20" t="s">
        <v>22</v>
      </c>
      <c r="H50" s="20" t="s">
        <v>6918</v>
      </c>
      <c r="I50" s="22">
        <v>360</v>
      </c>
      <c r="J50" s="20" t="s">
        <v>23</v>
      </c>
      <c r="K50" s="20" t="s">
        <v>24</v>
      </c>
      <c r="L50" s="22">
        <v>878</v>
      </c>
      <c r="M50" s="20" t="s">
        <v>36</v>
      </c>
      <c r="N50" s="21">
        <v>46318.681956018518</v>
      </c>
      <c r="O50" s="22">
        <v>360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147</v>
      </c>
      <c r="B51" s="20" t="s">
        <v>18</v>
      </c>
      <c r="C51" s="20" t="s">
        <v>148</v>
      </c>
      <c r="D51" s="20" t="s">
        <v>64</v>
      </c>
      <c r="E51" s="20" t="s">
        <v>67</v>
      </c>
      <c r="F51" s="21">
        <v>46318.631527777776</v>
      </c>
      <c r="G51" s="20" t="s">
        <v>22</v>
      </c>
      <c r="H51" s="20" t="s">
        <v>6919</v>
      </c>
      <c r="I51" s="22">
        <v>330</v>
      </c>
      <c r="J51" s="20" t="s">
        <v>23</v>
      </c>
      <c r="K51" s="20" t="s">
        <v>24</v>
      </c>
      <c r="L51" s="22">
        <v>136</v>
      </c>
      <c r="M51" s="20" t="s">
        <v>40</v>
      </c>
      <c r="N51" s="21">
        <v>46318.640231481477</v>
      </c>
      <c r="O51" s="22">
        <v>291</v>
      </c>
      <c r="P51" s="20" t="s">
        <v>26</v>
      </c>
      <c r="Q51" s="22">
        <v>190</v>
      </c>
      <c r="R51" s="3" t="str">
        <f>IF(OR(G51="12R",G51="12L"),_xlfn.XLOOKUP(C51,DB!$A$2:$A$255,DB!$B$2:$B$255,""),IF(OR(G51="30L",G51="30R"),_xlfn.XLOOKUP(C51,DB!$A$2:$A$255,DB!$C$2:$C$255,""),""))</f>
        <v>NUDAL</v>
      </c>
      <c r="S51" s="3">
        <f t="shared" si="0"/>
        <v>15</v>
      </c>
      <c r="T51" s="3" t="str">
        <f>_xlfn.XLOOKUP(C51,DB!$A$2:$A$255,DB!$D$2:$D$255,"")</f>
        <v>Sector 3</v>
      </c>
    </row>
    <row r="52" spans="1:20" x14ac:dyDescent="0.2">
      <c r="A52" s="20" t="s">
        <v>6920</v>
      </c>
      <c r="B52" s="20" t="s">
        <v>18</v>
      </c>
      <c r="C52" s="20" t="s">
        <v>50</v>
      </c>
      <c r="D52" s="20" t="s">
        <v>542</v>
      </c>
      <c r="E52" s="20" t="s">
        <v>4733</v>
      </c>
      <c r="F52" s="21">
        <v>46318.637789351851</v>
      </c>
      <c r="G52" s="20" t="s">
        <v>22</v>
      </c>
      <c r="H52" s="20" t="s">
        <v>6921</v>
      </c>
      <c r="I52" s="22">
        <v>400</v>
      </c>
      <c r="J52" s="20" t="s">
        <v>23</v>
      </c>
      <c r="K52" s="20" t="s">
        <v>51</v>
      </c>
      <c r="L52" s="22">
        <v>860</v>
      </c>
      <c r="M52" s="20" t="s">
        <v>46</v>
      </c>
      <c r="N52" s="21">
        <v>46318.69332175926</v>
      </c>
      <c r="O52" s="22">
        <v>400</v>
      </c>
      <c r="P52" s="20" t="s">
        <v>26</v>
      </c>
      <c r="Q52" s="22">
        <v>30</v>
      </c>
      <c r="R52" s="3" t="str">
        <f>IF(OR(G52="12R",G52="12L"),_xlfn.XLOOKUP(C52,DB!$A$2:$A$255,DB!$B$2:$B$255,""),IF(OR(G52="30L",G52="30R"),_xlfn.XLOOKUP(C52,DB!$A$2:$A$255,DB!$C$2:$C$255,""),""))</f>
        <v>UDGUV</v>
      </c>
      <c r="S52" s="3">
        <f t="shared" si="0"/>
        <v>15</v>
      </c>
      <c r="T52" s="3" t="str">
        <f>_xlfn.XLOOKUP(C52,DB!$A$2:$A$255,DB!$D$2:$D$255,"")</f>
        <v>Sector 2</v>
      </c>
    </row>
    <row r="53" spans="1:20" x14ac:dyDescent="0.2">
      <c r="A53" s="20" t="s">
        <v>163</v>
      </c>
      <c r="B53" s="20" t="s">
        <v>18</v>
      </c>
      <c r="C53" s="20" t="s">
        <v>101</v>
      </c>
      <c r="D53" s="20" t="s">
        <v>129</v>
      </c>
      <c r="E53" s="20" t="s">
        <v>867</v>
      </c>
      <c r="F53" s="21">
        <v>46318.65216435185</v>
      </c>
      <c r="G53" s="20" t="s">
        <v>22</v>
      </c>
      <c r="H53" s="20" t="s">
        <v>6922</v>
      </c>
      <c r="I53" s="22">
        <v>380</v>
      </c>
      <c r="J53" s="20" t="s">
        <v>23</v>
      </c>
      <c r="K53" s="20" t="s">
        <v>24</v>
      </c>
      <c r="L53" s="22">
        <v>858</v>
      </c>
      <c r="M53" s="20" t="s">
        <v>46</v>
      </c>
      <c r="N53" s="21">
        <v>46318.703368055554</v>
      </c>
      <c r="O53" s="22">
        <v>380</v>
      </c>
      <c r="P53" s="20" t="s">
        <v>26</v>
      </c>
      <c r="Q53" s="22">
        <v>190</v>
      </c>
      <c r="R53" s="3" t="str">
        <f>IF(OR(G53="12R",G53="12L"),_xlfn.XLOOKUP(C53,DB!$A$2:$A$255,DB!$B$2:$B$255,""),IF(OR(G53="30L",G53="30R"),_xlfn.XLOOKUP(C53,DB!$A$2:$A$255,DB!$C$2:$C$255,""),""))</f>
        <v>UDGUV</v>
      </c>
      <c r="S53" s="3">
        <f t="shared" si="0"/>
        <v>15</v>
      </c>
      <c r="T53" s="3" t="str">
        <f>_xlfn.XLOOKUP(C53,DB!$A$2:$A$255,DB!$D$2:$D$255,"")</f>
        <v>Sector 2</v>
      </c>
    </row>
    <row r="54" spans="1:20" x14ac:dyDescent="0.2">
      <c r="A54" s="20" t="s">
        <v>158</v>
      </c>
      <c r="B54" s="20" t="s">
        <v>18</v>
      </c>
      <c r="C54" s="20" t="s">
        <v>101</v>
      </c>
      <c r="D54" s="20" t="s">
        <v>34</v>
      </c>
      <c r="E54" s="20" t="s">
        <v>6119</v>
      </c>
      <c r="F54" s="21">
        <v>46318.653657407413</v>
      </c>
      <c r="G54" s="20" t="s">
        <v>22</v>
      </c>
      <c r="H54" s="20" t="s">
        <v>6923</v>
      </c>
      <c r="I54" s="22">
        <v>380</v>
      </c>
      <c r="J54" s="20" t="s">
        <v>23</v>
      </c>
      <c r="K54" s="20" t="s">
        <v>24</v>
      </c>
      <c r="L54" s="22">
        <v>859</v>
      </c>
      <c r="M54" s="20" t="s">
        <v>46</v>
      </c>
      <c r="N54" s="21">
        <v>46318.705000000002</v>
      </c>
      <c r="O54" s="22">
        <v>380</v>
      </c>
      <c r="P54" s="20" t="s">
        <v>26</v>
      </c>
      <c r="Q54" s="22">
        <v>190</v>
      </c>
      <c r="R54" s="3" t="str">
        <f>IF(OR(G54="12R",G54="12L"),_xlfn.XLOOKUP(C54,DB!$A$2:$A$255,DB!$B$2:$B$255,""),IF(OR(G54="30L",G54="30R"),_xlfn.XLOOKUP(C54,DB!$A$2:$A$255,DB!$C$2:$C$255,""),""))</f>
        <v>UDGUV</v>
      </c>
      <c r="S54" s="3">
        <f t="shared" si="0"/>
        <v>15</v>
      </c>
      <c r="T54" s="3" t="str">
        <f>_xlfn.XLOOKUP(C54,DB!$A$2:$A$255,DB!$D$2:$D$255,"")</f>
        <v>Sector 2</v>
      </c>
    </row>
    <row r="55" spans="1:20" x14ac:dyDescent="0.2">
      <c r="A55" s="20" t="s">
        <v>466</v>
      </c>
      <c r="B55" s="20" t="s">
        <v>18</v>
      </c>
      <c r="C55" s="20" t="s">
        <v>50</v>
      </c>
      <c r="D55" s="20" t="s">
        <v>34</v>
      </c>
      <c r="E55" s="20" t="s">
        <v>3053</v>
      </c>
      <c r="F55" s="21">
        <v>46318.656597222223</v>
      </c>
      <c r="G55" s="20" t="s">
        <v>22</v>
      </c>
      <c r="H55" s="20" t="s">
        <v>6473</v>
      </c>
      <c r="I55" s="22">
        <v>360</v>
      </c>
      <c r="J55" s="20" t="s">
        <v>23</v>
      </c>
      <c r="K55" s="20" t="s">
        <v>24</v>
      </c>
      <c r="L55" s="22">
        <v>862</v>
      </c>
      <c r="M55" s="20" t="s">
        <v>46</v>
      </c>
      <c r="N55" s="21">
        <v>46318.707708333328</v>
      </c>
      <c r="O55" s="22">
        <v>340</v>
      </c>
      <c r="P55" s="20" t="s">
        <v>26</v>
      </c>
      <c r="Q55" s="22">
        <v>190</v>
      </c>
      <c r="R55" s="3" t="str">
        <f>IF(OR(G55="12R",G55="12L"),_xlfn.XLOOKUP(C55,DB!$A$2:$A$255,DB!$B$2:$B$255,""),IF(OR(G55="30L",G55="30R"),_xlfn.XLOOKUP(C55,DB!$A$2:$A$255,DB!$C$2:$C$255,""),""))</f>
        <v>UDGUV</v>
      </c>
      <c r="S55" s="3">
        <f t="shared" si="0"/>
        <v>15</v>
      </c>
      <c r="T55" s="3" t="str">
        <f>_xlfn.XLOOKUP(C55,DB!$A$2:$A$255,DB!$D$2:$D$255,"")</f>
        <v>Sector 2</v>
      </c>
    </row>
    <row r="56" spans="1:20" x14ac:dyDescent="0.2">
      <c r="A56" s="20" t="s">
        <v>2986</v>
      </c>
      <c r="B56" s="20" t="s">
        <v>18</v>
      </c>
      <c r="C56" s="20" t="s">
        <v>203</v>
      </c>
      <c r="D56" s="20" t="s">
        <v>54</v>
      </c>
      <c r="E56" s="20" t="s">
        <v>6924</v>
      </c>
      <c r="F56" s="21">
        <v>46318.660127314812</v>
      </c>
      <c r="G56" s="20" t="s">
        <v>22</v>
      </c>
      <c r="H56" s="20" t="s">
        <v>6925</v>
      </c>
      <c r="I56" s="22">
        <v>360</v>
      </c>
      <c r="J56" s="20" t="s">
        <v>23</v>
      </c>
      <c r="K56" s="20" t="s">
        <v>24</v>
      </c>
      <c r="L56" s="22">
        <v>435</v>
      </c>
      <c r="M56" s="20" t="s">
        <v>204</v>
      </c>
      <c r="N56" s="21">
        <v>46318.686319444445</v>
      </c>
      <c r="O56" s="22">
        <v>360</v>
      </c>
      <c r="P56" s="20" t="s">
        <v>26</v>
      </c>
      <c r="Q56" s="22">
        <v>40</v>
      </c>
      <c r="R56" s="3" t="str">
        <f>IF(OR(G56="12R",G56="12L"),_xlfn.XLOOKUP(C56,DB!$A$2:$A$255,DB!$B$2:$B$255,""),IF(OR(G56="30L",G56="30R"),_xlfn.XLOOKUP(C56,DB!$A$2:$A$255,DB!$C$2:$C$255,""),""))</f>
        <v>ENEBA</v>
      </c>
      <c r="S56" s="3">
        <f t="shared" si="0"/>
        <v>15</v>
      </c>
      <c r="T56" s="3" t="str">
        <f>_xlfn.XLOOKUP(C56,DB!$A$2:$A$255,DB!$D$2:$D$255,"")</f>
        <v>Sector 3</v>
      </c>
    </row>
    <row r="57" spans="1:20" x14ac:dyDescent="0.2">
      <c r="A57" s="20" t="s">
        <v>155</v>
      </c>
      <c r="B57" s="20" t="s">
        <v>18</v>
      </c>
      <c r="C57" s="20" t="s">
        <v>33</v>
      </c>
      <c r="D57" s="20" t="s">
        <v>20</v>
      </c>
      <c r="E57" s="20" t="s">
        <v>3807</v>
      </c>
      <c r="F57" s="21">
        <v>46318.663530092592</v>
      </c>
      <c r="G57" s="20" t="s">
        <v>22</v>
      </c>
      <c r="H57" s="20" t="s">
        <v>6926</v>
      </c>
      <c r="I57" s="22">
        <v>320</v>
      </c>
      <c r="J57" s="20" t="s">
        <v>23</v>
      </c>
      <c r="K57" s="20" t="s">
        <v>24</v>
      </c>
      <c r="L57" s="22">
        <v>871</v>
      </c>
      <c r="M57" s="20" t="s">
        <v>36</v>
      </c>
      <c r="N57" s="21">
        <v>46318.713229166664</v>
      </c>
      <c r="O57" s="22">
        <v>320</v>
      </c>
      <c r="P57" s="20" t="s">
        <v>26</v>
      </c>
      <c r="Q57" s="22">
        <v>190</v>
      </c>
      <c r="R57" s="3" t="str">
        <f>IF(OR(G57="12R",G57="12L"),_xlfn.XLOOKUP(C57,DB!$A$2:$A$255,DB!$B$2:$B$255,""),IF(OR(G57="30L",G57="30R"),_xlfn.XLOOKUP(C57,DB!$A$2:$A$255,DB!$C$2:$C$255,""),""))</f>
        <v>UDGUV</v>
      </c>
      <c r="S57" s="3">
        <f t="shared" si="0"/>
        <v>15</v>
      </c>
      <c r="T57" s="3" t="str">
        <f>_xlfn.XLOOKUP(C57,DB!$A$2:$A$255,DB!$D$2:$D$255,"")</f>
        <v>Sector 2</v>
      </c>
    </row>
    <row r="58" spans="1:20" x14ac:dyDescent="0.2">
      <c r="A58" s="20" t="s">
        <v>395</v>
      </c>
      <c r="B58" s="20" t="s">
        <v>18</v>
      </c>
      <c r="C58" s="20" t="s">
        <v>28</v>
      </c>
      <c r="D58" s="20" t="s">
        <v>29</v>
      </c>
      <c r="E58" s="20" t="s">
        <v>6927</v>
      </c>
      <c r="F58" s="21">
        <v>46318.664641203708</v>
      </c>
      <c r="G58" s="20" t="s">
        <v>22</v>
      </c>
      <c r="H58" s="20" t="s">
        <v>6928</v>
      </c>
      <c r="I58" s="22">
        <v>350</v>
      </c>
      <c r="J58" s="20" t="s">
        <v>23</v>
      </c>
      <c r="K58" s="20" t="s">
        <v>24</v>
      </c>
      <c r="L58" s="22">
        <v>365</v>
      </c>
      <c r="M58" s="20" t="s">
        <v>31</v>
      </c>
      <c r="N58" s="21">
        <v>46318.685243055559</v>
      </c>
      <c r="O58" s="22">
        <v>350</v>
      </c>
      <c r="P58" s="20" t="s">
        <v>26</v>
      </c>
      <c r="Q58" s="22">
        <v>40</v>
      </c>
      <c r="R58" s="3" t="str">
        <f>IF(OR(G58="12R",G58="12L"),_xlfn.XLOOKUP(C58,DB!$A$2:$A$255,DB!$B$2:$B$255,""),IF(OR(G58="30L",G58="30R"),_xlfn.XLOOKUP(C58,DB!$A$2:$A$255,DB!$C$2:$C$255,""),""))</f>
        <v>OMSUK</v>
      </c>
      <c r="S58" s="3">
        <f t="shared" si="0"/>
        <v>15</v>
      </c>
      <c r="T58" s="3" t="str">
        <f>_xlfn.XLOOKUP(C58,DB!$A$2:$A$255,DB!$D$2:$D$255,"")</f>
        <v>Sector 3</v>
      </c>
    </row>
    <row r="59" spans="1:20" x14ac:dyDescent="0.2">
      <c r="A59" s="20" t="s">
        <v>154</v>
      </c>
      <c r="B59" s="20" t="s">
        <v>18</v>
      </c>
      <c r="C59" s="20" t="s">
        <v>43</v>
      </c>
      <c r="D59" s="20" t="s">
        <v>61</v>
      </c>
      <c r="E59" s="20" t="s">
        <v>120</v>
      </c>
      <c r="F59" s="21">
        <v>46318.665277777778</v>
      </c>
      <c r="G59" s="20" t="s">
        <v>22</v>
      </c>
      <c r="H59" s="20" t="s">
        <v>6929</v>
      </c>
      <c r="I59" s="22">
        <v>280</v>
      </c>
      <c r="J59" s="20" t="s">
        <v>23</v>
      </c>
      <c r="K59" s="20" t="s">
        <v>24</v>
      </c>
      <c r="L59" s="22">
        <v>859</v>
      </c>
      <c r="M59" s="20" t="s">
        <v>46</v>
      </c>
      <c r="N59" s="21">
        <v>46318.711493055554</v>
      </c>
      <c r="O59" s="22">
        <v>280</v>
      </c>
      <c r="P59" s="20" t="s">
        <v>26</v>
      </c>
      <c r="Q59" s="22">
        <v>190</v>
      </c>
      <c r="R59" s="3" t="str">
        <f>IF(OR(G59="12R",G59="12L"),_xlfn.XLOOKUP(C59,DB!$A$2:$A$255,DB!$B$2:$B$255,""),IF(OR(G59="30L",G59="30R"),_xlfn.XLOOKUP(C59,DB!$A$2:$A$255,DB!$C$2:$C$255,""),""))</f>
        <v>UDGUV</v>
      </c>
      <c r="S59" s="3">
        <f t="shared" si="0"/>
        <v>15</v>
      </c>
      <c r="T59" s="3" t="str">
        <f>_xlfn.XLOOKUP(C59,DB!$A$2:$A$255,DB!$D$2:$D$255,"")</f>
        <v>Sector 2</v>
      </c>
    </row>
    <row r="60" spans="1:20" x14ac:dyDescent="0.2">
      <c r="A60" s="20" t="s">
        <v>162</v>
      </c>
      <c r="B60" s="20" t="s">
        <v>18</v>
      </c>
      <c r="C60" s="20" t="s">
        <v>33</v>
      </c>
      <c r="D60" s="20" t="s">
        <v>34</v>
      </c>
      <c r="E60" s="20" t="s">
        <v>4726</v>
      </c>
      <c r="F60" s="21">
        <v>46318.667708333334</v>
      </c>
      <c r="G60" s="20" t="s">
        <v>22</v>
      </c>
      <c r="H60" s="20" t="s">
        <v>6930</v>
      </c>
      <c r="I60" s="22">
        <v>300</v>
      </c>
      <c r="J60" s="20" t="s">
        <v>23</v>
      </c>
      <c r="K60" s="20" t="s">
        <v>24</v>
      </c>
      <c r="L60" s="22">
        <v>878</v>
      </c>
      <c r="M60" s="20" t="s">
        <v>36</v>
      </c>
      <c r="N60" s="21">
        <v>46318.717164351852</v>
      </c>
      <c r="O60" s="22">
        <v>300</v>
      </c>
      <c r="P60" s="20" t="s">
        <v>26</v>
      </c>
      <c r="Q60" s="22">
        <v>190</v>
      </c>
      <c r="R60" s="3" t="str">
        <f>IF(OR(G60="12R",G60="12L"),_xlfn.XLOOKUP(C60,DB!$A$2:$A$255,DB!$B$2:$B$255,""),IF(OR(G60="30L",G60="30R"),_xlfn.XLOOKUP(C60,DB!$A$2:$A$255,DB!$C$2:$C$255,""),""))</f>
        <v>UDGUV</v>
      </c>
      <c r="S60" s="3">
        <f t="shared" si="0"/>
        <v>16</v>
      </c>
      <c r="T60" s="3" t="str">
        <f>_xlfn.XLOOKUP(C60,DB!$A$2:$A$255,DB!$D$2:$D$255,"")</f>
        <v>Sector 2</v>
      </c>
    </row>
    <row r="61" spans="1:20" x14ac:dyDescent="0.2">
      <c r="A61" s="20" t="s">
        <v>223</v>
      </c>
      <c r="B61" s="20" t="s">
        <v>18</v>
      </c>
      <c r="C61" s="20" t="s">
        <v>224</v>
      </c>
      <c r="D61" s="20" t="s">
        <v>29</v>
      </c>
      <c r="E61" s="20" t="s">
        <v>613</v>
      </c>
      <c r="F61" s="21">
        <v>46318.670624999999</v>
      </c>
      <c r="G61" s="20" t="s">
        <v>22</v>
      </c>
      <c r="H61" s="20" t="s">
        <v>6931</v>
      </c>
      <c r="I61" s="22">
        <v>320</v>
      </c>
      <c r="J61" s="20" t="s">
        <v>23</v>
      </c>
      <c r="K61" s="20" t="s">
        <v>24</v>
      </c>
      <c r="L61" s="22">
        <v>542</v>
      </c>
      <c r="M61" s="20" t="s">
        <v>130</v>
      </c>
      <c r="N61" s="21">
        <v>46318.699965277774</v>
      </c>
      <c r="O61" s="22">
        <v>320</v>
      </c>
      <c r="P61" s="20" t="s">
        <v>26</v>
      </c>
      <c r="Q61" s="22">
        <v>40</v>
      </c>
      <c r="R61" s="3" t="str">
        <f>IF(OR(G61="12R",G61="12L"),_xlfn.XLOOKUP(C61,DB!$A$2:$A$255,DB!$B$2:$B$255,""),IF(OR(G61="30L",G61="30R"),_xlfn.XLOOKUP(C61,DB!$A$2:$A$255,DB!$C$2:$C$255,""),""))</f>
        <v>ENEBA</v>
      </c>
      <c r="S61" s="3">
        <f t="shared" si="0"/>
        <v>16</v>
      </c>
      <c r="T61" s="3" t="str">
        <f>_xlfn.XLOOKUP(C61,DB!$A$2:$A$255,DB!$D$2:$D$255,"")</f>
        <v>Sector 3</v>
      </c>
    </row>
    <row r="62" spans="1:20" x14ac:dyDescent="0.2">
      <c r="A62" s="20" t="s">
        <v>157</v>
      </c>
      <c r="B62" s="20" t="s">
        <v>18</v>
      </c>
      <c r="C62" s="20" t="s">
        <v>19</v>
      </c>
      <c r="D62" s="20" t="s">
        <v>54</v>
      </c>
      <c r="E62" s="20" t="s">
        <v>6932</v>
      </c>
      <c r="F62" s="21">
        <v>46318.671469907407</v>
      </c>
      <c r="G62" s="20" t="s">
        <v>22</v>
      </c>
      <c r="H62" s="20" t="s">
        <v>6933</v>
      </c>
      <c r="I62" s="22">
        <v>380</v>
      </c>
      <c r="J62" s="20" t="s">
        <v>23</v>
      </c>
      <c r="K62" s="20" t="s">
        <v>24</v>
      </c>
      <c r="L62" s="22">
        <v>859</v>
      </c>
      <c r="M62" s="20" t="s">
        <v>46</v>
      </c>
      <c r="N62" s="21">
        <v>46318.723368055551</v>
      </c>
      <c r="O62" s="22">
        <v>380</v>
      </c>
      <c r="P62" s="20" t="s">
        <v>26</v>
      </c>
      <c r="Q62" s="22">
        <v>190</v>
      </c>
      <c r="R62" s="3" t="str">
        <f>IF(OR(G62="12R",G62="12L"),_xlfn.XLOOKUP(C62,DB!$A$2:$A$255,DB!$B$2:$B$255,""),IF(OR(G62="30L",G62="30R"),_xlfn.XLOOKUP(C62,DB!$A$2:$A$255,DB!$C$2:$C$255,""),""))</f>
        <v>UDGUV</v>
      </c>
      <c r="S62" s="3">
        <f t="shared" si="0"/>
        <v>16</v>
      </c>
      <c r="T62" s="3" t="str">
        <f>_xlfn.XLOOKUP(C62,DB!$A$2:$A$255,DB!$D$2:$D$255,"")</f>
        <v>Sector 2</v>
      </c>
    </row>
    <row r="63" spans="1:20" x14ac:dyDescent="0.2">
      <c r="A63" s="20" t="s">
        <v>2251</v>
      </c>
      <c r="B63" s="20" t="s">
        <v>18</v>
      </c>
      <c r="C63" s="20" t="s">
        <v>128</v>
      </c>
      <c r="D63" s="20" t="s">
        <v>129</v>
      </c>
      <c r="E63" s="20" t="s">
        <v>6934</v>
      </c>
      <c r="F63" s="21">
        <v>46318.672418981485</v>
      </c>
      <c r="G63" s="20" t="s">
        <v>22</v>
      </c>
      <c r="H63" s="20" t="s">
        <v>6935</v>
      </c>
      <c r="I63" s="22">
        <v>340</v>
      </c>
      <c r="J63" s="20" t="s">
        <v>23</v>
      </c>
      <c r="K63" s="20" t="s">
        <v>24</v>
      </c>
      <c r="L63" s="22">
        <v>543</v>
      </c>
      <c r="M63" s="20" t="s">
        <v>130</v>
      </c>
      <c r="N63" s="21">
        <v>46318.703067129631</v>
      </c>
      <c r="O63" s="22">
        <v>340</v>
      </c>
      <c r="P63" s="20" t="s">
        <v>26</v>
      </c>
      <c r="Q63" s="22">
        <v>40</v>
      </c>
      <c r="R63" s="3" t="str">
        <f>IF(OR(G63="12R",G63="12L"),_xlfn.XLOOKUP(C63,DB!$A$2:$A$255,DB!$B$2:$B$255,""),IF(OR(G63="30L",G63="30R"),_xlfn.XLOOKUP(C63,DB!$A$2:$A$255,DB!$C$2:$C$255,""),""))</f>
        <v>ENEBA</v>
      </c>
      <c r="S63" s="3">
        <f t="shared" si="0"/>
        <v>16</v>
      </c>
      <c r="T63" s="3" t="str">
        <f>_xlfn.XLOOKUP(C63,DB!$A$2:$A$255,DB!$D$2:$D$255,"")</f>
        <v>Sector 3</v>
      </c>
    </row>
    <row r="64" spans="1:20" x14ac:dyDescent="0.2">
      <c r="A64" s="20" t="s">
        <v>160</v>
      </c>
      <c r="B64" s="20" t="s">
        <v>18</v>
      </c>
      <c r="C64" s="20" t="s">
        <v>43</v>
      </c>
      <c r="D64" s="20" t="s">
        <v>61</v>
      </c>
      <c r="E64" s="20" t="s">
        <v>4582</v>
      </c>
      <c r="F64" s="21">
        <v>46318.673344907409</v>
      </c>
      <c r="G64" s="20" t="s">
        <v>22</v>
      </c>
      <c r="H64" s="20" t="s">
        <v>59</v>
      </c>
      <c r="I64" s="22">
        <v>300</v>
      </c>
      <c r="J64" s="20" t="s">
        <v>23</v>
      </c>
      <c r="K64" s="20" t="s">
        <v>24</v>
      </c>
      <c r="L64" s="22">
        <v>859</v>
      </c>
      <c r="M64" s="20" t="s">
        <v>46</v>
      </c>
      <c r="N64" s="21">
        <v>46318.722372685181</v>
      </c>
      <c r="O64" s="22">
        <v>300</v>
      </c>
      <c r="P64" s="20" t="s">
        <v>26</v>
      </c>
      <c r="Q64" s="22">
        <v>190</v>
      </c>
      <c r="R64" s="3" t="str">
        <f>IF(OR(G64="12R",G64="12L"),_xlfn.XLOOKUP(C64,DB!$A$2:$A$255,DB!$B$2:$B$255,""),IF(OR(G64="30L",G64="30R"),_xlfn.XLOOKUP(C64,DB!$A$2:$A$255,DB!$C$2:$C$255,""),""))</f>
        <v>UDGUV</v>
      </c>
      <c r="S64" s="3">
        <f t="shared" si="0"/>
        <v>16</v>
      </c>
      <c r="T64" s="3" t="str">
        <f>_xlfn.XLOOKUP(C64,DB!$A$2:$A$255,DB!$D$2:$D$255,"")</f>
        <v>Sector 2</v>
      </c>
    </row>
    <row r="65" spans="1:20" x14ac:dyDescent="0.2">
      <c r="A65" s="20" t="s">
        <v>2992</v>
      </c>
      <c r="B65" s="20" t="s">
        <v>18</v>
      </c>
      <c r="C65" s="20" t="s">
        <v>493</v>
      </c>
      <c r="D65" s="20" t="s">
        <v>20</v>
      </c>
      <c r="E65" s="20" t="s">
        <v>6499</v>
      </c>
      <c r="F65" s="21">
        <v>46318.674699074079</v>
      </c>
      <c r="G65" s="20" t="s">
        <v>22</v>
      </c>
      <c r="H65" s="20" t="s">
        <v>6936</v>
      </c>
      <c r="I65" s="22">
        <v>320</v>
      </c>
      <c r="J65" s="20" t="s">
        <v>23</v>
      </c>
      <c r="K65" s="20" t="s">
        <v>24</v>
      </c>
      <c r="L65" s="22">
        <v>425</v>
      </c>
      <c r="M65" s="20" t="s">
        <v>204</v>
      </c>
      <c r="N65" s="21">
        <v>46318.698101851856</v>
      </c>
      <c r="O65" s="22">
        <v>320</v>
      </c>
      <c r="P65" s="20" t="s">
        <v>26</v>
      </c>
      <c r="Q65" s="22">
        <v>40</v>
      </c>
      <c r="R65" s="3" t="str">
        <f>IF(OR(G65="12R",G65="12L"),_xlfn.XLOOKUP(C65,DB!$A$2:$A$255,DB!$B$2:$B$255,""),IF(OR(G65="30L",G65="30R"),_xlfn.XLOOKUP(C65,DB!$A$2:$A$255,DB!$C$2:$C$255,""),""))</f>
        <v>ENEBA</v>
      </c>
      <c r="S65" s="3">
        <f t="shared" si="0"/>
        <v>16</v>
      </c>
      <c r="T65" s="3" t="str">
        <f>_xlfn.XLOOKUP(C65,DB!$A$2:$A$255,DB!$D$2:$D$255,"")</f>
        <v>Sector 3</v>
      </c>
    </row>
    <row r="66" spans="1:20" x14ac:dyDescent="0.2">
      <c r="A66" s="20" t="s">
        <v>471</v>
      </c>
      <c r="B66" s="20" t="s">
        <v>18</v>
      </c>
      <c r="C66" s="20" t="s">
        <v>208</v>
      </c>
      <c r="D66" s="20" t="s">
        <v>61</v>
      </c>
      <c r="E66" s="20" t="s">
        <v>5181</v>
      </c>
      <c r="F66" s="21">
        <v>46318.676539351851</v>
      </c>
      <c r="G66" s="20" t="s">
        <v>22</v>
      </c>
      <c r="H66" s="20" t="s">
        <v>6937</v>
      </c>
      <c r="I66" s="22">
        <v>330</v>
      </c>
      <c r="J66" s="20" t="s">
        <v>23</v>
      </c>
      <c r="K66" s="20" t="s">
        <v>24</v>
      </c>
      <c r="L66" s="22">
        <v>366</v>
      </c>
      <c r="M66" s="20" t="s">
        <v>31</v>
      </c>
      <c r="N66" s="21">
        <v>46318.697592592594</v>
      </c>
      <c r="O66" s="22">
        <v>330</v>
      </c>
      <c r="P66" s="20" t="s">
        <v>26</v>
      </c>
      <c r="Q66" s="22">
        <v>40</v>
      </c>
      <c r="R66" s="3" t="str">
        <f>IF(OR(G66="12R",G66="12L"),_xlfn.XLOOKUP(C66,DB!$A$2:$A$255,DB!$B$2:$B$255,""),IF(OR(G66="30L",G66="30R"),_xlfn.XLOOKUP(C66,DB!$A$2:$A$255,DB!$C$2:$C$255,""),""))</f>
        <v>ENEBA</v>
      </c>
      <c r="S66" s="3">
        <f t="shared" si="0"/>
        <v>16</v>
      </c>
      <c r="T66" s="3" t="str">
        <f>_xlfn.XLOOKUP(C66,DB!$A$2:$A$255,DB!$D$2:$D$255,"")</f>
        <v>Sector 3</v>
      </c>
    </row>
    <row r="67" spans="1:20" x14ac:dyDescent="0.2">
      <c r="A67" s="20" t="s">
        <v>177</v>
      </c>
      <c r="B67" s="20" t="s">
        <v>18</v>
      </c>
      <c r="C67" s="20" t="s">
        <v>178</v>
      </c>
      <c r="D67" s="20" t="s">
        <v>44</v>
      </c>
      <c r="E67" s="20" t="s">
        <v>834</v>
      </c>
      <c r="F67" s="21">
        <v>46318.678541666668</v>
      </c>
      <c r="G67" s="20" t="s">
        <v>22</v>
      </c>
      <c r="H67" s="20" t="s">
        <v>6938</v>
      </c>
      <c r="I67" s="22">
        <v>310</v>
      </c>
      <c r="J67" s="20" t="s">
        <v>23</v>
      </c>
      <c r="K67" s="20" t="s">
        <v>24</v>
      </c>
      <c r="L67" s="22">
        <v>365</v>
      </c>
      <c r="M67" s="20" t="s">
        <v>31</v>
      </c>
      <c r="N67" s="21">
        <v>46318.699062500003</v>
      </c>
      <c r="O67" s="22">
        <v>310</v>
      </c>
      <c r="P67" s="20" t="s">
        <v>26</v>
      </c>
      <c r="Q67" s="22">
        <v>40</v>
      </c>
      <c r="R67" s="3" t="str">
        <f>IF(OR(G67="12R",G67="12L"),_xlfn.XLOOKUP(C67,DB!$A$2:$A$255,DB!$B$2:$B$255,""),IF(OR(G67="30L",G67="30R"),_xlfn.XLOOKUP(C67,DB!$A$2:$A$255,DB!$C$2:$C$255,""),""))</f>
        <v>OMSUK</v>
      </c>
      <c r="S67" s="3">
        <f t="shared" ref="S67:S130" si="1">HOUR(F67)</f>
        <v>16</v>
      </c>
      <c r="T67" s="3" t="str">
        <f>_xlfn.XLOOKUP(C67,DB!$A$2:$A$255,DB!$D$2:$D$255,"")</f>
        <v>Sector 3</v>
      </c>
    </row>
    <row r="68" spans="1:20" x14ac:dyDescent="0.2">
      <c r="A68" s="20" t="s">
        <v>175</v>
      </c>
      <c r="B68" s="20" t="s">
        <v>18</v>
      </c>
      <c r="C68" s="20" t="s">
        <v>28</v>
      </c>
      <c r="D68" s="20" t="s">
        <v>61</v>
      </c>
      <c r="E68" s="20" t="s">
        <v>195</v>
      </c>
      <c r="F68" s="21">
        <v>46318.682106481487</v>
      </c>
      <c r="G68" s="20" t="s">
        <v>22</v>
      </c>
      <c r="H68" s="20" t="s">
        <v>6939</v>
      </c>
      <c r="I68" s="22">
        <v>370</v>
      </c>
      <c r="J68" s="20" t="s">
        <v>23</v>
      </c>
      <c r="K68" s="20" t="s">
        <v>24</v>
      </c>
      <c r="L68" s="22">
        <v>359</v>
      </c>
      <c r="M68" s="20" t="s">
        <v>31</v>
      </c>
      <c r="N68" s="21">
        <v>46318.703159722223</v>
      </c>
      <c r="O68" s="22">
        <v>370</v>
      </c>
      <c r="P68" s="20" t="s">
        <v>26</v>
      </c>
      <c r="Q68" s="22">
        <v>40</v>
      </c>
      <c r="R68" s="3" t="str">
        <f>IF(OR(G68="12R",G68="12L"),_xlfn.XLOOKUP(C68,DB!$A$2:$A$255,DB!$B$2:$B$255,""),IF(OR(G68="30L",G68="30R"),_xlfn.XLOOKUP(C68,DB!$A$2:$A$255,DB!$C$2:$C$255,""),""))</f>
        <v>OMSUK</v>
      </c>
      <c r="S68" s="3">
        <f t="shared" si="1"/>
        <v>16</v>
      </c>
      <c r="T68" s="3" t="str">
        <f>_xlfn.XLOOKUP(C68,DB!$A$2:$A$255,DB!$D$2:$D$255,"")</f>
        <v>Sector 3</v>
      </c>
    </row>
    <row r="69" spans="1:20" x14ac:dyDescent="0.2">
      <c r="A69" s="20" t="s">
        <v>171</v>
      </c>
      <c r="B69" s="20" t="s">
        <v>18</v>
      </c>
      <c r="C69" s="20" t="s">
        <v>172</v>
      </c>
      <c r="D69" s="20" t="s">
        <v>34</v>
      </c>
      <c r="E69" s="20" t="s">
        <v>870</v>
      </c>
      <c r="F69" s="21">
        <v>46318.683078703703</v>
      </c>
      <c r="G69" s="20" t="s">
        <v>22</v>
      </c>
      <c r="H69" s="20" t="s">
        <v>6940</v>
      </c>
      <c r="I69" s="22">
        <v>380</v>
      </c>
      <c r="J69" s="20" t="s">
        <v>23</v>
      </c>
      <c r="K69" s="20" t="s">
        <v>24</v>
      </c>
      <c r="L69" s="22">
        <v>325</v>
      </c>
      <c r="M69" s="20" t="s">
        <v>174</v>
      </c>
      <c r="N69" s="21">
        <v>46318.702499999999</v>
      </c>
      <c r="O69" s="22">
        <v>380</v>
      </c>
      <c r="P69" s="20" t="s">
        <v>26</v>
      </c>
      <c r="Q69" s="22">
        <v>190</v>
      </c>
      <c r="R69" s="3" t="str">
        <f>IF(OR(G69="12R",G69="12L"),_xlfn.XLOOKUP(C69,DB!$A$2:$A$255,DB!$B$2:$B$255,""),IF(OR(G69="30L",G69="30R"),_xlfn.XLOOKUP(C69,DB!$A$2:$A$255,DB!$C$2:$C$255,""),""))</f>
        <v>CZM</v>
      </c>
      <c r="S69" s="3">
        <f t="shared" si="1"/>
        <v>16</v>
      </c>
      <c r="T69" s="3" t="str">
        <f>_xlfn.XLOOKUP(C69,DB!$A$2:$A$255,DB!$D$2:$D$255,"")</f>
        <v>Sector 7</v>
      </c>
    </row>
    <row r="70" spans="1:20" x14ac:dyDescent="0.2">
      <c r="A70" s="20" t="s">
        <v>168</v>
      </c>
      <c r="B70" s="20" t="s">
        <v>18</v>
      </c>
      <c r="C70" s="20" t="s">
        <v>115</v>
      </c>
      <c r="D70" s="20" t="s">
        <v>129</v>
      </c>
      <c r="E70" s="20" t="s">
        <v>3532</v>
      </c>
      <c r="F70" s="21">
        <v>46318.684016203704</v>
      </c>
      <c r="G70" s="20" t="s">
        <v>22</v>
      </c>
      <c r="H70" s="20" t="s">
        <v>6941</v>
      </c>
      <c r="I70" s="22">
        <v>370</v>
      </c>
      <c r="J70" s="20" t="s">
        <v>23</v>
      </c>
      <c r="K70" s="20" t="s">
        <v>24</v>
      </c>
      <c r="L70" s="22">
        <v>150</v>
      </c>
      <c r="M70" s="20" t="s">
        <v>117</v>
      </c>
      <c r="N70" s="21">
        <v>46318.693738425922</v>
      </c>
      <c r="O70" s="22">
        <v>289</v>
      </c>
      <c r="P70" s="20" t="s">
        <v>26</v>
      </c>
      <c r="Q70" s="22">
        <v>190</v>
      </c>
      <c r="R70" s="3" t="str">
        <f>IF(OR(G70="12R",G70="12L"),_xlfn.XLOOKUP(C70,DB!$A$2:$A$255,DB!$B$2:$B$255,""),IF(OR(G70="30L",G70="30R"),_xlfn.XLOOKUP(C70,DB!$A$2:$A$255,DB!$C$2:$C$255,""),""))</f>
        <v>TAKUX</v>
      </c>
      <c r="S70" s="3">
        <f t="shared" si="1"/>
        <v>16</v>
      </c>
      <c r="T70" s="3" t="str">
        <f>_xlfn.XLOOKUP(C70,DB!$A$2:$A$255,DB!$D$2:$D$255,"")</f>
        <v>Sector 7</v>
      </c>
    </row>
    <row r="71" spans="1:20" x14ac:dyDescent="0.2">
      <c r="A71" s="20" t="s">
        <v>473</v>
      </c>
      <c r="B71" s="20" t="s">
        <v>18</v>
      </c>
      <c r="C71" s="20" t="s">
        <v>284</v>
      </c>
      <c r="D71" s="20" t="s">
        <v>54</v>
      </c>
      <c r="E71" s="20" t="s">
        <v>704</v>
      </c>
      <c r="F71" s="21">
        <v>46318.685185185182</v>
      </c>
      <c r="G71" s="20" t="s">
        <v>22</v>
      </c>
      <c r="H71" s="20" t="s">
        <v>6942</v>
      </c>
      <c r="I71" s="22">
        <v>380</v>
      </c>
      <c r="J71" s="20" t="s">
        <v>23</v>
      </c>
      <c r="K71" s="20" t="s">
        <v>24</v>
      </c>
      <c r="L71" s="22">
        <v>866</v>
      </c>
      <c r="M71" s="20" t="s">
        <v>181</v>
      </c>
      <c r="N71" s="21">
        <v>46318.737881944442</v>
      </c>
      <c r="O71" s="22">
        <v>380</v>
      </c>
      <c r="P71" s="20" t="s">
        <v>26</v>
      </c>
      <c r="Q71" s="22">
        <v>190</v>
      </c>
      <c r="R71" s="3" t="str">
        <f>IF(OR(G71="12R",G71="12L"),_xlfn.XLOOKUP(C71,DB!$A$2:$A$255,DB!$B$2:$B$255,""),IF(OR(G71="30L",G71="30R"),_xlfn.XLOOKUP(C71,DB!$A$2:$A$255,DB!$C$2:$C$255,""),""))</f>
        <v>UDGUV</v>
      </c>
      <c r="S71" s="3">
        <f t="shared" si="1"/>
        <v>16</v>
      </c>
      <c r="T71" s="3" t="str">
        <f>_xlfn.XLOOKUP(C71,DB!$A$2:$A$255,DB!$D$2:$D$255,"")</f>
        <v>Sector 2</v>
      </c>
    </row>
    <row r="72" spans="1:20" x14ac:dyDescent="0.2">
      <c r="A72" s="20" t="s">
        <v>164</v>
      </c>
      <c r="B72" s="20" t="s">
        <v>18</v>
      </c>
      <c r="C72" s="20" t="s">
        <v>165</v>
      </c>
      <c r="D72" s="20" t="s">
        <v>34</v>
      </c>
      <c r="E72" s="20" t="s">
        <v>159</v>
      </c>
      <c r="F72" s="21">
        <v>46318.686631944445</v>
      </c>
      <c r="G72" s="20" t="s">
        <v>22</v>
      </c>
      <c r="H72" s="20" t="s">
        <v>6943</v>
      </c>
      <c r="I72" s="22">
        <v>360</v>
      </c>
      <c r="J72" s="20" t="s">
        <v>23</v>
      </c>
      <c r="K72" s="20" t="s">
        <v>24</v>
      </c>
      <c r="L72" s="22">
        <v>864</v>
      </c>
      <c r="M72" s="20" t="s">
        <v>36</v>
      </c>
      <c r="N72" s="21">
        <v>46318.737361111111</v>
      </c>
      <c r="O72" s="22">
        <v>360</v>
      </c>
      <c r="P72" s="20" t="s">
        <v>26</v>
      </c>
      <c r="Q72" s="22">
        <v>190</v>
      </c>
      <c r="R72" s="3" t="str">
        <f>IF(OR(G72="12R",G72="12L"),_xlfn.XLOOKUP(C72,DB!$A$2:$A$255,DB!$B$2:$B$255,""),IF(OR(G72="30L",G72="30R"),_xlfn.XLOOKUP(C72,DB!$A$2:$A$255,DB!$C$2:$C$255,""),""))</f>
        <v>UDGUV</v>
      </c>
      <c r="S72" s="3">
        <f t="shared" si="1"/>
        <v>16</v>
      </c>
      <c r="T72" s="3" t="str">
        <f>_xlfn.XLOOKUP(C72,DB!$A$2:$A$255,DB!$D$2:$D$255,"")</f>
        <v>Sector 2</v>
      </c>
    </row>
    <row r="73" spans="1:20" x14ac:dyDescent="0.2">
      <c r="A73" s="20" t="s">
        <v>584</v>
      </c>
      <c r="B73" s="20" t="s">
        <v>18</v>
      </c>
      <c r="C73" s="20" t="s">
        <v>19</v>
      </c>
      <c r="D73" s="20" t="s">
        <v>54</v>
      </c>
      <c r="E73" s="20" t="s">
        <v>222</v>
      </c>
      <c r="F73" s="21">
        <v>46318.690069444448</v>
      </c>
      <c r="G73" s="20" t="s">
        <v>22</v>
      </c>
      <c r="H73" s="20" t="s">
        <v>6944</v>
      </c>
      <c r="I73" s="22">
        <v>300</v>
      </c>
      <c r="J73" s="20" t="s">
        <v>23</v>
      </c>
      <c r="K73" s="20" t="s">
        <v>152</v>
      </c>
      <c r="L73" s="22">
        <v>864</v>
      </c>
      <c r="M73" s="20" t="s">
        <v>753</v>
      </c>
      <c r="N73" s="21">
        <v>46318.736770833333</v>
      </c>
      <c r="O73" s="22">
        <v>300</v>
      </c>
      <c r="P73" s="20" t="s">
        <v>26</v>
      </c>
      <c r="Q73" s="22">
        <v>190</v>
      </c>
      <c r="R73" s="3" t="str">
        <f>IF(OR(G73="12R",G73="12L"),_xlfn.XLOOKUP(C73,DB!$A$2:$A$255,DB!$B$2:$B$255,""),IF(OR(G73="30L",G73="30R"),_xlfn.XLOOKUP(C73,DB!$A$2:$A$255,DB!$C$2:$C$255,""),""))</f>
        <v>UDGUV</v>
      </c>
      <c r="S73" s="3">
        <f t="shared" si="1"/>
        <v>16</v>
      </c>
      <c r="T73" s="3" t="str">
        <f>_xlfn.XLOOKUP(C73,DB!$A$2:$A$255,DB!$D$2:$D$255,"")</f>
        <v>Sector 2</v>
      </c>
    </row>
    <row r="74" spans="1:20" x14ac:dyDescent="0.2">
      <c r="A74" s="20" t="s">
        <v>187</v>
      </c>
      <c r="B74" s="20" t="s">
        <v>18</v>
      </c>
      <c r="C74" s="20" t="s">
        <v>18</v>
      </c>
      <c r="D74" s="20" t="s">
        <v>188</v>
      </c>
      <c r="E74" s="20"/>
      <c r="F74" s="21">
        <v>46318.692847222221</v>
      </c>
      <c r="G74" s="20" t="s">
        <v>22</v>
      </c>
      <c r="H74" s="20" t="s">
        <v>6945</v>
      </c>
      <c r="I74" s="22">
        <v>15</v>
      </c>
      <c r="J74" s="20" t="s">
        <v>139</v>
      </c>
      <c r="K74" s="20" t="s">
        <v>51</v>
      </c>
      <c r="L74" s="22">
        <v>197</v>
      </c>
      <c r="M74" s="20" t="s">
        <v>18</v>
      </c>
      <c r="N74" s="21">
        <v>46318.733287037037</v>
      </c>
      <c r="O74" s="22">
        <v>0</v>
      </c>
      <c r="P74" s="20" t="s">
        <v>137</v>
      </c>
      <c r="Q74" s="22">
        <v>15</v>
      </c>
      <c r="R74" s="3" t="str">
        <f>IF(OR(G74="12R",G74="12L"),_xlfn.XLOOKUP(C74,DB!$A$2:$A$255,DB!$B$2:$B$255,""),IF(OR(G74="30L",G74="30R"),_xlfn.XLOOKUP(C74,DB!$A$2:$A$255,DB!$C$2:$C$255,""),""))</f>
        <v/>
      </c>
      <c r="S74" s="3">
        <f t="shared" si="1"/>
        <v>16</v>
      </c>
      <c r="T74" s="3" t="str">
        <f>_xlfn.XLOOKUP(C74,DB!$A$2:$A$255,DB!$D$2:$D$255,"")</f>
        <v/>
      </c>
    </row>
    <row r="75" spans="1:20" x14ac:dyDescent="0.2">
      <c r="A75" s="20" t="s">
        <v>185</v>
      </c>
      <c r="B75" s="20" t="s">
        <v>18</v>
      </c>
      <c r="C75" s="20" t="s">
        <v>66</v>
      </c>
      <c r="D75" s="20" t="s">
        <v>186</v>
      </c>
      <c r="E75" s="20"/>
      <c r="F75" s="21">
        <v>46318.694710648153</v>
      </c>
      <c r="G75" s="20" t="s">
        <v>22</v>
      </c>
      <c r="H75" s="20" t="s">
        <v>6946</v>
      </c>
      <c r="I75" s="22">
        <v>15</v>
      </c>
      <c r="J75" s="20" t="s">
        <v>139</v>
      </c>
      <c r="K75" s="20" t="s">
        <v>51</v>
      </c>
      <c r="L75" s="22">
        <v>311</v>
      </c>
      <c r="M75" s="20" t="s">
        <v>66</v>
      </c>
      <c r="N75" s="21">
        <v>46318.749664351853</v>
      </c>
      <c r="O75" s="22">
        <v>0</v>
      </c>
      <c r="P75" s="20" t="s">
        <v>137</v>
      </c>
      <c r="Q75" s="22">
        <v>15</v>
      </c>
      <c r="R75" s="3" t="str">
        <f>IF(OR(G75="12R",G75="12L"),_xlfn.XLOOKUP(C75,DB!$A$2:$A$255,DB!$B$2:$B$255,""),IF(OR(G75="30L",G75="30R"),_xlfn.XLOOKUP(C75,DB!$A$2:$A$255,DB!$C$2:$C$255,""),""))</f>
        <v>UDGUV</v>
      </c>
      <c r="S75" s="3">
        <f t="shared" si="1"/>
        <v>16</v>
      </c>
      <c r="T75" s="3" t="str">
        <f>_xlfn.XLOOKUP(C75,DB!$A$2:$A$255,DB!$D$2:$D$255,"")</f>
        <v>Sector 2</v>
      </c>
    </row>
    <row r="76" spans="1:20" x14ac:dyDescent="0.2">
      <c r="A76" s="20" t="s">
        <v>475</v>
      </c>
      <c r="B76" s="20" t="s">
        <v>18</v>
      </c>
      <c r="C76" s="20" t="s">
        <v>249</v>
      </c>
      <c r="D76" s="20" t="s">
        <v>129</v>
      </c>
      <c r="E76" s="20" t="s">
        <v>6947</v>
      </c>
      <c r="F76" s="21">
        <v>46318.696631944447</v>
      </c>
      <c r="G76" s="20" t="s">
        <v>22</v>
      </c>
      <c r="H76" s="20" t="s">
        <v>6948</v>
      </c>
      <c r="I76" s="22">
        <v>380</v>
      </c>
      <c r="J76" s="20" t="s">
        <v>23</v>
      </c>
      <c r="K76" s="20" t="s">
        <v>24</v>
      </c>
      <c r="L76" s="22">
        <v>541</v>
      </c>
      <c r="M76" s="20" t="s">
        <v>130</v>
      </c>
      <c r="N76" s="21">
        <v>46318.728333333333</v>
      </c>
      <c r="O76" s="22">
        <v>380</v>
      </c>
      <c r="P76" s="20" t="s">
        <v>26</v>
      </c>
      <c r="Q76" s="22">
        <v>40</v>
      </c>
      <c r="R76" s="3" t="str">
        <f>IF(OR(G76="12R",G76="12L"),_xlfn.XLOOKUP(C76,DB!$A$2:$A$255,DB!$B$2:$B$255,""),IF(OR(G76="30L",G76="30R"),_xlfn.XLOOKUP(C76,DB!$A$2:$A$255,DB!$C$2:$C$255,""),""))</f>
        <v>UDGUV</v>
      </c>
      <c r="S76" s="3">
        <f t="shared" si="1"/>
        <v>16</v>
      </c>
      <c r="T76" s="3" t="str">
        <f>_xlfn.XLOOKUP(C76,DB!$A$2:$A$255,DB!$D$2:$D$255,"")</f>
        <v>Sector 2</v>
      </c>
    </row>
    <row r="77" spans="1:20" x14ac:dyDescent="0.2">
      <c r="A77" s="20" t="s">
        <v>404</v>
      </c>
      <c r="B77" s="20" t="s">
        <v>18</v>
      </c>
      <c r="C77" s="20" t="s">
        <v>33</v>
      </c>
      <c r="D77" s="20" t="s">
        <v>34</v>
      </c>
      <c r="E77" s="20" t="s">
        <v>640</v>
      </c>
      <c r="F77" s="21">
        <v>46318.697800925926</v>
      </c>
      <c r="G77" s="20" t="s">
        <v>22</v>
      </c>
      <c r="H77" s="20" t="s">
        <v>6949</v>
      </c>
      <c r="I77" s="22">
        <v>340</v>
      </c>
      <c r="J77" s="20" t="s">
        <v>23</v>
      </c>
      <c r="K77" s="20" t="s">
        <v>152</v>
      </c>
      <c r="L77" s="22">
        <v>862</v>
      </c>
      <c r="M77" s="20" t="s">
        <v>36</v>
      </c>
      <c r="N77" s="21">
        <v>46318.747673611113</v>
      </c>
      <c r="O77" s="22">
        <v>340</v>
      </c>
      <c r="P77" s="20" t="s">
        <v>26</v>
      </c>
      <c r="Q77" s="22">
        <v>190</v>
      </c>
      <c r="R77" s="3" t="str">
        <f>IF(OR(G77="12R",G77="12L"),_xlfn.XLOOKUP(C77,DB!$A$2:$A$255,DB!$B$2:$B$255,""),IF(OR(G77="30L",G77="30R"),_xlfn.XLOOKUP(C77,DB!$A$2:$A$255,DB!$C$2:$C$255,""),""))</f>
        <v>UDGUV</v>
      </c>
      <c r="S77" s="3">
        <f t="shared" si="1"/>
        <v>16</v>
      </c>
      <c r="T77" s="3" t="str">
        <f>_xlfn.XLOOKUP(C77,DB!$A$2:$A$255,DB!$D$2:$D$255,"")</f>
        <v>Sector 2</v>
      </c>
    </row>
    <row r="78" spans="1:20" x14ac:dyDescent="0.2">
      <c r="A78" s="20" t="s">
        <v>6950</v>
      </c>
      <c r="B78" s="20" t="s">
        <v>18</v>
      </c>
      <c r="C78" s="20" t="s">
        <v>1035</v>
      </c>
      <c r="D78" s="20" t="s">
        <v>1177</v>
      </c>
      <c r="E78" s="20"/>
      <c r="F78" s="21">
        <v>46318.700219907405</v>
      </c>
      <c r="G78" s="20" t="s">
        <v>22</v>
      </c>
      <c r="H78" s="20" t="s">
        <v>6951</v>
      </c>
      <c r="I78" s="22">
        <v>380</v>
      </c>
      <c r="J78" s="20" t="s">
        <v>23</v>
      </c>
      <c r="K78" s="20" t="s">
        <v>51</v>
      </c>
      <c r="L78" s="22">
        <v>376</v>
      </c>
      <c r="M78" s="20" t="s">
        <v>269</v>
      </c>
      <c r="N78" s="21">
        <v>46318.726076388892</v>
      </c>
      <c r="O78" s="22">
        <v>380</v>
      </c>
      <c r="P78" s="20" t="s">
        <v>137</v>
      </c>
      <c r="Q78" s="22">
        <v>40</v>
      </c>
      <c r="R78" s="3" t="str">
        <f>IF(OR(G78="12R",G78="12L"),_xlfn.XLOOKUP(C78,DB!$A$2:$A$255,DB!$B$2:$B$255,""),IF(OR(G78="30L",G78="30R"),_xlfn.XLOOKUP(C78,DB!$A$2:$A$255,DB!$C$2:$C$255,""),""))</f>
        <v>ENEBA</v>
      </c>
      <c r="S78" s="3">
        <f t="shared" si="1"/>
        <v>16</v>
      </c>
      <c r="T78" s="3" t="str">
        <f>_xlfn.XLOOKUP(C78,DB!$A$2:$A$255,DB!$D$2:$D$255,"")</f>
        <v>Sector 3</v>
      </c>
    </row>
    <row r="79" spans="1:20" x14ac:dyDescent="0.2">
      <c r="A79" s="20" t="s">
        <v>194</v>
      </c>
      <c r="B79" s="20" t="s">
        <v>18</v>
      </c>
      <c r="C79" s="20" t="s">
        <v>144</v>
      </c>
      <c r="D79" s="20" t="s">
        <v>61</v>
      </c>
      <c r="E79" s="20" t="s">
        <v>176</v>
      </c>
      <c r="F79" s="21">
        <v>46318.704004629632</v>
      </c>
      <c r="G79" s="20" t="s">
        <v>22</v>
      </c>
      <c r="H79" s="20" t="s">
        <v>6952</v>
      </c>
      <c r="I79" s="22">
        <v>350</v>
      </c>
      <c r="J79" s="20" t="s">
        <v>23</v>
      </c>
      <c r="K79" s="20" t="s">
        <v>24</v>
      </c>
      <c r="L79" s="22">
        <v>361</v>
      </c>
      <c r="M79" s="20" t="s">
        <v>31</v>
      </c>
      <c r="N79" s="21">
        <v>46318.72556712963</v>
      </c>
      <c r="O79" s="22">
        <v>350</v>
      </c>
      <c r="P79" s="20" t="s">
        <v>26</v>
      </c>
      <c r="Q79" s="22">
        <v>40</v>
      </c>
      <c r="R79" s="3" t="str">
        <f>IF(OR(G79="12R",G79="12L"),_xlfn.XLOOKUP(C79,DB!$A$2:$A$255,DB!$B$2:$B$255,""),IF(OR(G79="30L",G79="30R"),_xlfn.XLOOKUP(C79,DB!$A$2:$A$255,DB!$C$2:$C$255,""),""))</f>
        <v>OMSUK</v>
      </c>
      <c r="S79" s="3">
        <f t="shared" si="1"/>
        <v>16</v>
      </c>
      <c r="T79" s="3" t="str">
        <f>_xlfn.XLOOKUP(C79,DB!$A$2:$A$255,DB!$D$2:$D$255,"")</f>
        <v>Sector 3</v>
      </c>
    </row>
    <row r="80" spans="1:20" x14ac:dyDescent="0.2">
      <c r="A80" s="20" t="s">
        <v>196</v>
      </c>
      <c r="B80" s="20" t="s">
        <v>18</v>
      </c>
      <c r="C80" s="20" t="s">
        <v>43</v>
      </c>
      <c r="D80" s="20" t="s">
        <v>44</v>
      </c>
      <c r="E80" s="20" t="s">
        <v>104</v>
      </c>
      <c r="F80" s="21">
        <v>46318.705069444448</v>
      </c>
      <c r="G80" s="20" t="s">
        <v>22</v>
      </c>
      <c r="H80" s="20" t="s">
        <v>6953</v>
      </c>
      <c r="I80" s="22">
        <v>360</v>
      </c>
      <c r="J80" s="20" t="s">
        <v>23</v>
      </c>
      <c r="K80" s="20" t="s">
        <v>24</v>
      </c>
      <c r="L80" s="22">
        <v>855</v>
      </c>
      <c r="M80" s="20" t="s">
        <v>46</v>
      </c>
      <c r="N80" s="21">
        <v>46318.756168981483</v>
      </c>
      <c r="O80" s="22">
        <v>360</v>
      </c>
      <c r="P80" s="20" t="s">
        <v>26</v>
      </c>
      <c r="Q80" s="22">
        <v>190</v>
      </c>
      <c r="R80" s="3" t="str">
        <f>IF(OR(G80="12R",G80="12L"),_xlfn.XLOOKUP(C80,DB!$A$2:$A$255,DB!$B$2:$B$255,""),IF(OR(G80="30L",G80="30R"),_xlfn.XLOOKUP(C80,DB!$A$2:$A$255,DB!$C$2:$C$255,""),""))</f>
        <v>UDGUV</v>
      </c>
      <c r="S80" s="3">
        <f t="shared" si="1"/>
        <v>16</v>
      </c>
      <c r="T80" s="3" t="str">
        <f>_xlfn.XLOOKUP(C80,DB!$A$2:$A$255,DB!$D$2:$D$255,"")</f>
        <v>Sector 2</v>
      </c>
    </row>
    <row r="81" spans="1:20" x14ac:dyDescent="0.2">
      <c r="A81" s="20" t="s">
        <v>583</v>
      </c>
      <c r="B81" s="20" t="s">
        <v>18</v>
      </c>
      <c r="C81" s="20" t="s">
        <v>115</v>
      </c>
      <c r="D81" s="20" t="s">
        <v>129</v>
      </c>
      <c r="E81" s="20" t="s">
        <v>6954</v>
      </c>
      <c r="F81" s="21">
        <v>46318.70590277778</v>
      </c>
      <c r="G81" s="20" t="s">
        <v>22</v>
      </c>
      <c r="H81" s="20" t="s">
        <v>6955</v>
      </c>
      <c r="I81" s="22">
        <v>370</v>
      </c>
      <c r="J81" s="20" t="s">
        <v>23</v>
      </c>
      <c r="K81" s="20" t="s">
        <v>24</v>
      </c>
      <c r="L81" s="22">
        <v>149</v>
      </c>
      <c r="M81" s="20" t="s">
        <v>117</v>
      </c>
      <c r="N81" s="21">
        <v>46318.715543981481</v>
      </c>
      <c r="O81" s="22">
        <v>290</v>
      </c>
      <c r="P81" s="20" t="s">
        <v>26</v>
      </c>
      <c r="Q81" s="22">
        <v>190</v>
      </c>
      <c r="R81" s="3" t="str">
        <f>IF(OR(G81="12R",G81="12L"),_xlfn.XLOOKUP(C81,DB!$A$2:$A$255,DB!$B$2:$B$255,""),IF(OR(G81="30L",G81="30R"),_xlfn.XLOOKUP(C81,DB!$A$2:$A$255,DB!$C$2:$C$255,""),""))</f>
        <v>TAKUX</v>
      </c>
      <c r="S81" s="3">
        <f t="shared" si="1"/>
        <v>16</v>
      </c>
      <c r="T81" s="3" t="str">
        <f>_xlfn.XLOOKUP(C81,DB!$A$2:$A$255,DB!$D$2:$D$255,"")</f>
        <v>Sector 7</v>
      </c>
    </row>
    <row r="82" spans="1:20" x14ac:dyDescent="0.2">
      <c r="A82" s="20" t="s">
        <v>585</v>
      </c>
      <c r="B82" s="20" t="s">
        <v>18</v>
      </c>
      <c r="C82" s="20" t="s">
        <v>347</v>
      </c>
      <c r="D82" s="20" t="s">
        <v>20</v>
      </c>
      <c r="E82" s="20" t="s">
        <v>743</v>
      </c>
      <c r="F82" s="21">
        <v>46318.707245370373</v>
      </c>
      <c r="G82" s="20" t="s">
        <v>22</v>
      </c>
      <c r="H82" s="20" t="s">
        <v>6956</v>
      </c>
      <c r="I82" s="22">
        <v>300</v>
      </c>
      <c r="J82" s="20" t="s">
        <v>23</v>
      </c>
      <c r="K82" s="20" t="s">
        <v>24</v>
      </c>
      <c r="L82" s="22">
        <v>859</v>
      </c>
      <c r="M82" s="20" t="s">
        <v>46</v>
      </c>
      <c r="N82" s="21">
        <v>46318.755543981482</v>
      </c>
      <c r="O82" s="22">
        <v>300</v>
      </c>
      <c r="P82" s="20" t="s">
        <v>26</v>
      </c>
      <c r="Q82" s="22">
        <v>190</v>
      </c>
      <c r="R82" s="3" t="str">
        <f>IF(OR(G82="12R",G82="12L"),_xlfn.XLOOKUP(C82,DB!$A$2:$A$255,DB!$B$2:$B$255,""),IF(OR(G82="30L",G82="30R"),_xlfn.XLOOKUP(C82,DB!$A$2:$A$255,DB!$C$2:$C$255,""),""))</f>
        <v>UDGUV</v>
      </c>
      <c r="S82" s="3">
        <f t="shared" si="1"/>
        <v>16</v>
      </c>
      <c r="T82" s="3" t="str">
        <f>_xlfn.XLOOKUP(C82,DB!$A$2:$A$255,DB!$D$2:$D$255,"")</f>
        <v>Sector 2</v>
      </c>
    </row>
    <row r="83" spans="1:20" x14ac:dyDescent="0.2">
      <c r="A83" s="20" t="s">
        <v>191</v>
      </c>
      <c r="B83" s="20" t="s">
        <v>18</v>
      </c>
      <c r="C83" s="20" t="s">
        <v>115</v>
      </c>
      <c r="D83" s="20" t="s">
        <v>129</v>
      </c>
      <c r="E83" s="20" t="s">
        <v>1538</v>
      </c>
      <c r="F83" s="21">
        <v>46318.709247685183</v>
      </c>
      <c r="G83" s="20" t="s">
        <v>22</v>
      </c>
      <c r="H83" s="20" t="s">
        <v>6957</v>
      </c>
      <c r="I83" s="22">
        <v>370</v>
      </c>
      <c r="J83" s="20" t="s">
        <v>23</v>
      </c>
      <c r="K83" s="20" t="s">
        <v>24</v>
      </c>
      <c r="L83" s="22">
        <v>149</v>
      </c>
      <c r="M83" s="20" t="s">
        <v>117</v>
      </c>
      <c r="N83" s="21">
        <v>46318.719791666663</v>
      </c>
      <c r="O83" s="22">
        <v>290</v>
      </c>
      <c r="P83" s="20" t="s">
        <v>26</v>
      </c>
      <c r="Q83" s="22">
        <v>190</v>
      </c>
      <c r="R83" s="3" t="str">
        <f>IF(OR(G83="12R",G83="12L"),_xlfn.XLOOKUP(C83,DB!$A$2:$A$255,DB!$B$2:$B$255,""),IF(OR(G83="30L",G83="30R"),_xlfn.XLOOKUP(C83,DB!$A$2:$A$255,DB!$C$2:$C$255,""),""))</f>
        <v>TAKUX</v>
      </c>
      <c r="S83" s="3">
        <f t="shared" si="1"/>
        <v>17</v>
      </c>
      <c r="T83" s="3" t="str">
        <f>_xlfn.XLOOKUP(C83,DB!$A$2:$A$255,DB!$D$2:$D$255,"")</f>
        <v>Sector 7</v>
      </c>
    </row>
    <row r="84" spans="1:20" x14ac:dyDescent="0.2">
      <c r="A84" s="20" t="s">
        <v>248</v>
      </c>
      <c r="B84" s="20" t="s">
        <v>18</v>
      </c>
      <c r="C84" s="20" t="s">
        <v>249</v>
      </c>
      <c r="D84" s="20" t="s">
        <v>116</v>
      </c>
      <c r="E84" s="20" t="s">
        <v>250</v>
      </c>
      <c r="F84" s="21">
        <v>46318.710879629631</v>
      </c>
      <c r="G84" s="20" t="s">
        <v>22</v>
      </c>
      <c r="H84" s="20" t="s">
        <v>6958</v>
      </c>
      <c r="I84" s="22">
        <v>320</v>
      </c>
      <c r="J84" s="20" t="s">
        <v>23</v>
      </c>
      <c r="K84" s="20" t="s">
        <v>24</v>
      </c>
      <c r="L84" s="22">
        <v>535</v>
      </c>
      <c r="M84" s="20" t="s">
        <v>130</v>
      </c>
      <c r="N84" s="21">
        <v>46318.740208333329</v>
      </c>
      <c r="O84" s="22">
        <v>320</v>
      </c>
      <c r="P84" s="20" t="s">
        <v>26</v>
      </c>
      <c r="Q84" s="22">
        <v>40</v>
      </c>
      <c r="R84" s="3" t="str">
        <f>IF(OR(G84="12R",G84="12L"),_xlfn.XLOOKUP(C84,DB!$A$2:$A$255,DB!$B$2:$B$255,""),IF(OR(G84="30L",G84="30R"),_xlfn.XLOOKUP(C84,DB!$A$2:$A$255,DB!$C$2:$C$255,""),""))</f>
        <v>UDGUV</v>
      </c>
      <c r="S84" s="3">
        <f t="shared" si="1"/>
        <v>17</v>
      </c>
      <c r="T84" s="3" t="str">
        <f>_xlfn.XLOOKUP(C84,DB!$A$2:$A$255,DB!$D$2:$D$255,"")</f>
        <v>Sector 2</v>
      </c>
    </row>
    <row r="85" spans="1:20" x14ac:dyDescent="0.2">
      <c r="A85" s="20" t="s">
        <v>192</v>
      </c>
      <c r="B85" s="20" t="s">
        <v>18</v>
      </c>
      <c r="C85" s="20" t="s">
        <v>193</v>
      </c>
      <c r="D85" s="20" t="s">
        <v>54</v>
      </c>
      <c r="E85" s="20" t="s">
        <v>112</v>
      </c>
      <c r="F85" s="21">
        <v>46318.712048611109</v>
      </c>
      <c r="G85" s="20" t="s">
        <v>22</v>
      </c>
      <c r="H85" s="20" t="s">
        <v>6959</v>
      </c>
      <c r="I85" s="22">
        <v>380</v>
      </c>
      <c r="J85" s="20" t="s">
        <v>23</v>
      </c>
      <c r="K85" s="20" t="s">
        <v>24</v>
      </c>
      <c r="L85" s="22">
        <v>833</v>
      </c>
      <c r="M85" s="20" t="s">
        <v>193</v>
      </c>
      <c r="N85" s="21">
        <v>46318.760162037041</v>
      </c>
      <c r="O85" s="22">
        <v>15</v>
      </c>
      <c r="P85" s="20" t="s">
        <v>26</v>
      </c>
      <c r="Q85" s="22">
        <v>190</v>
      </c>
      <c r="R85" s="3" t="str">
        <f>IF(OR(G85="12R",G85="12L"),_xlfn.XLOOKUP(C85,DB!$A$2:$A$255,DB!$B$2:$B$255,""),IF(OR(G85="30L",G85="30R"),_xlfn.XLOOKUP(C85,DB!$A$2:$A$255,DB!$C$2:$C$255,""),""))</f>
        <v>UDGUV</v>
      </c>
      <c r="S85" s="3">
        <f t="shared" si="1"/>
        <v>17</v>
      </c>
      <c r="T85" s="3" t="str">
        <f>_xlfn.XLOOKUP(C85,DB!$A$2:$A$255,DB!$D$2:$D$255,"")</f>
        <v>Sector 2</v>
      </c>
    </row>
    <row r="86" spans="1:20" x14ac:dyDescent="0.2">
      <c r="A86" s="20" t="s">
        <v>201</v>
      </c>
      <c r="B86" s="20" t="s">
        <v>18</v>
      </c>
      <c r="C86" s="20" t="s">
        <v>128</v>
      </c>
      <c r="D86" s="20" t="s">
        <v>20</v>
      </c>
      <c r="E86" s="20" t="s">
        <v>6960</v>
      </c>
      <c r="F86" s="21">
        <v>46318.712905092594</v>
      </c>
      <c r="G86" s="20" t="s">
        <v>22</v>
      </c>
      <c r="H86" s="20" t="s">
        <v>6961</v>
      </c>
      <c r="I86" s="22">
        <v>320</v>
      </c>
      <c r="J86" s="20" t="s">
        <v>23</v>
      </c>
      <c r="K86" s="20" t="s">
        <v>24</v>
      </c>
      <c r="L86" s="22">
        <v>529</v>
      </c>
      <c r="M86" s="20" t="s">
        <v>130</v>
      </c>
      <c r="N86" s="21">
        <v>46318.743067129632</v>
      </c>
      <c r="O86" s="22">
        <v>300</v>
      </c>
      <c r="P86" s="20" t="s">
        <v>26</v>
      </c>
      <c r="Q86" s="22">
        <v>40</v>
      </c>
      <c r="R86" s="3" t="str">
        <f>IF(OR(G86="12R",G86="12L"),_xlfn.XLOOKUP(C86,DB!$A$2:$A$255,DB!$B$2:$B$255,""),IF(OR(G86="30L",G86="30R"),_xlfn.XLOOKUP(C86,DB!$A$2:$A$255,DB!$C$2:$C$255,""),""))</f>
        <v>ENEBA</v>
      </c>
      <c r="S86" s="3">
        <f t="shared" si="1"/>
        <v>17</v>
      </c>
      <c r="T86" s="3" t="str">
        <f>_xlfn.XLOOKUP(C86,DB!$A$2:$A$255,DB!$D$2:$D$255,"")</f>
        <v>Sector 3</v>
      </c>
    </row>
    <row r="87" spans="1:20" x14ac:dyDescent="0.2">
      <c r="A87" s="20" t="s">
        <v>396</v>
      </c>
      <c r="B87" s="20" t="s">
        <v>18</v>
      </c>
      <c r="C87" s="20" t="s">
        <v>101</v>
      </c>
      <c r="D87" s="20" t="s">
        <v>54</v>
      </c>
      <c r="E87" s="20" t="s">
        <v>5990</v>
      </c>
      <c r="F87" s="21">
        <v>46318.719456018516</v>
      </c>
      <c r="G87" s="20" t="s">
        <v>22</v>
      </c>
      <c r="H87" s="20" t="s">
        <v>6962</v>
      </c>
      <c r="I87" s="22">
        <v>360</v>
      </c>
      <c r="J87" s="20" t="s">
        <v>23</v>
      </c>
      <c r="K87" s="20" t="s">
        <v>152</v>
      </c>
      <c r="L87" s="22">
        <v>859</v>
      </c>
      <c r="M87" s="20" t="s">
        <v>46</v>
      </c>
      <c r="N87" s="21">
        <v>46318.769826388889</v>
      </c>
      <c r="O87" s="22">
        <v>360</v>
      </c>
      <c r="P87" s="20" t="s">
        <v>26</v>
      </c>
      <c r="Q87" s="22">
        <v>190</v>
      </c>
      <c r="R87" s="3" t="str">
        <f>IF(OR(G87="12R",G87="12L"),_xlfn.XLOOKUP(C87,DB!$A$2:$A$255,DB!$B$2:$B$255,""),IF(OR(G87="30L",G87="30R"),_xlfn.XLOOKUP(C87,DB!$A$2:$A$255,DB!$C$2:$C$255,""),""))</f>
        <v>UDGUV</v>
      </c>
      <c r="S87" s="3">
        <f t="shared" si="1"/>
        <v>17</v>
      </c>
      <c r="T87" s="3" t="str">
        <f>_xlfn.XLOOKUP(C87,DB!$A$2:$A$255,DB!$D$2:$D$255,"")</f>
        <v>Sector 2</v>
      </c>
    </row>
    <row r="88" spans="1:20" x14ac:dyDescent="0.2">
      <c r="A88" s="20" t="s">
        <v>198</v>
      </c>
      <c r="B88" s="20" t="s">
        <v>18</v>
      </c>
      <c r="C88" s="20" t="s">
        <v>199</v>
      </c>
      <c r="D88" s="20" t="s">
        <v>61</v>
      </c>
      <c r="E88" s="20" t="s">
        <v>6963</v>
      </c>
      <c r="F88" s="21">
        <v>46318.720150462963</v>
      </c>
      <c r="G88" s="20" t="s">
        <v>22</v>
      </c>
      <c r="H88" s="20" t="s">
        <v>6964</v>
      </c>
      <c r="I88" s="22">
        <v>330</v>
      </c>
      <c r="J88" s="20" t="s">
        <v>23</v>
      </c>
      <c r="K88" s="20" t="s">
        <v>24</v>
      </c>
      <c r="L88" s="22">
        <v>348</v>
      </c>
      <c r="M88" s="20" t="s">
        <v>31</v>
      </c>
      <c r="N88" s="21">
        <v>46318.740231481483</v>
      </c>
      <c r="O88" s="22">
        <v>330</v>
      </c>
      <c r="P88" s="20" t="s">
        <v>26</v>
      </c>
      <c r="Q88" s="22">
        <v>40</v>
      </c>
      <c r="R88" s="3" t="str">
        <f>IF(OR(G88="12R",G88="12L"),_xlfn.XLOOKUP(C88,DB!$A$2:$A$255,DB!$B$2:$B$255,""),IF(OR(G88="30L",G88="30R"),_xlfn.XLOOKUP(C88,DB!$A$2:$A$255,DB!$C$2:$C$255,""),""))</f>
        <v>OMSUK</v>
      </c>
      <c r="S88" s="3">
        <f t="shared" si="1"/>
        <v>17</v>
      </c>
      <c r="T88" s="3" t="str">
        <f>_xlfn.XLOOKUP(C88,DB!$A$2:$A$255,DB!$D$2:$D$255,"")</f>
        <v>Sector 3</v>
      </c>
    </row>
    <row r="89" spans="1:20" x14ac:dyDescent="0.2">
      <c r="A89" s="20" t="s">
        <v>202</v>
      </c>
      <c r="B89" s="20" t="s">
        <v>18</v>
      </c>
      <c r="C89" s="20" t="s">
        <v>203</v>
      </c>
      <c r="D89" s="20" t="s">
        <v>123</v>
      </c>
      <c r="E89" s="20" t="s">
        <v>6559</v>
      </c>
      <c r="F89" s="21">
        <v>46318.721990740742</v>
      </c>
      <c r="G89" s="20" t="s">
        <v>22</v>
      </c>
      <c r="H89" s="20" t="s">
        <v>6965</v>
      </c>
      <c r="I89" s="22">
        <v>300</v>
      </c>
      <c r="J89" s="20" t="s">
        <v>23</v>
      </c>
      <c r="K89" s="20" t="s">
        <v>24</v>
      </c>
      <c r="L89" s="22">
        <v>434</v>
      </c>
      <c r="M89" s="20" t="s">
        <v>204</v>
      </c>
      <c r="N89" s="21">
        <v>46318.745717592596</v>
      </c>
      <c r="O89" s="22">
        <v>300</v>
      </c>
      <c r="P89" s="20" t="s">
        <v>26</v>
      </c>
      <c r="Q89" s="22">
        <v>40</v>
      </c>
      <c r="R89" s="3" t="str">
        <f>IF(OR(G89="12R",G89="12L"),_xlfn.XLOOKUP(C89,DB!$A$2:$A$255,DB!$B$2:$B$255,""),IF(OR(G89="30L",G89="30R"),_xlfn.XLOOKUP(C89,DB!$A$2:$A$255,DB!$C$2:$C$255,""),""))</f>
        <v>ENEBA</v>
      </c>
      <c r="S89" s="3">
        <f t="shared" si="1"/>
        <v>17</v>
      </c>
      <c r="T89" s="3" t="str">
        <f>_xlfn.XLOOKUP(C89,DB!$A$2:$A$255,DB!$D$2:$D$255,"")</f>
        <v>Sector 3</v>
      </c>
    </row>
    <row r="90" spans="1:20" x14ac:dyDescent="0.2">
      <c r="A90" s="20" t="s">
        <v>410</v>
      </c>
      <c r="B90" s="20" t="s">
        <v>18</v>
      </c>
      <c r="C90" s="20" t="s">
        <v>63</v>
      </c>
      <c r="D90" s="20" t="s">
        <v>34</v>
      </c>
      <c r="E90" s="20" t="s">
        <v>6631</v>
      </c>
      <c r="F90" s="21">
        <v>46318.72456018519</v>
      </c>
      <c r="G90" s="20" t="s">
        <v>22</v>
      </c>
      <c r="H90" s="20" t="s">
        <v>6966</v>
      </c>
      <c r="I90" s="22">
        <v>360</v>
      </c>
      <c r="J90" s="20" t="s">
        <v>23</v>
      </c>
      <c r="K90" s="20" t="s">
        <v>24</v>
      </c>
      <c r="L90" s="22">
        <v>870</v>
      </c>
      <c r="M90" s="20" t="s">
        <v>181</v>
      </c>
      <c r="N90" s="21">
        <v>46318.776608796295</v>
      </c>
      <c r="O90" s="22">
        <v>360</v>
      </c>
      <c r="P90" s="20" t="s">
        <v>26</v>
      </c>
      <c r="Q90" s="22">
        <v>190</v>
      </c>
      <c r="R90" s="3" t="str">
        <f>IF(OR(G90="12R",G90="12L"),_xlfn.XLOOKUP(C90,DB!$A$2:$A$255,DB!$B$2:$B$255,""),IF(OR(G90="30L",G90="30R"),_xlfn.XLOOKUP(C90,DB!$A$2:$A$255,DB!$C$2:$C$255,""),""))</f>
        <v>UDGUV</v>
      </c>
      <c r="S90" s="3">
        <f t="shared" si="1"/>
        <v>17</v>
      </c>
      <c r="T90" s="3" t="str">
        <f>_xlfn.XLOOKUP(C90,DB!$A$2:$A$255,DB!$D$2:$D$255,"")</f>
        <v>Sector 2</v>
      </c>
    </row>
    <row r="91" spans="1:20" x14ac:dyDescent="0.2">
      <c r="A91" s="20" t="s">
        <v>3029</v>
      </c>
      <c r="B91" s="20" t="s">
        <v>18</v>
      </c>
      <c r="C91" s="20" t="s">
        <v>205</v>
      </c>
      <c r="D91" s="20" t="s">
        <v>34</v>
      </c>
      <c r="E91" s="20" t="s">
        <v>6967</v>
      </c>
      <c r="F91" s="21">
        <v>46318.725335648152</v>
      </c>
      <c r="G91" s="20" t="s">
        <v>22</v>
      </c>
      <c r="H91" s="20" t="s">
        <v>4926</v>
      </c>
      <c r="I91" s="22">
        <v>370</v>
      </c>
      <c r="J91" s="20" t="s">
        <v>23</v>
      </c>
      <c r="K91" s="20" t="s">
        <v>24</v>
      </c>
      <c r="L91" s="22">
        <v>133</v>
      </c>
      <c r="M91" s="20" t="s">
        <v>40</v>
      </c>
      <c r="N91" s="21">
        <v>46318.734317129631</v>
      </c>
      <c r="O91" s="22">
        <v>252</v>
      </c>
      <c r="P91" s="20" t="s">
        <v>26</v>
      </c>
      <c r="Q91" s="22">
        <v>190</v>
      </c>
      <c r="R91" s="3" t="str">
        <f>IF(OR(G91="12R",G91="12L"),_xlfn.XLOOKUP(C91,DB!$A$2:$A$255,DB!$B$2:$B$255,""),IF(OR(G91="30L",G91="30R"),_xlfn.XLOOKUP(C91,DB!$A$2:$A$255,DB!$C$2:$C$255,""),""))</f>
        <v>NUDAL</v>
      </c>
      <c r="S91" s="3">
        <f t="shared" si="1"/>
        <v>17</v>
      </c>
      <c r="T91" s="3" t="str">
        <f>_xlfn.XLOOKUP(C91,DB!$A$2:$A$255,DB!$D$2:$D$255,"")</f>
        <v>Sector 3</v>
      </c>
    </row>
    <row r="92" spans="1:20" x14ac:dyDescent="0.2">
      <c r="A92" s="20" t="s">
        <v>6511</v>
      </c>
      <c r="B92" s="20" t="s">
        <v>18</v>
      </c>
      <c r="C92" s="20" t="s">
        <v>144</v>
      </c>
      <c r="D92" s="20" t="s">
        <v>29</v>
      </c>
      <c r="E92" s="20" t="s">
        <v>6728</v>
      </c>
      <c r="F92" s="21">
        <v>46318.728935185187</v>
      </c>
      <c r="G92" s="20" t="s">
        <v>22</v>
      </c>
      <c r="H92" s="20" t="s">
        <v>6968</v>
      </c>
      <c r="I92" s="22">
        <v>410</v>
      </c>
      <c r="J92" s="20" t="s">
        <v>23</v>
      </c>
      <c r="K92" s="20" t="s">
        <v>504</v>
      </c>
      <c r="L92" s="22">
        <v>351</v>
      </c>
      <c r="M92" s="20" t="s">
        <v>31</v>
      </c>
      <c r="N92" s="21">
        <v>46318.749780092592</v>
      </c>
      <c r="O92" s="22">
        <v>410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262</v>
      </c>
      <c r="B93" s="20" t="s">
        <v>18</v>
      </c>
      <c r="C93" s="20" t="s">
        <v>134</v>
      </c>
      <c r="D93" s="20" t="s">
        <v>61</v>
      </c>
      <c r="E93" s="20" t="s">
        <v>647</v>
      </c>
      <c r="F93" s="21">
        <v>46318.734768518523</v>
      </c>
      <c r="G93" s="20" t="s">
        <v>22</v>
      </c>
      <c r="H93" s="20" t="s">
        <v>6969</v>
      </c>
      <c r="I93" s="22">
        <v>350</v>
      </c>
      <c r="J93" s="20" t="s">
        <v>23</v>
      </c>
      <c r="K93" s="20" t="s">
        <v>24</v>
      </c>
      <c r="L93" s="22">
        <v>349</v>
      </c>
      <c r="M93" s="20" t="s">
        <v>31</v>
      </c>
      <c r="N93" s="21">
        <v>46318.755682870367</v>
      </c>
      <c r="O93" s="22">
        <v>350</v>
      </c>
      <c r="P93" s="20" t="s">
        <v>26</v>
      </c>
      <c r="Q93" s="22">
        <v>40</v>
      </c>
      <c r="R93" s="3" t="str">
        <f>IF(OR(G93="12R",G93="12L"),_xlfn.XLOOKUP(C93,DB!$A$2:$A$255,DB!$B$2:$B$255,""),IF(OR(G93="30L",G93="30R"),_xlfn.XLOOKUP(C93,DB!$A$2:$A$255,DB!$C$2:$C$255,""),""))</f>
        <v>ENEBA</v>
      </c>
      <c r="S93" s="3">
        <f t="shared" si="1"/>
        <v>17</v>
      </c>
      <c r="T93" s="3" t="str">
        <f>_xlfn.XLOOKUP(C93,DB!$A$2:$A$255,DB!$D$2:$D$255,"")</f>
        <v>Sector 3</v>
      </c>
    </row>
    <row r="94" spans="1:20" x14ac:dyDescent="0.2">
      <c r="A94" s="20" t="s">
        <v>226</v>
      </c>
      <c r="B94" s="20" t="s">
        <v>18</v>
      </c>
      <c r="C94" s="20" t="s">
        <v>227</v>
      </c>
      <c r="D94" s="20" t="s">
        <v>54</v>
      </c>
      <c r="E94" s="20" t="s">
        <v>6970</v>
      </c>
      <c r="F94" s="21">
        <v>46318.740567129629</v>
      </c>
      <c r="G94" s="20" t="s">
        <v>22</v>
      </c>
      <c r="H94" s="20" t="s">
        <v>6971</v>
      </c>
      <c r="I94" s="22">
        <v>390</v>
      </c>
      <c r="J94" s="20" t="s">
        <v>23</v>
      </c>
      <c r="K94" s="20" t="s">
        <v>24</v>
      </c>
      <c r="L94" s="22">
        <v>151</v>
      </c>
      <c r="M94" s="20" t="s">
        <v>117</v>
      </c>
      <c r="N94" s="21">
        <v>46318.750243055554</v>
      </c>
      <c r="O94" s="22">
        <v>298</v>
      </c>
      <c r="P94" s="20" t="s">
        <v>26</v>
      </c>
      <c r="Q94" s="22">
        <v>190</v>
      </c>
      <c r="R94" s="3" t="str">
        <f>IF(OR(G94="12R",G94="12L"),_xlfn.XLOOKUP(C94,DB!$A$2:$A$255,DB!$B$2:$B$255,""),IF(OR(G94="30L",G94="30R"),_xlfn.XLOOKUP(C94,DB!$A$2:$A$255,DB!$C$2:$C$255,""),""))</f>
        <v>TAKUX</v>
      </c>
      <c r="S94" s="3">
        <f t="shared" si="1"/>
        <v>17</v>
      </c>
      <c r="T94" s="3" t="str">
        <f>_xlfn.XLOOKUP(C94,DB!$A$2:$A$255,DB!$D$2:$D$255,"")</f>
        <v>Sector 7</v>
      </c>
    </row>
    <row r="95" spans="1:20" x14ac:dyDescent="0.2">
      <c r="A95" s="20" t="s">
        <v>207</v>
      </c>
      <c r="B95" s="20" t="s">
        <v>18</v>
      </c>
      <c r="C95" s="20" t="s">
        <v>208</v>
      </c>
      <c r="D95" s="20" t="s">
        <v>61</v>
      </c>
      <c r="E95" s="20" t="s">
        <v>6972</v>
      </c>
      <c r="F95" s="21">
        <v>46318.741782407407</v>
      </c>
      <c r="G95" s="20" t="s">
        <v>22</v>
      </c>
      <c r="H95" s="20" t="s">
        <v>6973</v>
      </c>
      <c r="I95" s="22">
        <v>290</v>
      </c>
      <c r="J95" s="20" t="s">
        <v>23</v>
      </c>
      <c r="K95" s="20" t="s">
        <v>24</v>
      </c>
      <c r="L95" s="22">
        <v>350</v>
      </c>
      <c r="M95" s="20" t="s">
        <v>31</v>
      </c>
      <c r="N95" s="21">
        <v>46318.762870370367</v>
      </c>
      <c r="O95" s="22">
        <v>290</v>
      </c>
      <c r="P95" s="20" t="s">
        <v>26</v>
      </c>
      <c r="Q95" s="22">
        <v>40</v>
      </c>
      <c r="R95" s="3" t="str">
        <f>IF(OR(G95="12R",G95="12L"),_xlfn.XLOOKUP(C95,DB!$A$2:$A$255,DB!$B$2:$B$255,""),IF(OR(G95="30L",G95="30R"),_xlfn.XLOOKUP(C95,DB!$A$2:$A$255,DB!$C$2:$C$255,""),""))</f>
        <v>ENEBA</v>
      </c>
      <c r="S95" s="3">
        <f t="shared" si="1"/>
        <v>17</v>
      </c>
      <c r="T95" s="3" t="str">
        <f>_xlfn.XLOOKUP(C95,DB!$A$2:$A$255,DB!$D$2:$D$255,"")</f>
        <v>Sector 3</v>
      </c>
    </row>
    <row r="96" spans="1:20" x14ac:dyDescent="0.2">
      <c r="A96" s="20" t="s">
        <v>229</v>
      </c>
      <c r="B96" s="20" t="s">
        <v>18</v>
      </c>
      <c r="C96" s="20" t="s">
        <v>230</v>
      </c>
      <c r="D96" s="20" t="s">
        <v>61</v>
      </c>
      <c r="E96" s="20" t="s">
        <v>3924</v>
      </c>
      <c r="F96" s="21">
        <v>46318.744143518517</v>
      </c>
      <c r="G96" s="20" t="s">
        <v>22</v>
      </c>
      <c r="H96" s="20" t="s">
        <v>6974</v>
      </c>
      <c r="I96" s="22">
        <v>330</v>
      </c>
      <c r="J96" s="20" t="s">
        <v>23</v>
      </c>
      <c r="K96" s="20" t="s">
        <v>24</v>
      </c>
      <c r="L96" s="22">
        <v>360</v>
      </c>
      <c r="M96" s="20" t="s">
        <v>31</v>
      </c>
      <c r="N96" s="21">
        <v>46318.764849537038</v>
      </c>
      <c r="O96" s="22">
        <v>310</v>
      </c>
      <c r="P96" s="20" t="s">
        <v>26</v>
      </c>
      <c r="Q96" s="22">
        <v>40</v>
      </c>
      <c r="R96" s="3" t="str">
        <f>IF(OR(G96="12R",G96="12L"),_xlfn.XLOOKUP(C96,DB!$A$2:$A$255,DB!$B$2:$B$255,""),IF(OR(G96="30L",G96="30R"),_xlfn.XLOOKUP(C96,DB!$A$2:$A$255,DB!$C$2:$C$255,""),""))</f>
        <v>OMSUK</v>
      </c>
      <c r="S96" s="3">
        <f t="shared" si="1"/>
        <v>17</v>
      </c>
      <c r="T96" s="3" t="str">
        <f>_xlfn.XLOOKUP(C96,DB!$A$2:$A$255,DB!$D$2:$D$255,"")</f>
        <v>Sector 3</v>
      </c>
    </row>
    <row r="97" spans="1:20" x14ac:dyDescent="0.2">
      <c r="A97" s="20" t="s">
        <v>236</v>
      </c>
      <c r="B97" s="20" t="s">
        <v>18</v>
      </c>
      <c r="C97" s="20" t="s">
        <v>43</v>
      </c>
      <c r="D97" s="20" t="s">
        <v>44</v>
      </c>
      <c r="E97" s="20" t="s">
        <v>668</v>
      </c>
      <c r="F97" s="21">
        <v>46318.745567129634</v>
      </c>
      <c r="G97" s="20" t="s">
        <v>22</v>
      </c>
      <c r="H97" s="20" t="s">
        <v>6975</v>
      </c>
      <c r="I97" s="22">
        <v>380</v>
      </c>
      <c r="J97" s="20" t="s">
        <v>23</v>
      </c>
      <c r="K97" s="20" t="s">
        <v>24</v>
      </c>
      <c r="L97" s="22">
        <v>865</v>
      </c>
      <c r="M97" s="20" t="s">
        <v>46</v>
      </c>
      <c r="N97" s="21">
        <v>46318.796898148154</v>
      </c>
      <c r="O97" s="22">
        <v>380</v>
      </c>
      <c r="P97" s="20" t="s">
        <v>26</v>
      </c>
      <c r="Q97" s="22">
        <v>190</v>
      </c>
      <c r="R97" s="3" t="str">
        <f>IF(OR(G97="12R",G97="12L"),_xlfn.XLOOKUP(C97,DB!$A$2:$A$255,DB!$B$2:$B$255,""),IF(OR(G97="30L",G97="30R"),_xlfn.XLOOKUP(C97,DB!$A$2:$A$255,DB!$C$2:$C$255,""),""))</f>
        <v>UDGUV</v>
      </c>
      <c r="S97" s="3">
        <f t="shared" si="1"/>
        <v>17</v>
      </c>
      <c r="T97" s="3" t="str">
        <f>_xlfn.XLOOKUP(C97,DB!$A$2:$A$255,DB!$D$2:$D$255,"")</f>
        <v>Sector 2</v>
      </c>
    </row>
    <row r="98" spans="1:20" x14ac:dyDescent="0.2">
      <c r="A98" s="20" t="s">
        <v>6976</v>
      </c>
      <c r="B98" s="20" t="s">
        <v>18</v>
      </c>
      <c r="C98" s="20" t="s">
        <v>66</v>
      </c>
      <c r="D98" s="20" t="s">
        <v>603</v>
      </c>
      <c r="E98" s="20"/>
      <c r="F98" s="21">
        <v>46318.747048611112</v>
      </c>
      <c r="G98" s="20" t="s">
        <v>22</v>
      </c>
      <c r="H98" s="20" t="s">
        <v>6977</v>
      </c>
      <c r="I98" s="22">
        <v>240</v>
      </c>
      <c r="J98" s="20" t="s">
        <v>23</v>
      </c>
      <c r="K98" s="20" t="s">
        <v>51</v>
      </c>
      <c r="L98" s="22">
        <v>381</v>
      </c>
      <c r="M98" s="20" t="s">
        <v>66</v>
      </c>
      <c r="N98" s="21">
        <v>46318.77753472222</v>
      </c>
      <c r="O98" s="22">
        <v>0</v>
      </c>
      <c r="P98" s="20" t="s">
        <v>26</v>
      </c>
      <c r="Q98" s="22">
        <v>30</v>
      </c>
      <c r="R98" s="3" t="str">
        <f>IF(OR(G98="12R",G98="12L"),_xlfn.XLOOKUP(C98,DB!$A$2:$A$255,DB!$B$2:$B$255,""),IF(OR(G98="30L",G98="30R"),_xlfn.XLOOKUP(C98,DB!$A$2:$A$255,DB!$C$2:$C$255,""),""))</f>
        <v>UDGUV</v>
      </c>
      <c r="S98" s="3">
        <f t="shared" si="1"/>
        <v>17</v>
      </c>
      <c r="T98" s="3" t="str">
        <f>_xlfn.XLOOKUP(C98,DB!$A$2:$A$255,DB!$D$2:$D$255,"")</f>
        <v>Sector 2</v>
      </c>
    </row>
    <row r="99" spans="1:20" x14ac:dyDescent="0.2">
      <c r="A99" s="20" t="s">
        <v>220</v>
      </c>
      <c r="B99" s="20" t="s">
        <v>18</v>
      </c>
      <c r="C99" s="20" t="s">
        <v>221</v>
      </c>
      <c r="D99" s="20" t="s">
        <v>20</v>
      </c>
      <c r="E99" s="20" t="s">
        <v>562</v>
      </c>
      <c r="F99" s="21">
        <v>46318.748437499999</v>
      </c>
      <c r="G99" s="20" t="s">
        <v>22</v>
      </c>
      <c r="H99" s="20" t="s">
        <v>6978</v>
      </c>
      <c r="I99" s="22">
        <v>300</v>
      </c>
      <c r="J99" s="20" t="s">
        <v>23</v>
      </c>
      <c r="K99" s="20" t="s">
        <v>24</v>
      </c>
      <c r="L99" s="22">
        <v>883</v>
      </c>
      <c r="M99" s="20" t="s">
        <v>46</v>
      </c>
      <c r="N99" s="21">
        <v>46318.798761574071</v>
      </c>
      <c r="O99" s="22">
        <v>300</v>
      </c>
      <c r="P99" s="20" t="s">
        <v>26</v>
      </c>
      <c r="Q99" s="22">
        <v>190</v>
      </c>
      <c r="R99" s="3" t="str">
        <f>IF(OR(G99="12R",G99="12L"),_xlfn.XLOOKUP(C99,DB!$A$2:$A$255,DB!$B$2:$B$255,""),IF(OR(G99="30L",G99="30R"),_xlfn.XLOOKUP(C99,DB!$A$2:$A$255,DB!$C$2:$C$255,""),""))</f>
        <v>UDGUV</v>
      </c>
      <c r="S99" s="3">
        <f t="shared" si="1"/>
        <v>17</v>
      </c>
      <c r="T99" s="3" t="str">
        <f>_xlfn.XLOOKUP(C99,DB!$A$2:$A$255,DB!$D$2:$D$255,"")</f>
        <v>Sector 2</v>
      </c>
    </row>
    <row r="100" spans="1:20" x14ac:dyDescent="0.2">
      <c r="A100" s="20" t="s">
        <v>214</v>
      </c>
      <c r="B100" s="20" t="s">
        <v>18</v>
      </c>
      <c r="C100" s="20" t="s">
        <v>215</v>
      </c>
      <c r="D100" s="20" t="s">
        <v>116</v>
      </c>
      <c r="E100" s="20" t="s">
        <v>738</v>
      </c>
      <c r="F100" s="21">
        <v>46318.74936342593</v>
      </c>
      <c r="G100" s="20" t="s">
        <v>22</v>
      </c>
      <c r="H100" s="20" t="s">
        <v>6979</v>
      </c>
      <c r="I100" s="22">
        <v>360</v>
      </c>
      <c r="J100" s="20" t="s">
        <v>23</v>
      </c>
      <c r="K100" s="20" t="s">
        <v>24</v>
      </c>
      <c r="L100" s="22">
        <v>429</v>
      </c>
      <c r="M100" s="20" t="s">
        <v>204</v>
      </c>
      <c r="N100" s="21">
        <v>46318.773414351846</v>
      </c>
      <c r="O100" s="22">
        <v>360</v>
      </c>
      <c r="P100" s="20" t="s">
        <v>26</v>
      </c>
      <c r="Q100" s="22">
        <v>40</v>
      </c>
      <c r="R100" s="3" t="str">
        <f>IF(OR(G100="12R",G100="12L"),_xlfn.XLOOKUP(C100,DB!$A$2:$A$255,DB!$B$2:$B$255,""),IF(OR(G100="30L",G100="30R"),_xlfn.XLOOKUP(C100,DB!$A$2:$A$255,DB!$C$2:$C$255,""),""))</f>
        <v>OMSUK</v>
      </c>
      <c r="S100" s="3">
        <f t="shared" si="1"/>
        <v>17</v>
      </c>
      <c r="T100" s="3" t="str">
        <f>_xlfn.XLOOKUP(C100,DB!$A$2:$A$255,DB!$D$2:$D$255,"")</f>
        <v>Sector 3</v>
      </c>
    </row>
    <row r="101" spans="1:20" x14ac:dyDescent="0.2">
      <c r="A101" s="20" t="s">
        <v>389</v>
      </c>
      <c r="B101" s="20" t="s">
        <v>18</v>
      </c>
      <c r="C101" s="20" t="s">
        <v>390</v>
      </c>
      <c r="D101" s="20" t="s">
        <v>34</v>
      </c>
      <c r="E101" s="20" t="s">
        <v>6980</v>
      </c>
      <c r="F101" s="21">
        <v>46318.750671296293</v>
      </c>
      <c r="G101" s="20" t="s">
        <v>22</v>
      </c>
      <c r="H101" s="20" t="s">
        <v>4479</v>
      </c>
      <c r="I101" s="22">
        <v>370</v>
      </c>
      <c r="J101" s="20" t="s">
        <v>23</v>
      </c>
      <c r="K101" s="20" t="s">
        <v>24</v>
      </c>
      <c r="L101" s="22">
        <v>359</v>
      </c>
      <c r="M101" s="20" t="s">
        <v>31</v>
      </c>
      <c r="N101" s="21">
        <v>46318.771469907406</v>
      </c>
      <c r="O101" s="22">
        <v>370</v>
      </c>
      <c r="P101" s="20" t="s">
        <v>26</v>
      </c>
      <c r="Q101" s="22">
        <v>40</v>
      </c>
      <c r="R101" s="3" t="str">
        <f>IF(OR(G101="12R",G101="12L"),_xlfn.XLOOKUP(C101,DB!$A$2:$A$255,DB!$B$2:$B$255,""),IF(OR(G101="30L",G101="30R"),_xlfn.XLOOKUP(C101,DB!$A$2:$A$255,DB!$C$2:$C$255,""),""))</f>
        <v>OMSUK</v>
      </c>
      <c r="S101" s="3">
        <f t="shared" si="1"/>
        <v>18</v>
      </c>
      <c r="T101" s="3" t="str">
        <f>_xlfn.XLOOKUP(C101,DB!$A$2:$A$255,DB!$D$2:$D$255,"")</f>
        <v>Sector 3</v>
      </c>
    </row>
    <row r="102" spans="1:20" x14ac:dyDescent="0.2">
      <c r="A102" s="20" t="s">
        <v>305</v>
      </c>
      <c r="B102" s="20" t="s">
        <v>18</v>
      </c>
      <c r="C102" s="20" t="s">
        <v>148</v>
      </c>
      <c r="D102" s="20" t="s">
        <v>61</v>
      </c>
      <c r="E102" s="20" t="s">
        <v>6981</v>
      </c>
      <c r="F102" s="21">
        <v>46318.751967592594</v>
      </c>
      <c r="G102" s="20" t="s">
        <v>22</v>
      </c>
      <c r="H102" s="20" t="s">
        <v>421</v>
      </c>
      <c r="I102" s="22">
        <v>350</v>
      </c>
      <c r="J102" s="20" t="s">
        <v>23</v>
      </c>
      <c r="K102" s="20" t="s">
        <v>24</v>
      </c>
      <c r="L102" s="22">
        <v>136</v>
      </c>
      <c r="M102" s="20" t="s">
        <v>40</v>
      </c>
      <c r="N102" s="21">
        <v>46318.761134259257</v>
      </c>
      <c r="O102" s="22">
        <v>249</v>
      </c>
      <c r="P102" s="20" t="s">
        <v>26</v>
      </c>
      <c r="Q102" s="22">
        <v>190</v>
      </c>
      <c r="R102" s="3" t="str">
        <f>IF(OR(G102="12R",G102="12L"),_xlfn.XLOOKUP(C102,DB!$A$2:$A$255,DB!$B$2:$B$255,""),IF(OR(G102="30L",G102="30R"),_xlfn.XLOOKUP(C102,DB!$A$2:$A$255,DB!$C$2:$C$255,""),""))</f>
        <v>NUDAL</v>
      </c>
      <c r="S102" s="3">
        <f t="shared" si="1"/>
        <v>18</v>
      </c>
      <c r="T102" s="3" t="str">
        <f>_xlfn.XLOOKUP(C102,DB!$A$2:$A$255,DB!$D$2:$D$255,"")</f>
        <v>Sector 3</v>
      </c>
    </row>
    <row r="103" spans="1:20" x14ac:dyDescent="0.2">
      <c r="A103" s="20" t="s">
        <v>232</v>
      </c>
      <c r="B103" s="20" t="s">
        <v>18</v>
      </c>
      <c r="C103" s="20" t="s">
        <v>170</v>
      </c>
      <c r="D103" s="20" t="s">
        <v>20</v>
      </c>
      <c r="E103" s="20" t="s">
        <v>6982</v>
      </c>
      <c r="F103" s="21">
        <v>46318.753229166672</v>
      </c>
      <c r="G103" s="20" t="s">
        <v>22</v>
      </c>
      <c r="H103" s="20" t="s">
        <v>6983</v>
      </c>
      <c r="I103" s="22">
        <v>310</v>
      </c>
      <c r="J103" s="20" t="s">
        <v>23</v>
      </c>
      <c r="K103" s="20" t="s">
        <v>24</v>
      </c>
      <c r="L103" s="22">
        <v>361</v>
      </c>
      <c r="M103" s="20" t="s">
        <v>31</v>
      </c>
      <c r="N103" s="21">
        <v>46318.773252314815</v>
      </c>
      <c r="O103" s="22">
        <v>310</v>
      </c>
      <c r="P103" s="20" t="s">
        <v>26</v>
      </c>
      <c r="Q103" s="22">
        <v>40</v>
      </c>
      <c r="R103" s="3" t="str">
        <f>IF(OR(G103="12R",G103="12L"),_xlfn.XLOOKUP(C103,DB!$A$2:$A$255,DB!$B$2:$B$255,""),IF(OR(G103="30L",G103="30R"),_xlfn.XLOOKUP(C103,DB!$A$2:$A$255,DB!$C$2:$C$255,""),""))</f>
        <v>OMSUK</v>
      </c>
      <c r="S103" s="3">
        <f t="shared" si="1"/>
        <v>18</v>
      </c>
      <c r="T103" s="3" t="str">
        <f>_xlfn.XLOOKUP(C103,DB!$A$2:$A$255,DB!$D$2:$D$255,"")</f>
        <v>Sector 3</v>
      </c>
    </row>
    <row r="104" spans="1:20" x14ac:dyDescent="0.2">
      <c r="A104" s="20" t="s">
        <v>231</v>
      </c>
      <c r="B104" s="20" t="s">
        <v>18</v>
      </c>
      <c r="C104" s="20" t="s">
        <v>33</v>
      </c>
      <c r="D104" s="20" t="s">
        <v>20</v>
      </c>
      <c r="E104" s="20" t="s">
        <v>5464</v>
      </c>
      <c r="F104" s="21">
        <v>46318.756215277783</v>
      </c>
      <c r="G104" s="20" t="s">
        <v>22</v>
      </c>
      <c r="H104" s="20" t="s">
        <v>6984</v>
      </c>
      <c r="I104" s="22">
        <v>320</v>
      </c>
      <c r="J104" s="20" t="s">
        <v>23</v>
      </c>
      <c r="K104" s="20" t="s">
        <v>24</v>
      </c>
      <c r="L104" s="22">
        <v>890</v>
      </c>
      <c r="M104" s="20" t="s">
        <v>36</v>
      </c>
      <c r="N104" s="21">
        <v>46318.806909722218</v>
      </c>
      <c r="O104" s="22">
        <v>320</v>
      </c>
      <c r="P104" s="20" t="s">
        <v>26</v>
      </c>
      <c r="Q104" s="22">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237</v>
      </c>
      <c r="B105" s="20" t="s">
        <v>18</v>
      </c>
      <c r="C105" s="20" t="s">
        <v>238</v>
      </c>
      <c r="D105" s="20" t="s">
        <v>116</v>
      </c>
      <c r="E105" s="20" t="s">
        <v>6985</v>
      </c>
      <c r="F105" s="21">
        <v>46318.756909722222</v>
      </c>
      <c r="G105" s="20" t="s">
        <v>22</v>
      </c>
      <c r="H105" s="20" t="s">
        <v>6986</v>
      </c>
      <c r="I105" s="22">
        <v>370</v>
      </c>
      <c r="J105" s="20" t="s">
        <v>23</v>
      </c>
      <c r="K105" s="20" t="s">
        <v>24</v>
      </c>
      <c r="L105" s="22">
        <v>136</v>
      </c>
      <c r="M105" s="20" t="s">
        <v>40</v>
      </c>
      <c r="N105" s="21">
        <v>46318.765659722223</v>
      </c>
      <c r="O105" s="22">
        <v>289</v>
      </c>
      <c r="P105" s="20" t="s">
        <v>26</v>
      </c>
      <c r="Q105" s="22">
        <v>190</v>
      </c>
      <c r="R105" s="3" t="str">
        <f>IF(OR(G105="12R",G105="12L"),_xlfn.XLOOKUP(C105,DB!$A$2:$A$255,DB!$B$2:$B$255,""),IF(OR(G105="30L",G105="30R"),_xlfn.XLOOKUP(C105,DB!$A$2:$A$255,DB!$C$2:$C$255,""),""))</f>
        <v>OMSUK</v>
      </c>
      <c r="S105" s="3">
        <f t="shared" si="1"/>
        <v>18</v>
      </c>
      <c r="T105" s="3" t="str">
        <f>_xlfn.XLOOKUP(C105,DB!$A$2:$A$255,DB!$D$2:$D$255,"")</f>
        <v>Sector 3</v>
      </c>
    </row>
    <row r="106" spans="1:20" x14ac:dyDescent="0.2">
      <c r="A106" s="20" t="s">
        <v>483</v>
      </c>
      <c r="B106" s="20" t="s">
        <v>18</v>
      </c>
      <c r="C106" s="20" t="s">
        <v>484</v>
      </c>
      <c r="D106" s="20" t="s">
        <v>20</v>
      </c>
      <c r="E106" s="20" t="s">
        <v>847</v>
      </c>
      <c r="F106" s="21">
        <v>46318.757962962962</v>
      </c>
      <c r="G106" s="20" t="s">
        <v>22</v>
      </c>
      <c r="H106" s="20" t="s">
        <v>6987</v>
      </c>
      <c r="I106" s="22">
        <v>360</v>
      </c>
      <c r="J106" s="20" t="s">
        <v>23</v>
      </c>
      <c r="K106" s="20" t="s">
        <v>24</v>
      </c>
      <c r="L106" s="22">
        <v>995</v>
      </c>
      <c r="M106" s="20" t="s">
        <v>486</v>
      </c>
      <c r="N106" s="21">
        <v>46318.818715277783</v>
      </c>
      <c r="O106" s="22">
        <v>229</v>
      </c>
      <c r="P106" s="20" t="s">
        <v>26</v>
      </c>
      <c r="Q106" s="22">
        <v>190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233</v>
      </c>
      <c r="B107" s="20" t="s">
        <v>18</v>
      </c>
      <c r="C107" s="20" t="s">
        <v>234</v>
      </c>
      <c r="D107" s="20" t="s">
        <v>44</v>
      </c>
      <c r="E107" s="20" t="s">
        <v>4877</v>
      </c>
      <c r="F107" s="21">
        <v>46318.758726851855</v>
      </c>
      <c r="G107" s="20" t="s">
        <v>22</v>
      </c>
      <c r="H107" s="20" t="s">
        <v>6988</v>
      </c>
      <c r="I107" s="22">
        <v>320</v>
      </c>
      <c r="J107" s="20" t="s">
        <v>23</v>
      </c>
      <c r="K107" s="20" t="s">
        <v>24</v>
      </c>
      <c r="L107" s="22">
        <v>524</v>
      </c>
      <c r="M107" s="20" t="s">
        <v>130</v>
      </c>
      <c r="N107" s="21">
        <v>46318.788136574076</v>
      </c>
      <c r="O107" s="22">
        <v>320</v>
      </c>
      <c r="P107" s="20" t="s">
        <v>26</v>
      </c>
      <c r="Q107" s="22">
        <v>40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240</v>
      </c>
      <c r="B108" s="20" t="s">
        <v>18</v>
      </c>
      <c r="C108" s="20" t="s">
        <v>28</v>
      </c>
      <c r="D108" s="20" t="s">
        <v>241</v>
      </c>
      <c r="E108" s="20" t="s">
        <v>6989</v>
      </c>
      <c r="F108" s="21">
        <v>46318.760127314818</v>
      </c>
      <c r="G108" s="20" t="s">
        <v>22</v>
      </c>
      <c r="H108" s="20" t="s">
        <v>6990</v>
      </c>
      <c r="I108" s="22">
        <v>290</v>
      </c>
      <c r="J108" s="20" t="s">
        <v>23</v>
      </c>
      <c r="K108" s="20" t="s">
        <v>24</v>
      </c>
      <c r="L108" s="22">
        <v>357</v>
      </c>
      <c r="M108" s="20" t="s">
        <v>31</v>
      </c>
      <c r="N108" s="21">
        <v>46318.780462962968</v>
      </c>
      <c r="O108" s="22">
        <v>290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665</v>
      </c>
      <c r="B109" s="20" t="s">
        <v>18</v>
      </c>
      <c r="C109" s="20" t="s">
        <v>666</v>
      </c>
      <c r="D109" s="20" t="s">
        <v>29</v>
      </c>
      <c r="E109" s="20" t="s">
        <v>2174</v>
      </c>
      <c r="F109" s="21">
        <v>46318.761493055557</v>
      </c>
      <c r="G109" s="20" t="s">
        <v>22</v>
      </c>
      <c r="H109" s="20" t="s">
        <v>6991</v>
      </c>
      <c r="I109" s="22">
        <v>340</v>
      </c>
      <c r="J109" s="20" t="s">
        <v>23</v>
      </c>
      <c r="K109" s="20" t="s">
        <v>24</v>
      </c>
      <c r="L109" s="22">
        <v>438</v>
      </c>
      <c r="M109" s="20" t="s">
        <v>204</v>
      </c>
      <c r="N109" s="21">
        <v>46318.786932870367</v>
      </c>
      <c r="O109" s="22">
        <v>340</v>
      </c>
      <c r="P109" s="20" t="s">
        <v>26</v>
      </c>
      <c r="Q109" s="22">
        <v>40</v>
      </c>
      <c r="R109" s="3" t="str">
        <f>IF(OR(G109="12R",G109="12L"),_xlfn.XLOOKUP(C109,DB!$A$2:$A$255,DB!$B$2:$B$255,""),IF(OR(G109="30L",G109="30R"),_xlfn.XLOOKUP(C109,DB!$A$2:$A$255,DB!$C$2:$C$255,""),""))</f>
        <v>OMSUK</v>
      </c>
      <c r="S109" s="3">
        <f t="shared" si="1"/>
        <v>18</v>
      </c>
      <c r="T109" s="3" t="str">
        <f>_xlfn.XLOOKUP(C109,DB!$A$2:$A$255,DB!$D$2:$D$255,"")</f>
        <v>Sector 3</v>
      </c>
    </row>
    <row r="110" spans="1:20" x14ac:dyDescent="0.2">
      <c r="A110" s="20" t="s">
        <v>243</v>
      </c>
      <c r="B110" s="20" t="s">
        <v>18</v>
      </c>
      <c r="C110" s="20" t="s">
        <v>144</v>
      </c>
      <c r="D110" s="20" t="s">
        <v>61</v>
      </c>
      <c r="E110" s="20" t="s">
        <v>940</v>
      </c>
      <c r="F110" s="21">
        <v>46318.763032407413</v>
      </c>
      <c r="G110" s="20" t="s">
        <v>22</v>
      </c>
      <c r="H110" s="20" t="s">
        <v>6992</v>
      </c>
      <c r="I110" s="22">
        <v>350</v>
      </c>
      <c r="J110" s="20" t="s">
        <v>23</v>
      </c>
      <c r="K110" s="20" t="s">
        <v>24</v>
      </c>
      <c r="L110" s="22">
        <v>359</v>
      </c>
      <c r="M110" s="20" t="s">
        <v>31</v>
      </c>
      <c r="N110" s="21">
        <v>46318.783854166672</v>
      </c>
      <c r="O110" s="22">
        <v>350</v>
      </c>
      <c r="P110" s="20" t="s">
        <v>26</v>
      </c>
      <c r="Q110" s="22">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20" t="s">
        <v>228</v>
      </c>
      <c r="B111" s="20" t="s">
        <v>18</v>
      </c>
      <c r="C111" s="20" t="s">
        <v>19</v>
      </c>
      <c r="D111" s="20" t="s">
        <v>61</v>
      </c>
      <c r="E111" s="20" t="s">
        <v>757</v>
      </c>
      <c r="F111" s="21">
        <v>46318.765648148154</v>
      </c>
      <c r="G111" s="20" t="s">
        <v>22</v>
      </c>
      <c r="H111" s="20" t="s">
        <v>6993</v>
      </c>
      <c r="I111" s="22">
        <v>300</v>
      </c>
      <c r="J111" s="20" t="s">
        <v>23</v>
      </c>
      <c r="K111" s="20" t="s">
        <v>24</v>
      </c>
      <c r="L111" s="22">
        <v>870</v>
      </c>
      <c r="M111" s="20" t="s">
        <v>181</v>
      </c>
      <c r="N111" s="21">
        <v>46318.815763888888</v>
      </c>
      <c r="O111" s="22">
        <v>300</v>
      </c>
      <c r="P111" s="20" t="s">
        <v>26</v>
      </c>
      <c r="Q111" s="22">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20" t="s">
        <v>253</v>
      </c>
      <c r="B112" s="20" t="s">
        <v>18</v>
      </c>
      <c r="C112" s="20" t="s">
        <v>122</v>
      </c>
      <c r="D112" s="20" t="s">
        <v>123</v>
      </c>
      <c r="E112" s="20" t="s">
        <v>3632</v>
      </c>
      <c r="F112" s="21">
        <v>46318.768888888888</v>
      </c>
      <c r="G112" s="20" t="s">
        <v>22</v>
      </c>
      <c r="H112" s="20" t="s">
        <v>6994</v>
      </c>
      <c r="I112" s="22">
        <v>320</v>
      </c>
      <c r="J112" s="20" t="s">
        <v>23</v>
      </c>
      <c r="K112" s="20" t="s">
        <v>24</v>
      </c>
      <c r="L112" s="22">
        <v>537</v>
      </c>
      <c r="M112" s="20" t="s">
        <v>130</v>
      </c>
      <c r="N112" s="21">
        <v>46318.798668981486</v>
      </c>
      <c r="O112" s="22">
        <v>320</v>
      </c>
      <c r="P112" s="20" t="s">
        <v>26</v>
      </c>
      <c r="Q112" s="22">
        <v>40</v>
      </c>
      <c r="R112" s="3" t="str">
        <f>IF(OR(G112="12R",G112="12L"),_xlfn.XLOOKUP(C112,DB!$A$2:$A$255,DB!$B$2:$B$255,""),IF(OR(G112="30L",G112="30R"),_xlfn.XLOOKUP(C112,DB!$A$2:$A$255,DB!$C$2:$C$255,""),""))</f>
        <v>ENEBA</v>
      </c>
      <c r="S112" s="3">
        <f t="shared" si="1"/>
        <v>18</v>
      </c>
      <c r="T112" s="3" t="str">
        <f>_xlfn.XLOOKUP(C112,DB!$A$2:$A$255,DB!$D$2:$D$255,"")</f>
        <v>Sector 3</v>
      </c>
    </row>
    <row r="113" spans="1:20" x14ac:dyDescent="0.2">
      <c r="A113" s="20" t="s">
        <v>217</v>
      </c>
      <c r="B113" s="20" t="s">
        <v>18</v>
      </c>
      <c r="C113" s="20" t="s">
        <v>33</v>
      </c>
      <c r="D113" s="20" t="s">
        <v>61</v>
      </c>
      <c r="E113" s="20" t="s">
        <v>156</v>
      </c>
      <c r="F113" s="21">
        <v>46318.769872685181</v>
      </c>
      <c r="G113" s="20" t="s">
        <v>22</v>
      </c>
      <c r="H113" s="20" t="s">
        <v>380</v>
      </c>
      <c r="I113" s="22">
        <v>320</v>
      </c>
      <c r="J113" s="20" t="s">
        <v>23</v>
      </c>
      <c r="K113" s="20" t="s">
        <v>24</v>
      </c>
      <c r="L113" s="22">
        <v>878</v>
      </c>
      <c r="M113" s="20" t="s">
        <v>36</v>
      </c>
      <c r="N113" s="21">
        <v>46318.821724537032</v>
      </c>
      <c r="O113" s="22">
        <v>360</v>
      </c>
      <c r="P113" s="20" t="s">
        <v>26</v>
      </c>
      <c r="Q113" s="22">
        <v>190</v>
      </c>
      <c r="R113" s="3" t="str">
        <f>IF(OR(G113="12R",G113="12L"),_xlfn.XLOOKUP(C113,DB!$A$2:$A$255,DB!$B$2:$B$255,""),IF(OR(G113="30L",G113="30R"),_xlfn.XLOOKUP(C113,DB!$A$2:$A$255,DB!$C$2:$C$255,""),""))</f>
        <v>UDGUV</v>
      </c>
      <c r="S113" s="3">
        <f t="shared" si="1"/>
        <v>18</v>
      </c>
      <c r="T113" s="3" t="str">
        <f>_xlfn.XLOOKUP(C113,DB!$A$2:$A$255,DB!$D$2:$D$255,"")</f>
        <v>Sector 2</v>
      </c>
    </row>
    <row r="114" spans="1:20" x14ac:dyDescent="0.2">
      <c r="A114" s="20" t="s">
        <v>218</v>
      </c>
      <c r="B114" s="20" t="s">
        <v>18</v>
      </c>
      <c r="C114" s="20" t="s">
        <v>219</v>
      </c>
      <c r="D114" s="20" t="s">
        <v>54</v>
      </c>
      <c r="E114" s="20" t="s">
        <v>1118</v>
      </c>
      <c r="F114" s="21">
        <v>46318.77043981482</v>
      </c>
      <c r="G114" s="20" t="s">
        <v>22</v>
      </c>
      <c r="H114" s="20" t="s">
        <v>4812</v>
      </c>
      <c r="I114" s="22">
        <v>390</v>
      </c>
      <c r="J114" s="20" t="s">
        <v>23</v>
      </c>
      <c r="K114" s="20" t="s">
        <v>24</v>
      </c>
      <c r="L114" s="22">
        <v>153</v>
      </c>
      <c r="M114" s="20" t="s">
        <v>117</v>
      </c>
      <c r="N114" s="21">
        <v>46318.780462962968</v>
      </c>
      <c r="O114" s="22">
        <v>302</v>
      </c>
      <c r="P114" s="20" t="s">
        <v>26</v>
      </c>
      <c r="Q114" s="22">
        <v>190</v>
      </c>
      <c r="R114" s="3" t="str">
        <f>IF(OR(G114="12R",G114="12L"),_xlfn.XLOOKUP(C114,DB!$A$2:$A$255,DB!$B$2:$B$255,""),IF(OR(G114="30L",G114="30R"),_xlfn.XLOOKUP(C114,DB!$A$2:$A$255,DB!$C$2:$C$255,""),""))</f>
        <v>TAKUX</v>
      </c>
      <c r="S114" s="3">
        <f t="shared" si="1"/>
        <v>18</v>
      </c>
      <c r="T114" s="3" t="str">
        <f>_xlfn.XLOOKUP(C114,DB!$A$2:$A$255,DB!$D$2:$D$255,"")</f>
        <v>Sector 7</v>
      </c>
    </row>
    <row r="115" spans="1:20" x14ac:dyDescent="0.2">
      <c r="A115" s="20" t="s">
        <v>244</v>
      </c>
      <c r="B115" s="20" t="s">
        <v>18</v>
      </c>
      <c r="C115" s="20" t="s">
        <v>28</v>
      </c>
      <c r="D115" s="20" t="s">
        <v>29</v>
      </c>
      <c r="E115" s="20" t="s">
        <v>6201</v>
      </c>
      <c r="F115" s="21">
        <v>46318.772893518515</v>
      </c>
      <c r="G115" s="20" t="s">
        <v>22</v>
      </c>
      <c r="H115" s="20" t="s">
        <v>6995</v>
      </c>
      <c r="I115" s="22">
        <v>370</v>
      </c>
      <c r="J115" s="20" t="s">
        <v>23</v>
      </c>
      <c r="K115" s="20" t="s">
        <v>24</v>
      </c>
      <c r="L115" s="22">
        <v>357</v>
      </c>
      <c r="M115" s="20" t="s">
        <v>31</v>
      </c>
      <c r="N115" s="21">
        <v>46318.793773148151</v>
      </c>
      <c r="O115" s="22">
        <v>370</v>
      </c>
      <c r="P115" s="20" t="s">
        <v>26</v>
      </c>
      <c r="Q115" s="22">
        <v>40</v>
      </c>
      <c r="R115" s="3" t="str">
        <f>IF(OR(G115="12R",G115="12L"),_xlfn.XLOOKUP(C115,DB!$A$2:$A$255,DB!$B$2:$B$255,""),IF(OR(G115="30L",G115="30R"),_xlfn.XLOOKUP(C115,DB!$A$2:$A$255,DB!$C$2:$C$255,""),""))</f>
        <v>OMSUK</v>
      </c>
      <c r="S115" s="3">
        <f t="shared" si="1"/>
        <v>18</v>
      </c>
      <c r="T115" s="3" t="str">
        <f>_xlfn.XLOOKUP(C115,DB!$A$2:$A$255,DB!$D$2:$D$255,"")</f>
        <v>Sector 3</v>
      </c>
    </row>
    <row r="116" spans="1:20" x14ac:dyDescent="0.2">
      <c r="A116" s="20" t="s">
        <v>255</v>
      </c>
      <c r="B116" s="20" t="s">
        <v>18</v>
      </c>
      <c r="C116" s="20" t="s">
        <v>256</v>
      </c>
      <c r="D116" s="20" t="s">
        <v>20</v>
      </c>
      <c r="E116" s="20" t="s">
        <v>629</v>
      </c>
      <c r="F116" s="21">
        <v>46318.783518518518</v>
      </c>
      <c r="G116" s="20" t="s">
        <v>22</v>
      </c>
      <c r="H116" s="20" t="s">
        <v>6996</v>
      </c>
      <c r="I116" s="22">
        <v>320</v>
      </c>
      <c r="J116" s="20" t="s">
        <v>23</v>
      </c>
      <c r="K116" s="20" t="s">
        <v>24</v>
      </c>
      <c r="L116" s="22">
        <v>871</v>
      </c>
      <c r="M116" s="20" t="s">
        <v>36</v>
      </c>
      <c r="N116" s="21">
        <v>46318.834062499998</v>
      </c>
      <c r="O116" s="22">
        <v>320</v>
      </c>
      <c r="P116" s="20" t="s">
        <v>26</v>
      </c>
      <c r="Q116" s="22">
        <v>190</v>
      </c>
      <c r="R116" s="3" t="str">
        <f>IF(OR(G116="12R",G116="12L"),_xlfn.XLOOKUP(C116,DB!$A$2:$A$255,DB!$B$2:$B$255,""),IF(OR(G116="30L",G116="30R"),_xlfn.XLOOKUP(C116,DB!$A$2:$A$255,DB!$C$2:$C$255,""),""))</f>
        <v>UDGUV</v>
      </c>
      <c r="S116" s="3">
        <f t="shared" si="1"/>
        <v>18</v>
      </c>
      <c r="T116" s="3" t="str">
        <f>_xlfn.XLOOKUP(C116,DB!$A$2:$A$255,DB!$D$2:$D$255,"")</f>
        <v>Sector 2</v>
      </c>
    </row>
    <row r="117" spans="1:20" x14ac:dyDescent="0.2">
      <c r="A117" s="20" t="s">
        <v>509</v>
      </c>
      <c r="B117" s="20" t="s">
        <v>18</v>
      </c>
      <c r="C117" s="20" t="s">
        <v>134</v>
      </c>
      <c r="D117" s="20" t="s">
        <v>20</v>
      </c>
      <c r="E117" s="20" t="s">
        <v>6997</v>
      </c>
      <c r="F117" s="21">
        <v>46318.787812499999</v>
      </c>
      <c r="G117" s="20" t="s">
        <v>22</v>
      </c>
      <c r="H117" s="20" t="s">
        <v>6998</v>
      </c>
      <c r="I117" s="22">
        <v>390</v>
      </c>
      <c r="J117" s="20" t="s">
        <v>23</v>
      </c>
      <c r="K117" s="20" t="s">
        <v>24</v>
      </c>
      <c r="L117" s="22">
        <v>359</v>
      </c>
      <c r="M117" s="20" t="s">
        <v>31</v>
      </c>
      <c r="N117" s="21">
        <v>46318.808645833335</v>
      </c>
      <c r="O117" s="22">
        <v>390</v>
      </c>
      <c r="P117" s="20" t="s">
        <v>26</v>
      </c>
      <c r="Q117" s="22">
        <v>40</v>
      </c>
      <c r="R117" s="3" t="str">
        <f>IF(OR(G117="12R",G117="12L"),_xlfn.XLOOKUP(C117,DB!$A$2:$A$255,DB!$B$2:$B$255,""),IF(OR(G117="30L",G117="30R"),_xlfn.XLOOKUP(C117,DB!$A$2:$A$255,DB!$C$2:$C$255,""),""))</f>
        <v>ENEBA</v>
      </c>
      <c r="S117" s="3">
        <f t="shared" si="1"/>
        <v>18</v>
      </c>
      <c r="T117" s="3" t="str">
        <f>_xlfn.XLOOKUP(C117,DB!$A$2:$A$255,DB!$D$2:$D$255,"")</f>
        <v>Sector 3</v>
      </c>
    </row>
    <row r="118" spans="1:20" x14ac:dyDescent="0.2">
      <c r="A118" s="20" t="s">
        <v>263</v>
      </c>
      <c r="B118" s="20" t="s">
        <v>18</v>
      </c>
      <c r="C118" s="20" t="s">
        <v>115</v>
      </c>
      <c r="D118" s="20" t="s">
        <v>129</v>
      </c>
      <c r="E118" s="20" t="s">
        <v>5364</v>
      </c>
      <c r="F118" s="21">
        <v>46318.790497685186</v>
      </c>
      <c r="G118" s="20" t="s">
        <v>22</v>
      </c>
      <c r="H118" s="20" t="s">
        <v>6999</v>
      </c>
      <c r="I118" s="22">
        <v>370</v>
      </c>
      <c r="J118" s="20" t="s">
        <v>23</v>
      </c>
      <c r="K118" s="20" t="s">
        <v>24</v>
      </c>
      <c r="L118" s="22">
        <v>153</v>
      </c>
      <c r="M118" s="20" t="s">
        <v>117</v>
      </c>
      <c r="N118" s="21">
        <v>46318.800185185188</v>
      </c>
      <c r="O118" s="22">
        <v>290</v>
      </c>
      <c r="P118" s="20" t="s">
        <v>26</v>
      </c>
      <c r="Q118" s="22">
        <v>190</v>
      </c>
      <c r="R118" s="3" t="str">
        <f>IF(OR(G118="12R",G118="12L"),_xlfn.XLOOKUP(C118,DB!$A$2:$A$255,DB!$B$2:$B$255,""),IF(OR(G118="30L",G118="30R"),_xlfn.XLOOKUP(C118,DB!$A$2:$A$255,DB!$C$2:$C$255,""),""))</f>
        <v>TAKUX</v>
      </c>
      <c r="S118" s="3">
        <f t="shared" si="1"/>
        <v>18</v>
      </c>
      <c r="T118" s="3" t="str">
        <f>_xlfn.XLOOKUP(C118,DB!$A$2:$A$255,DB!$D$2:$D$255,"")</f>
        <v>Sector 7</v>
      </c>
    </row>
    <row r="119" spans="1:20" x14ac:dyDescent="0.2">
      <c r="A119" s="20" t="s">
        <v>257</v>
      </c>
      <c r="B119" s="20" t="s">
        <v>18</v>
      </c>
      <c r="C119" s="20" t="s">
        <v>122</v>
      </c>
      <c r="D119" s="20" t="s">
        <v>44</v>
      </c>
      <c r="E119" s="20" t="s">
        <v>1711</v>
      </c>
      <c r="F119" s="21">
        <v>46318.79178240741</v>
      </c>
      <c r="G119" s="20" t="s">
        <v>22</v>
      </c>
      <c r="H119" s="20" t="s">
        <v>7000</v>
      </c>
      <c r="I119" s="22">
        <v>340</v>
      </c>
      <c r="J119" s="20" t="s">
        <v>23</v>
      </c>
      <c r="K119" s="20" t="s">
        <v>24</v>
      </c>
      <c r="L119" s="22">
        <v>521</v>
      </c>
      <c r="M119" s="20" t="s">
        <v>130</v>
      </c>
      <c r="N119" s="21">
        <v>46318.820706018523</v>
      </c>
      <c r="O119" s="22">
        <v>340</v>
      </c>
      <c r="P119" s="20" t="s">
        <v>26</v>
      </c>
      <c r="Q119" s="22">
        <v>40</v>
      </c>
      <c r="R119" s="3" t="str">
        <f>IF(OR(G119="12R",G119="12L"),_xlfn.XLOOKUP(C119,DB!$A$2:$A$255,DB!$B$2:$B$255,""),IF(OR(G119="30L",G119="30R"),_xlfn.XLOOKUP(C119,DB!$A$2:$A$255,DB!$C$2:$C$255,""),""))</f>
        <v>ENEBA</v>
      </c>
      <c r="S119" s="3">
        <f t="shared" si="1"/>
        <v>19</v>
      </c>
      <c r="T119" s="3" t="str">
        <f>_xlfn.XLOOKUP(C119,DB!$A$2:$A$255,DB!$D$2:$D$255,"")</f>
        <v>Sector 3</v>
      </c>
    </row>
    <row r="120" spans="1:20" x14ac:dyDescent="0.2">
      <c r="A120" s="20" t="s">
        <v>494</v>
      </c>
      <c r="B120" s="20" t="s">
        <v>18</v>
      </c>
      <c r="C120" s="20" t="s">
        <v>282</v>
      </c>
      <c r="D120" s="20" t="s">
        <v>29</v>
      </c>
      <c r="E120" s="20" t="s">
        <v>591</v>
      </c>
      <c r="F120" s="21">
        <v>46318.796099537038</v>
      </c>
      <c r="G120" s="20" t="s">
        <v>22</v>
      </c>
      <c r="H120" s="20" t="s">
        <v>4761</v>
      </c>
      <c r="I120" s="22">
        <v>350</v>
      </c>
      <c r="J120" s="20" t="s">
        <v>23</v>
      </c>
      <c r="K120" s="20" t="s">
        <v>24</v>
      </c>
      <c r="L120" s="22">
        <v>133</v>
      </c>
      <c r="M120" s="20" t="s">
        <v>40</v>
      </c>
      <c r="N120" s="21">
        <v>46318.804826388892</v>
      </c>
      <c r="O120" s="22">
        <v>257</v>
      </c>
      <c r="P120" s="20" t="s">
        <v>26</v>
      </c>
      <c r="Q120" s="22">
        <v>190</v>
      </c>
      <c r="R120" s="3" t="str">
        <f>IF(OR(G120="12R",G120="12L"),_xlfn.XLOOKUP(C120,DB!$A$2:$A$255,DB!$B$2:$B$255,""),IF(OR(G120="30L",G120="30R"),_xlfn.XLOOKUP(C120,DB!$A$2:$A$255,DB!$C$2:$C$255,""),""))</f>
        <v>OMSUK</v>
      </c>
      <c r="S120" s="3">
        <f t="shared" si="1"/>
        <v>19</v>
      </c>
      <c r="T120" s="3" t="str">
        <f>_xlfn.XLOOKUP(C120,DB!$A$2:$A$255,DB!$D$2:$D$255,"")</f>
        <v>Sector 3</v>
      </c>
    </row>
    <row r="121" spans="1:20" x14ac:dyDescent="0.2">
      <c r="A121" s="20" t="s">
        <v>7001</v>
      </c>
      <c r="B121" s="20" t="s">
        <v>18</v>
      </c>
      <c r="C121" s="20" t="s">
        <v>19</v>
      </c>
      <c r="D121" s="20" t="s">
        <v>500</v>
      </c>
      <c r="E121" s="20"/>
      <c r="F121" s="21">
        <v>46318.797002314815</v>
      </c>
      <c r="G121" s="20" t="s">
        <v>22</v>
      </c>
      <c r="H121" s="20" t="s">
        <v>7002</v>
      </c>
      <c r="I121" s="22">
        <v>430</v>
      </c>
      <c r="J121" s="20" t="s">
        <v>23</v>
      </c>
      <c r="K121" s="20" t="s">
        <v>51</v>
      </c>
      <c r="L121" s="22">
        <v>860</v>
      </c>
      <c r="M121" s="20" t="s">
        <v>46</v>
      </c>
      <c r="N121" s="21">
        <v>46318.846770833334</v>
      </c>
      <c r="O121" s="22">
        <v>450</v>
      </c>
      <c r="P121" s="20" t="s">
        <v>26</v>
      </c>
      <c r="Q121" s="22">
        <v>30</v>
      </c>
      <c r="R121" s="3" t="str">
        <f>IF(OR(G121="12R",G121="12L"),_xlfn.XLOOKUP(C121,DB!$A$2:$A$255,DB!$B$2:$B$255,""),IF(OR(G121="30L",G121="30R"),_xlfn.XLOOKUP(C121,DB!$A$2:$A$255,DB!$C$2:$C$255,""),""))</f>
        <v>UDGUV</v>
      </c>
      <c r="S121" s="3">
        <f t="shared" si="1"/>
        <v>19</v>
      </c>
      <c r="T121" s="3" t="str">
        <f>_xlfn.XLOOKUP(C121,DB!$A$2:$A$255,DB!$D$2:$D$255,"")</f>
        <v>Sector 2</v>
      </c>
    </row>
    <row r="122" spans="1:20" x14ac:dyDescent="0.2">
      <c r="A122" s="20" t="s">
        <v>258</v>
      </c>
      <c r="B122" s="20" t="s">
        <v>18</v>
      </c>
      <c r="C122" s="20" t="s">
        <v>128</v>
      </c>
      <c r="D122" s="20" t="s">
        <v>61</v>
      </c>
      <c r="E122" s="20" t="s">
        <v>5379</v>
      </c>
      <c r="F122" s="21">
        <v>46318.797905092593</v>
      </c>
      <c r="G122" s="20" t="s">
        <v>22</v>
      </c>
      <c r="H122" s="20" t="s">
        <v>7003</v>
      </c>
      <c r="I122" s="22">
        <v>320</v>
      </c>
      <c r="J122" s="20" t="s">
        <v>23</v>
      </c>
      <c r="K122" s="20" t="s">
        <v>24</v>
      </c>
      <c r="L122" s="22">
        <v>536</v>
      </c>
      <c r="M122" s="20" t="s">
        <v>130</v>
      </c>
      <c r="N122" s="21">
        <v>46318.826597222222</v>
      </c>
      <c r="O122" s="22">
        <v>300</v>
      </c>
      <c r="P122" s="20" t="s">
        <v>26</v>
      </c>
      <c r="Q122" s="22">
        <v>40</v>
      </c>
      <c r="R122" s="3" t="str">
        <f>IF(OR(G122="12R",G122="12L"),_xlfn.XLOOKUP(C122,DB!$A$2:$A$255,DB!$B$2:$B$255,""),IF(OR(G122="30L",G122="30R"),_xlfn.XLOOKUP(C122,DB!$A$2:$A$255,DB!$C$2:$C$255,""),""))</f>
        <v>ENEBA</v>
      </c>
      <c r="S122" s="3">
        <f t="shared" si="1"/>
        <v>19</v>
      </c>
      <c r="T122" s="3" t="str">
        <f>_xlfn.XLOOKUP(C122,DB!$A$2:$A$255,DB!$D$2:$D$255,"")</f>
        <v>Sector 3</v>
      </c>
    </row>
    <row r="123" spans="1:20" x14ac:dyDescent="0.2">
      <c r="A123" s="20" t="s">
        <v>307</v>
      </c>
      <c r="B123" s="20" t="s">
        <v>18</v>
      </c>
      <c r="C123" s="20" t="s">
        <v>172</v>
      </c>
      <c r="D123" s="20" t="s">
        <v>54</v>
      </c>
      <c r="E123" s="20" t="s">
        <v>3970</v>
      </c>
      <c r="F123" s="21">
        <v>46318.798738425925</v>
      </c>
      <c r="G123" s="20" t="s">
        <v>22</v>
      </c>
      <c r="H123" s="20" t="s">
        <v>7004</v>
      </c>
      <c r="I123" s="22">
        <v>340</v>
      </c>
      <c r="J123" s="20" t="s">
        <v>23</v>
      </c>
      <c r="K123" s="20" t="s">
        <v>24</v>
      </c>
      <c r="L123" s="22">
        <v>339</v>
      </c>
      <c r="M123" s="20" t="s">
        <v>7005</v>
      </c>
      <c r="N123" s="21">
        <v>46318.817673611113</v>
      </c>
      <c r="O123" s="22">
        <v>340</v>
      </c>
      <c r="P123" s="20" t="s">
        <v>26</v>
      </c>
      <c r="Q123" s="22">
        <v>190</v>
      </c>
      <c r="R123" s="3" t="str">
        <f>IF(OR(G123="12R",G123="12L"),_xlfn.XLOOKUP(C123,DB!$A$2:$A$255,DB!$B$2:$B$255,""),IF(OR(G123="30L",G123="30R"),_xlfn.XLOOKUP(C123,DB!$A$2:$A$255,DB!$C$2:$C$255,""),""))</f>
        <v>CZM</v>
      </c>
      <c r="S123" s="3">
        <f t="shared" si="1"/>
        <v>19</v>
      </c>
      <c r="T123" s="3" t="str">
        <f>_xlfn.XLOOKUP(C123,DB!$A$2:$A$255,DB!$D$2:$D$255,"")</f>
        <v>Sector 7</v>
      </c>
    </row>
    <row r="124" spans="1:20" x14ac:dyDescent="0.2">
      <c r="A124" s="20" t="s">
        <v>7006</v>
      </c>
      <c r="B124" s="20" t="s">
        <v>18</v>
      </c>
      <c r="C124" s="20" t="s">
        <v>208</v>
      </c>
      <c r="D124" s="20" t="s">
        <v>500</v>
      </c>
      <c r="E124" s="20" t="s">
        <v>7007</v>
      </c>
      <c r="F124" s="21">
        <v>46318.799444444448</v>
      </c>
      <c r="G124" s="20" t="s">
        <v>22</v>
      </c>
      <c r="H124" s="20" t="s">
        <v>7008</v>
      </c>
      <c r="I124" s="22">
        <v>450</v>
      </c>
      <c r="J124" s="20" t="s">
        <v>23</v>
      </c>
      <c r="K124" s="20" t="s">
        <v>51</v>
      </c>
      <c r="L124" s="22">
        <v>341</v>
      </c>
      <c r="M124" s="20" t="s">
        <v>31</v>
      </c>
      <c r="N124" s="21">
        <v>46318.819664351853</v>
      </c>
      <c r="O124" s="22">
        <v>450</v>
      </c>
      <c r="P124" s="20" t="s">
        <v>26</v>
      </c>
      <c r="Q124" s="22">
        <v>40</v>
      </c>
      <c r="R124" s="3" t="str">
        <f>IF(OR(G124="12R",G124="12L"),_xlfn.XLOOKUP(C124,DB!$A$2:$A$255,DB!$B$2:$B$255,""),IF(OR(G124="30L",G124="30R"),_xlfn.XLOOKUP(C124,DB!$A$2:$A$255,DB!$C$2:$C$255,""),""))</f>
        <v>ENEBA</v>
      </c>
      <c r="S124" s="3">
        <f t="shared" si="1"/>
        <v>19</v>
      </c>
      <c r="T124" s="3" t="str">
        <f>_xlfn.XLOOKUP(C124,DB!$A$2:$A$255,DB!$D$2:$D$255,"")</f>
        <v>Sector 3</v>
      </c>
    </row>
    <row r="125" spans="1:20" x14ac:dyDescent="0.2">
      <c r="A125" s="20" t="s">
        <v>289</v>
      </c>
      <c r="B125" s="20" t="s">
        <v>18</v>
      </c>
      <c r="C125" s="20" t="s">
        <v>97</v>
      </c>
      <c r="D125" s="20" t="s">
        <v>34</v>
      </c>
      <c r="E125" s="20" t="s">
        <v>6361</v>
      </c>
      <c r="F125" s="21">
        <v>46318.800462962958</v>
      </c>
      <c r="G125" s="20" t="s">
        <v>22</v>
      </c>
      <c r="H125" s="20" t="s">
        <v>7009</v>
      </c>
      <c r="I125" s="22">
        <v>300</v>
      </c>
      <c r="J125" s="20" t="s">
        <v>23</v>
      </c>
      <c r="K125" s="20" t="s">
        <v>24</v>
      </c>
      <c r="L125" s="22">
        <v>891</v>
      </c>
      <c r="M125" s="20" t="s">
        <v>6626</v>
      </c>
      <c r="N125" s="21">
        <v>46318.851145833338</v>
      </c>
      <c r="O125" s="22">
        <v>179</v>
      </c>
      <c r="P125" s="20" t="s">
        <v>26</v>
      </c>
      <c r="Q125" s="22">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7010</v>
      </c>
      <c r="B126" s="20" t="s">
        <v>18</v>
      </c>
      <c r="C126" s="20" t="s">
        <v>5635</v>
      </c>
      <c r="D126" s="20" t="s">
        <v>542</v>
      </c>
      <c r="E126" s="20" t="s">
        <v>7010</v>
      </c>
      <c r="F126" s="21">
        <v>46318.801863425921</v>
      </c>
      <c r="G126" s="20" t="s">
        <v>22</v>
      </c>
      <c r="H126" s="20" t="s">
        <v>7011</v>
      </c>
      <c r="I126" s="22">
        <v>430</v>
      </c>
      <c r="J126" s="20" t="s">
        <v>23</v>
      </c>
      <c r="K126" s="20" t="s">
        <v>51</v>
      </c>
      <c r="L126" s="22">
        <v>542</v>
      </c>
      <c r="M126" s="20" t="s">
        <v>130</v>
      </c>
      <c r="N126" s="21">
        <v>46318.835960648154</v>
      </c>
      <c r="O126" s="22">
        <v>430</v>
      </c>
      <c r="P126" s="20" t="s">
        <v>26</v>
      </c>
      <c r="Q126" s="22">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20" t="s">
        <v>424</v>
      </c>
      <c r="B127" s="20" t="s">
        <v>18</v>
      </c>
      <c r="C127" s="20" t="s">
        <v>260</v>
      </c>
      <c r="D127" s="20" t="s">
        <v>261</v>
      </c>
      <c r="E127" s="20" t="s">
        <v>7012</v>
      </c>
      <c r="F127" s="21">
        <v>46318.803553240738</v>
      </c>
      <c r="G127" s="20" t="s">
        <v>22</v>
      </c>
      <c r="H127" s="20" t="s">
        <v>7013</v>
      </c>
      <c r="I127" s="22">
        <v>370</v>
      </c>
      <c r="J127" s="20" t="s">
        <v>23</v>
      </c>
      <c r="K127" s="20" t="s">
        <v>24</v>
      </c>
      <c r="L127" s="22">
        <v>234</v>
      </c>
      <c r="M127" s="20" t="s">
        <v>383</v>
      </c>
      <c r="N127" s="21">
        <v>46318.817094907412</v>
      </c>
      <c r="O127" s="22">
        <v>300</v>
      </c>
      <c r="P127" s="20" t="s">
        <v>41</v>
      </c>
      <c r="Q127" s="22">
        <v>40</v>
      </c>
      <c r="R127" s="3" t="str">
        <f>IF(OR(G127="12R",G127="12L"),_xlfn.XLOOKUP(C127,DB!$A$2:$A$255,DB!$B$2:$B$255,""),IF(OR(G127="30L",G127="30R"),_xlfn.XLOOKUP(C127,DB!$A$2:$A$255,DB!$C$2:$C$255,""),""))</f>
        <v>NUDAL</v>
      </c>
      <c r="S127" s="3">
        <f t="shared" si="1"/>
        <v>19</v>
      </c>
      <c r="T127" s="3" t="str">
        <f>_xlfn.XLOOKUP(C127,DB!$A$2:$A$255,DB!$D$2:$D$255,"")</f>
        <v>Sector 3</v>
      </c>
    </row>
    <row r="128" spans="1:20" x14ac:dyDescent="0.2">
      <c r="A128" s="20" t="s">
        <v>3096</v>
      </c>
      <c r="B128" s="20" t="s">
        <v>18</v>
      </c>
      <c r="C128" s="20" t="s">
        <v>205</v>
      </c>
      <c r="D128" s="20" t="s">
        <v>34</v>
      </c>
      <c r="E128" s="20" t="s">
        <v>7014</v>
      </c>
      <c r="F128" s="21">
        <v>46318.80505787037</v>
      </c>
      <c r="G128" s="20" t="s">
        <v>22</v>
      </c>
      <c r="H128" s="20" t="s">
        <v>6548</v>
      </c>
      <c r="I128" s="22">
        <v>370</v>
      </c>
      <c r="J128" s="20" t="s">
        <v>23</v>
      </c>
      <c r="K128" s="20" t="s">
        <v>24</v>
      </c>
      <c r="L128" s="22">
        <v>133</v>
      </c>
      <c r="M128" s="20" t="s">
        <v>40</v>
      </c>
      <c r="N128" s="21">
        <v>46318.814189814817</v>
      </c>
      <c r="O128" s="22">
        <v>252</v>
      </c>
      <c r="P128" s="20" t="s">
        <v>26</v>
      </c>
      <c r="Q128" s="22">
        <v>190</v>
      </c>
      <c r="R128" s="3" t="str">
        <f>IF(OR(G128="12R",G128="12L"),_xlfn.XLOOKUP(C128,DB!$A$2:$A$255,DB!$B$2:$B$255,""),IF(OR(G128="30L",G128="30R"),_xlfn.XLOOKUP(C128,DB!$A$2:$A$255,DB!$C$2:$C$255,""),""))</f>
        <v>NUDAL</v>
      </c>
      <c r="S128" s="3">
        <f t="shared" si="1"/>
        <v>19</v>
      </c>
      <c r="T128" s="3" t="str">
        <f>_xlfn.XLOOKUP(C128,DB!$A$2:$A$255,DB!$D$2:$D$255,"")</f>
        <v>Sector 3</v>
      </c>
    </row>
    <row r="129" spans="1:20" x14ac:dyDescent="0.2">
      <c r="A129" s="20" t="s">
        <v>245</v>
      </c>
      <c r="B129" s="20" t="s">
        <v>18</v>
      </c>
      <c r="C129" s="20" t="s">
        <v>246</v>
      </c>
      <c r="D129" s="20" t="s">
        <v>247</v>
      </c>
      <c r="E129" s="20" t="s">
        <v>7015</v>
      </c>
      <c r="F129" s="21">
        <v>46318.806805555556</v>
      </c>
      <c r="G129" s="20" t="s">
        <v>22</v>
      </c>
      <c r="H129" s="20" t="s">
        <v>7016</v>
      </c>
      <c r="I129" s="22">
        <v>100</v>
      </c>
      <c r="J129" s="20" t="s">
        <v>23</v>
      </c>
      <c r="K129" s="20" t="s">
        <v>24</v>
      </c>
      <c r="L129" s="22">
        <v>348</v>
      </c>
      <c r="M129" s="20" t="s">
        <v>246</v>
      </c>
      <c r="N129" s="21">
        <v>46318.867013888885</v>
      </c>
      <c r="O129" s="22">
        <v>0</v>
      </c>
      <c r="P129" s="20" t="s">
        <v>137</v>
      </c>
      <c r="Q129" s="22">
        <v>40</v>
      </c>
      <c r="R129" s="3" t="str">
        <f>IF(OR(G129="12R",G129="12L"),_xlfn.XLOOKUP(C129,DB!$A$2:$A$255,DB!$B$2:$B$255,""),IF(OR(G129="30L",G129="30R"),_xlfn.XLOOKUP(C129,DB!$A$2:$A$255,DB!$C$2:$C$255,""),""))</f>
        <v>CZM</v>
      </c>
      <c r="S129" s="3">
        <f t="shared" si="1"/>
        <v>19</v>
      </c>
      <c r="T129" s="3" t="str">
        <f>_xlfn.XLOOKUP(C129,DB!$A$2:$A$255,DB!$D$2:$D$255,"")</f>
        <v>Sector 7</v>
      </c>
    </row>
    <row r="130" spans="1:20" x14ac:dyDescent="0.2">
      <c r="A130" s="20" t="s">
        <v>422</v>
      </c>
      <c r="B130" s="20" t="s">
        <v>18</v>
      </c>
      <c r="C130" s="20" t="s">
        <v>423</v>
      </c>
      <c r="D130" s="20" t="s">
        <v>61</v>
      </c>
      <c r="E130" s="20" t="s">
        <v>1174</v>
      </c>
      <c r="F130" s="21">
        <v>46318.808900462958</v>
      </c>
      <c r="G130" s="20" t="s">
        <v>22</v>
      </c>
      <c r="H130" s="20" t="s">
        <v>7017</v>
      </c>
      <c r="I130" s="22">
        <v>300</v>
      </c>
      <c r="J130" s="20" t="s">
        <v>23</v>
      </c>
      <c r="K130" s="20" t="s">
        <v>24</v>
      </c>
      <c r="L130" s="22">
        <v>368</v>
      </c>
      <c r="M130" s="20" t="s">
        <v>269</v>
      </c>
      <c r="N130" s="21">
        <v>46318.831412037034</v>
      </c>
      <c r="O130" s="22">
        <v>300</v>
      </c>
      <c r="P130" s="20" t="s">
        <v>26</v>
      </c>
      <c r="Q130" s="22">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265</v>
      </c>
      <c r="B131" s="20" t="s">
        <v>18</v>
      </c>
      <c r="C131" s="20" t="s">
        <v>148</v>
      </c>
      <c r="D131" s="20" t="s">
        <v>29</v>
      </c>
      <c r="E131" s="20" t="s">
        <v>7018</v>
      </c>
      <c r="F131" s="21">
        <v>46318.810208333336</v>
      </c>
      <c r="G131" s="20" t="s">
        <v>22</v>
      </c>
      <c r="H131" s="20" t="s">
        <v>3440</v>
      </c>
      <c r="I131" s="22">
        <v>370</v>
      </c>
      <c r="J131" s="20" t="s">
        <v>23</v>
      </c>
      <c r="K131" s="20" t="s">
        <v>24</v>
      </c>
      <c r="L131" s="22">
        <v>134</v>
      </c>
      <c r="M131" s="20" t="s">
        <v>40</v>
      </c>
      <c r="N131" s="21">
        <v>46318.819444444445</v>
      </c>
      <c r="O131" s="22">
        <v>256</v>
      </c>
      <c r="P131" s="20" t="s">
        <v>26</v>
      </c>
      <c r="Q131" s="22">
        <v>190</v>
      </c>
      <c r="R131" s="3" t="str">
        <f>IF(OR(G131="12R",G131="12L"),_xlfn.XLOOKUP(C131,DB!$A$2:$A$255,DB!$B$2:$B$255,""),IF(OR(G131="30L",G131="30R"),_xlfn.XLOOKUP(C131,DB!$A$2:$A$255,DB!$C$2:$C$255,""),""))</f>
        <v>NUDAL</v>
      </c>
      <c r="S131" s="3">
        <f t="shared" ref="S131:S194" si="2">HOUR(F131)</f>
        <v>19</v>
      </c>
      <c r="T131" s="3" t="str">
        <f>_xlfn.XLOOKUP(C131,DB!$A$2:$A$255,DB!$D$2:$D$255,"")</f>
        <v>Sector 3</v>
      </c>
    </row>
    <row r="132" spans="1:20" x14ac:dyDescent="0.2">
      <c r="A132" s="20" t="s">
        <v>264</v>
      </c>
      <c r="B132" s="20" t="s">
        <v>18</v>
      </c>
      <c r="C132" s="20" t="s">
        <v>224</v>
      </c>
      <c r="D132" s="20" t="s">
        <v>29</v>
      </c>
      <c r="E132" s="20" t="s">
        <v>1954</v>
      </c>
      <c r="F132" s="21">
        <v>46318.81150462963</v>
      </c>
      <c r="G132" s="20" t="s">
        <v>22</v>
      </c>
      <c r="H132" s="20" t="s">
        <v>7019</v>
      </c>
      <c r="I132" s="22">
        <v>320</v>
      </c>
      <c r="J132" s="20" t="s">
        <v>23</v>
      </c>
      <c r="K132" s="20" t="s">
        <v>24</v>
      </c>
      <c r="L132" s="22">
        <v>586</v>
      </c>
      <c r="M132" s="20" t="s">
        <v>130</v>
      </c>
      <c r="N132" s="21">
        <v>46318.843055555553</v>
      </c>
      <c r="O132" s="22">
        <v>300</v>
      </c>
      <c r="P132" s="20" t="s">
        <v>26</v>
      </c>
      <c r="Q132" s="22">
        <v>40</v>
      </c>
      <c r="R132" s="3" t="str">
        <f>IF(OR(G132="12R",G132="12L"),_xlfn.XLOOKUP(C132,DB!$A$2:$A$255,DB!$B$2:$B$255,""),IF(OR(G132="30L",G132="30R"),_xlfn.XLOOKUP(C132,DB!$A$2:$A$255,DB!$C$2:$C$255,""),""))</f>
        <v>ENEBA</v>
      </c>
      <c r="S132" s="3">
        <f t="shared" si="2"/>
        <v>19</v>
      </c>
      <c r="T132" s="3" t="str">
        <f>_xlfn.XLOOKUP(C132,DB!$A$2:$A$255,DB!$D$2:$D$255,"")</f>
        <v>Sector 3</v>
      </c>
    </row>
    <row r="133" spans="1:20" x14ac:dyDescent="0.2">
      <c r="A133" s="20" t="s">
        <v>7020</v>
      </c>
      <c r="B133" s="20" t="s">
        <v>18</v>
      </c>
      <c r="C133" s="20" t="s">
        <v>205</v>
      </c>
      <c r="D133" s="20" t="s">
        <v>786</v>
      </c>
      <c r="E133" s="20"/>
      <c r="F133" s="21">
        <v>46318.813055555554</v>
      </c>
      <c r="G133" s="20" t="s">
        <v>22</v>
      </c>
      <c r="H133" s="20" t="s">
        <v>7021</v>
      </c>
      <c r="I133" s="22">
        <v>370</v>
      </c>
      <c r="J133" s="20" t="s">
        <v>23</v>
      </c>
      <c r="K133" s="20" t="s">
        <v>51</v>
      </c>
      <c r="L133" s="22">
        <v>203</v>
      </c>
      <c r="M133" s="20" t="s">
        <v>383</v>
      </c>
      <c r="N133" s="21">
        <v>46318.82876157407</v>
      </c>
      <c r="O133" s="22">
        <v>310</v>
      </c>
      <c r="P133" s="20" t="s">
        <v>26</v>
      </c>
      <c r="Q133" s="22">
        <v>40</v>
      </c>
      <c r="R133" s="3" t="str">
        <f>IF(OR(G133="12R",G133="12L"),_xlfn.XLOOKUP(C133,DB!$A$2:$A$255,DB!$B$2:$B$255,""),IF(OR(G133="30L",G133="30R"),_xlfn.XLOOKUP(C133,DB!$A$2:$A$255,DB!$C$2:$C$255,""),""))</f>
        <v>NUDAL</v>
      </c>
      <c r="S133" s="3">
        <f t="shared" si="2"/>
        <v>19</v>
      </c>
      <c r="T133" s="3" t="str">
        <f>_xlfn.XLOOKUP(C133,DB!$A$2:$A$255,DB!$D$2:$D$255,"")</f>
        <v>Sector 3</v>
      </c>
    </row>
    <row r="134" spans="1:20" x14ac:dyDescent="0.2">
      <c r="A134" s="20" t="s">
        <v>270</v>
      </c>
      <c r="B134" s="20" t="s">
        <v>18</v>
      </c>
      <c r="C134" s="20" t="s">
        <v>134</v>
      </c>
      <c r="D134" s="20" t="s">
        <v>61</v>
      </c>
      <c r="E134" s="20" t="s">
        <v>7022</v>
      </c>
      <c r="F134" s="21">
        <v>46318.814872685187</v>
      </c>
      <c r="G134" s="20" t="s">
        <v>22</v>
      </c>
      <c r="H134" s="20" t="s">
        <v>7023</v>
      </c>
      <c r="I134" s="22">
        <v>350</v>
      </c>
      <c r="J134" s="20" t="s">
        <v>23</v>
      </c>
      <c r="K134" s="20" t="s">
        <v>24</v>
      </c>
      <c r="L134" s="22">
        <v>359</v>
      </c>
      <c r="M134" s="20" t="s">
        <v>31</v>
      </c>
      <c r="N134" s="21">
        <v>46318.835694444446</v>
      </c>
      <c r="O134" s="22">
        <v>350</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278</v>
      </c>
      <c r="B135" s="20" t="s">
        <v>18</v>
      </c>
      <c r="C135" s="20" t="s">
        <v>33</v>
      </c>
      <c r="D135" s="20" t="s">
        <v>34</v>
      </c>
      <c r="E135" s="20" t="s">
        <v>4403</v>
      </c>
      <c r="F135" s="21">
        <v>46318.816180555557</v>
      </c>
      <c r="G135" s="20" t="s">
        <v>22</v>
      </c>
      <c r="H135" s="20" t="s">
        <v>7024</v>
      </c>
      <c r="I135" s="22">
        <v>360</v>
      </c>
      <c r="J135" s="20" t="s">
        <v>23</v>
      </c>
      <c r="K135" s="20" t="s">
        <v>24</v>
      </c>
      <c r="L135" s="22">
        <v>862</v>
      </c>
      <c r="M135" s="20" t="s">
        <v>36</v>
      </c>
      <c r="N135" s="21">
        <v>46318.867210648154</v>
      </c>
      <c r="O135" s="22">
        <v>360</v>
      </c>
      <c r="P135" s="20" t="s">
        <v>26</v>
      </c>
      <c r="Q135" s="22">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669</v>
      </c>
      <c r="B136" s="20" t="s">
        <v>18</v>
      </c>
      <c r="C136" s="20" t="s">
        <v>317</v>
      </c>
      <c r="D136" s="20" t="s">
        <v>20</v>
      </c>
      <c r="E136" s="20" t="s">
        <v>7025</v>
      </c>
      <c r="F136" s="21">
        <v>46318.817141203705</v>
      </c>
      <c r="G136" s="20" t="s">
        <v>22</v>
      </c>
      <c r="H136" s="20" t="s">
        <v>7026</v>
      </c>
      <c r="I136" s="22">
        <v>280</v>
      </c>
      <c r="J136" s="20" t="s">
        <v>23</v>
      </c>
      <c r="K136" s="20" t="s">
        <v>24</v>
      </c>
      <c r="L136" s="22">
        <v>448</v>
      </c>
      <c r="M136" s="20" t="s">
        <v>204</v>
      </c>
      <c r="N136" s="21">
        <v>46318.8434375</v>
      </c>
      <c r="O136" s="22">
        <v>280</v>
      </c>
      <c r="P136" s="20" t="s">
        <v>26</v>
      </c>
      <c r="Q136" s="22">
        <v>40</v>
      </c>
      <c r="R136" s="3" t="str">
        <f>IF(OR(G136="12R",G136="12L"),_xlfn.XLOOKUP(C136,DB!$A$2:$A$255,DB!$B$2:$B$255,""),IF(OR(G136="30L",G136="30R"),_xlfn.XLOOKUP(C136,DB!$A$2:$A$255,DB!$C$2:$C$255,""),""))</f>
        <v>UDGUV</v>
      </c>
      <c r="S136" s="3">
        <f t="shared" si="2"/>
        <v>19</v>
      </c>
      <c r="T136" s="3" t="str">
        <f>_xlfn.XLOOKUP(C136,DB!$A$2:$A$255,DB!$D$2:$D$255,"")</f>
        <v>Sector 2</v>
      </c>
    </row>
    <row r="137" spans="1:20" x14ac:dyDescent="0.2">
      <c r="A137" s="20" t="s">
        <v>280</v>
      </c>
      <c r="B137" s="20" t="s">
        <v>18</v>
      </c>
      <c r="C137" s="20" t="s">
        <v>170</v>
      </c>
      <c r="D137" s="20" t="s">
        <v>34</v>
      </c>
      <c r="E137" s="20" t="s">
        <v>4545</v>
      </c>
      <c r="F137" s="21">
        <v>46318.818541666667</v>
      </c>
      <c r="G137" s="20" t="s">
        <v>22</v>
      </c>
      <c r="H137" s="20" t="s">
        <v>7027</v>
      </c>
      <c r="I137" s="22">
        <v>350</v>
      </c>
      <c r="J137" s="20" t="s">
        <v>23</v>
      </c>
      <c r="K137" s="20" t="s">
        <v>24</v>
      </c>
      <c r="L137" s="22">
        <v>359</v>
      </c>
      <c r="M137" s="20" t="s">
        <v>31</v>
      </c>
      <c r="N137" s="21">
        <v>46318.838414351849</v>
      </c>
      <c r="O137" s="22">
        <v>330</v>
      </c>
      <c r="P137" s="20" t="s">
        <v>26</v>
      </c>
      <c r="Q137" s="22">
        <v>40</v>
      </c>
      <c r="R137" s="3" t="str">
        <f>IF(OR(G137="12R",G137="12L"),_xlfn.XLOOKUP(C137,DB!$A$2:$A$255,DB!$B$2:$B$255,""),IF(OR(G137="30L",G137="30R"),_xlfn.XLOOKUP(C137,DB!$A$2:$A$255,DB!$C$2:$C$255,""),""))</f>
        <v>OMSUK</v>
      </c>
      <c r="S137" s="3">
        <f t="shared" si="2"/>
        <v>19</v>
      </c>
      <c r="T137" s="3" t="str">
        <f>_xlfn.XLOOKUP(C137,DB!$A$2:$A$255,DB!$D$2:$D$255,"")</f>
        <v>Sector 3</v>
      </c>
    </row>
    <row r="138" spans="1:20" x14ac:dyDescent="0.2">
      <c r="A138" s="20" t="s">
        <v>275</v>
      </c>
      <c r="B138" s="20" t="s">
        <v>18</v>
      </c>
      <c r="C138" s="20" t="s">
        <v>276</v>
      </c>
      <c r="D138" s="20" t="s">
        <v>123</v>
      </c>
      <c r="E138" s="20" t="s">
        <v>6506</v>
      </c>
      <c r="F138" s="21">
        <v>46318.819826388892</v>
      </c>
      <c r="G138" s="20" t="s">
        <v>22</v>
      </c>
      <c r="H138" s="20" t="s">
        <v>7028</v>
      </c>
      <c r="I138" s="22">
        <v>320</v>
      </c>
      <c r="J138" s="20" t="s">
        <v>23</v>
      </c>
      <c r="K138" s="20" t="s">
        <v>24</v>
      </c>
      <c r="L138" s="22">
        <v>883</v>
      </c>
      <c r="M138" s="20" t="s">
        <v>36</v>
      </c>
      <c r="N138" s="21">
        <v>46318.867627314816</v>
      </c>
      <c r="O138" s="22">
        <v>320</v>
      </c>
      <c r="P138" s="20" t="s">
        <v>26</v>
      </c>
      <c r="Q138" s="22">
        <v>190</v>
      </c>
      <c r="R138" s="3" t="str">
        <f>IF(OR(G138="12R",G138="12L"),_xlfn.XLOOKUP(C138,DB!$A$2:$A$255,DB!$B$2:$B$255,""),IF(OR(G138="30L",G138="30R"),_xlfn.XLOOKUP(C138,DB!$A$2:$A$255,DB!$C$2:$C$255,""),""))</f>
        <v>UDGUV</v>
      </c>
      <c r="S138" s="3">
        <f t="shared" si="2"/>
        <v>19</v>
      </c>
      <c r="T138" s="3" t="str">
        <f>_xlfn.XLOOKUP(C138,DB!$A$2:$A$255,DB!$D$2:$D$255,"")</f>
        <v>Sector 2</v>
      </c>
    </row>
    <row r="139" spans="1:20" x14ac:dyDescent="0.2">
      <c r="A139" s="20" t="s">
        <v>1402</v>
      </c>
      <c r="B139" s="20" t="s">
        <v>18</v>
      </c>
      <c r="C139" s="20" t="s">
        <v>660</v>
      </c>
      <c r="D139" s="20" t="s">
        <v>29</v>
      </c>
      <c r="E139" s="20" t="s">
        <v>1213</v>
      </c>
      <c r="F139" s="21">
        <v>46318.820868055554</v>
      </c>
      <c r="G139" s="20" t="s">
        <v>22</v>
      </c>
      <c r="H139" s="20" t="s">
        <v>7029</v>
      </c>
      <c r="I139" s="22">
        <v>320</v>
      </c>
      <c r="J139" s="20" t="s">
        <v>23</v>
      </c>
      <c r="K139" s="20" t="s">
        <v>24</v>
      </c>
      <c r="L139" s="22">
        <v>446</v>
      </c>
      <c r="M139" s="20" t="s">
        <v>204</v>
      </c>
      <c r="N139" s="21">
        <v>46318.845277777778</v>
      </c>
      <c r="O139" s="22">
        <v>320</v>
      </c>
      <c r="P139" s="20" t="s">
        <v>26</v>
      </c>
      <c r="Q139" s="22">
        <v>40</v>
      </c>
      <c r="R139" s="3" t="str">
        <f>IF(OR(G139="12R",G139="12L"),_xlfn.XLOOKUP(C139,DB!$A$2:$A$255,DB!$B$2:$B$255,""),IF(OR(G139="30L",G139="30R"),_xlfn.XLOOKUP(C139,DB!$A$2:$A$255,DB!$C$2:$C$255,""),""))</f>
        <v>ENEBA</v>
      </c>
      <c r="S139" s="3">
        <f t="shared" si="2"/>
        <v>19</v>
      </c>
      <c r="T139" s="3" t="str">
        <f>_xlfn.XLOOKUP(C139,DB!$A$2:$A$255,DB!$D$2:$D$255,"")</f>
        <v>Sector 3</v>
      </c>
    </row>
    <row r="140" spans="1:20" x14ac:dyDescent="0.2">
      <c r="A140" s="20" t="s">
        <v>272</v>
      </c>
      <c r="B140" s="20" t="s">
        <v>18</v>
      </c>
      <c r="C140" s="20" t="s">
        <v>273</v>
      </c>
      <c r="D140" s="20" t="s">
        <v>20</v>
      </c>
      <c r="E140" s="20" t="s">
        <v>7030</v>
      </c>
      <c r="F140" s="21">
        <v>46318.821956018517</v>
      </c>
      <c r="G140" s="20" t="s">
        <v>22</v>
      </c>
      <c r="H140" s="20" t="s">
        <v>7031</v>
      </c>
      <c r="I140" s="22">
        <v>340</v>
      </c>
      <c r="J140" s="20" t="s">
        <v>23</v>
      </c>
      <c r="K140" s="20" t="s">
        <v>24</v>
      </c>
      <c r="L140" s="22">
        <v>878</v>
      </c>
      <c r="M140" s="20" t="s">
        <v>36</v>
      </c>
      <c r="N140" s="21">
        <v>46318.872372685189</v>
      </c>
      <c r="O140" s="22">
        <v>340</v>
      </c>
      <c r="P140" s="20" t="s">
        <v>26</v>
      </c>
      <c r="Q140" s="22">
        <v>190</v>
      </c>
      <c r="R140" s="3" t="str">
        <f>IF(OR(G140="12R",G140="12L"),_xlfn.XLOOKUP(C140,DB!$A$2:$A$255,DB!$B$2:$B$255,""),IF(OR(G140="30L",G140="30R"),_xlfn.XLOOKUP(C140,DB!$A$2:$A$255,DB!$C$2:$C$255,""),""))</f>
        <v>UDGUV</v>
      </c>
      <c r="S140" s="3">
        <f t="shared" si="2"/>
        <v>19</v>
      </c>
      <c r="T140" s="3" t="str">
        <f>_xlfn.XLOOKUP(C140,DB!$A$2:$A$255,DB!$D$2:$D$255,"")</f>
        <v>Sector 2</v>
      </c>
    </row>
    <row r="141" spans="1:20" x14ac:dyDescent="0.2">
      <c r="A141" s="20" t="s">
        <v>287</v>
      </c>
      <c r="B141" s="20" t="s">
        <v>18</v>
      </c>
      <c r="C141" s="20" t="s">
        <v>43</v>
      </c>
      <c r="D141" s="20" t="s">
        <v>44</v>
      </c>
      <c r="E141" s="20" t="s">
        <v>1170</v>
      </c>
      <c r="F141" s="21">
        <v>46318.823726851857</v>
      </c>
      <c r="G141" s="20" t="s">
        <v>22</v>
      </c>
      <c r="H141" s="20" t="s">
        <v>7032</v>
      </c>
      <c r="I141" s="22">
        <v>360</v>
      </c>
      <c r="J141" s="20" t="s">
        <v>23</v>
      </c>
      <c r="K141" s="20" t="s">
        <v>24</v>
      </c>
      <c r="L141" s="22">
        <v>859</v>
      </c>
      <c r="M141" s="20" t="s">
        <v>46</v>
      </c>
      <c r="N141" s="21">
        <v>46318.874479166669</v>
      </c>
      <c r="O141" s="22">
        <v>360</v>
      </c>
      <c r="P141" s="20" t="s">
        <v>26</v>
      </c>
      <c r="Q141" s="22">
        <v>190</v>
      </c>
      <c r="R141" s="3" t="str">
        <f>IF(OR(G141="12R",G141="12L"),_xlfn.XLOOKUP(C141,DB!$A$2:$A$255,DB!$B$2:$B$255,""),IF(OR(G141="30L",G141="30R"),_xlfn.XLOOKUP(C141,DB!$A$2:$A$255,DB!$C$2:$C$255,""),""))</f>
        <v>UDGUV</v>
      </c>
      <c r="S141" s="3">
        <f t="shared" si="2"/>
        <v>19</v>
      </c>
      <c r="T141" s="3" t="str">
        <f>_xlfn.XLOOKUP(C141,DB!$A$2:$A$255,DB!$D$2:$D$255,"")</f>
        <v>Sector 2</v>
      </c>
    </row>
    <row r="142" spans="1:20" x14ac:dyDescent="0.2">
      <c r="A142" s="20" t="s">
        <v>285</v>
      </c>
      <c r="B142" s="20" t="s">
        <v>18</v>
      </c>
      <c r="C142" s="20" t="s">
        <v>199</v>
      </c>
      <c r="D142" s="20" t="s">
        <v>61</v>
      </c>
      <c r="E142" s="20" t="s">
        <v>7033</v>
      </c>
      <c r="F142" s="21">
        <v>46318.824641203704</v>
      </c>
      <c r="G142" s="20" t="s">
        <v>22</v>
      </c>
      <c r="H142" s="20" t="s">
        <v>7034</v>
      </c>
      <c r="I142" s="22">
        <v>330</v>
      </c>
      <c r="J142" s="20" t="s">
        <v>23</v>
      </c>
      <c r="K142" s="20" t="s">
        <v>24</v>
      </c>
      <c r="L142" s="22">
        <v>350</v>
      </c>
      <c r="M142" s="20" t="s">
        <v>31</v>
      </c>
      <c r="N142" s="21">
        <v>46318.844768518524</v>
      </c>
      <c r="O142" s="22">
        <v>310</v>
      </c>
      <c r="P142" s="20" t="s">
        <v>26</v>
      </c>
      <c r="Q142" s="22">
        <v>40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492</v>
      </c>
      <c r="B143" s="20" t="s">
        <v>18</v>
      </c>
      <c r="C143" s="20" t="s">
        <v>493</v>
      </c>
      <c r="D143" s="20" t="s">
        <v>116</v>
      </c>
      <c r="E143" s="20" t="s">
        <v>4002</v>
      </c>
      <c r="F143" s="21">
        <v>46318.826249999998</v>
      </c>
      <c r="G143" s="20" t="s">
        <v>22</v>
      </c>
      <c r="H143" s="20" t="s">
        <v>7035</v>
      </c>
      <c r="I143" s="22">
        <v>360</v>
      </c>
      <c r="J143" s="20" t="s">
        <v>23</v>
      </c>
      <c r="K143" s="20" t="s">
        <v>24</v>
      </c>
      <c r="L143" s="22">
        <v>433</v>
      </c>
      <c r="M143" s="20" t="s">
        <v>204</v>
      </c>
      <c r="N143" s="21">
        <v>46318.850219907406</v>
      </c>
      <c r="O143" s="22">
        <v>360</v>
      </c>
      <c r="P143" s="20" t="s">
        <v>26</v>
      </c>
      <c r="Q143" s="22">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329</v>
      </c>
      <c r="B144" s="20" t="s">
        <v>18</v>
      </c>
      <c r="C144" s="20" t="s">
        <v>330</v>
      </c>
      <c r="D144" s="20" t="s">
        <v>34</v>
      </c>
      <c r="E144" s="20" t="s">
        <v>7036</v>
      </c>
      <c r="F144" s="21">
        <v>46318.827638888892</v>
      </c>
      <c r="G144" s="20" t="s">
        <v>22</v>
      </c>
      <c r="H144" s="20" t="s">
        <v>7037</v>
      </c>
      <c r="I144" s="22">
        <v>350</v>
      </c>
      <c r="J144" s="20" t="s">
        <v>23</v>
      </c>
      <c r="K144" s="20" t="s">
        <v>24</v>
      </c>
      <c r="L144" s="22">
        <v>359</v>
      </c>
      <c r="M144" s="20" t="s">
        <v>31</v>
      </c>
      <c r="N144" s="21">
        <v>46318.847372685181</v>
      </c>
      <c r="O144" s="22">
        <v>350</v>
      </c>
      <c r="P144" s="20" t="s">
        <v>26</v>
      </c>
      <c r="Q144" s="22">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20" t="s">
        <v>251</v>
      </c>
      <c r="B145" s="20" t="s">
        <v>18</v>
      </c>
      <c r="C145" s="20" t="s">
        <v>63</v>
      </c>
      <c r="D145" s="20" t="s">
        <v>34</v>
      </c>
      <c r="E145" s="20" t="s">
        <v>522</v>
      </c>
      <c r="F145" s="21">
        <v>46318.828506944439</v>
      </c>
      <c r="G145" s="20" t="s">
        <v>22</v>
      </c>
      <c r="H145" s="20" t="s">
        <v>7038</v>
      </c>
      <c r="I145" s="22">
        <v>300</v>
      </c>
      <c r="J145" s="20" t="s">
        <v>23</v>
      </c>
      <c r="K145" s="20" t="s">
        <v>24</v>
      </c>
      <c r="L145" s="22">
        <v>867</v>
      </c>
      <c r="M145" s="20" t="s">
        <v>181</v>
      </c>
      <c r="N145" s="21">
        <v>46318.878425925926</v>
      </c>
      <c r="O145" s="22">
        <v>300</v>
      </c>
      <c r="P145" s="20" t="s">
        <v>26</v>
      </c>
      <c r="Q145" s="22">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291</v>
      </c>
      <c r="B146" s="20" t="s">
        <v>18</v>
      </c>
      <c r="C146" s="20" t="s">
        <v>122</v>
      </c>
      <c r="D146" s="20" t="s">
        <v>44</v>
      </c>
      <c r="E146" s="20" t="s">
        <v>531</v>
      </c>
      <c r="F146" s="21">
        <v>46318.832141203704</v>
      </c>
      <c r="G146" s="20" t="s">
        <v>22</v>
      </c>
      <c r="H146" s="20" t="s">
        <v>7039</v>
      </c>
      <c r="I146" s="22">
        <v>360</v>
      </c>
      <c r="J146" s="20" t="s">
        <v>23</v>
      </c>
      <c r="K146" s="20" t="s">
        <v>24</v>
      </c>
      <c r="L146" s="22">
        <v>555</v>
      </c>
      <c r="M146" s="20" t="s">
        <v>130</v>
      </c>
      <c r="N146" s="21">
        <v>46318.863564814819</v>
      </c>
      <c r="O146" s="22">
        <v>340</v>
      </c>
      <c r="P146" s="20" t="s">
        <v>26</v>
      </c>
      <c r="Q146" s="22">
        <v>40</v>
      </c>
      <c r="R146" s="3" t="str">
        <f>IF(OR(G146="12R",G146="12L"),_xlfn.XLOOKUP(C146,DB!$A$2:$A$255,DB!$B$2:$B$255,""),IF(OR(G146="30L",G146="30R"),_xlfn.XLOOKUP(C146,DB!$A$2:$A$255,DB!$C$2:$C$255,""),""))</f>
        <v>ENEBA</v>
      </c>
      <c r="S146" s="3">
        <f t="shared" si="2"/>
        <v>19</v>
      </c>
      <c r="T146" s="3" t="str">
        <f>_xlfn.XLOOKUP(C146,DB!$A$2:$A$255,DB!$D$2:$D$255,"")</f>
        <v>Sector 3</v>
      </c>
    </row>
    <row r="147" spans="1:20" x14ac:dyDescent="0.2">
      <c r="A147" s="20" t="s">
        <v>856</v>
      </c>
      <c r="B147" s="20" t="s">
        <v>18</v>
      </c>
      <c r="C147" s="20" t="s">
        <v>203</v>
      </c>
      <c r="D147" s="20" t="s">
        <v>129</v>
      </c>
      <c r="E147" s="20" t="s">
        <v>5443</v>
      </c>
      <c r="F147" s="21">
        <v>46318.834270833337</v>
      </c>
      <c r="G147" s="20" t="s">
        <v>22</v>
      </c>
      <c r="H147" s="20" t="s">
        <v>7040</v>
      </c>
      <c r="I147" s="22">
        <v>340</v>
      </c>
      <c r="J147" s="20" t="s">
        <v>23</v>
      </c>
      <c r="K147" s="20" t="s">
        <v>24</v>
      </c>
      <c r="L147" s="22">
        <v>438</v>
      </c>
      <c r="M147" s="20" t="s">
        <v>204</v>
      </c>
      <c r="N147" s="21">
        <v>46318.860023148147</v>
      </c>
      <c r="O147" s="22">
        <v>360</v>
      </c>
      <c r="P147" s="20" t="s">
        <v>26</v>
      </c>
      <c r="Q147" s="22">
        <v>40</v>
      </c>
      <c r="R147" s="3" t="str">
        <f>IF(OR(G147="12R",G147="12L"),_xlfn.XLOOKUP(C147,DB!$A$2:$A$255,DB!$B$2:$B$255,""),IF(OR(G147="30L",G147="30R"),_xlfn.XLOOKUP(C147,DB!$A$2:$A$255,DB!$C$2:$C$255,""),""))</f>
        <v>ENEBA</v>
      </c>
      <c r="S147" s="3">
        <f t="shared" si="2"/>
        <v>20</v>
      </c>
      <c r="T147" s="3" t="str">
        <f>_xlfn.XLOOKUP(C147,DB!$A$2:$A$255,DB!$D$2:$D$255,"")</f>
        <v>Sector 3</v>
      </c>
    </row>
    <row r="148" spans="1:20" x14ac:dyDescent="0.2">
      <c r="A148" s="20" t="s">
        <v>294</v>
      </c>
      <c r="B148" s="20" t="s">
        <v>18</v>
      </c>
      <c r="C148" s="20" t="s">
        <v>101</v>
      </c>
      <c r="D148" s="20" t="s">
        <v>54</v>
      </c>
      <c r="E148" s="20" t="s">
        <v>2809</v>
      </c>
      <c r="F148" s="21">
        <v>46318.83766203704</v>
      </c>
      <c r="G148" s="20" t="s">
        <v>22</v>
      </c>
      <c r="H148" s="20" t="s">
        <v>7041</v>
      </c>
      <c r="I148" s="22">
        <v>300</v>
      </c>
      <c r="J148" s="20" t="s">
        <v>23</v>
      </c>
      <c r="K148" s="20" t="s">
        <v>24</v>
      </c>
      <c r="L148" s="22">
        <v>856</v>
      </c>
      <c r="M148" s="20" t="s">
        <v>46</v>
      </c>
      <c r="N148" s="21">
        <v>46318.887696759259</v>
      </c>
      <c r="O148" s="22">
        <v>300</v>
      </c>
      <c r="P148" s="20" t="s">
        <v>26</v>
      </c>
      <c r="Q148" s="22">
        <v>190</v>
      </c>
      <c r="R148" s="3" t="str">
        <f>IF(OR(G148="12R",G148="12L"),_xlfn.XLOOKUP(C148,DB!$A$2:$A$255,DB!$B$2:$B$255,""),IF(OR(G148="30L",G148="30R"),_xlfn.XLOOKUP(C148,DB!$A$2:$A$255,DB!$C$2:$C$255,""),""))</f>
        <v>UDGUV</v>
      </c>
      <c r="S148" s="3">
        <f t="shared" si="2"/>
        <v>20</v>
      </c>
      <c r="T148" s="3" t="str">
        <f>_xlfn.XLOOKUP(C148,DB!$A$2:$A$255,DB!$D$2:$D$255,"")</f>
        <v>Sector 2</v>
      </c>
    </row>
    <row r="149" spans="1:20" x14ac:dyDescent="0.2">
      <c r="A149" s="20" t="s">
        <v>858</v>
      </c>
      <c r="B149" s="20" t="s">
        <v>18</v>
      </c>
      <c r="C149" s="20" t="s">
        <v>128</v>
      </c>
      <c r="D149" s="20" t="s">
        <v>129</v>
      </c>
      <c r="E149" s="20" t="s">
        <v>7042</v>
      </c>
      <c r="F149" s="21">
        <v>46318.841273148151</v>
      </c>
      <c r="G149" s="20" t="s">
        <v>22</v>
      </c>
      <c r="H149" s="20" t="s">
        <v>7043</v>
      </c>
      <c r="I149" s="22">
        <v>360</v>
      </c>
      <c r="J149" s="20" t="s">
        <v>23</v>
      </c>
      <c r="K149" s="20" t="s">
        <v>24</v>
      </c>
      <c r="L149" s="22">
        <v>570</v>
      </c>
      <c r="M149" s="20" t="s">
        <v>1817</v>
      </c>
      <c r="N149" s="21">
        <v>46318.873888888891</v>
      </c>
      <c r="O149" s="22">
        <v>340</v>
      </c>
      <c r="P149" s="20" t="s">
        <v>26</v>
      </c>
      <c r="Q149" s="22">
        <v>40</v>
      </c>
      <c r="R149" s="3" t="str">
        <f>IF(OR(G149="12R",G149="12L"),_xlfn.XLOOKUP(C149,DB!$A$2:$A$255,DB!$B$2:$B$255,""),IF(OR(G149="30L",G149="30R"),_xlfn.XLOOKUP(C149,DB!$A$2:$A$255,DB!$C$2:$C$255,""),""))</f>
        <v>ENEBA</v>
      </c>
      <c r="S149" s="3">
        <f t="shared" si="2"/>
        <v>20</v>
      </c>
      <c r="T149" s="3" t="str">
        <f>_xlfn.XLOOKUP(C149,DB!$A$2:$A$255,DB!$D$2:$D$255,"")</f>
        <v>Sector 3</v>
      </c>
    </row>
    <row r="150" spans="1:20" x14ac:dyDescent="0.2">
      <c r="A150" s="20" t="s">
        <v>299</v>
      </c>
      <c r="B150" s="20" t="s">
        <v>18</v>
      </c>
      <c r="C150" s="20" t="s">
        <v>284</v>
      </c>
      <c r="D150" s="20" t="s">
        <v>54</v>
      </c>
      <c r="E150" s="20" t="s">
        <v>449</v>
      </c>
      <c r="F150" s="21">
        <v>46318.842986111107</v>
      </c>
      <c r="G150" s="20" t="s">
        <v>22</v>
      </c>
      <c r="H150" s="20" t="s">
        <v>7044</v>
      </c>
      <c r="I150" s="22">
        <v>380</v>
      </c>
      <c r="J150" s="20" t="s">
        <v>23</v>
      </c>
      <c r="K150" s="20" t="s">
        <v>24</v>
      </c>
      <c r="L150" s="22">
        <v>864</v>
      </c>
      <c r="M150" s="20" t="s">
        <v>181</v>
      </c>
      <c r="N150" s="21">
        <v>46318.895810185189</v>
      </c>
      <c r="O150" s="22">
        <v>380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301</v>
      </c>
      <c r="B151" s="20" t="s">
        <v>18</v>
      </c>
      <c r="C151" s="20" t="s">
        <v>50</v>
      </c>
      <c r="D151" s="20" t="s">
        <v>34</v>
      </c>
      <c r="E151" s="20" t="s">
        <v>1098</v>
      </c>
      <c r="F151" s="21">
        <v>46318.844699074078</v>
      </c>
      <c r="G151" s="20" t="s">
        <v>22</v>
      </c>
      <c r="H151" s="20" t="s">
        <v>7045</v>
      </c>
      <c r="I151" s="22">
        <v>360</v>
      </c>
      <c r="J151" s="20" t="s">
        <v>23</v>
      </c>
      <c r="K151" s="20" t="s">
        <v>24</v>
      </c>
      <c r="L151" s="22">
        <v>858</v>
      </c>
      <c r="M151" s="20" t="s">
        <v>46</v>
      </c>
      <c r="N151" s="21">
        <v>46318.896215277782</v>
      </c>
      <c r="O151" s="22">
        <v>360</v>
      </c>
      <c r="P151" s="20" t="s">
        <v>26</v>
      </c>
      <c r="Q151" s="22">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304</v>
      </c>
      <c r="B152" s="20" t="s">
        <v>18</v>
      </c>
      <c r="C152" s="20" t="s">
        <v>134</v>
      </c>
      <c r="D152" s="20" t="s">
        <v>123</v>
      </c>
      <c r="E152" s="20" t="s">
        <v>7046</v>
      </c>
      <c r="F152" s="21">
        <v>46318.851215277777</v>
      </c>
      <c r="G152" s="20" t="s">
        <v>22</v>
      </c>
      <c r="H152" s="20" t="s">
        <v>7047</v>
      </c>
      <c r="I152" s="22">
        <v>330</v>
      </c>
      <c r="J152" s="20" t="s">
        <v>23</v>
      </c>
      <c r="K152" s="20" t="s">
        <v>24</v>
      </c>
      <c r="L152" s="22">
        <v>359</v>
      </c>
      <c r="M152" s="20" t="s">
        <v>31</v>
      </c>
      <c r="N152" s="21">
        <v>46318.870787037042</v>
      </c>
      <c r="O152" s="22">
        <v>330</v>
      </c>
      <c r="P152" s="20" t="s">
        <v>26</v>
      </c>
      <c r="Q152" s="22">
        <v>40</v>
      </c>
      <c r="R152" s="3" t="str">
        <f>IF(OR(G152="12R",G152="12L"),_xlfn.XLOOKUP(C152,DB!$A$2:$A$255,DB!$B$2:$B$255,""),IF(OR(G152="30L",G152="30R"),_xlfn.XLOOKUP(C152,DB!$A$2:$A$255,DB!$C$2:$C$255,""),""))</f>
        <v>ENEBA</v>
      </c>
      <c r="S152" s="3">
        <f t="shared" si="2"/>
        <v>20</v>
      </c>
      <c r="T152" s="3" t="str">
        <f>_xlfn.XLOOKUP(C152,DB!$A$2:$A$255,DB!$D$2:$D$255,"")</f>
        <v>Sector 3</v>
      </c>
    </row>
    <row r="153" spans="1:20" x14ac:dyDescent="0.2">
      <c r="A153" s="20" t="s">
        <v>303</v>
      </c>
      <c r="B153" s="20" t="s">
        <v>18</v>
      </c>
      <c r="C153" s="20" t="s">
        <v>43</v>
      </c>
      <c r="D153" s="20" t="s">
        <v>20</v>
      </c>
      <c r="E153" s="20" t="s">
        <v>4157</v>
      </c>
      <c r="F153" s="21">
        <v>46318.854861111111</v>
      </c>
      <c r="G153" s="20" t="s">
        <v>22</v>
      </c>
      <c r="H153" s="20" t="s">
        <v>7048</v>
      </c>
      <c r="I153" s="22">
        <v>360</v>
      </c>
      <c r="J153" s="20" t="s">
        <v>23</v>
      </c>
      <c r="K153" s="20" t="s">
        <v>24</v>
      </c>
      <c r="L153" s="22">
        <v>858</v>
      </c>
      <c r="M153" s="20" t="s">
        <v>46</v>
      </c>
      <c r="N153" s="21">
        <v>46318.905474537038</v>
      </c>
      <c r="O153" s="22">
        <v>340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419</v>
      </c>
      <c r="B154" s="20" t="s">
        <v>18</v>
      </c>
      <c r="C154" s="20" t="s">
        <v>101</v>
      </c>
      <c r="D154" s="20" t="s">
        <v>20</v>
      </c>
      <c r="E154" s="20" t="s">
        <v>406</v>
      </c>
      <c r="F154" s="21">
        <v>46318.856238425928</v>
      </c>
      <c r="G154" s="20" t="s">
        <v>22</v>
      </c>
      <c r="H154" s="20" t="s">
        <v>7049</v>
      </c>
      <c r="I154" s="22">
        <v>340</v>
      </c>
      <c r="J154" s="20" t="s">
        <v>23</v>
      </c>
      <c r="K154" s="20" t="s">
        <v>152</v>
      </c>
      <c r="L154" s="22">
        <v>858</v>
      </c>
      <c r="M154" s="20" t="s">
        <v>46</v>
      </c>
      <c r="N154" s="21">
        <v>46318.907662037032</v>
      </c>
      <c r="O154" s="22">
        <v>340</v>
      </c>
      <c r="P154" s="20" t="s">
        <v>26</v>
      </c>
      <c r="Q154" s="22">
        <v>190</v>
      </c>
      <c r="R154" s="3" t="str">
        <f>IF(OR(G154="12R",G154="12L"),_xlfn.XLOOKUP(C154,DB!$A$2:$A$255,DB!$B$2:$B$255,""),IF(OR(G154="30L",G154="30R"),_xlfn.XLOOKUP(C154,DB!$A$2:$A$255,DB!$C$2:$C$255,""),""))</f>
        <v>UDGUV</v>
      </c>
      <c r="S154" s="3">
        <f t="shared" si="2"/>
        <v>20</v>
      </c>
      <c r="T154" s="3" t="str">
        <f>_xlfn.XLOOKUP(C154,DB!$A$2:$A$255,DB!$D$2:$D$255,"")</f>
        <v>Sector 2</v>
      </c>
    </row>
    <row r="155" spans="1:20" x14ac:dyDescent="0.2">
      <c r="A155" s="20" t="s">
        <v>510</v>
      </c>
      <c r="B155" s="20" t="s">
        <v>18</v>
      </c>
      <c r="C155" s="20" t="s">
        <v>238</v>
      </c>
      <c r="D155" s="20" t="s">
        <v>29</v>
      </c>
      <c r="E155" s="20" t="s">
        <v>3582</v>
      </c>
      <c r="F155" s="21">
        <v>46318.856967592597</v>
      </c>
      <c r="G155" s="20" t="s">
        <v>22</v>
      </c>
      <c r="H155" s="20" t="s">
        <v>7050</v>
      </c>
      <c r="I155" s="22">
        <v>370</v>
      </c>
      <c r="J155" s="20" t="s">
        <v>23</v>
      </c>
      <c r="K155" s="20" t="s">
        <v>24</v>
      </c>
      <c r="L155" s="22">
        <v>359</v>
      </c>
      <c r="M155" s="20" t="s">
        <v>31</v>
      </c>
      <c r="N155" s="21">
        <v>46318.876932870371</v>
      </c>
      <c r="O155" s="22">
        <v>370</v>
      </c>
      <c r="P155" s="20" t="s">
        <v>26</v>
      </c>
      <c r="Q155" s="22">
        <v>40</v>
      </c>
      <c r="R155" s="3" t="str">
        <f>IF(OR(G155="12R",G155="12L"),_xlfn.XLOOKUP(C155,DB!$A$2:$A$255,DB!$B$2:$B$255,""),IF(OR(G155="30L",G155="30R"),_xlfn.XLOOKUP(C155,DB!$A$2:$A$255,DB!$C$2:$C$255,""),""))</f>
        <v>OMSUK</v>
      </c>
      <c r="S155" s="3">
        <f t="shared" si="2"/>
        <v>20</v>
      </c>
      <c r="T155" s="3" t="str">
        <f>_xlfn.XLOOKUP(C155,DB!$A$2:$A$255,DB!$D$2:$D$255,"")</f>
        <v>Sector 3</v>
      </c>
    </row>
    <row r="156" spans="1:20" x14ac:dyDescent="0.2">
      <c r="A156" s="20" t="s">
        <v>281</v>
      </c>
      <c r="B156" s="20" t="s">
        <v>18</v>
      </c>
      <c r="C156" s="20" t="s">
        <v>282</v>
      </c>
      <c r="D156" s="20" t="s">
        <v>34</v>
      </c>
      <c r="E156" s="20" t="s">
        <v>4949</v>
      </c>
      <c r="F156" s="21">
        <v>46318.858912037038</v>
      </c>
      <c r="G156" s="20" t="s">
        <v>22</v>
      </c>
      <c r="H156" s="20" t="s">
        <v>7051</v>
      </c>
      <c r="I156" s="22">
        <v>370</v>
      </c>
      <c r="J156" s="20" t="s">
        <v>23</v>
      </c>
      <c r="K156" s="20" t="s">
        <v>24</v>
      </c>
      <c r="L156" s="22">
        <v>363</v>
      </c>
      <c r="M156" s="20" t="s">
        <v>31</v>
      </c>
      <c r="N156" s="21">
        <v>46318.879560185189</v>
      </c>
      <c r="O156" s="22">
        <v>330</v>
      </c>
      <c r="P156" s="20" t="s">
        <v>26</v>
      </c>
      <c r="Q156" s="22">
        <v>40</v>
      </c>
      <c r="R156" s="3" t="str">
        <f>IF(OR(G156="12R",G156="12L"),_xlfn.XLOOKUP(C156,DB!$A$2:$A$255,DB!$B$2:$B$255,""),IF(OR(G156="30L",G156="30R"),_xlfn.XLOOKUP(C156,DB!$A$2:$A$255,DB!$C$2:$C$255,""),""))</f>
        <v>OMSUK</v>
      </c>
      <c r="S156" s="3">
        <f t="shared" si="2"/>
        <v>20</v>
      </c>
      <c r="T156" s="3" t="str">
        <f>_xlfn.XLOOKUP(C156,DB!$A$2:$A$255,DB!$D$2:$D$255,"")</f>
        <v>Sector 3</v>
      </c>
    </row>
    <row r="157" spans="1:20" x14ac:dyDescent="0.2">
      <c r="A157" s="20" t="s">
        <v>283</v>
      </c>
      <c r="B157" s="20" t="s">
        <v>18</v>
      </c>
      <c r="C157" s="20" t="s">
        <v>284</v>
      </c>
      <c r="D157" s="20" t="s">
        <v>34</v>
      </c>
      <c r="E157" s="20" t="s">
        <v>151</v>
      </c>
      <c r="F157" s="21">
        <v>46318.859930555554</v>
      </c>
      <c r="G157" s="20" t="s">
        <v>22</v>
      </c>
      <c r="H157" s="20" t="s">
        <v>7052</v>
      </c>
      <c r="I157" s="22">
        <v>300</v>
      </c>
      <c r="J157" s="20" t="s">
        <v>23</v>
      </c>
      <c r="K157" s="20" t="s">
        <v>24</v>
      </c>
      <c r="L157" s="22">
        <v>863</v>
      </c>
      <c r="M157" s="20" t="s">
        <v>181</v>
      </c>
      <c r="N157" s="21">
        <v>46318.90902777778</v>
      </c>
      <c r="O157" s="22">
        <v>300</v>
      </c>
      <c r="P157" s="20" t="s">
        <v>26</v>
      </c>
      <c r="Q157" s="22">
        <v>190</v>
      </c>
      <c r="R157" s="3" t="str">
        <f>IF(OR(G157="12R",G157="12L"),_xlfn.XLOOKUP(C157,DB!$A$2:$A$255,DB!$B$2:$B$255,""),IF(OR(G157="30L",G157="30R"),_xlfn.XLOOKUP(C157,DB!$A$2:$A$255,DB!$C$2:$C$255,""),""))</f>
        <v>UDGUV</v>
      </c>
      <c r="S157" s="3">
        <f t="shared" si="2"/>
        <v>20</v>
      </c>
      <c r="T157" s="3" t="str">
        <f>_xlfn.XLOOKUP(C157,DB!$A$2:$A$255,DB!$D$2:$D$255,"")</f>
        <v>Sector 2</v>
      </c>
    </row>
    <row r="158" spans="1:20" x14ac:dyDescent="0.2">
      <c r="A158" s="20" t="s">
        <v>516</v>
      </c>
      <c r="B158" s="20" t="s">
        <v>18</v>
      </c>
      <c r="C158" s="20" t="s">
        <v>199</v>
      </c>
      <c r="D158" s="20" t="s">
        <v>61</v>
      </c>
      <c r="E158" s="20" t="s">
        <v>715</v>
      </c>
      <c r="F158" s="21">
        <v>46318.861412037033</v>
      </c>
      <c r="G158" s="20" t="s">
        <v>22</v>
      </c>
      <c r="H158" s="20" t="s">
        <v>7053</v>
      </c>
      <c r="I158" s="22">
        <v>330</v>
      </c>
      <c r="J158" s="20" t="s">
        <v>23</v>
      </c>
      <c r="K158" s="20" t="s">
        <v>24</v>
      </c>
      <c r="L158" s="22">
        <v>361</v>
      </c>
      <c r="M158" s="20" t="s">
        <v>31</v>
      </c>
      <c r="N158" s="21">
        <v>46318.881643518514</v>
      </c>
      <c r="O158" s="22">
        <v>310</v>
      </c>
      <c r="P158" s="20" t="s">
        <v>26</v>
      </c>
      <c r="Q158" s="22">
        <v>40</v>
      </c>
      <c r="R158" s="3" t="str">
        <f>IF(OR(G158="12R",G158="12L"),_xlfn.XLOOKUP(C158,DB!$A$2:$A$255,DB!$B$2:$B$255,""),IF(OR(G158="30L",G158="30R"),_xlfn.XLOOKUP(C158,DB!$A$2:$A$255,DB!$C$2:$C$255,""),""))</f>
        <v>OMSUK</v>
      </c>
      <c r="S158" s="3">
        <f t="shared" si="2"/>
        <v>20</v>
      </c>
      <c r="T158" s="3" t="str">
        <f>_xlfn.XLOOKUP(C158,DB!$A$2:$A$255,DB!$D$2:$D$255,"")</f>
        <v>Sector 3</v>
      </c>
    </row>
    <row r="159" spans="1:20" x14ac:dyDescent="0.2">
      <c r="A159" s="20" t="s">
        <v>436</v>
      </c>
      <c r="B159" s="20" t="s">
        <v>18</v>
      </c>
      <c r="C159" s="20" t="s">
        <v>437</v>
      </c>
      <c r="D159" s="20" t="s">
        <v>54</v>
      </c>
      <c r="E159" s="20" t="s">
        <v>3415</v>
      </c>
      <c r="F159" s="21">
        <v>46318.862824074073</v>
      </c>
      <c r="G159" s="20" t="s">
        <v>22</v>
      </c>
      <c r="H159" s="20" t="s">
        <v>7054</v>
      </c>
      <c r="I159" s="22">
        <v>300</v>
      </c>
      <c r="J159" s="20" t="s">
        <v>23</v>
      </c>
      <c r="K159" s="20" t="s">
        <v>24</v>
      </c>
      <c r="L159" s="22">
        <v>863</v>
      </c>
      <c r="M159" s="20" t="s">
        <v>181</v>
      </c>
      <c r="N159" s="21">
        <v>46318.914212962962</v>
      </c>
      <c r="O159" s="22">
        <v>300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741</v>
      </c>
      <c r="B160" s="20" t="s">
        <v>18</v>
      </c>
      <c r="C160" s="20" t="s">
        <v>221</v>
      </c>
      <c r="D160" s="20" t="s">
        <v>54</v>
      </c>
      <c r="E160" s="20" t="s">
        <v>881</v>
      </c>
      <c r="F160" s="21">
        <v>46318.871064814812</v>
      </c>
      <c r="G160" s="20" t="s">
        <v>22</v>
      </c>
      <c r="H160" s="20" t="s">
        <v>7055</v>
      </c>
      <c r="I160" s="22">
        <v>380</v>
      </c>
      <c r="J160" s="20" t="s">
        <v>23</v>
      </c>
      <c r="K160" s="20" t="s">
        <v>24</v>
      </c>
      <c r="L160" s="22">
        <v>855</v>
      </c>
      <c r="M160" s="20" t="s">
        <v>46</v>
      </c>
      <c r="N160" s="21">
        <v>46318.924259259264</v>
      </c>
      <c r="O160" s="22">
        <v>380</v>
      </c>
      <c r="P160" s="20" t="s">
        <v>26</v>
      </c>
      <c r="Q160" s="22">
        <v>190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292</v>
      </c>
      <c r="B161" s="20" t="s">
        <v>18</v>
      </c>
      <c r="C161" s="20" t="s">
        <v>43</v>
      </c>
      <c r="D161" s="20" t="s">
        <v>61</v>
      </c>
      <c r="E161" s="20" t="s">
        <v>771</v>
      </c>
      <c r="F161" s="21">
        <v>46318.874571759261</v>
      </c>
      <c r="G161" s="20" t="s">
        <v>22</v>
      </c>
      <c r="H161" s="20" t="s">
        <v>7056</v>
      </c>
      <c r="I161" s="22">
        <v>320</v>
      </c>
      <c r="J161" s="20" t="s">
        <v>23</v>
      </c>
      <c r="K161" s="20" t="s">
        <v>24</v>
      </c>
      <c r="L161" s="22">
        <v>859</v>
      </c>
      <c r="M161" s="20" t="s">
        <v>46</v>
      </c>
      <c r="N161" s="21">
        <v>46318.923935185187</v>
      </c>
      <c r="O161" s="22">
        <v>320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518</v>
      </c>
      <c r="B162" s="20" t="s">
        <v>18</v>
      </c>
      <c r="C162" s="20" t="s">
        <v>43</v>
      </c>
      <c r="D162" s="20" t="s">
        <v>129</v>
      </c>
      <c r="E162" s="20" t="s">
        <v>7057</v>
      </c>
      <c r="F162" s="21">
        <v>46318.876192129625</v>
      </c>
      <c r="G162" s="20" t="s">
        <v>22</v>
      </c>
      <c r="H162" s="20" t="s">
        <v>7058</v>
      </c>
      <c r="I162" s="22">
        <v>380</v>
      </c>
      <c r="J162" s="20" t="s">
        <v>23</v>
      </c>
      <c r="K162" s="20" t="s">
        <v>24</v>
      </c>
      <c r="L162" s="22">
        <v>859</v>
      </c>
      <c r="M162" s="20" t="s">
        <v>46</v>
      </c>
      <c r="N162" s="21">
        <v>46318.928564814814</v>
      </c>
      <c r="O162" s="22">
        <v>380</v>
      </c>
      <c r="P162" s="20" t="s">
        <v>26</v>
      </c>
      <c r="Q162" s="22">
        <v>190</v>
      </c>
      <c r="R162" s="3" t="str">
        <f>IF(OR(G162="12R",G162="12L"),_xlfn.XLOOKUP(C162,DB!$A$2:$A$255,DB!$B$2:$B$255,""),IF(OR(G162="30L",G162="30R"),_xlfn.XLOOKUP(C162,DB!$A$2:$A$255,DB!$C$2:$C$255,""),""))</f>
        <v>UDGUV</v>
      </c>
      <c r="S162" s="3">
        <f t="shared" si="2"/>
        <v>21</v>
      </c>
      <c r="T162" s="3" t="str">
        <f>_xlfn.XLOOKUP(C162,DB!$A$2:$A$255,DB!$D$2:$D$255,"")</f>
        <v>Sector 2</v>
      </c>
    </row>
    <row r="163" spans="1:20" x14ac:dyDescent="0.2">
      <c r="A163" s="20" t="s">
        <v>7059</v>
      </c>
      <c r="B163" s="20" t="s">
        <v>18</v>
      </c>
      <c r="C163" s="20" t="s">
        <v>66</v>
      </c>
      <c r="D163" s="20" t="s">
        <v>465</v>
      </c>
      <c r="E163" s="20"/>
      <c r="F163" s="21">
        <v>46318.878009259264</v>
      </c>
      <c r="G163" s="20" t="s">
        <v>22</v>
      </c>
      <c r="H163" s="20" t="s">
        <v>7060</v>
      </c>
      <c r="I163" s="22">
        <v>45</v>
      </c>
      <c r="J163" s="20" t="s">
        <v>139</v>
      </c>
      <c r="K163" s="20" t="s">
        <v>51</v>
      </c>
      <c r="L163" s="22">
        <v>291</v>
      </c>
      <c r="M163" s="20" t="s">
        <v>66</v>
      </c>
      <c r="N163" s="21">
        <v>46318.935335648144</v>
      </c>
      <c r="O163" s="22">
        <v>0</v>
      </c>
      <c r="P163" s="20" t="s">
        <v>137</v>
      </c>
      <c r="Q163" s="22">
        <v>15</v>
      </c>
      <c r="R163" s="3" t="str">
        <f>IF(OR(G163="12R",G163="12L"),_xlfn.XLOOKUP(C163,DB!$A$2:$A$255,DB!$B$2:$B$255,""),IF(OR(G163="30L",G163="30R"),_xlfn.XLOOKUP(C163,DB!$A$2:$A$255,DB!$C$2:$C$255,""),""))</f>
        <v>UDGUV</v>
      </c>
      <c r="S163" s="3">
        <f t="shared" si="2"/>
        <v>21</v>
      </c>
      <c r="T163" s="3" t="str">
        <f>_xlfn.XLOOKUP(C163,DB!$A$2:$A$255,DB!$D$2:$D$255,"")</f>
        <v>Sector 2</v>
      </c>
    </row>
    <row r="164" spans="1:20" x14ac:dyDescent="0.2">
      <c r="A164" s="20" t="s">
        <v>525</v>
      </c>
      <c r="B164" s="20" t="s">
        <v>18</v>
      </c>
      <c r="C164" s="20" t="s">
        <v>317</v>
      </c>
      <c r="D164" s="20" t="s">
        <v>129</v>
      </c>
      <c r="E164" s="20" t="s">
        <v>7061</v>
      </c>
      <c r="F164" s="21">
        <v>46318.879652777774</v>
      </c>
      <c r="G164" s="20" t="s">
        <v>22</v>
      </c>
      <c r="H164" s="20" t="s">
        <v>7062</v>
      </c>
      <c r="I164" s="22">
        <v>340</v>
      </c>
      <c r="J164" s="20" t="s">
        <v>23</v>
      </c>
      <c r="K164" s="20" t="s">
        <v>24</v>
      </c>
      <c r="L164" s="22">
        <v>531</v>
      </c>
      <c r="M164" s="20" t="s">
        <v>130</v>
      </c>
      <c r="N164" s="21">
        <v>46318.909571759257</v>
      </c>
      <c r="O164" s="22">
        <v>340</v>
      </c>
      <c r="P164" s="20" t="s">
        <v>26</v>
      </c>
      <c r="Q164" s="22">
        <v>40</v>
      </c>
      <c r="R164" s="3" t="str">
        <f>IF(OR(G164="12R",G164="12L"),_xlfn.XLOOKUP(C164,DB!$A$2:$A$255,DB!$B$2:$B$255,""),IF(OR(G164="30L",G164="30R"),_xlfn.XLOOKUP(C164,DB!$A$2:$A$255,DB!$C$2:$C$255,""),""))</f>
        <v>UDGUV</v>
      </c>
      <c r="S164" s="3">
        <f t="shared" si="2"/>
        <v>21</v>
      </c>
      <c r="T164" s="3" t="str">
        <f>_xlfn.XLOOKUP(C164,DB!$A$2:$A$255,DB!$D$2:$D$255,"")</f>
        <v>Sector 2</v>
      </c>
    </row>
    <row r="165" spans="1:20" x14ac:dyDescent="0.2">
      <c r="A165" s="20" t="s">
        <v>883</v>
      </c>
      <c r="B165" s="20" t="s">
        <v>18</v>
      </c>
      <c r="C165" s="20" t="s">
        <v>170</v>
      </c>
      <c r="D165" s="20" t="s">
        <v>61</v>
      </c>
      <c r="E165" s="20" t="s">
        <v>5924</v>
      </c>
      <c r="F165" s="21">
        <v>46318.880856481483</v>
      </c>
      <c r="G165" s="20" t="s">
        <v>22</v>
      </c>
      <c r="H165" s="20" t="s">
        <v>7063</v>
      </c>
      <c r="I165" s="22">
        <v>350</v>
      </c>
      <c r="J165" s="20" t="s">
        <v>23</v>
      </c>
      <c r="K165" s="20" t="s">
        <v>24</v>
      </c>
      <c r="L165" s="22">
        <v>359</v>
      </c>
      <c r="M165" s="20" t="s">
        <v>31</v>
      </c>
      <c r="N165" s="21">
        <v>46318.901539351849</v>
      </c>
      <c r="O165" s="22">
        <v>350</v>
      </c>
      <c r="P165" s="20" t="s">
        <v>26</v>
      </c>
      <c r="Q165" s="22">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s="20" t="s">
        <v>316</v>
      </c>
      <c r="B166" s="20" t="s">
        <v>18</v>
      </c>
      <c r="C166" s="20" t="s">
        <v>317</v>
      </c>
      <c r="D166" s="20" t="s">
        <v>44</v>
      </c>
      <c r="E166" s="20" t="s">
        <v>2755</v>
      </c>
      <c r="F166" s="21">
        <v>46318.882430555561</v>
      </c>
      <c r="G166" s="20" t="s">
        <v>22</v>
      </c>
      <c r="H166" s="20" t="s">
        <v>7064</v>
      </c>
      <c r="I166" s="22">
        <v>300</v>
      </c>
      <c r="J166" s="20" t="s">
        <v>23</v>
      </c>
      <c r="K166" s="20" t="s">
        <v>24</v>
      </c>
      <c r="L166" s="22">
        <v>432</v>
      </c>
      <c r="M166" s="20" t="s">
        <v>204</v>
      </c>
      <c r="N166" s="21">
        <v>46318.906678240739</v>
      </c>
      <c r="O166" s="22">
        <v>340</v>
      </c>
      <c r="P166" s="20" t="s">
        <v>26</v>
      </c>
      <c r="Q166" s="22">
        <v>40</v>
      </c>
      <c r="R166" s="3" t="str">
        <f>IF(OR(G166="12R",G166="12L"),_xlfn.XLOOKUP(C166,DB!$A$2:$A$255,DB!$B$2:$B$255,""),IF(OR(G166="30L",G166="30R"),_xlfn.XLOOKUP(C166,DB!$A$2:$A$255,DB!$C$2:$C$255,""),""))</f>
        <v>UDGUV</v>
      </c>
      <c r="S166" s="3">
        <f t="shared" si="2"/>
        <v>21</v>
      </c>
      <c r="T166" s="3" t="str">
        <f>_xlfn.XLOOKUP(C166,DB!$A$2:$A$255,DB!$D$2:$D$255,"")</f>
        <v>Sector 2</v>
      </c>
    </row>
    <row r="167" spans="1:20" x14ac:dyDescent="0.2">
      <c r="A167" s="20" t="s">
        <v>320</v>
      </c>
      <c r="B167" s="20" t="s">
        <v>18</v>
      </c>
      <c r="C167" s="20" t="s">
        <v>128</v>
      </c>
      <c r="D167" s="20" t="s">
        <v>29</v>
      </c>
      <c r="E167" s="20" t="s">
        <v>5356</v>
      </c>
      <c r="F167" s="21">
        <v>46318.884351851855</v>
      </c>
      <c r="G167" s="20" t="s">
        <v>22</v>
      </c>
      <c r="H167" s="20" t="s">
        <v>7065</v>
      </c>
      <c r="I167" s="22">
        <v>360</v>
      </c>
      <c r="J167" s="20" t="s">
        <v>23</v>
      </c>
      <c r="K167" s="20" t="s">
        <v>24</v>
      </c>
      <c r="L167" s="22">
        <v>528</v>
      </c>
      <c r="M167" s="20" t="s">
        <v>130</v>
      </c>
      <c r="N167" s="21">
        <v>46318.914560185185</v>
      </c>
      <c r="O167" s="22">
        <v>360</v>
      </c>
      <c r="P167" s="20" t="s">
        <v>26</v>
      </c>
      <c r="Q167" s="22">
        <v>40</v>
      </c>
      <c r="R167" s="3" t="str">
        <f>IF(OR(G167="12R",G167="12L"),_xlfn.XLOOKUP(C167,DB!$A$2:$A$255,DB!$B$2:$B$255,""),IF(OR(G167="30L",G167="30R"),_xlfn.XLOOKUP(C167,DB!$A$2:$A$255,DB!$C$2:$C$255,""),""))</f>
        <v>ENEBA</v>
      </c>
      <c r="S167" s="3">
        <f t="shared" si="2"/>
        <v>21</v>
      </c>
      <c r="T167" s="3" t="str">
        <f>_xlfn.XLOOKUP(C167,DB!$A$2:$A$255,DB!$D$2:$D$255,"")</f>
        <v>Sector 3</v>
      </c>
    </row>
    <row r="168" spans="1:20" x14ac:dyDescent="0.2">
      <c r="A168" s="20" t="s">
        <v>313</v>
      </c>
      <c r="B168" s="20" t="s">
        <v>18</v>
      </c>
      <c r="C168" s="20" t="s">
        <v>314</v>
      </c>
      <c r="D168" s="20" t="s">
        <v>34</v>
      </c>
      <c r="E168" s="20" t="s">
        <v>893</v>
      </c>
      <c r="F168" s="21">
        <v>46318.885428240741</v>
      </c>
      <c r="G168" s="20" t="s">
        <v>22</v>
      </c>
      <c r="H168" s="20" t="s">
        <v>7066</v>
      </c>
      <c r="I168" s="22">
        <v>330</v>
      </c>
      <c r="J168" s="20" t="s">
        <v>23</v>
      </c>
      <c r="K168" s="20" t="s">
        <v>24</v>
      </c>
      <c r="L168" s="22">
        <v>219</v>
      </c>
      <c r="M168" s="20" t="s">
        <v>56</v>
      </c>
      <c r="N168" s="21">
        <v>46318.898611111115</v>
      </c>
      <c r="O168" s="22">
        <v>273</v>
      </c>
      <c r="P168" s="20" t="s">
        <v>26</v>
      </c>
      <c r="Q168" s="22">
        <v>190</v>
      </c>
      <c r="R168" s="3" t="str">
        <f>IF(OR(G168="12R",G168="12L"),_xlfn.XLOOKUP(C168,DB!$A$2:$A$255,DB!$B$2:$B$255,""),IF(OR(G168="30L",G168="30R"),_xlfn.XLOOKUP(C168,DB!$A$2:$A$255,DB!$C$2:$C$255,""),""))</f>
        <v>CZM</v>
      </c>
      <c r="S168" s="3">
        <f t="shared" si="2"/>
        <v>21</v>
      </c>
      <c r="T168" s="3" t="str">
        <f>_xlfn.XLOOKUP(C168,DB!$A$2:$A$255,DB!$D$2:$D$255,"")</f>
        <v>Sector 7</v>
      </c>
    </row>
    <row r="169" spans="1:20" x14ac:dyDescent="0.2">
      <c r="A169" s="20" t="s">
        <v>527</v>
      </c>
      <c r="B169" s="20" t="s">
        <v>18</v>
      </c>
      <c r="C169" s="20" t="s">
        <v>528</v>
      </c>
      <c r="D169" s="20" t="s">
        <v>20</v>
      </c>
      <c r="E169" s="20" t="s">
        <v>7067</v>
      </c>
      <c r="F169" s="21">
        <v>46318.886226851857</v>
      </c>
      <c r="G169" s="20" t="s">
        <v>22</v>
      </c>
      <c r="H169" s="20" t="s">
        <v>7068</v>
      </c>
      <c r="I169" s="22">
        <v>300</v>
      </c>
      <c r="J169" s="20" t="s">
        <v>23</v>
      </c>
      <c r="K169" s="20" t="s">
        <v>24</v>
      </c>
      <c r="L169" s="22">
        <v>530</v>
      </c>
      <c r="M169" s="20" t="s">
        <v>130</v>
      </c>
      <c r="N169" s="21">
        <v>46318.914780092593</v>
      </c>
      <c r="O169" s="22">
        <v>300</v>
      </c>
      <c r="P169" s="20" t="s">
        <v>26</v>
      </c>
      <c r="Q169" s="22">
        <v>40</v>
      </c>
      <c r="R169" s="3" t="str">
        <f>IF(OR(G169="12R",G169="12L"),_xlfn.XLOOKUP(C169,DB!$A$2:$A$255,DB!$B$2:$B$255,""),IF(OR(G169="30L",G169="30R"),_xlfn.XLOOKUP(C169,DB!$A$2:$A$255,DB!$C$2:$C$255,""),""))</f>
        <v>ENEBA</v>
      </c>
      <c r="S169" s="3">
        <f t="shared" si="2"/>
        <v>21</v>
      </c>
      <c r="T169" s="3" t="str">
        <f>_xlfn.XLOOKUP(C169,DB!$A$2:$A$255,DB!$D$2:$D$255,"")</f>
        <v>Sector 3</v>
      </c>
    </row>
    <row r="170" spans="1:20" x14ac:dyDescent="0.2">
      <c r="A170" s="20" t="s">
        <v>339</v>
      </c>
      <c r="B170" s="20" t="s">
        <v>18</v>
      </c>
      <c r="C170" s="20" t="s">
        <v>193</v>
      </c>
      <c r="D170" s="20" t="s">
        <v>54</v>
      </c>
      <c r="E170" s="20" t="s">
        <v>1102</v>
      </c>
      <c r="F170" s="21">
        <v>46318.888726851852</v>
      </c>
      <c r="G170" s="20" t="s">
        <v>22</v>
      </c>
      <c r="H170" s="20" t="s">
        <v>7069</v>
      </c>
      <c r="I170" s="22">
        <v>380</v>
      </c>
      <c r="J170" s="20" t="s">
        <v>23</v>
      </c>
      <c r="K170" s="20" t="s">
        <v>24</v>
      </c>
      <c r="L170" s="22">
        <v>832</v>
      </c>
      <c r="M170" s="20" t="s">
        <v>193</v>
      </c>
      <c r="N170" s="21">
        <v>46318.938414351855</v>
      </c>
      <c r="O170" s="22">
        <v>15</v>
      </c>
      <c r="P170" s="20" t="s">
        <v>26</v>
      </c>
      <c r="Q170" s="22">
        <v>190</v>
      </c>
      <c r="R170" s="3" t="str">
        <f>IF(OR(G170="12R",G170="12L"),_xlfn.XLOOKUP(C170,DB!$A$2:$A$255,DB!$B$2:$B$255,""),IF(OR(G170="30L",G170="30R"),_xlfn.XLOOKUP(C170,DB!$A$2:$A$255,DB!$C$2:$C$255,""),""))</f>
        <v>UDGUV</v>
      </c>
      <c r="S170" s="3">
        <f t="shared" si="2"/>
        <v>21</v>
      </c>
      <c r="T170" s="3" t="str">
        <f>_xlfn.XLOOKUP(C170,DB!$A$2:$A$255,DB!$D$2:$D$255,"")</f>
        <v>Sector 2</v>
      </c>
    </row>
    <row r="171" spans="1:20" x14ac:dyDescent="0.2">
      <c r="A171" s="20" t="s">
        <v>530</v>
      </c>
      <c r="B171" s="20" t="s">
        <v>18</v>
      </c>
      <c r="C171" s="20" t="s">
        <v>178</v>
      </c>
      <c r="D171" s="20" t="s">
        <v>44</v>
      </c>
      <c r="E171" s="20" t="s">
        <v>2321</v>
      </c>
      <c r="F171" s="21">
        <v>46318.894537037035</v>
      </c>
      <c r="G171" s="20" t="s">
        <v>22</v>
      </c>
      <c r="H171" s="20" t="s">
        <v>7070</v>
      </c>
      <c r="I171" s="22">
        <v>290</v>
      </c>
      <c r="J171" s="20" t="s">
        <v>23</v>
      </c>
      <c r="K171" s="20" t="s">
        <v>24</v>
      </c>
      <c r="L171" s="22">
        <v>353</v>
      </c>
      <c r="M171" s="20" t="s">
        <v>31</v>
      </c>
      <c r="N171" s="21">
        <v>46318.914351851854</v>
      </c>
      <c r="O171" s="22">
        <v>350</v>
      </c>
      <c r="P171" s="20" t="s">
        <v>26</v>
      </c>
      <c r="Q171" s="22">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s="20" t="s">
        <v>7071</v>
      </c>
      <c r="B172" s="20" t="s">
        <v>18</v>
      </c>
      <c r="C172" s="20" t="s">
        <v>18</v>
      </c>
      <c r="D172" s="20" t="s">
        <v>416</v>
      </c>
      <c r="E172" s="20"/>
      <c r="F172" s="21">
        <v>46318.896134259259</v>
      </c>
      <c r="G172" s="20" t="s">
        <v>22</v>
      </c>
      <c r="H172" s="20" t="s">
        <v>7072</v>
      </c>
      <c r="I172" s="22">
        <v>15</v>
      </c>
      <c r="J172" s="20" t="s">
        <v>139</v>
      </c>
      <c r="K172" s="20" t="s">
        <v>51</v>
      </c>
      <c r="L172" s="22">
        <v>108</v>
      </c>
      <c r="M172" s="20" t="s">
        <v>18</v>
      </c>
      <c r="N172" s="21">
        <v>46318.939664351856</v>
      </c>
      <c r="O172" s="22">
        <v>0</v>
      </c>
      <c r="P172" s="20" t="s">
        <v>137</v>
      </c>
      <c r="Q172" s="22">
        <v>15</v>
      </c>
      <c r="R172" s="3" t="str">
        <f>IF(OR(G172="12R",G172="12L"),_xlfn.XLOOKUP(C172,DB!$A$2:$A$255,DB!$B$2:$B$255,""),IF(OR(G172="30L",G172="30R"),_xlfn.XLOOKUP(C172,DB!$A$2:$A$255,DB!$C$2:$C$255,""),""))</f>
        <v/>
      </c>
      <c r="S172" s="3">
        <f t="shared" si="2"/>
        <v>21</v>
      </c>
      <c r="T172" s="3" t="str">
        <f>_xlfn.XLOOKUP(C172,DB!$A$2:$A$255,DB!$D$2:$D$255,"")</f>
        <v/>
      </c>
    </row>
    <row r="173" spans="1:20" x14ac:dyDescent="0.2">
      <c r="A173" s="20" t="s">
        <v>326</v>
      </c>
      <c r="B173" s="20" t="s">
        <v>18</v>
      </c>
      <c r="C173" s="20" t="s">
        <v>33</v>
      </c>
      <c r="D173" s="20" t="s">
        <v>54</v>
      </c>
      <c r="E173" s="20" t="s">
        <v>702</v>
      </c>
      <c r="F173" s="21">
        <v>46318.897025462968</v>
      </c>
      <c r="G173" s="20" t="s">
        <v>22</v>
      </c>
      <c r="H173" s="20" t="s">
        <v>7073</v>
      </c>
      <c r="I173" s="22">
        <v>320</v>
      </c>
      <c r="J173" s="20" t="s">
        <v>23</v>
      </c>
      <c r="K173" s="20" t="s">
        <v>24</v>
      </c>
      <c r="L173" s="22">
        <v>873</v>
      </c>
      <c r="M173" s="20" t="s">
        <v>36</v>
      </c>
      <c r="N173" s="21">
        <v>46318.945416666669</v>
      </c>
      <c r="O173" s="22">
        <v>320</v>
      </c>
      <c r="P173" s="20" t="s">
        <v>26</v>
      </c>
      <c r="Q173" s="22">
        <v>190</v>
      </c>
      <c r="R173" s="3" t="str">
        <f>IF(OR(G173="12R",G173="12L"),_xlfn.XLOOKUP(C173,DB!$A$2:$A$255,DB!$B$2:$B$255,""),IF(OR(G173="30L",G173="30R"),_xlfn.XLOOKUP(C173,DB!$A$2:$A$255,DB!$C$2:$C$255,""),""))</f>
        <v>UDGUV</v>
      </c>
      <c r="S173" s="3">
        <f t="shared" si="2"/>
        <v>21</v>
      </c>
      <c r="T173" s="3" t="str">
        <f>_xlfn.XLOOKUP(C173,DB!$A$2:$A$255,DB!$D$2:$D$255,"")</f>
        <v>Sector 2</v>
      </c>
    </row>
    <row r="174" spans="1:20" x14ac:dyDescent="0.2">
      <c r="A174" s="20" t="s">
        <v>318</v>
      </c>
      <c r="B174" s="20" t="s">
        <v>18</v>
      </c>
      <c r="C174" s="20" t="s">
        <v>136</v>
      </c>
      <c r="D174" s="20" t="s">
        <v>44</v>
      </c>
      <c r="E174" s="20" t="s">
        <v>973</v>
      </c>
      <c r="F174" s="21">
        <v>46318.898275462961</v>
      </c>
      <c r="G174" s="20" t="s">
        <v>22</v>
      </c>
      <c r="H174" s="20" t="s">
        <v>7074</v>
      </c>
      <c r="I174" s="22">
        <v>330</v>
      </c>
      <c r="J174" s="20" t="s">
        <v>23</v>
      </c>
      <c r="K174" s="20" t="s">
        <v>24</v>
      </c>
      <c r="L174" s="22">
        <v>360</v>
      </c>
      <c r="M174" s="20" t="s">
        <v>31</v>
      </c>
      <c r="N174" s="21">
        <v>46318.918240740742</v>
      </c>
      <c r="O174" s="22">
        <v>330</v>
      </c>
      <c r="P174" s="20" t="s">
        <v>26</v>
      </c>
      <c r="Q174" s="22">
        <v>40</v>
      </c>
      <c r="R174" s="3" t="str">
        <f>IF(OR(G174="12R",G174="12L"),_xlfn.XLOOKUP(C174,DB!$A$2:$A$255,DB!$B$2:$B$255,""),IF(OR(G174="30L",G174="30R"),_xlfn.XLOOKUP(C174,DB!$A$2:$A$255,DB!$C$2:$C$255,""),""))</f>
        <v>OMSUK</v>
      </c>
      <c r="S174" s="3">
        <f t="shared" si="2"/>
        <v>21</v>
      </c>
      <c r="T174" s="3" t="str">
        <f>_xlfn.XLOOKUP(C174,DB!$A$2:$A$255,DB!$D$2:$D$255,"")</f>
        <v>Sector 3</v>
      </c>
    </row>
    <row r="175" spans="1:20" x14ac:dyDescent="0.2">
      <c r="A175" s="20" t="s">
        <v>242</v>
      </c>
      <c r="B175" s="20" t="s">
        <v>18</v>
      </c>
      <c r="C175" s="20" t="s">
        <v>203</v>
      </c>
      <c r="D175" s="20" t="s">
        <v>61</v>
      </c>
      <c r="E175" s="20" t="s">
        <v>409</v>
      </c>
      <c r="F175" s="21">
        <v>46318.89979166667</v>
      </c>
      <c r="G175" s="20" t="s">
        <v>22</v>
      </c>
      <c r="H175" s="20" t="s">
        <v>7075</v>
      </c>
      <c r="I175" s="22">
        <v>360</v>
      </c>
      <c r="J175" s="20" t="s">
        <v>23</v>
      </c>
      <c r="K175" s="20" t="s">
        <v>24</v>
      </c>
      <c r="L175" s="22">
        <v>432</v>
      </c>
      <c r="M175" s="20" t="s">
        <v>204</v>
      </c>
      <c r="N175" s="21">
        <v>46318.925127314811</v>
      </c>
      <c r="O175" s="22">
        <v>360</v>
      </c>
      <c r="P175" s="20" t="s">
        <v>26</v>
      </c>
      <c r="Q175" s="22">
        <v>40</v>
      </c>
      <c r="R175" s="3" t="str">
        <f>IF(OR(G175="12R",G175="12L"),_xlfn.XLOOKUP(C175,DB!$A$2:$A$255,DB!$B$2:$B$255,""),IF(OR(G175="30L",G175="30R"),_xlfn.XLOOKUP(C175,DB!$A$2:$A$255,DB!$C$2:$C$255,""),""))</f>
        <v>ENEBA</v>
      </c>
      <c r="S175" s="3">
        <f t="shared" si="2"/>
        <v>21</v>
      </c>
      <c r="T175" s="3" t="str">
        <f>_xlfn.XLOOKUP(C175,DB!$A$2:$A$255,DB!$D$2:$D$255,"")</f>
        <v>Sector 3</v>
      </c>
    </row>
    <row r="176" spans="1:20" x14ac:dyDescent="0.2">
      <c r="A176" s="20" t="s">
        <v>327</v>
      </c>
      <c r="B176" s="20" t="s">
        <v>18</v>
      </c>
      <c r="C176" s="20" t="s">
        <v>328</v>
      </c>
      <c r="D176" s="20" t="s">
        <v>29</v>
      </c>
      <c r="E176" s="20" t="s">
        <v>5973</v>
      </c>
      <c r="F176" s="21">
        <v>46318.901377314818</v>
      </c>
      <c r="G176" s="20" t="s">
        <v>22</v>
      </c>
      <c r="H176" s="20" t="s">
        <v>7076</v>
      </c>
      <c r="I176" s="22">
        <v>340</v>
      </c>
      <c r="J176" s="20" t="s">
        <v>23</v>
      </c>
      <c r="K176" s="20" t="s">
        <v>24</v>
      </c>
      <c r="L176" s="22">
        <v>434</v>
      </c>
      <c r="M176" s="20" t="s">
        <v>204</v>
      </c>
      <c r="N176" s="21">
        <v>46318.926446759258</v>
      </c>
      <c r="O176" s="22">
        <v>320</v>
      </c>
      <c r="P176" s="20" t="s">
        <v>26</v>
      </c>
      <c r="Q176" s="22">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s="20" t="s">
        <v>1481</v>
      </c>
      <c r="B177" s="20" t="s">
        <v>18</v>
      </c>
      <c r="C177" s="20" t="s">
        <v>854</v>
      </c>
      <c r="D177" s="20" t="s">
        <v>29</v>
      </c>
      <c r="E177" s="20" t="s">
        <v>7077</v>
      </c>
      <c r="F177" s="21">
        <v>46318.902083333334</v>
      </c>
      <c r="G177" s="20" t="s">
        <v>22</v>
      </c>
      <c r="H177" s="20" t="s">
        <v>7078</v>
      </c>
      <c r="I177" s="22">
        <v>300</v>
      </c>
      <c r="J177" s="20" t="s">
        <v>23</v>
      </c>
      <c r="K177" s="20" t="s">
        <v>24</v>
      </c>
      <c r="L177" s="22">
        <v>870</v>
      </c>
      <c r="M177" s="20" t="s">
        <v>36</v>
      </c>
      <c r="N177" s="21">
        <v>46318.948449074072</v>
      </c>
      <c r="O177" s="22">
        <v>300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607</v>
      </c>
      <c r="B178" s="20" t="s">
        <v>18</v>
      </c>
      <c r="C178" s="20" t="s">
        <v>608</v>
      </c>
      <c r="D178" s="20" t="s">
        <v>261</v>
      </c>
      <c r="E178" s="20" t="s">
        <v>549</v>
      </c>
      <c r="F178" s="21">
        <v>46318.903240740736</v>
      </c>
      <c r="G178" s="20" t="s">
        <v>22</v>
      </c>
      <c r="H178" s="20" t="s">
        <v>7079</v>
      </c>
      <c r="I178" s="22">
        <v>370</v>
      </c>
      <c r="J178" s="20" t="s">
        <v>23</v>
      </c>
      <c r="K178" s="20" t="s">
        <v>24</v>
      </c>
      <c r="L178" s="22">
        <v>134</v>
      </c>
      <c r="M178" s="20" t="s">
        <v>40</v>
      </c>
      <c r="N178" s="21">
        <v>46318.912604166668</v>
      </c>
      <c r="O178" s="22">
        <v>231</v>
      </c>
      <c r="P178" s="20" t="s">
        <v>41</v>
      </c>
      <c r="Q178" s="22">
        <v>190</v>
      </c>
      <c r="R178" s="3" t="str">
        <f>IF(OR(G178="12R",G178="12L"),_xlfn.XLOOKUP(C178,DB!$A$2:$A$255,DB!$B$2:$B$255,""),IF(OR(G178="30L",G178="30R"),_xlfn.XLOOKUP(C178,DB!$A$2:$A$255,DB!$C$2:$C$255,""),""))</f>
        <v>NUDAL</v>
      </c>
      <c r="S178" s="3">
        <f t="shared" si="2"/>
        <v>21</v>
      </c>
      <c r="T178" s="3" t="str">
        <f>_xlfn.XLOOKUP(C178,DB!$A$2:$A$255,DB!$D$2:$D$255,"")</f>
        <v>Sector 3</v>
      </c>
    </row>
    <row r="179" spans="1:20" x14ac:dyDescent="0.2">
      <c r="A179" s="20" t="s">
        <v>334</v>
      </c>
      <c r="B179" s="20" t="s">
        <v>18</v>
      </c>
      <c r="C179" s="20" t="s">
        <v>19</v>
      </c>
      <c r="D179" s="20" t="s">
        <v>34</v>
      </c>
      <c r="E179" s="20" t="s">
        <v>4468</v>
      </c>
      <c r="F179" s="21">
        <v>46318.904733796298</v>
      </c>
      <c r="G179" s="20" t="s">
        <v>22</v>
      </c>
      <c r="H179" s="20" t="s">
        <v>4469</v>
      </c>
      <c r="I179" s="22">
        <v>340</v>
      </c>
      <c r="J179" s="20" t="s">
        <v>23</v>
      </c>
      <c r="K179" s="20" t="s">
        <v>24</v>
      </c>
      <c r="L179" s="22">
        <v>866</v>
      </c>
      <c r="M179" s="20" t="s">
        <v>181</v>
      </c>
      <c r="N179" s="21">
        <v>46318.954606481479</v>
      </c>
      <c r="O179" s="22">
        <v>300</v>
      </c>
      <c r="P179" s="20" t="s">
        <v>26</v>
      </c>
      <c r="Q179" s="22">
        <v>190</v>
      </c>
      <c r="R179" s="3" t="str">
        <f>IF(OR(G179="12R",G179="12L"),_xlfn.XLOOKUP(C179,DB!$A$2:$A$255,DB!$B$2:$B$255,""),IF(OR(G179="30L",G179="30R"),_xlfn.XLOOKUP(C179,DB!$A$2:$A$255,DB!$C$2:$C$255,""),""))</f>
        <v>UDGUV</v>
      </c>
      <c r="S179" s="3">
        <f t="shared" si="2"/>
        <v>21</v>
      </c>
      <c r="T179" s="3" t="str">
        <f>_xlfn.XLOOKUP(C179,DB!$A$2:$A$255,DB!$D$2:$D$255,"")</f>
        <v>Sector 2</v>
      </c>
    </row>
    <row r="180" spans="1:20" x14ac:dyDescent="0.2">
      <c r="A180" s="20" t="s">
        <v>3444</v>
      </c>
      <c r="B180" s="20" t="s">
        <v>18</v>
      </c>
      <c r="C180" s="20" t="s">
        <v>48</v>
      </c>
      <c r="D180" s="20" t="s">
        <v>261</v>
      </c>
      <c r="E180" s="20" t="s">
        <v>445</v>
      </c>
      <c r="F180" s="21">
        <v>46318.905763888892</v>
      </c>
      <c r="G180" s="20" t="s">
        <v>22</v>
      </c>
      <c r="H180" s="20" t="s">
        <v>7080</v>
      </c>
      <c r="I180" s="22">
        <v>390</v>
      </c>
      <c r="J180" s="20" t="s">
        <v>23</v>
      </c>
      <c r="K180" s="20" t="s">
        <v>24</v>
      </c>
      <c r="L180" s="22">
        <v>134</v>
      </c>
      <c r="M180" s="20" t="s">
        <v>40</v>
      </c>
      <c r="N180" s="21">
        <v>46318.914756944447</v>
      </c>
      <c r="O180" s="22">
        <v>226</v>
      </c>
      <c r="P180" s="20" t="s">
        <v>41</v>
      </c>
      <c r="Q180" s="22">
        <v>190</v>
      </c>
      <c r="R180" s="3" t="str">
        <f>IF(OR(G180="12R",G180="12L"),_xlfn.XLOOKUP(C180,DB!$A$2:$A$255,DB!$B$2:$B$255,""),IF(OR(G180="30L",G180="30R"),_xlfn.XLOOKUP(C180,DB!$A$2:$A$255,DB!$C$2:$C$255,""),""))</f>
        <v>NUDAL</v>
      </c>
      <c r="S180" s="3">
        <f t="shared" si="2"/>
        <v>21</v>
      </c>
      <c r="T180" s="3" t="str">
        <f>_xlfn.XLOOKUP(C180,DB!$A$2:$A$255,DB!$D$2:$D$255,"")</f>
        <v>Sector 3</v>
      </c>
    </row>
    <row r="181" spans="1:20" x14ac:dyDescent="0.2">
      <c r="A181" s="20" t="s">
        <v>324</v>
      </c>
      <c r="B181" s="20" t="s">
        <v>18</v>
      </c>
      <c r="C181" s="20" t="s">
        <v>325</v>
      </c>
      <c r="D181" s="20" t="s">
        <v>123</v>
      </c>
      <c r="E181" s="20" t="s">
        <v>7081</v>
      </c>
      <c r="F181" s="21">
        <v>46318.907002314816</v>
      </c>
      <c r="G181" s="20" t="s">
        <v>22</v>
      </c>
      <c r="H181" s="20" t="s">
        <v>7082</v>
      </c>
      <c r="I181" s="22">
        <v>300</v>
      </c>
      <c r="J181" s="20" t="s">
        <v>23</v>
      </c>
      <c r="K181" s="20" t="s">
        <v>24</v>
      </c>
      <c r="L181" s="22">
        <v>552</v>
      </c>
      <c r="M181" s="20" t="s">
        <v>130</v>
      </c>
      <c r="N181" s="21">
        <v>46318.936354166668</v>
      </c>
      <c r="O181" s="22">
        <v>300</v>
      </c>
      <c r="P181" s="20" t="s">
        <v>26</v>
      </c>
      <c r="Q181" s="22">
        <v>40</v>
      </c>
      <c r="R181" s="3" t="str">
        <f>IF(OR(G181="12R",G181="12L"),_xlfn.XLOOKUP(C181,DB!$A$2:$A$255,DB!$B$2:$B$255,""),IF(OR(G181="30L",G181="30R"),_xlfn.XLOOKUP(C181,DB!$A$2:$A$255,DB!$C$2:$C$255,""),""))</f>
        <v>OMSUK</v>
      </c>
      <c r="S181" s="3">
        <f t="shared" si="2"/>
        <v>21</v>
      </c>
      <c r="T181" s="3" t="str">
        <f>_xlfn.XLOOKUP(C181,DB!$A$2:$A$255,DB!$D$2:$D$255,"")</f>
        <v>Sector 3</v>
      </c>
    </row>
    <row r="182" spans="1:20" x14ac:dyDescent="0.2">
      <c r="A182" s="20" t="s">
        <v>338</v>
      </c>
      <c r="B182" s="20" t="s">
        <v>18</v>
      </c>
      <c r="C182" s="20" t="s">
        <v>75</v>
      </c>
      <c r="D182" s="20" t="s">
        <v>54</v>
      </c>
      <c r="E182" s="20" t="s">
        <v>112</v>
      </c>
      <c r="F182" s="21">
        <v>46318.91106481482</v>
      </c>
      <c r="G182" s="20" t="s">
        <v>22</v>
      </c>
      <c r="H182" s="20" t="s">
        <v>7083</v>
      </c>
      <c r="I182" s="22">
        <v>380</v>
      </c>
      <c r="J182" s="20" t="s">
        <v>23</v>
      </c>
      <c r="K182" s="20" t="s">
        <v>24</v>
      </c>
      <c r="L182" s="22">
        <v>722</v>
      </c>
      <c r="M182" s="20" t="s">
        <v>75</v>
      </c>
      <c r="N182" s="21">
        <v>46318.959444444445</v>
      </c>
      <c r="O182" s="22">
        <v>0</v>
      </c>
      <c r="P182" s="20" t="s">
        <v>26</v>
      </c>
      <c r="Q182" s="22">
        <v>190</v>
      </c>
      <c r="R182" s="3" t="str">
        <f>IF(OR(G182="12R",G182="12L"),_xlfn.XLOOKUP(C182,DB!$A$2:$A$255,DB!$B$2:$B$255,""),IF(OR(G182="30L",G182="30R"),_xlfn.XLOOKUP(C182,DB!$A$2:$A$255,DB!$C$2:$C$255,""),""))</f>
        <v>UDGUV</v>
      </c>
      <c r="S182" s="3">
        <f t="shared" si="2"/>
        <v>21</v>
      </c>
      <c r="T182" s="3" t="str">
        <f>_xlfn.XLOOKUP(C182,DB!$A$2:$A$255,DB!$D$2:$D$255,"")</f>
        <v>Sector 2</v>
      </c>
    </row>
    <row r="183" spans="1:20" x14ac:dyDescent="0.2">
      <c r="A183" s="20" t="s">
        <v>336</v>
      </c>
      <c r="B183" s="20" t="s">
        <v>18</v>
      </c>
      <c r="C183" s="20" t="s">
        <v>115</v>
      </c>
      <c r="D183" s="20" t="s">
        <v>129</v>
      </c>
      <c r="E183" s="20" t="s">
        <v>815</v>
      </c>
      <c r="F183" s="21">
        <v>46318.912037037036</v>
      </c>
      <c r="G183" s="20" t="s">
        <v>22</v>
      </c>
      <c r="H183" s="20" t="s">
        <v>7084</v>
      </c>
      <c r="I183" s="22">
        <v>370</v>
      </c>
      <c r="J183" s="20" t="s">
        <v>23</v>
      </c>
      <c r="K183" s="20" t="s">
        <v>24</v>
      </c>
      <c r="L183" s="22">
        <v>151</v>
      </c>
      <c r="M183" s="20" t="s">
        <v>117</v>
      </c>
      <c r="N183" s="21">
        <v>46318.921620370369</v>
      </c>
      <c r="O183" s="22">
        <v>287</v>
      </c>
      <c r="P183" s="20" t="s">
        <v>26</v>
      </c>
      <c r="Q183" s="22">
        <v>190</v>
      </c>
      <c r="R183" s="3" t="str">
        <f>IF(OR(G183="12R",G183="12L"),_xlfn.XLOOKUP(C183,DB!$A$2:$A$255,DB!$B$2:$B$255,""),IF(OR(G183="30L",G183="30R"),_xlfn.XLOOKUP(C183,DB!$A$2:$A$255,DB!$C$2:$C$255,""),""))</f>
        <v>TAKUX</v>
      </c>
      <c r="S183" s="3">
        <f t="shared" si="2"/>
        <v>21</v>
      </c>
      <c r="T183" s="3" t="str">
        <f>_xlfn.XLOOKUP(C183,DB!$A$2:$A$255,DB!$D$2:$D$255,"")</f>
        <v>Sector 7</v>
      </c>
    </row>
    <row r="184" spans="1:20" x14ac:dyDescent="0.2">
      <c r="A184" s="20" t="s">
        <v>333</v>
      </c>
      <c r="B184" s="20" t="s">
        <v>18</v>
      </c>
      <c r="C184" s="20" t="s">
        <v>148</v>
      </c>
      <c r="D184" s="20" t="s">
        <v>129</v>
      </c>
      <c r="E184" s="20" t="s">
        <v>3424</v>
      </c>
      <c r="F184" s="21">
        <v>46318.914351851854</v>
      </c>
      <c r="G184" s="20" t="s">
        <v>22</v>
      </c>
      <c r="H184" s="20" t="s">
        <v>7085</v>
      </c>
      <c r="I184" s="22">
        <v>370</v>
      </c>
      <c r="J184" s="20" t="s">
        <v>23</v>
      </c>
      <c r="K184" s="20" t="s">
        <v>24</v>
      </c>
      <c r="L184" s="22">
        <v>134</v>
      </c>
      <c r="M184" s="20" t="s">
        <v>40</v>
      </c>
      <c r="N184" s="21">
        <v>46318.924270833333</v>
      </c>
      <c r="O184" s="22">
        <v>287</v>
      </c>
      <c r="P184" s="20" t="s">
        <v>26</v>
      </c>
      <c r="Q184" s="22">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604</v>
      </c>
      <c r="B185" s="20" t="s">
        <v>18</v>
      </c>
      <c r="C185" s="20" t="s">
        <v>33</v>
      </c>
      <c r="D185" s="20" t="s">
        <v>54</v>
      </c>
      <c r="E185" s="20" t="s">
        <v>428</v>
      </c>
      <c r="F185" s="21">
        <v>46318.917754629627</v>
      </c>
      <c r="G185" s="20" t="s">
        <v>22</v>
      </c>
      <c r="H185" s="20" t="s">
        <v>7086</v>
      </c>
      <c r="I185" s="22">
        <v>380</v>
      </c>
      <c r="J185" s="20" t="s">
        <v>23</v>
      </c>
      <c r="K185" s="20" t="s">
        <v>24</v>
      </c>
      <c r="L185" s="22">
        <v>872</v>
      </c>
      <c r="M185" s="20" t="s">
        <v>36</v>
      </c>
      <c r="N185" s="21">
        <v>46318.970486111109</v>
      </c>
      <c r="O185" s="22">
        <v>380</v>
      </c>
      <c r="P185" s="20" t="s">
        <v>26</v>
      </c>
      <c r="Q185" s="22">
        <v>190</v>
      </c>
      <c r="R185" s="3" t="str">
        <f>IF(OR(G185="12R",G185="12L"),_xlfn.XLOOKUP(C185,DB!$A$2:$A$255,DB!$B$2:$B$255,""),IF(OR(G185="30L",G185="30R"),_xlfn.XLOOKUP(C185,DB!$A$2:$A$255,DB!$C$2:$C$255,""),""))</f>
        <v>UDGUV</v>
      </c>
      <c r="S185" s="3">
        <f t="shared" si="2"/>
        <v>22</v>
      </c>
      <c r="T185" s="3" t="str">
        <f>_xlfn.XLOOKUP(C185,DB!$A$2:$A$255,DB!$D$2:$D$255,"")</f>
        <v>Sector 2</v>
      </c>
    </row>
    <row r="186" spans="1:20" x14ac:dyDescent="0.2">
      <c r="A186" s="20" t="s">
        <v>340</v>
      </c>
      <c r="B186" s="20" t="s">
        <v>18</v>
      </c>
      <c r="C186" s="20" t="s">
        <v>101</v>
      </c>
      <c r="D186" s="20" t="s">
        <v>20</v>
      </c>
      <c r="E186" s="20" t="s">
        <v>765</v>
      </c>
      <c r="F186" s="21">
        <v>46318.920416666668</v>
      </c>
      <c r="G186" s="20" t="s">
        <v>22</v>
      </c>
      <c r="H186" s="20" t="s">
        <v>184</v>
      </c>
      <c r="I186" s="22">
        <v>280</v>
      </c>
      <c r="J186" s="20" t="s">
        <v>23</v>
      </c>
      <c r="K186" s="20" t="s">
        <v>152</v>
      </c>
      <c r="L186" s="22">
        <v>859</v>
      </c>
      <c r="M186" s="20" t="s">
        <v>46</v>
      </c>
      <c r="N186" s="21">
        <v>46318.968912037039</v>
      </c>
      <c r="O186" s="22">
        <v>280</v>
      </c>
      <c r="P186" s="20" t="s">
        <v>26</v>
      </c>
      <c r="Q186" s="22">
        <v>190</v>
      </c>
      <c r="R186" s="3" t="str">
        <f>IF(OR(G186="12R",G186="12L"),_xlfn.XLOOKUP(C186,DB!$A$2:$A$255,DB!$B$2:$B$255,""),IF(OR(G186="30L",G186="30R"),_xlfn.XLOOKUP(C186,DB!$A$2:$A$255,DB!$C$2:$C$255,""),""))</f>
        <v>UDGUV</v>
      </c>
      <c r="S186" s="3">
        <f t="shared" si="2"/>
        <v>22</v>
      </c>
      <c r="T186" s="3" t="str">
        <f>_xlfn.XLOOKUP(C186,DB!$A$2:$A$255,DB!$D$2:$D$255,"")</f>
        <v>Sector 2</v>
      </c>
    </row>
    <row r="187" spans="1:20" x14ac:dyDescent="0.2">
      <c r="A187" s="20" t="s">
        <v>337</v>
      </c>
      <c r="B187" s="20" t="s">
        <v>18</v>
      </c>
      <c r="C187" s="20" t="s">
        <v>219</v>
      </c>
      <c r="D187" s="20" t="s">
        <v>34</v>
      </c>
      <c r="E187" s="20" t="s">
        <v>3763</v>
      </c>
      <c r="F187" s="21">
        <v>46318.922615740739</v>
      </c>
      <c r="G187" s="20" t="s">
        <v>22</v>
      </c>
      <c r="H187" s="20" t="s">
        <v>7087</v>
      </c>
      <c r="I187" s="22">
        <v>330</v>
      </c>
      <c r="J187" s="20" t="s">
        <v>23</v>
      </c>
      <c r="K187" s="20" t="s">
        <v>24</v>
      </c>
      <c r="L187" s="22">
        <v>152</v>
      </c>
      <c r="M187" s="20" t="s">
        <v>7088</v>
      </c>
      <c r="N187" s="21">
        <v>46318.932187500002</v>
      </c>
      <c r="O187" s="22">
        <v>270</v>
      </c>
      <c r="P187" s="20" t="s">
        <v>26</v>
      </c>
      <c r="Q187" s="22">
        <v>190</v>
      </c>
      <c r="R187" s="3" t="str">
        <f>IF(OR(G187="12R",G187="12L"),_xlfn.XLOOKUP(C187,DB!$A$2:$A$255,DB!$B$2:$B$255,""),IF(OR(G187="30L",G187="30R"),_xlfn.XLOOKUP(C187,DB!$A$2:$A$255,DB!$C$2:$C$255,""),""))</f>
        <v>TAKUX</v>
      </c>
      <c r="S187" s="3">
        <f t="shared" si="2"/>
        <v>22</v>
      </c>
      <c r="T187" s="3" t="str">
        <f>_xlfn.XLOOKUP(C187,DB!$A$2:$A$255,DB!$D$2:$D$255,"")</f>
        <v>Sector 7</v>
      </c>
    </row>
    <row r="188" spans="1:20" x14ac:dyDescent="0.2">
      <c r="A188" s="20" t="s">
        <v>27</v>
      </c>
      <c r="B188" s="20" t="s">
        <v>18</v>
      </c>
      <c r="C188" s="20" t="s">
        <v>28</v>
      </c>
      <c r="D188" s="20" t="s">
        <v>29</v>
      </c>
      <c r="E188" s="20" t="s">
        <v>5559</v>
      </c>
      <c r="F188" s="21">
        <v>46318.927418981482</v>
      </c>
      <c r="G188" s="20" t="s">
        <v>22</v>
      </c>
      <c r="H188" s="20" t="s">
        <v>7089</v>
      </c>
      <c r="I188" s="22">
        <v>370</v>
      </c>
      <c r="J188" s="20" t="s">
        <v>23</v>
      </c>
      <c r="K188" s="20" t="s">
        <v>24</v>
      </c>
      <c r="L188" s="22">
        <v>359</v>
      </c>
      <c r="M188" s="20" t="s">
        <v>31</v>
      </c>
      <c r="N188" s="21">
        <v>46318.948692129634</v>
      </c>
      <c r="O188" s="22">
        <v>370</v>
      </c>
      <c r="P188" s="20" t="s">
        <v>26</v>
      </c>
      <c r="Q188" s="22">
        <v>40</v>
      </c>
      <c r="R188" s="3" t="str">
        <f>IF(OR(G188="12R",G188="12L"),_xlfn.XLOOKUP(C188,DB!$A$2:$A$255,DB!$B$2:$B$255,""),IF(OR(G188="30L",G188="30R"),_xlfn.XLOOKUP(C188,DB!$A$2:$A$255,DB!$C$2:$C$255,""),""))</f>
        <v>OMSUK</v>
      </c>
      <c r="S188" s="3">
        <f t="shared" si="2"/>
        <v>22</v>
      </c>
      <c r="T188" s="3" t="str">
        <f>_xlfn.XLOOKUP(C188,DB!$A$2:$A$255,DB!$D$2:$D$255,"")</f>
        <v>Sector 3</v>
      </c>
    </row>
    <row r="189" spans="1:20" x14ac:dyDescent="0.2">
      <c r="A189" s="20" t="s">
        <v>343</v>
      </c>
      <c r="B189" s="20" t="s">
        <v>18</v>
      </c>
      <c r="C189" s="20" t="s">
        <v>122</v>
      </c>
      <c r="D189" s="20" t="s">
        <v>44</v>
      </c>
      <c r="E189" s="20" t="s">
        <v>4765</v>
      </c>
      <c r="F189" s="21">
        <v>46318.933090277773</v>
      </c>
      <c r="G189" s="20" t="s">
        <v>22</v>
      </c>
      <c r="H189" s="20" t="s">
        <v>7090</v>
      </c>
      <c r="I189" s="22">
        <v>340</v>
      </c>
      <c r="J189" s="20" t="s">
        <v>23</v>
      </c>
      <c r="K189" s="20" t="s">
        <v>24</v>
      </c>
      <c r="L189" s="22">
        <v>531</v>
      </c>
      <c r="M189" s="20" t="s">
        <v>130</v>
      </c>
      <c r="N189" s="21">
        <v>46318.963043981479</v>
      </c>
      <c r="O189" s="22">
        <v>340</v>
      </c>
      <c r="P189" s="20" t="s">
        <v>26</v>
      </c>
      <c r="Q189" s="22">
        <v>40</v>
      </c>
      <c r="R189" s="3" t="str">
        <f>IF(OR(G189="12R",G189="12L"),_xlfn.XLOOKUP(C189,DB!$A$2:$A$255,DB!$B$2:$B$255,""),IF(OR(G189="30L",G189="30R"),_xlfn.XLOOKUP(C189,DB!$A$2:$A$255,DB!$C$2:$C$255,""),""))</f>
        <v>ENEBA</v>
      </c>
      <c r="S189" s="3">
        <f t="shared" si="2"/>
        <v>22</v>
      </c>
      <c r="T189" s="3" t="str">
        <f>_xlfn.XLOOKUP(C189,DB!$A$2:$A$255,DB!$D$2:$D$255,"")</f>
        <v>Sector 3</v>
      </c>
    </row>
    <row r="190" spans="1:20" x14ac:dyDescent="0.2">
      <c r="A190" s="20" t="s">
        <v>538</v>
      </c>
      <c r="B190" s="20" t="s">
        <v>18</v>
      </c>
      <c r="C190" s="20" t="s">
        <v>539</v>
      </c>
      <c r="D190" s="20" t="s">
        <v>129</v>
      </c>
      <c r="E190" s="20" t="s">
        <v>7091</v>
      </c>
      <c r="F190" s="21">
        <v>46318.938333333332</v>
      </c>
      <c r="G190" s="20" t="s">
        <v>22</v>
      </c>
      <c r="H190" s="20" t="s">
        <v>7092</v>
      </c>
      <c r="I190" s="22">
        <v>340</v>
      </c>
      <c r="J190" s="20" t="s">
        <v>23</v>
      </c>
      <c r="K190" s="20" t="s">
        <v>24</v>
      </c>
      <c r="L190" s="22">
        <v>518</v>
      </c>
      <c r="M190" s="20" t="s">
        <v>130</v>
      </c>
      <c r="N190" s="21">
        <v>46318.969513888893</v>
      </c>
      <c r="O190" s="22">
        <v>320</v>
      </c>
      <c r="P190" s="20" t="s">
        <v>26</v>
      </c>
      <c r="Q190" s="22">
        <v>40</v>
      </c>
      <c r="R190" s="3" t="str">
        <f>IF(OR(G190="12R",G190="12L"),_xlfn.XLOOKUP(C190,DB!$A$2:$A$255,DB!$B$2:$B$255,""),IF(OR(G190="30L",G190="30R"),_xlfn.XLOOKUP(C190,DB!$A$2:$A$255,DB!$C$2:$C$255,""),""))</f>
        <v>OMSUK</v>
      </c>
      <c r="S190" s="3">
        <f t="shared" si="2"/>
        <v>22</v>
      </c>
      <c r="T190" s="3" t="str">
        <f>_xlfn.XLOOKUP(C190,DB!$A$2:$A$255,DB!$D$2:$D$255,"")</f>
        <v>Sector 3</v>
      </c>
    </row>
    <row r="191" spans="1:20" x14ac:dyDescent="0.2">
      <c r="A191" s="20" t="s">
        <v>354</v>
      </c>
      <c r="B191" s="20" t="s">
        <v>18</v>
      </c>
      <c r="C191" s="20" t="s">
        <v>43</v>
      </c>
      <c r="D191" s="20" t="s">
        <v>29</v>
      </c>
      <c r="E191" s="20" t="s">
        <v>6662</v>
      </c>
      <c r="F191" s="21">
        <v>46318.939629629633</v>
      </c>
      <c r="G191" s="20" t="s">
        <v>22</v>
      </c>
      <c r="H191" s="20" t="s">
        <v>7093</v>
      </c>
      <c r="I191" s="22">
        <v>380</v>
      </c>
      <c r="J191" s="20" t="s">
        <v>23</v>
      </c>
      <c r="K191" s="20" t="s">
        <v>24</v>
      </c>
      <c r="L191" s="22">
        <v>859</v>
      </c>
      <c r="M191" s="20" t="s">
        <v>46</v>
      </c>
      <c r="N191" s="21">
        <v>46318.990590277783</v>
      </c>
      <c r="O191" s="22">
        <v>380</v>
      </c>
      <c r="P191" s="20" t="s">
        <v>26</v>
      </c>
      <c r="Q191" s="22">
        <v>190</v>
      </c>
      <c r="R191" s="3" t="str">
        <f>IF(OR(G191="12R",G191="12L"),_xlfn.XLOOKUP(C191,DB!$A$2:$A$255,DB!$B$2:$B$255,""),IF(OR(G191="30L",G191="30R"),_xlfn.XLOOKUP(C191,DB!$A$2:$A$255,DB!$C$2:$C$255,""),""))</f>
        <v>UDGUV</v>
      </c>
      <c r="S191" s="3">
        <f t="shared" si="2"/>
        <v>22</v>
      </c>
      <c r="T191" s="3" t="str">
        <f>_xlfn.XLOOKUP(C191,DB!$A$2:$A$255,DB!$D$2:$D$255,"")</f>
        <v>Sector 2</v>
      </c>
    </row>
    <row r="192" spans="1:20" x14ac:dyDescent="0.2">
      <c r="A192" s="20" t="s">
        <v>348</v>
      </c>
      <c r="B192" s="20" t="s">
        <v>18</v>
      </c>
      <c r="C192" s="20" t="s">
        <v>33</v>
      </c>
      <c r="D192" s="20" t="s">
        <v>34</v>
      </c>
      <c r="E192" s="20" t="s">
        <v>4726</v>
      </c>
      <c r="F192" s="21">
        <v>46318.941689814819</v>
      </c>
      <c r="G192" s="20" t="s">
        <v>22</v>
      </c>
      <c r="H192" s="20" t="s">
        <v>7094</v>
      </c>
      <c r="I192" s="22">
        <v>300</v>
      </c>
      <c r="J192" s="20" t="s">
        <v>23</v>
      </c>
      <c r="K192" s="20" t="s">
        <v>24</v>
      </c>
      <c r="L192" s="22">
        <v>869</v>
      </c>
      <c r="M192" s="20" t="s">
        <v>36</v>
      </c>
      <c r="N192" s="21">
        <v>46318.989965277782</v>
      </c>
      <c r="O192" s="22">
        <v>300</v>
      </c>
      <c r="P192" s="20" t="s">
        <v>26</v>
      </c>
      <c r="Q192" s="22">
        <v>190</v>
      </c>
      <c r="R192" s="3" t="str">
        <f>IF(OR(G192="12R",G192="12L"),_xlfn.XLOOKUP(C192,DB!$A$2:$A$255,DB!$B$2:$B$255,""),IF(OR(G192="30L",G192="30R"),_xlfn.XLOOKUP(C192,DB!$A$2:$A$255,DB!$C$2:$C$255,""),""))</f>
        <v>UDGUV</v>
      </c>
      <c r="S192" s="3">
        <f t="shared" si="2"/>
        <v>22</v>
      </c>
      <c r="T192" s="3" t="str">
        <f>_xlfn.XLOOKUP(C192,DB!$A$2:$A$255,DB!$D$2:$D$255,"")</f>
        <v>Sector 2</v>
      </c>
    </row>
    <row r="193" spans="1:20" x14ac:dyDescent="0.2">
      <c r="A193" s="20" t="s">
        <v>442</v>
      </c>
      <c r="B193" s="20" t="s">
        <v>18</v>
      </c>
      <c r="C193" s="20" t="s">
        <v>210</v>
      </c>
      <c r="D193" s="20" t="s">
        <v>29</v>
      </c>
      <c r="E193" s="20" t="s">
        <v>7095</v>
      </c>
      <c r="F193" s="21">
        <v>46318.945937500001</v>
      </c>
      <c r="G193" s="20" t="s">
        <v>22</v>
      </c>
      <c r="H193" s="20" t="s">
        <v>7096</v>
      </c>
      <c r="I193" s="22">
        <v>390</v>
      </c>
      <c r="J193" s="20" t="s">
        <v>23</v>
      </c>
      <c r="K193" s="20" t="s">
        <v>24</v>
      </c>
      <c r="L193" s="22">
        <v>149</v>
      </c>
      <c r="M193" s="20" t="s">
        <v>117</v>
      </c>
      <c r="N193" s="21">
        <v>46318.955555555556</v>
      </c>
      <c r="O193" s="22">
        <v>280</v>
      </c>
      <c r="P193" s="20" t="s">
        <v>26</v>
      </c>
      <c r="Q193" s="22">
        <v>190</v>
      </c>
      <c r="R193" s="3" t="str">
        <f>IF(OR(G193="12R",G193="12L"),_xlfn.XLOOKUP(C193,DB!$A$2:$A$255,DB!$B$2:$B$255,""),IF(OR(G193="30L",G193="30R"),_xlfn.XLOOKUP(C193,DB!$A$2:$A$255,DB!$C$2:$C$255,""),""))</f>
        <v>TAKUX</v>
      </c>
      <c r="S193" s="3">
        <f t="shared" si="2"/>
        <v>22</v>
      </c>
      <c r="T193" s="3" t="str">
        <f>_xlfn.XLOOKUP(C193,DB!$A$2:$A$255,DB!$D$2:$D$255,"")</f>
        <v>Sector 7</v>
      </c>
    </row>
    <row r="194" spans="1:20" x14ac:dyDescent="0.2">
      <c r="A194" s="20" t="s">
        <v>448</v>
      </c>
      <c r="B194" s="20" t="s">
        <v>18</v>
      </c>
      <c r="C194" s="20" t="s">
        <v>273</v>
      </c>
      <c r="D194" s="20" t="s">
        <v>54</v>
      </c>
      <c r="E194" s="20" t="s">
        <v>427</v>
      </c>
      <c r="F194" s="21">
        <v>46318.947233796294</v>
      </c>
      <c r="G194" s="20" t="s">
        <v>22</v>
      </c>
      <c r="H194" s="20" t="s">
        <v>7097</v>
      </c>
      <c r="I194" s="22">
        <v>340</v>
      </c>
      <c r="J194" s="20" t="s">
        <v>23</v>
      </c>
      <c r="K194" s="20" t="s">
        <v>24</v>
      </c>
      <c r="L194" s="22">
        <v>878</v>
      </c>
      <c r="M194" s="20" t="s">
        <v>36</v>
      </c>
      <c r="N194" s="21">
        <v>46319.000578703708</v>
      </c>
      <c r="O194" s="22">
        <v>340</v>
      </c>
      <c r="P194" s="20" t="s">
        <v>26</v>
      </c>
      <c r="Q194" s="22">
        <v>190</v>
      </c>
      <c r="R194" s="3" t="str">
        <f>IF(OR(G194="12R",G194="12L"),_xlfn.XLOOKUP(C194,DB!$A$2:$A$255,DB!$B$2:$B$255,""),IF(OR(G194="30L",G194="30R"),_xlfn.XLOOKUP(C194,DB!$A$2:$A$255,DB!$C$2:$C$255,""),""))</f>
        <v>UDGUV</v>
      </c>
      <c r="S194" s="3">
        <f t="shared" si="2"/>
        <v>22</v>
      </c>
      <c r="T194" s="3" t="str">
        <f>_xlfn.XLOOKUP(C194,DB!$A$2:$A$255,DB!$D$2:$D$255,"")</f>
        <v>Sector 2</v>
      </c>
    </row>
    <row r="195" spans="1:20" x14ac:dyDescent="0.2">
      <c r="A195" s="20" t="s">
        <v>315</v>
      </c>
      <c r="B195" s="20" t="s">
        <v>18</v>
      </c>
      <c r="C195" s="20" t="s">
        <v>224</v>
      </c>
      <c r="D195" s="20" t="s">
        <v>116</v>
      </c>
      <c r="E195" s="20" t="s">
        <v>4360</v>
      </c>
      <c r="F195" s="21">
        <v>46318.948680555557</v>
      </c>
      <c r="G195" s="20" t="s">
        <v>22</v>
      </c>
      <c r="H195" s="20" t="s">
        <v>7098</v>
      </c>
      <c r="I195" s="22">
        <v>360</v>
      </c>
      <c r="J195" s="20" t="s">
        <v>23</v>
      </c>
      <c r="K195" s="20" t="s">
        <v>24</v>
      </c>
      <c r="L195" s="22">
        <v>532</v>
      </c>
      <c r="M195" s="20" t="s">
        <v>130</v>
      </c>
      <c r="N195" s="21">
        <v>46318.97856481481</v>
      </c>
      <c r="O195" s="22">
        <v>340</v>
      </c>
      <c r="P195" s="20" t="s">
        <v>26</v>
      </c>
      <c r="Q195" s="22">
        <v>40</v>
      </c>
      <c r="R195" s="3" t="str">
        <f>IF(OR(G195="12R",G195="12L"),_xlfn.XLOOKUP(C195,DB!$A$2:$A$255,DB!$B$2:$B$255,""),IF(OR(G195="30L",G195="30R"),_xlfn.XLOOKUP(C195,DB!$A$2:$A$255,DB!$C$2:$C$255,""),""))</f>
        <v>ENEBA</v>
      </c>
      <c r="S195" s="3">
        <f t="shared" ref="S195:S220" si="3">HOUR(F195)</f>
        <v>22</v>
      </c>
      <c r="T195" s="3" t="str">
        <f>_xlfn.XLOOKUP(C195,DB!$A$2:$A$255,DB!$D$2:$D$255,"")</f>
        <v>Sector 3</v>
      </c>
    </row>
    <row r="196" spans="1:20" x14ac:dyDescent="0.2">
      <c r="A196" s="20" t="s">
        <v>349</v>
      </c>
      <c r="B196" s="20" t="s">
        <v>18</v>
      </c>
      <c r="C196" s="20" t="s">
        <v>221</v>
      </c>
      <c r="D196" s="20" t="s">
        <v>34</v>
      </c>
      <c r="E196" s="20" t="s">
        <v>5457</v>
      </c>
      <c r="F196" s="21">
        <v>46318.952592592592</v>
      </c>
      <c r="G196" s="20" t="s">
        <v>22</v>
      </c>
      <c r="H196" s="20" t="s">
        <v>351</v>
      </c>
      <c r="I196" s="22">
        <v>360</v>
      </c>
      <c r="J196" s="20" t="s">
        <v>23</v>
      </c>
      <c r="K196" s="20" t="s">
        <v>24</v>
      </c>
      <c r="L196" s="22">
        <v>859</v>
      </c>
      <c r="M196" s="20" t="s">
        <v>46</v>
      </c>
      <c r="N196" s="21">
        <v>46319.004861111112</v>
      </c>
      <c r="O196" s="22">
        <v>360</v>
      </c>
      <c r="P196" s="20" t="s">
        <v>26</v>
      </c>
      <c r="Q196" s="22">
        <v>190</v>
      </c>
      <c r="R196" s="3" t="str">
        <f>IF(OR(G196="12R",G196="12L"),_xlfn.XLOOKUP(C196,DB!$A$2:$A$255,DB!$B$2:$B$255,""),IF(OR(G196="30L",G196="30R"),_xlfn.XLOOKUP(C196,DB!$A$2:$A$255,DB!$C$2:$C$255,""),""))</f>
        <v>UDGUV</v>
      </c>
      <c r="S196" s="3">
        <f t="shared" si="3"/>
        <v>22</v>
      </c>
      <c r="T196" s="3" t="str">
        <f>_xlfn.XLOOKUP(C196,DB!$A$2:$A$255,DB!$D$2:$D$255,"")</f>
        <v>Sector 2</v>
      </c>
    </row>
    <row r="197" spans="1:20" x14ac:dyDescent="0.2">
      <c r="A197" s="20" t="s">
        <v>344</v>
      </c>
      <c r="B197" s="20" t="s">
        <v>18</v>
      </c>
      <c r="C197" s="20" t="s">
        <v>345</v>
      </c>
      <c r="D197" s="20" t="s">
        <v>34</v>
      </c>
      <c r="E197" s="20" t="s">
        <v>870</v>
      </c>
      <c r="F197" s="21">
        <v>46318.953935185185</v>
      </c>
      <c r="G197" s="20" t="s">
        <v>22</v>
      </c>
      <c r="H197" s="20" t="s">
        <v>7099</v>
      </c>
      <c r="I197" s="22">
        <v>360</v>
      </c>
      <c r="J197" s="20" t="s">
        <v>23</v>
      </c>
      <c r="K197" s="20" t="s">
        <v>24</v>
      </c>
      <c r="L197" s="22">
        <v>865</v>
      </c>
      <c r="M197" s="20" t="s">
        <v>181</v>
      </c>
      <c r="N197" s="21">
        <v>46319.006828703699</v>
      </c>
      <c r="O197" s="22">
        <v>360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526</v>
      </c>
      <c r="B198" s="20" t="s">
        <v>18</v>
      </c>
      <c r="C198" s="20" t="s">
        <v>203</v>
      </c>
      <c r="D198" s="20" t="s">
        <v>44</v>
      </c>
      <c r="E198" s="20" t="s">
        <v>611</v>
      </c>
      <c r="F198" s="21">
        <v>46318.955381944441</v>
      </c>
      <c r="G198" s="20" t="s">
        <v>22</v>
      </c>
      <c r="H198" s="20" t="s">
        <v>7100</v>
      </c>
      <c r="I198" s="22">
        <v>360</v>
      </c>
      <c r="J198" s="20" t="s">
        <v>23</v>
      </c>
      <c r="K198" s="20" t="s">
        <v>24</v>
      </c>
      <c r="L198" s="22">
        <v>383</v>
      </c>
      <c r="M198" s="20" t="s">
        <v>269</v>
      </c>
      <c r="N198" s="21">
        <v>46318.976145833338</v>
      </c>
      <c r="O198" s="22">
        <v>340</v>
      </c>
      <c r="P198" s="20" t="s">
        <v>26</v>
      </c>
      <c r="Q198" s="22">
        <v>40</v>
      </c>
      <c r="R198" s="3" t="str">
        <f>IF(OR(G198="12R",G198="12L"),_xlfn.XLOOKUP(C198,DB!$A$2:$A$255,DB!$B$2:$B$255,""),IF(OR(G198="30L",G198="30R"),_xlfn.XLOOKUP(C198,DB!$A$2:$A$255,DB!$C$2:$C$255,""),""))</f>
        <v>ENEBA</v>
      </c>
      <c r="S198" s="3">
        <f t="shared" si="3"/>
        <v>22</v>
      </c>
      <c r="T198" s="3" t="str">
        <f>_xlfn.XLOOKUP(C198,DB!$A$2:$A$255,DB!$D$2:$D$255,"")</f>
        <v>Sector 3</v>
      </c>
    </row>
    <row r="199" spans="1:20" x14ac:dyDescent="0.2">
      <c r="A199" s="20" t="s">
        <v>358</v>
      </c>
      <c r="B199" s="20" t="s">
        <v>18</v>
      </c>
      <c r="C199" s="20" t="s">
        <v>276</v>
      </c>
      <c r="D199" s="20" t="s">
        <v>129</v>
      </c>
      <c r="E199" s="20" t="s">
        <v>7101</v>
      </c>
      <c r="F199" s="21">
        <v>46318.965381944443</v>
      </c>
      <c r="G199" s="20" t="s">
        <v>22</v>
      </c>
      <c r="H199" s="20" t="s">
        <v>7102</v>
      </c>
      <c r="I199" s="22">
        <v>340</v>
      </c>
      <c r="J199" s="20" t="s">
        <v>23</v>
      </c>
      <c r="K199" s="20" t="s">
        <v>24</v>
      </c>
      <c r="L199" s="22">
        <v>530</v>
      </c>
      <c r="M199" s="20" t="s">
        <v>130</v>
      </c>
      <c r="N199" s="21">
        <v>46318.995104166665</v>
      </c>
      <c r="O199" s="22">
        <v>340</v>
      </c>
      <c r="P199" s="20" t="s">
        <v>26</v>
      </c>
      <c r="Q199" s="22">
        <v>40</v>
      </c>
      <c r="R199" s="3" t="str">
        <f>IF(OR(G199="12R",G199="12L"),_xlfn.XLOOKUP(C199,DB!$A$2:$A$255,DB!$B$2:$B$255,""),IF(OR(G199="30L",G199="30R"),_xlfn.XLOOKUP(C199,DB!$A$2:$A$255,DB!$C$2:$C$255,""),""))</f>
        <v>UDGUV</v>
      </c>
      <c r="S199" s="3">
        <f t="shared" si="3"/>
        <v>23</v>
      </c>
      <c r="T199" s="3" t="str">
        <f>_xlfn.XLOOKUP(C199,DB!$A$2:$A$255,DB!$D$2:$D$255,"")</f>
        <v>Sector 2</v>
      </c>
    </row>
    <row r="200" spans="1:20" x14ac:dyDescent="0.2">
      <c r="A200" s="20" t="s">
        <v>4346</v>
      </c>
      <c r="B200" s="20" t="s">
        <v>18</v>
      </c>
      <c r="C200" s="20" t="s">
        <v>328</v>
      </c>
      <c r="D200" s="20" t="s">
        <v>29</v>
      </c>
      <c r="E200" s="20" t="s">
        <v>2314</v>
      </c>
      <c r="F200" s="21">
        <v>46318.967986111107</v>
      </c>
      <c r="G200" s="20" t="s">
        <v>22</v>
      </c>
      <c r="H200" s="20" t="s">
        <v>7103</v>
      </c>
      <c r="I200" s="22">
        <v>360</v>
      </c>
      <c r="J200" s="20" t="s">
        <v>23</v>
      </c>
      <c r="K200" s="20" t="s">
        <v>24</v>
      </c>
      <c r="L200" s="22">
        <v>438</v>
      </c>
      <c r="M200" s="20" t="s">
        <v>6086</v>
      </c>
      <c r="N200" s="21">
        <v>46318.993888888886</v>
      </c>
      <c r="O200" s="22">
        <v>360</v>
      </c>
      <c r="P200" s="20" t="s">
        <v>26</v>
      </c>
      <c r="Q200" s="22">
        <v>40</v>
      </c>
      <c r="R200" s="3" t="str">
        <f>IF(OR(G200="12R",G200="12L"),_xlfn.XLOOKUP(C200,DB!$A$2:$A$255,DB!$B$2:$B$255,""),IF(OR(G200="30L",G200="30R"),_xlfn.XLOOKUP(C200,DB!$A$2:$A$255,DB!$C$2:$C$255,""),""))</f>
        <v>OMSUK</v>
      </c>
      <c r="S200" s="3">
        <f t="shared" si="3"/>
        <v>23</v>
      </c>
      <c r="T200" s="3" t="str">
        <f>_xlfn.XLOOKUP(C200,DB!$A$2:$A$255,DB!$D$2:$D$255,"")</f>
        <v>Sector 3</v>
      </c>
    </row>
    <row r="201" spans="1:20" x14ac:dyDescent="0.2">
      <c r="A201" s="20" t="s">
        <v>356</v>
      </c>
      <c r="B201" s="20" t="s">
        <v>18</v>
      </c>
      <c r="C201" s="20" t="s">
        <v>63</v>
      </c>
      <c r="D201" s="20" t="s">
        <v>54</v>
      </c>
      <c r="E201" s="20" t="s">
        <v>3400</v>
      </c>
      <c r="F201" s="21">
        <v>46318.974652777775</v>
      </c>
      <c r="G201" s="20" t="s">
        <v>22</v>
      </c>
      <c r="H201" s="20" t="s">
        <v>7104</v>
      </c>
      <c r="I201" s="22">
        <v>360</v>
      </c>
      <c r="J201" s="20" t="s">
        <v>23</v>
      </c>
      <c r="K201" s="20" t="s">
        <v>24</v>
      </c>
      <c r="L201" s="22">
        <v>867</v>
      </c>
      <c r="M201" s="20" t="s">
        <v>181</v>
      </c>
      <c r="N201" s="21">
        <v>46319.027789351851</v>
      </c>
      <c r="O201" s="22">
        <v>360</v>
      </c>
      <c r="P201" s="20" t="s">
        <v>26</v>
      </c>
      <c r="Q201" s="22">
        <v>190</v>
      </c>
      <c r="R201" s="3" t="str">
        <f>IF(OR(G201="12R",G201="12L"),_xlfn.XLOOKUP(C201,DB!$A$2:$A$255,DB!$B$2:$B$255,""),IF(OR(G201="30L",G201="30R"),_xlfn.XLOOKUP(C201,DB!$A$2:$A$255,DB!$C$2:$C$255,""),""))</f>
        <v>UDGUV</v>
      </c>
      <c r="S201" s="3">
        <f t="shared" si="3"/>
        <v>23</v>
      </c>
      <c r="T201" s="3" t="str">
        <f>_xlfn.XLOOKUP(C201,DB!$A$2:$A$255,DB!$D$2:$D$255,"")</f>
        <v>Sector 2</v>
      </c>
    </row>
    <row r="202" spans="1:20" x14ac:dyDescent="0.2">
      <c r="A202" s="20" t="s">
        <v>360</v>
      </c>
      <c r="B202" s="20" t="s">
        <v>18</v>
      </c>
      <c r="C202" s="20" t="s">
        <v>43</v>
      </c>
      <c r="D202" s="20" t="s">
        <v>129</v>
      </c>
      <c r="E202" s="20" t="s">
        <v>867</v>
      </c>
      <c r="F202" s="21">
        <v>46318.98746527778</v>
      </c>
      <c r="G202" s="20" t="s">
        <v>22</v>
      </c>
      <c r="H202" s="20" t="s">
        <v>4141</v>
      </c>
      <c r="I202" s="22">
        <v>380</v>
      </c>
      <c r="J202" s="20" t="s">
        <v>23</v>
      </c>
      <c r="K202" s="20" t="s">
        <v>24</v>
      </c>
      <c r="L202" s="22">
        <v>859</v>
      </c>
      <c r="M202" s="20" t="s">
        <v>46</v>
      </c>
      <c r="N202" s="21">
        <v>46319.039085648154</v>
      </c>
      <c r="O202" s="22">
        <v>380</v>
      </c>
      <c r="P202" s="20" t="s">
        <v>26</v>
      </c>
      <c r="Q202" s="22">
        <v>190</v>
      </c>
      <c r="R202" s="3" t="str">
        <f>IF(OR(G202="12R",G202="12L"),_xlfn.XLOOKUP(C202,DB!$A$2:$A$255,DB!$B$2:$B$255,""),IF(OR(G202="30L",G202="30R"),_xlfn.XLOOKUP(C202,DB!$A$2:$A$255,DB!$C$2:$C$255,""),""))</f>
        <v>UDGUV</v>
      </c>
      <c r="S202" s="3">
        <f t="shared" si="3"/>
        <v>23</v>
      </c>
      <c r="T202" s="3" t="str">
        <f>_xlfn.XLOOKUP(C202,DB!$A$2:$A$255,DB!$D$2:$D$255,"")</f>
        <v>Sector 2</v>
      </c>
    </row>
    <row r="203" spans="1:20" x14ac:dyDescent="0.2">
      <c r="A203" s="20" t="s">
        <v>359</v>
      </c>
      <c r="B203" s="20" t="s">
        <v>18</v>
      </c>
      <c r="C203" s="20" t="s">
        <v>219</v>
      </c>
      <c r="D203" s="20" t="s">
        <v>34</v>
      </c>
      <c r="E203" s="20" t="s">
        <v>2283</v>
      </c>
      <c r="F203" s="21">
        <v>46318.999710648146</v>
      </c>
      <c r="G203" s="20" t="s">
        <v>22</v>
      </c>
      <c r="H203" s="20" t="s">
        <v>7105</v>
      </c>
      <c r="I203" s="22">
        <v>330</v>
      </c>
      <c r="J203" s="20" t="s">
        <v>23</v>
      </c>
      <c r="K203" s="20" t="s">
        <v>24</v>
      </c>
      <c r="L203" s="22">
        <v>151</v>
      </c>
      <c r="M203" s="20" t="s">
        <v>117</v>
      </c>
      <c r="N203" s="21">
        <v>46319.009282407409</v>
      </c>
      <c r="O203" s="22">
        <v>227</v>
      </c>
      <c r="P203" s="20" t="s">
        <v>26</v>
      </c>
      <c r="Q203" s="22">
        <v>190</v>
      </c>
      <c r="R203" s="3" t="str">
        <f>IF(OR(G203="12R",G203="12L"),_xlfn.XLOOKUP(C203,DB!$A$2:$A$255,DB!$B$2:$B$255,""),IF(OR(G203="30L",G203="30R"),_xlfn.XLOOKUP(C203,DB!$A$2:$A$255,DB!$C$2:$C$255,""),""))</f>
        <v>TAKUX</v>
      </c>
      <c r="S203" s="3">
        <f t="shared" si="3"/>
        <v>23</v>
      </c>
      <c r="T203" s="3" t="str">
        <f>_xlfn.XLOOKUP(C203,DB!$A$2:$A$255,DB!$D$2:$D$255,"")</f>
        <v>Sector 7</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IF(OR(G204="12R",G204="12L"),_xlfn.XLOOKUP(C204,DB!$A$2:$A$255,DB!$B$2:$B$255,""),IF(OR(G204="30L",G204="30R"),_xlfn.XLOOKUP(C204,DB!$A$2:$A$255,DB!$C$2:$C$255,""),""))</f>
        <v/>
      </c>
      <c r="S204" s="3">
        <f t="shared" si="3"/>
        <v>0</v>
      </c>
      <c r="T204" s="3" t="str">
        <f>_xlfn.XLOOKUP(C204,DB!$A$2:$A$255,DB!$D$2:$D$255,"")</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IF(OR(G205="12R",G205="12L"),_xlfn.XLOOKUP(C205,DB!$A$2:$A$255,DB!$B$2:$B$255,""),IF(OR(G205="30L",G205="30R"),_xlfn.XLOOKUP(C205,DB!$A$2:$A$255,DB!$C$2:$C$255,""),""))</f>
        <v/>
      </c>
      <c r="S205" s="3">
        <f t="shared" si="3"/>
        <v>0</v>
      </c>
      <c r="T205" s="3" t="str">
        <f>_xlfn.XLOOKUP(C205,DB!$A$2:$A$255,DB!$D$2:$D$255,"")</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IF(OR(G206="12R",G206="12L"),_xlfn.XLOOKUP(C206,DB!$A$2:$A$255,DB!$B$2:$B$255,""),IF(OR(G206="30L",G206="30R"),_xlfn.XLOOKUP(C206,DB!$A$2:$A$255,DB!$C$2:$C$255,""),""))</f>
        <v/>
      </c>
      <c r="S206" s="3">
        <f t="shared" si="3"/>
        <v>0</v>
      </c>
      <c r="T206" s="3" t="str">
        <f>_xlfn.XLOOKUP(C206,DB!$A$2:$A$255,DB!$D$2:$D$255,"")</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IF(OR(G207="12R",G207="12L"),_xlfn.XLOOKUP(C207,DB!$A$2:$A$255,DB!$B$2:$B$255,""),IF(OR(G207="30L",G207="30R"),_xlfn.XLOOKUP(C207,DB!$A$2:$A$255,DB!$C$2:$C$255,""),""))</f>
        <v/>
      </c>
      <c r="S207" s="3">
        <f t="shared" si="3"/>
        <v>0</v>
      </c>
      <c r="T207" s="3" t="str">
        <f>_xlfn.XLOOKUP(C207,DB!$A$2:$A$255,DB!$D$2:$D$255,"")</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IF(OR(G208="12R",G208="12L"),_xlfn.XLOOKUP(C208,DB!$A$2:$A$255,DB!$B$2:$B$255,""),IF(OR(G208="30L",G208="30R"),_xlfn.XLOOKUP(C208,DB!$A$2:$A$255,DB!$C$2:$C$255,""),""))</f>
        <v/>
      </c>
      <c r="S208" s="3">
        <f t="shared" si="3"/>
        <v>0</v>
      </c>
      <c r="T208" s="3" t="str">
        <f>_xlfn.XLOOKUP(C208,DB!$A$2:$A$255,DB!$D$2:$D$255,"")</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IF(OR(G209="12R",G209="12L"),_xlfn.XLOOKUP(C209,DB!$A$2:$A$255,DB!$B$2:$B$255,""),IF(OR(G209="30L",G209="30R"),_xlfn.XLOOKUP(C209,DB!$A$2:$A$255,DB!$C$2:$C$255,""),""))</f>
        <v/>
      </c>
      <c r="S209" s="3">
        <f t="shared" si="3"/>
        <v>0</v>
      </c>
      <c r="T209" s="3" t="str">
        <f>_xlfn.XLOOKUP(C209,DB!$A$2:$A$255,DB!$D$2:$D$255,"")</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IF(OR(G210="12R",G210="12L"),_xlfn.XLOOKUP(C210,DB!$A$2:$A$255,DB!$B$2:$B$255,""),IF(OR(G210="30L",G210="30R"),_xlfn.XLOOKUP(C210,DB!$A$2:$A$255,DB!$C$2:$C$255,""),""))</f>
        <v/>
      </c>
      <c r="S210" s="3">
        <f t="shared" si="3"/>
        <v>0</v>
      </c>
      <c r="T210" s="3" t="str">
        <f>_xlfn.XLOOKUP(C210,DB!$A$2:$A$255,DB!$D$2:$D$255,"")</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IF(OR(G211="12R",G211="12L"),_xlfn.XLOOKUP(C211,DB!$A$2:$A$255,DB!$B$2:$B$255,""),IF(OR(G211="30L",G211="30R"),_xlfn.XLOOKUP(C211,DB!$A$2:$A$255,DB!$C$2:$C$255,""),""))</f>
        <v/>
      </c>
      <c r="S211" s="3">
        <f t="shared" si="3"/>
        <v>0</v>
      </c>
      <c r="T211" s="3" t="str">
        <f>_xlfn.XLOOKUP(C211,DB!$A$2:$A$255,DB!$D$2:$D$255,"")</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IF(OR(G212="12R",G212="12L"),_xlfn.XLOOKUP(C212,DB!$A$2:$A$255,DB!$B$2:$B$255,""),IF(OR(G212="30L",G212="30R"),_xlfn.XLOOKUP(C212,DB!$A$2:$A$255,DB!$C$2:$C$255,""),""))</f>
        <v/>
      </c>
      <c r="S212" s="3">
        <f t="shared" si="3"/>
        <v>0</v>
      </c>
      <c r="T212" s="3" t="str">
        <f>_xlfn.XLOOKUP(C212,DB!$A$2:$A$255,DB!$D$2:$D$255,"")</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IF(OR(G213="12R",G213="12L"),_xlfn.XLOOKUP(C213,DB!$A$2:$A$255,DB!$B$2:$B$255,""),IF(OR(G213="30L",G213="30R"),_xlfn.XLOOKUP(C213,DB!$A$2:$A$255,DB!$C$2:$C$255,""),""))</f>
        <v/>
      </c>
      <c r="S213" s="3">
        <f t="shared" si="3"/>
        <v>0</v>
      </c>
      <c r="T213" s="3" t="str">
        <f>_xlfn.XLOOKUP(C213,DB!$A$2:$A$255,DB!$D$2:$D$255,"")</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IF(OR(G214="12R",G214="12L"),_xlfn.XLOOKUP(C214,DB!$A$2:$A$255,DB!$B$2:$B$255,""),IF(OR(G214="30L",G214="30R"),_xlfn.XLOOKUP(C214,DB!$A$2:$A$255,DB!$C$2:$C$255,""),""))</f>
        <v/>
      </c>
      <c r="S214" s="3">
        <f t="shared" si="3"/>
        <v>0</v>
      </c>
      <c r="T214" s="3" t="str">
        <f>_xlfn.XLOOKUP(C214,DB!$A$2:$A$255,DB!$D$2:$D$255,"")</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IF(OR(G215="12R",G215="12L"),_xlfn.XLOOKUP(C215,DB!$A$2:$A$255,DB!$B$2:$B$255,""),IF(OR(G215="30L",G215="30R"),_xlfn.XLOOKUP(C215,DB!$A$2:$A$255,DB!$C$2:$C$255,""),""))</f>
        <v/>
      </c>
      <c r="S215" s="3">
        <f t="shared" si="3"/>
        <v>0</v>
      </c>
      <c r="T215" s="3" t="str">
        <f>_xlfn.XLOOKUP(C215,DB!$A$2:$A$255,DB!$D$2:$D$255,"")</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IF(OR(G216="12R",G216="12L"),_xlfn.XLOOKUP(C216,DB!$A$2:$A$255,DB!$B$2:$B$255,""),IF(OR(G216="30L",G216="30R"),_xlfn.XLOOKUP(C216,DB!$A$2:$A$255,DB!$C$2:$C$255,""),""))</f>
        <v/>
      </c>
      <c r="S216" s="3">
        <f t="shared" si="3"/>
        <v>0</v>
      </c>
      <c r="T216" s="3" t="str">
        <f>_xlfn.XLOOKUP(C216,DB!$A$2:$A$255,DB!$D$2:$D$255,"")</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IF(OR(G217="12R",G217="12L"),_xlfn.XLOOKUP(C217,DB!$A$2:$A$255,DB!$B$2:$B$255,""),IF(OR(G217="30L",G217="30R"),_xlfn.XLOOKUP(C217,DB!$A$2:$A$255,DB!$C$2:$C$255,""),""))</f>
        <v/>
      </c>
      <c r="S217" s="3">
        <f t="shared" si="3"/>
        <v>0</v>
      </c>
      <c r="T217" s="3" t="str">
        <f>_xlfn.XLOOKUP(C217,DB!$A$2:$A$255,DB!$D$2:$D$255,"")</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x14ac:dyDescent="0.2">
      <c r="A221" s="20"/>
      <c r="B221" s="20"/>
      <c r="C221" s="20"/>
      <c r="D221" s="20"/>
      <c r="E221" s="20"/>
      <c r="F221" s="21"/>
      <c r="G221" s="20"/>
      <c r="H221" s="20"/>
      <c r="I221" s="22"/>
      <c r="J221" s="20"/>
      <c r="K221" s="20"/>
      <c r="L221" s="22"/>
      <c r="M221" s="20"/>
      <c r="N221" s="21"/>
      <c r="O221" s="22"/>
      <c r="P221" s="20"/>
      <c r="Q221" s="22"/>
      <c r="R221" s="3" t="str">
        <f>IF(OR(G221="12R",G221="12L"),_xlfn.XLOOKUP(C221,DB!$A$2:$A$255,DB!$B$2:$B$255,""),IF(OR(G221="30L",G221="30R"),_xlfn.XLOOKUP(C221,DB!$A$2:$A$255,DB!$C$2:$C$255,""),""))</f>
        <v/>
      </c>
      <c r="S221" s="3">
        <f t="shared" ref="S221:S284" si="4">HOUR(F221)</f>
        <v>0</v>
      </c>
      <c r="T221" s="3" t="str">
        <f>_xlfn.XLOOKUP(C221,DB!$A$2:$A$255,DB!$D$2:$D$255,"")</f>
        <v/>
      </c>
    </row>
    <row r="222" spans="1:20" x14ac:dyDescent="0.2">
      <c r="A222" s="20"/>
      <c r="B222" s="20"/>
      <c r="C222" s="20"/>
      <c r="D222" s="20"/>
      <c r="E222" s="20"/>
      <c r="F222" s="21"/>
      <c r="G222" s="20"/>
      <c r="H222" s="20"/>
      <c r="I222" s="22"/>
      <c r="J222" s="20"/>
      <c r="K222" s="20"/>
      <c r="L222" s="22"/>
      <c r="M222" s="20"/>
      <c r="N222" s="21"/>
      <c r="O222" s="22"/>
      <c r="P222" s="20"/>
      <c r="Q222" s="22"/>
      <c r="R222" s="3" t="str">
        <f>IF(OR(G222="12R",G222="12L"),_xlfn.XLOOKUP(C222,DB!$A$2:$A$255,DB!$B$2:$B$255,""),IF(OR(G222="30L",G222="30R"),_xlfn.XLOOKUP(C222,DB!$A$2:$A$255,DB!$C$2:$C$255,""),""))</f>
        <v/>
      </c>
      <c r="S222" s="3">
        <f t="shared" si="4"/>
        <v>0</v>
      </c>
      <c r="T222" s="3" t="str">
        <f>_xlfn.XLOOKUP(C222,DB!$A$2:$A$255,DB!$D$2:$D$255,"")</f>
        <v/>
      </c>
    </row>
    <row r="223" spans="1:20" x14ac:dyDescent="0.2">
      <c r="A223" s="20"/>
      <c r="B223" s="20"/>
      <c r="C223" s="20"/>
      <c r="D223" s="20"/>
      <c r="E223" s="20"/>
      <c r="F223" s="21"/>
      <c r="G223" s="20"/>
      <c r="H223" s="20"/>
      <c r="I223" s="22"/>
      <c r="J223" s="20"/>
      <c r="K223" s="20"/>
      <c r="L223" s="22"/>
      <c r="M223" s="20"/>
      <c r="N223" s="21"/>
      <c r="O223" s="22"/>
      <c r="P223" s="20"/>
      <c r="Q223" s="22"/>
      <c r="R223" s="3" t="str">
        <f>IF(OR(G223="12R",G223="12L"),_xlfn.XLOOKUP(C223,DB!$A$2:$A$255,DB!$B$2:$B$255,""),IF(OR(G223="30L",G223="30R"),_xlfn.XLOOKUP(C223,DB!$A$2:$A$255,DB!$C$2:$C$255,""),""))</f>
        <v/>
      </c>
      <c r="S223" s="3">
        <f t="shared" si="4"/>
        <v>0</v>
      </c>
      <c r="T223" s="3" t="str">
        <f>_xlfn.XLOOKUP(C223,DB!$A$2:$A$255,DB!$D$2:$D$255,"")</f>
        <v/>
      </c>
    </row>
    <row r="224" spans="1:20" x14ac:dyDescent="0.2">
      <c r="A224" s="20"/>
      <c r="B224" s="20"/>
      <c r="C224" s="20"/>
      <c r="D224" s="20"/>
      <c r="E224" s="20"/>
      <c r="F224" s="21"/>
      <c r="G224" s="20"/>
      <c r="H224" s="20"/>
      <c r="I224" s="22"/>
      <c r="J224" s="20"/>
      <c r="K224" s="20"/>
      <c r="L224" s="22"/>
      <c r="M224" s="20"/>
      <c r="N224" s="21"/>
      <c r="O224" s="22"/>
      <c r="P224" s="20"/>
      <c r="Q224" s="22"/>
      <c r="R224" s="3" t="str">
        <f>IF(OR(G224="12R",G224="12L"),_xlfn.XLOOKUP(C224,DB!$A$2:$A$255,DB!$B$2:$B$255,""),IF(OR(G224="30L",G224="30R"),_xlfn.XLOOKUP(C224,DB!$A$2:$A$255,DB!$C$2:$C$255,""),""))</f>
        <v/>
      </c>
      <c r="S224" s="3">
        <f t="shared" si="4"/>
        <v>0</v>
      </c>
      <c r="T224" s="3" t="str">
        <f>_xlfn.XLOOKUP(C224,DB!$A$2:$A$255,DB!$D$2:$D$255,"")</f>
        <v/>
      </c>
    </row>
    <row r="225" spans="1:20" x14ac:dyDescent="0.2">
      <c r="A225" s="20"/>
      <c r="B225" s="20"/>
      <c r="C225" s="20"/>
      <c r="D225" s="20"/>
      <c r="E225" s="20"/>
      <c r="F225" s="21"/>
      <c r="G225" s="20"/>
      <c r="H225" s="20"/>
      <c r="I225" s="22"/>
      <c r="J225" s="20"/>
      <c r="K225" s="20"/>
      <c r="L225" s="22"/>
      <c r="M225" s="20"/>
      <c r="N225" s="21"/>
      <c r="O225" s="22"/>
      <c r="P225" s="20"/>
      <c r="Q225" s="22"/>
      <c r="R225" s="3" t="str">
        <f>IF(OR(G225="12R",G225="12L"),_xlfn.XLOOKUP(C225,DB!$A$2:$A$255,DB!$B$2:$B$255,""),IF(OR(G225="30L",G225="30R"),_xlfn.XLOOKUP(C225,DB!$A$2:$A$255,DB!$C$2:$C$255,""),""))</f>
        <v/>
      </c>
      <c r="S225" s="3">
        <f t="shared" si="4"/>
        <v>0</v>
      </c>
      <c r="T225" s="3" t="str">
        <f>_xlfn.XLOOKUP(C225,DB!$A$2:$A$255,DB!$D$2:$D$255,"")</f>
        <v/>
      </c>
    </row>
    <row r="226" spans="1:20" x14ac:dyDescent="0.2">
      <c r="A226" s="20"/>
      <c r="B226" s="20"/>
      <c r="C226" s="20"/>
      <c r="D226" s="20"/>
      <c r="E226" s="20"/>
      <c r="F226" s="21"/>
      <c r="G226" s="20"/>
      <c r="H226" s="20"/>
      <c r="I226" s="22"/>
      <c r="J226" s="20"/>
      <c r="K226" s="20"/>
      <c r="L226" s="22"/>
      <c r="M226" s="20"/>
      <c r="N226" s="21"/>
      <c r="O226" s="22"/>
      <c r="P226" s="20"/>
      <c r="Q226" s="22"/>
      <c r="R226" s="3" t="str">
        <f>IF(OR(G226="12R",G226="12L"),_xlfn.XLOOKUP(C226,DB!$A$2:$A$255,DB!$B$2:$B$255,""),IF(OR(G226="30L",G226="30R"),_xlfn.XLOOKUP(C226,DB!$A$2:$A$255,DB!$C$2:$C$255,""),""))</f>
        <v/>
      </c>
      <c r="S226" s="3">
        <f t="shared" si="4"/>
        <v>0</v>
      </c>
      <c r="T226" s="3" t="str">
        <f>_xlfn.XLOOKUP(C226,DB!$A$2:$A$255,DB!$D$2:$D$255,"")</f>
        <v/>
      </c>
    </row>
    <row r="227" spans="1:20" x14ac:dyDescent="0.2">
      <c r="A227" s="20"/>
      <c r="B227" s="20"/>
      <c r="C227" s="20"/>
      <c r="D227" s="20"/>
      <c r="E227" s="20"/>
      <c r="F227" s="21"/>
      <c r="G227" s="20"/>
      <c r="H227" s="20"/>
      <c r="I227" s="22"/>
      <c r="J227" s="20"/>
      <c r="K227" s="20"/>
      <c r="L227" s="22"/>
      <c r="M227" s="20"/>
      <c r="N227" s="21"/>
      <c r="O227" s="22"/>
      <c r="P227" s="20"/>
      <c r="Q227" s="22"/>
      <c r="R227" s="3" t="str">
        <f>IF(OR(G227="12R",G227="12L"),_xlfn.XLOOKUP(C227,DB!$A$2:$A$255,DB!$B$2:$B$255,""),IF(OR(G227="30L",G227="30R"),_xlfn.XLOOKUP(C227,DB!$A$2:$A$255,DB!$C$2:$C$255,""),""))</f>
        <v/>
      </c>
      <c r="S227" s="3">
        <f t="shared" si="4"/>
        <v>0</v>
      </c>
      <c r="T227" s="3" t="str">
        <f>_xlfn.XLOOKUP(C227,DB!$A$2:$A$255,DB!$D$2:$D$255,"")</f>
        <v/>
      </c>
    </row>
    <row r="228" spans="1:20" x14ac:dyDescent="0.2">
      <c r="A228" s="20"/>
      <c r="B228" s="20"/>
      <c r="C228" s="20"/>
      <c r="D228" s="20"/>
      <c r="E228" s="20"/>
      <c r="F228" s="21"/>
      <c r="G228" s="20"/>
      <c r="H228" s="20"/>
      <c r="I228" s="22"/>
      <c r="J228" s="20"/>
      <c r="K228" s="20"/>
      <c r="L228" s="22"/>
      <c r="M228" s="20"/>
      <c r="N228" s="21"/>
      <c r="O228" s="22"/>
      <c r="P228" s="20"/>
      <c r="Q228" s="22"/>
      <c r="R228" s="3" t="str">
        <f>IF(OR(G228="12R",G228="12L"),_xlfn.XLOOKUP(C228,DB!$A$2:$A$255,DB!$B$2:$B$255,""),IF(OR(G228="30L",G228="30R"),_xlfn.XLOOKUP(C228,DB!$A$2:$A$255,DB!$C$2:$C$255,""),""))</f>
        <v/>
      </c>
      <c r="S228" s="3">
        <f t="shared" si="4"/>
        <v>0</v>
      </c>
      <c r="T228" s="3" t="str">
        <f>_xlfn.XLOOKUP(C228,DB!$A$2:$A$255,DB!$D$2:$D$255,"")</f>
        <v/>
      </c>
    </row>
    <row r="229" spans="1:20" x14ac:dyDescent="0.2">
      <c r="A229" s="20"/>
      <c r="B229" s="20"/>
      <c r="C229" s="20"/>
      <c r="D229" s="20"/>
      <c r="E229" s="20"/>
      <c r="F229" s="21"/>
      <c r="G229" s="20"/>
      <c r="H229" s="20"/>
      <c r="I229" s="22"/>
      <c r="J229" s="20"/>
      <c r="K229" s="20"/>
      <c r="L229" s="22"/>
      <c r="M229" s="20"/>
      <c r="N229" s="21"/>
      <c r="O229" s="22"/>
      <c r="P229" s="20"/>
      <c r="Q229" s="22"/>
      <c r="R229" s="3" t="str">
        <f>IF(OR(G229="12R",G229="12L"),_xlfn.XLOOKUP(C229,DB!$A$2:$A$255,DB!$B$2:$B$255,""),IF(OR(G229="30L",G229="30R"),_xlfn.XLOOKUP(C229,DB!$A$2:$A$255,DB!$C$2:$C$255,""),""))</f>
        <v/>
      </c>
      <c r="S229" s="3">
        <f t="shared" si="4"/>
        <v>0</v>
      </c>
      <c r="T229" s="3" t="str">
        <f>_xlfn.XLOOKUP(C229,DB!$A$2:$A$255,DB!$D$2:$D$255,"")</f>
        <v/>
      </c>
    </row>
    <row r="230" spans="1:20" x14ac:dyDescent="0.2">
      <c r="A230" s="20"/>
      <c r="B230" s="20"/>
      <c r="C230" s="20"/>
      <c r="D230" s="20"/>
      <c r="E230" s="20"/>
      <c r="F230" s="21"/>
      <c r="G230" s="20"/>
      <c r="H230" s="20"/>
      <c r="I230" s="22"/>
      <c r="J230" s="20"/>
      <c r="K230" s="20"/>
      <c r="L230" s="22"/>
      <c r="M230" s="20"/>
      <c r="N230" s="21"/>
      <c r="O230" s="22"/>
      <c r="P230" s="20"/>
      <c r="Q230" s="22"/>
      <c r="R230" s="3" t="str">
        <f>IF(OR(G230="12R",G230="12L"),_xlfn.XLOOKUP(C230,DB!$A$2:$A$255,DB!$B$2:$B$255,""),IF(OR(G230="30L",G230="30R"),_xlfn.XLOOKUP(C230,DB!$A$2:$A$255,DB!$C$2:$C$255,""),""))</f>
        <v/>
      </c>
      <c r="S230" s="3">
        <f t="shared" si="4"/>
        <v>0</v>
      </c>
      <c r="T230" s="3" t="str">
        <f>_xlfn.XLOOKUP(C230,DB!$A$2:$A$255,DB!$D$2:$D$255,"")</f>
        <v/>
      </c>
    </row>
    <row r="231" spans="1:20" x14ac:dyDescent="0.2">
      <c r="A231" s="20"/>
      <c r="B231" s="20"/>
      <c r="C231" s="20"/>
      <c r="D231" s="20"/>
      <c r="E231" s="20"/>
      <c r="F231" s="21"/>
      <c r="G231" s="20"/>
      <c r="H231" s="20"/>
      <c r="I231" s="22"/>
      <c r="J231" s="20"/>
      <c r="K231" s="20"/>
      <c r="L231" s="22"/>
      <c r="M231" s="20"/>
      <c r="N231" s="21"/>
      <c r="O231" s="22"/>
      <c r="P231" s="20"/>
      <c r="Q231" s="22"/>
      <c r="R231" s="3" t="str">
        <f>IF(OR(G231="12R",G231="12L"),_xlfn.XLOOKUP(C231,DB!$A$2:$A$255,DB!$B$2:$B$255,""),IF(OR(G231="30L",G231="30R"),_xlfn.XLOOKUP(C231,DB!$A$2:$A$255,DB!$C$2:$C$255,""),""))</f>
        <v/>
      </c>
      <c r="S231" s="3">
        <f t="shared" si="4"/>
        <v>0</v>
      </c>
      <c r="T231" s="3" t="str">
        <f>_xlfn.XLOOKUP(C231,DB!$A$2:$A$255,DB!$D$2:$D$255,"")</f>
        <v/>
      </c>
    </row>
    <row r="232" spans="1:20" x14ac:dyDescent="0.2">
      <c r="A232" s="20"/>
      <c r="B232" s="20"/>
      <c r="C232" s="20"/>
      <c r="D232" s="20"/>
      <c r="E232" s="20"/>
      <c r="F232" s="21"/>
      <c r="G232" s="20"/>
      <c r="H232" s="20"/>
      <c r="I232" s="22"/>
      <c r="J232" s="20"/>
      <c r="K232" s="20"/>
      <c r="L232" s="22"/>
      <c r="M232" s="20"/>
      <c r="N232" s="21"/>
      <c r="O232" s="22"/>
      <c r="P232" s="20"/>
      <c r="Q232" s="22"/>
      <c r="R232" s="3" t="str">
        <f>IF(OR(G232="12R",G232="12L"),_xlfn.XLOOKUP(C232,DB!$A$2:$A$255,DB!$B$2:$B$255,""),IF(OR(G232="30L",G232="30R"),_xlfn.XLOOKUP(C232,DB!$A$2:$A$255,DB!$C$2:$C$255,""),""))</f>
        <v/>
      </c>
      <c r="S232" s="3">
        <f t="shared" si="4"/>
        <v>0</v>
      </c>
      <c r="T232" s="3" t="str">
        <f>_xlfn.XLOOKUP(C232,DB!$A$2:$A$255,DB!$D$2:$D$255,"")</f>
        <v/>
      </c>
    </row>
    <row r="233" spans="1:20" x14ac:dyDescent="0.2">
      <c r="A233" s="20"/>
      <c r="B233" s="20"/>
      <c r="C233" s="20"/>
      <c r="D233" s="20"/>
      <c r="E233" s="20"/>
      <c r="F233" s="21"/>
      <c r="G233" s="20"/>
      <c r="H233" s="20"/>
      <c r="I233" s="22"/>
      <c r="J233" s="20"/>
      <c r="K233" s="20"/>
      <c r="L233" s="22"/>
      <c r="M233" s="20"/>
      <c r="N233" s="21"/>
      <c r="O233" s="22"/>
      <c r="P233" s="20"/>
      <c r="Q233" s="22"/>
      <c r="R233" s="3" t="str">
        <f>IF(OR(G233="12R",G233="12L"),_xlfn.XLOOKUP(C233,DB!$A$2:$A$255,DB!$B$2:$B$255,""),IF(OR(G233="30L",G233="30R"),_xlfn.XLOOKUP(C233,DB!$A$2:$A$255,DB!$C$2:$C$255,""),""))</f>
        <v/>
      </c>
      <c r="S233" s="3">
        <f t="shared" si="4"/>
        <v>0</v>
      </c>
      <c r="T233" s="3" t="str">
        <f>_xlfn.XLOOKUP(C233,DB!$A$2:$A$255,DB!$D$2:$D$255,"")</f>
        <v/>
      </c>
    </row>
    <row r="234" spans="1:20" x14ac:dyDescent="0.2">
      <c r="A234" s="20"/>
      <c r="B234" s="20"/>
      <c r="C234" s="20"/>
      <c r="D234" s="20"/>
      <c r="E234" s="20"/>
      <c r="F234" s="21"/>
      <c r="G234" s="20"/>
      <c r="H234" s="20"/>
      <c r="I234" s="22"/>
      <c r="J234" s="20"/>
      <c r="K234" s="20"/>
      <c r="L234" s="22"/>
      <c r="M234" s="20"/>
      <c r="N234" s="21"/>
      <c r="O234" s="22"/>
      <c r="P234" s="20"/>
      <c r="Q234" s="22"/>
      <c r="R234" s="3" t="str">
        <f>IF(OR(G234="12R",G234="12L"),_xlfn.XLOOKUP(C234,DB!$A$2:$A$255,DB!$B$2:$B$255,""),IF(OR(G234="30L",G234="30R"),_xlfn.XLOOKUP(C234,DB!$A$2:$A$255,DB!$C$2:$C$255,""),""))</f>
        <v/>
      </c>
      <c r="S234" s="3">
        <f t="shared" si="4"/>
        <v>0</v>
      </c>
      <c r="T234" s="3" t="str">
        <f>_xlfn.XLOOKUP(C234,DB!$A$2:$A$255,DB!$D$2:$D$255,"")</f>
        <v/>
      </c>
    </row>
    <row r="235" spans="1:20" x14ac:dyDescent="0.2">
      <c r="A235" s="20"/>
      <c r="B235" s="20"/>
      <c r="C235" s="20"/>
      <c r="D235" s="20"/>
      <c r="E235" s="20"/>
      <c r="F235" s="21"/>
      <c r="G235" s="20"/>
      <c r="H235" s="20"/>
      <c r="I235" s="22"/>
      <c r="J235" s="20"/>
      <c r="K235" s="20"/>
      <c r="L235" s="22"/>
      <c r="M235" s="20"/>
      <c r="N235" s="21"/>
      <c r="O235" s="22"/>
      <c r="P235" s="20"/>
      <c r="Q235" s="22"/>
      <c r="R235" s="3" t="str">
        <f>IF(OR(G235="12R",G235="12L"),_xlfn.XLOOKUP(C235,DB!$A$2:$A$255,DB!$B$2:$B$255,""),IF(OR(G235="30L",G235="30R"),_xlfn.XLOOKUP(C235,DB!$A$2:$A$255,DB!$C$2:$C$255,""),""))</f>
        <v/>
      </c>
      <c r="S235" s="3">
        <f t="shared" si="4"/>
        <v>0</v>
      </c>
      <c r="T235" s="3" t="str">
        <f>_xlfn.XLOOKUP(C235,DB!$A$2:$A$255,DB!$D$2:$D$255,"")</f>
        <v/>
      </c>
    </row>
    <row r="236" spans="1:20" x14ac:dyDescent="0.2">
      <c r="A236" s="20"/>
      <c r="B236" s="20"/>
      <c r="C236" s="20"/>
      <c r="D236" s="20"/>
      <c r="E236" s="20"/>
      <c r="F236" s="21"/>
      <c r="G236" s="20"/>
      <c r="H236" s="20"/>
      <c r="I236" s="22"/>
      <c r="J236" s="20"/>
      <c r="K236" s="20"/>
      <c r="L236" s="22"/>
      <c r="M236" s="20"/>
      <c r="N236" s="21"/>
      <c r="O236" s="22"/>
      <c r="P236" s="20"/>
      <c r="Q236" s="22"/>
      <c r="R236" s="3" t="str">
        <f>IF(OR(G236="12R",G236="12L"),_xlfn.XLOOKUP(C236,DB!$A$2:$A$255,DB!$B$2:$B$255,""),IF(OR(G236="30L",G236="30R"),_xlfn.XLOOKUP(C236,DB!$A$2:$A$255,DB!$C$2:$C$255,""),""))</f>
        <v/>
      </c>
      <c r="S236" s="3">
        <f t="shared" si="4"/>
        <v>0</v>
      </c>
      <c r="T236" s="3" t="str">
        <f>_xlfn.XLOOKUP(C236,DB!$A$2:$A$255,DB!$D$2:$D$255,"")</f>
        <v/>
      </c>
    </row>
    <row r="237" spans="1:20" ht="42" customHeight="1" x14ac:dyDescent="0.2">
      <c r="A237" s="20"/>
      <c r="B237" s="20"/>
      <c r="C237" s="20"/>
      <c r="D237" s="20"/>
      <c r="E237" s="20"/>
      <c r="F237" s="21"/>
      <c r="G237" s="20"/>
      <c r="H237" s="20"/>
      <c r="I237" s="22"/>
      <c r="J237" s="20"/>
      <c r="K237" s="20"/>
      <c r="L237" s="22"/>
      <c r="M237" s="20"/>
      <c r="N237" s="21"/>
      <c r="O237" s="22"/>
      <c r="P237" s="20"/>
      <c r="Q237" s="22"/>
      <c r="R237" s="3" t="str">
        <f>IF(OR(G237="12R",G237="12L"),_xlfn.XLOOKUP(C237,DB!$A$2:$A$255,DB!$B$2:$B$255,""),IF(OR(G237="30L",G237="30R"),_xlfn.XLOOKUP(C237,DB!$A$2:$A$255,DB!$C$2:$C$255,""),""))</f>
        <v/>
      </c>
      <c r="S237" s="3">
        <f t="shared" si="4"/>
        <v>0</v>
      </c>
      <c r="T237" s="3" t="str">
        <f>_xlfn.XLOOKUP(C237,DB!$A$2:$A$255,DB!$D$2:$D$255,"")</f>
        <v/>
      </c>
    </row>
    <row r="238" spans="1:20" x14ac:dyDescent="0.2">
      <c r="A238" s="20"/>
      <c r="B238" s="20"/>
      <c r="C238" s="20"/>
      <c r="D238" s="20"/>
      <c r="E238" s="20"/>
      <c r="F238" s="21"/>
      <c r="G238" s="20"/>
      <c r="H238" s="20"/>
      <c r="I238" s="22"/>
      <c r="J238" s="20"/>
      <c r="K238" s="20"/>
      <c r="L238" s="22"/>
      <c r="M238" s="20"/>
      <c r="N238" s="21"/>
      <c r="O238" s="22"/>
      <c r="P238" s="20"/>
      <c r="Q238" s="22"/>
      <c r="R238" s="3" t="str">
        <f>IF(OR(G238="12R",G238="12L"),_xlfn.XLOOKUP(C238,DB!$A$2:$A$255,DB!$B$2:$B$255,""),IF(OR(G238="30L",G238="30R"),_xlfn.XLOOKUP(C238,DB!$A$2:$A$255,DB!$C$2:$C$255,""),""))</f>
        <v/>
      </c>
      <c r="S238" s="3">
        <f t="shared" si="4"/>
        <v>0</v>
      </c>
      <c r="T238" s="3" t="str">
        <f>_xlfn.XLOOKUP(C238,DB!$A$2:$A$255,DB!$D$2:$D$255,"")</f>
        <v/>
      </c>
    </row>
    <row r="239" spans="1:20" x14ac:dyDescent="0.2">
      <c r="A239" s="20"/>
      <c r="B239" s="20"/>
      <c r="C239" s="20"/>
      <c r="D239" s="20"/>
      <c r="E239" s="20"/>
      <c r="F239" s="21"/>
      <c r="G239" s="20"/>
      <c r="H239" s="20"/>
      <c r="I239" s="22"/>
      <c r="J239" s="20"/>
      <c r="K239" s="20"/>
      <c r="L239" s="22"/>
      <c r="M239" s="20"/>
      <c r="N239" s="21"/>
      <c r="O239" s="22"/>
      <c r="P239" s="20"/>
      <c r="Q239" s="22"/>
      <c r="R239" s="3" t="str">
        <f>IF(OR(G239="12R",G239="12L"),_xlfn.XLOOKUP(C239,DB!$A$2:$A$255,DB!$B$2:$B$255,""),IF(OR(G239="30L",G239="30R"),_xlfn.XLOOKUP(C239,DB!$A$2:$A$255,DB!$C$2:$C$255,""),""))</f>
        <v/>
      </c>
      <c r="S239" s="3">
        <f t="shared" si="4"/>
        <v>0</v>
      </c>
      <c r="T239" s="3" t="str">
        <f>_xlfn.XLOOKUP(C239,DB!$A$2:$A$255,DB!$D$2:$D$255,"")</f>
        <v/>
      </c>
    </row>
    <row r="240" spans="1:20" x14ac:dyDescent="0.2">
      <c r="A240" s="20"/>
      <c r="B240" s="20"/>
      <c r="C240" s="20"/>
      <c r="D240" s="20"/>
      <c r="E240" s="20"/>
      <c r="F240" s="21"/>
      <c r="G240" s="20"/>
      <c r="H240" s="20"/>
      <c r="I240" s="22"/>
      <c r="J240" s="20"/>
      <c r="K240" s="20"/>
      <c r="L240" s="22"/>
      <c r="M240" s="20"/>
      <c r="N240" s="21"/>
      <c r="O240" s="22"/>
      <c r="P240" s="20"/>
      <c r="Q240" s="22"/>
      <c r="R240" s="3" t="str">
        <f>IF(OR(G240="12R",G240="12L"),_xlfn.XLOOKUP(C240,DB!$A$2:$A$255,DB!$B$2:$B$255,""),IF(OR(G240="30L",G240="30R"),_xlfn.XLOOKUP(C240,DB!$A$2:$A$255,DB!$C$2:$C$255,""),""))</f>
        <v/>
      </c>
      <c r="S240" s="3">
        <f t="shared" si="4"/>
        <v>0</v>
      </c>
      <c r="T240" s="3" t="str">
        <f>_xlfn.XLOOKUP(C240,DB!$A$2:$A$255,DB!$D$2:$D$255,"")</f>
        <v/>
      </c>
    </row>
    <row r="241" spans="1:20" x14ac:dyDescent="0.2">
      <c r="A241" s="20"/>
      <c r="B241" s="20"/>
      <c r="C241" s="20"/>
      <c r="D241" s="20"/>
      <c r="E241" s="20"/>
      <c r="F241" s="21"/>
      <c r="G241" s="20"/>
      <c r="H241" s="20"/>
      <c r="I241" s="22"/>
      <c r="J241" s="20"/>
      <c r="K241" s="20"/>
      <c r="L241" s="22"/>
      <c r="M241" s="20"/>
      <c r="N241" s="21"/>
      <c r="O241" s="22"/>
      <c r="P241" s="20"/>
      <c r="Q241" s="22"/>
      <c r="R241" s="3" t="str">
        <f>IF(OR(G241="12R",G241="12L"),_xlfn.XLOOKUP(C241,DB!$A$2:$A$255,DB!$B$2:$B$255,""),IF(OR(G241="30L",G241="30R"),_xlfn.XLOOKUP(C241,DB!$A$2:$A$255,DB!$C$2:$C$255,""),""))</f>
        <v/>
      </c>
      <c r="S241" s="3">
        <f t="shared" si="4"/>
        <v>0</v>
      </c>
      <c r="T241" s="3" t="str">
        <f>_xlfn.XLOOKUP(C241,DB!$A$2:$A$255,DB!$D$2:$D$255,"")</f>
        <v/>
      </c>
    </row>
    <row r="242" spans="1:20" x14ac:dyDescent="0.2">
      <c r="A242" s="20"/>
      <c r="B242" s="20"/>
      <c r="C242" s="20"/>
      <c r="D242" s="20"/>
      <c r="E242" s="20"/>
      <c r="F242" s="21"/>
      <c r="G242" s="20"/>
      <c r="H242" s="20"/>
      <c r="I242" s="22"/>
      <c r="J242" s="20"/>
      <c r="K242" s="20"/>
      <c r="L242" s="22"/>
      <c r="M242" s="20"/>
      <c r="N242" s="21"/>
      <c r="O242" s="22"/>
      <c r="P242" s="20"/>
      <c r="Q242" s="22"/>
      <c r="R242" s="3" t="str">
        <f>IF(OR(G242="12R",G242="12L"),_xlfn.XLOOKUP(C242,DB!$A$2:$A$255,DB!$B$2:$B$255,""),IF(OR(G242="30L",G242="30R"),_xlfn.XLOOKUP(C242,DB!$A$2:$A$255,DB!$C$2:$C$255,""),""))</f>
        <v/>
      </c>
      <c r="S242" s="3">
        <f t="shared" si="4"/>
        <v>0</v>
      </c>
      <c r="T242" s="3" t="str">
        <f>_xlfn.XLOOKUP(C242,DB!$A$2:$A$255,DB!$D$2:$D$255,"")</f>
        <v/>
      </c>
    </row>
    <row r="243" spans="1:20" x14ac:dyDescent="0.2">
      <c r="A243" s="20"/>
      <c r="B243" s="20"/>
      <c r="C243" s="20"/>
      <c r="D243" s="20"/>
      <c r="E243" s="20"/>
      <c r="F243" s="21"/>
      <c r="G243" s="20"/>
      <c r="H243" s="20"/>
      <c r="I243" s="22"/>
      <c r="J243" s="20"/>
      <c r="K243" s="20"/>
      <c r="L243" s="22"/>
      <c r="M243" s="20"/>
      <c r="N243" s="21"/>
      <c r="O243" s="22"/>
      <c r="P243" s="20"/>
      <c r="Q243" s="22"/>
      <c r="R243" s="3" t="str">
        <f>IF(OR(G243="12R",G243="12L"),_xlfn.XLOOKUP(C243,DB!$A$2:$A$255,DB!$B$2:$B$255,""),IF(OR(G243="30L",G243="30R"),_xlfn.XLOOKUP(C243,DB!$A$2:$A$255,DB!$C$2:$C$255,""),""))</f>
        <v/>
      </c>
      <c r="S243" s="3">
        <f t="shared" si="4"/>
        <v>0</v>
      </c>
      <c r="T243" s="3" t="str">
        <f>_xlfn.XLOOKUP(C243,DB!$A$2:$A$255,DB!$D$2:$D$255,"")</f>
        <v/>
      </c>
    </row>
    <row r="244" spans="1:20" x14ac:dyDescent="0.2">
      <c r="A244" s="20"/>
      <c r="B244" s="20"/>
      <c r="C244" s="20"/>
      <c r="D244" s="20"/>
      <c r="E244" s="20"/>
      <c r="F244" s="21"/>
      <c r="G244" s="20"/>
      <c r="H244" s="20"/>
      <c r="I244" s="22"/>
      <c r="J244" s="20"/>
      <c r="K244" s="20"/>
      <c r="L244" s="22"/>
      <c r="M244" s="20"/>
      <c r="N244" s="21"/>
      <c r="O244" s="22"/>
      <c r="P244" s="20"/>
      <c r="Q244" s="22"/>
      <c r="R244" s="3" t="str">
        <f>IF(OR(G244="12R",G244="12L"),_xlfn.XLOOKUP(C244,DB!$A$2:$A$255,DB!$B$2:$B$255,""),IF(OR(G244="30L",G244="30R"),_xlfn.XLOOKUP(C244,DB!$A$2:$A$255,DB!$C$2:$C$255,""),""))</f>
        <v/>
      </c>
      <c r="S244" s="3">
        <f t="shared" si="4"/>
        <v>0</v>
      </c>
      <c r="T244" s="3" t="str">
        <f>_xlfn.XLOOKUP(C244,DB!$A$2:$A$255,DB!$D$2:$D$255,"")</f>
        <v/>
      </c>
    </row>
    <row r="245" spans="1:20" x14ac:dyDescent="0.2">
      <c r="A245" s="20"/>
      <c r="B245" s="20"/>
      <c r="C245" s="20"/>
      <c r="D245" s="20"/>
      <c r="E245" s="20"/>
      <c r="F245" s="21"/>
      <c r="G245" s="20"/>
      <c r="H245" s="20"/>
      <c r="I245" s="22"/>
      <c r="J245" s="20"/>
      <c r="K245" s="20"/>
      <c r="L245" s="22"/>
      <c r="M245" s="20"/>
      <c r="N245" s="21"/>
      <c r="O245" s="22"/>
      <c r="P245" s="20"/>
      <c r="Q245" s="22"/>
      <c r="R245" s="3" t="str">
        <f>IF(OR(G245="12R",G245="12L"),_xlfn.XLOOKUP(C245,DB!$A$2:$A$255,DB!$B$2:$B$255,""),IF(OR(G245="30L",G245="30R"),_xlfn.XLOOKUP(C245,DB!$A$2:$A$255,DB!$C$2:$C$255,""),""))</f>
        <v/>
      </c>
      <c r="S245" s="3">
        <f t="shared" si="4"/>
        <v>0</v>
      </c>
      <c r="T245" s="3" t="str">
        <f>_xlfn.XLOOKUP(C245,DB!$A$2:$A$255,DB!$D$2:$D$255,"")</f>
        <v/>
      </c>
    </row>
    <row r="246" spans="1:20" x14ac:dyDescent="0.2">
      <c r="A246" s="20"/>
      <c r="B246" s="20"/>
      <c r="C246" s="20"/>
      <c r="D246" s="20"/>
      <c r="E246" s="20"/>
      <c r="F246" s="21"/>
      <c r="G246" s="20"/>
      <c r="H246" s="20"/>
      <c r="I246" s="22"/>
      <c r="J246" s="20"/>
      <c r="K246" s="20"/>
      <c r="L246" s="22"/>
      <c r="M246" s="20"/>
      <c r="N246" s="21"/>
      <c r="O246" s="22"/>
      <c r="P246" s="20"/>
      <c r="Q246" s="22"/>
      <c r="R246" s="3" t="str">
        <f>IF(OR(G246="12R",G246="12L"),_xlfn.XLOOKUP(C246,DB!$A$2:$A$255,DB!$B$2:$B$255,""),IF(OR(G246="30L",G246="30R"),_xlfn.XLOOKUP(C246,DB!$A$2:$A$255,DB!$C$2:$C$255,""),""))</f>
        <v/>
      </c>
      <c r="S246" s="3">
        <f t="shared" si="4"/>
        <v>0</v>
      </c>
      <c r="T246" s="3" t="str">
        <f>_xlfn.XLOOKUP(C246,DB!$A$2:$A$255,DB!$D$2:$D$255,"")</f>
        <v/>
      </c>
    </row>
    <row r="247" spans="1:20" x14ac:dyDescent="0.2">
      <c r="A247" s="20"/>
      <c r="B247" s="20"/>
      <c r="C247" s="20"/>
      <c r="D247" s="20"/>
      <c r="E247" s="20"/>
      <c r="F247" s="21"/>
      <c r="G247" s="20"/>
      <c r="H247" s="20"/>
      <c r="I247" s="22"/>
      <c r="J247" s="20"/>
      <c r="K247" s="20"/>
      <c r="L247" s="22"/>
      <c r="M247" s="20"/>
      <c r="N247" s="21"/>
      <c r="O247" s="22"/>
      <c r="P247" s="20"/>
      <c r="Q247" s="22"/>
      <c r="R247" s="3" t="str">
        <f>IF(OR(G247="12R",G247="12L"),_xlfn.XLOOKUP(C247,DB!$A$2:$A$255,DB!$B$2:$B$255,""),IF(OR(G247="30L",G247="30R"),_xlfn.XLOOKUP(C247,DB!$A$2:$A$255,DB!$C$2:$C$255,""),""))</f>
        <v/>
      </c>
      <c r="S247" s="3">
        <f t="shared" si="4"/>
        <v>0</v>
      </c>
      <c r="T247" s="3" t="str">
        <f>_xlfn.XLOOKUP(C247,DB!$A$2:$A$255,DB!$D$2:$D$255,"")</f>
        <v/>
      </c>
    </row>
    <row r="248" spans="1:20" x14ac:dyDescent="0.2">
      <c r="A248" s="20"/>
      <c r="B248" s="20"/>
      <c r="C248" s="20"/>
      <c r="D248" s="20"/>
      <c r="E248" s="20"/>
      <c r="F248" s="21"/>
      <c r="G248" s="20"/>
      <c r="H248" s="20"/>
      <c r="I248" s="22"/>
      <c r="J248" s="20"/>
      <c r="K248" s="20"/>
      <c r="L248" s="22"/>
      <c r="M248" s="20"/>
      <c r="N248" s="21"/>
      <c r="O248" s="22"/>
      <c r="P248" s="20"/>
      <c r="Q248" s="22"/>
      <c r="R248" s="3" t="str">
        <f>IF(OR(G248="12R",G248="12L"),_xlfn.XLOOKUP(C248,DB!$A$2:$A$255,DB!$B$2:$B$255,""),IF(OR(G248="30L",G248="30R"),_xlfn.XLOOKUP(C248,DB!$A$2:$A$255,DB!$C$2:$C$255,""),""))</f>
        <v/>
      </c>
      <c r="S248" s="3">
        <f t="shared" si="4"/>
        <v>0</v>
      </c>
      <c r="T248" s="3" t="str">
        <f>_xlfn.XLOOKUP(C248,DB!$A$2:$A$255,DB!$D$2:$D$255,"")</f>
        <v/>
      </c>
    </row>
    <row r="249" spans="1:20" x14ac:dyDescent="0.2">
      <c r="A249" s="20"/>
      <c r="B249" s="20"/>
      <c r="C249" s="20"/>
      <c r="D249" s="20"/>
      <c r="E249" s="20"/>
      <c r="F249" s="21"/>
      <c r="G249" s="20"/>
      <c r="H249" s="20"/>
      <c r="I249" s="22"/>
      <c r="J249" s="20"/>
      <c r="K249" s="20"/>
      <c r="L249" s="22"/>
      <c r="M249" s="20"/>
      <c r="N249" s="21"/>
      <c r="O249" s="22"/>
      <c r="P249" s="20"/>
      <c r="Q249" s="22"/>
      <c r="R249" s="3" t="str">
        <f>IF(OR(G249="12R",G249="12L"),_xlfn.XLOOKUP(C249,DB!$A$2:$A$255,DB!$B$2:$B$255,""),IF(OR(G249="30L",G249="30R"),_xlfn.XLOOKUP(C249,DB!$A$2:$A$255,DB!$C$2:$C$255,""),""))</f>
        <v/>
      </c>
      <c r="S249" s="3">
        <f t="shared" si="4"/>
        <v>0</v>
      </c>
      <c r="T249" s="3" t="str">
        <f>_xlfn.XLOOKUP(C249,DB!$A$2:$A$255,DB!$D$2:$D$255,"")</f>
        <v/>
      </c>
    </row>
    <row r="250" spans="1:20" x14ac:dyDescent="0.2">
      <c r="A250" s="20"/>
      <c r="B250" s="20"/>
      <c r="C250" s="20"/>
      <c r="D250" s="20"/>
      <c r="E250" s="20"/>
      <c r="F250" s="21"/>
      <c r="G250" s="20"/>
      <c r="H250" s="20"/>
      <c r="I250" s="22"/>
      <c r="J250" s="20"/>
      <c r="K250" s="20"/>
      <c r="L250" s="22"/>
      <c r="M250" s="20"/>
      <c r="N250" s="21"/>
      <c r="O250" s="22"/>
      <c r="P250" s="20"/>
      <c r="Q250" s="22"/>
      <c r="R250" s="3" t="str">
        <f>IF(OR(G250="12R",G250="12L"),_xlfn.XLOOKUP(C250,DB!$A$2:$A$255,DB!$B$2:$B$255,""),IF(OR(G250="30L",G250="30R"),_xlfn.XLOOKUP(C250,DB!$A$2:$A$255,DB!$C$2:$C$255,""),""))</f>
        <v/>
      </c>
      <c r="S250" s="3">
        <f t="shared" si="4"/>
        <v>0</v>
      </c>
      <c r="T250" s="3" t="str">
        <f>_xlfn.XLOOKUP(C250,DB!$A$2:$A$255,DB!$D$2:$D$255,"")</f>
        <v/>
      </c>
    </row>
    <row r="251" spans="1:20" x14ac:dyDescent="0.2">
      <c r="A251" s="20"/>
      <c r="B251" s="20"/>
      <c r="C251" s="20"/>
      <c r="D251" s="20"/>
      <c r="E251" s="20"/>
      <c r="F251" s="21"/>
      <c r="G251" s="20"/>
      <c r="H251" s="20"/>
      <c r="I251" s="22"/>
      <c r="J251" s="20"/>
      <c r="K251" s="20"/>
      <c r="L251" s="22"/>
      <c r="M251" s="20"/>
      <c r="N251" s="21"/>
      <c r="O251" s="22"/>
      <c r="P251" s="20"/>
      <c r="Q251" s="22"/>
      <c r="R251" s="3" t="str">
        <f>IF(OR(G251="12R",G251="12L"),_xlfn.XLOOKUP(C251,DB!$A$2:$A$255,DB!$B$2:$B$255,""),IF(OR(G251="30L",G251="30R"),_xlfn.XLOOKUP(C251,DB!$A$2:$A$255,DB!$C$2:$C$255,""),""))</f>
        <v/>
      </c>
      <c r="S251" s="3">
        <f t="shared" si="4"/>
        <v>0</v>
      </c>
      <c r="T251" s="3" t="str">
        <f>_xlfn.XLOOKUP(C251,DB!$A$2:$A$255,DB!$D$2:$D$255,"")</f>
        <v/>
      </c>
    </row>
    <row r="252" spans="1:20" x14ac:dyDescent="0.2">
      <c r="A252" s="20"/>
      <c r="B252" s="20"/>
      <c r="C252" s="20"/>
      <c r="D252" s="20"/>
      <c r="E252" s="20"/>
      <c r="F252" s="21"/>
      <c r="G252" s="20"/>
      <c r="H252" s="20"/>
      <c r="I252" s="22"/>
      <c r="J252" s="20"/>
      <c r="K252" s="20"/>
      <c r="L252" s="22"/>
      <c r="M252" s="20"/>
      <c r="N252" s="21"/>
      <c r="O252" s="22"/>
      <c r="P252" s="20"/>
      <c r="Q252" s="22"/>
      <c r="R252" s="3" t="str">
        <f>IF(OR(G252="12R",G252="12L"),_xlfn.XLOOKUP(C252,DB!$A$2:$A$255,DB!$B$2:$B$255,""),IF(OR(G252="30L",G252="30R"),_xlfn.XLOOKUP(C252,DB!$A$2:$A$255,DB!$C$2:$C$255,""),""))</f>
        <v/>
      </c>
      <c r="S252" s="3">
        <f t="shared" si="4"/>
        <v>0</v>
      </c>
      <c r="T252" s="3" t="str">
        <f>_xlfn.XLOOKUP(C252,DB!$A$2:$A$255,DB!$D$2:$D$255,"")</f>
        <v/>
      </c>
    </row>
    <row r="253" spans="1:20" x14ac:dyDescent="0.2">
      <c r="A253" s="20"/>
      <c r="B253" s="20"/>
      <c r="C253" s="20"/>
      <c r="D253" s="20"/>
      <c r="E253" s="20"/>
      <c r="F253" s="21"/>
      <c r="G253" s="20"/>
      <c r="H253" s="20"/>
      <c r="I253" s="22"/>
      <c r="J253" s="20"/>
      <c r="K253" s="20"/>
      <c r="L253" s="22"/>
      <c r="M253" s="20"/>
      <c r="N253" s="21"/>
      <c r="O253" s="22"/>
      <c r="P253" s="20"/>
      <c r="Q253" s="22"/>
      <c r="R253" s="3" t="str">
        <f>IF(OR(G253="12R",G253="12L"),_xlfn.XLOOKUP(C253,DB!$A$2:$A$255,DB!$B$2:$B$255,""),IF(OR(G253="30L",G253="30R"),_xlfn.XLOOKUP(C253,DB!$A$2:$A$255,DB!$C$2:$C$255,""),""))</f>
        <v/>
      </c>
      <c r="S253" s="3">
        <f t="shared" si="4"/>
        <v>0</v>
      </c>
      <c r="T253" s="3" t="str">
        <f>_xlfn.XLOOKUP(C253,DB!$A$2:$A$255,DB!$D$2:$D$255,"")</f>
        <v/>
      </c>
    </row>
    <row r="254" spans="1:20" x14ac:dyDescent="0.2">
      <c r="A254" s="20"/>
      <c r="B254" s="20"/>
      <c r="C254" s="20"/>
      <c r="D254" s="20"/>
      <c r="E254" s="20"/>
      <c r="F254" s="21"/>
      <c r="G254" s="20"/>
      <c r="H254" s="20"/>
      <c r="I254" s="22"/>
      <c r="J254" s="20"/>
      <c r="K254" s="20"/>
      <c r="L254" s="22"/>
      <c r="M254" s="20"/>
      <c r="N254" s="21"/>
      <c r="O254" s="22"/>
      <c r="P254" s="20"/>
      <c r="Q254" s="22"/>
      <c r="R254" s="3" t="str">
        <f>IF(OR(G254="12R",G254="12L"),_xlfn.XLOOKUP(C254,DB!$A$2:$A$255,DB!$B$2:$B$255,""),IF(OR(G254="30L",G254="30R"),_xlfn.XLOOKUP(C254,DB!$A$2:$A$255,DB!$C$2:$C$255,""),""))</f>
        <v/>
      </c>
      <c r="S254" s="3">
        <f t="shared" si="4"/>
        <v>0</v>
      </c>
      <c r="T254" s="3" t="str">
        <f>_xlfn.XLOOKUP(C254,DB!$A$2:$A$255,DB!$D$2:$D$255,"")</f>
        <v/>
      </c>
    </row>
    <row r="255" spans="1:20" x14ac:dyDescent="0.2">
      <c r="A255" s="20"/>
      <c r="B255" s="20"/>
      <c r="C255" s="20"/>
      <c r="D255" s="20"/>
      <c r="E255" s="20"/>
      <c r="F255" s="21"/>
      <c r="G255" s="20"/>
      <c r="H255" s="20"/>
      <c r="I255" s="22"/>
      <c r="J255" s="20"/>
      <c r="K255" s="20"/>
      <c r="L255" s="22"/>
      <c r="M255" s="20"/>
      <c r="N255" s="21"/>
      <c r="O255" s="22"/>
      <c r="P255" s="20"/>
      <c r="Q255" s="22"/>
      <c r="R255" s="3" t="str">
        <f>IF(OR(G255="12R",G255="12L"),_xlfn.XLOOKUP(C255,DB!$A$2:$A$255,DB!$B$2:$B$255,""),IF(OR(G255="30L",G255="30R"),_xlfn.XLOOKUP(C255,DB!$A$2:$A$255,DB!$C$2:$C$255,""),""))</f>
        <v/>
      </c>
      <c r="S255" s="3">
        <f t="shared" si="4"/>
        <v>0</v>
      </c>
      <c r="T255" s="3" t="str">
        <f>_xlfn.XLOOKUP(C255,DB!$A$2:$A$255,DB!$D$2:$D$255,"")</f>
        <v/>
      </c>
    </row>
    <row r="256" spans="1:20" x14ac:dyDescent="0.2">
      <c r="A256" s="20"/>
      <c r="B256" s="20"/>
      <c r="C256" s="20"/>
      <c r="D256" s="20"/>
      <c r="E256" s="20"/>
      <c r="F256" s="21"/>
      <c r="G256" s="20"/>
      <c r="H256" s="20"/>
      <c r="I256" s="22"/>
      <c r="J256" s="20"/>
      <c r="K256" s="20"/>
      <c r="L256" s="22"/>
      <c r="M256" s="20"/>
      <c r="N256" s="21"/>
      <c r="O256" s="22"/>
      <c r="P256" s="20"/>
      <c r="Q256" s="22"/>
      <c r="R256" s="3" t="str">
        <f>IF(OR(G256="12R",G256="12L"),_xlfn.XLOOKUP(C256,DB!$A$2:$A$255,DB!$B$2:$B$255,""),IF(OR(G256="30L",G256="30R"),_xlfn.XLOOKUP(C256,DB!$A$2:$A$255,DB!$C$2:$C$255,""),""))</f>
        <v/>
      </c>
      <c r="S256" s="3">
        <f t="shared" si="4"/>
        <v>0</v>
      </c>
      <c r="T256" s="3" t="str">
        <f>_xlfn.XLOOKUP(C256,DB!$A$2:$A$255,DB!$D$2:$D$255,"")</f>
        <v/>
      </c>
    </row>
    <row r="257" spans="1:20" x14ac:dyDescent="0.2">
      <c r="A257" s="20"/>
      <c r="B257" s="20"/>
      <c r="C257" s="20"/>
      <c r="D257" s="20"/>
      <c r="E257" s="20"/>
      <c r="F257" s="21"/>
      <c r="G257" s="20"/>
      <c r="H257" s="20"/>
      <c r="I257" s="22"/>
      <c r="J257" s="20"/>
      <c r="K257" s="20"/>
      <c r="L257" s="22"/>
      <c r="M257" s="20"/>
      <c r="N257" s="21"/>
      <c r="O257" s="22"/>
      <c r="P257" s="20"/>
      <c r="Q257" s="22"/>
      <c r="R257" s="3" t="str">
        <f>IF(OR(G257="12R",G257="12L"),_xlfn.XLOOKUP(C257,DB!$A$2:$A$255,DB!$B$2:$B$255,""),IF(OR(G257="30L",G257="30R"),_xlfn.XLOOKUP(C257,DB!$A$2:$A$255,DB!$C$2:$C$255,""),""))</f>
        <v/>
      </c>
      <c r="S257" s="3">
        <f t="shared" si="4"/>
        <v>0</v>
      </c>
      <c r="T257" s="3" t="str">
        <f>_xlfn.XLOOKUP(C257,DB!$A$2:$A$255,DB!$D$2:$D$255,"")</f>
        <v/>
      </c>
    </row>
    <row r="258" spans="1:20" x14ac:dyDescent="0.2">
      <c r="A258" s="20"/>
      <c r="B258" s="20"/>
      <c r="C258" s="20"/>
      <c r="D258" s="20"/>
      <c r="E258" s="20"/>
      <c r="F258" s="21"/>
      <c r="G258" s="20"/>
      <c r="H258" s="20"/>
      <c r="I258" s="22"/>
      <c r="J258" s="20"/>
      <c r="K258" s="20"/>
      <c r="L258" s="22"/>
      <c r="M258" s="20"/>
      <c r="N258" s="21"/>
      <c r="O258" s="22"/>
      <c r="P258" s="20"/>
      <c r="Q258" s="22"/>
      <c r="R258" s="3" t="str">
        <f>IF(OR(G258="12R",G258="12L"),_xlfn.XLOOKUP(C258,DB!$A$2:$A$255,DB!$B$2:$B$255,""),IF(OR(G258="30L",G258="30R"),_xlfn.XLOOKUP(C258,DB!$A$2:$A$255,DB!$C$2:$C$255,""),""))</f>
        <v/>
      </c>
      <c r="S258" s="3">
        <f t="shared" si="4"/>
        <v>0</v>
      </c>
      <c r="T258" s="3" t="str">
        <f>_xlfn.XLOOKUP(C258,DB!$A$2:$A$255,DB!$D$2:$D$255,"")</f>
        <v/>
      </c>
    </row>
    <row r="259" spans="1:20" x14ac:dyDescent="0.2">
      <c r="A259" s="20"/>
      <c r="B259" s="20"/>
      <c r="C259" s="20"/>
      <c r="D259" s="20"/>
      <c r="E259" s="20"/>
      <c r="F259" s="21"/>
      <c r="G259" s="20"/>
      <c r="H259" s="20"/>
      <c r="I259" s="22"/>
      <c r="J259" s="20"/>
      <c r="K259" s="20"/>
      <c r="L259" s="22"/>
      <c r="M259" s="20"/>
      <c r="N259" s="21"/>
      <c r="O259" s="22"/>
      <c r="P259" s="20"/>
      <c r="Q259" s="22"/>
      <c r="R259" s="3" t="str">
        <f>IF(OR(G259="12R",G259="12L"),_xlfn.XLOOKUP(C259,DB!$A$2:$A$255,DB!$B$2:$B$255,""),IF(OR(G259="30L",G259="30R"),_xlfn.XLOOKUP(C259,DB!$A$2:$A$255,DB!$C$2:$C$255,""),""))</f>
        <v/>
      </c>
      <c r="S259" s="3">
        <f t="shared" si="4"/>
        <v>0</v>
      </c>
      <c r="T259" s="3" t="str">
        <f>_xlfn.XLOOKUP(C259,DB!$A$2:$A$255,DB!$D$2:$D$255,"")</f>
        <v/>
      </c>
    </row>
    <row r="260" spans="1:20" x14ac:dyDescent="0.2">
      <c r="A260" s="20"/>
      <c r="B260" s="20"/>
      <c r="C260" s="20"/>
      <c r="D260" s="20"/>
      <c r="E260" s="20"/>
      <c r="F260" s="21"/>
      <c r="G260" s="20"/>
      <c r="H260" s="20"/>
      <c r="I260" s="22"/>
      <c r="J260" s="20"/>
      <c r="K260" s="20"/>
      <c r="L260" s="22"/>
      <c r="M260" s="20"/>
      <c r="N260" s="21"/>
      <c r="O260" s="22"/>
      <c r="P260" s="20"/>
      <c r="Q260" s="22"/>
      <c r="R260" s="3" t="str">
        <f>IF(OR(G260="12R",G260="12L"),_xlfn.XLOOKUP(C260,DB!$A$2:$A$255,DB!$B$2:$B$255,""),IF(OR(G260="30L",G260="30R"),_xlfn.XLOOKUP(C260,DB!$A$2:$A$255,DB!$C$2:$C$255,""),""))</f>
        <v/>
      </c>
      <c r="S260" s="3">
        <f t="shared" si="4"/>
        <v>0</v>
      </c>
      <c r="T260" s="3" t="str">
        <f>_xlfn.XLOOKUP(C260,DB!$A$2:$A$255,DB!$D$2:$D$255,"")</f>
        <v/>
      </c>
    </row>
    <row r="261" spans="1:20" x14ac:dyDescent="0.2">
      <c r="A261" s="20"/>
      <c r="B261" s="20"/>
      <c r="C261" s="20"/>
      <c r="D261" s="20"/>
      <c r="E261" s="20"/>
      <c r="F261" s="21"/>
      <c r="G261" s="20"/>
      <c r="H261" s="20"/>
      <c r="I261" s="22"/>
      <c r="J261" s="20"/>
      <c r="K261" s="20"/>
      <c r="L261" s="22"/>
      <c r="M261" s="20"/>
      <c r="N261" s="21"/>
      <c r="O261" s="22"/>
      <c r="P261" s="20"/>
      <c r="Q261" s="22"/>
      <c r="R261" s="3" t="str">
        <f>IF(OR(G261="12R",G261="12L"),_xlfn.XLOOKUP(C261,DB!$A$2:$A$255,DB!$B$2:$B$255,""),IF(OR(G261="30L",G261="30R"),_xlfn.XLOOKUP(C261,DB!$A$2:$A$255,DB!$C$2:$C$255,""),""))</f>
        <v/>
      </c>
      <c r="S261" s="3">
        <f t="shared" si="4"/>
        <v>0</v>
      </c>
      <c r="T261" s="3" t="str">
        <f>_xlfn.XLOOKUP(C261,DB!$A$2:$A$255,DB!$D$2:$D$255,"")</f>
        <v/>
      </c>
    </row>
    <row r="262" spans="1:20" x14ac:dyDescent="0.2">
      <c r="A262" s="20"/>
      <c r="B262" s="20"/>
      <c r="C262" s="20"/>
      <c r="D262" s="20"/>
      <c r="E262" s="20"/>
      <c r="F262" s="21"/>
      <c r="G262" s="20"/>
      <c r="H262" s="20"/>
      <c r="I262" s="22"/>
      <c r="J262" s="20"/>
      <c r="K262" s="20"/>
      <c r="L262" s="22"/>
      <c r="M262" s="20"/>
      <c r="N262" s="21"/>
      <c r="O262" s="22"/>
      <c r="P262" s="20"/>
      <c r="Q262" s="22"/>
      <c r="R262" s="3" t="str">
        <f>IF(OR(G262="12R",G262="12L"),_xlfn.XLOOKUP(C262,DB!$A$2:$A$255,DB!$B$2:$B$255,""),IF(OR(G262="30L",G262="30R"),_xlfn.XLOOKUP(C262,DB!$A$2:$A$255,DB!$C$2:$C$255,""),""))</f>
        <v/>
      </c>
      <c r="S262" s="3">
        <f t="shared" si="4"/>
        <v>0</v>
      </c>
      <c r="T262" s="3" t="str">
        <f>_xlfn.XLOOKUP(C262,DB!$A$2:$A$255,DB!$D$2:$D$255,"")</f>
        <v/>
      </c>
    </row>
    <row r="263" spans="1:20" x14ac:dyDescent="0.2">
      <c r="A263" s="20"/>
      <c r="B263" s="20"/>
      <c r="C263" s="20"/>
      <c r="D263" s="20"/>
      <c r="E263" s="20"/>
      <c r="F263" s="21"/>
      <c r="G263" s="20"/>
      <c r="H263" s="20"/>
      <c r="I263" s="22"/>
      <c r="J263" s="20"/>
      <c r="K263" s="20"/>
      <c r="L263" s="22"/>
      <c r="M263" s="20"/>
      <c r="N263" s="21"/>
      <c r="O263" s="22"/>
      <c r="P263" s="20"/>
      <c r="Q263" s="22"/>
      <c r="R263" s="3" t="str">
        <f>IF(OR(G263="12R",G263="12L"),_xlfn.XLOOKUP(C263,DB!$A$2:$A$255,DB!$B$2:$B$255,""),IF(OR(G263="30L",G263="30R"),_xlfn.XLOOKUP(C263,DB!$A$2:$A$255,DB!$C$2:$C$255,""),""))</f>
        <v/>
      </c>
      <c r="S263" s="3">
        <f t="shared" si="4"/>
        <v>0</v>
      </c>
      <c r="T263" s="3" t="str">
        <f>_xlfn.XLOOKUP(C263,DB!$A$2:$A$255,DB!$D$2:$D$255,"")</f>
        <v/>
      </c>
    </row>
    <row r="264" spans="1:20" x14ac:dyDescent="0.2">
      <c r="A264" s="20"/>
      <c r="B264" s="20"/>
      <c r="C264" s="20"/>
      <c r="D264" s="20"/>
      <c r="E264" s="20"/>
      <c r="F264" s="21"/>
      <c r="G264" s="20"/>
      <c r="H264" s="20"/>
      <c r="I264" s="22"/>
      <c r="J264" s="20"/>
      <c r="K264" s="20"/>
      <c r="L264" s="22"/>
      <c r="M264" s="20"/>
      <c r="N264" s="21"/>
      <c r="O264" s="22"/>
      <c r="P264" s="20"/>
      <c r="Q264" s="22"/>
      <c r="R264" s="3" t="str">
        <f>IF(OR(G264="12R",G264="12L"),_xlfn.XLOOKUP(C264,DB!$A$2:$A$255,DB!$B$2:$B$255,""),IF(OR(G264="30L",G264="30R"),_xlfn.XLOOKUP(C264,DB!$A$2:$A$255,DB!$C$2:$C$255,""),""))</f>
        <v/>
      </c>
      <c r="S264" s="3">
        <f t="shared" si="4"/>
        <v>0</v>
      </c>
      <c r="T264" s="3" t="str">
        <f>_xlfn.XLOOKUP(C264,DB!$A$2:$A$255,DB!$D$2:$D$255,"")</f>
        <v/>
      </c>
    </row>
    <row r="265" spans="1:20" x14ac:dyDescent="0.2">
      <c r="A265" s="20"/>
      <c r="B265" s="20"/>
      <c r="C265" s="20"/>
      <c r="D265" s="20"/>
      <c r="E265" s="20"/>
      <c r="F265" s="21"/>
      <c r="G265" s="20"/>
      <c r="H265" s="20"/>
      <c r="I265" s="22"/>
      <c r="J265" s="20"/>
      <c r="K265" s="20"/>
      <c r="L265" s="22"/>
      <c r="M265" s="20"/>
      <c r="N265" s="21"/>
      <c r="O265" s="22"/>
      <c r="P265" s="20"/>
      <c r="Q265" s="22"/>
      <c r="R265" s="3" t="str">
        <f>IF(OR(G265="12R",G265="12L"),_xlfn.XLOOKUP(C265,DB!$A$2:$A$255,DB!$B$2:$B$255,""),IF(OR(G265="30L",G265="30R"),_xlfn.XLOOKUP(C265,DB!$A$2:$A$255,DB!$C$2:$C$255,""),""))</f>
        <v/>
      </c>
      <c r="S265" s="3">
        <f t="shared" si="4"/>
        <v>0</v>
      </c>
      <c r="T265" s="3" t="str">
        <f>_xlfn.XLOOKUP(C265,DB!$A$2:$A$255,DB!$D$2:$D$255,"")</f>
        <v/>
      </c>
    </row>
    <row r="266" spans="1:20" x14ac:dyDescent="0.2">
      <c r="A266" s="20"/>
      <c r="B266" s="20"/>
      <c r="C266" s="20"/>
      <c r="D266" s="20"/>
      <c r="E266" s="20"/>
      <c r="F266" s="21"/>
      <c r="G266" s="20"/>
      <c r="H266" s="20"/>
      <c r="I266" s="22"/>
      <c r="J266" s="20"/>
      <c r="K266" s="20"/>
      <c r="L266" s="22"/>
      <c r="M266" s="20"/>
      <c r="N266" s="21"/>
      <c r="O266" s="22"/>
      <c r="P266" s="20"/>
      <c r="Q266" s="22"/>
      <c r="R266" s="3" t="str">
        <f>IF(OR(G266="12R",G266="12L"),_xlfn.XLOOKUP(C266,DB!$A$2:$A$255,DB!$B$2:$B$255,""),IF(OR(G266="30L",G266="30R"),_xlfn.XLOOKUP(C266,DB!$A$2:$A$255,DB!$C$2:$C$255,""),""))</f>
        <v/>
      </c>
      <c r="S266" s="3">
        <f t="shared" si="4"/>
        <v>0</v>
      </c>
      <c r="T266" s="3" t="str">
        <f>_xlfn.XLOOKUP(C266,DB!$A$2:$A$255,DB!$D$2:$D$255,"")</f>
        <v/>
      </c>
    </row>
    <row r="267" spans="1:20" x14ac:dyDescent="0.2">
      <c r="A267" s="20"/>
      <c r="B267" s="20"/>
      <c r="C267" s="20"/>
      <c r="D267" s="20"/>
      <c r="E267" s="20"/>
      <c r="F267" s="21"/>
      <c r="G267" s="20"/>
      <c r="H267" s="20"/>
      <c r="I267" s="22"/>
      <c r="J267" s="20"/>
      <c r="K267" s="20"/>
      <c r="L267" s="22"/>
      <c r="M267" s="20"/>
      <c r="N267" s="21"/>
      <c r="O267" s="22"/>
      <c r="P267" s="20"/>
      <c r="Q267" s="22"/>
      <c r="R267" s="3" t="str">
        <f>IF(OR(G267="12R",G267="12L"),_xlfn.XLOOKUP(C267,DB!$A$2:$A$255,DB!$B$2:$B$255,""),IF(OR(G267="30L",G267="30R"),_xlfn.XLOOKUP(C267,DB!$A$2:$A$255,DB!$C$2:$C$255,""),""))</f>
        <v/>
      </c>
      <c r="S267" s="3">
        <f t="shared" si="4"/>
        <v>0</v>
      </c>
      <c r="T267" s="3" t="str">
        <f>_xlfn.XLOOKUP(C267,DB!$A$2:$A$255,DB!$D$2:$D$255,"")</f>
        <v/>
      </c>
    </row>
    <row r="268" spans="1:20" x14ac:dyDescent="0.2">
      <c r="A268" s="20"/>
      <c r="B268" s="20"/>
      <c r="C268" s="20"/>
      <c r="D268" s="20"/>
      <c r="E268" s="20"/>
      <c r="F268" s="21"/>
      <c r="G268" s="20"/>
      <c r="H268" s="20"/>
      <c r="I268" s="22"/>
      <c r="J268" s="20"/>
      <c r="K268" s="20"/>
      <c r="L268" s="22"/>
      <c r="M268" s="20"/>
      <c r="N268" s="21"/>
      <c r="O268" s="22"/>
      <c r="P268" s="20"/>
      <c r="Q268" s="22"/>
      <c r="R268" s="3" t="str">
        <f>IF(OR(G268="12R",G268="12L"),_xlfn.XLOOKUP(C268,DB!$A$2:$A$255,DB!$B$2:$B$255,""),IF(OR(G268="30L",G268="30R"),_xlfn.XLOOKUP(C268,DB!$A$2:$A$255,DB!$C$2:$C$255,""),""))</f>
        <v/>
      </c>
      <c r="S268" s="3">
        <f t="shared" si="4"/>
        <v>0</v>
      </c>
      <c r="T268" s="3" t="str">
        <f>_xlfn.XLOOKUP(C268,DB!$A$2:$A$255,DB!$D$2:$D$255,"")</f>
        <v/>
      </c>
    </row>
    <row r="269" spans="1:20" x14ac:dyDescent="0.2">
      <c r="A269" s="20"/>
      <c r="B269" s="20"/>
      <c r="C269" s="20"/>
      <c r="D269" s="20"/>
      <c r="E269" s="20"/>
      <c r="F269" s="21"/>
      <c r="G269" s="20"/>
      <c r="H269" s="20"/>
      <c r="I269" s="22"/>
      <c r="J269" s="20"/>
      <c r="K269" s="20"/>
      <c r="L269" s="22"/>
      <c r="M269" s="20"/>
      <c r="N269" s="21"/>
      <c r="O269" s="22"/>
      <c r="P269" s="20"/>
      <c r="Q269" s="22"/>
      <c r="R269" s="3" t="str">
        <f>IF(OR(G269="12R",G269="12L"),_xlfn.XLOOKUP(C269,DB!$A$2:$A$255,DB!$B$2:$B$255,""),IF(OR(G269="30L",G269="30R"),_xlfn.XLOOKUP(C269,DB!$A$2:$A$255,DB!$C$2:$C$255,""),""))</f>
        <v/>
      </c>
      <c r="S269" s="3">
        <f t="shared" si="4"/>
        <v>0</v>
      </c>
      <c r="T269" s="3" t="str">
        <f>_xlfn.XLOOKUP(C269,DB!$A$2:$A$255,DB!$D$2:$D$255,"")</f>
        <v/>
      </c>
    </row>
    <row r="270" spans="1:20" x14ac:dyDescent="0.2">
      <c r="A270" s="20"/>
      <c r="B270" s="20"/>
      <c r="C270" s="20"/>
      <c r="D270" s="20"/>
      <c r="E270" s="20"/>
      <c r="F270" s="21"/>
      <c r="G270" s="20"/>
      <c r="H270" s="20"/>
      <c r="I270" s="22"/>
      <c r="J270" s="20"/>
      <c r="K270" s="20"/>
      <c r="L270" s="22"/>
      <c r="M270" s="20"/>
      <c r="N270" s="21"/>
      <c r="O270" s="22"/>
      <c r="P270" s="20"/>
      <c r="Q270" s="22"/>
      <c r="R270" s="3" t="str">
        <f>IF(OR(G270="12R",G270="12L"),_xlfn.XLOOKUP(C270,DB!$A$2:$A$255,DB!$B$2:$B$255,""),IF(OR(G270="30L",G270="30R"),_xlfn.XLOOKUP(C270,DB!$A$2:$A$255,DB!$C$2:$C$255,""),""))</f>
        <v/>
      </c>
      <c r="S270" s="3">
        <f t="shared" si="4"/>
        <v>0</v>
      </c>
      <c r="T270" s="3" t="str">
        <f>_xlfn.XLOOKUP(C270,DB!$A$2:$A$255,DB!$D$2:$D$255,"")</f>
        <v/>
      </c>
    </row>
    <row r="271" spans="1:20" x14ac:dyDescent="0.2">
      <c r="A271" s="20"/>
      <c r="B271" s="20"/>
      <c r="C271" s="20"/>
      <c r="D271" s="20"/>
      <c r="E271" s="20"/>
      <c r="F271" s="21"/>
      <c r="G271" s="20"/>
      <c r="H271" s="20"/>
      <c r="I271" s="22"/>
      <c r="J271" s="20"/>
      <c r="K271" s="20"/>
      <c r="L271" s="22"/>
      <c r="M271" s="20"/>
      <c r="N271" s="21"/>
      <c r="O271" s="22"/>
      <c r="P271" s="20"/>
      <c r="Q271" s="22"/>
      <c r="R271" s="3" t="str">
        <f>IF(OR(G271="12R",G271="12L"),_xlfn.XLOOKUP(C271,DB!$A$2:$A$255,DB!$B$2:$B$255,""),IF(OR(G271="30L",G271="30R"),_xlfn.XLOOKUP(C271,DB!$A$2:$A$255,DB!$C$2:$C$255,""),""))</f>
        <v/>
      </c>
      <c r="S271" s="3">
        <f t="shared" si="4"/>
        <v>0</v>
      </c>
      <c r="T271" s="3" t="str">
        <f>_xlfn.XLOOKUP(C271,DB!$A$2:$A$255,DB!$D$2:$D$255,"")</f>
        <v/>
      </c>
    </row>
    <row r="272" spans="1:20" x14ac:dyDescent="0.2">
      <c r="A272" s="20"/>
      <c r="B272" s="20"/>
      <c r="C272" s="20"/>
      <c r="D272" s="20"/>
      <c r="E272" s="20"/>
      <c r="F272" s="21"/>
      <c r="G272" s="20"/>
      <c r="H272" s="20"/>
      <c r="I272" s="22"/>
      <c r="J272" s="20"/>
      <c r="K272" s="20"/>
      <c r="L272" s="22"/>
      <c r="M272" s="20"/>
      <c r="N272" s="21"/>
      <c r="O272" s="22"/>
      <c r="P272" s="20"/>
      <c r="Q272" s="22"/>
      <c r="R272" s="3" t="str">
        <f>IF(OR(G272="12R",G272="12L"),_xlfn.XLOOKUP(C272,DB!$A$2:$A$255,DB!$B$2:$B$255,""),IF(OR(G272="30L",G272="30R"),_xlfn.XLOOKUP(C272,DB!$A$2:$A$255,DB!$C$2:$C$255,""),""))</f>
        <v/>
      </c>
      <c r="S272" s="3">
        <f t="shared" si="4"/>
        <v>0</v>
      </c>
      <c r="T272" s="3" t="str">
        <f>_xlfn.XLOOKUP(C272,DB!$A$2:$A$255,DB!$D$2:$D$255,"")</f>
        <v/>
      </c>
    </row>
    <row r="273" spans="1:20" x14ac:dyDescent="0.2">
      <c r="A273" s="20"/>
      <c r="B273" s="20"/>
      <c r="C273" s="20"/>
      <c r="D273" s="20"/>
      <c r="E273" s="20"/>
      <c r="F273" s="21"/>
      <c r="G273" s="20"/>
      <c r="H273" s="20"/>
      <c r="I273" s="22"/>
      <c r="J273" s="20"/>
      <c r="K273" s="20"/>
      <c r="L273" s="22"/>
      <c r="M273" s="20"/>
      <c r="N273" s="21"/>
      <c r="O273" s="22"/>
      <c r="P273" s="20"/>
      <c r="Q273" s="22"/>
      <c r="R273" s="3" t="str">
        <f>IF(OR(G273="12R",G273="12L"),_xlfn.XLOOKUP(C273,DB!$A$2:$A$255,DB!$B$2:$B$255,""),IF(OR(G273="30L",G273="30R"),_xlfn.XLOOKUP(C273,DB!$A$2:$A$255,DB!$C$2:$C$255,""),""))</f>
        <v/>
      </c>
      <c r="S273" s="3">
        <f t="shared" si="4"/>
        <v>0</v>
      </c>
      <c r="T273" s="3" t="str">
        <f>_xlfn.XLOOKUP(C273,DB!$A$2:$A$255,DB!$D$2:$D$255,"")</f>
        <v/>
      </c>
    </row>
    <row r="274" spans="1:20" x14ac:dyDescent="0.2">
      <c r="A274" s="20"/>
      <c r="B274" s="20"/>
      <c r="C274" s="20"/>
      <c r="D274" s="20"/>
      <c r="E274" s="20"/>
      <c r="F274" s="21"/>
      <c r="G274" s="20"/>
      <c r="H274" s="20"/>
      <c r="I274" s="22"/>
      <c r="J274" s="20"/>
      <c r="K274" s="20"/>
      <c r="L274" s="22"/>
      <c r="M274" s="20"/>
      <c r="N274" s="21"/>
      <c r="O274" s="22"/>
      <c r="P274" s="20"/>
      <c r="Q274" s="22"/>
      <c r="R274" s="3" t="str">
        <f>IF(OR(G274="12R",G274="12L"),_xlfn.XLOOKUP(C274,DB!$A$2:$A$255,DB!$B$2:$B$255,""),IF(OR(G274="30L",G274="30R"),_xlfn.XLOOKUP(C274,DB!$A$2:$A$255,DB!$C$2:$C$255,""),""))</f>
        <v/>
      </c>
      <c r="S274" s="3">
        <f t="shared" si="4"/>
        <v>0</v>
      </c>
      <c r="T274" s="3" t="str">
        <f>_xlfn.XLOOKUP(C274,DB!$A$2:$A$255,DB!$D$2:$D$255,"")</f>
        <v/>
      </c>
    </row>
    <row r="275" spans="1:20" ht="45" customHeight="1" x14ac:dyDescent="0.2">
      <c r="A275" s="20"/>
      <c r="B275" s="20"/>
      <c r="C275" s="20"/>
      <c r="D275" s="20"/>
      <c r="E275" s="20"/>
      <c r="F275" s="21"/>
      <c r="G275" s="20"/>
      <c r="H275" s="20"/>
      <c r="I275" s="22"/>
      <c r="J275" s="20"/>
      <c r="K275" s="20"/>
      <c r="L275" s="22"/>
      <c r="M275" s="20"/>
      <c r="N275" s="21"/>
      <c r="O275" s="22"/>
      <c r="P275" s="20"/>
      <c r="Q275" s="22"/>
      <c r="R275" s="3" t="str">
        <f>IF(OR(G275="12R",G275="12L"),_xlfn.XLOOKUP(C275,DB!$A$2:$A$255,DB!$B$2:$B$255,""),IF(OR(G275="30L",G275="30R"),_xlfn.XLOOKUP(C275,DB!$A$2:$A$255,DB!$C$2:$C$255,""),""))</f>
        <v/>
      </c>
      <c r="S275" s="3">
        <f t="shared" si="4"/>
        <v>0</v>
      </c>
      <c r="T275" s="3" t="str">
        <f>_xlfn.XLOOKUP(C275,DB!$A$2:$A$255,DB!$D$2:$D$255,"")</f>
        <v/>
      </c>
    </row>
    <row r="276" spans="1:20" x14ac:dyDescent="0.2">
      <c r="A276" s="20"/>
      <c r="B276" s="20"/>
      <c r="C276" s="20"/>
      <c r="D276" s="20"/>
      <c r="E276" s="20"/>
      <c r="F276" s="21"/>
      <c r="G276" s="20"/>
      <c r="H276" s="20"/>
      <c r="I276" s="22"/>
      <c r="J276" s="20"/>
      <c r="K276" s="20"/>
      <c r="L276" s="22"/>
      <c r="M276" s="20"/>
      <c r="N276" s="21"/>
      <c r="O276" s="22"/>
      <c r="P276" s="20"/>
      <c r="Q276" s="22"/>
      <c r="R276" s="3" t="str">
        <f>IF(OR(G276="12R",G276="12L"),_xlfn.XLOOKUP(C276,DB!$A$2:$A$255,DB!$B$2:$B$255,""),IF(OR(G276="30L",G276="30R"),_xlfn.XLOOKUP(C276,DB!$A$2:$A$255,DB!$C$2:$C$255,""),""))</f>
        <v/>
      </c>
      <c r="S276" s="3">
        <f t="shared" si="4"/>
        <v>0</v>
      </c>
      <c r="T276" s="3" t="str">
        <f>_xlfn.XLOOKUP(C276,DB!$A$2:$A$255,DB!$D$2:$D$255,"")</f>
        <v/>
      </c>
    </row>
    <row r="277" spans="1:20" x14ac:dyDescent="0.2">
      <c r="A277" s="20"/>
      <c r="B277" s="20"/>
      <c r="C277" s="20"/>
      <c r="D277" s="20"/>
      <c r="E277" s="20"/>
      <c r="F277" s="21"/>
      <c r="G277" s="20"/>
      <c r="H277" s="20"/>
      <c r="I277" s="22"/>
      <c r="J277" s="20"/>
      <c r="K277" s="20"/>
      <c r="L277" s="22"/>
      <c r="M277" s="20"/>
      <c r="N277" s="21"/>
      <c r="O277" s="22"/>
      <c r="P277" s="20"/>
      <c r="Q277" s="22"/>
      <c r="R277" s="3" t="str">
        <f>IF(OR(G277="12R",G277="12L"),_xlfn.XLOOKUP(C277,DB!$A$2:$A$255,DB!$B$2:$B$255,""),IF(OR(G277="30L",G277="30R"),_xlfn.XLOOKUP(C277,DB!$A$2:$A$255,DB!$C$2:$C$255,""),""))</f>
        <v/>
      </c>
      <c r="S277" s="3">
        <f t="shared" si="4"/>
        <v>0</v>
      </c>
      <c r="T277" s="3" t="str">
        <f>_xlfn.XLOOKUP(C277,DB!$A$2:$A$255,DB!$D$2:$D$255,"")</f>
        <v/>
      </c>
    </row>
    <row r="278" spans="1:20" x14ac:dyDescent="0.2">
      <c r="A278" s="20"/>
      <c r="B278" s="20"/>
      <c r="C278" s="20"/>
      <c r="D278" s="20"/>
      <c r="E278" s="20"/>
      <c r="F278" s="21"/>
      <c r="G278" s="20"/>
      <c r="H278" s="20"/>
      <c r="I278" s="22"/>
      <c r="J278" s="20"/>
      <c r="K278" s="20"/>
      <c r="L278" s="22"/>
      <c r="M278" s="20"/>
      <c r="N278" s="21"/>
      <c r="O278" s="22"/>
      <c r="P278" s="20"/>
      <c r="Q278" s="22"/>
      <c r="R278" s="3" t="str">
        <f>IF(OR(G278="12R",G278="12L"),_xlfn.XLOOKUP(C278,DB!$A$2:$A$255,DB!$B$2:$B$255,""),IF(OR(G278="30L",G278="30R"),_xlfn.XLOOKUP(C278,DB!$A$2:$A$255,DB!$C$2:$C$255,""),""))</f>
        <v/>
      </c>
      <c r="S278" s="3">
        <f t="shared" si="4"/>
        <v>0</v>
      </c>
      <c r="T278" s="3" t="str">
        <f>_xlfn.XLOOKUP(C278,DB!$A$2:$A$255,DB!$D$2:$D$255,"")</f>
        <v/>
      </c>
    </row>
    <row r="279" spans="1:20" x14ac:dyDescent="0.2">
      <c r="A279" s="20"/>
      <c r="B279" s="20"/>
      <c r="C279" s="20"/>
      <c r="D279" s="20"/>
      <c r="E279" s="20"/>
      <c r="F279" s="21"/>
      <c r="G279" s="20"/>
      <c r="H279" s="20"/>
      <c r="I279" s="22"/>
      <c r="J279" s="20"/>
      <c r="K279" s="20"/>
      <c r="L279" s="22"/>
      <c r="M279" s="20"/>
      <c r="N279" s="21"/>
      <c r="O279" s="22"/>
      <c r="P279" s="20"/>
      <c r="Q279" s="22"/>
      <c r="R279" s="3" t="str">
        <f>IF(OR(G279="12R",G279="12L"),_xlfn.XLOOKUP(C279,DB!$A$2:$A$255,DB!$B$2:$B$255,""),IF(OR(G279="30L",G279="30R"),_xlfn.XLOOKUP(C279,DB!$A$2:$A$255,DB!$C$2:$C$255,""),""))</f>
        <v/>
      </c>
      <c r="S279" s="3">
        <f t="shared" si="4"/>
        <v>0</v>
      </c>
      <c r="T279" s="3" t="str">
        <f>_xlfn.XLOOKUP(C279,DB!$A$2:$A$255,DB!$D$2:$D$255,"")</f>
        <v/>
      </c>
    </row>
    <row r="280" spans="1:20" x14ac:dyDescent="0.2">
      <c r="A280" s="20"/>
      <c r="B280" s="20"/>
      <c r="C280" s="20"/>
      <c r="D280" s="20"/>
      <c r="E280" s="20"/>
      <c r="F280" s="21"/>
      <c r="G280" s="20"/>
      <c r="H280" s="20"/>
      <c r="I280" s="22"/>
      <c r="J280" s="20"/>
      <c r="K280" s="20"/>
      <c r="L280" s="22"/>
      <c r="M280" s="20"/>
      <c r="N280" s="21"/>
      <c r="O280" s="22"/>
      <c r="P280" s="20"/>
      <c r="Q280" s="22"/>
      <c r="R280" s="3" t="str">
        <f>IF(OR(G280="12R",G280="12L"),_xlfn.XLOOKUP(C280,DB!$A$2:$A$255,DB!$B$2:$B$255,""),IF(OR(G280="30L",G280="30R"),_xlfn.XLOOKUP(C280,DB!$A$2:$A$255,DB!$C$2:$C$255,""),""))</f>
        <v/>
      </c>
      <c r="S280" s="3">
        <f t="shared" si="4"/>
        <v>0</v>
      </c>
      <c r="T280" s="3" t="str">
        <f>_xlfn.XLOOKUP(C280,DB!$A$2:$A$255,DB!$D$2:$D$255,"")</f>
        <v/>
      </c>
    </row>
    <row r="281" spans="1:20" x14ac:dyDescent="0.2">
      <c r="A281" s="20"/>
      <c r="B281" s="20"/>
      <c r="C281" s="20"/>
      <c r="D281" s="20"/>
      <c r="E281" s="20"/>
      <c r="F281" s="21"/>
      <c r="G281" s="20"/>
      <c r="H281" s="20"/>
      <c r="I281" s="22"/>
      <c r="J281" s="20"/>
      <c r="K281" s="20"/>
      <c r="L281" s="22"/>
      <c r="M281" s="20"/>
      <c r="N281" s="21"/>
      <c r="O281" s="22"/>
      <c r="P281" s="20"/>
      <c r="Q281" s="22"/>
      <c r="R281" s="3" t="str">
        <f>IF(OR(G281="12R",G281="12L"),_xlfn.XLOOKUP(C281,DB!$A$2:$A$255,DB!$B$2:$B$255,""),IF(OR(G281="30L",G281="30R"),_xlfn.XLOOKUP(C281,DB!$A$2:$A$255,DB!$C$2:$C$255,""),""))</f>
        <v/>
      </c>
      <c r="S281" s="3">
        <f t="shared" si="4"/>
        <v>0</v>
      </c>
      <c r="T281" s="3" t="str">
        <f>_xlfn.XLOOKUP(C281,DB!$A$2:$A$255,DB!$D$2:$D$255,"")</f>
        <v/>
      </c>
    </row>
    <row r="282" spans="1:20" x14ac:dyDescent="0.2">
      <c r="A282" s="20"/>
      <c r="B282" s="20"/>
      <c r="C282" s="20"/>
      <c r="D282" s="20"/>
      <c r="E282" s="20"/>
      <c r="F282" s="21"/>
      <c r="G282" s="20"/>
      <c r="H282" s="20"/>
      <c r="I282" s="22"/>
      <c r="J282" s="20"/>
      <c r="K282" s="20"/>
      <c r="L282" s="22"/>
      <c r="M282" s="20"/>
      <c r="N282" s="21"/>
      <c r="O282" s="22"/>
      <c r="P282" s="20"/>
      <c r="Q282" s="22"/>
      <c r="R282" s="3" t="str">
        <f>IF(OR(G282="12R",G282="12L"),_xlfn.XLOOKUP(C282,DB!$A$2:$A$255,DB!$B$2:$B$255,""),IF(OR(G282="30L",G282="30R"),_xlfn.XLOOKUP(C282,DB!$A$2:$A$255,DB!$C$2:$C$255,""),""))</f>
        <v/>
      </c>
      <c r="S282" s="3">
        <f t="shared" si="4"/>
        <v>0</v>
      </c>
      <c r="T282" s="3" t="str">
        <f>_xlfn.XLOOKUP(C282,DB!$A$2:$A$255,DB!$D$2:$D$255,"")</f>
        <v/>
      </c>
    </row>
    <row r="283" spans="1:20" x14ac:dyDescent="0.2">
      <c r="A283" s="20"/>
      <c r="B283" s="20"/>
      <c r="C283" s="20"/>
      <c r="D283" s="20"/>
      <c r="E283" s="20"/>
      <c r="F283" s="21"/>
      <c r="G283" s="20"/>
      <c r="H283" s="20"/>
      <c r="I283" s="22"/>
      <c r="J283" s="20"/>
      <c r="K283" s="20"/>
      <c r="L283" s="22"/>
      <c r="M283" s="20"/>
      <c r="N283" s="21"/>
      <c r="O283" s="22"/>
      <c r="P283" s="20"/>
      <c r="Q283" s="22"/>
      <c r="R283" s="3" t="str">
        <f>IF(OR(G283="12R",G283="12L"),_xlfn.XLOOKUP(C283,DB!$A$2:$A$255,DB!$B$2:$B$255,""),IF(OR(G283="30L",G283="30R"),_xlfn.XLOOKUP(C283,DB!$A$2:$A$255,DB!$C$2:$C$255,""),""))</f>
        <v/>
      </c>
      <c r="S283" s="3">
        <f t="shared" si="4"/>
        <v>0</v>
      </c>
      <c r="T283" s="3" t="str">
        <f>_xlfn.XLOOKUP(C283,DB!$A$2:$A$255,DB!$D$2:$D$255,"")</f>
        <v/>
      </c>
    </row>
    <row r="284" spans="1:20" x14ac:dyDescent="0.2">
      <c r="A284" s="20"/>
      <c r="B284" s="20"/>
      <c r="C284" s="20"/>
      <c r="D284" s="20"/>
      <c r="E284" s="20"/>
      <c r="F284" s="21"/>
      <c r="G284" s="20"/>
      <c r="H284" s="20"/>
      <c r="I284" s="22"/>
      <c r="J284" s="20"/>
      <c r="K284" s="20"/>
      <c r="L284" s="22"/>
      <c r="M284" s="20"/>
      <c r="N284" s="21"/>
      <c r="O284" s="22"/>
      <c r="P284" s="20"/>
      <c r="Q284" s="22"/>
      <c r="R284" s="3" t="str">
        <f>IF(OR(G284="12R",G284="12L"),_xlfn.XLOOKUP(C284,DB!$A$2:$A$255,DB!$B$2:$B$255,""),IF(OR(G284="30L",G284="30R"),_xlfn.XLOOKUP(C284,DB!$A$2:$A$255,DB!$C$2:$C$255,""),""))</f>
        <v/>
      </c>
      <c r="S284" s="3">
        <f t="shared" si="4"/>
        <v>0</v>
      </c>
      <c r="T284" s="3" t="str">
        <f>_xlfn.XLOOKUP(C284,DB!$A$2:$A$255,DB!$D$2:$D$255,"")</f>
        <v/>
      </c>
    </row>
    <row r="285" spans="1:20" x14ac:dyDescent="0.2">
      <c r="A285" s="20"/>
      <c r="B285" s="20"/>
      <c r="C285" s="20"/>
      <c r="D285" s="20"/>
      <c r="E285" s="20"/>
      <c r="F285" s="21"/>
      <c r="G285" s="20"/>
      <c r="H285" s="20"/>
      <c r="I285" s="22"/>
      <c r="J285" s="20"/>
      <c r="K285" s="20"/>
      <c r="L285" s="22"/>
      <c r="M285" s="20"/>
      <c r="N285" s="21"/>
      <c r="O285" s="22"/>
      <c r="P285" s="20"/>
      <c r="Q285" s="22"/>
      <c r="R285" s="3" t="str">
        <f>IF(OR(G285="12R",G285="12L"),_xlfn.XLOOKUP(C285,DB!$A$2:$A$255,DB!$B$2:$B$255,""),IF(OR(G285="30L",G285="30R"),_xlfn.XLOOKUP(C285,DB!$A$2:$A$255,DB!$C$2:$C$255,""),""))</f>
        <v/>
      </c>
      <c r="S285" s="3">
        <f t="shared" ref="S285:S348" si="5">HOUR(F285)</f>
        <v>0</v>
      </c>
      <c r="T285" s="3" t="str">
        <f>_xlfn.XLOOKUP(C285,DB!$A$2:$A$255,DB!$D$2:$D$255,"")</f>
        <v/>
      </c>
    </row>
    <row r="286" spans="1:20" x14ac:dyDescent="0.2">
      <c r="A286" s="20"/>
      <c r="B286" s="20"/>
      <c r="C286" s="20"/>
      <c r="D286" s="20"/>
      <c r="E286" s="20"/>
      <c r="F286" s="21"/>
      <c r="G286" s="20"/>
      <c r="H286" s="20"/>
      <c r="I286" s="22"/>
      <c r="J286" s="20"/>
      <c r="K286" s="20"/>
      <c r="L286" s="22"/>
      <c r="M286" s="20"/>
      <c r="N286" s="21"/>
      <c r="O286" s="22"/>
      <c r="P286" s="20"/>
      <c r="Q286" s="22"/>
      <c r="R286" s="3" t="str">
        <f>IF(OR(G286="12R",G286="12L"),_xlfn.XLOOKUP(C286,DB!$A$2:$A$255,DB!$B$2:$B$255,""),IF(OR(G286="30L",G286="30R"),_xlfn.XLOOKUP(C286,DB!$A$2:$A$255,DB!$C$2:$C$255,""),""))</f>
        <v/>
      </c>
      <c r="S286" s="3">
        <f t="shared" si="5"/>
        <v>0</v>
      </c>
      <c r="T286" s="3" t="str">
        <f>_xlfn.XLOOKUP(C286,DB!$A$2:$A$255,DB!$D$2:$D$255,"")</f>
        <v/>
      </c>
    </row>
    <row r="287" spans="1:20" x14ac:dyDescent="0.2">
      <c r="A287" s="20"/>
      <c r="B287" s="20"/>
      <c r="C287" s="20"/>
      <c r="D287" s="20"/>
      <c r="E287" s="20"/>
      <c r="F287" s="21"/>
      <c r="G287" s="20"/>
      <c r="H287" s="20"/>
      <c r="I287" s="22"/>
      <c r="J287" s="20"/>
      <c r="K287" s="20"/>
      <c r="L287" s="22"/>
      <c r="M287" s="20"/>
      <c r="N287" s="21"/>
      <c r="O287" s="22"/>
      <c r="P287" s="20"/>
      <c r="Q287" s="22"/>
      <c r="R287" s="3" t="str">
        <f>IF(OR(G287="12R",G287="12L"),_xlfn.XLOOKUP(C287,DB!$A$2:$A$255,DB!$B$2:$B$255,""),IF(OR(G287="30L",G287="30R"),_xlfn.XLOOKUP(C287,DB!$A$2:$A$255,DB!$C$2:$C$255,""),""))</f>
        <v/>
      </c>
      <c r="S287" s="3">
        <f t="shared" si="5"/>
        <v>0</v>
      </c>
      <c r="T287" s="3" t="str">
        <f>_xlfn.XLOOKUP(C287,DB!$A$2:$A$255,DB!$D$2:$D$255,"")</f>
        <v/>
      </c>
    </row>
    <row r="288" spans="1:20" x14ac:dyDescent="0.2">
      <c r="A288" s="20"/>
      <c r="B288" s="20"/>
      <c r="C288" s="20"/>
      <c r="D288" s="20"/>
      <c r="E288" s="20"/>
      <c r="F288" s="21"/>
      <c r="G288" s="20"/>
      <c r="H288" s="20"/>
      <c r="I288" s="22"/>
      <c r="J288" s="20"/>
      <c r="K288" s="20"/>
      <c r="L288" s="22"/>
      <c r="M288" s="20"/>
      <c r="N288" s="21"/>
      <c r="O288" s="22"/>
      <c r="P288" s="20"/>
      <c r="Q288" s="22"/>
      <c r="R288" s="3" t="str">
        <f>IF(OR(G288="12R",G288="12L"),_xlfn.XLOOKUP(C288,DB!$A$2:$A$255,DB!$B$2:$B$255,""),IF(OR(G288="30L",G288="30R"),_xlfn.XLOOKUP(C288,DB!$A$2:$A$255,DB!$C$2:$C$255,""),""))</f>
        <v/>
      </c>
      <c r="S288" s="3">
        <f t="shared" si="5"/>
        <v>0</v>
      </c>
      <c r="T288" s="3" t="str">
        <f>_xlfn.XLOOKUP(C288,DB!$A$2:$A$255,DB!$D$2:$D$255,"")</f>
        <v/>
      </c>
    </row>
    <row r="289" spans="1:20" x14ac:dyDescent="0.2">
      <c r="A289" s="20"/>
      <c r="B289" s="20"/>
      <c r="C289" s="20"/>
      <c r="D289" s="20"/>
      <c r="E289" s="20"/>
      <c r="F289" s="21"/>
      <c r="G289" s="20"/>
      <c r="H289" s="20"/>
      <c r="I289" s="22"/>
      <c r="J289" s="20"/>
      <c r="K289" s="20"/>
      <c r="L289" s="22"/>
      <c r="M289" s="20"/>
      <c r="N289" s="21"/>
      <c r="O289" s="22"/>
      <c r="P289" s="20"/>
      <c r="Q289" s="22"/>
      <c r="R289" s="3" t="str">
        <f>IF(OR(G289="12R",G289="12L"),_xlfn.XLOOKUP(C289,DB!$A$2:$A$255,DB!$B$2:$B$255,""),IF(OR(G289="30L",G289="30R"),_xlfn.XLOOKUP(C289,DB!$A$2:$A$255,DB!$C$2:$C$255,""),""))</f>
        <v/>
      </c>
      <c r="S289" s="3">
        <f t="shared" si="5"/>
        <v>0</v>
      </c>
      <c r="T289" s="3" t="str">
        <f>_xlfn.XLOOKUP(C289,DB!$A$2:$A$255,DB!$D$2:$D$255,"")</f>
        <v/>
      </c>
    </row>
    <row r="290" spans="1:20" x14ac:dyDescent="0.2">
      <c r="A290" s="20"/>
      <c r="B290" s="20"/>
      <c r="C290" s="20"/>
      <c r="D290" s="20"/>
      <c r="E290" s="20"/>
      <c r="F290" s="21"/>
      <c r="G290" s="20"/>
      <c r="H290" s="20"/>
      <c r="I290" s="22"/>
      <c r="J290" s="20"/>
      <c r="K290" s="20"/>
      <c r="L290" s="22"/>
      <c r="M290" s="20"/>
      <c r="N290" s="21"/>
      <c r="O290" s="22"/>
      <c r="P290" s="20"/>
      <c r="Q290" s="22"/>
      <c r="R290" s="3" t="str">
        <f>IF(OR(G290="12R",G290="12L"),_xlfn.XLOOKUP(C290,DB!$A$2:$A$255,DB!$B$2:$B$255,""),IF(OR(G290="30L",G290="30R"),_xlfn.XLOOKUP(C290,DB!$A$2:$A$255,DB!$C$2:$C$255,""),""))</f>
        <v/>
      </c>
      <c r="S290" s="3">
        <f t="shared" si="5"/>
        <v>0</v>
      </c>
      <c r="T290" s="3" t="str">
        <f>_xlfn.XLOOKUP(C290,DB!$A$2:$A$255,DB!$D$2:$D$255,"")</f>
        <v/>
      </c>
    </row>
    <row r="291" spans="1:20" x14ac:dyDescent="0.2">
      <c r="A291" s="20"/>
      <c r="B291" s="20"/>
      <c r="C291" s="20"/>
      <c r="D291" s="20"/>
      <c r="E291" s="20"/>
      <c r="F291" s="21"/>
      <c r="G291" s="20"/>
      <c r="H291" s="20"/>
      <c r="I291" s="22"/>
      <c r="J291" s="20"/>
      <c r="K291" s="20"/>
      <c r="L291" s="22"/>
      <c r="M291" s="20"/>
      <c r="N291" s="21"/>
      <c r="O291" s="22"/>
      <c r="P291" s="20"/>
      <c r="Q291" s="22"/>
      <c r="R291" s="3" t="str">
        <f>IF(OR(G291="12R",G291="12L"),_xlfn.XLOOKUP(C291,DB!$A$2:$A$255,DB!$B$2:$B$255,""),IF(OR(G291="30L",G291="30R"),_xlfn.XLOOKUP(C291,DB!$A$2:$A$255,DB!$C$2:$C$255,""),""))</f>
        <v/>
      </c>
      <c r="S291" s="3">
        <f t="shared" si="5"/>
        <v>0</v>
      </c>
      <c r="T291" s="3" t="str">
        <f>_xlfn.XLOOKUP(C291,DB!$A$2:$A$255,DB!$D$2:$D$255,"")</f>
        <v/>
      </c>
    </row>
    <row r="292" spans="1:20" x14ac:dyDescent="0.2">
      <c r="A292" s="20"/>
      <c r="B292" s="20"/>
      <c r="C292" s="20"/>
      <c r="D292" s="20"/>
      <c r="E292" s="20"/>
      <c r="F292" s="21"/>
      <c r="G292" s="20"/>
      <c r="H292" s="20"/>
      <c r="I292" s="22"/>
      <c r="J292" s="20"/>
      <c r="K292" s="20"/>
      <c r="L292" s="22"/>
      <c r="M292" s="20"/>
      <c r="N292" s="21"/>
      <c r="O292" s="22"/>
      <c r="P292" s="20"/>
      <c r="Q292" s="22"/>
      <c r="R292" s="3" t="str">
        <f>IF(OR(G292="12R",G292="12L"),_xlfn.XLOOKUP(C292,DB!$A$2:$A$255,DB!$B$2:$B$255,""),IF(OR(G292="30L",G292="30R"),_xlfn.XLOOKUP(C292,DB!$A$2:$A$255,DB!$C$2:$C$255,""),""))</f>
        <v/>
      </c>
      <c r="S292" s="3">
        <f t="shared" si="5"/>
        <v>0</v>
      </c>
      <c r="T292" s="3" t="str">
        <f>_xlfn.XLOOKUP(C292,DB!$A$2:$A$255,DB!$D$2:$D$255,"")</f>
        <v/>
      </c>
    </row>
    <row r="293" spans="1:20" x14ac:dyDescent="0.2">
      <c r="A293" s="20"/>
      <c r="B293" s="20"/>
      <c r="C293" s="20"/>
      <c r="D293" s="20"/>
      <c r="E293" s="20"/>
      <c r="F293" s="21"/>
      <c r="G293" s="20"/>
      <c r="H293" s="20"/>
      <c r="I293" s="22"/>
      <c r="J293" s="20"/>
      <c r="K293" s="20"/>
      <c r="L293" s="22"/>
      <c r="M293" s="20"/>
      <c r="N293" s="21"/>
      <c r="O293" s="22"/>
      <c r="P293" s="20"/>
      <c r="Q293" s="22"/>
      <c r="R293" s="3" t="str">
        <f>IF(OR(G293="12R",G293="12L"),_xlfn.XLOOKUP(C293,DB!$A$2:$A$255,DB!$B$2:$B$255,""),IF(OR(G293="30L",G293="30R"),_xlfn.XLOOKUP(C293,DB!$A$2:$A$255,DB!$C$2:$C$255,""),""))</f>
        <v/>
      </c>
      <c r="S293" s="3">
        <f t="shared" si="5"/>
        <v>0</v>
      </c>
      <c r="T293" s="3" t="str">
        <f>_xlfn.XLOOKUP(C293,DB!$A$2:$A$255,DB!$D$2:$D$255,"")</f>
        <v/>
      </c>
    </row>
    <row r="294" spans="1:20" x14ac:dyDescent="0.2">
      <c r="A294" s="20"/>
      <c r="B294" s="20"/>
      <c r="C294" s="20"/>
      <c r="D294" s="20"/>
      <c r="E294" s="20"/>
      <c r="F294" s="21"/>
      <c r="G294" s="20"/>
      <c r="H294" s="20"/>
      <c r="I294" s="22"/>
      <c r="J294" s="20"/>
      <c r="K294" s="20"/>
      <c r="L294" s="22"/>
      <c r="M294" s="20"/>
      <c r="N294" s="21"/>
      <c r="O294" s="22"/>
      <c r="P294" s="20"/>
      <c r="Q294" s="22"/>
      <c r="R294" s="3" t="str">
        <f>IF(OR(G294="12R",G294="12L"),_xlfn.XLOOKUP(C294,DB!$A$2:$A$255,DB!$B$2:$B$255,""),IF(OR(G294="30L",G294="30R"),_xlfn.XLOOKUP(C294,DB!$A$2:$A$255,DB!$C$2:$C$255,""),""))</f>
        <v/>
      </c>
      <c r="S294" s="3">
        <f t="shared" si="5"/>
        <v>0</v>
      </c>
      <c r="T294" s="3" t="str">
        <f>_xlfn.XLOOKUP(C294,DB!$A$2:$A$255,DB!$D$2:$D$255,"")</f>
        <v/>
      </c>
    </row>
    <row r="295" spans="1:20" x14ac:dyDescent="0.2">
      <c r="A295" s="20"/>
      <c r="B295" s="20"/>
      <c r="C295" s="20"/>
      <c r="D295" s="20"/>
      <c r="E295" s="20"/>
      <c r="F295" s="21"/>
      <c r="G295" s="20"/>
      <c r="H295" s="20"/>
      <c r="I295" s="22"/>
      <c r="J295" s="20"/>
      <c r="K295" s="20"/>
      <c r="L295" s="22"/>
      <c r="M295" s="20"/>
      <c r="N295" s="21"/>
      <c r="O295" s="22"/>
      <c r="P295" s="20"/>
      <c r="Q295" s="22"/>
      <c r="R295" s="3" t="str">
        <f>IF(OR(G295="12R",G295="12L"),_xlfn.XLOOKUP(C295,DB!$A$2:$A$255,DB!$B$2:$B$255,""),IF(OR(G295="30L",G295="30R"),_xlfn.XLOOKUP(C295,DB!$A$2:$A$255,DB!$C$2:$C$255,""),""))</f>
        <v/>
      </c>
      <c r="S295" s="3">
        <f t="shared" si="5"/>
        <v>0</v>
      </c>
      <c r="T295" s="3" t="str">
        <f>_xlfn.XLOOKUP(C295,DB!$A$2:$A$255,DB!$D$2:$D$255,"")</f>
        <v/>
      </c>
    </row>
    <row r="296" spans="1:20" x14ac:dyDescent="0.2">
      <c r="A296" s="20"/>
      <c r="B296" s="20"/>
      <c r="C296" s="20"/>
      <c r="D296" s="20"/>
      <c r="E296" s="20"/>
      <c r="F296" s="21"/>
      <c r="G296" s="20"/>
      <c r="H296" s="20"/>
      <c r="I296" s="22"/>
      <c r="J296" s="20"/>
      <c r="K296" s="20"/>
      <c r="L296" s="22"/>
      <c r="M296" s="20"/>
      <c r="N296" s="21"/>
      <c r="O296" s="22"/>
      <c r="P296" s="20"/>
      <c r="Q296" s="22"/>
      <c r="R296" s="3" t="str">
        <f>IF(OR(G296="12R",G296="12L"),_xlfn.XLOOKUP(C296,DB!$A$2:$A$255,DB!$B$2:$B$255,""),IF(OR(G296="30L",G296="30R"),_xlfn.XLOOKUP(C296,DB!$A$2:$A$255,DB!$C$2:$C$255,""),""))</f>
        <v/>
      </c>
      <c r="S296" s="3">
        <f t="shared" si="5"/>
        <v>0</v>
      </c>
      <c r="T296" s="3" t="str">
        <f>_xlfn.XLOOKUP(C296,DB!$A$2:$A$255,DB!$D$2:$D$255,"")</f>
        <v/>
      </c>
    </row>
    <row r="297" spans="1:20" x14ac:dyDescent="0.2">
      <c r="A297" s="20"/>
      <c r="B297" s="20"/>
      <c r="C297" s="20"/>
      <c r="D297" s="20"/>
      <c r="E297" s="20"/>
      <c r="F297" s="21"/>
      <c r="G297" s="20"/>
      <c r="H297" s="20"/>
      <c r="I297" s="22"/>
      <c r="J297" s="20"/>
      <c r="K297" s="20"/>
      <c r="L297" s="22"/>
      <c r="M297" s="20"/>
      <c r="N297" s="21"/>
      <c r="O297" s="22"/>
      <c r="P297" s="20"/>
      <c r="Q297" s="22"/>
      <c r="R297" s="3" t="str">
        <f>IF(OR(G297="12R",G297="12L"),_xlfn.XLOOKUP(C297,DB!$A$2:$A$255,DB!$B$2:$B$255,""),IF(OR(G297="30L",G297="30R"),_xlfn.XLOOKUP(C297,DB!$A$2:$A$255,DB!$C$2:$C$255,""),""))</f>
        <v/>
      </c>
      <c r="S297" s="3">
        <f t="shared" si="5"/>
        <v>0</v>
      </c>
      <c r="T297" s="3" t="str">
        <f>_xlfn.XLOOKUP(C297,DB!$A$2:$A$255,DB!$D$2:$D$255,"")</f>
        <v/>
      </c>
    </row>
    <row r="298" spans="1:20" x14ac:dyDescent="0.2">
      <c r="A298" s="20"/>
      <c r="B298" s="20"/>
      <c r="C298" s="20"/>
      <c r="D298" s="20"/>
      <c r="E298" s="20"/>
      <c r="F298" s="21"/>
      <c r="G298" s="20"/>
      <c r="H298" s="20"/>
      <c r="I298" s="22"/>
      <c r="J298" s="20"/>
      <c r="K298" s="20"/>
      <c r="L298" s="22"/>
      <c r="M298" s="20"/>
      <c r="N298" s="21"/>
      <c r="O298" s="22"/>
      <c r="P298" s="20"/>
      <c r="Q298" s="22"/>
      <c r="R298" s="3" t="str">
        <f>IF(OR(G298="12R",G298="12L"),_xlfn.XLOOKUP(C298,DB!$A$2:$A$255,DB!$B$2:$B$255,""),IF(OR(G298="30L",G298="30R"),_xlfn.XLOOKUP(C298,DB!$A$2:$A$255,DB!$C$2:$C$255,""),""))</f>
        <v/>
      </c>
      <c r="S298" s="3">
        <f t="shared" si="5"/>
        <v>0</v>
      </c>
      <c r="T298" s="3" t="str">
        <f>_xlfn.XLOOKUP(C298,DB!$A$2:$A$255,DB!$D$2:$D$255,"")</f>
        <v/>
      </c>
    </row>
    <row r="299" spans="1:20" x14ac:dyDescent="0.2">
      <c r="A299" s="20"/>
      <c r="B299" s="20"/>
      <c r="C299" s="20"/>
      <c r="D299" s="20"/>
      <c r="E299" s="20"/>
      <c r="F299" s="21"/>
      <c r="G299" s="20"/>
      <c r="H299" s="20"/>
      <c r="I299" s="22"/>
      <c r="J299" s="20"/>
      <c r="K299" s="20"/>
      <c r="L299" s="22"/>
      <c r="M299" s="20"/>
      <c r="N299" s="21"/>
      <c r="O299" s="22"/>
      <c r="P299" s="20"/>
      <c r="Q299" s="22"/>
      <c r="R299" s="3" t="str">
        <f>IF(OR(G299="12R",G299="12L"),_xlfn.XLOOKUP(C299,DB!$A$2:$A$255,DB!$B$2:$B$255,""),IF(OR(G299="30L",G299="30R"),_xlfn.XLOOKUP(C299,DB!$A$2:$A$255,DB!$C$2:$C$255,""),""))</f>
        <v/>
      </c>
      <c r="S299" s="3">
        <f t="shared" si="5"/>
        <v>0</v>
      </c>
      <c r="T299" s="3" t="str">
        <f>_xlfn.XLOOKUP(C299,DB!$A$2:$A$255,DB!$D$2:$D$255,"")</f>
        <v/>
      </c>
    </row>
    <row r="300" spans="1:20" x14ac:dyDescent="0.2">
      <c r="A300" s="20"/>
      <c r="B300" s="20"/>
      <c r="C300" s="20"/>
      <c r="D300" s="20"/>
      <c r="E300" s="20"/>
      <c r="F300" s="21"/>
      <c r="G300" s="20"/>
      <c r="H300" s="20"/>
      <c r="I300" s="22"/>
      <c r="J300" s="20"/>
      <c r="K300" s="20"/>
      <c r="L300" s="22"/>
      <c r="M300" s="20"/>
      <c r="N300" s="21"/>
      <c r="O300" s="22"/>
      <c r="P300" s="20"/>
      <c r="Q300" s="22"/>
      <c r="R300" s="3" t="str">
        <f>IF(OR(G300="12R",G300="12L"),_xlfn.XLOOKUP(C300,DB!$A$2:$A$255,DB!$B$2:$B$255,""),IF(OR(G300="30L",G300="30R"),_xlfn.XLOOKUP(C300,DB!$A$2:$A$255,DB!$C$2:$C$255,""),""))</f>
        <v/>
      </c>
      <c r="S300" s="3">
        <f t="shared" si="5"/>
        <v>0</v>
      </c>
      <c r="T300" s="3" t="str">
        <f>_xlfn.XLOOKUP(C300,DB!$A$2:$A$255,DB!$D$2:$D$255,"")</f>
        <v/>
      </c>
    </row>
    <row r="301" spans="1:20" x14ac:dyDescent="0.2">
      <c r="A301" s="20"/>
      <c r="B301" s="20"/>
      <c r="C301" s="20"/>
      <c r="D301" s="20"/>
      <c r="E301" s="20"/>
      <c r="F301" s="21"/>
      <c r="G301" s="20"/>
      <c r="H301" s="20"/>
      <c r="I301" s="22"/>
      <c r="J301" s="20"/>
      <c r="K301" s="20"/>
      <c r="L301" s="22"/>
      <c r="M301" s="20"/>
      <c r="N301" s="21"/>
      <c r="O301" s="22"/>
      <c r="P301" s="20"/>
      <c r="Q301" s="22"/>
      <c r="R301" s="3" t="str">
        <f>IF(OR(G301="12R",G301="12L"),_xlfn.XLOOKUP(C301,DB!$A$2:$A$255,DB!$B$2:$B$255,""),IF(OR(G301="30L",G301="30R"),_xlfn.XLOOKUP(C301,DB!$A$2:$A$255,DB!$C$2:$C$255,""),""))</f>
        <v/>
      </c>
      <c r="S301" s="3">
        <f t="shared" si="5"/>
        <v>0</v>
      </c>
      <c r="T301" s="3" t="str">
        <f>_xlfn.XLOOKUP(C301,DB!$A$2:$A$255,DB!$D$2:$D$255,"")</f>
        <v/>
      </c>
    </row>
    <row r="302" spans="1:20" x14ac:dyDescent="0.2">
      <c r="A302" s="20"/>
      <c r="B302" s="20"/>
      <c r="C302" s="20"/>
      <c r="D302" s="20"/>
      <c r="E302" s="20"/>
      <c r="F302" s="21"/>
      <c r="G302" s="20"/>
      <c r="H302" s="20"/>
      <c r="I302" s="22"/>
      <c r="J302" s="20"/>
      <c r="K302" s="20"/>
      <c r="L302" s="22"/>
      <c r="M302" s="20"/>
      <c r="N302" s="21"/>
      <c r="O302" s="22"/>
      <c r="P302" s="20"/>
      <c r="Q302" s="22"/>
      <c r="R302" s="3" t="str">
        <f>IF(OR(G302="12R",G302="12L"),_xlfn.XLOOKUP(C302,DB!$A$2:$A$255,DB!$B$2:$B$255,""),IF(OR(G302="30L",G302="30R"),_xlfn.XLOOKUP(C302,DB!$A$2:$A$255,DB!$C$2:$C$255,""),""))</f>
        <v/>
      </c>
      <c r="S302" s="3">
        <f t="shared" si="5"/>
        <v>0</v>
      </c>
      <c r="T302" s="3" t="str">
        <f>_xlfn.XLOOKUP(C302,DB!$A$2:$A$255,DB!$D$2:$D$255,"")</f>
        <v/>
      </c>
    </row>
    <row r="303" spans="1:20" x14ac:dyDescent="0.2">
      <c r="A303" s="20"/>
      <c r="B303" s="20"/>
      <c r="C303" s="20"/>
      <c r="D303" s="20"/>
      <c r="E303" s="20"/>
      <c r="F303" s="21"/>
      <c r="G303" s="20"/>
      <c r="H303" s="20"/>
      <c r="I303" s="22"/>
      <c r="J303" s="20"/>
      <c r="K303" s="20"/>
      <c r="L303" s="22"/>
      <c r="M303" s="20"/>
      <c r="N303" s="21"/>
      <c r="O303" s="22"/>
      <c r="P303" s="20"/>
      <c r="Q303" s="22"/>
      <c r="R303" s="3" t="str">
        <f>IF(OR(G303="12R",G303="12L"),_xlfn.XLOOKUP(C303,DB!$A$2:$A$255,DB!$B$2:$B$255,""),IF(OR(G303="30L",G303="30R"),_xlfn.XLOOKUP(C303,DB!$A$2:$A$255,DB!$C$2:$C$255,""),""))</f>
        <v/>
      </c>
      <c r="S303" s="3">
        <f t="shared" si="5"/>
        <v>0</v>
      </c>
      <c r="T303" s="3" t="str">
        <f>_xlfn.XLOOKUP(C303,DB!$A$2:$A$255,DB!$D$2:$D$255,"")</f>
        <v/>
      </c>
    </row>
    <row r="304" spans="1:20" x14ac:dyDescent="0.2">
      <c r="A304" s="20"/>
      <c r="B304" s="20"/>
      <c r="C304" s="20"/>
      <c r="D304" s="20"/>
      <c r="E304" s="20"/>
      <c r="F304" s="21"/>
      <c r="G304" s="20"/>
      <c r="H304" s="20"/>
      <c r="I304" s="22"/>
      <c r="J304" s="20"/>
      <c r="K304" s="20"/>
      <c r="L304" s="22"/>
      <c r="M304" s="20"/>
      <c r="N304" s="21"/>
      <c r="O304" s="22"/>
      <c r="P304" s="20"/>
      <c r="Q304" s="22"/>
      <c r="R304" s="3" t="str">
        <f>IF(OR(G304="12R",G304="12L"),_xlfn.XLOOKUP(C304,DB!$A$2:$A$255,DB!$B$2:$B$255,""),IF(OR(G304="30L",G304="30R"),_xlfn.XLOOKUP(C304,DB!$A$2:$A$255,DB!$C$2:$C$255,""),""))</f>
        <v/>
      </c>
      <c r="S304" s="3">
        <f t="shared" si="5"/>
        <v>0</v>
      </c>
      <c r="T304" s="3" t="str">
        <f>_xlfn.XLOOKUP(C304,DB!$A$2:$A$255,DB!$D$2:$D$255,"")</f>
        <v/>
      </c>
    </row>
    <row r="305" spans="1:20" x14ac:dyDescent="0.2">
      <c r="A305" s="20"/>
      <c r="B305" s="20"/>
      <c r="C305" s="20"/>
      <c r="D305" s="20"/>
      <c r="E305" s="20"/>
      <c r="F305" s="21"/>
      <c r="G305" s="20"/>
      <c r="H305" s="20"/>
      <c r="I305" s="22"/>
      <c r="J305" s="20"/>
      <c r="K305" s="20"/>
      <c r="L305" s="22"/>
      <c r="M305" s="20"/>
      <c r="N305" s="21"/>
      <c r="O305" s="22"/>
      <c r="P305" s="20"/>
      <c r="Q305" s="22"/>
      <c r="R305" s="3" t="str">
        <f>IF(OR(G305="12R",G305="12L"),_xlfn.XLOOKUP(C305,DB!$A$2:$A$255,DB!$B$2:$B$255,""),IF(OR(G305="30L",G305="30R"),_xlfn.XLOOKUP(C305,DB!$A$2:$A$255,DB!$C$2:$C$255,""),""))</f>
        <v/>
      </c>
      <c r="S305" s="3">
        <f t="shared" si="5"/>
        <v>0</v>
      </c>
      <c r="T305" s="3" t="str">
        <f>_xlfn.XLOOKUP(C305,DB!$A$2:$A$255,DB!$D$2:$D$255,"")</f>
        <v/>
      </c>
    </row>
    <row r="306" spans="1:20" x14ac:dyDescent="0.2">
      <c r="A306" s="20"/>
      <c r="B306" s="20"/>
      <c r="C306" s="20"/>
      <c r="D306" s="20"/>
      <c r="E306" s="20"/>
      <c r="F306" s="21"/>
      <c r="G306" s="20"/>
      <c r="H306" s="20"/>
      <c r="I306" s="22"/>
      <c r="J306" s="20"/>
      <c r="K306" s="20"/>
      <c r="L306" s="22"/>
      <c r="M306" s="20"/>
      <c r="N306" s="21"/>
      <c r="O306" s="22"/>
      <c r="P306" s="20"/>
      <c r="Q306" s="22"/>
      <c r="R306" s="3" t="str">
        <f>IF(OR(G306="12R",G306="12L"),_xlfn.XLOOKUP(C306,DB!$A$2:$A$255,DB!$B$2:$B$255,""),IF(OR(G306="30L",G306="30R"),_xlfn.XLOOKUP(C306,DB!$A$2:$A$255,DB!$C$2:$C$255,""),""))</f>
        <v/>
      </c>
      <c r="S306" s="3">
        <f t="shared" si="5"/>
        <v>0</v>
      </c>
      <c r="T306" s="3" t="str">
        <f>_xlfn.XLOOKUP(C306,DB!$A$2:$A$255,DB!$D$2:$D$255,"")</f>
        <v/>
      </c>
    </row>
    <row r="307" spans="1:20" x14ac:dyDescent="0.2">
      <c r="A307" s="20"/>
      <c r="B307" s="20"/>
      <c r="C307" s="20"/>
      <c r="D307" s="20"/>
      <c r="E307" s="20"/>
      <c r="F307" s="21"/>
      <c r="G307" s="20"/>
      <c r="H307" s="20"/>
      <c r="I307" s="22"/>
      <c r="J307" s="20"/>
      <c r="K307" s="20"/>
      <c r="L307" s="22"/>
      <c r="M307" s="20"/>
      <c r="N307" s="21"/>
      <c r="O307" s="22"/>
      <c r="P307" s="20"/>
      <c r="Q307" s="22"/>
      <c r="R307" s="3" t="str">
        <f>IF(OR(G307="12R",G307="12L"),_xlfn.XLOOKUP(C307,DB!$A$2:$A$255,DB!$B$2:$B$255,""),IF(OR(G307="30L",G307="30R"),_xlfn.XLOOKUP(C307,DB!$A$2:$A$255,DB!$C$2:$C$255,""),""))</f>
        <v/>
      </c>
      <c r="S307" s="3">
        <f t="shared" si="5"/>
        <v>0</v>
      </c>
      <c r="T307" s="3" t="str">
        <f>_xlfn.XLOOKUP(C307,DB!$A$2:$A$255,DB!$D$2:$D$255,"")</f>
        <v/>
      </c>
    </row>
    <row r="308" spans="1:20" x14ac:dyDescent="0.2">
      <c r="A308" s="20"/>
      <c r="B308" s="20"/>
      <c r="C308" s="20"/>
      <c r="D308" s="20"/>
      <c r="E308" s="20"/>
      <c r="F308" s="21"/>
      <c r="G308" s="20"/>
      <c r="H308" s="20"/>
      <c r="I308" s="22"/>
      <c r="J308" s="20"/>
      <c r="K308" s="20"/>
      <c r="L308" s="22"/>
      <c r="M308" s="20"/>
      <c r="N308" s="21"/>
      <c r="O308" s="22"/>
      <c r="P308" s="20"/>
      <c r="Q308" s="22"/>
      <c r="R308" s="3" t="str">
        <f>IF(OR(G308="12R",G308="12L"),_xlfn.XLOOKUP(C308,DB!$A$2:$A$255,DB!$B$2:$B$255,""),IF(OR(G308="30L",G308="30R"),_xlfn.XLOOKUP(C308,DB!$A$2:$A$255,DB!$C$2:$C$255,""),""))</f>
        <v/>
      </c>
      <c r="S308" s="3">
        <f t="shared" si="5"/>
        <v>0</v>
      </c>
      <c r="T308" s="3" t="str">
        <f>_xlfn.XLOOKUP(C308,DB!$A$2:$A$255,DB!$D$2:$D$255,"")</f>
        <v/>
      </c>
    </row>
    <row r="309" spans="1:20" x14ac:dyDescent="0.2">
      <c r="A309" s="20"/>
      <c r="B309" s="20"/>
      <c r="C309" s="20"/>
      <c r="D309" s="20"/>
      <c r="E309" s="20"/>
      <c r="F309" s="21"/>
      <c r="G309" s="20"/>
      <c r="H309" s="20"/>
      <c r="I309" s="22"/>
      <c r="J309" s="20"/>
      <c r="K309" s="20"/>
      <c r="L309" s="22"/>
      <c r="M309" s="20"/>
      <c r="N309" s="21"/>
      <c r="O309" s="22"/>
      <c r="P309" s="20"/>
      <c r="Q309" s="22"/>
      <c r="R309" s="3" t="str">
        <f>IF(OR(G309="12R",G309="12L"),_xlfn.XLOOKUP(C309,DB!$A$2:$A$255,DB!$B$2:$B$255,""),IF(OR(G309="30L",G309="30R"),_xlfn.XLOOKUP(C309,DB!$A$2:$A$255,DB!$C$2:$C$255,""),""))</f>
        <v/>
      </c>
      <c r="S309" s="3">
        <f t="shared" si="5"/>
        <v>0</v>
      </c>
      <c r="T309" s="3" t="str">
        <f>_xlfn.XLOOKUP(C309,DB!$A$2:$A$255,DB!$D$2:$D$255,"")</f>
        <v/>
      </c>
    </row>
    <row r="310" spans="1:20" x14ac:dyDescent="0.2">
      <c r="A310" s="20"/>
      <c r="B310" s="20"/>
      <c r="C310" s="20"/>
      <c r="D310" s="20"/>
      <c r="E310" s="20"/>
      <c r="F310" s="21"/>
      <c r="G310" s="20"/>
      <c r="H310" s="20"/>
      <c r="I310" s="22"/>
      <c r="J310" s="20"/>
      <c r="K310" s="20"/>
      <c r="L310" s="22"/>
      <c r="M310" s="20"/>
      <c r="N310" s="21"/>
      <c r="O310" s="22"/>
      <c r="P310" s="20"/>
      <c r="Q310" s="22"/>
      <c r="R310" s="3" t="str">
        <f>IF(OR(G310="12R",G310="12L"),_xlfn.XLOOKUP(C310,DB!$A$2:$A$255,DB!$B$2:$B$255,""),IF(OR(G310="30L",G310="30R"),_xlfn.XLOOKUP(C310,DB!$A$2:$A$255,DB!$C$2:$C$255,""),""))</f>
        <v/>
      </c>
      <c r="S310" s="3">
        <f t="shared" si="5"/>
        <v>0</v>
      </c>
      <c r="T310" s="3" t="str">
        <f>_xlfn.XLOOKUP(C310,DB!$A$2:$A$255,DB!$D$2:$D$255,"")</f>
        <v/>
      </c>
    </row>
    <row r="311" spans="1:20" x14ac:dyDescent="0.2">
      <c r="A311" s="20"/>
      <c r="B311" s="20"/>
      <c r="C311" s="20"/>
      <c r="D311" s="20"/>
      <c r="E311" s="20"/>
      <c r="F311" s="21"/>
      <c r="G311" s="20"/>
      <c r="H311" s="20"/>
      <c r="I311" s="22"/>
      <c r="J311" s="20"/>
      <c r="K311" s="20"/>
      <c r="L311" s="22"/>
      <c r="M311" s="20"/>
      <c r="N311" s="21"/>
      <c r="O311" s="22"/>
      <c r="P311" s="20"/>
      <c r="Q311" s="22"/>
      <c r="R311" s="3" t="str">
        <f>IF(OR(G311="12R",G311="12L"),_xlfn.XLOOKUP(C311,DB!$A$2:$A$255,DB!$B$2:$B$255,""),IF(OR(G311="30L",G311="30R"),_xlfn.XLOOKUP(C311,DB!$A$2:$A$255,DB!$C$2:$C$255,""),""))</f>
        <v/>
      </c>
      <c r="S311" s="3">
        <f t="shared" si="5"/>
        <v>0</v>
      </c>
      <c r="T311" s="3" t="str">
        <f>_xlfn.XLOOKUP(C311,DB!$A$2:$A$255,DB!$D$2:$D$255,"")</f>
        <v/>
      </c>
    </row>
    <row r="312" spans="1:20" x14ac:dyDescent="0.2">
      <c r="A312" s="20"/>
      <c r="B312" s="20"/>
      <c r="C312" s="20"/>
      <c r="D312" s="20"/>
      <c r="E312" s="20"/>
      <c r="F312" s="21"/>
      <c r="G312" s="20"/>
      <c r="H312" s="20"/>
      <c r="I312" s="22"/>
      <c r="J312" s="20"/>
      <c r="K312" s="20"/>
      <c r="L312" s="22"/>
      <c r="M312" s="20"/>
      <c r="N312" s="21"/>
      <c r="O312" s="22"/>
      <c r="P312" s="20"/>
      <c r="Q312" s="22"/>
      <c r="R312" s="3" t="str">
        <f>IF(OR(G312="12R",G312="12L"),_xlfn.XLOOKUP(C312,DB!$A$2:$A$255,DB!$B$2:$B$255,""),IF(OR(G312="30L",G312="30R"),_xlfn.XLOOKUP(C312,DB!$A$2:$A$255,DB!$C$2:$C$255,""),""))</f>
        <v/>
      </c>
      <c r="S312" s="3">
        <f t="shared" si="5"/>
        <v>0</v>
      </c>
      <c r="T312" s="3" t="str">
        <f>_xlfn.XLOOKUP(C312,DB!$A$2:$A$255,DB!$D$2:$D$255,"")</f>
        <v/>
      </c>
    </row>
    <row r="313" spans="1:20" x14ac:dyDescent="0.2">
      <c r="A313" s="20"/>
      <c r="B313" s="20"/>
      <c r="C313" s="20"/>
      <c r="D313" s="20"/>
      <c r="E313" s="20"/>
      <c r="F313" s="21"/>
      <c r="G313" s="20"/>
      <c r="H313" s="20"/>
      <c r="I313" s="22"/>
      <c r="J313" s="20"/>
      <c r="K313" s="20"/>
      <c r="L313" s="22"/>
      <c r="M313" s="20"/>
      <c r="N313" s="21"/>
      <c r="O313" s="22"/>
      <c r="P313" s="20"/>
      <c r="Q313" s="22"/>
      <c r="R313" s="3" t="str">
        <f>IF(OR(G313="12R",G313="12L"),_xlfn.XLOOKUP(C313,DB!$A$2:$A$255,DB!$B$2:$B$255,""),IF(OR(G313="30L",G313="30R"),_xlfn.XLOOKUP(C313,DB!$A$2:$A$255,DB!$C$2:$C$255,""),""))</f>
        <v/>
      </c>
      <c r="S313" s="3">
        <f t="shared" si="5"/>
        <v>0</v>
      </c>
      <c r="T313" s="3" t="str">
        <f>_xlfn.XLOOKUP(C313,DB!$A$2:$A$255,DB!$D$2:$D$255,"")</f>
        <v/>
      </c>
    </row>
    <row r="314" spans="1:20" x14ac:dyDescent="0.2">
      <c r="A314" s="20"/>
      <c r="B314" s="20"/>
      <c r="C314" s="20"/>
      <c r="D314" s="20"/>
      <c r="E314" s="20"/>
      <c r="F314" s="21"/>
      <c r="G314" s="20"/>
      <c r="H314" s="20"/>
      <c r="I314" s="22"/>
      <c r="J314" s="20"/>
      <c r="K314" s="20"/>
      <c r="L314" s="22"/>
      <c r="M314" s="20"/>
      <c r="N314" s="21"/>
      <c r="O314" s="22"/>
      <c r="P314" s="20"/>
      <c r="Q314" s="22"/>
      <c r="R314" s="3" t="str">
        <f>IF(OR(G314="12R",G314="12L"),_xlfn.XLOOKUP(C314,DB!$A$2:$A$255,DB!$B$2:$B$255,""),IF(OR(G314="30L",G314="30R"),_xlfn.XLOOKUP(C314,DB!$A$2:$A$255,DB!$C$2:$C$255,""),""))</f>
        <v/>
      </c>
      <c r="S314" s="3">
        <f t="shared" si="5"/>
        <v>0</v>
      </c>
      <c r="T314" s="3" t="str">
        <f>_xlfn.XLOOKUP(C314,DB!$A$2:$A$255,DB!$D$2:$D$255,"")</f>
        <v/>
      </c>
    </row>
    <row r="315" spans="1:20" x14ac:dyDescent="0.2">
      <c r="A315" s="20"/>
      <c r="B315" s="20"/>
      <c r="C315" s="20"/>
      <c r="D315" s="20"/>
      <c r="E315" s="20"/>
      <c r="F315" s="21"/>
      <c r="G315" s="20"/>
      <c r="H315" s="20"/>
      <c r="I315" s="22"/>
      <c r="J315" s="20"/>
      <c r="K315" s="20"/>
      <c r="L315" s="22"/>
      <c r="M315" s="20"/>
      <c r="N315" s="21"/>
      <c r="O315" s="22"/>
      <c r="P315" s="20"/>
      <c r="Q315" s="22"/>
      <c r="R315" s="3" t="str">
        <f>IF(OR(G315="12R",G315="12L"),_xlfn.XLOOKUP(C315,DB!$A$2:$A$255,DB!$B$2:$B$255,""),IF(OR(G315="30L",G315="30R"),_xlfn.XLOOKUP(C315,DB!$A$2:$A$255,DB!$C$2:$C$255,""),""))</f>
        <v/>
      </c>
      <c r="S315" s="3">
        <f t="shared" si="5"/>
        <v>0</v>
      </c>
      <c r="T315" s="3" t="str">
        <f>_xlfn.XLOOKUP(C315,DB!$A$2:$A$255,DB!$D$2:$D$255,"")</f>
        <v/>
      </c>
    </row>
    <row r="316" spans="1:20" x14ac:dyDescent="0.2">
      <c r="A316" s="20"/>
      <c r="B316" s="20"/>
      <c r="C316" s="20"/>
      <c r="D316" s="20"/>
      <c r="E316" s="20"/>
      <c r="F316" s="21"/>
      <c r="G316" s="20"/>
      <c r="H316" s="20"/>
      <c r="I316" s="22"/>
      <c r="J316" s="20"/>
      <c r="K316" s="20"/>
      <c r="L316" s="22"/>
      <c r="M316" s="20"/>
      <c r="N316" s="21"/>
      <c r="O316" s="22"/>
      <c r="P316" s="20"/>
      <c r="Q316" s="22"/>
      <c r="R316" s="3" t="str">
        <f>IF(OR(G316="12R",G316="12L"),_xlfn.XLOOKUP(C316,DB!$A$2:$A$255,DB!$B$2:$B$255,""),IF(OR(G316="30L",G316="30R"),_xlfn.XLOOKUP(C316,DB!$A$2:$A$255,DB!$C$2:$C$255,""),""))</f>
        <v/>
      </c>
      <c r="S316" s="3">
        <f t="shared" si="5"/>
        <v>0</v>
      </c>
      <c r="T316" s="3" t="str">
        <f>_xlfn.XLOOKUP(C316,DB!$A$2:$A$255,DB!$D$2:$D$255,"")</f>
        <v/>
      </c>
    </row>
    <row r="317" spans="1:20" x14ac:dyDescent="0.2">
      <c r="A317" s="20"/>
      <c r="B317" s="20"/>
      <c r="C317" s="20"/>
      <c r="D317" s="20"/>
      <c r="E317" s="20"/>
      <c r="F317" s="21"/>
      <c r="G317" s="20"/>
      <c r="H317" s="20"/>
      <c r="I317" s="22"/>
      <c r="J317" s="20"/>
      <c r="K317" s="20"/>
      <c r="L317" s="22"/>
      <c r="M317" s="20"/>
      <c r="N317" s="21"/>
      <c r="O317" s="22"/>
      <c r="P317" s="20"/>
      <c r="Q317" s="22"/>
      <c r="R317" s="3" t="str">
        <f>IF(OR(G317="12R",G317="12L"),_xlfn.XLOOKUP(C317,DB!$A$2:$A$255,DB!$B$2:$B$255,""),IF(OR(G317="30L",G317="30R"),_xlfn.XLOOKUP(C317,DB!$A$2:$A$255,DB!$C$2:$C$255,""),""))</f>
        <v/>
      </c>
      <c r="S317" s="3">
        <f t="shared" si="5"/>
        <v>0</v>
      </c>
      <c r="T317" s="3" t="str">
        <f>_xlfn.XLOOKUP(C317,DB!$A$2:$A$255,DB!$D$2:$D$255,"")</f>
        <v/>
      </c>
    </row>
    <row r="318" spans="1:20" x14ac:dyDescent="0.2">
      <c r="A318" s="20"/>
      <c r="B318" s="20"/>
      <c r="C318" s="20"/>
      <c r="D318" s="20"/>
      <c r="E318" s="20"/>
      <c r="F318" s="21"/>
      <c r="G318" s="20"/>
      <c r="H318" s="20"/>
      <c r="I318" s="22"/>
      <c r="J318" s="20"/>
      <c r="K318" s="20"/>
      <c r="L318" s="22"/>
      <c r="M318" s="20"/>
      <c r="N318" s="21"/>
      <c r="O318" s="22"/>
      <c r="P318" s="20"/>
      <c r="Q318" s="22"/>
      <c r="R318" s="3" t="str">
        <f>IF(OR(G318="12R",G318="12L"),_xlfn.XLOOKUP(C318,DB!$A$2:$A$255,DB!$B$2:$B$255,""),IF(OR(G318="30L",G318="30R"),_xlfn.XLOOKUP(C318,DB!$A$2:$A$255,DB!$C$2:$C$255,""),""))</f>
        <v/>
      </c>
      <c r="S318" s="3">
        <f t="shared" si="5"/>
        <v>0</v>
      </c>
      <c r="T318" s="3" t="str">
        <f>_xlfn.XLOOKUP(C318,DB!$A$2:$A$255,DB!$D$2:$D$255,"")</f>
        <v/>
      </c>
    </row>
    <row r="319" spans="1:20" x14ac:dyDescent="0.2">
      <c r="A319" s="20"/>
      <c r="B319" s="20"/>
      <c r="C319" s="20"/>
      <c r="D319" s="20"/>
      <c r="E319" s="20"/>
      <c r="F319" s="21"/>
      <c r="G319" s="20"/>
      <c r="H319" s="20"/>
      <c r="I319" s="22"/>
      <c r="J319" s="20"/>
      <c r="K319" s="20"/>
      <c r="L319" s="22"/>
      <c r="M319" s="20"/>
      <c r="N319" s="21"/>
      <c r="O319" s="22"/>
      <c r="P319" s="20"/>
      <c r="Q319" s="22"/>
      <c r="R319" s="3" t="str">
        <f>IF(OR(G319="12R",G319="12L"),_xlfn.XLOOKUP(C319,DB!$A$2:$A$255,DB!$B$2:$B$255,""),IF(OR(G319="30L",G319="30R"),_xlfn.XLOOKUP(C319,DB!$A$2:$A$255,DB!$C$2:$C$255,""),""))</f>
        <v/>
      </c>
      <c r="S319" s="3">
        <f t="shared" si="5"/>
        <v>0</v>
      </c>
      <c r="T319" s="3" t="str">
        <f>_xlfn.XLOOKUP(C319,DB!$A$2:$A$255,DB!$D$2:$D$255,"")</f>
        <v/>
      </c>
    </row>
    <row r="320" spans="1:20" x14ac:dyDescent="0.2">
      <c r="A320" s="20"/>
      <c r="B320" s="20"/>
      <c r="C320" s="20"/>
      <c r="D320" s="20"/>
      <c r="E320" s="20"/>
      <c r="F320" s="21"/>
      <c r="G320" s="20"/>
      <c r="H320" s="20"/>
      <c r="I320" s="22"/>
      <c r="J320" s="20"/>
      <c r="K320" s="20"/>
      <c r="L320" s="22"/>
      <c r="M320" s="20"/>
      <c r="N320" s="21"/>
      <c r="O320" s="22"/>
      <c r="P320" s="20"/>
      <c r="Q320" s="22"/>
      <c r="R320" s="3" t="str">
        <f>IF(OR(G320="12R",G320="12L"),_xlfn.XLOOKUP(C320,DB!$A$2:$A$255,DB!$B$2:$B$255,""),IF(OR(G320="30L",G320="30R"),_xlfn.XLOOKUP(C320,DB!$A$2:$A$255,DB!$C$2:$C$255,""),""))</f>
        <v/>
      </c>
      <c r="S320" s="3">
        <f t="shared" si="5"/>
        <v>0</v>
      </c>
      <c r="T320" s="3" t="str">
        <f>_xlfn.XLOOKUP(C320,DB!$A$2:$A$255,DB!$D$2:$D$255,"")</f>
        <v/>
      </c>
    </row>
    <row r="321" spans="1:20" x14ac:dyDescent="0.2">
      <c r="A321" s="20"/>
      <c r="B321" s="20"/>
      <c r="C321" s="20"/>
      <c r="D321" s="20"/>
      <c r="E321" s="20"/>
      <c r="F321" s="21"/>
      <c r="G321" s="20"/>
      <c r="H321" s="20"/>
      <c r="I321" s="22"/>
      <c r="J321" s="20"/>
      <c r="K321" s="20"/>
      <c r="L321" s="22"/>
      <c r="M321" s="20"/>
      <c r="N321" s="21"/>
      <c r="O321" s="22"/>
      <c r="P321" s="20"/>
      <c r="Q321" s="22"/>
      <c r="R321" s="3" t="str">
        <f>IF(OR(G321="12R",G321="12L"),_xlfn.XLOOKUP(C321,DB!$A$2:$A$255,DB!$B$2:$B$255,""),IF(OR(G321="30L",G321="30R"),_xlfn.XLOOKUP(C321,DB!$A$2:$A$255,DB!$C$2:$C$255,""),""))</f>
        <v/>
      </c>
      <c r="S321" s="3">
        <f t="shared" si="5"/>
        <v>0</v>
      </c>
      <c r="T321" s="3" t="str">
        <f>_xlfn.XLOOKUP(C321,DB!$A$2:$A$255,DB!$D$2:$D$255,"")</f>
        <v/>
      </c>
    </row>
    <row r="322" spans="1:20" x14ac:dyDescent="0.2">
      <c r="A322" s="20"/>
      <c r="B322" s="20"/>
      <c r="C322" s="20"/>
      <c r="D322" s="20"/>
      <c r="E322" s="20"/>
      <c r="F322" s="21"/>
      <c r="G322" s="20"/>
      <c r="H322" s="20"/>
      <c r="I322" s="22"/>
      <c r="J322" s="20"/>
      <c r="K322" s="20"/>
      <c r="L322" s="22"/>
      <c r="M322" s="20"/>
      <c r="N322" s="21"/>
      <c r="O322" s="22"/>
      <c r="P322" s="20"/>
      <c r="Q322" s="22"/>
      <c r="R322" s="3" t="str">
        <f>IF(OR(G322="12R",G322="12L"),_xlfn.XLOOKUP(C322,DB!$A$2:$A$255,DB!$B$2:$B$255,""),IF(OR(G322="30L",G322="30R"),_xlfn.XLOOKUP(C322,DB!$A$2:$A$255,DB!$C$2:$C$255,""),""))</f>
        <v/>
      </c>
      <c r="S322" s="3">
        <f t="shared" si="5"/>
        <v>0</v>
      </c>
      <c r="T322" s="3" t="str">
        <f>_xlfn.XLOOKUP(C322,DB!$A$2:$A$255,DB!$D$2:$D$255,"")</f>
        <v/>
      </c>
    </row>
    <row r="323" spans="1:20" x14ac:dyDescent="0.2">
      <c r="A323" s="20"/>
      <c r="B323" s="20"/>
      <c r="C323" s="20"/>
      <c r="D323" s="20"/>
      <c r="E323" s="20"/>
      <c r="F323" s="21"/>
      <c r="G323" s="20"/>
      <c r="H323" s="20"/>
      <c r="I323" s="22"/>
      <c r="J323" s="20"/>
      <c r="K323" s="20"/>
      <c r="L323" s="22"/>
      <c r="M323" s="20"/>
      <c r="N323" s="21"/>
      <c r="O323" s="22"/>
      <c r="P323" s="20"/>
      <c r="Q323" s="22"/>
      <c r="R323" s="3" t="str">
        <f>IF(OR(G323="12R",G323="12L"),_xlfn.XLOOKUP(C323,DB!$A$2:$A$255,DB!$B$2:$B$255,""),IF(OR(G323="30L",G323="30R"),_xlfn.XLOOKUP(C323,DB!$A$2:$A$255,DB!$C$2:$C$255,""),""))</f>
        <v/>
      </c>
      <c r="S323" s="3">
        <f t="shared" si="5"/>
        <v>0</v>
      </c>
      <c r="T323" s="3" t="str">
        <f>_xlfn.XLOOKUP(C323,DB!$A$2:$A$255,DB!$D$2:$D$255,"")</f>
        <v/>
      </c>
    </row>
    <row r="324" spans="1:20" x14ac:dyDescent="0.2">
      <c r="A324" s="20"/>
      <c r="B324" s="20"/>
      <c r="C324" s="20"/>
      <c r="D324" s="20"/>
      <c r="E324" s="20"/>
      <c r="F324" s="21"/>
      <c r="G324" s="20"/>
      <c r="H324" s="20"/>
      <c r="I324" s="22"/>
      <c r="J324" s="20"/>
      <c r="K324" s="20"/>
      <c r="L324" s="22"/>
      <c r="M324" s="20"/>
      <c r="N324" s="21"/>
      <c r="O324" s="22"/>
      <c r="P324" s="20"/>
      <c r="Q324" s="22"/>
      <c r="R324" s="3" t="str">
        <f>IF(OR(G324="12R",G324="12L"),_xlfn.XLOOKUP(C324,DB!$A$2:$A$255,DB!$B$2:$B$255,""),IF(OR(G324="30L",G324="30R"),_xlfn.XLOOKUP(C324,DB!$A$2:$A$255,DB!$C$2:$C$255,""),""))</f>
        <v/>
      </c>
      <c r="S324" s="3">
        <f t="shared" si="5"/>
        <v>0</v>
      </c>
      <c r="T324" s="3" t="str">
        <f>_xlfn.XLOOKUP(C324,DB!$A$2:$A$255,DB!$D$2:$D$255,"")</f>
        <v/>
      </c>
    </row>
    <row r="325" spans="1:20" x14ac:dyDescent="0.2">
      <c r="A325" s="20"/>
      <c r="B325" s="20"/>
      <c r="C325" s="20"/>
      <c r="D325" s="20"/>
      <c r="E325" s="20"/>
      <c r="F325" s="21"/>
      <c r="G325" s="20"/>
      <c r="H325" s="20"/>
      <c r="I325" s="22"/>
      <c r="J325" s="20"/>
      <c r="K325" s="20"/>
      <c r="L325" s="22"/>
      <c r="M325" s="20"/>
      <c r="N325" s="21"/>
      <c r="O325" s="22"/>
      <c r="P325" s="20"/>
      <c r="Q325" s="22"/>
      <c r="R325" s="3" t="str">
        <f>IF(OR(G325="12R",G325="12L"),_xlfn.XLOOKUP(C325,DB!$A$2:$A$255,DB!$B$2:$B$255,""),IF(OR(G325="30L",G325="30R"),_xlfn.XLOOKUP(C325,DB!$A$2:$A$255,DB!$C$2:$C$255,""),""))</f>
        <v/>
      </c>
      <c r="S325" s="3">
        <f t="shared" si="5"/>
        <v>0</v>
      </c>
      <c r="T325" s="3" t="str">
        <f>_xlfn.XLOOKUP(C325,DB!$A$2:$A$255,DB!$D$2:$D$255,"")</f>
        <v/>
      </c>
    </row>
    <row r="326" spans="1:20" x14ac:dyDescent="0.2">
      <c r="A326" s="20"/>
      <c r="B326" s="20"/>
      <c r="C326" s="20"/>
      <c r="D326" s="20"/>
      <c r="E326" s="20"/>
      <c r="F326" s="21"/>
      <c r="G326" s="20"/>
      <c r="H326" s="20"/>
      <c r="I326" s="22"/>
      <c r="J326" s="20"/>
      <c r="K326" s="20"/>
      <c r="L326" s="22"/>
      <c r="M326" s="20"/>
      <c r="N326" s="21"/>
      <c r="O326" s="22"/>
      <c r="P326" s="20"/>
      <c r="Q326" s="22"/>
      <c r="R326" s="3" t="str">
        <f>IF(OR(G326="12R",G326="12L"),_xlfn.XLOOKUP(C326,DB!$A$2:$A$255,DB!$B$2:$B$255,""),IF(OR(G326="30L",G326="30R"),_xlfn.XLOOKUP(C326,DB!$A$2:$A$255,DB!$C$2:$C$255,""),""))</f>
        <v/>
      </c>
      <c r="S326" s="3">
        <f t="shared" si="5"/>
        <v>0</v>
      </c>
      <c r="T326" s="3" t="str">
        <f>_xlfn.XLOOKUP(C326,DB!$A$2:$A$255,DB!$D$2:$D$255,"")</f>
        <v/>
      </c>
    </row>
    <row r="327" spans="1:20" x14ac:dyDescent="0.2">
      <c r="A327" s="20"/>
      <c r="B327" s="20"/>
      <c r="C327" s="20"/>
      <c r="D327" s="20"/>
      <c r="E327" s="20"/>
      <c r="F327" s="21"/>
      <c r="G327" s="20"/>
      <c r="H327" s="20"/>
      <c r="I327" s="22"/>
      <c r="J327" s="20"/>
      <c r="K327" s="20"/>
      <c r="L327" s="22"/>
      <c r="M327" s="20"/>
      <c r="N327" s="21"/>
      <c r="O327" s="22"/>
      <c r="P327" s="20"/>
      <c r="Q327" s="22"/>
      <c r="R327" s="3" t="str">
        <f>IF(OR(G327="12R",G327="12L"),_xlfn.XLOOKUP(C327,DB!$A$2:$A$255,DB!$B$2:$B$255,""),IF(OR(G327="30L",G327="30R"),_xlfn.XLOOKUP(C327,DB!$A$2:$A$255,DB!$C$2:$C$255,""),""))</f>
        <v/>
      </c>
      <c r="S327" s="3">
        <f t="shared" si="5"/>
        <v>0</v>
      </c>
      <c r="T327" s="3" t="str">
        <f>_xlfn.XLOOKUP(C327,DB!$A$2:$A$255,DB!$D$2:$D$255,"")</f>
        <v/>
      </c>
    </row>
    <row r="328" spans="1:20" x14ac:dyDescent="0.2">
      <c r="A328" s="20"/>
      <c r="B328" s="20"/>
      <c r="C328" s="20"/>
      <c r="D328" s="20"/>
      <c r="E328" s="20"/>
      <c r="F328" s="21"/>
      <c r="G328" s="20"/>
      <c r="H328" s="20"/>
      <c r="I328" s="22"/>
      <c r="J328" s="20"/>
      <c r="K328" s="20"/>
      <c r="L328" s="22"/>
      <c r="M328" s="20"/>
      <c r="N328" s="21"/>
      <c r="O328" s="22"/>
      <c r="P328" s="20"/>
      <c r="Q328" s="22"/>
      <c r="R328" s="3" t="str">
        <f>IF(OR(G328="12R",G328="12L"),_xlfn.XLOOKUP(C328,DB!$A$2:$A$255,DB!$B$2:$B$255,""),IF(OR(G328="30L",G328="30R"),_xlfn.XLOOKUP(C328,DB!$A$2:$A$255,DB!$C$2:$C$255,""),""))</f>
        <v/>
      </c>
      <c r="S328" s="3">
        <f t="shared" si="5"/>
        <v>0</v>
      </c>
      <c r="T328" s="3" t="str">
        <f>_xlfn.XLOOKUP(C328,DB!$A$2:$A$255,DB!$D$2:$D$255,"")</f>
        <v/>
      </c>
    </row>
    <row r="329" spans="1:20" x14ac:dyDescent="0.2">
      <c r="A329" s="20"/>
      <c r="B329" s="20"/>
      <c r="C329" s="20"/>
      <c r="D329" s="20"/>
      <c r="E329" s="20"/>
      <c r="F329" s="21"/>
      <c r="G329" s="20"/>
      <c r="H329" s="20"/>
      <c r="I329" s="22"/>
      <c r="J329" s="20"/>
      <c r="K329" s="20"/>
      <c r="L329" s="22"/>
      <c r="M329" s="20"/>
      <c r="N329" s="21"/>
      <c r="O329" s="22"/>
      <c r="P329" s="20"/>
      <c r="Q329" s="22"/>
      <c r="R329" s="3" t="str">
        <f>IF(OR(G329="12R",G329="12L"),_xlfn.XLOOKUP(C329,DB!$A$2:$A$255,DB!$B$2:$B$255,""),IF(OR(G329="30L",G329="30R"),_xlfn.XLOOKUP(C329,DB!$A$2:$A$255,DB!$C$2:$C$255,""),""))</f>
        <v/>
      </c>
      <c r="S329" s="3">
        <f t="shared" si="5"/>
        <v>0</v>
      </c>
      <c r="T329" s="3" t="str">
        <f>_xlfn.XLOOKUP(C329,DB!$A$2:$A$255,DB!$D$2:$D$255,"")</f>
        <v/>
      </c>
    </row>
    <row r="330" spans="1:20" x14ac:dyDescent="0.2">
      <c r="A330" s="20"/>
      <c r="B330" s="20"/>
      <c r="C330" s="20"/>
      <c r="D330" s="20"/>
      <c r="E330" s="20"/>
      <c r="F330" s="21"/>
      <c r="G330" s="20"/>
      <c r="H330" s="20"/>
      <c r="I330" s="22"/>
      <c r="J330" s="20"/>
      <c r="K330" s="20"/>
      <c r="L330" s="22"/>
      <c r="M330" s="20"/>
      <c r="N330" s="21"/>
      <c r="O330" s="22"/>
      <c r="P330" s="20"/>
      <c r="Q330" s="22"/>
      <c r="R330" s="3" t="str">
        <f>IF(OR(G330="12R",G330="12L"),_xlfn.XLOOKUP(C330,DB!$A$2:$A$255,DB!$B$2:$B$255,""),IF(OR(G330="30L",G330="30R"),_xlfn.XLOOKUP(C330,DB!$A$2:$A$255,DB!$C$2:$C$255,""),""))</f>
        <v/>
      </c>
      <c r="S330" s="3">
        <f t="shared" si="5"/>
        <v>0</v>
      </c>
      <c r="T330" s="3" t="str">
        <f>_xlfn.XLOOKUP(C330,DB!$A$2:$A$255,DB!$D$2:$D$255,"")</f>
        <v/>
      </c>
    </row>
    <row r="331" spans="1:20" x14ac:dyDescent="0.2">
      <c r="A331" s="20"/>
      <c r="B331" s="20"/>
      <c r="C331" s="20"/>
      <c r="D331" s="20"/>
      <c r="E331" s="20"/>
      <c r="F331" s="21"/>
      <c r="G331" s="20"/>
      <c r="H331" s="20"/>
      <c r="I331" s="22"/>
      <c r="J331" s="20"/>
      <c r="K331" s="20"/>
      <c r="L331" s="22"/>
      <c r="M331" s="20"/>
      <c r="N331" s="21"/>
      <c r="O331" s="22"/>
      <c r="P331" s="20"/>
      <c r="Q331" s="22"/>
      <c r="R331" s="3" t="str">
        <f>IF(OR(G331="12R",G331="12L"),_xlfn.XLOOKUP(C331,DB!$A$2:$A$255,DB!$B$2:$B$255,""),IF(OR(G331="30L",G331="30R"),_xlfn.XLOOKUP(C331,DB!$A$2:$A$255,DB!$C$2:$C$255,""),""))</f>
        <v/>
      </c>
      <c r="S331" s="3">
        <f t="shared" si="5"/>
        <v>0</v>
      </c>
      <c r="T331" s="3" t="str">
        <f>_xlfn.XLOOKUP(C331,DB!$A$2:$A$255,DB!$D$2:$D$255,"")</f>
        <v/>
      </c>
    </row>
    <row r="332" spans="1:20" x14ac:dyDescent="0.2">
      <c r="A332" s="20"/>
      <c r="B332" s="20"/>
      <c r="C332" s="20"/>
      <c r="D332" s="20"/>
      <c r="E332" s="20"/>
      <c r="F332" s="21"/>
      <c r="G332" s="20"/>
      <c r="H332" s="20"/>
      <c r="I332" s="22"/>
      <c r="J332" s="20"/>
      <c r="K332" s="20"/>
      <c r="L332" s="22"/>
      <c r="M332" s="20"/>
      <c r="N332" s="21"/>
      <c r="O332" s="22"/>
      <c r="P332" s="20"/>
      <c r="Q332" s="22"/>
      <c r="R332" s="3" t="str">
        <f>IF(OR(G332="12R",G332="12L"),_xlfn.XLOOKUP(C332,DB!$A$2:$A$255,DB!$B$2:$B$255,""),IF(OR(G332="30L",G332="30R"),_xlfn.XLOOKUP(C332,DB!$A$2:$A$255,DB!$C$2:$C$255,""),""))</f>
        <v/>
      </c>
      <c r="S332" s="3">
        <f t="shared" si="5"/>
        <v>0</v>
      </c>
      <c r="T332" s="3" t="str">
        <f>_xlfn.XLOOKUP(C332,DB!$A$2:$A$255,DB!$D$2:$D$255,"")</f>
        <v/>
      </c>
    </row>
    <row r="333" spans="1:20" x14ac:dyDescent="0.2">
      <c r="A333" s="20"/>
      <c r="B333" s="20"/>
      <c r="C333" s="20"/>
      <c r="D333" s="20"/>
      <c r="E333" s="20"/>
      <c r="F333" s="21"/>
      <c r="G333" s="20"/>
      <c r="H333" s="20"/>
      <c r="I333" s="22"/>
      <c r="J333" s="20"/>
      <c r="K333" s="20"/>
      <c r="L333" s="22"/>
      <c r="M333" s="20"/>
      <c r="N333" s="21"/>
      <c r="O333" s="22"/>
      <c r="P333" s="20"/>
      <c r="Q333" s="22"/>
      <c r="R333" s="3" t="str">
        <f>IF(OR(G333="12R",G333="12L"),_xlfn.XLOOKUP(C333,DB!$A$2:$A$255,DB!$B$2:$B$255,""),IF(OR(G333="30L",G333="30R"),_xlfn.XLOOKUP(C333,DB!$A$2:$A$255,DB!$C$2:$C$255,""),""))</f>
        <v/>
      </c>
      <c r="S333" s="3">
        <f t="shared" si="5"/>
        <v>0</v>
      </c>
      <c r="T333" s="3" t="str">
        <f>_xlfn.XLOOKUP(C333,DB!$A$2:$A$255,DB!$D$2:$D$255,"")</f>
        <v/>
      </c>
    </row>
    <row r="334" spans="1:20" x14ac:dyDescent="0.2">
      <c r="A334" s="20"/>
      <c r="B334" s="20"/>
      <c r="C334" s="20"/>
      <c r="D334" s="20"/>
      <c r="E334" s="20"/>
      <c r="F334" s="21"/>
      <c r="G334" s="20"/>
      <c r="H334" s="20"/>
      <c r="I334" s="22"/>
      <c r="J334" s="20"/>
      <c r="K334" s="20"/>
      <c r="L334" s="22"/>
      <c r="M334" s="20"/>
      <c r="N334" s="21"/>
      <c r="O334" s="22"/>
      <c r="P334" s="20"/>
      <c r="Q334" s="22"/>
      <c r="R334" s="3" t="str">
        <f>IF(OR(G334="12R",G334="12L"),_xlfn.XLOOKUP(C334,DB!$A$2:$A$255,DB!$B$2:$B$255,""),IF(OR(G334="30L",G334="30R"),_xlfn.XLOOKUP(C334,DB!$A$2:$A$255,DB!$C$2:$C$255,""),""))</f>
        <v/>
      </c>
      <c r="S334" s="3">
        <f t="shared" si="5"/>
        <v>0</v>
      </c>
      <c r="T334" s="3" t="str">
        <f>_xlfn.XLOOKUP(C334,DB!$A$2:$A$255,DB!$D$2:$D$255,"")</f>
        <v/>
      </c>
    </row>
    <row r="335" spans="1:20" x14ac:dyDescent="0.2">
      <c r="A335" s="20"/>
      <c r="B335" s="20"/>
      <c r="C335" s="20"/>
      <c r="D335" s="20"/>
      <c r="E335" s="20"/>
      <c r="F335" s="21"/>
      <c r="G335" s="20"/>
      <c r="H335" s="20"/>
      <c r="I335" s="22"/>
      <c r="J335" s="20"/>
      <c r="K335" s="20"/>
      <c r="L335" s="22"/>
      <c r="M335" s="20"/>
      <c r="N335" s="21"/>
      <c r="O335" s="22"/>
      <c r="P335" s="20"/>
      <c r="Q335" s="22"/>
      <c r="R335" s="3" t="str">
        <f>IF(OR(G335="12R",G335="12L"),_xlfn.XLOOKUP(C335,DB!$A$2:$A$255,DB!$B$2:$B$255,""),IF(OR(G335="30L",G335="30R"),_xlfn.XLOOKUP(C335,DB!$A$2:$A$255,DB!$C$2:$C$255,""),""))</f>
        <v/>
      </c>
      <c r="S335" s="3">
        <f t="shared" si="5"/>
        <v>0</v>
      </c>
      <c r="T335" s="3" t="str">
        <f>_xlfn.XLOOKUP(C335,DB!$A$2:$A$255,DB!$D$2:$D$255,"")</f>
        <v/>
      </c>
    </row>
    <row r="336" spans="1:20" x14ac:dyDescent="0.2">
      <c r="A336" s="20"/>
      <c r="B336" s="20"/>
      <c r="C336" s="20"/>
      <c r="D336" s="20"/>
      <c r="E336" s="20"/>
      <c r="F336" s="21"/>
      <c r="G336" s="20"/>
      <c r="H336" s="20"/>
      <c r="I336" s="22"/>
      <c r="J336" s="20"/>
      <c r="K336" s="20"/>
      <c r="L336" s="22"/>
      <c r="M336" s="20"/>
      <c r="N336" s="21"/>
      <c r="O336" s="22"/>
      <c r="P336" s="20"/>
      <c r="Q336" s="22"/>
      <c r="R336" s="3" t="str">
        <f>IF(OR(G336="12R",G336="12L"),_xlfn.XLOOKUP(C336,DB!$A$2:$A$255,DB!$B$2:$B$255,""),IF(OR(G336="30L",G336="30R"),_xlfn.XLOOKUP(C336,DB!$A$2:$A$255,DB!$C$2:$C$255,""),""))</f>
        <v/>
      </c>
      <c r="S336" s="3">
        <f t="shared" si="5"/>
        <v>0</v>
      </c>
      <c r="T336" s="3" t="str">
        <f>_xlfn.XLOOKUP(C336,DB!$A$2:$A$255,DB!$D$2:$D$255,"")</f>
        <v/>
      </c>
    </row>
    <row r="337" spans="1:20" x14ac:dyDescent="0.2">
      <c r="A337" s="20"/>
      <c r="B337" s="20"/>
      <c r="C337" s="20"/>
      <c r="D337" s="20"/>
      <c r="E337" s="20"/>
      <c r="F337" s="21"/>
      <c r="G337" s="20"/>
      <c r="H337" s="20"/>
      <c r="I337" s="22"/>
      <c r="J337" s="20"/>
      <c r="K337" s="20"/>
      <c r="L337" s="22"/>
      <c r="M337" s="20"/>
      <c r="N337" s="21"/>
      <c r="O337" s="22"/>
      <c r="P337" s="20"/>
      <c r="Q337" s="22"/>
      <c r="R337" s="3" t="str">
        <f>IF(OR(G337="12R",G337="12L"),_xlfn.XLOOKUP(C337,DB!$A$2:$A$255,DB!$B$2:$B$255,""),IF(OR(G337="30L",G337="30R"),_xlfn.XLOOKUP(C337,DB!$A$2:$A$255,DB!$C$2:$C$255,""),""))</f>
        <v/>
      </c>
      <c r="S337" s="3">
        <f t="shared" si="5"/>
        <v>0</v>
      </c>
      <c r="T337" s="3" t="str">
        <f>_xlfn.XLOOKUP(C337,DB!$A$2:$A$255,DB!$D$2:$D$255,"")</f>
        <v/>
      </c>
    </row>
    <row r="338" spans="1:20" x14ac:dyDescent="0.2">
      <c r="A338" s="20"/>
      <c r="B338" s="20"/>
      <c r="C338" s="20"/>
      <c r="D338" s="20"/>
      <c r="E338" s="20"/>
      <c r="F338" s="21"/>
      <c r="G338" s="20"/>
      <c r="H338" s="20"/>
      <c r="I338" s="22"/>
      <c r="J338" s="20"/>
      <c r="K338" s="20"/>
      <c r="L338" s="22"/>
      <c r="M338" s="20"/>
      <c r="N338" s="21"/>
      <c r="O338" s="22"/>
      <c r="P338" s="20"/>
      <c r="Q338" s="22"/>
      <c r="R338" s="3" t="str">
        <f>IF(OR(G338="12R",G338="12L"),_xlfn.XLOOKUP(C338,DB!$A$2:$A$255,DB!$B$2:$B$255,""),IF(OR(G338="30L",G338="30R"),_xlfn.XLOOKUP(C338,DB!$A$2:$A$255,DB!$C$2:$C$255,""),""))</f>
        <v/>
      </c>
      <c r="S338" s="3">
        <f t="shared" si="5"/>
        <v>0</v>
      </c>
      <c r="T338" s="3" t="str">
        <f>_xlfn.XLOOKUP(C338,DB!$A$2:$A$255,DB!$D$2:$D$255,"")</f>
        <v/>
      </c>
    </row>
    <row r="339" spans="1:20" x14ac:dyDescent="0.2">
      <c r="A339" s="20"/>
      <c r="B339" s="20"/>
      <c r="C339" s="20"/>
      <c r="D339" s="20"/>
      <c r="E339" s="20"/>
      <c r="F339" s="21"/>
      <c r="G339" s="20"/>
      <c r="H339" s="20"/>
      <c r="I339" s="22"/>
      <c r="J339" s="20"/>
      <c r="K339" s="20"/>
      <c r="L339" s="22"/>
      <c r="M339" s="20"/>
      <c r="N339" s="21"/>
      <c r="O339" s="22"/>
      <c r="P339" s="20"/>
      <c r="Q339" s="22"/>
      <c r="R339" s="3" t="str">
        <f>IF(OR(G339="12R",G339="12L"),_xlfn.XLOOKUP(C339,DB!$A$2:$A$255,DB!$B$2:$B$255,""),IF(OR(G339="30L",G339="30R"),_xlfn.XLOOKUP(C339,DB!$A$2:$A$255,DB!$C$2:$C$255,""),""))</f>
        <v/>
      </c>
      <c r="S339" s="3">
        <f t="shared" si="5"/>
        <v>0</v>
      </c>
      <c r="T339" s="3" t="str">
        <f>_xlfn.XLOOKUP(C339,DB!$A$2:$A$255,DB!$D$2:$D$255,"")</f>
        <v/>
      </c>
    </row>
    <row r="340" spans="1:20" x14ac:dyDescent="0.2">
      <c r="A340" s="20"/>
      <c r="B340" s="20"/>
      <c r="C340" s="20"/>
      <c r="D340" s="20"/>
      <c r="E340" s="20"/>
      <c r="F340" s="21"/>
      <c r="G340" s="20"/>
      <c r="H340" s="20"/>
      <c r="I340" s="22"/>
      <c r="J340" s="20"/>
      <c r="K340" s="20"/>
      <c r="L340" s="22"/>
      <c r="M340" s="20"/>
      <c r="N340" s="21"/>
      <c r="O340" s="22"/>
      <c r="P340" s="20"/>
      <c r="Q340" s="22"/>
      <c r="R340" s="3" t="str">
        <f>IF(OR(G340="12R",G340="12L"),_xlfn.XLOOKUP(C340,DB!$A$2:$A$255,DB!$B$2:$B$255,""),IF(OR(G340="30L",G340="30R"),_xlfn.XLOOKUP(C340,DB!$A$2:$A$255,DB!$C$2:$C$255,""),""))</f>
        <v/>
      </c>
      <c r="S340" s="3">
        <f t="shared" si="5"/>
        <v>0</v>
      </c>
      <c r="T340" s="3" t="str">
        <f>_xlfn.XLOOKUP(C340,DB!$A$2:$A$255,DB!$D$2:$D$255,"")</f>
        <v/>
      </c>
    </row>
    <row r="341" spans="1:20" x14ac:dyDescent="0.2">
      <c r="A341" s="20"/>
      <c r="B341" s="20"/>
      <c r="C341" s="20"/>
      <c r="D341" s="20"/>
      <c r="E341" s="20"/>
      <c r="F341" s="21"/>
      <c r="G341" s="20"/>
      <c r="H341" s="20"/>
      <c r="I341" s="22"/>
      <c r="J341" s="20"/>
      <c r="K341" s="20"/>
      <c r="L341" s="22"/>
      <c r="M341" s="20"/>
      <c r="N341" s="21"/>
      <c r="O341" s="22"/>
      <c r="P341" s="20"/>
      <c r="Q341" s="22"/>
      <c r="R341" s="3" t="str">
        <f>IF(OR(G341="12R",G341="12L"),_xlfn.XLOOKUP(C341,DB!$A$2:$A$255,DB!$B$2:$B$255,""),IF(OR(G341="30L",G341="30R"),_xlfn.XLOOKUP(C341,DB!$A$2:$A$255,DB!$C$2:$C$255,""),""))</f>
        <v/>
      </c>
      <c r="S341" s="3">
        <f t="shared" si="5"/>
        <v>0</v>
      </c>
      <c r="T341" s="3" t="str">
        <f>_xlfn.XLOOKUP(C341,DB!$A$2:$A$255,DB!$D$2:$D$255,"")</f>
        <v/>
      </c>
    </row>
    <row r="342" spans="1:20" x14ac:dyDescent="0.2">
      <c r="A342" s="20"/>
      <c r="B342" s="20"/>
      <c r="C342" s="20"/>
      <c r="D342" s="20"/>
      <c r="E342" s="20"/>
      <c r="F342" s="21"/>
      <c r="G342" s="20"/>
      <c r="H342" s="20"/>
      <c r="I342" s="22"/>
      <c r="J342" s="20"/>
      <c r="K342" s="20"/>
      <c r="L342" s="22"/>
      <c r="M342" s="20"/>
      <c r="N342" s="21"/>
      <c r="O342" s="22"/>
      <c r="P342" s="20"/>
      <c r="Q342" s="22"/>
      <c r="R342" s="3" t="str">
        <f>IF(OR(G342="12R",G342="12L"),_xlfn.XLOOKUP(C342,DB!$A$2:$A$255,DB!$B$2:$B$255,""),IF(OR(G342="30L",G342="30R"),_xlfn.XLOOKUP(C342,DB!$A$2:$A$255,DB!$C$2:$C$255,""),""))</f>
        <v/>
      </c>
      <c r="S342" s="3">
        <f t="shared" si="5"/>
        <v>0</v>
      </c>
      <c r="T342" s="3" t="str">
        <f>_xlfn.XLOOKUP(C342,DB!$A$2:$A$255,DB!$D$2:$D$255,"")</f>
        <v/>
      </c>
    </row>
    <row r="343" spans="1:20" x14ac:dyDescent="0.2">
      <c r="A343" s="20"/>
      <c r="B343" s="20"/>
      <c r="C343" s="20"/>
      <c r="D343" s="20"/>
      <c r="E343" s="20"/>
      <c r="F343" s="21"/>
      <c r="G343" s="20"/>
      <c r="H343" s="20"/>
      <c r="I343" s="22"/>
      <c r="J343" s="20"/>
      <c r="K343" s="20"/>
      <c r="L343" s="22"/>
      <c r="M343" s="20"/>
      <c r="N343" s="21"/>
      <c r="O343" s="22"/>
      <c r="P343" s="20"/>
      <c r="Q343" s="22"/>
      <c r="R343" s="3" t="str">
        <f>IF(OR(G343="12R",G343="12L"),_xlfn.XLOOKUP(C343,DB!$A$2:$A$255,DB!$B$2:$B$255,""),IF(OR(G343="30L",G343="30R"),_xlfn.XLOOKUP(C343,DB!$A$2:$A$255,DB!$C$2:$C$255,""),""))</f>
        <v/>
      </c>
      <c r="S343" s="3">
        <f t="shared" si="5"/>
        <v>0</v>
      </c>
      <c r="T343" s="3" t="str">
        <f>_xlfn.XLOOKUP(C343,DB!$A$2:$A$255,DB!$D$2:$D$255,"")</f>
        <v/>
      </c>
    </row>
    <row r="344" spans="1:20" x14ac:dyDescent="0.2">
      <c r="A344" s="20"/>
      <c r="B344" s="20"/>
      <c r="C344" s="20"/>
      <c r="D344" s="20"/>
      <c r="E344" s="20"/>
      <c r="F344" s="21"/>
      <c r="G344" s="20"/>
      <c r="H344" s="20"/>
      <c r="I344" s="22"/>
      <c r="J344" s="20"/>
      <c r="K344" s="20"/>
      <c r="L344" s="22"/>
      <c r="M344" s="20"/>
      <c r="N344" s="21"/>
      <c r="O344" s="22"/>
      <c r="P344" s="20"/>
      <c r="Q344" s="22"/>
      <c r="R344" s="3" t="str">
        <f>IF(OR(G344="12R",G344="12L"),_xlfn.XLOOKUP(C344,DB!$A$2:$A$255,DB!$B$2:$B$255,""),IF(OR(G344="30L",G344="30R"),_xlfn.XLOOKUP(C344,DB!$A$2:$A$255,DB!$C$2:$C$255,""),""))</f>
        <v/>
      </c>
      <c r="S344" s="3">
        <f t="shared" si="5"/>
        <v>0</v>
      </c>
      <c r="T344" s="3" t="str">
        <f>_xlfn.XLOOKUP(C344,DB!$A$2:$A$255,DB!$D$2:$D$255,"")</f>
        <v/>
      </c>
    </row>
    <row r="345" spans="1:20" x14ac:dyDescent="0.2">
      <c r="A345" s="20"/>
      <c r="B345" s="20"/>
      <c r="C345" s="20"/>
      <c r="D345" s="20"/>
      <c r="E345" s="20"/>
      <c r="F345" s="21"/>
      <c r="G345" s="20"/>
      <c r="H345" s="20"/>
      <c r="I345" s="22"/>
      <c r="J345" s="20"/>
      <c r="K345" s="20"/>
      <c r="L345" s="22"/>
      <c r="M345" s="20"/>
      <c r="N345" s="21"/>
      <c r="O345" s="22"/>
      <c r="P345" s="20"/>
      <c r="Q345" s="22"/>
      <c r="R345" s="3" t="str">
        <f>IF(OR(G345="12R",G345="12L"),_xlfn.XLOOKUP(C345,DB!$A$2:$A$255,DB!$B$2:$B$255,""),IF(OR(G345="30L",G345="30R"),_xlfn.XLOOKUP(C345,DB!$A$2:$A$255,DB!$C$2:$C$255,""),""))</f>
        <v/>
      </c>
      <c r="S345" s="3">
        <f t="shared" si="5"/>
        <v>0</v>
      </c>
      <c r="T345" s="3" t="str">
        <f>_xlfn.XLOOKUP(C345,DB!$A$2:$A$255,DB!$D$2:$D$255,"")</f>
        <v/>
      </c>
    </row>
    <row r="346" spans="1:20" x14ac:dyDescent="0.2">
      <c r="A346" s="20"/>
      <c r="B346" s="20"/>
      <c r="C346" s="20"/>
      <c r="D346" s="20"/>
      <c r="E346" s="20"/>
      <c r="F346" s="21"/>
      <c r="G346" s="20"/>
      <c r="H346" s="20"/>
      <c r="I346" s="22"/>
      <c r="J346" s="20"/>
      <c r="K346" s="20"/>
      <c r="L346" s="22"/>
      <c r="M346" s="20"/>
      <c r="N346" s="21"/>
      <c r="O346" s="22"/>
      <c r="P346" s="20"/>
      <c r="Q346" s="22"/>
      <c r="R346" s="3" t="str">
        <f>IF(OR(G346="12R",G346="12L"),_xlfn.XLOOKUP(C346,DB!$A$2:$A$255,DB!$B$2:$B$255,""),IF(OR(G346="30L",G346="30R"),_xlfn.XLOOKUP(C346,DB!$A$2:$A$255,DB!$C$2:$C$255,""),""))</f>
        <v/>
      </c>
      <c r="S346" s="3">
        <f t="shared" si="5"/>
        <v>0</v>
      </c>
      <c r="T346" s="3" t="str">
        <f>_xlfn.XLOOKUP(C346,DB!$A$2:$A$255,DB!$D$2:$D$255,"")</f>
        <v/>
      </c>
    </row>
    <row r="347" spans="1:20" x14ac:dyDescent="0.2">
      <c r="A347" s="20"/>
      <c r="B347" s="20"/>
      <c r="C347" s="20"/>
      <c r="D347" s="20"/>
      <c r="E347" s="20"/>
      <c r="F347" s="21"/>
      <c r="G347" s="20"/>
      <c r="H347" s="20"/>
      <c r="I347" s="22"/>
      <c r="J347" s="20"/>
      <c r="K347" s="20"/>
      <c r="L347" s="22"/>
      <c r="M347" s="20"/>
      <c r="N347" s="21"/>
      <c r="O347" s="22"/>
      <c r="P347" s="20"/>
      <c r="Q347" s="22"/>
      <c r="R347" s="3" t="str">
        <f>IF(OR(G347="12R",G347="12L"),_xlfn.XLOOKUP(C347,DB!$A$2:$A$255,DB!$B$2:$B$255,""),IF(OR(G347="30L",G347="30R"),_xlfn.XLOOKUP(C347,DB!$A$2:$A$255,DB!$C$2:$C$255,""),""))</f>
        <v/>
      </c>
      <c r="S347" s="3">
        <f t="shared" si="5"/>
        <v>0</v>
      </c>
      <c r="T347" s="3" t="str">
        <f>_xlfn.XLOOKUP(C347,DB!$A$2:$A$255,DB!$D$2:$D$255,"")</f>
        <v/>
      </c>
    </row>
    <row r="348" spans="1:20" x14ac:dyDescent="0.2">
      <c r="A348" s="20"/>
      <c r="B348" s="20"/>
      <c r="C348" s="20"/>
      <c r="D348" s="20"/>
      <c r="E348" s="20"/>
      <c r="F348" s="21"/>
      <c r="G348" s="20"/>
      <c r="H348" s="20"/>
      <c r="I348" s="22"/>
      <c r="J348" s="20"/>
      <c r="K348" s="20"/>
      <c r="L348" s="22"/>
      <c r="M348" s="20"/>
      <c r="N348" s="21"/>
      <c r="O348" s="22"/>
      <c r="P348" s="20"/>
      <c r="Q348" s="22"/>
      <c r="R348" s="3" t="str">
        <f>IF(OR(G348="12R",G348="12L"),_xlfn.XLOOKUP(C348,DB!$A$2:$A$255,DB!$B$2:$B$255,""),IF(OR(G348="30L",G348="30R"),_xlfn.XLOOKUP(C348,DB!$A$2:$A$255,DB!$C$2:$C$255,""),""))</f>
        <v/>
      </c>
      <c r="S348" s="3">
        <f t="shared" si="5"/>
        <v>0</v>
      </c>
      <c r="T348" s="3" t="str">
        <f>_xlfn.XLOOKUP(C348,DB!$A$2:$A$255,DB!$D$2:$D$255,"")</f>
        <v/>
      </c>
    </row>
    <row r="349" spans="1:20" x14ac:dyDescent="0.2">
      <c r="A349" s="20"/>
      <c r="B349" s="20"/>
      <c r="C349" s="20"/>
      <c r="D349" s="20"/>
      <c r="E349" s="20"/>
      <c r="F349" s="21"/>
      <c r="G349" s="20"/>
      <c r="H349" s="20"/>
      <c r="I349" s="22"/>
      <c r="J349" s="20"/>
      <c r="K349" s="20"/>
      <c r="L349" s="22"/>
      <c r="M349" s="20"/>
      <c r="N349" s="21"/>
      <c r="O349" s="22"/>
      <c r="P349" s="20"/>
      <c r="Q349" s="22"/>
      <c r="R349" s="3" t="str">
        <f>IF(OR(G349="12R",G349="12L"),_xlfn.XLOOKUP(C349,DB!$A$2:$A$255,DB!$B$2:$B$255,""),IF(OR(G349="30L",G349="30R"),_xlfn.XLOOKUP(C349,DB!$A$2:$A$255,DB!$C$2:$C$255,""),""))</f>
        <v/>
      </c>
      <c r="S349" s="3">
        <f t="shared" ref="S349:S412" si="6">HOUR(F349)</f>
        <v>0</v>
      </c>
      <c r="T349" s="3" t="str">
        <f>_xlfn.XLOOKUP(C349,DB!$A$2:$A$255,DB!$D$2:$D$255,"")</f>
        <v/>
      </c>
    </row>
    <row r="350" spans="1:20" x14ac:dyDescent="0.2">
      <c r="A350" s="20"/>
      <c r="B350" s="20"/>
      <c r="C350" s="20"/>
      <c r="D350" s="20"/>
      <c r="E350" s="20"/>
      <c r="F350" s="21"/>
      <c r="G350" s="20"/>
      <c r="H350" s="20"/>
      <c r="I350" s="22"/>
      <c r="J350" s="20"/>
      <c r="K350" s="20"/>
      <c r="L350" s="22"/>
      <c r="M350" s="20"/>
      <c r="N350" s="21"/>
      <c r="O350" s="22"/>
      <c r="P350" s="20"/>
      <c r="Q350" s="22"/>
      <c r="R350" s="3" t="str">
        <f>IF(OR(G350="12R",G350="12L"),_xlfn.XLOOKUP(C350,DB!$A$2:$A$255,DB!$B$2:$B$255,""),IF(OR(G350="30L",G350="30R"),_xlfn.XLOOKUP(C350,DB!$A$2:$A$255,DB!$C$2:$C$255,""),""))</f>
        <v/>
      </c>
      <c r="S350" s="3">
        <f t="shared" si="6"/>
        <v>0</v>
      </c>
      <c r="T350" s="3" t="str">
        <f>_xlfn.XLOOKUP(C350,DB!$A$2:$A$255,DB!$D$2:$D$255,"")</f>
        <v/>
      </c>
    </row>
    <row r="351" spans="1:20" x14ac:dyDescent="0.2">
      <c r="A351" s="20"/>
      <c r="B351" s="20"/>
      <c r="C351" s="20"/>
      <c r="D351" s="20"/>
      <c r="E351" s="20"/>
      <c r="F351" s="21"/>
      <c r="G351" s="20"/>
      <c r="H351" s="20"/>
      <c r="I351" s="22"/>
      <c r="J351" s="20"/>
      <c r="K351" s="20"/>
      <c r="L351" s="22"/>
      <c r="M351" s="20"/>
      <c r="N351" s="21"/>
      <c r="O351" s="22"/>
      <c r="P351" s="20"/>
      <c r="Q351" s="22"/>
      <c r="R351" s="3" t="str">
        <f>IF(OR(G351="12R",G351="12L"),_xlfn.XLOOKUP(C351,DB!$A$2:$A$255,DB!$B$2:$B$255,""),IF(OR(G351="30L",G351="30R"),_xlfn.XLOOKUP(C351,DB!$A$2:$A$255,DB!$C$2:$C$255,""),""))</f>
        <v/>
      </c>
      <c r="S351" s="3">
        <f t="shared" si="6"/>
        <v>0</v>
      </c>
      <c r="T351" s="3" t="str">
        <f>_xlfn.XLOOKUP(C351,DB!$A$2:$A$255,DB!$D$2:$D$255,"")</f>
        <v/>
      </c>
    </row>
    <row r="352" spans="1:20" x14ac:dyDescent="0.2">
      <c r="A352" s="20"/>
      <c r="B352" s="20"/>
      <c r="C352" s="20"/>
      <c r="D352" s="20"/>
      <c r="E352" s="20"/>
      <c r="F352" s="21"/>
      <c r="G352" s="20"/>
      <c r="H352" s="20"/>
      <c r="I352" s="22"/>
      <c r="J352" s="20"/>
      <c r="K352" s="20"/>
      <c r="L352" s="22"/>
      <c r="M352" s="20"/>
      <c r="N352" s="21"/>
      <c r="O352" s="22"/>
      <c r="P352" s="20"/>
      <c r="Q352" s="22"/>
      <c r="R352" s="3" t="str">
        <f>IF(OR(G352="12R",G352="12L"),_xlfn.XLOOKUP(C352,DB!$A$2:$A$255,DB!$B$2:$B$255,""),IF(OR(G352="30L",G352="30R"),_xlfn.XLOOKUP(C352,DB!$A$2:$A$255,DB!$C$2:$C$255,""),""))</f>
        <v/>
      </c>
      <c r="S352" s="3">
        <f t="shared" si="6"/>
        <v>0</v>
      </c>
      <c r="T352" s="3" t="str">
        <f>_xlfn.XLOOKUP(C352,DB!$A$2:$A$255,DB!$D$2:$D$255,"")</f>
        <v/>
      </c>
    </row>
    <row r="353" spans="1:20" x14ac:dyDescent="0.2">
      <c r="A353" s="20"/>
      <c r="B353" s="20"/>
      <c r="C353" s="20"/>
      <c r="D353" s="20"/>
      <c r="E353" s="20"/>
      <c r="F353" s="21"/>
      <c r="G353" s="20"/>
      <c r="H353" s="20"/>
      <c r="I353" s="22"/>
      <c r="J353" s="20"/>
      <c r="K353" s="20"/>
      <c r="L353" s="22"/>
      <c r="M353" s="20"/>
      <c r="N353" s="21"/>
      <c r="O353" s="22"/>
      <c r="P353" s="20"/>
      <c r="Q353" s="22"/>
      <c r="R353" s="3" t="str">
        <f>IF(OR(G353="12R",G353="12L"),_xlfn.XLOOKUP(C353,DB!$A$2:$A$255,DB!$B$2:$B$255,""),IF(OR(G353="30L",G353="30R"),_xlfn.XLOOKUP(C353,DB!$A$2:$A$255,DB!$C$2:$C$255,""),""))</f>
        <v/>
      </c>
      <c r="S353" s="3">
        <f t="shared" si="6"/>
        <v>0</v>
      </c>
      <c r="T353" s="3" t="str">
        <f>_xlfn.XLOOKUP(C353,DB!$A$2:$A$255,DB!$D$2:$D$255,"")</f>
        <v/>
      </c>
    </row>
    <row r="354" spans="1:20" x14ac:dyDescent="0.2">
      <c r="A354" s="20"/>
      <c r="B354" s="20"/>
      <c r="C354" s="20"/>
      <c r="D354" s="20"/>
      <c r="E354" s="20"/>
      <c r="F354" s="21"/>
      <c r="G354" s="20"/>
      <c r="H354" s="20"/>
      <c r="I354" s="22"/>
      <c r="J354" s="20"/>
      <c r="K354" s="20"/>
      <c r="L354" s="22"/>
      <c r="M354" s="20"/>
      <c r="N354" s="21"/>
      <c r="O354" s="22"/>
      <c r="P354" s="20"/>
      <c r="Q354" s="22"/>
      <c r="R354" s="3" t="str">
        <f>IF(OR(G354="12R",G354="12L"),_xlfn.XLOOKUP(C354,DB!$A$2:$A$255,DB!$B$2:$B$255,""),IF(OR(G354="30L",G354="30R"),_xlfn.XLOOKUP(C354,DB!$A$2:$A$255,DB!$C$2:$C$255,""),""))</f>
        <v/>
      </c>
      <c r="S354" s="3">
        <f t="shared" si="6"/>
        <v>0</v>
      </c>
      <c r="T354" s="3" t="str">
        <f>_xlfn.XLOOKUP(C354,DB!$A$2:$A$255,DB!$D$2:$D$255,"")</f>
        <v/>
      </c>
    </row>
    <row r="355" spans="1:20" x14ac:dyDescent="0.2">
      <c r="A355" s="20"/>
      <c r="B355" s="20"/>
      <c r="C355" s="20"/>
      <c r="D355" s="20"/>
      <c r="E355" s="20"/>
      <c r="F355" s="21"/>
      <c r="G355" s="20"/>
      <c r="H355" s="20"/>
      <c r="I355" s="22"/>
      <c r="J355" s="20"/>
      <c r="K355" s="20"/>
      <c r="L355" s="22"/>
      <c r="M355" s="20"/>
      <c r="N355" s="21"/>
      <c r="O355" s="22"/>
      <c r="P355" s="20"/>
      <c r="Q355" s="22"/>
      <c r="R355" s="3" t="str">
        <f>IF(OR(G355="12R",G355="12L"),_xlfn.XLOOKUP(C355,DB!$A$2:$A$255,DB!$B$2:$B$255,""),IF(OR(G355="30L",G355="30R"),_xlfn.XLOOKUP(C355,DB!$A$2:$A$255,DB!$C$2:$C$255,""),""))</f>
        <v/>
      </c>
      <c r="S355" s="3">
        <f t="shared" si="6"/>
        <v>0</v>
      </c>
      <c r="T355" s="3" t="str">
        <f>_xlfn.XLOOKUP(C355,DB!$A$2:$A$255,DB!$D$2:$D$255,"")</f>
        <v/>
      </c>
    </row>
    <row r="356" spans="1:20" x14ac:dyDescent="0.2">
      <c r="A356" s="20"/>
      <c r="B356" s="20"/>
      <c r="C356" s="20"/>
      <c r="D356" s="20"/>
      <c r="E356" s="20"/>
      <c r="F356" s="21"/>
      <c r="G356" s="20"/>
      <c r="H356" s="20"/>
      <c r="I356" s="22"/>
      <c r="J356" s="20"/>
      <c r="K356" s="20"/>
      <c r="L356" s="22"/>
      <c r="M356" s="20"/>
      <c r="N356" s="21"/>
      <c r="O356" s="22"/>
      <c r="P356" s="20"/>
      <c r="Q356" s="22"/>
      <c r="R356" s="3" t="str">
        <f>IF(OR(G356="12R",G356="12L"),_xlfn.XLOOKUP(C356,DB!$A$2:$A$255,DB!$B$2:$B$255,""),IF(OR(G356="30L",G356="30R"),_xlfn.XLOOKUP(C356,DB!$A$2:$A$255,DB!$C$2:$C$255,""),""))</f>
        <v/>
      </c>
      <c r="S356" s="3">
        <f t="shared" si="6"/>
        <v>0</v>
      </c>
      <c r="T356" s="3" t="str">
        <f>_xlfn.XLOOKUP(C356,DB!$A$2:$A$255,DB!$D$2:$D$255,"")</f>
        <v/>
      </c>
    </row>
    <row r="357" spans="1:20" x14ac:dyDescent="0.2">
      <c r="A357" s="20"/>
      <c r="B357" s="20"/>
      <c r="C357" s="20"/>
      <c r="D357" s="20"/>
      <c r="E357" s="20"/>
      <c r="F357" s="21"/>
      <c r="G357" s="20"/>
      <c r="H357" s="20"/>
      <c r="I357" s="22"/>
      <c r="J357" s="20"/>
      <c r="K357" s="20"/>
      <c r="L357" s="22"/>
      <c r="M357" s="20"/>
      <c r="N357" s="21"/>
      <c r="O357" s="22"/>
      <c r="P357" s="20"/>
      <c r="Q357" s="22"/>
      <c r="R357" s="3" t="str">
        <f>IF(OR(G357="12R",G357="12L"),_xlfn.XLOOKUP(C357,DB!$A$2:$A$255,DB!$B$2:$B$255,""),IF(OR(G357="30L",G357="30R"),_xlfn.XLOOKUP(C357,DB!$A$2:$A$255,DB!$C$2:$C$255,""),""))</f>
        <v/>
      </c>
      <c r="S357" s="3">
        <f t="shared" si="6"/>
        <v>0</v>
      </c>
      <c r="T357" s="3" t="str">
        <f>_xlfn.XLOOKUP(C357,DB!$A$2:$A$255,DB!$D$2:$D$255,"")</f>
        <v/>
      </c>
    </row>
    <row r="358" spans="1:20" x14ac:dyDescent="0.2">
      <c r="A358" s="20"/>
      <c r="B358" s="20"/>
      <c r="C358" s="20"/>
      <c r="D358" s="20"/>
      <c r="E358" s="20"/>
      <c r="F358" s="21"/>
      <c r="G358" s="20"/>
      <c r="H358" s="20"/>
      <c r="I358" s="22"/>
      <c r="J358" s="20"/>
      <c r="K358" s="20"/>
      <c r="L358" s="22"/>
      <c r="M358" s="20"/>
      <c r="N358" s="21"/>
      <c r="O358" s="22"/>
      <c r="P358" s="20"/>
      <c r="Q358" s="22"/>
      <c r="R358" s="3" t="str">
        <f>IF(OR(G358="12R",G358="12L"),_xlfn.XLOOKUP(C358,DB!$A$2:$A$255,DB!$B$2:$B$255,""),IF(OR(G358="30L",G358="30R"),_xlfn.XLOOKUP(C358,DB!$A$2:$A$255,DB!$C$2:$C$255,""),""))</f>
        <v/>
      </c>
      <c r="S358" s="3">
        <f t="shared" si="6"/>
        <v>0</v>
      </c>
      <c r="T358" s="3" t="str">
        <f>_xlfn.XLOOKUP(C358,DB!$A$2:$A$255,DB!$D$2:$D$255,"")</f>
        <v/>
      </c>
    </row>
    <row r="359" spans="1:20" x14ac:dyDescent="0.2">
      <c r="A359" s="20"/>
      <c r="B359" s="20"/>
      <c r="C359" s="20"/>
      <c r="D359" s="20"/>
      <c r="E359" s="20"/>
      <c r="F359" s="21"/>
      <c r="G359" s="20"/>
      <c r="H359" s="20"/>
      <c r="I359" s="22"/>
      <c r="J359" s="20"/>
      <c r="K359" s="20"/>
      <c r="L359" s="22"/>
      <c r="M359" s="20"/>
      <c r="N359" s="21"/>
      <c r="O359" s="22"/>
      <c r="P359" s="20"/>
      <c r="Q359" s="22"/>
      <c r="R359" s="3" t="str">
        <f>IF(OR(G359="12R",G359="12L"),_xlfn.XLOOKUP(C359,DB!$A$2:$A$255,DB!$B$2:$B$255,""),IF(OR(G359="30L",G359="30R"),_xlfn.XLOOKUP(C359,DB!$A$2:$A$255,DB!$C$2:$C$255,""),""))</f>
        <v/>
      </c>
      <c r="S359" s="3">
        <f t="shared" si="6"/>
        <v>0</v>
      </c>
      <c r="T359" s="3" t="str">
        <f>_xlfn.XLOOKUP(C359,DB!$A$2:$A$255,DB!$D$2:$D$255,"")</f>
        <v/>
      </c>
    </row>
    <row r="360" spans="1:20" x14ac:dyDescent="0.2">
      <c r="A360" s="20"/>
      <c r="B360" s="20"/>
      <c r="C360" s="20"/>
      <c r="D360" s="20"/>
      <c r="E360" s="20"/>
      <c r="F360" s="21"/>
      <c r="G360" s="20"/>
      <c r="H360" s="20"/>
      <c r="I360" s="22"/>
      <c r="J360" s="20"/>
      <c r="K360" s="20"/>
      <c r="L360" s="22"/>
      <c r="M360" s="20"/>
      <c r="N360" s="21"/>
      <c r="O360" s="22"/>
      <c r="P360" s="20"/>
      <c r="Q360" s="22"/>
      <c r="R360" s="3" t="str">
        <f>IF(OR(G360="12R",G360="12L"),_xlfn.XLOOKUP(C360,DB!$A$2:$A$255,DB!$B$2:$B$255,""),IF(OR(G360="30L",G360="30R"),_xlfn.XLOOKUP(C360,DB!$A$2:$A$255,DB!$C$2:$C$255,""),""))</f>
        <v/>
      </c>
      <c r="S360" s="3">
        <f t="shared" si="6"/>
        <v>0</v>
      </c>
      <c r="T360" s="3" t="str">
        <f>_xlfn.XLOOKUP(C360,DB!$A$2:$A$255,DB!$D$2:$D$255,"")</f>
        <v/>
      </c>
    </row>
    <row r="361" spans="1:20" x14ac:dyDescent="0.2">
      <c r="A361" s="20"/>
      <c r="B361" s="20"/>
      <c r="C361" s="20"/>
      <c r="D361" s="20"/>
      <c r="E361" s="20"/>
      <c r="F361" s="21"/>
      <c r="G361" s="20"/>
      <c r="H361" s="20"/>
      <c r="I361" s="22"/>
      <c r="J361" s="20"/>
      <c r="K361" s="20"/>
      <c r="L361" s="22"/>
      <c r="M361" s="20"/>
      <c r="N361" s="21"/>
      <c r="O361" s="22"/>
      <c r="P361" s="20"/>
      <c r="Q361" s="22"/>
      <c r="R361" s="3" t="str">
        <f>IF(OR(G361="12R",G361="12L"),_xlfn.XLOOKUP(C361,DB!$A$2:$A$255,DB!$B$2:$B$255,""),IF(OR(G361="30L",G361="30R"),_xlfn.XLOOKUP(C361,DB!$A$2:$A$255,DB!$C$2:$C$255,""),""))</f>
        <v/>
      </c>
      <c r="S361" s="3">
        <f t="shared" si="6"/>
        <v>0</v>
      </c>
      <c r="T361" s="3" t="str">
        <f>_xlfn.XLOOKUP(C361,DB!$A$2:$A$255,DB!$D$2:$D$255,"")</f>
        <v/>
      </c>
    </row>
    <row r="362" spans="1:20" x14ac:dyDescent="0.2">
      <c r="A362" s="20"/>
      <c r="B362" s="20"/>
      <c r="C362" s="20"/>
      <c r="D362" s="20"/>
      <c r="E362" s="20"/>
      <c r="F362" s="21"/>
      <c r="G362" s="20"/>
      <c r="H362" s="20"/>
      <c r="I362" s="22"/>
      <c r="J362" s="20"/>
      <c r="K362" s="20"/>
      <c r="L362" s="22"/>
      <c r="M362" s="20"/>
      <c r="N362" s="21"/>
      <c r="O362" s="22"/>
      <c r="P362" s="20"/>
      <c r="Q362" s="22"/>
      <c r="R362" s="3" t="str">
        <f>IF(OR(G362="12R",G362="12L"),_xlfn.XLOOKUP(C362,DB!$A$2:$A$255,DB!$B$2:$B$255,""),IF(OR(G362="30L",G362="30R"),_xlfn.XLOOKUP(C362,DB!$A$2:$A$255,DB!$C$2:$C$255,""),""))</f>
        <v/>
      </c>
      <c r="S362" s="3">
        <f t="shared" si="6"/>
        <v>0</v>
      </c>
      <c r="T362" s="3" t="str">
        <f>_xlfn.XLOOKUP(C362,DB!$A$2:$A$255,DB!$D$2:$D$255,"")</f>
        <v/>
      </c>
    </row>
    <row r="363" spans="1:20" x14ac:dyDescent="0.2">
      <c r="A363" s="20"/>
      <c r="B363" s="20"/>
      <c r="C363" s="20"/>
      <c r="D363" s="20"/>
      <c r="E363" s="20"/>
      <c r="F363" s="21"/>
      <c r="G363" s="20"/>
      <c r="H363" s="20"/>
      <c r="I363" s="22"/>
      <c r="J363" s="20"/>
      <c r="K363" s="20"/>
      <c r="L363" s="22"/>
      <c r="M363" s="20"/>
      <c r="N363" s="21"/>
      <c r="O363" s="22"/>
      <c r="P363" s="20"/>
      <c r="Q363" s="22"/>
      <c r="R363" s="3" t="str">
        <f>IF(OR(G363="12R",G363="12L"),_xlfn.XLOOKUP(C363,DB!$A$2:$A$255,DB!$B$2:$B$255,""),IF(OR(G363="30L",G363="30R"),_xlfn.XLOOKUP(C363,DB!$A$2:$A$255,DB!$C$2:$C$255,""),""))</f>
        <v/>
      </c>
      <c r="S363" s="3">
        <f t="shared" si="6"/>
        <v>0</v>
      </c>
      <c r="T363" s="3" t="str">
        <f>_xlfn.XLOOKUP(C363,DB!$A$2:$A$255,DB!$D$2:$D$255,"")</f>
        <v/>
      </c>
    </row>
    <row r="364" spans="1:20" x14ac:dyDescent="0.2">
      <c r="A364" s="20"/>
      <c r="B364" s="20"/>
      <c r="C364" s="20"/>
      <c r="D364" s="20"/>
      <c r="E364" s="20"/>
      <c r="F364" s="21"/>
      <c r="G364" s="20"/>
      <c r="H364" s="20"/>
      <c r="I364" s="22"/>
      <c r="J364" s="20"/>
      <c r="K364" s="20"/>
      <c r="L364" s="22"/>
      <c r="M364" s="20"/>
      <c r="N364" s="21"/>
      <c r="O364" s="22"/>
      <c r="P364" s="20"/>
      <c r="Q364" s="22"/>
      <c r="R364" s="3" t="str">
        <f>IF(OR(G364="12R",G364="12L"),_xlfn.XLOOKUP(C364,DB!$A$2:$A$255,DB!$B$2:$B$255,""),IF(OR(G364="30L",G364="30R"),_xlfn.XLOOKUP(C364,DB!$A$2:$A$255,DB!$C$2:$C$255,""),""))</f>
        <v/>
      </c>
      <c r="S364" s="3">
        <f t="shared" si="6"/>
        <v>0</v>
      </c>
      <c r="T364" s="3" t="str">
        <f>_xlfn.XLOOKUP(C364,DB!$A$2:$A$255,DB!$D$2:$D$255,"")</f>
        <v/>
      </c>
    </row>
    <row r="365" spans="1:20" x14ac:dyDescent="0.2">
      <c r="A365" s="20"/>
      <c r="B365" s="20"/>
      <c r="C365" s="20"/>
      <c r="D365" s="20"/>
      <c r="E365" s="20"/>
      <c r="F365" s="21"/>
      <c r="G365" s="20"/>
      <c r="H365" s="20"/>
      <c r="I365" s="22"/>
      <c r="J365" s="20"/>
      <c r="K365" s="20"/>
      <c r="L365" s="22"/>
      <c r="M365" s="20"/>
      <c r="N365" s="21"/>
      <c r="O365" s="22"/>
      <c r="P365" s="20"/>
      <c r="Q365" s="22"/>
      <c r="R365" s="3" t="str">
        <f>IF(OR(G365="12R",G365="12L"),_xlfn.XLOOKUP(C365,DB!$A$2:$A$255,DB!$B$2:$B$255,""),IF(OR(G365="30L",G365="30R"),_xlfn.XLOOKUP(C365,DB!$A$2:$A$255,DB!$C$2:$C$255,""),""))</f>
        <v/>
      </c>
      <c r="S365" s="3">
        <f t="shared" si="6"/>
        <v>0</v>
      </c>
      <c r="T365" s="3" t="str">
        <f>_xlfn.XLOOKUP(C365,DB!$A$2:$A$255,DB!$D$2:$D$255,"")</f>
        <v/>
      </c>
    </row>
    <row r="366" spans="1:20" x14ac:dyDescent="0.2">
      <c r="A366" s="20"/>
      <c r="B366" s="20"/>
      <c r="C366" s="20"/>
      <c r="D366" s="20"/>
      <c r="E366" s="20"/>
      <c r="F366" s="21"/>
      <c r="G366" s="20"/>
      <c r="H366" s="20"/>
      <c r="I366" s="22"/>
      <c r="J366" s="20"/>
      <c r="K366" s="20"/>
      <c r="L366" s="22"/>
      <c r="M366" s="20"/>
      <c r="N366" s="21"/>
      <c r="O366" s="22"/>
      <c r="P366" s="20"/>
      <c r="Q366" s="22"/>
      <c r="R366" s="3" t="str">
        <f>IF(OR(G366="12R",G366="12L"),_xlfn.XLOOKUP(C366,DB!$A$2:$A$255,DB!$B$2:$B$255,""),IF(OR(G366="30L",G366="30R"),_xlfn.XLOOKUP(C366,DB!$A$2:$A$255,DB!$C$2:$C$255,""),""))</f>
        <v/>
      </c>
      <c r="S366" s="3">
        <f t="shared" si="6"/>
        <v>0</v>
      </c>
      <c r="T366" s="3" t="str">
        <f>_xlfn.XLOOKUP(C366,DB!$A$2:$A$255,DB!$D$2:$D$255,"")</f>
        <v/>
      </c>
    </row>
    <row r="367" spans="1:20" x14ac:dyDescent="0.2">
      <c r="A367" s="20"/>
      <c r="B367" s="20"/>
      <c r="C367" s="20"/>
      <c r="D367" s="20"/>
      <c r="E367" s="20"/>
      <c r="F367" s="21"/>
      <c r="G367" s="20"/>
      <c r="H367" s="20"/>
      <c r="I367" s="22"/>
      <c r="J367" s="20"/>
      <c r="K367" s="20"/>
      <c r="L367" s="22"/>
      <c r="M367" s="20"/>
      <c r="N367" s="21"/>
      <c r="O367" s="22"/>
      <c r="P367" s="20"/>
      <c r="Q367" s="22"/>
      <c r="R367" s="3" t="str">
        <f>IF(OR(G367="12R",G367="12L"),_xlfn.XLOOKUP(C367,DB!$A$2:$A$255,DB!$B$2:$B$255,""),IF(OR(G367="30L",G367="30R"),_xlfn.XLOOKUP(C367,DB!$A$2:$A$255,DB!$C$2:$C$255,""),""))</f>
        <v/>
      </c>
      <c r="S367" s="3">
        <f t="shared" si="6"/>
        <v>0</v>
      </c>
      <c r="T367" s="3" t="str">
        <f>_xlfn.XLOOKUP(C367,DB!$A$2:$A$255,DB!$D$2:$D$255,"")</f>
        <v/>
      </c>
    </row>
    <row r="368" spans="1:20" x14ac:dyDescent="0.2">
      <c r="A368" s="20"/>
      <c r="B368" s="20"/>
      <c r="C368" s="20"/>
      <c r="D368" s="20"/>
      <c r="E368" s="20"/>
      <c r="F368" s="21"/>
      <c r="G368" s="20"/>
      <c r="H368" s="20"/>
      <c r="I368" s="22"/>
      <c r="J368" s="20"/>
      <c r="K368" s="20"/>
      <c r="L368" s="22"/>
      <c r="M368" s="20"/>
      <c r="N368" s="21"/>
      <c r="O368" s="22"/>
      <c r="P368" s="20"/>
      <c r="Q368" s="22"/>
      <c r="R368" s="3" t="str">
        <f>IF(OR(G368="12R",G368="12L"),_xlfn.XLOOKUP(C368,DB!$A$2:$A$255,DB!$B$2:$B$255,""),IF(OR(G368="30L",G368="30R"),_xlfn.XLOOKUP(C368,DB!$A$2:$A$255,DB!$C$2:$C$255,""),""))</f>
        <v/>
      </c>
      <c r="S368" s="3">
        <f t="shared" si="6"/>
        <v>0</v>
      </c>
      <c r="T368" s="3" t="str">
        <f>_xlfn.XLOOKUP(C368,DB!$A$2:$A$255,DB!$D$2:$D$255,"")</f>
        <v/>
      </c>
    </row>
    <row r="369" spans="1:20" x14ac:dyDescent="0.2">
      <c r="A369" s="20"/>
      <c r="B369" s="20"/>
      <c r="C369" s="20"/>
      <c r="D369" s="20"/>
      <c r="E369" s="20"/>
      <c r="F369" s="21"/>
      <c r="G369" s="20"/>
      <c r="H369" s="20"/>
      <c r="I369" s="22"/>
      <c r="J369" s="20"/>
      <c r="K369" s="20"/>
      <c r="L369" s="22"/>
      <c r="M369" s="20"/>
      <c r="N369" s="21"/>
      <c r="O369" s="22"/>
      <c r="P369" s="20"/>
      <c r="Q369" s="22"/>
      <c r="R369" s="3" t="str">
        <f>IF(OR(G369="12R",G369="12L"),_xlfn.XLOOKUP(C369,DB!$A$2:$A$255,DB!$B$2:$B$255,""),IF(OR(G369="30L",G369="30R"),_xlfn.XLOOKUP(C369,DB!$A$2:$A$255,DB!$C$2:$C$255,""),""))</f>
        <v/>
      </c>
      <c r="S369" s="3">
        <f t="shared" si="6"/>
        <v>0</v>
      </c>
      <c r="T369" s="3" t="str">
        <f>_xlfn.XLOOKUP(C369,DB!$A$2:$A$255,DB!$D$2:$D$255,"")</f>
        <v/>
      </c>
    </row>
    <row r="370" spans="1:20" x14ac:dyDescent="0.2">
      <c r="A370" s="20"/>
      <c r="B370" s="20"/>
      <c r="C370" s="20"/>
      <c r="D370" s="20"/>
      <c r="E370" s="20"/>
      <c r="F370" s="21"/>
      <c r="G370" s="20"/>
      <c r="H370" s="20"/>
      <c r="I370" s="22"/>
      <c r="J370" s="20"/>
      <c r="K370" s="20"/>
      <c r="L370" s="22"/>
      <c r="M370" s="20"/>
      <c r="N370" s="21"/>
      <c r="O370" s="22"/>
      <c r="P370" s="20"/>
      <c r="Q370" s="22"/>
      <c r="R370" s="3" t="str">
        <f>IF(OR(G370="12R",G370="12L"),_xlfn.XLOOKUP(C370,DB!$A$2:$A$255,DB!$B$2:$B$255,""),IF(OR(G370="30L",G370="30R"),_xlfn.XLOOKUP(C370,DB!$A$2:$A$255,DB!$C$2:$C$255,""),""))</f>
        <v/>
      </c>
      <c r="S370" s="3">
        <f t="shared" si="6"/>
        <v>0</v>
      </c>
      <c r="T370" s="3" t="str">
        <f>_xlfn.XLOOKUP(C370,DB!$A$2:$A$255,DB!$D$2:$D$255,"")</f>
        <v/>
      </c>
    </row>
    <row r="371" spans="1:20" x14ac:dyDescent="0.2">
      <c r="A371" s="20"/>
      <c r="B371" s="20"/>
      <c r="C371" s="20"/>
      <c r="D371" s="20"/>
      <c r="E371" s="20"/>
      <c r="F371" s="21"/>
      <c r="G371" s="20"/>
      <c r="H371" s="20"/>
      <c r="I371" s="22"/>
      <c r="J371" s="20"/>
      <c r="K371" s="20"/>
      <c r="L371" s="22"/>
      <c r="M371" s="20"/>
      <c r="N371" s="21"/>
      <c r="O371" s="22"/>
      <c r="P371" s="20"/>
      <c r="Q371" s="22"/>
      <c r="R371" s="3" t="str">
        <f>IF(OR(G371="12R",G371="12L"),_xlfn.XLOOKUP(C371,DB!$A$2:$A$255,DB!$B$2:$B$255,""),IF(OR(G371="30L",G371="30R"),_xlfn.XLOOKUP(C371,DB!$A$2:$A$255,DB!$C$2:$C$255,""),""))</f>
        <v/>
      </c>
      <c r="S371" s="3">
        <f t="shared" si="6"/>
        <v>0</v>
      </c>
      <c r="T371" s="3" t="str">
        <f>_xlfn.XLOOKUP(C371,DB!$A$2:$A$255,DB!$D$2:$D$255,"")</f>
        <v/>
      </c>
    </row>
    <row r="372" spans="1:20" x14ac:dyDescent="0.2">
      <c r="A372" s="20"/>
      <c r="B372" s="20"/>
      <c r="C372" s="20"/>
      <c r="D372" s="20"/>
      <c r="E372" s="20"/>
      <c r="F372" s="21"/>
      <c r="G372" s="20"/>
      <c r="H372" s="20"/>
      <c r="I372" s="22"/>
      <c r="J372" s="20"/>
      <c r="K372" s="20"/>
      <c r="L372" s="22"/>
      <c r="M372" s="20"/>
      <c r="N372" s="21"/>
      <c r="O372" s="22"/>
      <c r="P372" s="20"/>
      <c r="Q372" s="22"/>
      <c r="R372" s="3" t="str">
        <f>IF(OR(G372="12R",G372="12L"),_xlfn.XLOOKUP(C372,DB!$A$2:$A$255,DB!$B$2:$B$255,""),IF(OR(G372="30L",G372="30R"),_xlfn.XLOOKUP(C372,DB!$A$2:$A$255,DB!$C$2:$C$255,""),""))</f>
        <v/>
      </c>
      <c r="S372" s="3">
        <f t="shared" si="6"/>
        <v>0</v>
      </c>
      <c r="T372" s="3" t="str">
        <f>_xlfn.XLOOKUP(C372,DB!$A$2:$A$255,DB!$D$2:$D$255,"")</f>
        <v/>
      </c>
    </row>
    <row r="373" spans="1:20" x14ac:dyDescent="0.2">
      <c r="A373" s="20"/>
      <c r="B373" s="20"/>
      <c r="C373" s="20"/>
      <c r="D373" s="20"/>
      <c r="E373" s="20"/>
      <c r="F373" s="21"/>
      <c r="G373" s="20"/>
      <c r="H373" s="20"/>
      <c r="I373" s="22"/>
      <c r="J373" s="20"/>
      <c r="K373" s="20"/>
      <c r="L373" s="22"/>
      <c r="M373" s="20"/>
      <c r="N373" s="21"/>
      <c r="O373" s="22"/>
      <c r="P373" s="20"/>
      <c r="Q373" s="22"/>
      <c r="R373" s="3" t="str">
        <f>IF(OR(G373="12R",G373="12L"),_xlfn.XLOOKUP(C373,DB!$A$2:$A$255,DB!$B$2:$B$255,""),IF(OR(G373="30L",G373="30R"),_xlfn.XLOOKUP(C373,DB!$A$2:$A$255,DB!$C$2:$C$255,""),""))</f>
        <v/>
      </c>
      <c r="S373" s="3">
        <f t="shared" si="6"/>
        <v>0</v>
      </c>
      <c r="T373" s="3" t="str">
        <f>_xlfn.XLOOKUP(C373,DB!$A$2:$A$255,DB!$D$2:$D$255,"")</f>
        <v/>
      </c>
    </row>
    <row r="374" spans="1:20" x14ac:dyDescent="0.2">
      <c r="A374" s="20"/>
      <c r="B374" s="20"/>
      <c r="C374" s="20"/>
      <c r="D374" s="20"/>
      <c r="E374" s="20"/>
      <c r="F374" s="21"/>
      <c r="G374" s="20"/>
      <c r="H374" s="20"/>
      <c r="I374" s="22"/>
      <c r="J374" s="20"/>
      <c r="K374" s="20"/>
      <c r="L374" s="22"/>
      <c r="M374" s="20"/>
      <c r="N374" s="21"/>
      <c r="O374" s="22"/>
      <c r="P374" s="20"/>
      <c r="Q374" s="22"/>
      <c r="R374" s="3" t="str">
        <f>IF(OR(G374="12R",G374="12L"),_xlfn.XLOOKUP(C374,DB!$A$2:$A$255,DB!$B$2:$B$255,""),IF(OR(G374="30L",G374="30R"),_xlfn.XLOOKUP(C374,DB!$A$2:$A$255,DB!$C$2:$C$255,""),""))</f>
        <v/>
      </c>
      <c r="S374" s="3">
        <f t="shared" si="6"/>
        <v>0</v>
      </c>
      <c r="T374" s="3" t="str">
        <f>_xlfn.XLOOKUP(C374,DB!$A$2:$A$255,DB!$D$2:$D$255,"")</f>
        <v/>
      </c>
    </row>
    <row r="375" spans="1:20" x14ac:dyDescent="0.2">
      <c r="A375" s="20"/>
      <c r="B375" s="20"/>
      <c r="C375" s="20"/>
      <c r="D375" s="20"/>
      <c r="E375" s="20"/>
      <c r="F375" s="21"/>
      <c r="G375" s="20"/>
      <c r="H375" s="20"/>
      <c r="I375" s="22"/>
      <c r="J375" s="20"/>
      <c r="K375" s="20"/>
      <c r="L375" s="22"/>
      <c r="M375" s="20"/>
      <c r="N375" s="21"/>
      <c r="O375" s="22"/>
      <c r="P375" s="20"/>
      <c r="Q375" s="22"/>
      <c r="R375" s="3" t="str">
        <f>IF(OR(G375="12R",G375="12L"),_xlfn.XLOOKUP(C375,DB!$A$2:$A$255,DB!$B$2:$B$255,""),IF(OR(G375="30L",G375="30R"),_xlfn.XLOOKUP(C375,DB!$A$2:$A$255,DB!$C$2:$C$255,""),""))</f>
        <v/>
      </c>
      <c r="S375" s="3">
        <f t="shared" si="6"/>
        <v>0</v>
      </c>
      <c r="T375" s="3" t="str">
        <f>_xlfn.XLOOKUP(C375,DB!$A$2:$A$255,DB!$D$2:$D$255,"")</f>
        <v/>
      </c>
    </row>
    <row r="376" spans="1:20" x14ac:dyDescent="0.2">
      <c r="A376" s="20"/>
      <c r="B376" s="20"/>
      <c r="C376" s="20"/>
      <c r="D376" s="20"/>
      <c r="E376" s="20"/>
      <c r="F376" s="21"/>
      <c r="G376" s="20"/>
      <c r="H376" s="20"/>
      <c r="I376" s="22"/>
      <c r="J376" s="20"/>
      <c r="K376" s="20"/>
      <c r="L376" s="22"/>
      <c r="M376" s="20"/>
      <c r="N376" s="21"/>
      <c r="O376" s="22"/>
      <c r="P376" s="20"/>
      <c r="Q376" s="22"/>
      <c r="R376" s="3" t="str">
        <f>IF(OR(G376="12R",G376="12L"),_xlfn.XLOOKUP(C376,DB!$A$2:$A$255,DB!$B$2:$B$255,""),IF(OR(G376="30L",G376="30R"),_xlfn.XLOOKUP(C376,DB!$A$2:$A$255,DB!$C$2:$C$255,""),""))</f>
        <v/>
      </c>
      <c r="S376" s="3">
        <f t="shared" si="6"/>
        <v>0</v>
      </c>
      <c r="T376" s="3" t="str">
        <f>_xlfn.XLOOKUP(C376,DB!$A$2:$A$255,DB!$D$2:$D$255,"")</f>
        <v/>
      </c>
    </row>
    <row r="377" spans="1:20" x14ac:dyDescent="0.2">
      <c r="A377" s="20"/>
      <c r="B377" s="20"/>
      <c r="C377" s="20"/>
      <c r="D377" s="20"/>
      <c r="E377" s="20"/>
      <c r="F377" s="21"/>
      <c r="G377" s="20"/>
      <c r="H377" s="20"/>
      <c r="I377" s="22"/>
      <c r="J377" s="20"/>
      <c r="K377" s="20"/>
      <c r="L377" s="22"/>
      <c r="M377" s="20"/>
      <c r="N377" s="21"/>
      <c r="O377" s="22"/>
      <c r="P377" s="20"/>
      <c r="Q377" s="22"/>
      <c r="R377" s="3" t="str">
        <f>IF(OR(G377="12R",G377="12L"),_xlfn.XLOOKUP(C377,DB!$A$2:$A$255,DB!$B$2:$B$255,""),IF(OR(G377="30L",G377="30R"),_xlfn.XLOOKUP(C377,DB!$A$2:$A$255,DB!$C$2:$C$255,""),""))</f>
        <v/>
      </c>
      <c r="S377" s="3">
        <f t="shared" si="6"/>
        <v>0</v>
      </c>
      <c r="T377" s="3" t="str">
        <f>_xlfn.XLOOKUP(C377,DB!$A$2:$A$255,DB!$D$2:$D$255,"")</f>
        <v/>
      </c>
    </row>
    <row r="378" spans="1:20" x14ac:dyDescent="0.2">
      <c r="A378" s="20"/>
      <c r="B378" s="20"/>
      <c r="C378" s="20"/>
      <c r="D378" s="20"/>
      <c r="E378" s="20"/>
      <c r="F378" s="21"/>
      <c r="G378" s="20"/>
      <c r="H378" s="20"/>
      <c r="I378" s="22"/>
      <c r="J378" s="20"/>
      <c r="K378" s="20"/>
      <c r="L378" s="22"/>
      <c r="M378" s="20"/>
      <c r="N378" s="21"/>
      <c r="O378" s="22"/>
      <c r="P378" s="20"/>
      <c r="Q378" s="22"/>
      <c r="R378" s="3" t="str">
        <f>IF(OR(G378="12R",G378="12L"),_xlfn.XLOOKUP(C378,DB!$A$2:$A$255,DB!$B$2:$B$255,""),IF(OR(G378="30L",G378="30R"),_xlfn.XLOOKUP(C378,DB!$A$2:$A$255,DB!$C$2:$C$255,""),""))</f>
        <v/>
      </c>
      <c r="S378" s="3">
        <f t="shared" si="6"/>
        <v>0</v>
      </c>
      <c r="T378" s="3" t="str">
        <f>_xlfn.XLOOKUP(C378,DB!$A$2:$A$255,DB!$D$2:$D$255,"")</f>
        <v/>
      </c>
    </row>
    <row r="379" spans="1:20" x14ac:dyDescent="0.2">
      <c r="A379" s="20"/>
      <c r="B379" s="20"/>
      <c r="C379" s="20"/>
      <c r="D379" s="20"/>
      <c r="E379" s="20"/>
      <c r="F379" s="21"/>
      <c r="G379" s="20"/>
      <c r="H379" s="20"/>
      <c r="I379" s="22"/>
      <c r="J379" s="20"/>
      <c r="K379" s="20"/>
      <c r="L379" s="22"/>
      <c r="M379" s="20"/>
      <c r="N379" s="21"/>
      <c r="O379" s="22"/>
      <c r="P379" s="20"/>
      <c r="Q379" s="22"/>
      <c r="R379" s="3" t="str">
        <f>IF(OR(G379="12R",G379="12L"),_xlfn.XLOOKUP(C379,DB!$A$2:$A$255,DB!$B$2:$B$255,""),IF(OR(G379="30L",G379="30R"),_xlfn.XLOOKUP(C379,DB!$A$2:$A$255,DB!$C$2:$C$255,""),""))</f>
        <v/>
      </c>
      <c r="S379" s="3">
        <f t="shared" si="6"/>
        <v>0</v>
      </c>
      <c r="T379" s="3" t="str">
        <f>_xlfn.XLOOKUP(C379,DB!$A$2:$A$255,DB!$D$2:$D$255,"")</f>
        <v/>
      </c>
    </row>
    <row r="380" spans="1:20" x14ac:dyDescent="0.2">
      <c r="A380" s="20"/>
      <c r="B380" s="20"/>
      <c r="C380" s="20"/>
      <c r="D380" s="20"/>
      <c r="E380" s="20"/>
      <c r="F380" s="21"/>
      <c r="G380" s="20"/>
      <c r="H380" s="20"/>
      <c r="I380" s="22"/>
      <c r="J380" s="20"/>
      <c r="K380" s="20"/>
      <c r="L380" s="22"/>
      <c r="M380" s="20"/>
      <c r="N380" s="21"/>
      <c r="O380" s="22"/>
      <c r="P380" s="20"/>
      <c r="Q380" s="22"/>
      <c r="R380" s="3" t="str">
        <f>IF(OR(G380="12R",G380="12L"),_xlfn.XLOOKUP(C380,DB!$A$2:$A$255,DB!$B$2:$B$255,""),IF(OR(G380="30L",G380="30R"),_xlfn.XLOOKUP(C380,DB!$A$2:$A$255,DB!$C$2:$C$255,""),""))</f>
        <v/>
      </c>
      <c r="S380" s="3">
        <f t="shared" si="6"/>
        <v>0</v>
      </c>
      <c r="T380" s="3" t="str">
        <f>_xlfn.XLOOKUP(C380,DB!$A$2:$A$255,DB!$D$2:$D$255,"")</f>
        <v/>
      </c>
    </row>
    <row r="381" spans="1:20" x14ac:dyDescent="0.2">
      <c r="A381" s="20"/>
      <c r="B381" s="20"/>
      <c r="C381" s="20"/>
      <c r="D381" s="20"/>
      <c r="E381" s="20"/>
      <c r="F381" s="21"/>
      <c r="G381" s="20"/>
      <c r="H381" s="20"/>
      <c r="I381" s="22"/>
      <c r="J381" s="20"/>
      <c r="K381" s="20"/>
      <c r="L381" s="22"/>
      <c r="M381" s="20"/>
      <c r="N381" s="21"/>
      <c r="O381" s="22"/>
      <c r="P381" s="20"/>
      <c r="Q381" s="22"/>
      <c r="R381" s="3" t="str">
        <f>IF(OR(G381="12R",G381="12L"),_xlfn.XLOOKUP(C381,DB!$A$2:$A$255,DB!$B$2:$B$255,""),IF(OR(G381="30L",G381="30R"),_xlfn.XLOOKUP(C381,DB!$A$2:$A$255,DB!$C$2:$C$255,""),""))</f>
        <v/>
      </c>
      <c r="S381" s="3">
        <f t="shared" si="6"/>
        <v>0</v>
      </c>
      <c r="T381" s="3" t="str">
        <f>_xlfn.XLOOKUP(C381,DB!$A$2:$A$255,DB!$D$2:$D$255,"")</f>
        <v/>
      </c>
    </row>
    <row r="382" spans="1:20" x14ac:dyDescent="0.2">
      <c r="A382" s="20"/>
      <c r="B382" s="20"/>
      <c r="C382" s="20"/>
      <c r="D382" s="20"/>
      <c r="E382" s="20"/>
      <c r="F382" s="21"/>
      <c r="G382" s="20"/>
      <c r="H382" s="20"/>
      <c r="I382" s="22"/>
      <c r="J382" s="20"/>
      <c r="K382" s="20"/>
      <c r="L382" s="22"/>
      <c r="M382" s="20"/>
      <c r="N382" s="21"/>
      <c r="O382" s="22"/>
      <c r="P382" s="20"/>
      <c r="Q382" s="22"/>
      <c r="R382" s="3" t="str">
        <f>IF(OR(G382="12R",G382="12L"),_xlfn.XLOOKUP(C382,DB!$A$2:$A$255,DB!$B$2:$B$255,""),IF(OR(G382="30L",G382="30R"),_xlfn.XLOOKUP(C382,DB!$A$2:$A$255,DB!$C$2:$C$255,""),""))</f>
        <v/>
      </c>
      <c r="S382" s="3">
        <f t="shared" si="6"/>
        <v>0</v>
      </c>
      <c r="T382" s="3" t="str">
        <f>_xlfn.XLOOKUP(C382,DB!$A$2:$A$255,DB!$D$2:$D$255,"")</f>
        <v/>
      </c>
    </row>
    <row r="383" spans="1:20" x14ac:dyDescent="0.2">
      <c r="A383" s="20"/>
      <c r="B383" s="20"/>
      <c r="C383" s="20"/>
      <c r="D383" s="20"/>
      <c r="E383" s="20"/>
      <c r="F383" s="21"/>
      <c r="G383" s="20"/>
      <c r="H383" s="20"/>
      <c r="I383" s="22"/>
      <c r="J383" s="20"/>
      <c r="K383" s="20"/>
      <c r="L383" s="22"/>
      <c r="M383" s="20"/>
      <c r="N383" s="21"/>
      <c r="O383" s="22"/>
      <c r="P383" s="20"/>
      <c r="Q383" s="22"/>
      <c r="R383" s="3" t="str">
        <f>IF(OR(G383="12R",G383="12L"),_xlfn.XLOOKUP(C383,DB!$A$2:$A$255,DB!$B$2:$B$255,""),IF(OR(G383="30L",G383="30R"),_xlfn.XLOOKUP(C383,DB!$A$2:$A$255,DB!$C$2:$C$255,""),""))</f>
        <v/>
      </c>
      <c r="S383" s="3">
        <f t="shared" si="6"/>
        <v>0</v>
      </c>
      <c r="T383" s="3" t="str">
        <f>_xlfn.XLOOKUP(C383,DB!$A$2:$A$255,DB!$D$2:$D$255,"")</f>
        <v/>
      </c>
    </row>
    <row r="384" spans="1:20" x14ac:dyDescent="0.2">
      <c r="A384" s="20"/>
      <c r="B384" s="20"/>
      <c r="C384" s="20"/>
      <c r="D384" s="20"/>
      <c r="E384" s="20"/>
      <c r="F384" s="21"/>
      <c r="G384" s="20"/>
      <c r="H384" s="20"/>
      <c r="I384" s="22"/>
      <c r="J384" s="20"/>
      <c r="K384" s="20"/>
      <c r="L384" s="22"/>
      <c r="M384" s="20"/>
      <c r="N384" s="21"/>
      <c r="O384" s="22"/>
      <c r="P384" s="20"/>
      <c r="Q384" s="22"/>
      <c r="R384" s="3" t="str">
        <f>IF(OR(G384="12R",G384="12L"),_xlfn.XLOOKUP(C384,DB!$A$2:$A$255,DB!$B$2:$B$255,""),IF(OR(G384="30L",G384="30R"),_xlfn.XLOOKUP(C384,DB!$A$2:$A$255,DB!$C$2:$C$255,""),""))</f>
        <v/>
      </c>
      <c r="S384" s="3">
        <f t="shared" si="6"/>
        <v>0</v>
      </c>
      <c r="T384" s="3" t="str">
        <f>_xlfn.XLOOKUP(C384,DB!$A$2:$A$255,DB!$D$2:$D$255,"")</f>
        <v/>
      </c>
    </row>
    <row r="385" spans="1:20" x14ac:dyDescent="0.2">
      <c r="A385" s="20"/>
      <c r="B385" s="20"/>
      <c r="C385" s="20"/>
      <c r="D385" s="20"/>
      <c r="E385" s="20"/>
      <c r="F385" s="21"/>
      <c r="G385" s="20"/>
      <c r="H385" s="20"/>
      <c r="I385" s="22"/>
      <c r="J385" s="20"/>
      <c r="K385" s="20"/>
      <c r="L385" s="22"/>
      <c r="M385" s="20"/>
      <c r="N385" s="21"/>
      <c r="O385" s="22"/>
      <c r="P385" s="20"/>
      <c r="Q385" s="22"/>
      <c r="R385" s="3" t="str">
        <f>IF(OR(G385="12R",G385="12L"),_xlfn.XLOOKUP(C385,DB!$A$2:$A$255,DB!$B$2:$B$255,""),IF(OR(G385="30L",G385="30R"),_xlfn.XLOOKUP(C385,DB!$A$2:$A$255,DB!$C$2:$C$255,""),""))</f>
        <v/>
      </c>
      <c r="S385" s="3">
        <f t="shared" si="6"/>
        <v>0</v>
      </c>
      <c r="T385" s="3" t="str">
        <f>_xlfn.XLOOKUP(C385,DB!$A$2:$A$255,DB!$D$2:$D$255,"")</f>
        <v/>
      </c>
    </row>
    <row r="386" spans="1:20" x14ac:dyDescent="0.2">
      <c r="A386" s="20"/>
      <c r="B386" s="20"/>
      <c r="C386" s="20"/>
      <c r="D386" s="20"/>
      <c r="E386" s="20"/>
      <c r="F386" s="21"/>
      <c r="G386" s="20"/>
      <c r="H386" s="20"/>
      <c r="I386" s="22"/>
      <c r="J386" s="20"/>
      <c r="K386" s="20"/>
      <c r="L386" s="22"/>
      <c r="M386" s="20"/>
      <c r="N386" s="21"/>
      <c r="O386" s="22"/>
      <c r="P386" s="20"/>
      <c r="Q386" s="22"/>
      <c r="R386" s="3" t="str">
        <f>IF(OR(G386="12R",G386="12L"),_xlfn.XLOOKUP(C386,DB!$A$2:$A$255,DB!$B$2:$B$255,""),IF(OR(G386="30L",G386="30R"),_xlfn.XLOOKUP(C386,DB!$A$2:$A$255,DB!$C$2:$C$255,""),""))</f>
        <v/>
      </c>
      <c r="S386" s="3">
        <f t="shared" si="6"/>
        <v>0</v>
      </c>
      <c r="T386" s="3" t="str">
        <f>_xlfn.XLOOKUP(C386,DB!$A$2:$A$255,DB!$D$2:$D$255,"")</f>
        <v/>
      </c>
    </row>
    <row r="387" spans="1:20" x14ac:dyDescent="0.2">
      <c r="A387" s="20"/>
      <c r="B387" s="20"/>
      <c r="C387" s="20"/>
      <c r="D387" s="20"/>
      <c r="E387" s="20"/>
      <c r="F387" s="21"/>
      <c r="G387" s="20"/>
      <c r="H387" s="20"/>
      <c r="I387" s="22"/>
      <c r="J387" s="20"/>
      <c r="K387" s="20"/>
      <c r="L387" s="22"/>
      <c r="M387" s="20"/>
      <c r="N387" s="21"/>
      <c r="O387" s="22"/>
      <c r="P387" s="20"/>
      <c r="Q387" s="22"/>
      <c r="R387" s="3" t="str">
        <f>IF(OR(G387="12R",G387="12L"),_xlfn.XLOOKUP(C387,DB!$A$2:$A$255,DB!$B$2:$B$255,""),IF(OR(G387="30L",G387="30R"),_xlfn.XLOOKUP(C387,DB!$A$2:$A$255,DB!$C$2:$C$255,""),""))</f>
        <v/>
      </c>
      <c r="S387" s="3">
        <f t="shared" si="6"/>
        <v>0</v>
      </c>
      <c r="T387" s="3" t="str">
        <f>_xlfn.XLOOKUP(C387,DB!$A$2:$A$255,DB!$D$2:$D$255,"")</f>
        <v/>
      </c>
    </row>
    <row r="388" spans="1:20" x14ac:dyDescent="0.2">
      <c r="A388" s="20"/>
      <c r="B388" s="20"/>
      <c r="C388" s="20"/>
      <c r="D388" s="20"/>
      <c r="E388" s="20"/>
      <c r="F388" s="21"/>
      <c r="G388" s="20"/>
      <c r="H388" s="20"/>
      <c r="I388" s="22"/>
      <c r="J388" s="20"/>
      <c r="K388" s="20"/>
      <c r="L388" s="22"/>
      <c r="M388" s="20"/>
      <c r="N388" s="21"/>
      <c r="O388" s="22"/>
      <c r="P388" s="20"/>
      <c r="Q388" s="22"/>
      <c r="R388" s="3" t="str">
        <f>IF(OR(G388="12R",G388="12L"),_xlfn.XLOOKUP(C388,DB!$A$2:$A$255,DB!$B$2:$B$255,""),IF(OR(G388="30L",G388="30R"),_xlfn.XLOOKUP(C388,DB!$A$2:$A$255,DB!$C$2:$C$255,""),""))</f>
        <v/>
      </c>
      <c r="S388" s="3">
        <f t="shared" si="6"/>
        <v>0</v>
      </c>
      <c r="T388" s="3" t="str">
        <f>_xlfn.XLOOKUP(C388,DB!$A$2:$A$255,DB!$D$2:$D$255,"")</f>
        <v/>
      </c>
    </row>
    <row r="389" spans="1:20" x14ac:dyDescent="0.2">
      <c r="A389" s="20"/>
      <c r="B389" s="20"/>
      <c r="C389" s="20"/>
      <c r="D389" s="20"/>
      <c r="E389" s="20"/>
      <c r="F389" s="21"/>
      <c r="G389" s="20"/>
      <c r="H389" s="20"/>
      <c r="I389" s="22"/>
      <c r="J389" s="20"/>
      <c r="K389" s="20"/>
      <c r="L389" s="22"/>
      <c r="M389" s="20"/>
      <c r="N389" s="21"/>
      <c r="O389" s="22"/>
      <c r="P389" s="20"/>
      <c r="Q389" s="22"/>
      <c r="R389" s="3" t="str">
        <f>IF(OR(G389="12R",G389="12L"),_xlfn.XLOOKUP(C389,DB!$A$2:$A$255,DB!$B$2:$B$255,""),IF(OR(G389="30L",G389="30R"),_xlfn.XLOOKUP(C389,DB!$A$2:$A$255,DB!$C$2:$C$255,""),""))</f>
        <v/>
      </c>
      <c r="S389" s="3">
        <f t="shared" si="6"/>
        <v>0</v>
      </c>
      <c r="T389" s="3" t="str">
        <f>_xlfn.XLOOKUP(C389,DB!$A$2:$A$255,DB!$D$2:$D$255,"")</f>
        <v/>
      </c>
    </row>
    <row r="390" spans="1:20" x14ac:dyDescent="0.2">
      <c r="A390" s="20"/>
      <c r="B390" s="20"/>
      <c r="C390" s="20"/>
      <c r="D390" s="20"/>
      <c r="E390" s="20"/>
      <c r="F390" s="21"/>
      <c r="G390" s="20"/>
      <c r="H390" s="20"/>
      <c r="I390" s="22"/>
      <c r="J390" s="20"/>
      <c r="K390" s="20"/>
      <c r="L390" s="22"/>
      <c r="M390" s="20"/>
      <c r="N390" s="21"/>
      <c r="O390" s="22"/>
      <c r="P390" s="20"/>
      <c r="Q390" s="22"/>
      <c r="R390" s="3" t="str">
        <f>IF(OR(G390="12R",G390="12L"),_xlfn.XLOOKUP(C390,DB!$A$2:$A$255,DB!$B$2:$B$255,""),IF(OR(G390="30L",G390="30R"),_xlfn.XLOOKUP(C390,DB!$A$2:$A$255,DB!$C$2:$C$255,""),""))</f>
        <v/>
      </c>
      <c r="S390" s="3">
        <f t="shared" si="6"/>
        <v>0</v>
      </c>
      <c r="T390" s="3" t="str">
        <f>_xlfn.XLOOKUP(C390,DB!$A$2:$A$255,DB!$D$2:$D$255,"")</f>
        <v/>
      </c>
    </row>
    <row r="391" spans="1:20" x14ac:dyDescent="0.2">
      <c r="A391" s="20"/>
      <c r="B391" s="20"/>
      <c r="C391" s="20"/>
      <c r="D391" s="20"/>
      <c r="E391" s="20"/>
      <c r="F391" s="21"/>
      <c r="G391" s="20"/>
      <c r="H391" s="20"/>
      <c r="I391" s="22"/>
      <c r="J391" s="20"/>
      <c r="K391" s="20"/>
      <c r="L391" s="22"/>
      <c r="M391" s="20"/>
      <c r="N391" s="21"/>
      <c r="O391" s="22"/>
      <c r="P391" s="20"/>
      <c r="Q391" s="22"/>
      <c r="R391" s="3" t="str">
        <f>IF(OR(G391="12R",G391="12L"),_xlfn.XLOOKUP(C391,DB!$A$2:$A$255,DB!$B$2:$B$255,""),IF(OR(G391="30L",G391="30R"),_xlfn.XLOOKUP(C391,DB!$A$2:$A$255,DB!$C$2:$C$255,""),""))</f>
        <v/>
      </c>
      <c r="S391" s="3">
        <f t="shared" si="6"/>
        <v>0</v>
      </c>
      <c r="T391" s="3" t="str">
        <f>_xlfn.XLOOKUP(C391,DB!$A$2:$A$255,DB!$D$2:$D$255,"")</f>
        <v/>
      </c>
    </row>
    <row r="392" spans="1:20" x14ac:dyDescent="0.2">
      <c r="A392" s="20"/>
      <c r="B392" s="20"/>
      <c r="C392" s="20"/>
      <c r="D392" s="20"/>
      <c r="E392" s="20"/>
      <c r="F392" s="21"/>
      <c r="G392" s="20"/>
      <c r="H392" s="20"/>
      <c r="I392" s="22"/>
      <c r="J392" s="20"/>
      <c r="K392" s="20"/>
      <c r="L392" s="22"/>
      <c r="M392" s="20"/>
      <c r="N392" s="21"/>
      <c r="O392" s="22"/>
      <c r="P392" s="20"/>
      <c r="Q392" s="22"/>
      <c r="R392" s="3" t="str">
        <f>IF(OR(G392="12R",G392="12L"),_xlfn.XLOOKUP(C392,DB!$A$2:$A$255,DB!$B$2:$B$255,""),IF(OR(G392="30L",G392="30R"),_xlfn.XLOOKUP(C392,DB!$A$2:$A$255,DB!$C$2:$C$255,""),""))</f>
        <v/>
      </c>
      <c r="S392" s="3">
        <f t="shared" si="6"/>
        <v>0</v>
      </c>
      <c r="T392" s="3" t="str">
        <f>_xlfn.XLOOKUP(C392,DB!$A$2:$A$255,DB!$D$2:$D$255,"")</f>
        <v/>
      </c>
    </row>
    <row r="393" spans="1:20" x14ac:dyDescent="0.2">
      <c r="A393" s="20"/>
      <c r="B393" s="20"/>
      <c r="C393" s="20"/>
      <c r="D393" s="20"/>
      <c r="E393" s="20"/>
      <c r="F393" s="21"/>
      <c r="G393" s="20"/>
      <c r="H393" s="20"/>
      <c r="I393" s="22"/>
      <c r="J393" s="20"/>
      <c r="K393" s="20"/>
      <c r="L393" s="22"/>
      <c r="M393" s="20"/>
      <c r="N393" s="21"/>
      <c r="O393" s="22"/>
      <c r="P393" s="20"/>
      <c r="Q393" s="22"/>
      <c r="R393" s="3" t="str">
        <f>IF(OR(G393="12R",G393="12L"),_xlfn.XLOOKUP(C393,DB!$A$2:$A$255,DB!$B$2:$B$255,""),IF(OR(G393="30L",G393="30R"),_xlfn.XLOOKUP(C393,DB!$A$2:$A$255,DB!$C$2:$C$255,""),""))</f>
        <v/>
      </c>
      <c r="S393" s="3">
        <f t="shared" si="6"/>
        <v>0</v>
      </c>
      <c r="T393" s="3" t="str">
        <f>_xlfn.XLOOKUP(C393,DB!$A$2:$A$255,DB!$D$2:$D$255,"")</f>
        <v/>
      </c>
    </row>
    <row r="394" spans="1:20" x14ac:dyDescent="0.2">
      <c r="A394" s="20"/>
      <c r="B394" s="20"/>
      <c r="C394" s="20"/>
      <c r="D394" s="20"/>
      <c r="E394" s="20"/>
      <c r="F394" s="21"/>
      <c r="G394" s="20"/>
      <c r="H394" s="20"/>
      <c r="I394" s="22"/>
      <c r="J394" s="20"/>
      <c r="K394" s="20"/>
      <c r="L394" s="22"/>
      <c r="M394" s="20"/>
      <c r="N394" s="21"/>
      <c r="O394" s="22"/>
      <c r="P394" s="20"/>
      <c r="Q394" s="22"/>
      <c r="R394" s="3" t="str">
        <f>IF(OR(G394="12R",G394="12L"),_xlfn.XLOOKUP(C394,DB!$A$2:$A$255,DB!$B$2:$B$255,""),IF(OR(G394="30L",G394="30R"),_xlfn.XLOOKUP(C394,DB!$A$2:$A$255,DB!$C$2:$C$255,""),""))</f>
        <v/>
      </c>
      <c r="S394" s="3">
        <f t="shared" si="6"/>
        <v>0</v>
      </c>
      <c r="T394" s="3" t="str">
        <f>_xlfn.XLOOKUP(C394,DB!$A$2:$A$255,DB!$D$2:$D$255,"")</f>
        <v/>
      </c>
    </row>
    <row r="395" spans="1:20" x14ac:dyDescent="0.2">
      <c r="A395" s="20"/>
      <c r="B395" s="20"/>
      <c r="C395" s="20"/>
      <c r="D395" s="20"/>
      <c r="E395" s="20"/>
      <c r="F395" s="21"/>
      <c r="G395" s="20"/>
      <c r="H395" s="20"/>
      <c r="I395" s="22"/>
      <c r="J395" s="20"/>
      <c r="K395" s="20"/>
      <c r="L395" s="22"/>
      <c r="M395" s="20"/>
      <c r="N395" s="21"/>
      <c r="O395" s="22"/>
      <c r="P395" s="20"/>
      <c r="Q395" s="22"/>
      <c r="R395" s="3" t="str">
        <f>IF(OR(G395="12R",G395="12L"),_xlfn.XLOOKUP(C395,DB!$A$2:$A$255,DB!$B$2:$B$255,""),IF(OR(G395="30L",G395="30R"),_xlfn.XLOOKUP(C395,DB!$A$2:$A$255,DB!$C$2:$C$255,""),""))</f>
        <v/>
      </c>
      <c r="S395" s="3">
        <f t="shared" si="6"/>
        <v>0</v>
      </c>
      <c r="T395" s="3" t="str">
        <f>_xlfn.XLOOKUP(C395,DB!$A$2:$A$255,DB!$D$2:$D$255,"")</f>
        <v/>
      </c>
    </row>
    <row r="396" spans="1:20" x14ac:dyDescent="0.2">
      <c r="A396" s="20"/>
      <c r="B396" s="20"/>
      <c r="C396" s="20"/>
      <c r="D396" s="20"/>
      <c r="E396" s="20"/>
      <c r="F396" s="21"/>
      <c r="G396" s="20"/>
      <c r="H396" s="20"/>
      <c r="I396" s="22"/>
      <c r="J396" s="20"/>
      <c r="K396" s="20"/>
      <c r="L396" s="22"/>
      <c r="M396" s="20"/>
      <c r="N396" s="21"/>
      <c r="O396" s="22"/>
      <c r="P396" s="20"/>
      <c r="Q396" s="22"/>
      <c r="R396" s="3" t="str">
        <f>IF(OR(G396="12R",G396="12L"),_xlfn.XLOOKUP(C396,DB!$A$2:$A$255,DB!$B$2:$B$255,""),IF(OR(G396="30L",G396="30R"),_xlfn.XLOOKUP(C396,DB!$A$2:$A$255,DB!$C$2:$C$255,""),""))</f>
        <v/>
      </c>
      <c r="S396" s="3">
        <f t="shared" si="6"/>
        <v>0</v>
      </c>
      <c r="T396" s="3" t="str">
        <f>_xlfn.XLOOKUP(C396,DB!$A$2:$A$255,DB!$D$2:$D$255,"")</f>
        <v/>
      </c>
    </row>
    <row r="397" spans="1:20" x14ac:dyDescent="0.2">
      <c r="A397" s="20"/>
      <c r="B397" s="20"/>
      <c r="C397" s="20"/>
      <c r="D397" s="20"/>
      <c r="E397" s="20"/>
      <c r="F397" s="21"/>
      <c r="G397" s="20"/>
      <c r="H397" s="20"/>
      <c r="I397" s="22"/>
      <c r="J397" s="20"/>
      <c r="K397" s="20"/>
      <c r="L397" s="22"/>
      <c r="M397" s="20"/>
      <c r="N397" s="21"/>
      <c r="O397" s="22"/>
      <c r="P397" s="20"/>
      <c r="Q397" s="22"/>
      <c r="R397" s="3" t="str">
        <f>IF(OR(G397="12R",G397="12L"),_xlfn.XLOOKUP(C397,DB!$A$2:$A$255,DB!$B$2:$B$255,""),IF(OR(G397="30L",G397="30R"),_xlfn.XLOOKUP(C397,DB!$A$2:$A$255,DB!$C$2:$C$255,""),""))</f>
        <v/>
      </c>
      <c r="S397" s="3">
        <f t="shared" si="6"/>
        <v>0</v>
      </c>
      <c r="T397" s="3" t="str">
        <f>_xlfn.XLOOKUP(C397,DB!$A$2:$A$255,DB!$D$2:$D$255,"")</f>
        <v/>
      </c>
    </row>
    <row r="398" spans="1:20" x14ac:dyDescent="0.2">
      <c r="A398" s="20"/>
      <c r="B398" s="20"/>
      <c r="C398" s="20"/>
      <c r="D398" s="20"/>
      <c r="E398" s="20"/>
      <c r="F398" s="21"/>
      <c r="G398" s="20"/>
      <c r="H398" s="20"/>
      <c r="I398" s="22"/>
      <c r="J398" s="20"/>
      <c r="K398" s="20"/>
      <c r="L398" s="22"/>
      <c r="M398" s="20"/>
      <c r="N398" s="21"/>
      <c r="O398" s="22"/>
      <c r="P398" s="20"/>
      <c r="Q398" s="22"/>
      <c r="R398" s="3" t="str">
        <f>IF(OR(G398="12R",G398="12L"),_xlfn.XLOOKUP(C398,DB!$A$2:$A$255,DB!$B$2:$B$255,""),IF(OR(G398="30L",G398="30R"),_xlfn.XLOOKUP(C398,DB!$A$2:$A$255,DB!$C$2:$C$255,""),""))</f>
        <v/>
      </c>
      <c r="S398" s="3">
        <f t="shared" si="6"/>
        <v>0</v>
      </c>
      <c r="T398" s="3" t="str">
        <f>_xlfn.XLOOKUP(C398,DB!$A$2:$A$255,DB!$D$2:$D$255,"")</f>
        <v/>
      </c>
    </row>
    <row r="399" spans="1:20" x14ac:dyDescent="0.2">
      <c r="A399" s="20"/>
      <c r="B399" s="20"/>
      <c r="C399" s="20"/>
      <c r="D399" s="20"/>
      <c r="E399" s="20"/>
      <c r="F399" s="21"/>
      <c r="G399" s="20"/>
      <c r="H399" s="20"/>
      <c r="I399" s="22"/>
      <c r="J399" s="20"/>
      <c r="K399" s="20"/>
      <c r="L399" s="22"/>
      <c r="M399" s="20"/>
      <c r="N399" s="21"/>
      <c r="O399" s="22"/>
      <c r="P399" s="20"/>
      <c r="Q399" s="22"/>
      <c r="R399" s="3" t="str">
        <f>IF(OR(G399="12R",G399="12L"),_xlfn.XLOOKUP(C399,DB!$A$2:$A$255,DB!$B$2:$B$255,""),IF(OR(G399="30L",G399="30R"),_xlfn.XLOOKUP(C399,DB!$A$2:$A$255,DB!$C$2:$C$255,""),""))</f>
        <v/>
      </c>
      <c r="S399" s="3">
        <f t="shared" si="6"/>
        <v>0</v>
      </c>
      <c r="T399" s="3" t="str">
        <f>_xlfn.XLOOKUP(C399,DB!$A$2:$A$255,DB!$D$2:$D$255,"")</f>
        <v/>
      </c>
    </row>
    <row r="400" spans="1:20" x14ac:dyDescent="0.2">
      <c r="A400" s="20"/>
      <c r="B400" s="20"/>
      <c r="C400" s="20"/>
      <c r="D400" s="20"/>
      <c r="E400" s="20"/>
      <c r="F400" s="21"/>
      <c r="G400" s="20"/>
      <c r="H400" s="20"/>
      <c r="I400" s="22"/>
      <c r="J400" s="20"/>
      <c r="K400" s="20"/>
      <c r="L400" s="22"/>
      <c r="M400" s="20"/>
      <c r="N400" s="21"/>
      <c r="O400" s="22"/>
      <c r="P400" s="20"/>
      <c r="Q400" s="22"/>
      <c r="R400" s="3" t="str">
        <f>IF(OR(G400="12R",G400="12L"),_xlfn.XLOOKUP(C400,DB!$A$2:$A$255,DB!$B$2:$B$255,""),IF(OR(G400="30L",G400="30R"),_xlfn.XLOOKUP(C400,DB!$A$2:$A$255,DB!$C$2:$C$255,""),""))</f>
        <v/>
      </c>
      <c r="S400" s="3">
        <f t="shared" si="6"/>
        <v>0</v>
      </c>
      <c r="T400" s="3" t="str">
        <f>_xlfn.XLOOKUP(C400,DB!$A$2:$A$255,DB!$D$2:$D$255,"")</f>
        <v/>
      </c>
    </row>
    <row r="401" spans="1:20" x14ac:dyDescent="0.2">
      <c r="A401" s="20"/>
      <c r="B401" s="20"/>
      <c r="C401" s="20"/>
      <c r="D401" s="20"/>
      <c r="E401" s="20"/>
      <c r="F401" s="21"/>
      <c r="G401" s="20"/>
      <c r="H401" s="20"/>
      <c r="I401" s="22"/>
      <c r="J401" s="20"/>
      <c r="K401" s="20"/>
      <c r="L401" s="22"/>
      <c r="M401" s="20"/>
      <c r="N401" s="21"/>
      <c r="O401" s="22"/>
      <c r="P401" s="20"/>
      <c r="Q401" s="22"/>
      <c r="R401" s="3" t="str">
        <f>IF(OR(G401="12R",G401="12L"),_xlfn.XLOOKUP(C401,DB!$A$2:$A$255,DB!$B$2:$B$255,""),IF(OR(G401="30L",G401="30R"),_xlfn.XLOOKUP(C401,DB!$A$2:$A$255,DB!$C$2:$C$255,""),""))</f>
        <v/>
      </c>
      <c r="S401" s="3">
        <f t="shared" si="6"/>
        <v>0</v>
      </c>
      <c r="T401" s="3" t="str">
        <f>_xlfn.XLOOKUP(C401,DB!$A$2:$A$255,DB!$D$2:$D$255,"")</f>
        <v/>
      </c>
    </row>
    <row r="402" spans="1:20" x14ac:dyDescent="0.2">
      <c r="A402" s="20"/>
      <c r="B402" s="20"/>
      <c r="C402" s="20"/>
      <c r="D402" s="20"/>
      <c r="E402" s="20"/>
      <c r="F402" s="21"/>
      <c r="G402" s="20"/>
      <c r="H402" s="20"/>
      <c r="I402" s="22"/>
      <c r="J402" s="20"/>
      <c r="K402" s="20"/>
      <c r="L402" s="22"/>
      <c r="M402" s="20"/>
      <c r="N402" s="21"/>
      <c r="O402" s="22"/>
      <c r="P402" s="20"/>
      <c r="Q402" s="22"/>
      <c r="R402" s="3" t="str">
        <f>IF(OR(G402="12R",G402="12L"),_xlfn.XLOOKUP(C402,DB!$A$2:$A$255,DB!$B$2:$B$255,""),IF(OR(G402="30L",G402="30R"),_xlfn.XLOOKUP(C402,DB!$A$2:$A$255,DB!$C$2:$C$255,""),""))</f>
        <v/>
      </c>
      <c r="S402" s="3">
        <f t="shared" si="6"/>
        <v>0</v>
      </c>
      <c r="T402" s="3" t="str">
        <f>_xlfn.XLOOKUP(C402,DB!$A$2:$A$255,DB!$D$2:$D$255,"")</f>
        <v/>
      </c>
    </row>
    <row r="403" spans="1:20" x14ac:dyDescent="0.2">
      <c r="A403" s="20"/>
      <c r="B403" s="20"/>
      <c r="C403" s="20"/>
      <c r="D403" s="20"/>
      <c r="E403" s="20"/>
      <c r="F403" s="21"/>
      <c r="G403" s="20"/>
      <c r="H403" s="20"/>
      <c r="I403" s="22"/>
      <c r="J403" s="20"/>
      <c r="K403" s="20"/>
      <c r="L403" s="22"/>
      <c r="M403" s="20"/>
      <c r="N403" s="21"/>
      <c r="O403" s="22"/>
      <c r="P403" s="20"/>
      <c r="Q403" s="22"/>
      <c r="R403" s="3" t="str">
        <f>IF(OR(G403="12R",G403="12L"),_xlfn.XLOOKUP(C403,DB!$A$2:$A$255,DB!$B$2:$B$255,""),IF(OR(G403="30L",G403="30R"),_xlfn.XLOOKUP(C403,DB!$A$2:$A$255,DB!$C$2:$C$255,""),""))</f>
        <v/>
      </c>
      <c r="S403" s="3">
        <f t="shared" si="6"/>
        <v>0</v>
      </c>
      <c r="T403" s="3" t="str">
        <f>_xlfn.XLOOKUP(C403,DB!$A$2:$A$255,DB!$D$2:$D$255,"")</f>
        <v/>
      </c>
    </row>
    <row r="404" spans="1:20" x14ac:dyDescent="0.2">
      <c r="A404" s="20"/>
      <c r="B404" s="20"/>
      <c r="C404" s="20"/>
      <c r="D404" s="20"/>
      <c r="E404" s="20"/>
      <c r="F404" s="21"/>
      <c r="G404" s="20"/>
      <c r="H404" s="20"/>
      <c r="I404" s="22"/>
      <c r="J404" s="20"/>
      <c r="K404" s="20"/>
      <c r="L404" s="22"/>
      <c r="M404" s="20"/>
      <c r="N404" s="21"/>
      <c r="O404" s="22"/>
      <c r="P404" s="20"/>
      <c r="Q404" s="22"/>
      <c r="R404" s="3" t="str">
        <f>IF(OR(G404="12R",G404="12L"),_xlfn.XLOOKUP(C404,DB!$A$2:$A$255,DB!$B$2:$B$255,""),IF(OR(G404="30L",G404="30R"),_xlfn.XLOOKUP(C404,DB!$A$2:$A$255,DB!$C$2:$C$255,""),""))</f>
        <v/>
      </c>
      <c r="S404" s="3">
        <f t="shared" si="6"/>
        <v>0</v>
      </c>
      <c r="T404" s="3" t="str">
        <f>_xlfn.XLOOKUP(C404,DB!$A$2:$A$255,DB!$D$2:$D$255,"")</f>
        <v/>
      </c>
    </row>
    <row r="405" spans="1:20" x14ac:dyDescent="0.2">
      <c r="A405" s="20"/>
      <c r="B405" s="20"/>
      <c r="C405" s="20"/>
      <c r="D405" s="20"/>
      <c r="E405" s="20"/>
      <c r="F405" s="21"/>
      <c r="G405" s="20"/>
      <c r="H405" s="20"/>
      <c r="I405" s="22"/>
      <c r="J405" s="20"/>
      <c r="K405" s="20"/>
      <c r="L405" s="22"/>
      <c r="M405" s="20"/>
      <c r="N405" s="21"/>
      <c r="O405" s="22"/>
      <c r="P405" s="20"/>
      <c r="Q405" s="22"/>
      <c r="R405" s="3" t="str">
        <f>IF(OR(G405="12R",G405="12L"),_xlfn.XLOOKUP(C405,DB!$A$2:$A$255,DB!$B$2:$B$255,""),IF(OR(G405="30L",G405="30R"),_xlfn.XLOOKUP(C405,DB!$A$2:$A$255,DB!$C$2:$C$255,""),""))</f>
        <v/>
      </c>
      <c r="S405" s="3">
        <f t="shared" si="6"/>
        <v>0</v>
      </c>
      <c r="T405" s="3" t="str">
        <f>_xlfn.XLOOKUP(C405,DB!$A$2:$A$255,DB!$D$2:$D$255,"")</f>
        <v/>
      </c>
    </row>
    <row r="406" spans="1:20" x14ac:dyDescent="0.2">
      <c r="A406" s="20"/>
      <c r="B406" s="20"/>
      <c r="C406" s="20"/>
      <c r="D406" s="20"/>
      <c r="E406" s="20"/>
      <c r="F406" s="21"/>
      <c r="G406" s="20"/>
      <c r="H406" s="20"/>
      <c r="I406" s="22"/>
      <c r="J406" s="20"/>
      <c r="K406" s="20"/>
      <c r="L406" s="22"/>
      <c r="M406" s="20"/>
      <c r="N406" s="21"/>
      <c r="O406" s="22"/>
      <c r="P406" s="20"/>
      <c r="Q406" s="22"/>
      <c r="R406" s="3" t="str">
        <f>IF(OR(G406="12R",G406="12L"),_xlfn.XLOOKUP(C406,DB!$A$2:$A$255,DB!$B$2:$B$255,""),IF(OR(G406="30L",G406="30R"),_xlfn.XLOOKUP(C406,DB!$A$2:$A$255,DB!$C$2:$C$255,""),""))</f>
        <v/>
      </c>
      <c r="S406" s="3">
        <f t="shared" si="6"/>
        <v>0</v>
      </c>
      <c r="T406" s="3" t="str">
        <f>_xlfn.XLOOKUP(C406,DB!$A$2:$A$255,DB!$D$2:$D$255,"")</f>
        <v/>
      </c>
    </row>
    <row r="407" spans="1:20" x14ac:dyDescent="0.2">
      <c r="A407" s="20"/>
      <c r="B407" s="20"/>
      <c r="C407" s="20"/>
      <c r="D407" s="20"/>
      <c r="E407" s="20"/>
      <c r="F407" s="21"/>
      <c r="G407" s="20"/>
      <c r="H407" s="20"/>
      <c r="I407" s="22"/>
      <c r="J407" s="20"/>
      <c r="K407" s="20"/>
      <c r="L407" s="22"/>
      <c r="M407" s="20"/>
      <c r="N407" s="21"/>
      <c r="O407" s="22"/>
      <c r="P407" s="20"/>
      <c r="Q407" s="22"/>
      <c r="R407" s="3" t="str">
        <f>IF(OR(G407="12R",G407="12L"),_xlfn.XLOOKUP(C407,DB!$A$2:$A$255,DB!$B$2:$B$255,""),IF(OR(G407="30L",G407="30R"),_xlfn.XLOOKUP(C407,DB!$A$2:$A$255,DB!$C$2:$C$255,""),""))</f>
        <v/>
      </c>
      <c r="S407" s="3">
        <f t="shared" si="6"/>
        <v>0</v>
      </c>
      <c r="T407" s="3" t="str">
        <f>_xlfn.XLOOKUP(C407,DB!$A$2:$A$255,DB!$D$2:$D$255,"")</f>
        <v/>
      </c>
    </row>
    <row r="408" spans="1:20" x14ac:dyDescent="0.2">
      <c r="A408" s="20"/>
      <c r="B408" s="20"/>
      <c r="C408" s="20"/>
      <c r="D408" s="20"/>
      <c r="E408" s="20"/>
      <c r="F408" s="21"/>
      <c r="G408" s="20"/>
      <c r="H408" s="20"/>
      <c r="I408" s="22"/>
      <c r="J408" s="20"/>
      <c r="K408" s="20"/>
      <c r="L408" s="22"/>
      <c r="M408" s="20"/>
      <c r="N408" s="21"/>
      <c r="O408" s="22"/>
      <c r="P408" s="20"/>
      <c r="Q408" s="22"/>
      <c r="R408" s="3" t="str">
        <f>IF(OR(G408="12R",G408="12L"),_xlfn.XLOOKUP(C408,DB!$A$2:$A$255,DB!$B$2:$B$255,""),IF(OR(G408="30L",G408="30R"),_xlfn.XLOOKUP(C408,DB!$A$2:$A$255,DB!$C$2:$C$255,""),""))</f>
        <v/>
      </c>
      <c r="S408" s="3">
        <f t="shared" si="6"/>
        <v>0</v>
      </c>
      <c r="T408" s="3" t="str">
        <f>_xlfn.XLOOKUP(C408,DB!$A$2:$A$255,DB!$D$2:$D$255,"")</f>
        <v/>
      </c>
    </row>
    <row r="409" spans="1:20" x14ac:dyDescent="0.2">
      <c r="A409" s="20"/>
      <c r="B409" s="20"/>
      <c r="C409" s="20"/>
      <c r="D409" s="20"/>
      <c r="E409" s="20"/>
      <c r="F409" s="21"/>
      <c r="G409" s="20"/>
      <c r="H409" s="20"/>
      <c r="I409" s="22"/>
      <c r="J409" s="20"/>
      <c r="K409" s="20"/>
      <c r="L409" s="22"/>
      <c r="M409" s="20"/>
      <c r="N409" s="21"/>
      <c r="O409" s="22"/>
      <c r="P409" s="20"/>
      <c r="Q409" s="22"/>
      <c r="R409" s="3" t="str">
        <f>IF(OR(G409="12R",G409="12L"),_xlfn.XLOOKUP(C409,DB!$A$2:$A$255,DB!$B$2:$B$255,""),IF(OR(G409="30L",G409="30R"),_xlfn.XLOOKUP(C409,DB!$A$2:$A$255,DB!$C$2:$C$255,""),""))</f>
        <v/>
      </c>
      <c r="S409" s="3">
        <f t="shared" si="6"/>
        <v>0</v>
      </c>
      <c r="T409" s="3" t="str">
        <f>_xlfn.XLOOKUP(C409,DB!$A$2:$A$255,DB!$D$2:$D$255,"")</f>
        <v/>
      </c>
    </row>
    <row r="410" spans="1:20" x14ac:dyDescent="0.2">
      <c r="A410" s="20"/>
      <c r="B410" s="20"/>
      <c r="C410" s="20"/>
      <c r="D410" s="20"/>
      <c r="E410" s="20"/>
      <c r="F410" s="21"/>
      <c r="G410" s="20"/>
      <c r="H410" s="20"/>
      <c r="I410" s="22"/>
      <c r="J410" s="20"/>
      <c r="K410" s="20"/>
      <c r="L410" s="22"/>
      <c r="M410" s="20"/>
      <c r="N410" s="21"/>
      <c r="O410" s="22"/>
      <c r="P410" s="20"/>
      <c r="Q410" s="22"/>
      <c r="R410" s="3" t="str">
        <f>IF(OR(G410="12R",G410="12L"),_xlfn.XLOOKUP(C410,DB!$A$2:$A$255,DB!$B$2:$B$255,""),IF(OR(G410="30L",G410="30R"),_xlfn.XLOOKUP(C410,DB!$A$2:$A$255,DB!$C$2:$C$255,""),""))</f>
        <v/>
      </c>
      <c r="S410" s="3">
        <f t="shared" si="6"/>
        <v>0</v>
      </c>
      <c r="T410" s="3" t="str">
        <f>_xlfn.XLOOKUP(C410,DB!$A$2:$A$255,DB!$D$2:$D$255,"")</f>
        <v/>
      </c>
    </row>
    <row r="411" spans="1:20" x14ac:dyDescent="0.2">
      <c r="A411" s="20"/>
      <c r="B411" s="20"/>
      <c r="C411" s="20"/>
      <c r="D411" s="20"/>
      <c r="E411" s="20"/>
      <c r="F411" s="21"/>
      <c r="G411" s="20"/>
      <c r="H411" s="20"/>
      <c r="I411" s="22"/>
      <c r="J411" s="20"/>
      <c r="K411" s="20"/>
      <c r="L411" s="22"/>
      <c r="M411" s="20"/>
      <c r="N411" s="21"/>
      <c r="O411" s="22"/>
      <c r="P411" s="20"/>
      <c r="Q411" s="22"/>
      <c r="R411" s="3" t="str">
        <f>IF(OR(G411="12R",G411="12L"),_xlfn.XLOOKUP(C411,DB!$A$2:$A$255,DB!$B$2:$B$255,""),IF(OR(G411="30L",G411="30R"),_xlfn.XLOOKUP(C411,DB!$A$2:$A$255,DB!$C$2:$C$255,""),""))</f>
        <v/>
      </c>
      <c r="S411" s="3">
        <f t="shared" si="6"/>
        <v>0</v>
      </c>
      <c r="T411" s="3" t="str">
        <f>_xlfn.XLOOKUP(C411,DB!$A$2:$A$255,DB!$D$2:$D$255,"")</f>
        <v/>
      </c>
    </row>
    <row r="412" spans="1:20" x14ac:dyDescent="0.2">
      <c r="A412" s="20"/>
      <c r="B412" s="20"/>
      <c r="C412" s="20"/>
      <c r="D412" s="20"/>
      <c r="E412" s="20"/>
      <c r="F412" s="21"/>
      <c r="G412" s="20"/>
      <c r="H412" s="20"/>
      <c r="I412" s="22"/>
      <c r="J412" s="20"/>
      <c r="K412" s="20"/>
      <c r="L412" s="22"/>
      <c r="M412" s="20"/>
      <c r="N412" s="21"/>
      <c r="O412" s="22"/>
      <c r="P412" s="20"/>
      <c r="Q412" s="22"/>
      <c r="R412" s="3" t="str">
        <f>IF(OR(G412="12R",G412="12L"),_xlfn.XLOOKUP(C412,DB!$A$2:$A$255,DB!$B$2:$B$255,""),IF(OR(G412="30L",G412="30R"),_xlfn.XLOOKUP(C412,DB!$A$2:$A$255,DB!$C$2:$C$255,""),""))</f>
        <v/>
      </c>
      <c r="S412" s="3">
        <f t="shared" si="6"/>
        <v>0</v>
      </c>
      <c r="T412" s="3" t="str">
        <f>_xlfn.XLOOKUP(C412,DB!$A$2:$A$255,DB!$D$2:$D$255,"")</f>
        <v/>
      </c>
    </row>
    <row r="413" spans="1:20" x14ac:dyDescent="0.2">
      <c r="A413" s="20"/>
      <c r="B413" s="20"/>
      <c r="C413" s="20"/>
      <c r="D413" s="20"/>
      <c r="E413" s="20"/>
      <c r="F413" s="21"/>
      <c r="G413" s="20"/>
      <c r="H413" s="20"/>
      <c r="I413" s="22"/>
      <c r="J413" s="20"/>
      <c r="K413" s="20"/>
      <c r="L413" s="22"/>
      <c r="M413" s="20"/>
      <c r="N413" s="21"/>
      <c r="O413" s="22"/>
      <c r="P413" s="20"/>
      <c r="Q413" s="22"/>
      <c r="R413" s="3" t="str">
        <f>IF(OR(G413="12R",G413="12L"),_xlfn.XLOOKUP(C413,DB!$A$2:$A$255,DB!$B$2:$B$255,""),IF(OR(G413="30L",G413="30R"),_xlfn.XLOOKUP(C413,DB!$A$2:$A$255,DB!$C$2:$C$255,""),""))</f>
        <v/>
      </c>
      <c r="S413" s="3">
        <f t="shared" ref="S413:S476" si="7">HOUR(F413)</f>
        <v>0</v>
      </c>
      <c r="T413" s="3" t="str">
        <f>_xlfn.XLOOKUP(C413,DB!$A$2:$A$255,DB!$D$2:$D$255,"")</f>
        <v/>
      </c>
    </row>
    <row r="414" spans="1:20" x14ac:dyDescent="0.2">
      <c r="A414" s="20"/>
      <c r="B414" s="20"/>
      <c r="C414" s="20"/>
      <c r="D414" s="20"/>
      <c r="E414" s="20"/>
      <c r="F414" s="21"/>
      <c r="G414" s="20"/>
      <c r="H414" s="20"/>
      <c r="I414" s="22"/>
      <c r="J414" s="20"/>
      <c r="K414" s="20"/>
      <c r="L414" s="22"/>
      <c r="M414" s="20"/>
      <c r="N414" s="21"/>
      <c r="O414" s="22"/>
      <c r="P414" s="20"/>
      <c r="Q414" s="22"/>
      <c r="R414" s="3" t="str">
        <f>IF(OR(G414="12R",G414="12L"),_xlfn.XLOOKUP(C414,DB!$A$2:$A$255,DB!$B$2:$B$255,""),IF(OR(G414="30L",G414="30R"),_xlfn.XLOOKUP(C414,DB!$A$2:$A$255,DB!$C$2:$C$255,""),""))</f>
        <v/>
      </c>
      <c r="S414" s="3">
        <f t="shared" si="7"/>
        <v>0</v>
      </c>
      <c r="T414" s="3" t="str">
        <f>_xlfn.XLOOKUP(C414,DB!$A$2:$A$255,DB!$D$2:$D$255,"")</f>
        <v/>
      </c>
    </row>
    <row r="415" spans="1:20" x14ac:dyDescent="0.2">
      <c r="A415" s="20"/>
      <c r="B415" s="20"/>
      <c r="C415" s="20"/>
      <c r="D415" s="20"/>
      <c r="E415" s="20"/>
      <c r="F415" s="21"/>
      <c r="G415" s="20"/>
      <c r="H415" s="20"/>
      <c r="I415" s="22"/>
      <c r="J415" s="20"/>
      <c r="K415" s="20"/>
      <c r="L415" s="22"/>
      <c r="M415" s="20"/>
      <c r="N415" s="21"/>
      <c r="O415" s="22"/>
      <c r="P415" s="20"/>
      <c r="Q415" s="22"/>
      <c r="R415" s="3" t="str">
        <f>IF(OR(G415="12R",G415="12L"),_xlfn.XLOOKUP(C415,DB!$A$2:$A$255,DB!$B$2:$B$255,""),IF(OR(G415="30L",G415="30R"),_xlfn.XLOOKUP(C415,DB!$A$2:$A$255,DB!$C$2:$C$255,""),""))</f>
        <v/>
      </c>
      <c r="S415" s="3">
        <f t="shared" si="7"/>
        <v>0</v>
      </c>
      <c r="T415" s="3" t="str">
        <f>_xlfn.XLOOKUP(C415,DB!$A$2:$A$255,DB!$D$2:$D$255,"")</f>
        <v/>
      </c>
    </row>
    <row r="416" spans="1:20" x14ac:dyDescent="0.2">
      <c r="A416" s="20"/>
      <c r="B416" s="20"/>
      <c r="C416" s="20"/>
      <c r="D416" s="20"/>
      <c r="E416" s="20"/>
      <c r="F416" s="21"/>
      <c r="G416" s="20"/>
      <c r="H416" s="20"/>
      <c r="I416" s="22"/>
      <c r="J416" s="20"/>
      <c r="K416" s="20"/>
      <c r="L416" s="22"/>
      <c r="M416" s="20"/>
      <c r="N416" s="21"/>
      <c r="O416" s="22"/>
      <c r="P416" s="20"/>
      <c r="Q416" s="22"/>
      <c r="R416" s="3" t="str">
        <f>IF(OR(G416="12R",G416="12L"),_xlfn.XLOOKUP(C416,DB!$A$2:$A$255,DB!$B$2:$B$255,""),IF(OR(G416="30L",G416="30R"),_xlfn.XLOOKUP(C416,DB!$A$2:$A$255,DB!$C$2:$C$255,""),""))</f>
        <v/>
      </c>
      <c r="S416" s="3">
        <f t="shared" si="7"/>
        <v>0</v>
      </c>
      <c r="T416" s="3" t="str">
        <f>_xlfn.XLOOKUP(C416,DB!$A$2:$A$255,DB!$D$2:$D$255,"")</f>
        <v/>
      </c>
    </row>
    <row r="417" spans="1:20" x14ac:dyDescent="0.2">
      <c r="A417" s="20"/>
      <c r="B417" s="20"/>
      <c r="C417" s="20"/>
      <c r="D417" s="20"/>
      <c r="E417" s="20"/>
      <c r="F417" s="21"/>
      <c r="G417" s="20"/>
      <c r="H417" s="20"/>
      <c r="I417" s="22"/>
      <c r="J417" s="20"/>
      <c r="K417" s="20"/>
      <c r="L417" s="22"/>
      <c r="M417" s="20"/>
      <c r="N417" s="21"/>
      <c r="O417" s="22"/>
      <c r="P417" s="20"/>
      <c r="Q417" s="22"/>
      <c r="R417" s="3" t="str">
        <f>IF(OR(G417="12R",G417="12L"),_xlfn.XLOOKUP(C417,DB!$A$2:$A$255,DB!$B$2:$B$255,""),IF(OR(G417="30L",G417="30R"),_xlfn.XLOOKUP(C417,DB!$A$2:$A$255,DB!$C$2:$C$255,""),""))</f>
        <v/>
      </c>
      <c r="S417" s="3">
        <f t="shared" si="7"/>
        <v>0</v>
      </c>
      <c r="T417" s="3" t="str">
        <f>_xlfn.XLOOKUP(C417,DB!$A$2:$A$255,DB!$D$2:$D$255,"")</f>
        <v/>
      </c>
    </row>
    <row r="418" spans="1:20" x14ac:dyDescent="0.2">
      <c r="A418" s="20"/>
      <c r="B418" s="20"/>
      <c r="C418" s="20"/>
      <c r="D418" s="20"/>
      <c r="E418" s="20"/>
      <c r="F418" s="21"/>
      <c r="G418" s="20"/>
      <c r="H418" s="20"/>
      <c r="I418" s="22"/>
      <c r="J418" s="20"/>
      <c r="K418" s="20"/>
      <c r="L418" s="22"/>
      <c r="M418" s="20"/>
      <c r="N418" s="21"/>
      <c r="O418" s="22"/>
      <c r="P418" s="20"/>
      <c r="Q418" s="22"/>
      <c r="R418" s="3" t="str">
        <f>IF(OR(G418="12R",G418="12L"),_xlfn.XLOOKUP(C418,DB!$A$2:$A$255,DB!$B$2:$B$255,""),IF(OR(G418="30L",G418="30R"),_xlfn.XLOOKUP(C418,DB!$A$2:$A$255,DB!$C$2:$C$255,""),""))</f>
        <v/>
      </c>
      <c r="S418" s="3">
        <f t="shared" si="7"/>
        <v>0</v>
      </c>
      <c r="T418" s="3" t="str">
        <f>_xlfn.XLOOKUP(C418,DB!$A$2:$A$255,DB!$D$2:$D$255,"")</f>
        <v/>
      </c>
    </row>
    <row r="419" spans="1:20" x14ac:dyDescent="0.2">
      <c r="A419" s="20"/>
      <c r="B419" s="20"/>
      <c r="C419" s="20"/>
      <c r="D419" s="20"/>
      <c r="E419" s="20"/>
      <c r="F419" s="21"/>
      <c r="G419" s="20"/>
      <c r="H419" s="20"/>
      <c r="I419" s="22"/>
      <c r="J419" s="20"/>
      <c r="K419" s="20"/>
      <c r="L419" s="22"/>
      <c r="M419" s="20"/>
      <c r="N419" s="21"/>
      <c r="O419" s="22"/>
      <c r="P419" s="20"/>
      <c r="Q419" s="22"/>
      <c r="R419" s="3" t="str">
        <f>IF(OR(G419="12R",G419="12L"),_xlfn.XLOOKUP(C419,DB!$A$2:$A$255,DB!$B$2:$B$255,""),IF(OR(G419="30L",G419="30R"),_xlfn.XLOOKUP(C419,DB!$A$2:$A$255,DB!$C$2:$C$255,""),""))</f>
        <v/>
      </c>
      <c r="S419" s="3">
        <f t="shared" si="7"/>
        <v>0</v>
      </c>
      <c r="T419" s="3" t="str">
        <f>_xlfn.XLOOKUP(C419,DB!$A$2:$A$255,DB!$D$2:$D$255,"")</f>
        <v/>
      </c>
    </row>
    <row r="420" spans="1:20" x14ac:dyDescent="0.2">
      <c r="A420" s="20"/>
      <c r="B420" s="20"/>
      <c r="C420" s="20"/>
      <c r="D420" s="20"/>
      <c r="E420" s="20"/>
      <c r="F420" s="21"/>
      <c r="G420" s="20"/>
      <c r="H420" s="20"/>
      <c r="I420" s="22"/>
      <c r="J420" s="20"/>
      <c r="K420" s="20"/>
      <c r="L420" s="22"/>
      <c r="M420" s="20"/>
      <c r="N420" s="21"/>
      <c r="O420" s="22"/>
      <c r="P420" s="20"/>
      <c r="Q420" s="22"/>
      <c r="R420" s="3" t="str">
        <f>IF(OR(G420="12R",G420="12L"),_xlfn.XLOOKUP(C420,DB!$A$2:$A$255,DB!$B$2:$B$255,""),IF(OR(G420="30L",G420="30R"),_xlfn.XLOOKUP(C420,DB!$A$2:$A$255,DB!$C$2:$C$255,""),""))</f>
        <v/>
      </c>
      <c r="S420" s="3">
        <f t="shared" si="7"/>
        <v>0</v>
      </c>
      <c r="T420" s="3" t="str">
        <f>_xlfn.XLOOKUP(C420,DB!$A$2:$A$255,DB!$D$2:$D$255,"")</f>
        <v/>
      </c>
    </row>
    <row r="421" spans="1:20" x14ac:dyDescent="0.2">
      <c r="A421" s="20"/>
      <c r="B421" s="20"/>
      <c r="C421" s="20"/>
      <c r="D421" s="20"/>
      <c r="E421" s="20"/>
      <c r="F421" s="21"/>
      <c r="G421" s="20"/>
      <c r="H421" s="20"/>
      <c r="I421" s="22"/>
      <c r="J421" s="20"/>
      <c r="K421" s="20"/>
      <c r="L421" s="22"/>
      <c r="M421" s="20"/>
      <c r="N421" s="21"/>
      <c r="O421" s="22"/>
      <c r="P421" s="20"/>
      <c r="Q421" s="22"/>
      <c r="R421" s="3" t="str">
        <f>IF(OR(G421="12R",G421="12L"),_xlfn.XLOOKUP(C421,DB!$A$2:$A$255,DB!$B$2:$B$255,""),IF(OR(G421="30L",G421="30R"),_xlfn.XLOOKUP(C421,DB!$A$2:$A$255,DB!$C$2:$C$255,""),""))</f>
        <v/>
      </c>
      <c r="S421" s="3">
        <f t="shared" si="7"/>
        <v>0</v>
      </c>
      <c r="T421" s="3" t="str">
        <f>_xlfn.XLOOKUP(C421,DB!$A$2:$A$255,DB!$D$2:$D$255,"")</f>
        <v/>
      </c>
    </row>
    <row r="422" spans="1:20" x14ac:dyDescent="0.2">
      <c r="A422" s="20"/>
      <c r="B422" s="20"/>
      <c r="C422" s="20"/>
      <c r="D422" s="20"/>
      <c r="E422" s="20"/>
      <c r="F422" s="21"/>
      <c r="G422" s="20"/>
      <c r="H422" s="20"/>
      <c r="I422" s="22"/>
      <c r="J422" s="20"/>
      <c r="K422" s="20"/>
      <c r="L422" s="22"/>
      <c r="M422" s="20"/>
      <c r="N422" s="21"/>
      <c r="O422" s="22"/>
      <c r="P422" s="20"/>
      <c r="Q422" s="22"/>
      <c r="R422" s="3" t="str">
        <f>IF(OR(G422="12R",G422="12L"),_xlfn.XLOOKUP(C422,DB!$A$2:$A$255,DB!$B$2:$B$255,""),IF(OR(G422="30L",G422="30R"),_xlfn.XLOOKUP(C422,DB!$A$2:$A$255,DB!$C$2:$C$255,""),""))</f>
        <v/>
      </c>
      <c r="S422" s="3">
        <f t="shared" si="7"/>
        <v>0</v>
      </c>
      <c r="T422" s="3" t="str">
        <f>_xlfn.XLOOKUP(C422,DB!$A$2:$A$255,DB!$D$2:$D$255,"")</f>
        <v/>
      </c>
    </row>
    <row r="423" spans="1:20" x14ac:dyDescent="0.2">
      <c r="A423" s="20"/>
      <c r="B423" s="20"/>
      <c r="C423" s="20"/>
      <c r="D423" s="20"/>
      <c r="E423" s="20"/>
      <c r="F423" s="21"/>
      <c r="G423" s="20"/>
      <c r="H423" s="20"/>
      <c r="I423" s="22"/>
      <c r="J423" s="20"/>
      <c r="K423" s="20"/>
      <c r="L423" s="22"/>
      <c r="M423" s="20"/>
      <c r="N423" s="21"/>
      <c r="O423" s="22"/>
      <c r="P423" s="20"/>
      <c r="Q423" s="22"/>
      <c r="R423" s="3" t="str">
        <f>IF(OR(G423="12R",G423="12L"),_xlfn.XLOOKUP(C423,DB!$A$2:$A$255,DB!$B$2:$B$255,""),IF(OR(G423="30L",G423="30R"),_xlfn.XLOOKUP(C423,DB!$A$2:$A$255,DB!$C$2:$C$255,""),""))</f>
        <v/>
      </c>
      <c r="S423" s="3">
        <f t="shared" si="7"/>
        <v>0</v>
      </c>
      <c r="T423" s="3" t="str">
        <f>_xlfn.XLOOKUP(C423,DB!$A$2:$A$255,DB!$D$2:$D$255,"")</f>
        <v/>
      </c>
    </row>
    <row r="424" spans="1:20" x14ac:dyDescent="0.2">
      <c r="A424" s="20"/>
      <c r="B424" s="20"/>
      <c r="C424" s="20"/>
      <c r="D424" s="20"/>
      <c r="E424" s="20"/>
      <c r="F424" s="21"/>
      <c r="G424" s="20"/>
      <c r="H424" s="20"/>
      <c r="I424" s="22"/>
      <c r="J424" s="20"/>
      <c r="K424" s="20"/>
      <c r="L424" s="22"/>
      <c r="M424" s="20"/>
      <c r="N424" s="21"/>
      <c r="O424" s="22"/>
      <c r="P424" s="20"/>
      <c r="Q424" s="22"/>
      <c r="R424" s="3" t="str">
        <f>IF(OR(G424="12R",G424="12L"),_xlfn.XLOOKUP(C424,DB!$A$2:$A$255,DB!$B$2:$B$255,""),IF(OR(G424="30L",G424="30R"),_xlfn.XLOOKUP(C424,DB!$A$2:$A$255,DB!$C$2:$C$255,""),""))</f>
        <v/>
      </c>
      <c r="S424" s="3">
        <f t="shared" si="7"/>
        <v>0</v>
      </c>
      <c r="T424" s="3" t="str">
        <f>_xlfn.XLOOKUP(C424,DB!$A$2:$A$255,DB!$D$2:$D$255,"")</f>
        <v/>
      </c>
    </row>
    <row r="425" spans="1:20" x14ac:dyDescent="0.2">
      <c r="A425" s="20"/>
      <c r="B425" s="20"/>
      <c r="C425" s="20"/>
      <c r="D425" s="20"/>
      <c r="E425" s="20"/>
      <c r="F425" s="21"/>
      <c r="G425" s="20"/>
      <c r="H425" s="20"/>
      <c r="I425" s="22"/>
      <c r="J425" s="20"/>
      <c r="K425" s="20"/>
      <c r="L425" s="22"/>
      <c r="M425" s="20"/>
      <c r="N425" s="21"/>
      <c r="O425" s="22"/>
      <c r="P425" s="20"/>
      <c r="Q425" s="22"/>
      <c r="R425" s="3" t="str">
        <f>IF(OR(G425="12R",G425="12L"),_xlfn.XLOOKUP(C425,DB!$A$2:$A$255,DB!$B$2:$B$255,""),IF(OR(G425="30L",G425="30R"),_xlfn.XLOOKUP(C425,DB!$A$2:$A$255,DB!$C$2:$C$255,""),""))</f>
        <v/>
      </c>
      <c r="S425" s="3">
        <f t="shared" si="7"/>
        <v>0</v>
      </c>
      <c r="T425" s="3" t="str">
        <f>_xlfn.XLOOKUP(C425,DB!$A$2:$A$255,DB!$D$2:$D$255,"")</f>
        <v/>
      </c>
    </row>
    <row r="426" spans="1:20" x14ac:dyDescent="0.2">
      <c r="A426" s="20"/>
      <c r="B426" s="20"/>
      <c r="C426" s="20"/>
      <c r="D426" s="20"/>
      <c r="E426" s="20"/>
      <c r="F426" s="21"/>
      <c r="G426" s="20"/>
      <c r="H426" s="20"/>
      <c r="I426" s="22"/>
      <c r="J426" s="20"/>
      <c r="K426" s="20"/>
      <c r="L426" s="22"/>
      <c r="M426" s="20"/>
      <c r="N426" s="21"/>
      <c r="O426" s="22"/>
      <c r="P426" s="20"/>
      <c r="Q426" s="22"/>
      <c r="R426" s="3" t="str">
        <f>IF(OR(G426="12R",G426="12L"),_xlfn.XLOOKUP(C426,DB!$A$2:$A$255,DB!$B$2:$B$255,""),IF(OR(G426="30L",G426="30R"),_xlfn.XLOOKUP(C426,DB!$A$2:$A$255,DB!$C$2:$C$255,""),""))</f>
        <v/>
      </c>
      <c r="S426" s="3">
        <f t="shared" si="7"/>
        <v>0</v>
      </c>
      <c r="T426" s="3" t="str">
        <f>_xlfn.XLOOKUP(C426,DB!$A$2:$A$255,DB!$D$2:$D$255,"")</f>
        <v/>
      </c>
    </row>
    <row r="427" spans="1:20" x14ac:dyDescent="0.2">
      <c r="A427" s="20"/>
      <c r="B427" s="20"/>
      <c r="C427" s="20"/>
      <c r="D427" s="20"/>
      <c r="E427" s="20"/>
      <c r="F427" s="21"/>
      <c r="G427" s="20"/>
      <c r="H427" s="20"/>
      <c r="I427" s="22"/>
      <c r="J427" s="20"/>
      <c r="K427" s="20"/>
      <c r="L427" s="22"/>
      <c r="M427" s="20"/>
      <c r="N427" s="21"/>
      <c r="O427" s="22"/>
      <c r="P427" s="20"/>
      <c r="Q427" s="22"/>
      <c r="R427" s="3" t="str">
        <f>IF(OR(G427="12R",G427="12L"),_xlfn.XLOOKUP(C427,DB!$A$2:$A$255,DB!$B$2:$B$255,""),IF(OR(G427="30L",G427="30R"),_xlfn.XLOOKUP(C427,DB!$A$2:$A$255,DB!$C$2:$C$255,""),""))</f>
        <v/>
      </c>
      <c r="S427" s="3">
        <f t="shared" si="7"/>
        <v>0</v>
      </c>
      <c r="T427" s="3" t="str">
        <f>_xlfn.XLOOKUP(C427,DB!$A$2:$A$255,DB!$D$2:$D$255,"")</f>
        <v/>
      </c>
    </row>
    <row r="428" spans="1:20" x14ac:dyDescent="0.2">
      <c r="A428" s="20"/>
      <c r="B428" s="20"/>
      <c r="C428" s="20"/>
      <c r="D428" s="20"/>
      <c r="E428" s="20"/>
      <c r="F428" s="21"/>
      <c r="G428" s="20"/>
      <c r="H428" s="20"/>
      <c r="I428" s="22"/>
      <c r="J428" s="20"/>
      <c r="K428" s="20"/>
      <c r="L428" s="22"/>
      <c r="M428" s="20"/>
      <c r="N428" s="21"/>
      <c r="O428" s="22"/>
      <c r="P428" s="20"/>
      <c r="Q428" s="22"/>
      <c r="R428" s="3" t="str">
        <f>IF(OR(G428="12R",G428="12L"),_xlfn.XLOOKUP(C428,DB!$A$2:$A$255,DB!$B$2:$B$255,""),IF(OR(G428="30L",G428="30R"),_xlfn.XLOOKUP(C428,DB!$A$2:$A$255,DB!$C$2:$C$255,""),""))</f>
        <v/>
      </c>
      <c r="S428" s="3">
        <f t="shared" si="7"/>
        <v>0</v>
      </c>
      <c r="T428" s="3" t="str">
        <f>_xlfn.XLOOKUP(C428,DB!$A$2:$A$255,DB!$D$2:$D$255,"")</f>
        <v/>
      </c>
    </row>
    <row r="429" spans="1:20" x14ac:dyDescent="0.2">
      <c r="A429" s="20"/>
      <c r="B429" s="20"/>
      <c r="C429" s="20"/>
      <c r="D429" s="20"/>
      <c r="E429" s="20"/>
      <c r="F429" s="21"/>
      <c r="G429" s="20"/>
      <c r="H429" s="20"/>
      <c r="I429" s="22"/>
      <c r="J429" s="20"/>
      <c r="K429" s="20"/>
      <c r="L429" s="22"/>
      <c r="M429" s="20"/>
      <c r="N429" s="21"/>
      <c r="O429" s="22"/>
      <c r="P429" s="20"/>
      <c r="Q429" s="22"/>
      <c r="R429" s="3" t="str">
        <f>IF(OR(G429="12R",G429="12L"),_xlfn.XLOOKUP(C429,DB!$A$2:$A$255,DB!$B$2:$B$255,""),IF(OR(G429="30L",G429="30R"),_xlfn.XLOOKUP(C429,DB!$A$2:$A$255,DB!$C$2:$C$255,""),""))</f>
        <v/>
      </c>
      <c r="S429" s="3">
        <f t="shared" si="7"/>
        <v>0</v>
      </c>
      <c r="T429" s="3" t="str">
        <f>_xlfn.XLOOKUP(C429,DB!$A$2:$A$255,DB!$D$2:$D$255,"")</f>
        <v/>
      </c>
    </row>
    <row r="430" spans="1:20" x14ac:dyDescent="0.2">
      <c r="A430" s="20"/>
      <c r="B430" s="20"/>
      <c r="C430" s="20"/>
      <c r="D430" s="20"/>
      <c r="E430" s="20"/>
      <c r="F430" s="21"/>
      <c r="G430" s="20"/>
      <c r="H430" s="20"/>
      <c r="I430" s="22"/>
      <c r="J430" s="20"/>
      <c r="K430" s="20"/>
      <c r="L430" s="22"/>
      <c r="M430" s="20"/>
      <c r="N430" s="21"/>
      <c r="O430" s="22"/>
      <c r="P430" s="20"/>
      <c r="Q430" s="22"/>
      <c r="R430" s="3" t="str">
        <f>IF(OR(G430="12R",G430="12L"),_xlfn.XLOOKUP(C430,DB!$A$2:$A$255,DB!$B$2:$B$255,""),IF(OR(G430="30L",G430="30R"),_xlfn.XLOOKUP(C430,DB!$A$2:$A$255,DB!$C$2:$C$255,""),""))</f>
        <v/>
      </c>
      <c r="S430" s="3">
        <f t="shared" si="7"/>
        <v>0</v>
      </c>
      <c r="T430" s="3" t="str">
        <f>_xlfn.XLOOKUP(C430,DB!$A$2:$A$255,DB!$D$2:$D$255,"")</f>
        <v/>
      </c>
    </row>
    <row r="431" spans="1:20" x14ac:dyDescent="0.2">
      <c r="A431" s="20"/>
      <c r="B431" s="20"/>
      <c r="C431" s="20"/>
      <c r="D431" s="20"/>
      <c r="E431" s="20"/>
      <c r="F431" s="21"/>
      <c r="G431" s="20"/>
      <c r="H431" s="20"/>
      <c r="I431" s="22"/>
      <c r="J431" s="20"/>
      <c r="K431" s="20"/>
      <c r="L431" s="22"/>
      <c r="M431" s="20"/>
      <c r="N431" s="21"/>
      <c r="O431" s="22"/>
      <c r="P431" s="20"/>
      <c r="Q431" s="22"/>
      <c r="R431" s="3" t="str">
        <f>IF(OR(G431="12R",G431="12L"),_xlfn.XLOOKUP(C431,DB!$A$2:$A$255,DB!$B$2:$B$255,""),IF(OR(G431="30L",G431="30R"),_xlfn.XLOOKUP(C431,DB!$A$2:$A$255,DB!$C$2:$C$255,""),""))</f>
        <v/>
      </c>
      <c r="S431" s="3">
        <f t="shared" si="7"/>
        <v>0</v>
      </c>
      <c r="T431" s="3" t="str">
        <f>_xlfn.XLOOKUP(C431,DB!$A$2:$A$255,DB!$D$2:$D$255,"")</f>
        <v/>
      </c>
    </row>
    <row r="432" spans="1:20" x14ac:dyDescent="0.2">
      <c r="A432" s="20"/>
      <c r="B432" s="20"/>
      <c r="C432" s="20"/>
      <c r="D432" s="20"/>
      <c r="E432" s="20"/>
      <c r="F432" s="21"/>
      <c r="G432" s="20"/>
      <c r="H432" s="20"/>
      <c r="I432" s="22"/>
      <c r="J432" s="20"/>
      <c r="K432" s="20"/>
      <c r="L432" s="22"/>
      <c r="M432" s="20"/>
      <c r="N432" s="21"/>
      <c r="O432" s="22"/>
      <c r="P432" s="20"/>
      <c r="Q432" s="22"/>
      <c r="R432" s="3" t="str">
        <f>IF(OR(G432="12R",G432="12L"),_xlfn.XLOOKUP(C432,DB!$A$2:$A$255,DB!$B$2:$B$255,""),IF(OR(G432="30L",G432="30R"),_xlfn.XLOOKUP(C432,DB!$A$2:$A$255,DB!$C$2:$C$255,""),""))</f>
        <v/>
      </c>
      <c r="S432" s="3">
        <f t="shared" si="7"/>
        <v>0</v>
      </c>
      <c r="T432" s="3" t="str">
        <f>_xlfn.XLOOKUP(C432,DB!$A$2:$A$255,DB!$D$2:$D$255,"")</f>
        <v/>
      </c>
    </row>
    <row r="433" spans="1:20" x14ac:dyDescent="0.2">
      <c r="A433" s="20"/>
      <c r="B433" s="20"/>
      <c r="C433" s="20"/>
      <c r="D433" s="20"/>
      <c r="E433" s="20"/>
      <c r="F433" s="21"/>
      <c r="G433" s="20"/>
      <c r="H433" s="20"/>
      <c r="I433" s="22"/>
      <c r="J433" s="20"/>
      <c r="K433" s="20"/>
      <c r="L433" s="22"/>
      <c r="M433" s="20"/>
      <c r="N433" s="21"/>
      <c r="O433" s="22"/>
      <c r="P433" s="20"/>
      <c r="Q433" s="22"/>
      <c r="R433" s="3" t="str">
        <f>IF(OR(G433="12R",G433="12L"),_xlfn.XLOOKUP(C433,DB!$A$2:$A$255,DB!$B$2:$B$255,""),IF(OR(G433="30L",G433="30R"),_xlfn.XLOOKUP(C433,DB!$A$2:$A$255,DB!$C$2:$C$255,""),""))</f>
        <v/>
      </c>
      <c r="S433" s="3">
        <f t="shared" si="7"/>
        <v>0</v>
      </c>
      <c r="T433" s="3" t="str">
        <f>_xlfn.XLOOKUP(C433,DB!$A$2:$A$255,DB!$D$2:$D$255,"")</f>
        <v/>
      </c>
    </row>
    <row r="434" spans="1:20" x14ac:dyDescent="0.2">
      <c r="A434" s="20"/>
      <c r="B434" s="20"/>
      <c r="C434" s="20"/>
      <c r="D434" s="20"/>
      <c r="E434" s="20"/>
      <c r="F434" s="21"/>
      <c r="G434" s="20"/>
      <c r="H434" s="20"/>
      <c r="I434" s="22"/>
      <c r="J434" s="20"/>
      <c r="K434" s="20"/>
      <c r="L434" s="22"/>
      <c r="M434" s="20"/>
      <c r="N434" s="21"/>
      <c r="O434" s="22"/>
      <c r="P434" s="20"/>
      <c r="Q434" s="22"/>
      <c r="R434" s="3" t="str">
        <f>IF(OR(G434="12R",G434="12L"),_xlfn.XLOOKUP(C434,DB!$A$2:$A$255,DB!$B$2:$B$255,""),IF(OR(G434="30L",G434="30R"),_xlfn.XLOOKUP(C434,DB!$A$2:$A$255,DB!$C$2:$C$255,""),""))</f>
        <v/>
      </c>
      <c r="S434" s="3">
        <f t="shared" si="7"/>
        <v>0</v>
      </c>
      <c r="T434" s="3" t="str">
        <f>_xlfn.XLOOKUP(C434,DB!$A$2:$A$255,DB!$D$2:$D$255,"")</f>
        <v/>
      </c>
    </row>
    <row r="435" spans="1:20" x14ac:dyDescent="0.2">
      <c r="A435" s="20"/>
      <c r="B435" s="20"/>
      <c r="C435" s="20"/>
      <c r="D435" s="20"/>
      <c r="E435" s="20"/>
      <c r="F435" s="21"/>
      <c r="G435" s="20"/>
      <c r="H435" s="20"/>
      <c r="I435" s="22"/>
      <c r="J435" s="20"/>
      <c r="K435" s="20"/>
      <c r="L435" s="22"/>
      <c r="M435" s="20"/>
      <c r="N435" s="21"/>
      <c r="O435" s="22"/>
      <c r="P435" s="20"/>
      <c r="Q435" s="22"/>
      <c r="R435" s="3" t="str">
        <f>IF(OR(G435="12R",G435="12L"),_xlfn.XLOOKUP(C435,DB!$A$2:$A$255,DB!$B$2:$B$255,""),IF(OR(G435="30L",G435="30R"),_xlfn.XLOOKUP(C435,DB!$A$2:$A$255,DB!$C$2:$C$255,""),""))</f>
        <v/>
      </c>
      <c r="S435" s="3">
        <f t="shared" si="7"/>
        <v>0</v>
      </c>
      <c r="T435" s="3" t="str">
        <f>_xlfn.XLOOKUP(C435,DB!$A$2:$A$255,DB!$D$2:$D$255,"")</f>
        <v/>
      </c>
    </row>
    <row r="436" spans="1:20" x14ac:dyDescent="0.2">
      <c r="A436" s="20"/>
      <c r="B436" s="20"/>
      <c r="C436" s="20"/>
      <c r="D436" s="20"/>
      <c r="E436" s="20"/>
      <c r="F436" s="21"/>
      <c r="G436" s="20"/>
      <c r="H436" s="20"/>
      <c r="I436" s="22"/>
      <c r="J436" s="20"/>
      <c r="K436" s="20"/>
      <c r="L436" s="22"/>
      <c r="M436" s="20"/>
      <c r="N436" s="21"/>
      <c r="O436" s="22"/>
      <c r="P436" s="20"/>
      <c r="Q436" s="22"/>
      <c r="R436" s="3" t="str">
        <f>IF(OR(G436="12R",G436="12L"),_xlfn.XLOOKUP(C436,DB!$A$2:$A$255,DB!$B$2:$B$255,""),IF(OR(G436="30L",G436="30R"),_xlfn.XLOOKUP(C436,DB!$A$2:$A$255,DB!$C$2:$C$255,""),""))</f>
        <v/>
      </c>
      <c r="S436" s="3">
        <f t="shared" si="7"/>
        <v>0</v>
      </c>
      <c r="T436" s="3" t="str">
        <f>_xlfn.XLOOKUP(C436,DB!$A$2:$A$255,DB!$D$2:$D$255,"")</f>
        <v/>
      </c>
    </row>
    <row r="437" spans="1:20" x14ac:dyDescent="0.2">
      <c r="A437" s="20"/>
      <c r="B437" s="20"/>
      <c r="C437" s="20"/>
      <c r="D437" s="20"/>
      <c r="E437" s="20"/>
      <c r="F437" s="21"/>
      <c r="G437" s="20"/>
      <c r="H437" s="20"/>
      <c r="I437" s="22"/>
      <c r="J437" s="20"/>
      <c r="K437" s="20"/>
      <c r="L437" s="22"/>
      <c r="M437" s="20"/>
      <c r="N437" s="21"/>
      <c r="O437" s="22"/>
      <c r="P437" s="20"/>
      <c r="Q437" s="22"/>
      <c r="R437" s="3" t="str">
        <f>IF(OR(G437="12R",G437="12L"),_xlfn.XLOOKUP(C437,DB!$A$2:$A$255,DB!$B$2:$B$255,""),IF(OR(G437="30L",G437="30R"),_xlfn.XLOOKUP(C437,DB!$A$2:$A$255,DB!$C$2:$C$255,""),""))</f>
        <v/>
      </c>
      <c r="S437" s="3">
        <f t="shared" si="7"/>
        <v>0</v>
      </c>
      <c r="T437" s="3" t="str">
        <f>_xlfn.XLOOKUP(C437,DB!$A$2:$A$255,DB!$D$2:$D$255,"")</f>
        <v/>
      </c>
    </row>
    <row r="438" spans="1:20" x14ac:dyDescent="0.2">
      <c r="A438" s="20"/>
      <c r="B438" s="20"/>
      <c r="C438" s="20"/>
      <c r="D438" s="20"/>
      <c r="E438" s="20"/>
      <c r="F438" s="21"/>
      <c r="G438" s="20"/>
      <c r="H438" s="20"/>
      <c r="I438" s="22"/>
      <c r="J438" s="20"/>
      <c r="K438" s="20"/>
      <c r="L438" s="22"/>
      <c r="M438" s="20"/>
      <c r="N438" s="21"/>
      <c r="O438" s="22"/>
      <c r="P438" s="20"/>
      <c r="Q438" s="22"/>
      <c r="R438" s="3" t="str">
        <f>IF(OR(G438="12R",G438="12L"),_xlfn.XLOOKUP(C438,DB!$A$2:$A$255,DB!$B$2:$B$255,""),IF(OR(G438="30L",G438="30R"),_xlfn.XLOOKUP(C438,DB!$A$2:$A$255,DB!$C$2:$C$255,""),""))</f>
        <v/>
      </c>
      <c r="S438" s="3">
        <f t="shared" si="7"/>
        <v>0</v>
      </c>
      <c r="T438" s="3" t="str">
        <f>_xlfn.XLOOKUP(C438,DB!$A$2:$A$255,DB!$D$2:$D$255,"")</f>
        <v/>
      </c>
    </row>
    <row r="439" spans="1:20" x14ac:dyDescent="0.2">
      <c r="A439" s="20"/>
      <c r="B439" s="20"/>
      <c r="C439" s="20"/>
      <c r="D439" s="20"/>
      <c r="E439" s="20"/>
      <c r="F439" s="21"/>
      <c r="G439" s="20"/>
      <c r="H439" s="20"/>
      <c r="I439" s="22"/>
      <c r="J439" s="20"/>
      <c r="K439" s="20"/>
      <c r="L439" s="22"/>
      <c r="M439" s="20"/>
      <c r="N439" s="21"/>
      <c r="O439" s="22"/>
      <c r="P439" s="20"/>
      <c r="Q439" s="22"/>
      <c r="R439" s="3" t="str">
        <f>IF(OR(G439="12R",G439="12L"),_xlfn.XLOOKUP(C439,DB!$A$2:$A$255,DB!$B$2:$B$255,""),IF(OR(G439="30L",G439="30R"),_xlfn.XLOOKUP(C439,DB!$A$2:$A$255,DB!$C$2:$C$255,""),""))</f>
        <v/>
      </c>
      <c r="S439" s="3">
        <f t="shared" si="7"/>
        <v>0</v>
      </c>
      <c r="T439" s="3" t="str">
        <f>_xlfn.XLOOKUP(C439,DB!$A$2:$A$255,DB!$D$2:$D$255,"")</f>
        <v/>
      </c>
    </row>
    <row r="440" spans="1:20" x14ac:dyDescent="0.2">
      <c r="A440" s="20"/>
      <c r="B440" s="20"/>
      <c r="C440" s="20"/>
      <c r="D440" s="20"/>
      <c r="E440" s="20"/>
      <c r="F440" s="21"/>
      <c r="G440" s="20"/>
      <c r="H440" s="20"/>
      <c r="I440" s="22"/>
      <c r="J440" s="20"/>
      <c r="K440" s="20"/>
      <c r="L440" s="22"/>
      <c r="M440" s="20"/>
      <c r="N440" s="21"/>
      <c r="O440" s="22"/>
      <c r="P440" s="20"/>
      <c r="Q440" s="22"/>
      <c r="R440" s="3" t="str">
        <f>IF(OR(G440="12R",G440="12L"),_xlfn.XLOOKUP(C440,DB!$A$2:$A$255,DB!$B$2:$B$255,""),IF(OR(G440="30L",G440="30R"),_xlfn.XLOOKUP(C440,DB!$A$2:$A$255,DB!$C$2:$C$255,""),""))</f>
        <v/>
      </c>
      <c r="S440" s="3">
        <f t="shared" si="7"/>
        <v>0</v>
      </c>
      <c r="T440" s="3" t="str">
        <f>_xlfn.XLOOKUP(C440,DB!$A$2:$A$255,DB!$D$2:$D$255,"")</f>
        <v/>
      </c>
    </row>
    <row r="441" spans="1:20" x14ac:dyDescent="0.2">
      <c r="A441" s="20"/>
      <c r="B441" s="20"/>
      <c r="C441" s="20"/>
      <c r="D441" s="20"/>
      <c r="E441" s="20"/>
      <c r="F441" s="21"/>
      <c r="G441" s="20"/>
      <c r="H441" s="20"/>
      <c r="I441" s="22"/>
      <c r="J441" s="20"/>
      <c r="K441" s="20"/>
      <c r="L441" s="22"/>
      <c r="M441" s="20"/>
      <c r="N441" s="21"/>
      <c r="O441" s="22"/>
      <c r="P441" s="20"/>
      <c r="Q441" s="22"/>
      <c r="R441" s="3" t="str">
        <f>IF(OR(G441="12R",G441="12L"),_xlfn.XLOOKUP(C441,DB!$A$2:$A$255,DB!$B$2:$B$255,""),IF(OR(G441="30L",G441="30R"),_xlfn.XLOOKUP(C441,DB!$A$2:$A$255,DB!$C$2:$C$255,""),""))</f>
        <v/>
      </c>
      <c r="S441" s="3">
        <f t="shared" si="7"/>
        <v>0</v>
      </c>
      <c r="T441" s="3" t="str">
        <f>_xlfn.XLOOKUP(C441,DB!$A$2:$A$255,DB!$D$2:$D$255,"")</f>
        <v/>
      </c>
    </row>
    <row r="442" spans="1:20" x14ac:dyDescent="0.2">
      <c r="A442" s="20"/>
      <c r="B442" s="20"/>
      <c r="C442" s="20"/>
      <c r="D442" s="20"/>
      <c r="E442" s="20"/>
      <c r="F442" s="21"/>
      <c r="G442" s="20"/>
      <c r="H442" s="20"/>
      <c r="I442" s="22"/>
      <c r="J442" s="20"/>
      <c r="K442" s="20"/>
      <c r="L442" s="22"/>
      <c r="M442" s="20"/>
      <c r="N442" s="21"/>
      <c r="O442" s="22"/>
      <c r="P442" s="20"/>
      <c r="Q442" s="22"/>
      <c r="R442" s="3" t="str">
        <f>IF(OR(G442="12R",G442="12L"),_xlfn.XLOOKUP(C442,DB!$A$2:$A$255,DB!$B$2:$B$255,""),IF(OR(G442="30L",G442="30R"),_xlfn.XLOOKUP(C442,DB!$A$2:$A$255,DB!$C$2:$C$255,""),""))</f>
        <v/>
      </c>
      <c r="S442" s="3">
        <f t="shared" si="7"/>
        <v>0</v>
      </c>
      <c r="T442" s="3" t="str">
        <f>_xlfn.XLOOKUP(C442,DB!$A$2:$A$255,DB!$D$2:$D$255,"")</f>
        <v/>
      </c>
    </row>
    <row r="443" spans="1:20" x14ac:dyDescent="0.2">
      <c r="A443" s="20"/>
      <c r="B443" s="20"/>
      <c r="C443" s="20"/>
      <c r="D443" s="20"/>
      <c r="E443" s="20"/>
      <c r="F443" s="21"/>
      <c r="G443" s="20"/>
      <c r="H443" s="20"/>
      <c r="I443" s="22"/>
      <c r="J443" s="20"/>
      <c r="K443" s="20"/>
      <c r="L443" s="22"/>
      <c r="M443" s="20"/>
      <c r="N443" s="21"/>
      <c r="O443" s="22"/>
      <c r="P443" s="20"/>
      <c r="Q443" s="22"/>
      <c r="R443" s="3" t="str">
        <f>IF(OR(G443="12R",G443="12L"),_xlfn.XLOOKUP(C443,DB!$A$2:$A$255,DB!$B$2:$B$255,""),IF(OR(G443="30L",G443="30R"),_xlfn.XLOOKUP(C443,DB!$A$2:$A$255,DB!$C$2:$C$255,""),""))</f>
        <v/>
      </c>
      <c r="S443" s="3">
        <f t="shared" si="7"/>
        <v>0</v>
      </c>
      <c r="T443" s="3" t="str">
        <f>_xlfn.XLOOKUP(C443,DB!$A$2:$A$255,DB!$D$2:$D$255,"")</f>
        <v/>
      </c>
    </row>
    <row r="444" spans="1:20" x14ac:dyDescent="0.2">
      <c r="A444" s="20"/>
      <c r="B444" s="20"/>
      <c r="C444" s="20"/>
      <c r="D444" s="20"/>
      <c r="E444" s="20"/>
      <c r="F444" s="21"/>
      <c r="G444" s="20"/>
      <c r="H444" s="20"/>
      <c r="I444" s="22"/>
      <c r="J444" s="20"/>
      <c r="K444" s="20"/>
      <c r="L444" s="22"/>
      <c r="M444" s="20"/>
      <c r="N444" s="21"/>
      <c r="O444" s="22"/>
      <c r="P444" s="20"/>
      <c r="Q444" s="22"/>
      <c r="R444" s="3" t="str">
        <f>IF(OR(G444="12R",G444="12L"),_xlfn.XLOOKUP(C444,DB!$A$2:$A$255,DB!$B$2:$B$255,""),IF(OR(G444="30L",G444="30R"),_xlfn.XLOOKUP(C444,DB!$A$2:$A$255,DB!$C$2:$C$255,""),""))</f>
        <v/>
      </c>
      <c r="S444" s="3">
        <f t="shared" si="7"/>
        <v>0</v>
      </c>
      <c r="T444" s="3" t="str">
        <f>_xlfn.XLOOKUP(C444,DB!$A$2:$A$255,DB!$D$2:$D$255,"")</f>
        <v/>
      </c>
    </row>
    <row r="445" spans="1:20" x14ac:dyDescent="0.2">
      <c r="A445" s="20"/>
      <c r="B445" s="20"/>
      <c r="C445" s="20"/>
      <c r="D445" s="20"/>
      <c r="E445" s="20"/>
      <c r="F445" s="21"/>
      <c r="G445" s="20"/>
      <c r="H445" s="20"/>
      <c r="I445" s="22"/>
      <c r="J445" s="20"/>
      <c r="K445" s="20"/>
      <c r="L445" s="22"/>
      <c r="M445" s="20"/>
      <c r="N445" s="21"/>
      <c r="O445" s="22"/>
      <c r="P445" s="20"/>
      <c r="Q445" s="22"/>
      <c r="R445" s="3" t="str">
        <f>IF(OR(G445="12R",G445="12L"),_xlfn.XLOOKUP(C445,DB!$A$2:$A$255,DB!$B$2:$B$255,""),IF(OR(G445="30L",G445="30R"),_xlfn.XLOOKUP(C445,DB!$A$2:$A$255,DB!$C$2:$C$255,""),""))</f>
        <v/>
      </c>
      <c r="S445" s="3">
        <f t="shared" si="7"/>
        <v>0</v>
      </c>
      <c r="T445" s="3" t="str">
        <f>_xlfn.XLOOKUP(C445,DB!$A$2:$A$255,DB!$D$2:$D$255,"")</f>
        <v/>
      </c>
    </row>
    <row r="446" spans="1:20" x14ac:dyDescent="0.2">
      <c r="A446" s="20"/>
      <c r="B446" s="20"/>
      <c r="C446" s="20"/>
      <c r="D446" s="20"/>
      <c r="E446" s="20"/>
      <c r="F446" s="21"/>
      <c r="G446" s="20"/>
      <c r="H446" s="20"/>
      <c r="I446" s="22"/>
      <c r="J446" s="20"/>
      <c r="K446" s="20"/>
      <c r="L446" s="22"/>
      <c r="M446" s="20"/>
      <c r="N446" s="21"/>
      <c r="O446" s="22"/>
      <c r="P446" s="20"/>
      <c r="Q446" s="22"/>
      <c r="R446" s="3" t="str">
        <f>IF(OR(G446="12R",G446="12L"),_xlfn.XLOOKUP(C446,DB!$A$2:$A$255,DB!$B$2:$B$255,""),IF(OR(G446="30L",G446="30R"),_xlfn.XLOOKUP(C446,DB!$A$2:$A$255,DB!$C$2:$C$255,""),""))</f>
        <v/>
      </c>
      <c r="S446" s="3">
        <f t="shared" si="7"/>
        <v>0</v>
      </c>
      <c r="T446" s="3" t="str">
        <f>_xlfn.XLOOKUP(C446,DB!$A$2:$A$255,DB!$D$2:$D$255,"")</f>
        <v/>
      </c>
    </row>
    <row r="447" spans="1:20" x14ac:dyDescent="0.2">
      <c r="A447" s="20"/>
      <c r="B447" s="20"/>
      <c r="C447" s="20"/>
      <c r="D447" s="20"/>
      <c r="E447" s="20"/>
      <c r="F447" s="21"/>
      <c r="G447" s="20"/>
      <c r="H447" s="20"/>
      <c r="I447" s="22"/>
      <c r="J447" s="20"/>
      <c r="K447" s="20"/>
      <c r="L447" s="22"/>
      <c r="M447" s="20"/>
      <c r="N447" s="21"/>
      <c r="O447" s="22"/>
      <c r="P447" s="20"/>
      <c r="Q447" s="22"/>
      <c r="R447" s="3" t="str">
        <f>IF(OR(G447="12R",G447="12L"),_xlfn.XLOOKUP(C447,DB!$A$2:$A$255,DB!$B$2:$B$255,""),IF(OR(G447="30L",G447="30R"),_xlfn.XLOOKUP(C447,DB!$A$2:$A$255,DB!$C$2:$C$255,""),""))</f>
        <v/>
      </c>
      <c r="S447" s="3">
        <f t="shared" si="7"/>
        <v>0</v>
      </c>
      <c r="T447" s="3" t="str">
        <f>_xlfn.XLOOKUP(C447,DB!$A$2:$A$255,DB!$D$2:$D$255,"")</f>
        <v/>
      </c>
    </row>
    <row r="448" spans="1:20" x14ac:dyDescent="0.2">
      <c r="A448" s="20"/>
      <c r="B448" s="20"/>
      <c r="C448" s="20"/>
      <c r="D448" s="20"/>
      <c r="E448" s="20"/>
      <c r="F448" s="21"/>
      <c r="G448" s="20"/>
      <c r="H448" s="20"/>
      <c r="I448" s="22"/>
      <c r="J448" s="20"/>
      <c r="K448" s="20"/>
      <c r="L448" s="22"/>
      <c r="M448" s="20"/>
      <c r="N448" s="21"/>
      <c r="O448" s="22"/>
      <c r="P448" s="20"/>
      <c r="Q448" s="22"/>
      <c r="R448" s="3" t="str">
        <f>IF(OR(G448="12R",G448="12L"),_xlfn.XLOOKUP(C448,DB!$A$2:$A$255,DB!$B$2:$B$255,""),IF(OR(G448="30L",G448="30R"),_xlfn.XLOOKUP(C448,DB!$A$2:$A$255,DB!$C$2:$C$255,""),""))</f>
        <v/>
      </c>
      <c r="S448" s="3">
        <f t="shared" si="7"/>
        <v>0</v>
      </c>
      <c r="T448" s="3" t="str">
        <f>_xlfn.XLOOKUP(C448,DB!$A$2:$A$255,DB!$D$2:$D$255,"")</f>
        <v/>
      </c>
    </row>
    <row r="449" spans="1:20" x14ac:dyDescent="0.2">
      <c r="A449" s="20"/>
      <c r="B449" s="20"/>
      <c r="C449" s="20"/>
      <c r="D449" s="20"/>
      <c r="E449" s="20"/>
      <c r="F449" s="21"/>
      <c r="G449" s="20"/>
      <c r="H449" s="20"/>
      <c r="I449" s="22"/>
      <c r="J449" s="20"/>
      <c r="K449" s="20"/>
      <c r="L449" s="22"/>
      <c r="M449" s="20"/>
      <c r="N449" s="21"/>
      <c r="O449" s="22"/>
      <c r="P449" s="20"/>
      <c r="Q449" s="22"/>
      <c r="R449" s="3" t="str">
        <f>IF(OR(G449="12R",G449="12L"),_xlfn.XLOOKUP(C449,DB!$A$2:$A$255,DB!$B$2:$B$255,""),IF(OR(G449="30L",G449="30R"),_xlfn.XLOOKUP(C449,DB!$A$2:$A$255,DB!$C$2:$C$255,""),""))</f>
        <v/>
      </c>
      <c r="S449" s="3">
        <f t="shared" si="7"/>
        <v>0</v>
      </c>
      <c r="T449" s="3" t="str">
        <f>_xlfn.XLOOKUP(C449,DB!$A$2:$A$255,DB!$D$2:$D$255,"")</f>
        <v/>
      </c>
    </row>
    <row r="450" spans="1:20" x14ac:dyDescent="0.2">
      <c r="A450" s="20"/>
      <c r="B450" s="20"/>
      <c r="C450" s="20"/>
      <c r="D450" s="20"/>
      <c r="E450" s="20"/>
      <c r="F450" s="21"/>
      <c r="G450" s="20"/>
      <c r="H450" s="20"/>
      <c r="I450" s="22"/>
      <c r="J450" s="20"/>
      <c r="K450" s="20"/>
      <c r="L450" s="22"/>
      <c r="M450" s="20"/>
      <c r="N450" s="21"/>
      <c r="O450" s="22"/>
      <c r="P450" s="20"/>
      <c r="Q450" s="22"/>
      <c r="R450" s="3" t="str">
        <f>IF(OR(G450="12R",G450="12L"),_xlfn.XLOOKUP(C450,DB!$A$2:$A$255,DB!$B$2:$B$255,""),IF(OR(G450="30L",G450="30R"),_xlfn.XLOOKUP(C450,DB!$A$2:$A$255,DB!$C$2:$C$255,""),""))</f>
        <v/>
      </c>
      <c r="S450" s="3">
        <f t="shared" si="7"/>
        <v>0</v>
      </c>
      <c r="T450" s="3" t="str">
        <f>_xlfn.XLOOKUP(C450,DB!$A$2:$A$255,DB!$D$2:$D$255,"")</f>
        <v/>
      </c>
    </row>
    <row r="451" spans="1:20" x14ac:dyDescent="0.2">
      <c r="A451" s="20"/>
      <c r="B451" s="20"/>
      <c r="C451" s="20"/>
      <c r="D451" s="20"/>
      <c r="E451" s="20"/>
      <c r="F451" s="21"/>
      <c r="G451" s="20"/>
      <c r="H451" s="20"/>
      <c r="I451" s="22"/>
      <c r="J451" s="20"/>
      <c r="K451" s="20"/>
      <c r="L451" s="22"/>
      <c r="M451" s="20"/>
      <c r="N451" s="21"/>
      <c r="O451" s="22"/>
      <c r="P451" s="20"/>
      <c r="Q451" s="22"/>
      <c r="R451" s="3" t="str">
        <f>IF(OR(G451="12R",G451="12L"),_xlfn.XLOOKUP(C451,DB!$A$2:$A$255,DB!$B$2:$B$255,""),IF(OR(G451="30L",G451="30R"),_xlfn.XLOOKUP(C451,DB!$A$2:$A$255,DB!$C$2:$C$255,""),""))</f>
        <v/>
      </c>
      <c r="S451" s="3">
        <f t="shared" si="7"/>
        <v>0</v>
      </c>
      <c r="T451" s="3" t="str">
        <f>_xlfn.XLOOKUP(C451,DB!$A$2:$A$255,DB!$D$2:$D$255,"")</f>
        <v/>
      </c>
    </row>
    <row r="452" spans="1:20" x14ac:dyDescent="0.2">
      <c r="A452" s="20"/>
      <c r="B452" s="20"/>
      <c r="C452" s="20"/>
      <c r="D452" s="20"/>
      <c r="E452" s="20"/>
      <c r="F452" s="21"/>
      <c r="G452" s="20"/>
      <c r="H452" s="20"/>
      <c r="I452" s="22"/>
      <c r="J452" s="20"/>
      <c r="K452" s="20"/>
      <c r="L452" s="22"/>
      <c r="M452" s="20"/>
      <c r="N452" s="21"/>
      <c r="O452" s="22"/>
      <c r="P452" s="20"/>
      <c r="Q452" s="22"/>
      <c r="R452" s="3" t="str">
        <f>IF(OR(G452="12R",G452="12L"),_xlfn.XLOOKUP(C452,DB!$A$2:$A$255,DB!$B$2:$B$255,""),IF(OR(G452="30L",G452="30R"),_xlfn.XLOOKUP(C452,DB!$A$2:$A$255,DB!$C$2:$C$255,""),""))</f>
        <v/>
      </c>
      <c r="S452" s="3">
        <f t="shared" si="7"/>
        <v>0</v>
      </c>
      <c r="T452" s="3" t="str">
        <f>_xlfn.XLOOKUP(C452,DB!$A$2:$A$255,DB!$D$2:$D$255,"")</f>
        <v/>
      </c>
    </row>
    <row r="453" spans="1:20" x14ac:dyDescent="0.2">
      <c r="A453" s="20"/>
      <c r="B453" s="20"/>
      <c r="C453" s="20"/>
      <c r="D453" s="20"/>
      <c r="E453" s="20"/>
      <c r="F453" s="21"/>
      <c r="G453" s="20"/>
      <c r="H453" s="20"/>
      <c r="I453" s="22"/>
      <c r="J453" s="20"/>
      <c r="K453" s="20"/>
      <c r="L453" s="22"/>
      <c r="M453" s="20"/>
      <c r="N453" s="21"/>
      <c r="O453" s="22"/>
      <c r="P453" s="20"/>
      <c r="Q453" s="22"/>
      <c r="R453" s="3" t="str">
        <f>IF(OR(G453="12R",G453="12L"),_xlfn.XLOOKUP(C453,DB!$A$2:$A$255,DB!$B$2:$B$255,""),IF(OR(G453="30L",G453="30R"),_xlfn.XLOOKUP(C453,DB!$A$2:$A$255,DB!$C$2:$C$255,""),""))</f>
        <v/>
      </c>
      <c r="S453" s="3">
        <f t="shared" si="7"/>
        <v>0</v>
      </c>
      <c r="T453" s="3" t="str">
        <f>_xlfn.XLOOKUP(C453,DB!$A$2:$A$255,DB!$D$2:$D$255,"")</f>
        <v/>
      </c>
    </row>
    <row r="454" spans="1:20" x14ac:dyDescent="0.2">
      <c r="A454" s="20"/>
      <c r="B454" s="20"/>
      <c r="C454" s="20"/>
      <c r="D454" s="20"/>
      <c r="E454" s="20"/>
      <c r="F454" s="21"/>
      <c r="G454" s="20"/>
      <c r="H454" s="20"/>
      <c r="I454" s="22"/>
      <c r="J454" s="20"/>
      <c r="K454" s="20"/>
      <c r="L454" s="22"/>
      <c r="M454" s="20"/>
      <c r="N454" s="21"/>
      <c r="O454" s="22"/>
      <c r="P454" s="20"/>
      <c r="Q454" s="22"/>
      <c r="R454" s="3" t="str">
        <f>IF(OR(G454="12R",G454="12L"),_xlfn.XLOOKUP(C454,DB!$A$2:$A$255,DB!$B$2:$B$255,""),IF(OR(G454="30L",G454="30R"),_xlfn.XLOOKUP(C454,DB!$A$2:$A$255,DB!$C$2:$C$255,""),""))</f>
        <v/>
      </c>
      <c r="S454" s="3">
        <f t="shared" si="7"/>
        <v>0</v>
      </c>
      <c r="T454" s="3" t="str">
        <f>_xlfn.XLOOKUP(C454,DB!$A$2:$A$255,DB!$D$2:$D$255,"")</f>
        <v/>
      </c>
    </row>
    <row r="455" spans="1:20" x14ac:dyDescent="0.2">
      <c r="A455" s="20"/>
      <c r="B455" s="20"/>
      <c r="C455" s="20"/>
      <c r="D455" s="20"/>
      <c r="E455" s="20"/>
      <c r="F455" s="21"/>
      <c r="G455" s="20"/>
      <c r="H455" s="20"/>
      <c r="I455" s="22"/>
      <c r="J455" s="20"/>
      <c r="K455" s="20"/>
      <c r="L455" s="22"/>
      <c r="M455" s="20"/>
      <c r="N455" s="21"/>
      <c r="O455" s="22"/>
      <c r="P455" s="20"/>
      <c r="Q455" s="22"/>
      <c r="R455" s="3" t="str">
        <f>IF(OR(G455="12R",G455="12L"),_xlfn.XLOOKUP(C455,DB!$A$2:$A$255,DB!$B$2:$B$255,""),IF(OR(G455="30L",G455="30R"),_xlfn.XLOOKUP(C455,DB!$A$2:$A$255,DB!$C$2:$C$255,""),""))</f>
        <v/>
      </c>
      <c r="S455" s="3">
        <f t="shared" si="7"/>
        <v>0</v>
      </c>
      <c r="T455" s="3" t="str">
        <f>_xlfn.XLOOKUP(C455,DB!$A$2:$A$255,DB!$D$2:$D$255,"")</f>
        <v/>
      </c>
    </row>
    <row r="456" spans="1:20" x14ac:dyDescent="0.2">
      <c r="A456" s="20"/>
      <c r="B456" s="20"/>
      <c r="C456" s="20"/>
      <c r="D456" s="20"/>
      <c r="E456" s="20"/>
      <c r="F456" s="21"/>
      <c r="G456" s="20"/>
      <c r="H456" s="20"/>
      <c r="I456" s="22"/>
      <c r="J456" s="20"/>
      <c r="K456" s="20"/>
      <c r="L456" s="22"/>
      <c r="M456" s="20"/>
      <c r="N456" s="21"/>
      <c r="O456" s="22"/>
      <c r="P456" s="20"/>
      <c r="Q456" s="22"/>
      <c r="R456" s="3" t="str">
        <f>IF(OR(G456="12R",G456="12L"),_xlfn.XLOOKUP(C456,DB!$A$2:$A$255,DB!$B$2:$B$255,""),IF(OR(G456="30L",G456="30R"),_xlfn.XLOOKUP(C456,DB!$A$2:$A$255,DB!$C$2:$C$255,""),""))</f>
        <v/>
      </c>
      <c r="S456" s="3">
        <f t="shared" si="7"/>
        <v>0</v>
      </c>
      <c r="T456" s="3" t="str">
        <f>_xlfn.XLOOKUP(C456,DB!$A$2:$A$255,DB!$D$2:$D$255,"")</f>
        <v/>
      </c>
    </row>
    <row r="457" spans="1:20" x14ac:dyDescent="0.2">
      <c r="A457" s="20"/>
      <c r="B457" s="20"/>
      <c r="C457" s="20"/>
      <c r="D457" s="20"/>
      <c r="E457" s="20"/>
      <c r="F457" s="21"/>
      <c r="G457" s="20"/>
      <c r="H457" s="20"/>
      <c r="I457" s="22"/>
      <c r="J457" s="20"/>
      <c r="K457" s="20"/>
      <c r="L457" s="22"/>
      <c r="M457" s="20"/>
      <c r="N457" s="21"/>
      <c r="O457" s="22"/>
      <c r="P457" s="20"/>
      <c r="Q457" s="22"/>
      <c r="R457" s="3" t="str">
        <f>IF(OR(G457="12R",G457="12L"),_xlfn.XLOOKUP(C457,DB!$A$2:$A$255,DB!$B$2:$B$255,""),IF(OR(G457="30L",G457="30R"),_xlfn.XLOOKUP(C457,DB!$A$2:$A$255,DB!$C$2:$C$255,""),""))</f>
        <v/>
      </c>
      <c r="S457" s="3">
        <f t="shared" si="7"/>
        <v>0</v>
      </c>
      <c r="T457" s="3" t="str">
        <f>_xlfn.XLOOKUP(C457,DB!$A$2:$A$255,DB!$D$2:$D$255,"")</f>
        <v/>
      </c>
    </row>
    <row r="458" spans="1:20" x14ac:dyDescent="0.2">
      <c r="A458" s="20"/>
      <c r="B458" s="20"/>
      <c r="C458" s="20"/>
      <c r="D458" s="20"/>
      <c r="E458" s="20"/>
      <c r="F458" s="21"/>
      <c r="G458" s="20"/>
      <c r="H458" s="20"/>
      <c r="I458" s="22"/>
      <c r="J458" s="20"/>
      <c r="K458" s="20"/>
      <c r="L458" s="22"/>
      <c r="M458" s="20"/>
      <c r="N458" s="21"/>
      <c r="O458" s="22"/>
      <c r="P458" s="20"/>
      <c r="Q458" s="22"/>
      <c r="R458" s="3" t="str">
        <f>IF(OR(G458="12R",G458="12L"),_xlfn.XLOOKUP(C458,DB!$A$2:$A$255,DB!$B$2:$B$255,""),IF(OR(G458="30L",G458="30R"),_xlfn.XLOOKUP(C458,DB!$A$2:$A$255,DB!$C$2:$C$255,""),""))</f>
        <v/>
      </c>
      <c r="S458" s="3">
        <f t="shared" si="7"/>
        <v>0</v>
      </c>
      <c r="T458" s="3" t="str">
        <f>_xlfn.XLOOKUP(C458,DB!$A$2:$A$255,DB!$D$2:$D$255,"")</f>
        <v/>
      </c>
    </row>
    <row r="459" spans="1:20" x14ac:dyDescent="0.2">
      <c r="A459" s="20"/>
      <c r="B459" s="20"/>
      <c r="C459" s="20"/>
      <c r="D459" s="20"/>
      <c r="E459" s="20"/>
      <c r="F459" s="21"/>
      <c r="G459" s="20"/>
      <c r="H459" s="20"/>
      <c r="I459" s="22"/>
      <c r="J459" s="20"/>
      <c r="K459" s="20"/>
      <c r="L459" s="22"/>
      <c r="M459" s="20"/>
      <c r="N459" s="21"/>
      <c r="O459" s="22"/>
      <c r="P459" s="20"/>
      <c r="Q459" s="22"/>
      <c r="R459" s="3" t="str">
        <f>IF(OR(G459="12R",G459="12L"),_xlfn.XLOOKUP(C459,DB!$A$2:$A$255,DB!$B$2:$B$255,""),IF(OR(G459="30L",G459="30R"),_xlfn.XLOOKUP(C459,DB!$A$2:$A$255,DB!$C$2:$C$255,""),""))</f>
        <v/>
      </c>
      <c r="S459" s="3">
        <f t="shared" si="7"/>
        <v>0</v>
      </c>
      <c r="T459" s="3" t="str">
        <f>_xlfn.XLOOKUP(C459,DB!$A$2:$A$255,DB!$D$2:$D$255,"")</f>
        <v/>
      </c>
    </row>
    <row r="460" spans="1:20" x14ac:dyDescent="0.2">
      <c r="A460" s="20"/>
      <c r="B460" s="20"/>
      <c r="C460" s="20"/>
      <c r="D460" s="20"/>
      <c r="E460" s="20"/>
      <c r="F460" s="21"/>
      <c r="G460" s="20"/>
      <c r="H460" s="20"/>
      <c r="I460" s="22"/>
      <c r="J460" s="20"/>
      <c r="K460" s="20"/>
      <c r="L460" s="22"/>
      <c r="M460" s="20"/>
      <c r="N460" s="21"/>
      <c r="O460" s="22"/>
      <c r="P460" s="20"/>
      <c r="Q460" s="22"/>
      <c r="R460" s="3" t="str">
        <f>IF(OR(G460="12R",G460="12L"),_xlfn.XLOOKUP(C460,DB!$A$2:$A$255,DB!$B$2:$B$255,""),IF(OR(G460="30L",G460="30R"),_xlfn.XLOOKUP(C460,DB!$A$2:$A$255,DB!$C$2:$C$255,""),""))</f>
        <v/>
      </c>
      <c r="S460" s="3">
        <f t="shared" si="7"/>
        <v>0</v>
      </c>
      <c r="T460" s="3" t="str">
        <f>_xlfn.XLOOKUP(C460,DB!$A$2:$A$255,DB!$D$2:$D$255,"")</f>
        <v/>
      </c>
    </row>
    <row r="461" spans="1:20" x14ac:dyDescent="0.2">
      <c r="A461" s="20"/>
      <c r="B461" s="20"/>
      <c r="C461" s="20"/>
      <c r="D461" s="20"/>
      <c r="E461" s="20"/>
      <c r="F461" s="21"/>
      <c r="G461" s="20"/>
      <c r="H461" s="20"/>
      <c r="I461" s="22"/>
      <c r="J461" s="20"/>
      <c r="K461" s="20"/>
      <c r="L461" s="22"/>
      <c r="M461" s="20"/>
      <c r="N461" s="21"/>
      <c r="O461" s="22"/>
      <c r="P461" s="20"/>
      <c r="Q461" s="22"/>
      <c r="R461" s="3" t="str">
        <f>IF(OR(G461="12R",G461="12L"),_xlfn.XLOOKUP(C461,DB!$A$2:$A$255,DB!$B$2:$B$255,""),IF(OR(G461="30L",G461="30R"),_xlfn.XLOOKUP(C461,DB!$A$2:$A$255,DB!$C$2:$C$255,""),""))</f>
        <v/>
      </c>
      <c r="S461" s="3">
        <f t="shared" si="7"/>
        <v>0</v>
      </c>
      <c r="T461" s="3" t="str">
        <f>_xlfn.XLOOKUP(C461,DB!$A$2:$A$255,DB!$D$2:$D$255,"")</f>
        <v/>
      </c>
    </row>
    <row r="462" spans="1:20" x14ac:dyDescent="0.2">
      <c r="A462" s="20"/>
      <c r="B462" s="20"/>
      <c r="C462" s="20"/>
      <c r="D462" s="20"/>
      <c r="E462" s="20"/>
      <c r="F462" s="21"/>
      <c r="G462" s="20"/>
      <c r="H462" s="20"/>
      <c r="I462" s="22"/>
      <c r="J462" s="20"/>
      <c r="K462" s="20"/>
      <c r="L462" s="22"/>
      <c r="M462" s="20"/>
      <c r="N462" s="21"/>
      <c r="O462" s="22"/>
      <c r="P462" s="20"/>
      <c r="Q462" s="22"/>
      <c r="R462" s="3" t="str">
        <f>IF(OR(G462="12R",G462="12L"),_xlfn.XLOOKUP(C462,DB!$A$2:$A$255,DB!$B$2:$B$255,""),IF(OR(G462="30L",G462="30R"),_xlfn.XLOOKUP(C462,DB!$A$2:$A$255,DB!$C$2:$C$255,""),""))</f>
        <v/>
      </c>
      <c r="S462" s="3">
        <f t="shared" si="7"/>
        <v>0</v>
      </c>
      <c r="T462" s="3" t="str">
        <f>_xlfn.XLOOKUP(C462,DB!$A$2:$A$255,DB!$D$2:$D$255,"")</f>
        <v/>
      </c>
    </row>
    <row r="463" spans="1:20" x14ac:dyDescent="0.2">
      <c r="A463" s="20"/>
      <c r="B463" s="20"/>
      <c r="C463" s="20"/>
      <c r="D463" s="20"/>
      <c r="E463" s="20"/>
      <c r="F463" s="21"/>
      <c r="G463" s="20"/>
      <c r="H463" s="20"/>
      <c r="I463" s="22"/>
      <c r="J463" s="20"/>
      <c r="K463" s="20"/>
      <c r="L463" s="22"/>
      <c r="M463" s="20"/>
      <c r="N463" s="21"/>
      <c r="O463" s="22"/>
      <c r="P463" s="20"/>
      <c r="Q463" s="22"/>
      <c r="R463" s="3" t="str">
        <f>IF(OR(G463="12R",G463="12L"),_xlfn.XLOOKUP(C463,DB!$A$2:$A$255,DB!$B$2:$B$255,""),IF(OR(G463="30L",G463="30R"),_xlfn.XLOOKUP(C463,DB!$A$2:$A$255,DB!$C$2:$C$255,""),""))</f>
        <v/>
      </c>
      <c r="S463" s="3">
        <f t="shared" si="7"/>
        <v>0</v>
      </c>
      <c r="T463" s="3" t="str">
        <f>_xlfn.XLOOKUP(C463,DB!$A$2:$A$255,DB!$D$2:$D$255,"")</f>
        <v/>
      </c>
    </row>
    <row r="464" spans="1:20" x14ac:dyDescent="0.2">
      <c r="A464" s="20"/>
      <c r="B464" s="20"/>
      <c r="C464" s="20"/>
      <c r="D464" s="20"/>
      <c r="E464" s="20"/>
      <c r="F464" s="21"/>
      <c r="G464" s="20"/>
      <c r="H464" s="20"/>
      <c r="I464" s="22"/>
      <c r="J464" s="20"/>
      <c r="K464" s="20"/>
      <c r="L464" s="22"/>
      <c r="M464" s="20"/>
      <c r="N464" s="21"/>
      <c r="O464" s="22"/>
      <c r="P464" s="20"/>
      <c r="Q464" s="22"/>
      <c r="R464" s="3" t="str">
        <f>IF(OR(G464="12R",G464="12L"),_xlfn.XLOOKUP(C464,DB!$A$2:$A$255,DB!$B$2:$B$255,""),IF(OR(G464="30L",G464="30R"),_xlfn.XLOOKUP(C464,DB!$A$2:$A$255,DB!$C$2:$C$255,""),""))</f>
        <v/>
      </c>
      <c r="S464" s="3">
        <f t="shared" si="7"/>
        <v>0</v>
      </c>
      <c r="T464" s="3" t="str">
        <f>_xlfn.XLOOKUP(C464,DB!$A$2:$A$255,DB!$D$2:$D$255,"")</f>
        <v/>
      </c>
    </row>
    <row r="465" spans="1:20" x14ac:dyDescent="0.2">
      <c r="A465" s="20"/>
      <c r="B465" s="20"/>
      <c r="C465" s="20"/>
      <c r="D465" s="20"/>
      <c r="E465" s="20"/>
      <c r="F465" s="21"/>
      <c r="G465" s="20"/>
      <c r="H465" s="20"/>
      <c r="I465" s="22"/>
      <c r="J465" s="20"/>
      <c r="K465" s="20"/>
      <c r="L465" s="22"/>
      <c r="M465" s="20"/>
      <c r="N465" s="21"/>
      <c r="O465" s="22"/>
      <c r="P465" s="20"/>
      <c r="Q465" s="22"/>
      <c r="R465" s="3" t="str">
        <f>IF(OR(G465="12R",G465="12L"),_xlfn.XLOOKUP(C465,DB!$A$2:$A$255,DB!$B$2:$B$255,""),IF(OR(G465="30L",G465="30R"),_xlfn.XLOOKUP(C465,DB!$A$2:$A$255,DB!$C$2:$C$255,""),""))</f>
        <v/>
      </c>
      <c r="S465" s="3">
        <f t="shared" si="7"/>
        <v>0</v>
      </c>
      <c r="T465" s="3" t="str">
        <f>_xlfn.XLOOKUP(C465,DB!$A$2:$A$255,DB!$D$2:$D$255,"")</f>
        <v/>
      </c>
    </row>
    <row r="466" spans="1:20" x14ac:dyDescent="0.2">
      <c r="A466" s="20"/>
      <c r="B466" s="20"/>
      <c r="C466" s="20"/>
      <c r="D466" s="20"/>
      <c r="E466" s="20"/>
      <c r="F466" s="21"/>
      <c r="G466" s="20"/>
      <c r="H466" s="20"/>
      <c r="I466" s="22"/>
      <c r="J466" s="20"/>
      <c r="K466" s="20"/>
      <c r="L466" s="22"/>
      <c r="M466" s="20"/>
      <c r="N466" s="21"/>
      <c r="O466" s="22"/>
      <c r="P466" s="20"/>
      <c r="Q466" s="22"/>
      <c r="R466" s="3" t="str">
        <f>IF(OR(G466="12R",G466="12L"),_xlfn.XLOOKUP(C466,DB!$A$2:$A$255,DB!$B$2:$B$255,""),IF(OR(G466="30L",G466="30R"),_xlfn.XLOOKUP(C466,DB!$A$2:$A$255,DB!$C$2:$C$255,""),""))</f>
        <v/>
      </c>
      <c r="S466" s="3">
        <f t="shared" si="7"/>
        <v>0</v>
      </c>
      <c r="T466" s="3" t="str">
        <f>_xlfn.XLOOKUP(C466,DB!$A$2:$A$255,DB!$D$2:$D$255,"")</f>
        <v/>
      </c>
    </row>
    <row r="467" spans="1:20" x14ac:dyDescent="0.2">
      <c r="A467" s="20"/>
      <c r="B467" s="20"/>
      <c r="C467" s="20"/>
      <c r="D467" s="20"/>
      <c r="E467" s="20"/>
      <c r="F467" s="21"/>
      <c r="G467" s="20"/>
      <c r="H467" s="20"/>
      <c r="I467" s="22"/>
      <c r="J467" s="20"/>
      <c r="K467" s="20"/>
      <c r="L467" s="22"/>
      <c r="M467" s="20"/>
      <c r="N467" s="21"/>
      <c r="O467" s="22"/>
      <c r="P467" s="20"/>
      <c r="Q467" s="22"/>
      <c r="R467" s="3" t="str">
        <f>IF(OR(G467="12R",G467="12L"),_xlfn.XLOOKUP(C467,DB!$A$2:$A$255,DB!$B$2:$B$255,""),IF(OR(G467="30L",G467="30R"),_xlfn.XLOOKUP(C467,DB!$A$2:$A$255,DB!$C$2:$C$255,""),""))</f>
        <v/>
      </c>
      <c r="S467" s="3">
        <f t="shared" si="7"/>
        <v>0</v>
      </c>
      <c r="T467" s="3" t="str">
        <f>_xlfn.XLOOKUP(C467,DB!$A$2:$A$255,DB!$D$2:$D$255,"")</f>
        <v/>
      </c>
    </row>
    <row r="468" spans="1:20" x14ac:dyDescent="0.2">
      <c r="A468" s="20"/>
      <c r="B468" s="20"/>
      <c r="C468" s="20"/>
      <c r="D468" s="20"/>
      <c r="E468" s="20"/>
      <c r="F468" s="21"/>
      <c r="G468" s="20"/>
      <c r="H468" s="20"/>
      <c r="I468" s="22"/>
      <c r="J468" s="20"/>
      <c r="K468" s="20"/>
      <c r="L468" s="22"/>
      <c r="M468" s="20"/>
      <c r="N468" s="21"/>
      <c r="O468" s="22"/>
      <c r="P468" s="20"/>
      <c r="Q468" s="22"/>
      <c r="R468" s="3" t="str">
        <f>IF(OR(G468="12R",G468="12L"),_xlfn.XLOOKUP(C468,DB!$A$2:$A$255,DB!$B$2:$B$255,""),IF(OR(G468="30L",G468="30R"),_xlfn.XLOOKUP(C468,DB!$A$2:$A$255,DB!$C$2:$C$255,""),""))</f>
        <v/>
      </c>
      <c r="S468" s="3">
        <f t="shared" si="7"/>
        <v>0</v>
      </c>
      <c r="T468" s="3" t="str">
        <f>_xlfn.XLOOKUP(C468,DB!$A$2:$A$255,DB!$D$2:$D$255,"")</f>
        <v/>
      </c>
    </row>
    <row r="469" spans="1:20" x14ac:dyDescent="0.2">
      <c r="A469" s="20"/>
      <c r="B469" s="20"/>
      <c r="C469" s="20"/>
      <c r="D469" s="20"/>
      <c r="E469" s="20"/>
      <c r="F469" s="21"/>
      <c r="G469" s="20"/>
      <c r="H469" s="20"/>
      <c r="I469" s="22"/>
      <c r="J469" s="20"/>
      <c r="K469" s="20"/>
      <c r="L469" s="22"/>
      <c r="M469" s="20"/>
      <c r="N469" s="21"/>
      <c r="O469" s="22"/>
      <c r="P469" s="20"/>
      <c r="Q469" s="22"/>
      <c r="R469" s="3" t="str">
        <f>IF(OR(G469="12R",G469="12L"),_xlfn.XLOOKUP(C469,DB!$A$2:$A$255,DB!$B$2:$B$255,""),IF(OR(G469="30L",G469="30R"),_xlfn.XLOOKUP(C469,DB!$A$2:$A$255,DB!$C$2:$C$255,""),""))</f>
        <v/>
      </c>
      <c r="S469" s="3">
        <f t="shared" si="7"/>
        <v>0</v>
      </c>
      <c r="T469" s="3" t="str">
        <f>_xlfn.XLOOKUP(C469,DB!$A$2:$A$255,DB!$D$2:$D$255,"")</f>
        <v/>
      </c>
    </row>
    <row r="470" spans="1:20" x14ac:dyDescent="0.2">
      <c r="A470" s="20"/>
      <c r="B470" s="20"/>
      <c r="C470" s="20"/>
      <c r="D470" s="20"/>
      <c r="E470" s="20"/>
      <c r="F470" s="21"/>
      <c r="G470" s="20"/>
      <c r="H470" s="20"/>
      <c r="I470" s="22"/>
      <c r="J470" s="20"/>
      <c r="K470" s="20"/>
      <c r="L470" s="22"/>
      <c r="M470" s="20"/>
      <c r="N470" s="21"/>
      <c r="O470" s="22"/>
      <c r="P470" s="20"/>
      <c r="Q470" s="22"/>
      <c r="R470" s="3" t="str">
        <f>IF(OR(G470="12R",G470="12L"),_xlfn.XLOOKUP(C470,DB!$A$2:$A$255,DB!$B$2:$B$255,""),IF(OR(G470="30L",G470="30R"),_xlfn.XLOOKUP(C470,DB!$A$2:$A$255,DB!$C$2:$C$255,""),""))</f>
        <v/>
      </c>
      <c r="S470" s="3">
        <f t="shared" si="7"/>
        <v>0</v>
      </c>
      <c r="T470" s="3" t="str">
        <f>_xlfn.XLOOKUP(C470,DB!$A$2:$A$255,DB!$D$2:$D$255,"")</f>
        <v/>
      </c>
    </row>
    <row r="471" spans="1:20" x14ac:dyDescent="0.2">
      <c r="A471" s="20"/>
      <c r="B471" s="20"/>
      <c r="C471" s="20"/>
      <c r="D471" s="20"/>
      <c r="E471" s="20"/>
      <c r="F471" s="21"/>
      <c r="G471" s="20"/>
      <c r="H471" s="20"/>
      <c r="I471" s="22"/>
      <c r="J471" s="20"/>
      <c r="K471" s="20"/>
      <c r="L471" s="22"/>
      <c r="M471" s="20"/>
      <c r="N471" s="21"/>
      <c r="O471" s="22"/>
      <c r="P471" s="20"/>
      <c r="Q471" s="22"/>
      <c r="R471" s="3" t="str">
        <f>IF(OR(G471="12R",G471="12L"),_xlfn.XLOOKUP(C471,DB!$A$2:$A$255,DB!$B$2:$B$255,""),IF(OR(G471="30L",G471="30R"),_xlfn.XLOOKUP(C471,DB!$A$2:$A$255,DB!$C$2:$C$255,""),""))</f>
        <v/>
      </c>
      <c r="S471" s="3">
        <f t="shared" si="7"/>
        <v>0</v>
      </c>
      <c r="T471" s="3" t="str">
        <f>_xlfn.XLOOKUP(C471,DB!$A$2:$A$255,DB!$D$2:$D$255,"")</f>
        <v/>
      </c>
    </row>
    <row r="472" spans="1:20" x14ac:dyDescent="0.2">
      <c r="A472" s="20"/>
      <c r="B472" s="20"/>
      <c r="C472" s="20"/>
      <c r="D472" s="20"/>
      <c r="E472" s="20"/>
      <c r="F472" s="21"/>
      <c r="G472" s="20"/>
      <c r="H472" s="20"/>
      <c r="I472" s="22"/>
      <c r="J472" s="20"/>
      <c r="K472" s="20"/>
      <c r="L472" s="22"/>
      <c r="M472" s="20"/>
      <c r="N472" s="21"/>
      <c r="O472" s="22"/>
      <c r="P472" s="20"/>
      <c r="Q472" s="22"/>
      <c r="R472" s="3" t="str">
        <f>IF(OR(G472="12R",G472="12L"),_xlfn.XLOOKUP(C472,DB!$A$2:$A$255,DB!$B$2:$B$255,""),IF(OR(G472="30L",G472="30R"),_xlfn.XLOOKUP(C472,DB!$A$2:$A$255,DB!$C$2:$C$255,""),""))</f>
        <v/>
      </c>
      <c r="S472" s="3">
        <f t="shared" si="7"/>
        <v>0</v>
      </c>
      <c r="T472" s="3" t="str">
        <f>_xlfn.XLOOKUP(C472,DB!$A$2:$A$255,DB!$D$2:$D$255,"")</f>
        <v/>
      </c>
    </row>
    <row r="473" spans="1:20" x14ac:dyDescent="0.2">
      <c r="A473" s="20"/>
      <c r="B473" s="20"/>
      <c r="C473" s="20"/>
      <c r="D473" s="20"/>
      <c r="E473" s="20"/>
      <c r="F473" s="21"/>
      <c r="G473" s="20"/>
      <c r="H473" s="20"/>
      <c r="I473" s="22"/>
      <c r="J473" s="20"/>
      <c r="K473" s="20"/>
      <c r="L473" s="22"/>
      <c r="M473" s="20"/>
      <c r="N473" s="21"/>
      <c r="O473" s="22"/>
      <c r="P473" s="20"/>
      <c r="Q473" s="22"/>
      <c r="R473" s="3" t="str">
        <f>IF(OR(G473="12R",G473="12L"),_xlfn.XLOOKUP(C473,DB!$A$2:$A$255,DB!$B$2:$B$255,""),IF(OR(G473="30L",G473="30R"),_xlfn.XLOOKUP(C473,DB!$A$2:$A$255,DB!$C$2:$C$255,""),""))</f>
        <v/>
      </c>
      <c r="S473" s="3">
        <f t="shared" si="7"/>
        <v>0</v>
      </c>
      <c r="T473" s="3" t="str">
        <f>_xlfn.XLOOKUP(C473,DB!$A$2:$A$255,DB!$D$2:$D$255,"")</f>
        <v/>
      </c>
    </row>
    <row r="474" spans="1:20" x14ac:dyDescent="0.2">
      <c r="A474" s="20"/>
      <c r="B474" s="20"/>
      <c r="C474" s="20"/>
      <c r="D474" s="20"/>
      <c r="E474" s="20"/>
      <c r="F474" s="21"/>
      <c r="G474" s="20"/>
      <c r="H474" s="20"/>
      <c r="I474" s="22"/>
      <c r="J474" s="20"/>
      <c r="K474" s="20"/>
      <c r="L474" s="22"/>
      <c r="M474" s="20"/>
      <c r="N474" s="21"/>
      <c r="O474" s="22"/>
      <c r="P474" s="20"/>
      <c r="Q474" s="22"/>
      <c r="R474" s="3" t="str">
        <f>IF(OR(G474="12R",G474="12L"),_xlfn.XLOOKUP(C474,DB!$A$2:$A$255,DB!$B$2:$B$255,""),IF(OR(G474="30L",G474="30R"),_xlfn.XLOOKUP(C474,DB!$A$2:$A$255,DB!$C$2:$C$255,""),""))</f>
        <v/>
      </c>
      <c r="S474" s="3">
        <f t="shared" si="7"/>
        <v>0</v>
      </c>
      <c r="T474" s="3" t="str">
        <f>_xlfn.XLOOKUP(C474,DB!$A$2:$A$255,DB!$D$2:$D$255,"")</f>
        <v/>
      </c>
    </row>
    <row r="475" spans="1:20" x14ac:dyDescent="0.2">
      <c r="A475" s="20"/>
      <c r="B475" s="20"/>
      <c r="C475" s="20"/>
      <c r="D475" s="20"/>
      <c r="E475" s="20"/>
      <c r="F475" s="21"/>
      <c r="G475" s="20"/>
      <c r="H475" s="20"/>
      <c r="I475" s="22"/>
      <c r="J475" s="20"/>
      <c r="K475" s="20"/>
      <c r="L475" s="22"/>
      <c r="M475" s="20"/>
      <c r="N475" s="21"/>
      <c r="O475" s="22"/>
      <c r="P475" s="20"/>
      <c r="Q475" s="22"/>
      <c r="R475" s="3" t="str">
        <f>IF(OR(G475="12R",G475="12L"),_xlfn.XLOOKUP(C475,DB!$A$2:$A$255,DB!$B$2:$B$255,""),IF(OR(G475="30L",G475="30R"),_xlfn.XLOOKUP(C475,DB!$A$2:$A$255,DB!$C$2:$C$255,""),""))</f>
        <v/>
      </c>
      <c r="S475" s="3">
        <f t="shared" si="7"/>
        <v>0</v>
      </c>
      <c r="T475" s="3" t="str">
        <f>_xlfn.XLOOKUP(C475,DB!$A$2:$A$255,DB!$D$2:$D$255,"")</f>
        <v/>
      </c>
    </row>
    <row r="476" spans="1:20" x14ac:dyDescent="0.2">
      <c r="A476" s="20"/>
      <c r="B476" s="20"/>
      <c r="C476" s="20"/>
      <c r="D476" s="20"/>
      <c r="E476" s="20"/>
      <c r="F476" s="21"/>
      <c r="G476" s="20"/>
      <c r="H476" s="20"/>
      <c r="I476" s="22"/>
      <c r="J476" s="20"/>
      <c r="K476" s="20"/>
      <c r="L476" s="22"/>
      <c r="M476" s="20"/>
      <c r="N476" s="21"/>
      <c r="O476" s="22"/>
      <c r="P476" s="20"/>
      <c r="Q476" s="22"/>
      <c r="R476" s="3" t="str">
        <f>IF(OR(G476="12R",G476="12L"),_xlfn.XLOOKUP(C476,DB!$A$2:$A$255,DB!$B$2:$B$255,""),IF(OR(G476="30L",G476="30R"),_xlfn.XLOOKUP(C476,DB!$A$2:$A$255,DB!$C$2:$C$255,""),""))</f>
        <v/>
      </c>
      <c r="S476" s="3">
        <f t="shared" si="7"/>
        <v>0</v>
      </c>
      <c r="T476" s="3" t="str">
        <f>_xlfn.XLOOKUP(C476,DB!$A$2:$A$255,DB!$D$2:$D$255,"")</f>
        <v/>
      </c>
    </row>
    <row r="477" spans="1:20" x14ac:dyDescent="0.2">
      <c r="A477" s="20"/>
      <c r="B477" s="20"/>
      <c r="C477" s="20"/>
      <c r="D477" s="20"/>
      <c r="E477" s="20"/>
      <c r="F477" s="21"/>
      <c r="G477" s="20"/>
      <c r="H477" s="20"/>
      <c r="I477" s="22"/>
      <c r="J477" s="20"/>
      <c r="K477" s="20"/>
      <c r="L477" s="22"/>
      <c r="M477" s="20"/>
      <c r="N477" s="21"/>
      <c r="O477" s="22"/>
      <c r="P477" s="20"/>
      <c r="Q477" s="22"/>
      <c r="R477" s="3" t="str">
        <f>IF(OR(G477="12R",G477="12L"),_xlfn.XLOOKUP(C477,DB!$A$2:$A$255,DB!$B$2:$B$255,""),IF(OR(G477="30L",G477="30R"),_xlfn.XLOOKUP(C477,DB!$A$2:$A$255,DB!$C$2:$C$255,""),""))</f>
        <v/>
      </c>
      <c r="S477" s="3">
        <f t="shared" ref="S477:S540" si="8">HOUR(F477)</f>
        <v>0</v>
      </c>
      <c r="T477" s="3" t="str">
        <f>_xlfn.XLOOKUP(C477,DB!$A$2:$A$255,DB!$D$2:$D$255,"")</f>
        <v/>
      </c>
    </row>
    <row r="478" spans="1:20" x14ac:dyDescent="0.2">
      <c r="A478" s="20"/>
      <c r="B478" s="20"/>
      <c r="C478" s="20"/>
      <c r="D478" s="20"/>
      <c r="E478" s="20"/>
      <c r="F478" s="21"/>
      <c r="G478" s="20"/>
      <c r="H478" s="20"/>
      <c r="I478" s="22"/>
      <c r="J478" s="20"/>
      <c r="K478" s="20"/>
      <c r="L478" s="22"/>
      <c r="M478" s="20"/>
      <c r="N478" s="21"/>
      <c r="O478" s="22"/>
      <c r="P478" s="20"/>
      <c r="Q478" s="22"/>
      <c r="R478" s="3" t="str">
        <f>IF(OR(G478="12R",G478="12L"),_xlfn.XLOOKUP(C478,DB!$A$2:$A$255,DB!$B$2:$B$255,""),IF(OR(G478="30L",G478="30R"),_xlfn.XLOOKUP(C478,DB!$A$2:$A$255,DB!$C$2:$C$255,""),""))</f>
        <v/>
      </c>
      <c r="S478" s="3">
        <f t="shared" si="8"/>
        <v>0</v>
      </c>
      <c r="T478" s="3" t="str">
        <f>_xlfn.XLOOKUP(C478,DB!$A$2:$A$255,DB!$D$2:$D$255,"")</f>
        <v/>
      </c>
    </row>
    <row r="479" spans="1:20" x14ac:dyDescent="0.2">
      <c r="A479" s="20"/>
      <c r="B479" s="20"/>
      <c r="C479" s="20"/>
      <c r="D479" s="20"/>
      <c r="E479" s="20"/>
      <c r="F479" s="21"/>
      <c r="G479" s="20"/>
      <c r="H479" s="20"/>
      <c r="I479" s="22"/>
      <c r="J479" s="20"/>
      <c r="K479" s="20"/>
      <c r="L479" s="22"/>
      <c r="M479" s="20"/>
      <c r="N479" s="21"/>
      <c r="O479" s="22"/>
      <c r="P479" s="20"/>
      <c r="Q479" s="22"/>
      <c r="R479" s="3" t="str">
        <f>IF(OR(G479="12R",G479="12L"),_xlfn.XLOOKUP(C479,DB!$A$2:$A$255,DB!$B$2:$B$255,""),IF(OR(G479="30L",G479="30R"),_xlfn.XLOOKUP(C479,DB!$A$2:$A$255,DB!$C$2:$C$255,""),""))</f>
        <v/>
      </c>
      <c r="S479" s="3">
        <f t="shared" si="8"/>
        <v>0</v>
      </c>
      <c r="T479" s="3" t="str">
        <f>_xlfn.XLOOKUP(C479,DB!$A$2:$A$255,DB!$D$2:$D$255,"")</f>
        <v/>
      </c>
    </row>
    <row r="480" spans="1:20" x14ac:dyDescent="0.2">
      <c r="A480" s="20"/>
      <c r="B480" s="20"/>
      <c r="C480" s="20"/>
      <c r="D480" s="20"/>
      <c r="E480" s="20"/>
      <c r="F480" s="21"/>
      <c r="G480" s="20"/>
      <c r="H480" s="20"/>
      <c r="I480" s="22"/>
      <c r="J480" s="20"/>
      <c r="K480" s="20"/>
      <c r="L480" s="22"/>
      <c r="M480" s="20"/>
      <c r="N480" s="21"/>
      <c r="O480" s="22"/>
      <c r="P480" s="20"/>
      <c r="Q480" s="22"/>
      <c r="R480" s="3" t="str">
        <f>IF(OR(G480="12R",G480="12L"),_xlfn.XLOOKUP(C480,DB!$A$2:$A$255,DB!$B$2:$B$255,""),IF(OR(G480="30L",G480="30R"),_xlfn.XLOOKUP(C480,DB!$A$2:$A$255,DB!$C$2:$C$255,""),""))</f>
        <v/>
      </c>
      <c r="S480" s="3">
        <f t="shared" si="8"/>
        <v>0</v>
      </c>
      <c r="T480" s="3" t="str">
        <f>_xlfn.XLOOKUP(C480,DB!$A$2:$A$255,DB!$D$2:$D$255,"")</f>
        <v/>
      </c>
    </row>
    <row r="481" spans="1:20" x14ac:dyDescent="0.2">
      <c r="A481" s="20"/>
      <c r="B481" s="20"/>
      <c r="C481" s="20"/>
      <c r="D481" s="20"/>
      <c r="E481" s="20"/>
      <c r="F481" s="21"/>
      <c r="G481" s="20"/>
      <c r="H481" s="20"/>
      <c r="I481" s="22"/>
      <c r="J481" s="20"/>
      <c r="K481" s="20"/>
      <c r="L481" s="22"/>
      <c r="M481" s="20"/>
      <c r="N481" s="21"/>
      <c r="O481" s="22"/>
      <c r="P481" s="20"/>
      <c r="Q481" s="22"/>
      <c r="R481" s="3" t="str">
        <f>IF(OR(G481="12R",G481="12L"),_xlfn.XLOOKUP(C481,DB!$A$2:$A$255,DB!$B$2:$B$255,""),IF(OR(G481="30L",G481="30R"),_xlfn.XLOOKUP(C481,DB!$A$2:$A$255,DB!$C$2:$C$255,""),""))</f>
        <v/>
      </c>
      <c r="S481" s="3">
        <f t="shared" si="8"/>
        <v>0</v>
      </c>
      <c r="T481" s="3" t="str">
        <f>_xlfn.XLOOKUP(C481,DB!$A$2:$A$255,DB!$D$2:$D$255,"")</f>
        <v/>
      </c>
    </row>
    <row r="482" spans="1:20" x14ac:dyDescent="0.2">
      <c r="A482" s="20"/>
      <c r="B482" s="20"/>
      <c r="C482" s="20"/>
      <c r="D482" s="20"/>
      <c r="E482" s="20"/>
      <c r="F482" s="21"/>
      <c r="G482" s="20"/>
      <c r="H482" s="20"/>
      <c r="I482" s="22"/>
      <c r="J482" s="20"/>
      <c r="K482" s="20"/>
      <c r="L482" s="22"/>
      <c r="M482" s="20"/>
      <c r="N482" s="21"/>
      <c r="O482" s="22"/>
      <c r="P482" s="20"/>
      <c r="Q482" s="22"/>
      <c r="R482" s="3" t="str">
        <f>IF(OR(G482="12R",G482="12L"),_xlfn.XLOOKUP(C482,DB!$A$2:$A$255,DB!$B$2:$B$255,""),IF(OR(G482="30L",G482="30R"),_xlfn.XLOOKUP(C482,DB!$A$2:$A$255,DB!$C$2:$C$255,""),""))</f>
        <v/>
      </c>
      <c r="S482" s="3">
        <f t="shared" si="8"/>
        <v>0</v>
      </c>
      <c r="T482" s="3" t="str">
        <f>_xlfn.XLOOKUP(C482,DB!$A$2:$A$255,DB!$D$2:$D$255,"")</f>
        <v/>
      </c>
    </row>
    <row r="483" spans="1:20" x14ac:dyDescent="0.2">
      <c r="A483" s="20"/>
      <c r="B483" s="20"/>
      <c r="C483" s="20"/>
      <c r="D483" s="20"/>
      <c r="E483" s="20"/>
      <c r="F483" s="21"/>
      <c r="G483" s="20"/>
      <c r="H483" s="20"/>
      <c r="I483" s="22"/>
      <c r="J483" s="20"/>
      <c r="K483" s="20"/>
      <c r="L483" s="22"/>
      <c r="M483" s="20"/>
      <c r="N483" s="21"/>
      <c r="O483" s="22"/>
      <c r="P483" s="20"/>
      <c r="Q483" s="22"/>
      <c r="R483" s="3" t="str">
        <f>IF(OR(G483="12R",G483="12L"),_xlfn.XLOOKUP(C483,DB!$A$2:$A$255,DB!$B$2:$B$255,""),IF(OR(G483="30L",G483="30R"),_xlfn.XLOOKUP(C483,DB!$A$2:$A$255,DB!$C$2:$C$255,""),""))</f>
        <v/>
      </c>
      <c r="S483" s="3">
        <f t="shared" si="8"/>
        <v>0</v>
      </c>
      <c r="T483" s="3" t="str">
        <f>_xlfn.XLOOKUP(C483,DB!$A$2:$A$255,DB!$D$2:$D$255,"")</f>
        <v/>
      </c>
    </row>
    <row r="484" spans="1:20" x14ac:dyDescent="0.2">
      <c r="A484" s="20"/>
      <c r="B484" s="20"/>
      <c r="C484" s="20"/>
      <c r="D484" s="20"/>
      <c r="E484" s="20"/>
      <c r="F484" s="21"/>
      <c r="G484" s="20"/>
      <c r="H484" s="20"/>
      <c r="I484" s="22"/>
      <c r="J484" s="20"/>
      <c r="K484" s="20"/>
      <c r="L484" s="22"/>
      <c r="M484" s="20"/>
      <c r="N484" s="21"/>
      <c r="O484" s="22"/>
      <c r="P484" s="20"/>
      <c r="Q484" s="22"/>
      <c r="R484" s="3" t="str">
        <f>IF(OR(G484="12R",G484="12L"),_xlfn.XLOOKUP(C484,DB!$A$2:$A$255,DB!$B$2:$B$255,""),IF(OR(G484="30L",G484="30R"),_xlfn.XLOOKUP(C484,DB!$A$2:$A$255,DB!$C$2:$C$255,""),""))</f>
        <v/>
      </c>
      <c r="S484" s="3">
        <f t="shared" si="8"/>
        <v>0</v>
      </c>
      <c r="T484" s="3" t="str">
        <f>_xlfn.XLOOKUP(C484,DB!$A$2:$A$255,DB!$D$2:$D$255,"")</f>
        <v/>
      </c>
    </row>
    <row r="485" spans="1:20" x14ac:dyDescent="0.2">
      <c r="A485" s="20"/>
      <c r="B485" s="20"/>
      <c r="C485" s="20"/>
      <c r="D485" s="20"/>
      <c r="E485" s="20"/>
      <c r="F485" s="21"/>
      <c r="G485" s="20"/>
      <c r="H485" s="20"/>
      <c r="I485" s="22"/>
      <c r="J485" s="20"/>
      <c r="K485" s="20"/>
      <c r="L485" s="22"/>
      <c r="M485" s="20"/>
      <c r="N485" s="21"/>
      <c r="O485" s="22"/>
      <c r="P485" s="20"/>
      <c r="Q485" s="22"/>
      <c r="R485" s="3" t="str">
        <f>IF(OR(G485="12R",G485="12L"),_xlfn.XLOOKUP(C485,DB!$A$2:$A$255,DB!$B$2:$B$255,""),IF(OR(G485="30L",G485="30R"),_xlfn.XLOOKUP(C485,DB!$A$2:$A$255,DB!$C$2:$C$255,""),""))</f>
        <v/>
      </c>
      <c r="S485" s="3">
        <f t="shared" si="8"/>
        <v>0</v>
      </c>
      <c r="T485" s="3" t="str">
        <f>_xlfn.XLOOKUP(C485,DB!$A$2:$A$255,DB!$D$2:$D$255,"")</f>
        <v/>
      </c>
    </row>
    <row r="486" spans="1:20" x14ac:dyDescent="0.2">
      <c r="A486" s="20"/>
      <c r="B486" s="20"/>
      <c r="C486" s="20"/>
      <c r="D486" s="20"/>
      <c r="E486" s="20"/>
      <c r="F486" s="21"/>
      <c r="G486" s="20"/>
      <c r="H486" s="20"/>
      <c r="I486" s="22"/>
      <c r="J486" s="20"/>
      <c r="K486" s="20"/>
      <c r="L486" s="22"/>
      <c r="M486" s="20"/>
      <c r="N486" s="21"/>
      <c r="O486" s="22"/>
      <c r="P486" s="20"/>
      <c r="Q486" s="22"/>
      <c r="R486" s="3" t="str">
        <f>IF(OR(G486="12R",G486="12L"),_xlfn.XLOOKUP(C486,DB!$A$2:$A$255,DB!$B$2:$B$255,""),IF(OR(G486="30L",G486="30R"),_xlfn.XLOOKUP(C486,DB!$A$2:$A$255,DB!$C$2:$C$255,""),""))</f>
        <v/>
      </c>
      <c r="S486" s="3">
        <f t="shared" si="8"/>
        <v>0</v>
      </c>
      <c r="T486" s="3" t="str">
        <f>_xlfn.XLOOKUP(C486,DB!$A$2:$A$255,DB!$D$2:$D$255,"")</f>
        <v/>
      </c>
    </row>
    <row r="487" spans="1:20" x14ac:dyDescent="0.2">
      <c r="A487" s="20"/>
      <c r="B487" s="20"/>
      <c r="C487" s="20"/>
      <c r="D487" s="20"/>
      <c r="E487" s="20"/>
      <c r="F487" s="21"/>
      <c r="G487" s="20"/>
      <c r="H487" s="20"/>
      <c r="I487" s="22"/>
      <c r="J487" s="20"/>
      <c r="K487" s="20"/>
      <c r="L487" s="22"/>
      <c r="M487" s="20"/>
      <c r="N487" s="21"/>
      <c r="O487" s="22"/>
      <c r="P487" s="20"/>
      <c r="Q487" s="22"/>
      <c r="R487" s="3" t="str">
        <f>IF(OR(G487="12R",G487="12L"),_xlfn.XLOOKUP(C487,DB!$A$2:$A$255,DB!$B$2:$B$255,""),IF(OR(G487="30L",G487="30R"),_xlfn.XLOOKUP(C487,DB!$A$2:$A$255,DB!$C$2:$C$255,""),""))</f>
        <v/>
      </c>
      <c r="S487" s="3">
        <f t="shared" si="8"/>
        <v>0</v>
      </c>
      <c r="T487" s="3" t="str">
        <f>_xlfn.XLOOKUP(C487,DB!$A$2:$A$255,DB!$D$2:$D$255,"")</f>
        <v/>
      </c>
    </row>
    <row r="488" spans="1:20" x14ac:dyDescent="0.2">
      <c r="A488" s="20"/>
      <c r="B488" s="20"/>
      <c r="C488" s="20"/>
      <c r="D488" s="20"/>
      <c r="E488" s="20"/>
      <c r="F488" s="21"/>
      <c r="G488" s="20"/>
      <c r="H488" s="20"/>
      <c r="I488" s="22"/>
      <c r="J488" s="20"/>
      <c r="K488" s="20"/>
      <c r="L488" s="22"/>
      <c r="M488" s="20"/>
      <c r="N488" s="21"/>
      <c r="O488" s="22"/>
      <c r="P488" s="20"/>
      <c r="Q488" s="22"/>
      <c r="R488" s="3" t="str">
        <f>IF(OR(G488="12R",G488="12L"),_xlfn.XLOOKUP(C488,DB!$A$2:$A$255,DB!$B$2:$B$255,""),IF(OR(G488="30L",G488="30R"),_xlfn.XLOOKUP(C488,DB!$A$2:$A$255,DB!$C$2:$C$255,""),""))</f>
        <v/>
      </c>
      <c r="S488" s="3">
        <f t="shared" si="8"/>
        <v>0</v>
      </c>
      <c r="T488" s="3" t="str">
        <f>_xlfn.XLOOKUP(C488,DB!$A$2:$A$255,DB!$D$2:$D$255,"")</f>
        <v/>
      </c>
    </row>
    <row r="489" spans="1:20" x14ac:dyDescent="0.2">
      <c r="A489" s="20"/>
      <c r="B489" s="20"/>
      <c r="C489" s="20"/>
      <c r="D489" s="20"/>
      <c r="E489" s="20"/>
      <c r="F489" s="21"/>
      <c r="G489" s="20"/>
      <c r="H489" s="20"/>
      <c r="I489" s="22"/>
      <c r="J489" s="20"/>
      <c r="K489" s="20"/>
      <c r="L489" s="22"/>
      <c r="M489" s="20"/>
      <c r="N489" s="21"/>
      <c r="O489" s="22"/>
      <c r="P489" s="20"/>
      <c r="Q489" s="22"/>
      <c r="R489" s="3" t="str">
        <f>IF(OR(G489="12R",G489="12L"),_xlfn.XLOOKUP(C489,DB!$A$2:$A$255,DB!$B$2:$B$255,""),IF(OR(G489="30L",G489="30R"),_xlfn.XLOOKUP(C489,DB!$A$2:$A$255,DB!$C$2:$C$255,""),""))</f>
        <v/>
      </c>
      <c r="S489" s="3">
        <f t="shared" si="8"/>
        <v>0</v>
      </c>
      <c r="T489" s="3" t="str">
        <f>_xlfn.XLOOKUP(C489,DB!$A$2:$A$255,DB!$D$2:$D$255,"")</f>
        <v/>
      </c>
    </row>
    <row r="490" spans="1:20" x14ac:dyDescent="0.2">
      <c r="A490" s="20"/>
      <c r="B490" s="20"/>
      <c r="C490" s="20"/>
      <c r="D490" s="20"/>
      <c r="E490" s="20"/>
      <c r="F490" s="21"/>
      <c r="G490" s="20"/>
      <c r="H490" s="20"/>
      <c r="I490" s="22"/>
      <c r="J490" s="20"/>
      <c r="K490" s="20"/>
      <c r="L490" s="22"/>
      <c r="M490" s="20"/>
      <c r="N490" s="21"/>
      <c r="O490" s="22"/>
      <c r="P490" s="20"/>
      <c r="Q490" s="22"/>
      <c r="R490" s="3" t="str">
        <f>IF(OR(G490="12R",G490="12L"),_xlfn.XLOOKUP(C490,DB!$A$2:$A$255,DB!$B$2:$B$255,""),IF(OR(G490="30L",G490="30R"),_xlfn.XLOOKUP(C490,DB!$A$2:$A$255,DB!$C$2:$C$255,""),""))</f>
        <v/>
      </c>
      <c r="S490" s="3">
        <f t="shared" si="8"/>
        <v>0</v>
      </c>
      <c r="T490" s="3" t="str">
        <f>_xlfn.XLOOKUP(C490,DB!$A$2:$A$255,DB!$D$2:$D$255,"")</f>
        <v/>
      </c>
    </row>
    <row r="491" spans="1:20" x14ac:dyDescent="0.2">
      <c r="A491" s="20"/>
      <c r="B491" s="20"/>
      <c r="C491" s="20"/>
      <c r="D491" s="20"/>
      <c r="E491" s="20"/>
      <c r="F491" s="21"/>
      <c r="G491" s="20"/>
      <c r="H491" s="20"/>
      <c r="I491" s="22"/>
      <c r="J491" s="20"/>
      <c r="K491" s="20"/>
      <c r="L491" s="22"/>
      <c r="M491" s="20"/>
      <c r="N491" s="21"/>
      <c r="O491" s="22"/>
      <c r="P491" s="20"/>
      <c r="Q491" s="22"/>
      <c r="R491" s="3" t="str">
        <f>IF(OR(G491="12R",G491="12L"),_xlfn.XLOOKUP(C491,DB!$A$2:$A$255,DB!$B$2:$B$255,""),IF(OR(G491="30L",G491="30R"),_xlfn.XLOOKUP(C491,DB!$A$2:$A$255,DB!$C$2:$C$255,""),""))</f>
        <v/>
      </c>
      <c r="S491" s="3">
        <f t="shared" si="8"/>
        <v>0</v>
      </c>
      <c r="T491" s="3" t="str">
        <f>_xlfn.XLOOKUP(C491,DB!$A$2:$A$255,DB!$D$2:$D$255,"")</f>
        <v/>
      </c>
    </row>
    <row r="492" spans="1:20" x14ac:dyDescent="0.2">
      <c r="A492" s="20"/>
      <c r="B492" s="20"/>
      <c r="C492" s="20"/>
      <c r="D492" s="20"/>
      <c r="E492" s="20"/>
      <c r="F492" s="21"/>
      <c r="G492" s="20"/>
      <c r="H492" s="20"/>
      <c r="I492" s="22"/>
      <c r="J492" s="20"/>
      <c r="K492" s="20"/>
      <c r="L492" s="22"/>
      <c r="M492" s="20"/>
      <c r="N492" s="21"/>
      <c r="O492" s="22"/>
      <c r="P492" s="20"/>
      <c r="Q492" s="22"/>
      <c r="R492" s="3" t="str">
        <f>IF(OR(G492="12R",G492="12L"),_xlfn.XLOOKUP(C492,DB!$A$2:$A$255,DB!$B$2:$B$255,""),IF(OR(G492="30L",G492="30R"),_xlfn.XLOOKUP(C492,DB!$A$2:$A$255,DB!$C$2:$C$255,""),""))</f>
        <v/>
      </c>
      <c r="S492" s="3">
        <f t="shared" si="8"/>
        <v>0</v>
      </c>
      <c r="T492" s="3" t="str">
        <f>_xlfn.XLOOKUP(C492,DB!$A$2:$A$255,DB!$D$2:$D$255,"")</f>
        <v/>
      </c>
    </row>
    <row r="493" spans="1:20" x14ac:dyDescent="0.2">
      <c r="A493" s="20"/>
      <c r="B493" s="20"/>
      <c r="C493" s="20"/>
      <c r="D493" s="20"/>
      <c r="E493" s="20"/>
      <c r="F493" s="21"/>
      <c r="G493" s="20"/>
      <c r="H493" s="20"/>
      <c r="I493" s="22"/>
      <c r="J493" s="20"/>
      <c r="K493" s="20"/>
      <c r="L493" s="22"/>
      <c r="M493" s="20"/>
      <c r="N493" s="21"/>
      <c r="O493" s="22"/>
      <c r="P493" s="20"/>
      <c r="Q493" s="22"/>
      <c r="R493" s="3" t="str">
        <f>IF(OR(G493="12R",G493="12L"),_xlfn.XLOOKUP(C493,DB!$A$2:$A$255,DB!$B$2:$B$255,""),IF(OR(G493="30L",G493="30R"),_xlfn.XLOOKUP(C493,DB!$A$2:$A$255,DB!$C$2:$C$255,""),""))</f>
        <v/>
      </c>
      <c r="S493" s="3">
        <f t="shared" si="8"/>
        <v>0</v>
      </c>
      <c r="T493" s="3" t="str">
        <f>_xlfn.XLOOKUP(C493,DB!$A$2:$A$255,DB!$D$2:$D$255,"")</f>
        <v/>
      </c>
    </row>
    <row r="494" spans="1:20" x14ac:dyDescent="0.2">
      <c r="A494" s="20"/>
      <c r="B494" s="20"/>
      <c r="C494" s="20"/>
      <c r="D494" s="20"/>
      <c r="E494" s="20"/>
      <c r="F494" s="21"/>
      <c r="G494" s="20"/>
      <c r="H494" s="20"/>
      <c r="I494" s="22"/>
      <c r="J494" s="20"/>
      <c r="K494" s="20"/>
      <c r="L494" s="22"/>
      <c r="M494" s="20"/>
      <c r="N494" s="21"/>
      <c r="O494" s="22"/>
      <c r="P494" s="20"/>
      <c r="Q494" s="22"/>
      <c r="R494" s="3" t="str">
        <f>IF(OR(G494="12R",G494="12L"),_xlfn.XLOOKUP(C494,DB!$A$2:$A$255,DB!$B$2:$B$255,""),IF(OR(G494="30L",G494="30R"),_xlfn.XLOOKUP(C494,DB!$A$2:$A$255,DB!$C$2:$C$255,""),""))</f>
        <v/>
      </c>
      <c r="S494" s="3">
        <f t="shared" si="8"/>
        <v>0</v>
      </c>
      <c r="T494" s="3" t="str">
        <f>_xlfn.XLOOKUP(C494,DB!$A$2:$A$255,DB!$D$2:$D$255,"")</f>
        <v/>
      </c>
    </row>
    <row r="495" spans="1:20" x14ac:dyDescent="0.2">
      <c r="A495" s="20"/>
      <c r="B495" s="20"/>
      <c r="C495" s="20"/>
      <c r="D495" s="20"/>
      <c r="E495" s="20"/>
      <c r="F495" s="21"/>
      <c r="G495" s="20"/>
      <c r="H495" s="20"/>
      <c r="I495" s="22"/>
      <c r="J495" s="20"/>
      <c r="K495" s="20"/>
      <c r="L495" s="22"/>
      <c r="M495" s="20"/>
      <c r="N495" s="21"/>
      <c r="O495" s="22"/>
      <c r="P495" s="20"/>
      <c r="Q495" s="22"/>
      <c r="R495" s="3" t="str">
        <f>IF(OR(G495="12R",G495="12L"),_xlfn.XLOOKUP(C495,DB!$A$2:$A$255,DB!$B$2:$B$255,""),IF(OR(G495="30L",G495="30R"),_xlfn.XLOOKUP(C495,DB!$A$2:$A$255,DB!$C$2:$C$255,""),""))</f>
        <v/>
      </c>
      <c r="S495" s="3">
        <f t="shared" si="8"/>
        <v>0</v>
      </c>
      <c r="T495" s="3" t="str">
        <f>_xlfn.XLOOKUP(C495,DB!$A$2:$A$255,DB!$D$2:$D$255,"")</f>
        <v/>
      </c>
    </row>
    <row r="496" spans="1:20" x14ac:dyDescent="0.2">
      <c r="A496" s="20"/>
      <c r="B496" s="20"/>
      <c r="C496" s="20"/>
      <c r="D496" s="20"/>
      <c r="E496" s="20"/>
      <c r="F496" s="21"/>
      <c r="G496" s="20"/>
      <c r="H496" s="20"/>
      <c r="I496" s="22"/>
      <c r="J496" s="20"/>
      <c r="K496" s="20"/>
      <c r="L496" s="22"/>
      <c r="M496" s="20"/>
      <c r="N496" s="21"/>
      <c r="O496" s="22"/>
      <c r="P496" s="20"/>
      <c r="Q496" s="22"/>
      <c r="R496" s="3" t="str">
        <f>IF(OR(G496="12R",G496="12L"),_xlfn.XLOOKUP(C496,DB!$A$2:$A$255,DB!$B$2:$B$255,""),IF(OR(G496="30L",G496="30R"),_xlfn.XLOOKUP(C496,DB!$A$2:$A$255,DB!$C$2:$C$255,""),""))</f>
        <v/>
      </c>
      <c r="S496" s="3">
        <f t="shared" si="8"/>
        <v>0</v>
      </c>
      <c r="T496" s="3" t="str">
        <f>_xlfn.XLOOKUP(C496,DB!$A$2:$A$255,DB!$D$2:$D$255,"")</f>
        <v/>
      </c>
    </row>
    <row r="497" spans="1:20" x14ac:dyDescent="0.2">
      <c r="A497" s="20"/>
      <c r="B497" s="20"/>
      <c r="C497" s="20"/>
      <c r="D497" s="20"/>
      <c r="E497" s="20"/>
      <c r="F497" s="21"/>
      <c r="G497" s="20"/>
      <c r="H497" s="20"/>
      <c r="I497" s="22"/>
      <c r="J497" s="20"/>
      <c r="K497" s="20"/>
      <c r="L497" s="22"/>
      <c r="M497" s="20"/>
      <c r="N497" s="21"/>
      <c r="O497" s="22"/>
      <c r="P497" s="20"/>
      <c r="Q497" s="22"/>
      <c r="R497" s="3" t="str">
        <f>IF(OR(G497="12R",G497="12L"),_xlfn.XLOOKUP(C497,DB!$A$2:$A$255,DB!$B$2:$B$255,""),IF(OR(G497="30L",G497="30R"),_xlfn.XLOOKUP(C497,DB!$A$2:$A$255,DB!$C$2:$C$255,""),""))</f>
        <v/>
      </c>
      <c r="S497" s="3">
        <f t="shared" si="8"/>
        <v>0</v>
      </c>
      <c r="T497" s="3" t="str">
        <f>_xlfn.XLOOKUP(C497,DB!$A$2:$A$255,DB!$D$2:$D$255,"")</f>
        <v/>
      </c>
    </row>
    <row r="498" spans="1:20" x14ac:dyDescent="0.2">
      <c r="A498" s="20"/>
      <c r="B498" s="20"/>
      <c r="C498" s="20"/>
      <c r="D498" s="20"/>
      <c r="E498" s="20"/>
      <c r="F498" s="21"/>
      <c r="G498" s="20"/>
      <c r="H498" s="20"/>
      <c r="I498" s="22"/>
      <c r="J498" s="20"/>
      <c r="K498" s="20"/>
      <c r="L498" s="22"/>
      <c r="M498" s="20"/>
      <c r="N498" s="21"/>
      <c r="O498" s="22"/>
      <c r="P498" s="20"/>
      <c r="Q498" s="22"/>
      <c r="R498" s="3" t="str">
        <f>IF(OR(G498="12R",G498="12L"),_xlfn.XLOOKUP(C498,DB!$A$2:$A$255,DB!$B$2:$B$255,""),IF(OR(G498="30L",G498="30R"),_xlfn.XLOOKUP(C498,DB!$A$2:$A$255,DB!$C$2:$C$255,""),""))</f>
        <v/>
      </c>
      <c r="S498" s="3">
        <f t="shared" si="8"/>
        <v>0</v>
      </c>
      <c r="T498" s="3" t="str">
        <f>_xlfn.XLOOKUP(C498,DB!$A$2:$A$255,DB!$D$2:$D$255,"")</f>
        <v/>
      </c>
    </row>
    <row r="499" spans="1:20" x14ac:dyDescent="0.2">
      <c r="A499" s="20"/>
      <c r="B499" s="20"/>
      <c r="C499" s="20"/>
      <c r="D499" s="20"/>
      <c r="E499" s="20"/>
      <c r="F499" s="21"/>
      <c r="G499" s="20"/>
      <c r="H499" s="20"/>
      <c r="I499" s="22"/>
      <c r="J499" s="20"/>
      <c r="K499" s="20"/>
      <c r="L499" s="22"/>
      <c r="M499" s="20"/>
      <c r="N499" s="21"/>
      <c r="O499" s="22"/>
      <c r="P499" s="20"/>
      <c r="Q499" s="22"/>
      <c r="R499" s="3" t="str">
        <f>IF(OR(G499="12R",G499="12L"),_xlfn.XLOOKUP(C499,DB!$A$2:$A$255,DB!$B$2:$B$255,""),IF(OR(G499="30L",G499="30R"),_xlfn.XLOOKUP(C499,DB!$A$2:$A$255,DB!$C$2:$C$255,""),""))</f>
        <v/>
      </c>
      <c r="S499" s="3">
        <f t="shared" si="8"/>
        <v>0</v>
      </c>
      <c r="T499" s="3" t="str">
        <f>_xlfn.XLOOKUP(C499,DB!$A$2:$A$255,DB!$D$2:$D$255,"")</f>
        <v/>
      </c>
    </row>
    <row r="500" spans="1:20" x14ac:dyDescent="0.2">
      <c r="A500" s="20"/>
      <c r="B500" s="20"/>
      <c r="C500" s="20"/>
      <c r="D500" s="20"/>
      <c r="E500" s="20"/>
      <c r="F500" s="21"/>
      <c r="G500" s="20"/>
      <c r="H500" s="20"/>
      <c r="I500" s="22"/>
      <c r="J500" s="20"/>
      <c r="K500" s="20"/>
      <c r="L500" s="22"/>
      <c r="M500" s="20"/>
      <c r="N500" s="21"/>
      <c r="O500" s="22"/>
      <c r="P500" s="20"/>
      <c r="Q500" s="22"/>
      <c r="R500" s="3" t="str">
        <f>IF(OR(G500="12R",G500="12L"),_xlfn.XLOOKUP(C500,DB!$A$2:$A$255,DB!$B$2:$B$255,""),IF(OR(G500="30L",G500="30R"),_xlfn.XLOOKUP(C500,DB!$A$2:$A$255,DB!$C$2:$C$255,""),""))</f>
        <v/>
      </c>
      <c r="S500" s="3">
        <f t="shared" si="8"/>
        <v>0</v>
      </c>
      <c r="T500" s="3" t="str">
        <f>_xlfn.XLOOKUP(C500,DB!$A$2:$A$255,DB!$D$2:$D$255,"")</f>
        <v/>
      </c>
    </row>
    <row r="501" spans="1:20" x14ac:dyDescent="0.2">
      <c r="A501" s="20"/>
      <c r="B501" s="20"/>
      <c r="C501" s="20"/>
      <c r="D501" s="20"/>
      <c r="E501" s="20"/>
      <c r="F501" s="21"/>
      <c r="G501" s="20"/>
      <c r="H501" s="20"/>
      <c r="I501" s="22"/>
      <c r="J501" s="20"/>
      <c r="K501" s="20"/>
      <c r="L501" s="22"/>
      <c r="M501" s="20"/>
      <c r="N501" s="21"/>
      <c r="O501" s="22"/>
      <c r="P501" s="20"/>
      <c r="Q501" s="22"/>
      <c r="R501" s="3" t="str">
        <f>IF(OR(G501="12R",G501="12L"),_xlfn.XLOOKUP(C501,DB!$A$2:$A$255,DB!$B$2:$B$255,""),IF(OR(G501="30L",G501="30R"),_xlfn.XLOOKUP(C501,DB!$A$2:$A$255,DB!$C$2:$C$255,""),""))</f>
        <v/>
      </c>
      <c r="S501" s="3">
        <f t="shared" si="8"/>
        <v>0</v>
      </c>
      <c r="T501" s="3" t="str">
        <f>_xlfn.XLOOKUP(C501,DB!$A$2:$A$255,DB!$D$2:$D$255,"")</f>
        <v/>
      </c>
    </row>
    <row r="502" spans="1:20" x14ac:dyDescent="0.2">
      <c r="A502" s="20"/>
      <c r="B502" s="20"/>
      <c r="C502" s="20"/>
      <c r="D502" s="20"/>
      <c r="E502" s="20"/>
      <c r="F502" s="21"/>
      <c r="G502" s="20"/>
      <c r="H502" s="20"/>
      <c r="I502" s="22"/>
      <c r="J502" s="20"/>
      <c r="K502" s="20"/>
      <c r="L502" s="22"/>
      <c r="M502" s="20"/>
      <c r="N502" s="21"/>
      <c r="O502" s="22"/>
      <c r="P502" s="20"/>
      <c r="Q502" s="22"/>
      <c r="R502" s="3" t="str">
        <f>IF(OR(G502="12R",G502="12L"),_xlfn.XLOOKUP(C502,DB!$A$2:$A$255,DB!$B$2:$B$255,""),IF(OR(G502="30L",G502="30R"),_xlfn.XLOOKUP(C502,DB!$A$2:$A$255,DB!$C$2:$C$255,""),""))</f>
        <v/>
      </c>
      <c r="S502" s="3">
        <f t="shared" si="8"/>
        <v>0</v>
      </c>
      <c r="T502" s="3" t="str">
        <f>_xlfn.XLOOKUP(C502,DB!$A$2:$A$255,DB!$D$2:$D$255,"")</f>
        <v/>
      </c>
    </row>
    <row r="503" spans="1:20" x14ac:dyDescent="0.2">
      <c r="A503" s="20"/>
      <c r="B503" s="20"/>
      <c r="C503" s="20"/>
      <c r="D503" s="20"/>
      <c r="E503" s="20"/>
      <c r="F503" s="21"/>
      <c r="G503" s="20"/>
      <c r="H503" s="20"/>
      <c r="I503" s="22"/>
      <c r="J503" s="20"/>
      <c r="K503" s="20"/>
      <c r="L503" s="22"/>
      <c r="M503" s="20"/>
      <c r="N503" s="21"/>
      <c r="O503" s="22"/>
      <c r="P503" s="20"/>
      <c r="Q503" s="22"/>
      <c r="R503" s="3" t="str">
        <f>IF(OR(G503="12R",G503="12L"),_xlfn.XLOOKUP(C503,DB!$A$2:$A$255,DB!$B$2:$B$255,""),IF(OR(G503="30L",G503="30R"),_xlfn.XLOOKUP(C503,DB!$A$2:$A$255,DB!$C$2:$C$255,""),""))</f>
        <v/>
      </c>
      <c r="S503" s="3">
        <f t="shared" si="8"/>
        <v>0</v>
      </c>
      <c r="T503" s="3" t="str">
        <f>_xlfn.XLOOKUP(C503,DB!$A$2:$A$255,DB!$D$2:$D$255,"")</f>
        <v/>
      </c>
    </row>
    <row r="504" spans="1:20" x14ac:dyDescent="0.2">
      <c r="A504" s="20"/>
      <c r="B504" s="20"/>
      <c r="C504" s="20"/>
      <c r="D504" s="20"/>
      <c r="E504" s="20"/>
      <c r="F504" s="21"/>
      <c r="G504" s="20"/>
      <c r="H504" s="20"/>
      <c r="I504" s="22"/>
      <c r="J504" s="20"/>
      <c r="K504" s="20"/>
      <c r="L504" s="22"/>
      <c r="M504" s="20"/>
      <c r="N504" s="21"/>
      <c r="O504" s="22"/>
      <c r="P504" s="20"/>
      <c r="Q504" s="22"/>
      <c r="R504" s="3" t="str">
        <f>IF(OR(G504="12R",G504="12L"),_xlfn.XLOOKUP(C504,DB!$A$2:$A$255,DB!$B$2:$B$255,""),IF(OR(G504="30L",G504="30R"),_xlfn.XLOOKUP(C504,DB!$A$2:$A$255,DB!$C$2:$C$255,""),""))</f>
        <v/>
      </c>
      <c r="S504" s="3">
        <f t="shared" si="8"/>
        <v>0</v>
      </c>
      <c r="T504" s="3" t="str">
        <f>_xlfn.XLOOKUP(C504,DB!$A$2:$A$255,DB!$D$2:$D$255,"")</f>
        <v/>
      </c>
    </row>
    <row r="505" spans="1:20" x14ac:dyDescent="0.2">
      <c r="A505" s="20"/>
      <c r="B505" s="20"/>
      <c r="C505" s="20"/>
      <c r="D505" s="20"/>
      <c r="E505" s="20"/>
      <c r="F505" s="21"/>
      <c r="G505" s="20"/>
      <c r="H505" s="20"/>
      <c r="I505" s="22"/>
      <c r="J505" s="20"/>
      <c r="K505" s="20"/>
      <c r="L505" s="22"/>
      <c r="M505" s="20"/>
      <c r="N505" s="21"/>
      <c r="O505" s="22"/>
      <c r="P505" s="20"/>
      <c r="Q505" s="22"/>
      <c r="R505" s="3" t="str">
        <f>IF(OR(G505="12R",G505="12L"),_xlfn.XLOOKUP(C505,DB!$A$2:$A$255,DB!$B$2:$B$255,""),IF(OR(G505="30L",G505="30R"),_xlfn.XLOOKUP(C505,DB!$A$2:$A$255,DB!$C$2:$C$255,""),""))</f>
        <v/>
      </c>
      <c r="S505" s="3">
        <f t="shared" si="8"/>
        <v>0</v>
      </c>
      <c r="T505" s="3" t="str">
        <f>_xlfn.XLOOKUP(C505,DB!$A$2:$A$255,DB!$D$2:$D$255,"")</f>
        <v/>
      </c>
    </row>
    <row r="506" spans="1:20" x14ac:dyDescent="0.2">
      <c r="A506" s="20"/>
      <c r="B506" s="20"/>
      <c r="C506" s="20"/>
      <c r="D506" s="20"/>
      <c r="E506" s="20"/>
      <c r="F506" s="21"/>
      <c r="G506" s="20"/>
      <c r="H506" s="20"/>
      <c r="I506" s="22"/>
      <c r="J506" s="20"/>
      <c r="K506" s="20"/>
      <c r="L506" s="22"/>
      <c r="M506" s="20"/>
      <c r="N506" s="21"/>
      <c r="O506" s="22"/>
      <c r="P506" s="20"/>
      <c r="Q506" s="22"/>
      <c r="R506" s="3" t="str">
        <f>IF(OR(G506="12R",G506="12L"),_xlfn.XLOOKUP(C506,DB!$A$2:$A$255,DB!$B$2:$B$255,""),IF(OR(G506="30L",G506="30R"),_xlfn.XLOOKUP(C506,DB!$A$2:$A$255,DB!$C$2:$C$255,""),""))</f>
        <v/>
      </c>
      <c r="S506" s="3">
        <f t="shared" si="8"/>
        <v>0</v>
      </c>
      <c r="T506" s="3" t="str">
        <f>_xlfn.XLOOKUP(C506,DB!$A$2:$A$255,DB!$D$2:$D$255,"")</f>
        <v/>
      </c>
    </row>
    <row r="507" spans="1:20" x14ac:dyDescent="0.2">
      <c r="A507" s="20"/>
      <c r="B507" s="20"/>
      <c r="C507" s="20"/>
      <c r="D507" s="20"/>
      <c r="E507" s="20"/>
      <c r="F507" s="21"/>
      <c r="G507" s="20"/>
      <c r="H507" s="20"/>
      <c r="I507" s="22"/>
      <c r="J507" s="20"/>
      <c r="K507" s="20"/>
      <c r="L507" s="22"/>
      <c r="M507" s="20"/>
      <c r="N507" s="21"/>
      <c r="O507" s="22"/>
      <c r="P507" s="20"/>
      <c r="Q507" s="22"/>
      <c r="R507" s="3" t="str">
        <f>IF(OR(G507="12R",G507="12L"),_xlfn.XLOOKUP(C507,DB!$A$2:$A$255,DB!$B$2:$B$255,""),IF(OR(G507="30L",G507="30R"),_xlfn.XLOOKUP(C507,DB!$A$2:$A$255,DB!$C$2:$C$255,""),""))</f>
        <v/>
      </c>
      <c r="S507" s="3">
        <f t="shared" si="8"/>
        <v>0</v>
      </c>
      <c r="T507" s="3" t="str">
        <f>_xlfn.XLOOKUP(C507,DB!$A$2:$A$255,DB!$D$2:$D$255,"")</f>
        <v/>
      </c>
    </row>
    <row r="508" spans="1:20" x14ac:dyDescent="0.2">
      <c r="A508" s="20"/>
      <c r="B508" s="20"/>
      <c r="C508" s="20"/>
      <c r="D508" s="20"/>
      <c r="E508" s="20"/>
      <c r="F508" s="21"/>
      <c r="G508" s="20"/>
      <c r="H508" s="20"/>
      <c r="I508" s="22"/>
      <c r="J508" s="20"/>
      <c r="K508" s="20"/>
      <c r="L508" s="22"/>
      <c r="M508" s="20"/>
      <c r="N508" s="21"/>
      <c r="O508" s="22"/>
      <c r="P508" s="20"/>
      <c r="Q508" s="22"/>
      <c r="R508" s="3" t="str">
        <f>IF(OR(G508="12R",G508="12L"),_xlfn.XLOOKUP(C508,DB!$A$2:$A$255,DB!$B$2:$B$255,""),IF(OR(G508="30L",G508="30R"),_xlfn.XLOOKUP(C508,DB!$A$2:$A$255,DB!$C$2:$C$255,""),""))</f>
        <v/>
      </c>
      <c r="S508" s="3">
        <f t="shared" si="8"/>
        <v>0</v>
      </c>
      <c r="T508" s="3" t="str">
        <f>_xlfn.XLOOKUP(C508,DB!$A$2:$A$255,DB!$D$2:$D$255,"")</f>
        <v/>
      </c>
    </row>
    <row r="509" spans="1:20" x14ac:dyDescent="0.2">
      <c r="A509" s="20"/>
      <c r="B509" s="20"/>
      <c r="C509" s="20"/>
      <c r="D509" s="20"/>
      <c r="E509" s="20"/>
      <c r="F509" s="21"/>
      <c r="G509" s="20"/>
      <c r="H509" s="20"/>
      <c r="I509" s="22"/>
      <c r="J509" s="20"/>
      <c r="K509" s="20"/>
      <c r="L509" s="22"/>
      <c r="M509" s="20"/>
      <c r="N509" s="21"/>
      <c r="O509" s="22"/>
      <c r="P509" s="20"/>
      <c r="Q509" s="22"/>
      <c r="R509" s="3" t="str">
        <f>IF(OR(G509="12R",G509="12L"),_xlfn.XLOOKUP(C509,DB!$A$2:$A$255,DB!$B$2:$B$255,""),IF(OR(G509="30L",G509="30R"),_xlfn.XLOOKUP(C509,DB!$A$2:$A$255,DB!$C$2:$C$255,""),""))</f>
        <v/>
      </c>
      <c r="S509" s="3">
        <f t="shared" si="8"/>
        <v>0</v>
      </c>
      <c r="T509" s="3" t="str">
        <f>_xlfn.XLOOKUP(C509,DB!$A$2:$A$255,DB!$D$2:$D$255,"")</f>
        <v/>
      </c>
    </row>
    <row r="510" spans="1:20" x14ac:dyDescent="0.2">
      <c r="A510" s="20"/>
      <c r="B510" s="20"/>
      <c r="C510" s="20"/>
      <c r="D510" s="20"/>
      <c r="E510" s="20"/>
      <c r="F510" s="21"/>
      <c r="G510" s="20"/>
      <c r="H510" s="20"/>
      <c r="I510" s="22"/>
      <c r="J510" s="20"/>
      <c r="K510" s="20"/>
      <c r="L510" s="22"/>
      <c r="M510" s="20"/>
      <c r="N510" s="21"/>
      <c r="O510" s="22"/>
      <c r="P510" s="20"/>
      <c r="Q510" s="22"/>
      <c r="R510" s="3" t="str">
        <f>IF(OR(G510="12R",G510="12L"),_xlfn.XLOOKUP(C510,DB!$A$2:$A$255,DB!$B$2:$B$255,""),IF(OR(G510="30L",G510="30R"),_xlfn.XLOOKUP(C510,DB!$A$2:$A$255,DB!$C$2:$C$255,""),""))</f>
        <v/>
      </c>
      <c r="S510" s="3">
        <f t="shared" si="8"/>
        <v>0</v>
      </c>
      <c r="T510" s="3" t="str">
        <f>_xlfn.XLOOKUP(C510,DB!$A$2:$A$255,DB!$D$2:$D$255,"")</f>
        <v/>
      </c>
    </row>
    <row r="511" spans="1:20" x14ac:dyDescent="0.2">
      <c r="A511" s="20"/>
      <c r="B511" s="20"/>
      <c r="C511" s="20"/>
      <c r="D511" s="20"/>
      <c r="E511" s="20"/>
      <c r="F511" s="21"/>
      <c r="G511" s="20"/>
      <c r="H511" s="20"/>
      <c r="I511" s="22"/>
      <c r="J511" s="20"/>
      <c r="K511" s="20"/>
      <c r="L511" s="22"/>
      <c r="M511" s="20"/>
      <c r="N511" s="21"/>
      <c r="O511" s="22"/>
      <c r="P511" s="20"/>
      <c r="Q511" s="22"/>
      <c r="R511" s="3" t="str">
        <f>IF(OR(G511="12R",G511="12L"),_xlfn.XLOOKUP(C511,DB!$A$2:$A$255,DB!$B$2:$B$255,""),IF(OR(G511="30L",G511="30R"),_xlfn.XLOOKUP(C511,DB!$A$2:$A$255,DB!$C$2:$C$255,""),""))</f>
        <v/>
      </c>
      <c r="S511" s="3">
        <f t="shared" si="8"/>
        <v>0</v>
      </c>
      <c r="T511" s="3" t="str">
        <f>_xlfn.XLOOKUP(C511,DB!$A$2:$A$255,DB!$D$2:$D$255,"")</f>
        <v/>
      </c>
    </row>
    <row r="512" spans="1:20" x14ac:dyDescent="0.2">
      <c r="A512" s="20"/>
      <c r="B512" s="20"/>
      <c r="C512" s="20"/>
      <c r="D512" s="20"/>
      <c r="E512" s="20"/>
      <c r="F512" s="21"/>
      <c r="G512" s="20"/>
      <c r="H512" s="20"/>
      <c r="I512" s="22"/>
      <c r="J512" s="20"/>
      <c r="K512" s="20"/>
      <c r="L512" s="22"/>
      <c r="M512" s="20"/>
      <c r="N512" s="21"/>
      <c r="O512" s="22"/>
      <c r="P512" s="20"/>
      <c r="Q512" s="22"/>
      <c r="R512" s="3" t="str">
        <f>IF(OR(G512="12R",G512="12L"),_xlfn.XLOOKUP(C512,DB!$A$2:$A$255,DB!$B$2:$B$255,""),IF(OR(G512="30L",G512="30R"),_xlfn.XLOOKUP(C512,DB!$A$2:$A$255,DB!$C$2:$C$255,""),""))</f>
        <v/>
      </c>
      <c r="S512" s="3">
        <f t="shared" si="8"/>
        <v>0</v>
      </c>
      <c r="T512" s="3" t="str">
        <f>_xlfn.XLOOKUP(C512,DB!$A$2:$A$255,DB!$D$2:$D$255,"")</f>
        <v/>
      </c>
    </row>
    <row r="513" spans="1:20" x14ac:dyDescent="0.2">
      <c r="A513" s="20"/>
      <c r="B513" s="20"/>
      <c r="C513" s="20"/>
      <c r="D513" s="20"/>
      <c r="E513" s="20"/>
      <c r="F513" s="21"/>
      <c r="G513" s="20"/>
      <c r="H513" s="20"/>
      <c r="I513" s="22"/>
      <c r="J513" s="20"/>
      <c r="K513" s="20"/>
      <c r="L513" s="22"/>
      <c r="M513" s="20"/>
      <c r="N513" s="21"/>
      <c r="O513" s="22"/>
      <c r="P513" s="20"/>
      <c r="Q513" s="22"/>
      <c r="R513" s="3" t="str">
        <f>IF(OR(G513="12R",G513="12L"),_xlfn.XLOOKUP(C513,DB!$A$2:$A$255,DB!$B$2:$B$255,""),IF(OR(G513="30L",G513="30R"),_xlfn.XLOOKUP(C513,DB!$A$2:$A$255,DB!$C$2:$C$255,""),""))</f>
        <v/>
      </c>
      <c r="S513" s="3">
        <f t="shared" si="8"/>
        <v>0</v>
      </c>
      <c r="T513" s="3" t="str">
        <f>_xlfn.XLOOKUP(C513,DB!$A$2:$A$255,DB!$D$2:$D$255,"")</f>
        <v/>
      </c>
    </row>
    <row r="514" spans="1:20" x14ac:dyDescent="0.2">
      <c r="A514" s="20"/>
      <c r="B514" s="20"/>
      <c r="C514" s="20"/>
      <c r="D514" s="20"/>
      <c r="E514" s="20"/>
      <c r="F514" s="21"/>
      <c r="G514" s="20"/>
      <c r="H514" s="20"/>
      <c r="I514" s="22"/>
      <c r="J514" s="20"/>
      <c r="K514" s="20"/>
      <c r="L514" s="22"/>
      <c r="M514" s="20"/>
      <c r="N514" s="21"/>
      <c r="O514" s="22"/>
      <c r="P514" s="20"/>
      <c r="Q514" s="22"/>
      <c r="R514" s="3" t="str">
        <f>IF(OR(G514="12R",G514="12L"),_xlfn.XLOOKUP(C514,DB!$A$2:$A$255,DB!$B$2:$B$255,""),IF(OR(G514="30L",G514="30R"),_xlfn.XLOOKUP(C514,DB!$A$2:$A$255,DB!$C$2:$C$255,""),""))</f>
        <v/>
      </c>
      <c r="S514" s="3">
        <f t="shared" si="8"/>
        <v>0</v>
      </c>
      <c r="T514" s="3" t="str">
        <f>_xlfn.XLOOKUP(C514,DB!$A$2:$A$255,DB!$D$2:$D$255,"")</f>
        <v/>
      </c>
    </row>
    <row r="515" spans="1:20" x14ac:dyDescent="0.2">
      <c r="A515" s="20"/>
      <c r="B515" s="20"/>
      <c r="C515" s="20"/>
      <c r="D515" s="20"/>
      <c r="E515" s="20"/>
      <c r="F515" s="21"/>
      <c r="G515" s="20"/>
      <c r="H515" s="20"/>
      <c r="I515" s="22"/>
      <c r="J515" s="20"/>
      <c r="K515" s="20"/>
      <c r="L515" s="22"/>
      <c r="M515" s="20"/>
      <c r="N515" s="21"/>
      <c r="O515" s="22"/>
      <c r="P515" s="20"/>
      <c r="Q515" s="22"/>
      <c r="R515" s="3" t="str">
        <f>IF(OR(G515="12R",G515="12L"),_xlfn.XLOOKUP(C515,DB!$A$2:$A$255,DB!$B$2:$B$255,""),IF(OR(G515="30L",G515="30R"),_xlfn.XLOOKUP(C515,DB!$A$2:$A$255,DB!$C$2:$C$255,""),""))</f>
        <v/>
      </c>
      <c r="S515" s="3">
        <f t="shared" si="8"/>
        <v>0</v>
      </c>
      <c r="T515" s="3" t="str">
        <f>_xlfn.XLOOKUP(C515,DB!$A$2:$A$255,DB!$D$2:$D$255,"")</f>
        <v/>
      </c>
    </row>
    <row r="516" spans="1:20" x14ac:dyDescent="0.2">
      <c r="A516" s="20"/>
      <c r="B516" s="20"/>
      <c r="C516" s="20"/>
      <c r="D516" s="20"/>
      <c r="E516" s="20"/>
      <c r="F516" s="21"/>
      <c r="G516" s="20"/>
      <c r="H516" s="20"/>
      <c r="I516" s="22"/>
      <c r="J516" s="20"/>
      <c r="K516" s="20"/>
      <c r="L516" s="22"/>
      <c r="M516" s="20"/>
      <c r="N516" s="21"/>
      <c r="O516" s="22"/>
      <c r="P516" s="20"/>
      <c r="Q516" s="22"/>
      <c r="R516" s="3" t="str">
        <f>IF(OR(G516="12R",G516="12L"),_xlfn.XLOOKUP(C516,DB!$A$2:$A$255,DB!$B$2:$B$255,""),IF(OR(G516="30L",G516="30R"),_xlfn.XLOOKUP(C516,DB!$A$2:$A$255,DB!$C$2:$C$255,""),""))</f>
        <v/>
      </c>
      <c r="S516" s="3">
        <f t="shared" si="8"/>
        <v>0</v>
      </c>
      <c r="T516" s="3" t="str">
        <f>_xlfn.XLOOKUP(C516,DB!$A$2:$A$255,DB!$D$2:$D$255,"")</f>
        <v/>
      </c>
    </row>
    <row r="517" spans="1:20" x14ac:dyDescent="0.2">
      <c r="A517" s="20"/>
      <c r="B517" s="20"/>
      <c r="C517" s="20"/>
      <c r="D517" s="20"/>
      <c r="E517" s="20"/>
      <c r="F517" s="21"/>
      <c r="G517" s="20"/>
      <c r="H517" s="20"/>
      <c r="I517" s="22"/>
      <c r="J517" s="20"/>
      <c r="K517" s="20"/>
      <c r="L517" s="22"/>
      <c r="M517" s="20"/>
      <c r="N517" s="21"/>
      <c r="O517" s="22"/>
      <c r="P517" s="20"/>
      <c r="Q517" s="22"/>
      <c r="R517" s="3" t="str">
        <f>IF(OR(G517="12R",G517="12L"),_xlfn.XLOOKUP(C517,DB!$A$2:$A$255,DB!$B$2:$B$255,""),IF(OR(G517="30L",G517="30R"),_xlfn.XLOOKUP(C517,DB!$A$2:$A$255,DB!$C$2:$C$255,""),""))</f>
        <v/>
      </c>
      <c r="S517" s="3">
        <f t="shared" si="8"/>
        <v>0</v>
      </c>
      <c r="T517" s="3" t="str">
        <f>_xlfn.XLOOKUP(C517,DB!$A$2:$A$255,DB!$D$2:$D$255,"")</f>
        <v/>
      </c>
    </row>
    <row r="518" spans="1:20" x14ac:dyDescent="0.2">
      <c r="A518" s="20"/>
      <c r="B518" s="20"/>
      <c r="C518" s="20"/>
      <c r="D518" s="20"/>
      <c r="E518" s="20"/>
      <c r="F518" s="21"/>
      <c r="G518" s="20"/>
      <c r="H518" s="20"/>
      <c r="I518" s="22"/>
      <c r="J518" s="20"/>
      <c r="K518" s="20"/>
      <c r="L518" s="22"/>
      <c r="M518" s="20"/>
      <c r="N518" s="21"/>
      <c r="O518" s="22"/>
      <c r="P518" s="20"/>
      <c r="Q518" s="22"/>
      <c r="R518" s="3" t="str">
        <f>IF(OR(G518="12R",G518="12L"),_xlfn.XLOOKUP(C518,DB!$A$2:$A$255,DB!$B$2:$B$255,""),IF(OR(G518="30L",G518="30R"),_xlfn.XLOOKUP(C518,DB!$A$2:$A$255,DB!$C$2:$C$255,""),""))</f>
        <v/>
      </c>
      <c r="S518" s="3">
        <f t="shared" si="8"/>
        <v>0</v>
      </c>
      <c r="T518" s="3" t="str">
        <f>_xlfn.XLOOKUP(C518,DB!$A$2:$A$255,DB!$D$2:$D$255,"")</f>
        <v/>
      </c>
    </row>
    <row r="519" spans="1:20" x14ac:dyDescent="0.2">
      <c r="A519" s="20"/>
      <c r="B519" s="20"/>
      <c r="C519" s="20"/>
      <c r="D519" s="20"/>
      <c r="E519" s="20"/>
      <c r="F519" s="21"/>
      <c r="G519" s="20"/>
      <c r="H519" s="20"/>
      <c r="I519" s="22"/>
      <c r="J519" s="20"/>
      <c r="K519" s="20"/>
      <c r="L519" s="22"/>
      <c r="M519" s="20"/>
      <c r="N519" s="21"/>
      <c r="O519" s="22"/>
      <c r="P519" s="20"/>
      <c r="Q519" s="22"/>
      <c r="R519" s="3" t="str">
        <f>IF(OR(G519="12R",G519="12L"),_xlfn.XLOOKUP(C519,DB!$A$2:$A$255,DB!$B$2:$B$255,""),IF(OR(G519="30L",G519="30R"),_xlfn.XLOOKUP(C519,DB!$A$2:$A$255,DB!$C$2:$C$255,""),""))</f>
        <v/>
      </c>
      <c r="S519" s="3">
        <f t="shared" si="8"/>
        <v>0</v>
      </c>
      <c r="T519" s="3" t="str">
        <f>_xlfn.XLOOKUP(C519,DB!$A$2:$A$255,DB!$D$2:$D$255,"")</f>
        <v/>
      </c>
    </row>
    <row r="520" spans="1:20" x14ac:dyDescent="0.2">
      <c r="A520" s="20"/>
      <c r="B520" s="20"/>
      <c r="C520" s="20"/>
      <c r="D520" s="20"/>
      <c r="E520" s="20"/>
      <c r="F520" s="21"/>
      <c r="G520" s="20"/>
      <c r="H520" s="20"/>
      <c r="I520" s="22"/>
      <c r="J520" s="20"/>
      <c r="K520" s="20"/>
      <c r="L520" s="22"/>
      <c r="M520" s="20"/>
      <c r="N520" s="21"/>
      <c r="O520" s="22"/>
      <c r="P520" s="20"/>
      <c r="Q520" s="22"/>
      <c r="R520" s="3" t="str">
        <f>IF(OR(G520="12R",G520="12L"),_xlfn.XLOOKUP(C520,DB!$A$2:$A$255,DB!$B$2:$B$255,""),IF(OR(G520="30L",G520="30R"),_xlfn.XLOOKUP(C520,DB!$A$2:$A$255,DB!$C$2:$C$255,""),""))</f>
        <v/>
      </c>
      <c r="S520" s="3">
        <f t="shared" si="8"/>
        <v>0</v>
      </c>
      <c r="T520" s="3" t="str">
        <f>_xlfn.XLOOKUP(C520,DB!$A$2:$A$255,DB!$D$2:$D$255,"")</f>
        <v/>
      </c>
    </row>
    <row r="521" spans="1:20" x14ac:dyDescent="0.2">
      <c r="A521" s="20"/>
      <c r="B521" s="20"/>
      <c r="C521" s="20"/>
      <c r="D521" s="20"/>
      <c r="E521" s="20"/>
      <c r="F521" s="21"/>
      <c r="G521" s="20"/>
      <c r="H521" s="20"/>
      <c r="I521" s="22"/>
      <c r="J521" s="20"/>
      <c r="K521" s="20"/>
      <c r="L521" s="22"/>
      <c r="M521" s="20"/>
      <c r="N521" s="21"/>
      <c r="O521" s="22"/>
      <c r="P521" s="20"/>
      <c r="Q521" s="22"/>
      <c r="R521" s="3" t="str">
        <f>IF(OR(G521="12R",G521="12L"),_xlfn.XLOOKUP(C521,DB!$A$2:$A$255,DB!$B$2:$B$255,""),IF(OR(G521="30L",G521="30R"),_xlfn.XLOOKUP(C521,DB!$A$2:$A$255,DB!$C$2:$C$255,""),""))</f>
        <v/>
      </c>
      <c r="S521" s="3">
        <f t="shared" si="8"/>
        <v>0</v>
      </c>
      <c r="T521" s="3" t="str">
        <f>_xlfn.XLOOKUP(C521,DB!$A$2:$A$255,DB!$D$2:$D$255,"")</f>
        <v/>
      </c>
    </row>
    <row r="522" spans="1:20" x14ac:dyDescent="0.2">
      <c r="A522" s="20"/>
      <c r="B522" s="20"/>
      <c r="C522" s="20"/>
      <c r="D522" s="20"/>
      <c r="E522" s="20"/>
      <c r="F522" s="21"/>
      <c r="G522" s="20"/>
      <c r="H522" s="20"/>
      <c r="I522" s="22"/>
      <c r="J522" s="20"/>
      <c r="K522" s="20"/>
      <c r="L522" s="22"/>
      <c r="M522" s="20"/>
      <c r="N522" s="21"/>
      <c r="O522" s="22"/>
      <c r="P522" s="20"/>
      <c r="Q522" s="22"/>
      <c r="R522" s="3" t="str">
        <f>IF(OR(G522="12R",G522="12L"),_xlfn.XLOOKUP(C522,DB!$A$2:$A$255,DB!$B$2:$B$255,""),IF(OR(G522="30L",G522="30R"),_xlfn.XLOOKUP(C522,DB!$A$2:$A$255,DB!$C$2:$C$255,""),""))</f>
        <v/>
      </c>
      <c r="S522" s="3">
        <f t="shared" si="8"/>
        <v>0</v>
      </c>
      <c r="T522" s="3" t="str">
        <f>_xlfn.XLOOKUP(C522,DB!$A$2:$A$255,DB!$D$2:$D$255,"")</f>
        <v/>
      </c>
    </row>
    <row r="523" spans="1:20" x14ac:dyDescent="0.2">
      <c r="A523" s="20"/>
      <c r="B523" s="20"/>
      <c r="C523" s="20"/>
      <c r="D523" s="20"/>
      <c r="E523" s="20"/>
      <c r="F523" s="21"/>
      <c r="G523" s="20"/>
      <c r="H523" s="20"/>
      <c r="I523" s="22"/>
      <c r="J523" s="20"/>
      <c r="K523" s="20"/>
      <c r="L523" s="22"/>
      <c r="M523" s="20"/>
      <c r="N523" s="21"/>
      <c r="O523" s="22"/>
      <c r="P523" s="20"/>
      <c r="Q523" s="22"/>
      <c r="R523" s="3" t="str">
        <f>IF(OR(G523="12R",G523="12L"),_xlfn.XLOOKUP(C523,DB!$A$2:$A$255,DB!$B$2:$B$255,""),IF(OR(G523="30L",G523="30R"),_xlfn.XLOOKUP(C523,DB!$A$2:$A$255,DB!$C$2:$C$255,""),""))</f>
        <v/>
      </c>
      <c r="S523" s="3">
        <f t="shared" si="8"/>
        <v>0</v>
      </c>
      <c r="T523" s="3" t="str">
        <f>_xlfn.XLOOKUP(C523,DB!$A$2:$A$255,DB!$D$2:$D$255,"")</f>
        <v/>
      </c>
    </row>
    <row r="524" spans="1:20" x14ac:dyDescent="0.2">
      <c r="A524" s="20"/>
      <c r="B524" s="20"/>
      <c r="C524" s="20"/>
      <c r="D524" s="20"/>
      <c r="E524" s="20"/>
      <c r="F524" s="21"/>
      <c r="G524" s="20"/>
      <c r="H524" s="20"/>
      <c r="I524" s="22"/>
      <c r="J524" s="20"/>
      <c r="K524" s="20"/>
      <c r="L524" s="22"/>
      <c r="M524" s="20"/>
      <c r="N524" s="21"/>
      <c r="O524" s="22"/>
      <c r="P524" s="20"/>
      <c r="Q524" s="22"/>
      <c r="R524" s="3" t="str">
        <f>IF(OR(G524="12R",G524="12L"),_xlfn.XLOOKUP(C524,DB!$A$2:$A$255,DB!$B$2:$B$255,""),IF(OR(G524="30L",G524="30R"),_xlfn.XLOOKUP(C524,DB!$A$2:$A$255,DB!$C$2:$C$255,""),""))</f>
        <v/>
      </c>
      <c r="S524" s="3">
        <f t="shared" si="8"/>
        <v>0</v>
      </c>
      <c r="T524" s="3" t="str">
        <f>_xlfn.XLOOKUP(C524,DB!$A$2:$A$255,DB!$D$2:$D$255,"")</f>
        <v/>
      </c>
    </row>
    <row r="525" spans="1:20" x14ac:dyDescent="0.2">
      <c r="A525" s="20"/>
      <c r="B525" s="20"/>
      <c r="C525" s="20"/>
      <c r="D525" s="20"/>
      <c r="E525" s="20"/>
      <c r="F525" s="21"/>
      <c r="G525" s="20"/>
      <c r="H525" s="20"/>
      <c r="I525" s="22"/>
      <c r="J525" s="20"/>
      <c r="K525" s="20"/>
      <c r="L525" s="22"/>
      <c r="M525" s="20"/>
      <c r="N525" s="21"/>
      <c r="O525" s="22"/>
      <c r="P525" s="20"/>
      <c r="Q525" s="22"/>
      <c r="R525" s="3" t="str">
        <f>IF(OR(G525="12R",G525="12L"),_xlfn.XLOOKUP(C525,DB!$A$2:$A$255,DB!$B$2:$B$255,""),IF(OR(G525="30L",G525="30R"),_xlfn.XLOOKUP(C525,DB!$A$2:$A$255,DB!$C$2:$C$255,""),""))</f>
        <v/>
      </c>
      <c r="S525" s="3">
        <f t="shared" si="8"/>
        <v>0</v>
      </c>
      <c r="T525" s="3" t="str">
        <f>_xlfn.XLOOKUP(C525,DB!$A$2:$A$255,DB!$D$2:$D$255,"")</f>
        <v/>
      </c>
    </row>
    <row r="526" spans="1:20" x14ac:dyDescent="0.2">
      <c r="A526" s="20"/>
      <c r="B526" s="20"/>
      <c r="C526" s="20"/>
      <c r="D526" s="20"/>
      <c r="E526" s="20"/>
      <c r="F526" s="21"/>
      <c r="G526" s="20"/>
      <c r="H526" s="20"/>
      <c r="I526" s="22"/>
      <c r="J526" s="20"/>
      <c r="K526" s="20"/>
      <c r="L526" s="22"/>
      <c r="M526" s="20"/>
      <c r="N526" s="21"/>
      <c r="O526" s="22"/>
      <c r="P526" s="20"/>
      <c r="Q526" s="22"/>
      <c r="R526" s="3" t="str">
        <f>IF(OR(G526="12R",G526="12L"),_xlfn.XLOOKUP(C526,DB!$A$2:$A$255,DB!$B$2:$B$255,""),IF(OR(G526="30L",G526="30R"),_xlfn.XLOOKUP(C526,DB!$A$2:$A$255,DB!$C$2:$C$255,""),""))</f>
        <v/>
      </c>
      <c r="S526" s="3">
        <f t="shared" si="8"/>
        <v>0</v>
      </c>
      <c r="T526" s="3" t="str">
        <f>_xlfn.XLOOKUP(C526,DB!$A$2:$A$255,DB!$D$2:$D$255,"")</f>
        <v/>
      </c>
    </row>
    <row r="527" spans="1:20" x14ac:dyDescent="0.2">
      <c r="A527" s="20"/>
      <c r="B527" s="20"/>
      <c r="C527" s="20"/>
      <c r="D527" s="20"/>
      <c r="E527" s="20"/>
      <c r="F527" s="21"/>
      <c r="G527" s="20"/>
      <c r="H527" s="20"/>
      <c r="I527" s="22"/>
      <c r="J527" s="20"/>
      <c r="K527" s="20"/>
      <c r="L527" s="22"/>
      <c r="M527" s="20"/>
      <c r="N527" s="21"/>
      <c r="O527" s="22"/>
      <c r="P527" s="20"/>
      <c r="Q527" s="22"/>
      <c r="R527" s="3" t="str">
        <f>IF(OR(G527="12R",G527="12L"),_xlfn.XLOOKUP(C527,DB!$A$2:$A$255,DB!$B$2:$B$255,""),IF(OR(G527="30L",G527="30R"),_xlfn.XLOOKUP(C527,DB!$A$2:$A$255,DB!$C$2:$C$255,""),""))</f>
        <v/>
      </c>
      <c r="S527" s="3">
        <f t="shared" si="8"/>
        <v>0</v>
      </c>
      <c r="T527" s="3" t="str">
        <f>_xlfn.XLOOKUP(C527,DB!$A$2:$A$255,DB!$D$2:$D$255,"")</f>
        <v/>
      </c>
    </row>
    <row r="528" spans="1:20" x14ac:dyDescent="0.2">
      <c r="A528" s="20"/>
      <c r="B528" s="20"/>
      <c r="C528" s="20"/>
      <c r="D528" s="20"/>
      <c r="E528" s="20"/>
      <c r="F528" s="21"/>
      <c r="G528" s="20"/>
      <c r="H528" s="20"/>
      <c r="I528" s="22"/>
      <c r="J528" s="20"/>
      <c r="K528" s="20"/>
      <c r="L528" s="22"/>
      <c r="M528" s="20"/>
      <c r="N528" s="21"/>
      <c r="O528" s="22"/>
      <c r="P528" s="20"/>
      <c r="Q528" s="22"/>
      <c r="R528" s="3" t="str">
        <f>IF(OR(G528="12R",G528="12L"),_xlfn.XLOOKUP(C528,DB!$A$2:$A$255,DB!$B$2:$B$255,""),IF(OR(G528="30L",G528="30R"),_xlfn.XLOOKUP(C528,DB!$A$2:$A$255,DB!$C$2:$C$255,""),""))</f>
        <v/>
      </c>
      <c r="S528" s="3">
        <f t="shared" si="8"/>
        <v>0</v>
      </c>
      <c r="T528" s="3" t="str">
        <f>_xlfn.XLOOKUP(C528,DB!$A$2:$A$255,DB!$D$2:$D$255,"")</f>
        <v/>
      </c>
    </row>
    <row r="529" spans="1:20" x14ac:dyDescent="0.2">
      <c r="A529" s="20"/>
      <c r="B529" s="20"/>
      <c r="C529" s="20"/>
      <c r="D529" s="20"/>
      <c r="E529" s="20"/>
      <c r="F529" s="21"/>
      <c r="G529" s="20"/>
      <c r="H529" s="20"/>
      <c r="I529" s="22"/>
      <c r="J529" s="20"/>
      <c r="K529" s="20"/>
      <c r="L529" s="22"/>
      <c r="M529" s="20"/>
      <c r="N529" s="21"/>
      <c r="O529" s="22"/>
      <c r="P529" s="20"/>
      <c r="Q529" s="22"/>
      <c r="R529" s="3" t="str">
        <f>IF(OR(G529="12R",G529="12L"),_xlfn.XLOOKUP(C529,DB!$A$2:$A$255,DB!$B$2:$B$255,""),IF(OR(G529="30L",G529="30R"),_xlfn.XLOOKUP(C529,DB!$A$2:$A$255,DB!$C$2:$C$255,""),""))</f>
        <v/>
      </c>
      <c r="S529" s="3">
        <f t="shared" si="8"/>
        <v>0</v>
      </c>
      <c r="T529" s="3" t="str">
        <f>_xlfn.XLOOKUP(C529,DB!$A$2:$A$255,DB!$D$2:$D$255,"")</f>
        <v/>
      </c>
    </row>
    <row r="530" spans="1:20" x14ac:dyDescent="0.2">
      <c r="A530" s="20"/>
      <c r="B530" s="20"/>
      <c r="C530" s="20"/>
      <c r="D530" s="20"/>
      <c r="E530" s="20"/>
      <c r="F530" s="21"/>
      <c r="G530" s="20"/>
      <c r="H530" s="20"/>
      <c r="I530" s="22"/>
      <c r="J530" s="20"/>
      <c r="K530" s="20"/>
      <c r="L530" s="22"/>
      <c r="M530" s="20"/>
      <c r="N530" s="21"/>
      <c r="O530" s="22"/>
      <c r="P530" s="20"/>
      <c r="Q530" s="22"/>
      <c r="R530" s="3" t="str">
        <f>IF(OR(G530="12R",G530="12L"),_xlfn.XLOOKUP(C530,DB!$A$2:$A$255,DB!$B$2:$B$255,""),IF(OR(G530="30L",G530="30R"),_xlfn.XLOOKUP(C530,DB!$A$2:$A$255,DB!$C$2:$C$255,""),""))</f>
        <v/>
      </c>
      <c r="S530" s="3">
        <f t="shared" si="8"/>
        <v>0</v>
      </c>
      <c r="T530" s="3" t="str">
        <f>_xlfn.XLOOKUP(C530,DB!$A$2:$A$255,DB!$D$2:$D$255,"")</f>
        <v/>
      </c>
    </row>
    <row r="531" spans="1:20" x14ac:dyDescent="0.2">
      <c r="A531" s="20"/>
      <c r="B531" s="20"/>
      <c r="C531" s="20"/>
      <c r="D531" s="20"/>
      <c r="E531" s="20"/>
      <c r="F531" s="21"/>
      <c r="G531" s="20"/>
      <c r="H531" s="20"/>
      <c r="I531" s="22"/>
      <c r="J531" s="20"/>
      <c r="K531" s="20"/>
      <c r="L531" s="22"/>
      <c r="M531" s="20"/>
      <c r="N531" s="21"/>
      <c r="O531" s="22"/>
      <c r="P531" s="20"/>
      <c r="Q531" s="22"/>
      <c r="R531" s="3" t="str">
        <f>IF(OR(G531="12R",G531="12L"),_xlfn.XLOOKUP(C531,DB!$A$2:$A$255,DB!$B$2:$B$255,""),IF(OR(G531="30L",G531="30R"),_xlfn.XLOOKUP(C531,DB!$A$2:$A$255,DB!$C$2:$C$255,""),""))</f>
        <v/>
      </c>
      <c r="S531" s="3">
        <f t="shared" si="8"/>
        <v>0</v>
      </c>
      <c r="T531" s="3" t="str">
        <f>_xlfn.XLOOKUP(C531,DB!$A$2:$A$255,DB!$D$2:$D$255,"")</f>
        <v/>
      </c>
    </row>
    <row r="532" spans="1:20" x14ac:dyDescent="0.2">
      <c r="A532" s="20"/>
      <c r="B532" s="20"/>
      <c r="C532" s="20"/>
      <c r="D532" s="20"/>
      <c r="E532" s="20"/>
      <c r="F532" s="21"/>
      <c r="G532" s="20"/>
      <c r="H532" s="20"/>
      <c r="I532" s="22"/>
      <c r="J532" s="20"/>
      <c r="K532" s="20"/>
      <c r="L532" s="22"/>
      <c r="M532" s="20"/>
      <c r="N532" s="21"/>
      <c r="O532" s="22"/>
      <c r="P532" s="20"/>
      <c r="Q532" s="22"/>
      <c r="R532" s="3" t="str">
        <f>IF(OR(G532="12R",G532="12L"),_xlfn.XLOOKUP(C532,DB!$A$2:$A$255,DB!$B$2:$B$255,""),IF(OR(G532="30L",G532="30R"),_xlfn.XLOOKUP(C532,DB!$A$2:$A$255,DB!$C$2:$C$255,""),""))</f>
        <v/>
      </c>
      <c r="S532" s="3">
        <f t="shared" si="8"/>
        <v>0</v>
      </c>
      <c r="T532" s="3" t="str">
        <f>_xlfn.XLOOKUP(C532,DB!$A$2:$A$255,DB!$D$2:$D$255,"")</f>
        <v/>
      </c>
    </row>
    <row r="533" spans="1:20" x14ac:dyDescent="0.2">
      <c r="A533" s="20"/>
      <c r="B533" s="20"/>
      <c r="C533" s="20"/>
      <c r="D533" s="20"/>
      <c r="E533" s="20"/>
      <c r="F533" s="21"/>
      <c r="G533" s="20"/>
      <c r="H533" s="20"/>
      <c r="I533" s="22"/>
      <c r="J533" s="20"/>
      <c r="K533" s="20"/>
      <c r="L533" s="22"/>
      <c r="M533" s="20"/>
      <c r="N533" s="21"/>
      <c r="O533" s="22"/>
      <c r="P533" s="20"/>
      <c r="Q533" s="22"/>
      <c r="R533" s="3" t="str">
        <f>IF(OR(G533="12R",G533="12L"),_xlfn.XLOOKUP(C533,DB!$A$2:$A$255,DB!$B$2:$B$255,""),IF(OR(G533="30L",G533="30R"),_xlfn.XLOOKUP(C533,DB!$A$2:$A$255,DB!$C$2:$C$255,""),""))</f>
        <v/>
      </c>
      <c r="S533" s="3">
        <f t="shared" si="8"/>
        <v>0</v>
      </c>
      <c r="T533" s="3" t="str">
        <f>_xlfn.XLOOKUP(C533,DB!$A$2:$A$255,DB!$D$2:$D$255,"")</f>
        <v/>
      </c>
    </row>
    <row r="534" spans="1:20" x14ac:dyDescent="0.2">
      <c r="A534" s="20"/>
      <c r="B534" s="20"/>
      <c r="C534" s="20"/>
      <c r="D534" s="20"/>
      <c r="E534" s="20"/>
      <c r="F534" s="21"/>
      <c r="G534" s="20"/>
      <c r="H534" s="20"/>
      <c r="I534" s="22"/>
      <c r="J534" s="20"/>
      <c r="K534" s="20"/>
      <c r="L534" s="22"/>
      <c r="M534" s="20"/>
      <c r="N534" s="21"/>
      <c r="O534" s="22"/>
      <c r="P534" s="20"/>
      <c r="Q534" s="22"/>
      <c r="R534" s="3" t="str">
        <f>IF(OR(G534="12R",G534="12L"),_xlfn.XLOOKUP(C534,DB!$A$2:$A$255,DB!$B$2:$B$255,""),IF(OR(G534="30L",G534="30R"),_xlfn.XLOOKUP(C534,DB!$A$2:$A$255,DB!$C$2:$C$255,""),""))</f>
        <v/>
      </c>
      <c r="S534" s="3">
        <f t="shared" si="8"/>
        <v>0</v>
      </c>
      <c r="T534" s="3" t="str">
        <f>_xlfn.XLOOKUP(C534,DB!$A$2:$A$255,DB!$D$2:$D$255,"")</f>
        <v/>
      </c>
    </row>
    <row r="535" spans="1:20" x14ac:dyDescent="0.2">
      <c r="A535" s="20"/>
      <c r="B535" s="20"/>
      <c r="C535" s="20"/>
      <c r="D535" s="20"/>
      <c r="E535" s="20"/>
      <c r="F535" s="21"/>
      <c r="G535" s="20"/>
      <c r="H535" s="20"/>
      <c r="I535" s="22"/>
      <c r="J535" s="20"/>
      <c r="K535" s="20"/>
      <c r="L535" s="22"/>
      <c r="M535" s="20"/>
      <c r="N535" s="21"/>
      <c r="O535" s="22"/>
      <c r="P535" s="20"/>
      <c r="Q535" s="22"/>
      <c r="R535" s="3" t="str">
        <f>IF(OR(G535="12R",G535="12L"),_xlfn.XLOOKUP(C535,DB!$A$2:$A$255,DB!$B$2:$B$255,""),IF(OR(G535="30L",G535="30R"),_xlfn.XLOOKUP(C535,DB!$A$2:$A$255,DB!$C$2:$C$255,""),""))</f>
        <v/>
      </c>
      <c r="S535" s="3">
        <f t="shared" si="8"/>
        <v>0</v>
      </c>
      <c r="T535" s="3" t="str">
        <f>_xlfn.XLOOKUP(C535,DB!$A$2:$A$255,DB!$D$2:$D$255,"")</f>
        <v/>
      </c>
    </row>
    <row r="536" spans="1:20" x14ac:dyDescent="0.2">
      <c r="A536" s="20"/>
      <c r="B536" s="20"/>
      <c r="C536" s="20"/>
      <c r="D536" s="20"/>
      <c r="E536" s="20"/>
      <c r="F536" s="21"/>
      <c r="G536" s="20"/>
      <c r="H536" s="20"/>
      <c r="I536" s="22"/>
      <c r="J536" s="20"/>
      <c r="K536" s="20"/>
      <c r="L536" s="22"/>
      <c r="M536" s="20"/>
      <c r="N536" s="21"/>
      <c r="O536" s="22"/>
      <c r="P536" s="20"/>
      <c r="Q536" s="22"/>
      <c r="R536" s="3" t="str">
        <f>IF(OR(G536="12R",G536="12L"),_xlfn.XLOOKUP(C536,DB!$A$2:$A$255,DB!$B$2:$B$255,""),IF(OR(G536="30L",G536="30R"),_xlfn.XLOOKUP(C536,DB!$A$2:$A$255,DB!$C$2:$C$255,""),""))</f>
        <v/>
      </c>
      <c r="S536" s="3">
        <f t="shared" si="8"/>
        <v>0</v>
      </c>
      <c r="T536" s="3" t="str">
        <f>_xlfn.XLOOKUP(C536,DB!$A$2:$A$255,DB!$D$2:$D$255,"")</f>
        <v/>
      </c>
    </row>
    <row r="537" spans="1:20" x14ac:dyDescent="0.2">
      <c r="A537" s="20"/>
      <c r="B537" s="20"/>
      <c r="C537" s="20"/>
      <c r="D537" s="20"/>
      <c r="E537" s="20"/>
      <c r="F537" s="21"/>
      <c r="G537" s="20"/>
      <c r="H537" s="20"/>
      <c r="I537" s="22"/>
      <c r="J537" s="20"/>
      <c r="K537" s="20"/>
      <c r="L537" s="22"/>
      <c r="M537" s="20"/>
      <c r="N537" s="21"/>
      <c r="O537" s="22"/>
      <c r="P537" s="20"/>
      <c r="Q537" s="22"/>
      <c r="R537" s="3" t="str">
        <f>IF(OR(G537="12R",G537="12L"),_xlfn.XLOOKUP(C537,DB!$A$2:$A$255,DB!$B$2:$B$255,""),IF(OR(G537="30L",G537="30R"),_xlfn.XLOOKUP(C537,DB!$A$2:$A$255,DB!$C$2:$C$255,""),""))</f>
        <v/>
      </c>
      <c r="S537" s="3">
        <f t="shared" si="8"/>
        <v>0</v>
      </c>
      <c r="T537" s="3" t="str">
        <f>_xlfn.XLOOKUP(C537,DB!$A$2:$A$255,DB!$D$2:$D$255,"")</f>
        <v/>
      </c>
    </row>
    <row r="538" spans="1:20" x14ac:dyDescent="0.2">
      <c r="A538" s="20"/>
      <c r="B538" s="20"/>
      <c r="C538" s="20"/>
      <c r="D538" s="20"/>
      <c r="E538" s="20"/>
      <c r="F538" s="21"/>
      <c r="G538" s="20"/>
      <c r="H538" s="20"/>
      <c r="I538" s="22"/>
      <c r="J538" s="20"/>
      <c r="K538" s="20"/>
      <c r="L538" s="22"/>
      <c r="M538" s="20"/>
      <c r="N538" s="21"/>
      <c r="O538" s="22"/>
      <c r="P538" s="20"/>
      <c r="Q538" s="22"/>
      <c r="R538" s="3" t="str">
        <f>IF(OR(G538="12R",G538="12L"),_xlfn.XLOOKUP(C538,DB!$A$2:$A$255,DB!$B$2:$B$255,""),IF(OR(G538="30L",G538="30R"),_xlfn.XLOOKUP(C538,DB!$A$2:$A$255,DB!$C$2:$C$255,""),""))</f>
        <v/>
      </c>
      <c r="S538" s="3">
        <f t="shared" si="8"/>
        <v>0</v>
      </c>
      <c r="T538" s="3" t="str">
        <f>_xlfn.XLOOKUP(C538,DB!$A$2:$A$255,DB!$D$2:$D$255,"")</f>
        <v/>
      </c>
    </row>
    <row r="539" spans="1:20" x14ac:dyDescent="0.2">
      <c r="A539" s="20"/>
      <c r="B539" s="20"/>
      <c r="C539" s="20"/>
      <c r="D539" s="20"/>
      <c r="E539" s="20"/>
      <c r="F539" s="21"/>
      <c r="G539" s="20"/>
      <c r="H539" s="20"/>
      <c r="I539" s="22"/>
      <c r="J539" s="20"/>
      <c r="K539" s="20"/>
      <c r="L539" s="22"/>
      <c r="M539" s="20"/>
      <c r="N539" s="21"/>
      <c r="O539" s="22"/>
      <c r="P539" s="20"/>
      <c r="Q539" s="22"/>
      <c r="R539" s="3" t="str">
        <f>IF(OR(G539="12R",G539="12L"),_xlfn.XLOOKUP(C539,DB!$A$2:$A$255,DB!$B$2:$B$255,""),IF(OR(G539="30L",G539="30R"),_xlfn.XLOOKUP(C539,DB!$A$2:$A$255,DB!$C$2:$C$255,""),""))</f>
        <v/>
      </c>
      <c r="S539" s="3">
        <f t="shared" si="8"/>
        <v>0</v>
      </c>
      <c r="T539" s="3" t="str">
        <f>_xlfn.XLOOKUP(C539,DB!$A$2:$A$255,DB!$D$2:$D$255,"")</f>
        <v/>
      </c>
    </row>
    <row r="540" spans="1:20" x14ac:dyDescent="0.2">
      <c r="A540" s="20"/>
      <c r="B540" s="20"/>
      <c r="C540" s="20"/>
      <c r="D540" s="20"/>
      <c r="E540" s="20"/>
      <c r="F540" s="21"/>
      <c r="G540" s="20"/>
      <c r="H540" s="20"/>
      <c r="I540" s="22"/>
      <c r="J540" s="20"/>
      <c r="K540" s="20"/>
      <c r="L540" s="22"/>
      <c r="M540" s="20"/>
      <c r="N540" s="21"/>
      <c r="O540" s="22"/>
      <c r="P540" s="20"/>
      <c r="Q540" s="22"/>
      <c r="R540" s="3" t="str">
        <f>IF(OR(G540="12R",G540="12L"),_xlfn.XLOOKUP(C540,DB!$A$2:$A$255,DB!$B$2:$B$255,""),IF(OR(G540="30L",G540="30R"),_xlfn.XLOOKUP(C540,DB!$A$2:$A$255,DB!$C$2:$C$255,""),""))</f>
        <v/>
      </c>
      <c r="S540" s="3">
        <f t="shared" si="8"/>
        <v>0</v>
      </c>
      <c r="T540" s="3" t="str">
        <f>_xlfn.XLOOKUP(C540,DB!$A$2:$A$255,DB!$D$2:$D$255,"")</f>
        <v/>
      </c>
    </row>
    <row r="541" spans="1:20" x14ac:dyDescent="0.2">
      <c r="A541" s="20"/>
      <c r="B541" s="20"/>
      <c r="C541" s="20"/>
      <c r="D541" s="20"/>
      <c r="E541" s="20"/>
      <c r="F541" s="21"/>
      <c r="G541" s="20"/>
      <c r="H541" s="20"/>
      <c r="I541" s="22"/>
      <c r="J541" s="20"/>
      <c r="K541" s="20"/>
      <c r="L541" s="22"/>
      <c r="M541" s="20"/>
      <c r="N541" s="21"/>
      <c r="O541" s="22"/>
      <c r="P541" s="20"/>
      <c r="Q541" s="22"/>
      <c r="R541" s="3" t="str">
        <f>IF(OR(G541="12R",G541="12L"),_xlfn.XLOOKUP(C541,DB!$A$2:$A$255,DB!$B$2:$B$255,""),IF(OR(G541="30L",G541="30R"),_xlfn.XLOOKUP(C541,DB!$A$2:$A$255,DB!$C$2:$C$255,""),""))</f>
        <v/>
      </c>
      <c r="S541" s="3">
        <f t="shared" ref="S541:S604" si="9">HOUR(F541)</f>
        <v>0</v>
      </c>
      <c r="T541" s="3" t="str">
        <f>_xlfn.XLOOKUP(C541,DB!$A$2:$A$255,DB!$D$2:$D$255,"")</f>
        <v/>
      </c>
    </row>
    <row r="542" spans="1:20" x14ac:dyDescent="0.2">
      <c r="A542" s="20"/>
      <c r="B542" s="20"/>
      <c r="C542" s="20"/>
      <c r="D542" s="20"/>
      <c r="E542" s="20"/>
      <c r="F542" s="21"/>
      <c r="G542" s="20"/>
      <c r="H542" s="20"/>
      <c r="I542" s="22"/>
      <c r="J542" s="20"/>
      <c r="K542" s="20"/>
      <c r="L542" s="22"/>
      <c r="M542" s="20"/>
      <c r="N542" s="21"/>
      <c r="O542" s="22"/>
      <c r="P542" s="20"/>
      <c r="Q542" s="22"/>
      <c r="R542" s="3" t="str">
        <f>IF(OR(G542="12R",G542="12L"),_xlfn.XLOOKUP(C542,DB!$A$2:$A$255,DB!$B$2:$B$255,""),IF(OR(G542="30L",G542="30R"),_xlfn.XLOOKUP(C542,DB!$A$2:$A$255,DB!$C$2:$C$255,""),""))</f>
        <v/>
      </c>
      <c r="S542" s="3">
        <f t="shared" si="9"/>
        <v>0</v>
      </c>
      <c r="T542" s="3" t="str">
        <f>_xlfn.XLOOKUP(C542,DB!$A$2:$A$255,DB!$D$2:$D$255,"")</f>
        <v/>
      </c>
    </row>
    <row r="543" spans="1:20" x14ac:dyDescent="0.2">
      <c r="A543" s="20"/>
      <c r="B543" s="20"/>
      <c r="C543" s="20"/>
      <c r="D543" s="20"/>
      <c r="E543" s="20"/>
      <c r="F543" s="21"/>
      <c r="G543" s="20"/>
      <c r="H543" s="20"/>
      <c r="I543" s="22"/>
      <c r="J543" s="20"/>
      <c r="K543" s="20"/>
      <c r="L543" s="22"/>
      <c r="M543" s="20"/>
      <c r="N543" s="21"/>
      <c r="O543" s="22"/>
      <c r="P543" s="20"/>
      <c r="Q543" s="22"/>
      <c r="R543" s="3" t="str">
        <f>IF(OR(G543="12R",G543="12L"),_xlfn.XLOOKUP(C543,DB!$A$2:$A$255,DB!$B$2:$B$255,""),IF(OR(G543="30L",G543="30R"),_xlfn.XLOOKUP(C543,DB!$A$2:$A$255,DB!$C$2:$C$255,""),""))</f>
        <v/>
      </c>
      <c r="S543" s="3">
        <f t="shared" si="9"/>
        <v>0</v>
      </c>
      <c r="T543" s="3" t="str">
        <f>_xlfn.XLOOKUP(C543,DB!$A$2:$A$255,DB!$D$2:$D$255,"")</f>
        <v/>
      </c>
    </row>
    <row r="544" spans="1:20" x14ac:dyDescent="0.2">
      <c r="A544" s="20"/>
      <c r="B544" s="20"/>
      <c r="C544" s="20"/>
      <c r="D544" s="20"/>
      <c r="E544" s="20"/>
      <c r="F544" s="21"/>
      <c r="G544" s="20"/>
      <c r="H544" s="20"/>
      <c r="I544" s="22"/>
      <c r="J544" s="20"/>
      <c r="K544" s="20"/>
      <c r="L544" s="22"/>
      <c r="M544" s="20"/>
      <c r="N544" s="21"/>
      <c r="O544" s="22"/>
      <c r="P544" s="20"/>
      <c r="Q544" s="22"/>
      <c r="R544" s="3" t="str">
        <f>IF(OR(G544="12R",G544="12L"),_xlfn.XLOOKUP(C544,DB!$A$2:$A$255,DB!$B$2:$B$255,""),IF(OR(G544="30L",G544="30R"),_xlfn.XLOOKUP(C544,DB!$A$2:$A$255,DB!$C$2:$C$255,""),""))</f>
        <v/>
      </c>
      <c r="S544" s="3">
        <f t="shared" si="9"/>
        <v>0</v>
      </c>
      <c r="T544" s="3" t="str">
        <f>_xlfn.XLOOKUP(C544,DB!$A$2:$A$255,DB!$D$2:$D$255,"")</f>
        <v/>
      </c>
    </row>
    <row r="545" spans="1:20" x14ac:dyDescent="0.2">
      <c r="A545" s="20"/>
      <c r="B545" s="20"/>
      <c r="C545" s="20"/>
      <c r="D545" s="20"/>
      <c r="E545" s="20"/>
      <c r="F545" s="21"/>
      <c r="G545" s="20"/>
      <c r="H545" s="20"/>
      <c r="I545" s="22"/>
      <c r="J545" s="20"/>
      <c r="K545" s="20"/>
      <c r="L545" s="22"/>
      <c r="M545" s="20"/>
      <c r="N545" s="21"/>
      <c r="O545" s="22"/>
      <c r="P545" s="20"/>
      <c r="Q545" s="22"/>
      <c r="R545" s="3" t="str">
        <f>IF(OR(G545="12R",G545="12L"),_xlfn.XLOOKUP(C545,DB!$A$2:$A$255,DB!$B$2:$B$255,""),IF(OR(G545="30L",G545="30R"),_xlfn.XLOOKUP(C545,DB!$A$2:$A$255,DB!$C$2:$C$255,""),""))</f>
        <v/>
      </c>
      <c r="S545" s="3">
        <f t="shared" si="9"/>
        <v>0</v>
      </c>
      <c r="T545" s="3" t="str">
        <f>_xlfn.XLOOKUP(C545,DB!$A$2:$A$255,DB!$D$2:$D$255,"")</f>
        <v/>
      </c>
    </row>
    <row r="546" spans="1:20" x14ac:dyDescent="0.2">
      <c r="A546" s="20"/>
      <c r="B546" s="20"/>
      <c r="C546" s="20"/>
      <c r="D546" s="20"/>
      <c r="E546" s="20"/>
      <c r="F546" s="21"/>
      <c r="G546" s="20"/>
      <c r="H546" s="20"/>
      <c r="I546" s="22"/>
      <c r="J546" s="20"/>
      <c r="K546" s="20"/>
      <c r="L546" s="22"/>
      <c r="M546" s="20"/>
      <c r="N546" s="21"/>
      <c r="O546" s="22"/>
      <c r="P546" s="20"/>
      <c r="Q546" s="22"/>
      <c r="R546" s="3" t="str">
        <f>IF(OR(G546="12R",G546="12L"),_xlfn.XLOOKUP(C546,DB!$A$2:$A$255,DB!$B$2:$B$255,""),IF(OR(G546="30L",G546="30R"),_xlfn.XLOOKUP(C546,DB!$A$2:$A$255,DB!$C$2:$C$255,""),""))</f>
        <v/>
      </c>
      <c r="S546" s="3">
        <f t="shared" si="9"/>
        <v>0</v>
      </c>
      <c r="T546" s="3" t="str">
        <f>_xlfn.XLOOKUP(C546,DB!$A$2:$A$255,DB!$D$2:$D$255,"")</f>
        <v/>
      </c>
    </row>
    <row r="547" spans="1:20" x14ac:dyDescent="0.2">
      <c r="A547" s="20"/>
      <c r="B547" s="20"/>
      <c r="C547" s="20"/>
      <c r="D547" s="20"/>
      <c r="E547" s="20"/>
      <c r="F547" s="21"/>
      <c r="G547" s="20"/>
      <c r="H547" s="20"/>
      <c r="I547" s="22"/>
      <c r="J547" s="20"/>
      <c r="K547" s="20"/>
      <c r="L547" s="22"/>
      <c r="M547" s="20"/>
      <c r="N547" s="21"/>
      <c r="O547" s="22"/>
      <c r="P547" s="20"/>
      <c r="Q547" s="22"/>
      <c r="R547" s="3" t="str">
        <f>IF(OR(G547="12R",G547="12L"),_xlfn.XLOOKUP(C547,DB!$A$2:$A$255,DB!$B$2:$B$255,""),IF(OR(G547="30L",G547="30R"),_xlfn.XLOOKUP(C547,DB!$A$2:$A$255,DB!$C$2:$C$255,""),""))</f>
        <v/>
      </c>
      <c r="S547" s="3">
        <f t="shared" si="9"/>
        <v>0</v>
      </c>
      <c r="T547" s="3" t="str">
        <f>_xlfn.XLOOKUP(C547,DB!$A$2:$A$255,DB!$D$2:$D$255,"")</f>
        <v/>
      </c>
    </row>
    <row r="548" spans="1:20" x14ac:dyDescent="0.2">
      <c r="A548" s="20"/>
      <c r="B548" s="20"/>
      <c r="C548" s="20"/>
      <c r="D548" s="20"/>
      <c r="E548" s="20"/>
      <c r="F548" s="21"/>
      <c r="G548" s="20"/>
      <c r="H548" s="20"/>
      <c r="I548" s="22"/>
      <c r="J548" s="20"/>
      <c r="K548" s="20"/>
      <c r="L548" s="22"/>
      <c r="M548" s="20"/>
      <c r="N548" s="21"/>
      <c r="O548" s="22"/>
      <c r="P548" s="20"/>
      <c r="Q548" s="22"/>
      <c r="R548" s="3" t="str">
        <f>IF(OR(G548="12R",G548="12L"),_xlfn.XLOOKUP(C548,DB!$A$2:$A$255,DB!$B$2:$B$255,""),IF(OR(G548="30L",G548="30R"),_xlfn.XLOOKUP(C548,DB!$A$2:$A$255,DB!$C$2:$C$255,""),""))</f>
        <v/>
      </c>
      <c r="S548" s="3">
        <f t="shared" si="9"/>
        <v>0</v>
      </c>
      <c r="T548" s="3" t="str">
        <f>_xlfn.XLOOKUP(C548,DB!$A$2:$A$255,DB!$D$2:$D$255,"")</f>
        <v/>
      </c>
    </row>
    <row r="549" spans="1:20" x14ac:dyDescent="0.2">
      <c r="A549" s="20"/>
      <c r="B549" s="20"/>
      <c r="C549" s="20"/>
      <c r="D549" s="20"/>
      <c r="E549" s="20"/>
      <c r="F549" s="21"/>
      <c r="G549" s="20"/>
      <c r="H549" s="20"/>
      <c r="I549" s="22"/>
      <c r="J549" s="20"/>
      <c r="K549" s="20"/>
      <c r="L549" s="22"/>
      <c r="M549" s="20"/>
      <c r="N549" s="21"/>
      <c r="O549" s="22"/>
      <c r="P549" s="20"/>
      <c r="Q549" s="22"/>
      <c r="R549" s="3" t="str">
        <f>IF(OR(G549="12R",G549="12L"),_xlfn.XLOOKUP(C549,DB!$A$2:$A$255,DB!$B$2:$B$255,""),IF(OR(G549="30L",G549="30R"),_xlfn.XLOOKUP(C549,DB!$A$2:$A$255,DB!$C$2:$C$255,""),""))</f>
        <v/>
      </c>
      <c r="S549" s="3">
        <f t="shared" si="9"/>
        <v>0</v>
      </c>
      <c r="T549" s="3" t="str">
        <f>_xlfn.XLOOKUP(C549,DB!$A$2:$A$255,DB!$D$2:$D$255,"")</f>
        <v/>
      </c>
    </row>
    <row r="550" spans="1:20" x14ac:dyDescent="0.2">
      <c r="A550" s="20"/>
      <c r="B550" s="20"/>
      <c r="C550" s="20"/>
      <c r="D550" s="20"/>
      <c r="E550" s="20"/>
      <c r="F550" s="21"/>
      <c r="G550" s="20"/>
      <c r="H550" s="20"/>
      <c r="I550" s="22"/>
      <c r="J550" s="20"/>
      <c r="K550" s="20"/>
      <c r="L550" s="22"/>
      <c r="M550" s="20"/>
      <c r="N550" s="21"/>
      <c r="O550" s="22"/>
      <c r="P550" s="20"/>
      <c r="Q550" s="22"/>
      <c r="R550" s="3" t="str">
        <f>IF(OR(G550="12R",G550="12L"),_xlfn.XLOOKUP(C550,DB!$A$2:$A$255,DB!$B$2:$B$255,""),IF(OR(G550="30L",G550="30R"),_xlfn.XLOOKUP(C550,DB!$A$2:$A$255,DB!$C$2:$C$255,""),""))</f>
        <v/>
      </c>
      <c r="S550" s="3">
        <f t="shared" si="9"/>
        <v>0</v>
      </c>
      <c r="T550" s="3" t="str">
        <f>_xlfn.XLOOKUP(C550,DB!$A$2:$A$255,DB!$D$2:$D$255,"")</f>
        <v/>
      </c>
    </row>
    <row r="551" spans="1:20" x14ac:dyDescent="0.2">
      <c r="A551" s="20"/>
      <c r="B551" s="20"/>
      <c r="C551" s="20"/>
      <c r="D551" s="20"/>
      <c r="E551" s="20"/>
      <c r="F551" s="21"/>
      <c r="G551" s="20"/>
      <c r="H551" s="20"/>
      <c r="I551" s="22"/>
      <c r="J551" s="20"/>
      <c r="K551" s="20"/>
      <c r="L551" s="22"/>
      <c r="M551" s="20"/>
      <c r="N551" s="21"/>
      <c r="O551" s="22"/>
      <c r="P551" s="20"/>
      <c r="Q551" s="22"/>
      <c r="R551" s="3" t="str">
        <f>IF(OR(G551="12R",G551="12L"),_xlfn.XLOOKUP(C551,DB!$A$2:$A$255,DB!$B$2:$B$255,""),IF(OR(G551="30L",G551="30R"),_xlfn.XLOOKUP(C551,DB!$A$2:$A$255,DB!$C$2:$C$255,""),""))</f>
        <v/>
      </c>
      <c r="S551" s="3">
        <f t="shared" si="9"/>
        <v>0</v>
      </c>
      <c r="T551" s="3" t="str">
        <f>_xlfn.XLOOKUP(C551,DB!$A$2:$A$255,DB!$D$2:$D$255,"")</f>
        <v/>
      </c>
    </row>
    <row r="552" spans="1:20" x14ac:dyDescent="0.2">
      <c r="A552" s="20"/>
      <c r="B552" s="20"/>
      <c r="C552" s="20"/>
      <c r="D552" s="20"/>
      <c r="E552" s="20"/>
      <c r="F552" s="21"/>
      <c r="G552" s="20"/>
      <c r="H552" s="20"/>
      <c r="I552" s="22"/>
      <c r="J552" s="20"/>
      <c r="K552" s="20"/>
      <c r="L552" s="22"/>
      <c r="M552" s="20"/>
      <c r="N552" s="21"/>
      <c r="O552" s="22"/>
      <c r="P552" s="20"/>
      <c r="Q552" s="22"/>
      <c r="R552" s="3" t="str">
        <f>IF(OR(G552="12R",G552="12L"),_xlfn.XLOOKUP(C552,DB!$A$2:$A$255,DB!$B$2:$B$255,""),IF(OR(G552="30L",G552="30R"),_xlfn.XLOOKUP(C552,DB!$A$2:$A$255,DB!$C$2:$C$255,""),""))</f>
        <v/>
      </c>
      <c r="S552" s="3">
        <f t="shared" si="9"/>
        <v>0</v>
      </c>
      <c r="T552" s="3" t="str">
        <f>_xlfn.XLOOKUP(C552,DB!$A$2:$A$255,DB!$D$2:$D$255,"")</f>
        <v/>
      </c>
    </row>
    <row r="553" spans="1:20" x14ac:dyDescent="0.2">
      <c r="A553" s="20"/>
      <c r="B553" s="20"/>
      <c r="C553" s="20"/>
      <c r="D553" s="20"/>
      <c r="E553" s="20"/>
      <c r="F553" s="21"/>
      <c r="G553" s="20"/>
      <c r="H553" s="20"/>
      <c r="I553" s="22"/>
      <c r="J553" s="20"/>
      <c r="K553" s="20"/>
      <c r="L553" s="22"/>
      <c r="M553" s="20"/>
      <c r="N553" s="21"/>
      <c r="O553" s="22"/>
      <c r="P553" s="20"/>
      <c r="Q553" s="22"/>
      <c r="R553" s="3" t="str">
        <f>IF(OR(G553="12R",G553="12L"),_xlfn.XLOOKUP(C553,DB!$A$2:$A$255,DB!$B$2:$B$255,""),IF(OR(G553="30L",G553="30R"),_xlfn.XLOOKUP(C553,DB!$A$2:$A$255,DB!$C$2:$C$255,""),""))</f>
        <v/>
      </c>
      <c r="S553" s="3">
        <f t="shared" si="9"/>
        <v>0</v>
      </c>
      <c r="T553" s="3" t="str">
        <f>_xlfn.XLOOKUP(C553,DB!$A$2:$A$255,DB!$D$2:$D$255,"")</f>
        <v/>
      </c>
    </row>
    <row r="554" spans="1:20" x14ac:dyDescent="0.2">
      <c r="A554" s="20"/>
      <c r="B554" s="20"/>
      <c r="C554" s="20"/>
      <c r="D554" s="20"/>
      <c r="E554" s="20"/>
      <c r="F554" s="21"/>
      <c r="G554" s="20"/>
      <c r="H554" s="20"/>
      <c r="I554" s="22"/>
      <c r="J554" s="20"/>
      <c r="K554" s="20"/>
      <c r="L554" s="22"/>
      <c r="M554" s="20"/>
      <c r="N554" s="21"/>
      <c r="O554" s="22"/>
      <c r="P554" s="20"/>
      <c r="Q554" s="22"/>
      <c r="R554" s="3" t="str">
        <f>IF(OR(G554="12R",G554="12L"),_xlfn.XLOOKUP(C554,DB!$A$2:$A$255,DB!$B$2:$B$255,""),IF(OR(G554="30L",G554="30R"),_xlfn.XLOOKUP(C554,DB!$A$2:$A$255,DB!$C$2:$C$255,""),""))</f>
        <v/>
      </c>
      <c r="S554" s="3">
        <f t="shared" si="9"/>
        <v>0</v>
      </c>
      <c r="T554" s="3" t="str">
        <f>_xlfn.XLOOKUP(C554,DB!$A$2:$A$255,DB!$D$2:$D$255,"")</f>
        <v/>
      </c>
    </row>
    <row r="555" spans="1:20" x14ac:dyDescent="0.2">
      <c r="A555" s="20"/>
      <c r="B555" s="20"/>
      <c r="C555" s="20"/>
      <c r="D555" s="20"/>
      <c r="E555" s="20"/>
      <c r="F555" s="21"/>
      <c r="G555" s="20"/>
      <c r="H555" s="20"/>
      <c r="I555" s="22"/>
      <c r="J555" s="20"/>
      <c r="K555" s="20"/>
      <c r="L555" s="22"/>
      <c r="M555" s="20"/>
      <c r="N555" s="21"/>
      <c r="O555" s="22"/>
      <c r="P555" s="20"/>
      <c r="Q555" s="22"/>
      <c r="R555" s="3" t="str">
        <f>IF(OR(G555="12R",G555="12L"),_xlfn.XLOOKUP(C555,DB!$A$2:$A$255,DB!$B$2:$B$255,""),IF(OR(G555="30L",G555="30R"),_xlfn.XLOOKUP(C555,DB!$A$2:$A$255,DB!$C$2:$C$255,""),""))</f>
        <v/>
      </c>
      <c r="S555" s="3">
        <f t="shared" si="9"/>
        <v>0</v>
      </c>
      <c r="T555" s="3" t="str">
        <f>_xlfn.XLOOKUP(C555,DB!$A$2:$A$255,DB!$D$2:$D$255,"")</f>
        <v/>
      </c>
    </row>
    <row r="556" spans="1:20" x14ac:dyDescent="0.2">
      <c r="A556" s="20"/>
      <c r="B556" s="20"/>
      <c r="C556" s="20"/>
      <c r="D556" s="20"/>
      <c r="E556" s="20"/>
      <c r="F556" s="21"/>
      <c r="G556" s="20"/>
      <c r="H556" s="20"/>
      <c r="I556" s="22"/>
      <c r="J556" s="20"/>
      <c r="K556" s="20"/>
      <c r="L556" s="22"/>
      <c r="M556" s="20"/>
      <c r="N556" s="21"/>
      <c r="O556" s="22"/>
      <c r="P556" s="20"/>
      <c r="Q556" s="22"/>
      <c r="R556" s="3" t="str">
        <f>IF(OR(G556="12R",G556="12L"),_xlfn.XLOOKUP(C556,DB!$A$2:$A$255,DB!$B$2:$B$255,""),IF(OR(G556="30L",G556="30R"),_xlfn.XLOOKUP(C556,DB!$A$2:$A$255,DB!$C$2:$C$255,""),""))</f>
        <v/>
      </c>
      <c r="S556" s="3">
        <f t="shared" si="9"/>
        <v>0</v>
      </c>
      <c r="T556" s="3" t="str">
        <f>_xlfn.XLOOKUP(C556,DB!$A$2:$A$255,DB!$D$2:$D$255,"")</f>
        <v/>
      </c>
    </row>
    <row r="557" spans="1:20" x14ac:dyDescent="0.2">
      <c r="A557" s="20"/>
      <c r="B557" s="20"/>
      <c r="C557" s="20"/>
      <c r="D557" s="20"/>
      <c r="E557" s="20"/>
      <c r="F557" s="21"/>
      <c r="G557" s="20"/>
      <c r="H557" s="20"/>
      <c r="I557" s="22"/>
      <c r="J557" s="20"/>
      <c r="K557" s="20"/>
      <c r="L557" s="22"/>
      <c r="M557" s="20"/>
      <c r="N557" s="21"/>
      <c r="O557" s="22"/>
      <c r="P557" s="20"/>
      <c r="Q557" s="22"/>
      <c r="R557" s="3" t="str">
        <f>IF(OR(G557="12R",G557="12L"),_xlfn.XLOOKUP(C557,DB!$A$2:$A$255,DB!$B$2:$B$255,""),IF(OR(G557="30L",G557="30R"),_xlfn.XLOOKUP(C557,DB!$A$2:$A$255,DB!$C$2:$C$255,""),""))</f>
        <v/>
      </c>
      <c r="S557" s="3">
        <f t="shared" si="9"/>
        <v>0</v>
      </c>
      <c r="T557" s="3" t="str">
        <f>_xlfn.XLOOKUP(C557,DB!$A$2:$A$255,DB!$D$2:$D$255,"")</f>
        <v/>
      </c>
    </row>
    <row r="558" spans="1:20" x14ac:dyDescent="0.2">
      <c r="A558" s="20"/>
      <c r="B558" s="20"/>
      <c r="C558" s="20"/>
      <c r="D558" s="20"/>
      <c r="E558" s="20"/>
      <c r="F558" s="21"/>
      <c r="G558" s="20"/>
      <c r="H558" s="20"/>
      <c r="I558" s="22"/>
      <c r="J558" s="20"/>
      <c r="K558" s="20"/>
      <c r="L558" s="22"/>
      <c r="M558" s="20"/>
      <c r="N558" s="21"/>
      <c r="O558" s="22"/>
      <c r="P558" s="20"/>
      <c r="Q558" s="22"/>
      <c r="R558" s="3" t="str">
        <f>IF(OR(G558="12R",G558="12L"),_xlfn.XLOOKUP(C558,DB!$A$2:$A$255,DB!$B$2:$B$255,""),IF(OR(G558="30L",G558="30R"),_xlfn.XLOOKUP(C558,DB!$A$2:$A$255,DB!$C$2:$C$255,""),""))</f>
        <v/>
      </c>
      <c r="S558" s="3">
        <f t="shared" si="9"/>
        <v>0</v>
      </c>
      <c r="T558" s="3" t="str">
        <f>_xlfn.XLOOKUP(C558,DB!$A$2:$A$255,DB!$D$2:$D$255,"")</f>
        <v/>
      </c>
    </row>
    <row r="559" spans="1:20" x14ac:dyDescent="0.2">
      <c r="A559" s="20"/>
      <c r="B559" s="20"/>
      <c r="C559" s="20"/>
      <c r="D559" s="20"/>
      <c r="E559" s="20"/>
      <c r="F559" s="21"/>
      <c r="G559" s="20"/>
      <c r="H559" s="20"/>
      <c r="I559" s="22"/>
      <c r="J559" s="20"/>
      <c r="K559" s="20"/>
      <c r="L559" s="22"/>
      <c r="M559" s="20"/>
      <c r="N559" s="21"/>
      <c r="O559" s="22"/>
      <c r="P559" s="20"/>
      <c r="Q559" s="22"/>
      <c r="R559" s="3" t="str">
        <f>IF(OR(G559="12R",G559="12L"),_xlfn.XLOOKUP(C559,DB!$A$2:$A$255,DB!$B$2:$B$255,""),IF(OR(G559="30L",G559="30R"),_xlfn.XLOOKUP(C559,DB!$A$2:$A$255,DB!$C$2:$C$255,""),""))</f>
        <v/>
      </c>
      <c r="S559" s="3">
        <f t="shared" si="9"/>
        <v>0</v>
      </c>
      <c r="T559" s="3" t="str">
        <f>_xlfn.XLOOKUP(C559,DB!$A$2:$A$255,DB!$D$2:$D$255,"")</f>
        <v/>
      </c>
    </row>
    <row r="560" spans="1:20" x14ac:dyDescent="0.2">
      <c r="A560" s="20"/>
      <c r="B560" s="20"/>
      <c r="C560" s="20"/>
      <c r="D560" s="20"/>
      <c r="E560" s="20"/>
      <c r="F560" s="21"/>
      <c r="G560" s="20"/>
      <c r="H560" s="20"/>
      <c r="I560" s="22"/>
      <c r="J560" s="20"/>
      <c r="K560" s="20"/>
      <c r="L560" s="22"/>
      <c r="M560" s="20"/>
      <c r="N560" s="21"/>
      <c r="O560" s="22"/>
      <c r="P560" s="20"/>
      <c r="Q560" s="22"/>
      <c r="R560" s="3" t="str">
        <f>IF(OR(G560="12R",G560="12L"),_xlfn.XLOOKUP(C560,DB!$A$2:$A$255,DB!$B$2:$B$255,""),IF(OR(G560="30L",G560="30R"),_xlfn.XLOOKUP(C560,DB!$A$2:$A$255,DB!$C$2:$C$255,""),""))</f>
        <v/>
      </c>
      <c r="S560" s="3">
        <f t="shared" si="9"/>
        <v>0</v>
      </c>
      <c r="T560" s="3" t="str">
        <f>_xlfn.XLOOKUP(C560,DB!$A$2:$A$255,DB!$D$2:$D$255,"")</f>
        <v/>
      </c>
    </row>
    <row r="561" spans="1:20" x14ac:dyDescent="0.2">
      <c r="A561" s="20"/>
      <c r="B561" s="20"/>
      <c r="C561" s="20"/>
      <c r="D561" s="20"/>
      <c r="E561" s="20"/>
      <c r="F561" s="21"/>
      <c r="G561" s="20"/>
      <c r="H561" s="20"/>
      <c r="I561" s="22"/>
      <c r="J561" s="20"/>
      <c r="K561" s="20"/>
      <c r="L561" s="22"/>
      <c r="M561" s="20"/>
      <c r="N561" s="21"/>
      <c r="O561" s="22"/>
      <c r="P561" s="20"/>
      <c r="Q561" s="22"/>
      <c r="R561" s="3" t="str">
        <f>IF(OR(G561="12R",G561="12L"),_xlfn.XLOOKUP(C561,DB!$A$2:$A$255,DB!$B$2:$B$255,""),IF(OR(G561="30L",G561="30R"),_xlfn.XLOOKUP(C561,DB!$A$2:$A$255,DB!$C$2:$C$255,""),""))</f>
        <v/>
      </c>
      <c r="S561" s="3">
        <f t="shared" si="9"/>
        <v>0</v>
      </c>
      <c r="T561" s="3" t="str">
        <f>_xlfn.XLOOKUP(C561,DB!$A$2:$A$255,DB!$D$2:$D$255,"")</f>
        <v/>
      </c>
    </row>
    <row r="562" spans="1:20" x14ac:dyDescent="0.2">
      <c r="A562" s="20"/>
      <c r="B562" s="20"/>
      <c r="C562" s="20"/>
      <c r="D562" s="20"/>
      <c r="E562" s="20"/>
      <c r="F562" s="21"/>
      <c r="G562" s="20"/>
      <c r="H562" s="20"/>
      <c r="I562" s="22"/>
      <c r="J562" s="20"/>
      <c r="K562" s="20"/>
      <c r="L562" s="22"/>
      <c r="M562" s="20"/>
      <c r="N562" s="21"/>
      <c r="O562" s="22"/>
      <c r="P562" s="20"/>
      <c r="Q562" s="22"/>
      <c r="R562" s="3" t="str">
        <f>IF(OR(G562="12R",G562="12L"),_xlfn.XLOOKUP(C562,DB!$A$2:$A$255,DB!$B$2:$B$255,""),IF(OR(G562="30L",G562="30R"),_xlfn.XLOOKUP(C562,DB!$A$2:$A$255,DB!$C$2:$C$255,""),""))</f>
        <v/>
      </c>
      <c r="S562" s="3">
        <f t="shared" si="9"/>
        <v>0</v>
      </c>
      <c r="T562" s="3" t="str">
        <f>_xlfn.XLOOKUP(C562,DB!$A$2:$A$255,DB!$D$2:$D$255,"")</f>
        <v/>
      </c>
    </row>
    <row r="563" spans="1:20" x14ac:dyDescent="0.2">
      <c r="A563" s="20"/>
      <c r="B563" s="20"/>
      <c r="C563" s="20"/>
      <c r="D563" s="20"/>
      <c r="E563" s="20"/>
      <c r="F563" s="21"/>
      <c r="G563" s="20"/>
      <c r="H563" s="20"/>
      <c r="I563" s="22"/>
      <c r="J563" s="20"/>
      <c r="K563" s="20"/>
      <c r="L563" s="22"/>
      <c r="M563" s="20"/>
      <c r="N563" s="21"/>
      <c r="O563" s="22"/>
      <c r="P563" s="20"/>
      <c r="Q563" s="22"/>
      <c r="R563" s="3" t="str">
        <f>IF(OR(G563="12R",G563="12L"),_xlfn.XLOOKUP(C563,DB!$A$2:$A$255,DB!$B$2:$B$255,""),IF(OR(G563="30L",G563="30R"),_xlfn.XLOOKUP(C563,DB!$A$2:$A$255,DB!$C$2:$C$255,""),""))</f>
        <v/>
      </c>
      <c r="S563" s="3">
        <f t="shared" si="9"/>
        <v>0</v>
      </c>
      <c r="T563" s="3" t="str">
        <f>_xlfn.XLOOKUP(C563,DB!$A$2:$A$255,DB!$D$2:$D$255,"")</f>
        <v/>
      </c>
    </row>
    <row r="564" spans="1:20" x14ac:dyDescent="0.2">
      <c r="A564" s="20"/>
      <c r="B564" s="20"/>
      <c r="C564" s="20"/>
      <c r="D564" s="20"/>
      <c r="E564" s="20"/>
      <c r="F564" s="21"/>
      <c r="G564" s="20"/>
      <c r="H564" s="20"/>
      <c r="I564" s="22"/>
      <c r="J564" s="20"/>
      <c r="K564" s="20"/>
      <c r="L564" s="22"/>
      <c r="M564" s="20"/>
      <c r="N564" s="21"/>
      <c r="O564" s="22"/>
      <c r="P564" s="20"/>
      <c r="Q564" s="22"/>
      <c r="R564" s="3" t="str">
        <f>IF(OR(G564="12R",G564="12L"),_xlfn.XLOOKUP(C564,DB!$A$2:$A$255,DB!$B$2:$B$255,""),IF(OR(G564="30L",G564="30R"),_xlfn.XLOOKUP(C564,DB!$A$2:$A$255,DB!$C$2:$C$255,""),""))</f>
        <v/>
      </c>
      <c r="S564" s="3">
        <f t="shared" si="9"/>
        <v>0</v>
      </c>
      <c r="T564" s="3" t="str">
        <f>_xlfn.XLOOKUP(C564,DB!$A$2:$A$255,DB!$D$2:$D$255,"")</f>
        <v/>
      </c>
    </row>
    <row r="565" spans="1:20" x14ac:dyDescent="0.2">
      <c r="A565" s="20"/>
      <c r="B565" s="20"/>
      <c r="C565" s="20"/>
      <c r="D565" s="20"/>
      <c r="E565" s="20"/>
      <c r="F565" s="21"/>
      <c r="G565" s="20"/>
      <c r="H565" s="20"/>
      <c r="I565" s="22"/>
      <c r="J565" s="20"/>
      <c r="K565" s="20"/>
      <c r="L565" s="22"/>
      <c r="M565" s="20"/>
      <c r="N565" s="21"/>
      <c r="O565" s="22"/>
      <c r="P565" s="20"/>
      <c r="Q565" s="22"/>
      <c r="R565" s="3" t="str">
        <f>IF(OR(G565="12R",G565="12L"),_xlfn.XLOOKUP(C565,DB!$A$2:$A$255,DB!$B$2:$B$255,""),IF(OR(G565="30L",G565="30R"),_xlfn.XLOOKUP(C565,DB!$A$2:$A$255,DB!$C$2:$C$255,""),""))</f>
        <v/>
      </c>
      <c r="S565" s="3">
        <f t="shared" si="9"/>
        <v>0</v>
      </c>
      <c r="T565" s="3" t="str">
        <f>_xlfn.XLOOKUP(C565,DB!$A$2:$A$255,DB!$D$2:$D$255,"")</f>
        <v/>
      </c>
    </row>
    <row r="566" spans="1:20" x14ac:dyDescent="0.2">
      <c r="A566" s="20"/>
      <c r="B566" s="20"/>
      <c r="C566" s="20"/>
      <c r="D566" s="20"/>
      <c r="E566" s="20"/>
      <c r="F566" s="21"/>
      <c r="G566" s="20"/>
      <c r="H566" s="20"/>
      <c r="I566" s="22"/>
      <c r="J566" s="20"/>
      <c r="K566" s="20"/>
      <c r="L566" s="22"/>
      <c r="M566" s="20"/>
      <c r="N566" s="21"/>
      <c r="O566" s="22"/>
      <c r="P566" s="20"/>
      <c r="Q566" s="22"/>
      <c r="R566" s="3" t="str">
        <f>IF(OR(G566="12R",G566="12L"),_xlfn.XLOOKUP(C566,DB!$A$2:$A$255,DB!$B$2:$B$255,""),IF(OR(G566="30L",G566="30R"),_xlfn.XLOOKUP(C566,DB!$A$2:$A$255,DB!$C$2:$C$255,""),""))</f>
        <v/>
      </c>
      <c r="S566" s="3">
        <f t="shared" si="9"/>
        <v>0</v>
      </c>
      <c r="T566" s="3" t="str">
        <f>_xlfn.XLOOKUP(C566,DB!$A$2:$A$255,DB!$D$2:$D$255,"")</f>
        <v/>
      </c>
    </row>
    <row r="567" spans="1:20" x14ac:dyDescent="0.2">
      <c r="A567" s="20"/>
      <c r="B567" s="20"/>
      <c r="C567" s="20"/>
      <c r="D567" s="20"/>
      <c r="E567" s="20"/>
      <c r="F567" s="21"/>
      <c r="G567" s="20"/>
      <c r="H567" s="20"/>
      <c r="I567" s="22"/>
      <c r="J567" s="20"/>
      <c r="K567" s="20"/>
      <c r="L567" s="22"/>
      <c r="M567" s="20"/>
      <c r="N567" s="21"/>
      <c r="O567" s="22"/>
      <c r="P567" s="20"/>
      <c r="Q567" s="22"/>
      <c r="R567" s="3" t="str">
        <f>IF(OR(G567="12R",G567="12L"),_xlfn.XLOOKUP(C567,DB!$A$2:$A$255,DB!$B$2:$B$255,""),IF(OR(G567="30L",G567="30R"),_xlfn.XLOOKUP(C567,DB!$A$2:$A$255,DB!$C$2:$C$255,""),""))</f>
        <v/>
      </c>
      <c r="S567" s="3">
        <f t="shared" si="9"/>
        <v>0</v>
      </c>
      <c r="T567" s="3" t="str">
        <f>_xlfn.XLOOKUP(C567,DB!$A$2:$A$255,DB!$D$2:$D$255,"")</f>
        <v/>
      </c>
    </row>
    <row r="568" spans="1:20" x14ac:dyDescent="0.2">
      <c r="A568" s="20"/>
      <c r="B568" s="20"/>
      <c r="C568" s="20"/>
      <c r="D568" s="20"/>
      <c r="E568" s="20"/>
      <c r="F568" s="21"/>
      <c r="G568" s="20"/>
      <c r="H568" s="20"/>
      <c r="I568" s="22"/>
      <c r="J568" s="20"/>
      <c r="K568" s="20"/>
      <c r="L568" s="22"/>
      <c r="M568" s="20"/>
      <c r="N568" s="21"/>
      <c r="O568" s="22"/>
      <c r="P568" s="20"/>
      <c r="Q568" s="22"/>
      <c r="R568" s="3" t="str">
        <f>IF(OR(G568="12R",G568="12L"),_xlfn.XLOOKUP(C568,DB!$A$2:$A$255,DB!$B$2:$B$255,""),IF(OR(G568="30L",G568="30R"),_xlfn.XLOOKUP(C568,DB!$A$2:$A$255,DB!$C$2:$C$255,""),""))</f>
        <v/>
      </c>
      <c r="S568" s="3">
        <f t="shared" si="9"/>
        <v>0</v>
      </c>
      <c r="T568" s="3" t="str">
        <f>_xlfn.XLOOKUP(C568,DB!$A$2:$A$255,DB!$D$2:$D$255,"")</f>
        <v/>
      </c>
    </row>
    <row r="569" spans="1:20" x14ac:dyDescent="0.2">
      <c r="A569" s="20"/>
      <c r="B569" s="20"/>
      <c r="C569" s="20"/>
      <c r="D569" s="20"/>
      <c r="E569" s="20"/>
      <c r="F569" s="21"/>
      <c r="G569" s="20"/>
      <c r="H569" s="20"/>
      <c r="I569" s="22"/>
      <c r="J569" s="20"/>
      <c r="K569" s="20"/>
      <c r="L569" s="22"/>
      <c r="M569" s="20"/>
      <c r="N569" s="21"/>
      <c r="O569" s="22"/>
      <c r="P569" s="20"/>
      <c r="Q569" s="22"/>
      <c r="R569" s="3" t="str">
        <f>IF(OR(G569="12R",G569="12L"),_xlfn.XLOOKUP(C569,DB!$A$2:$A$255,DB!$B$2:$B$255,""),IF(OR(G569="30L",G569="30R"),_xlfn.XLOOKUP(C569,DB!$A$2:$A$255,DB!$C$2:$C$255,""),""))</f>
        <v/>
      </c>
      <c r="S569" s="3">
        <f t="shared" si="9"/>
        <v>0</v>
      </c>
      <c r="T569" s="3" t="str">
        <f>_xlfn.XLOOKUP(C569,DB!$A$2:$A$255,DB!$D$2:$D$255,"")</f>
        <v/>
      </c>
    </row>
    <row r="570" spans="1:20" x14ac:dyDescent="0.2">
      <c r="A570" s="20"/>
      <c r="B570" s="20"/>
      <c r="C570" s="20"/>
      <c r="D570" s="20"/>
      <c r="E570" s="20"/>
      <c r="F570" s="21"/>
      <c r="G570" s="20"/>
      <c r="H570" s="20"/>
      <c r="I570" s="22"/>
      <c r="J570" s="20"/>
      <c r="K570" s="20"/>
      <c r="L570" s="22"/>
      <c r="M570" s="20"/>
      <c r="N570" s="21"/>
      <c r="O570" s="22"/>
      <c r="P570" s="20"/>
      <c r="Q570" s="22"/>
      <c r="R570" s="3" t="str">
        <f>IF(OR(G570="12R",G570="12L"),_xlfn.XLOOKUP(C570,DB!$A$2:$A$255,DB!$B$2:$B$255,""),IF(OR(G570="30L",G570="30R"),_xlfn.XLOOKUP(C570,DB!$A$2:$A$255,DB!$C$2:$C$255,""),""))</f>
        <v/>
      </c>
      <c r="S570" s="3">
        <f t="shared" si="9"/>
        <v>0</v>
      </c>
      <c r="T570" s="3" t="str">
        <f>_xlfn.XLOOKUP(C570,DB!$A$2:$A$255,DB!$D$2:$D$255,"")</f>
        <v/>
      </c>
    </row>
    <row r="571" spans="1:20" x14ac:dyDescent="0.2">
      <c r="A571" s="20"/>
      <c r="B571" s="20"/>
      <c r="C571" s="20"/>
      <c r="D571" s="20"/>
      <c r="E571" s="20"/>
      <c r="F571" s="21"/>
      <c r="G571" s="20"/>
      <c r="H571" s="20"/>
      <c r="I571" s="22"/>
      <c r="J571" s="20"/>
      <c r="K571" s="20"/>
      <c r="L571" s="22"/>
      <c r="M571" s="20"/>
      <c r="N571" s="21"/>
      <c r="O571" s="22"/>
      <c r="P571" s="20"/>
      <c r="Q571" s="22"/>
      <c r="R571" s="3" t="str">
        <f>IF(OR(G571="12R",G571="12L"),_xlfn.XLOOKUP(C571,DB!$A$2:$A$255,DB!$B$2:$B$255,""),IF(OR(G571="30L",G571="30R"),_xlfn.XLOOKUP(C571,DB!$A$2:$A$255,DB!$C$2:$C$255,""),""))</f>
        <v/>
      </c>
      <c r="S571" s="3">
        <f t="shared" si="9"/>
        <v>0</v>
      </c>
      <c r="T571" s="3" t="str">
        <f>_xlfn.XLOOKUP(C571,DB!$A$2:$A$255,DB!$D$2:$D$255,"")</f>
        <v/>
      </c>
    </row>
    <row r="572" spans="1:20" x14ac:dyDescent="0.2">
      <c r="A572" s="20"/>
      <c r="B572" s="20"/>
      <c r="C572" s="20"/>
      <c r="D572" s="20"/>
      <c r="E572" s="20"/>
      <c r="F572" s="21"/>
      <c r="G572" s="20"/>
      <c r="H572" s="20"/>
      <c r="I572" s="22"/>
      <c r="J572" s="20"/>
      <c r="K572" s="20"/>
      <c r="L572" s="22"/>
      <c r="M572" s="20"/>
      <c r="N572" s="21"/>
      <c r="O572" s="22"/>
      <c r="P572" s="20"/>
      <c r="Q572" s="22"/>
      <c r="R572" s="3" t="str">
        <f>IF(OR(G572="12R",G572="12L"),_xlfn.XLOOKUP(C572,DB!$A$2:$A$255,DB!$B$2:$B$255,""),IF(OR(G572="30L",G572="30R"),_xlfn.XLOOKUP(C572,DB!$A$2:$A$255,DB!$C$2:$C$255,""),""))</f>
        <v/>
      </c>
      <c r="S572" s="3">
        <f t="shared" si="9"/>
        <v>0</v>
      </c>
      <c r="T572" s="3" t="str">
        <f>_xlfn.XLOOKUP(C572,DB!$A$2:$A$255,DB!$D$2:$D$255,"")</f>
        <v/>
      </c>
    </row>
    <row r="573" spans="1:20" x14ac:dyDescent="0.2">
      <c r="A573" s="20"/>
      <c r="B573" s="20"/>
      <c r="C573" s="20"/>
      <c r="D573" s="20"/>
      <c r="E573" s="20"/>
      <c r="F573" s="21"/>
      <c r="G573" s="20"/>
      <c r="H573" s="20"/>
      <c r="I573" s="22"/>
      <c r="J573" s="20"/>
      <c r="K573" s="20"/>
      <c r="L573" s="22"/>
      <c r="M573" s="20"/>
      <c r="N573" s="21"/>
      <c r="O573" s="22"/>
      <c r="P573" s="20"/>
      <c r="Q573" s="22"/>
      <c r="R573" s="3" t="str">
        <f>IF(OR(G573="12R",G573="12L"),_xlfn.XLOOKUP(C573,DB!$A$2:$A$255,DB!$B$2:$B$255,""),IF(OR(G573="30L",G573="30R"),_xlfn.XLOOKUP(C573,DB!$A$2:$A$255,DB!$C$2:$C$255,""),""))</f>
        <v/>
      </c>
      <c r="S573" s="3">
        <f t="shared" si="9"/>
        <v>0</v>
      </c>
      <c r="T573" s="3" t="str">
        <f>_xlfn.XLOOKUP(C573,DB!$A$2:$A$255,DB!$D$2:$D$255,"")</f>
        <v/>
      </c>
    </row>
    <row r="574" spans="1:20" x14ac:dyDescent="0.2">
      <c r="A574" s="20"/>
      <c r="B574" s="20"/>
      <c r="C574" s="20"/>
      <c r="D574" s="20"/>
      <c r="E574" s="20"/>
      <c r="F574" s="21"/>
      <c r="G574" s="20"/>
      <c r="H574" s="20"/>
      <c r="I574" s="22"/>
      <c r="J574" s="20"/>
      <c r="K574" s="20"/>
      <c r="L574" s="22"/>
      <c r="M574" s="20"/>
      <c r="N574" s="21"/>
      <c r="O574" s="22"/>
      <c r="P574" s="20"/>
      <c r="Q574" s="22"/>
      <c r="R574" s="3" t="str">
        <f>IF(OR(G574="12R",G574="12L"),_xlfn.XLOOKUP(C574,DB!$A$2:$A$255,DB!$B$2:$B$255,""),IF(OR(G574="30L",G574="30R"),_xlfn.XLOOKUP(C574,DB!$A$2:$A$255,DB!$C$2:$C$255,""),""))</f>
        <v/>
      </c>
      <c r="S574" s="3">
        <f t="shared" si="9"/>
        <v>0</v>
      </c>
      <c r="T574" s="3" t="str">
        <f>_xlfn.XLOOKUP(C574,DB!$A$2:$A$255,DB!$D$2:$D$255,"")</f>
        <v/>
      </c>
    </row>
    <row r="575" spans="1:20" x14ac:dyDescent="0.2">
      <c r="A575" s="20"/>
      <c r="B575" s="20"/>
      <c r="C575" s="20"/>
      <c r="D575" s="20"/>
      <c r="E575" s="20"/>
      <c r="F575" s="21"/>
      <c r="G575" s="20"/>
      <c r="H575" s="20"/>
      <c r="I575" s="22"/>
      <c r="J575" s="20"/>
      <c r="K575" s="20"/>
      <c r="L575" s="22"/>
      <c r="M575" s="20"/>
      <c r="N575" s="21"/>
      <c r="O575" s="22"/>
      <c r="P575" s="20"/>
      <c r="Q575" s="22"/>
      <c r="R575" s="3" t="str">
        <f>IF(OR(G575="12R",G575="12L"),_xlfn.XLOOKUP(C575,DB!$A$2:$A$255,DB!$B$2:$B$255,""),IF(OR(G575="30L",G575="30R"),_xlfn.XLOOKUP(C575,DB!$A$2:$A$255,DB!$C$2:$C$255,""),""))</f>
        <v/>
      </c>
      <c r="S575" s="3">
        <f t="shared" si="9"/>
        <v>0</v>
      </c>
      <c r="T575" s="3" t="str">
        <f>_xlfn.XLOOKUP(C575,DB!$A$2:$A$255,DB!$D$2:$D$255,"")</f>
        <v/>
      </c>
    </row>
    <row r="576" spans="1:20" x14ac:dyDescent="0.2">
      <c r="A576" s="20"/>
      <c r="B576" s="20"/>
      <c r="C576" s="20"/>
      <c r="D576" s="20"/>
      <c r="E576" s="20"/>
      <c r="F576" s="21"/>
      <c r="G576" s="20"/>
      <c r="H576" s="20"/>
      <c r="I576" s="22"/>
      <c r="J576" s="20"/>
      <c r="K576" s="20"/>
      <c r="L576" s="22"/>
      <c r="M576" s="20"/>
      <c r="N576" s="21"/>
      <c r="O576" s="22"/>
      <c r="P576" s="20"/>
      <c r="Q576" s="22"/>
      <c r="R576" s="3" t="str">
        <f>IF(OR(G576="12R",G576="12L"),_xlfn.XLOOKUP(C576,DB!$A$2:$A$255,DB!$B$2:$B$255,""),IF(OR(G576="30L",G576="30R"),_xlfn.XLOOKUP(C576,DB!$A$2:$A$255,DB!$C$2:$C$255,""),""))</f>
        <v/>
      </c>
      <c r="S576" s="3">
        <f t="shared" si="9"/>
        <v>0</v>
      </c>
      <c r="T576" s="3" t="str">
        <f>_xlfn.XLOOKUP(C576,DB!$A$2:$A$255,DB!$D$2:$D$255,"")</f>
        <v/>
      </c>
    </row>
    <row r="577" spans="1:20" x14ac:dyDescent="0.2">
      <c r="A577" s="20"/>
      <c r="B577" s="20"/>
      <c r="C577" s="20"/>
      <c r="D577" s="20"/>
      <c r="E577" s="20"/>
      <c r="F577" s="21"/>
      <c r="G577" s="20"/>
      <c r="H577" s="20"/>
      <c r="I577" s="22"/>
      <c r="J577" s="20"/>
      <c r="K577" s="20"/>
      <c r="L577" s="22"/>
      <c r="M577" s="20"/>
      <c r="N577" s="21"/>
      <c r="O577" s="22"/>
      <c r="P577" s="20"/>
      <c r="Q577" s="22"/>
      <c r="R577" s="3" t="str">
        <f>IF(OR(G577="12R",G577="12L"),_xlfn.XLOOKUP(C577,DB!$A$2:$A$255,DB!$B$2:$B$255,""),IF(OR(G577="30L",G577="30R"),_xlfn.XLOOKUP(C577,DB!$A$2:$A$255,DB!$C$2:$C$255,""),""))</f>
        <v/>
      </c>
      <c r="S577" s="3">
        <f t="shared" si="9"/>
        <v>0</v>
      </c>
      <c r="T577" s="3" t="str">
        <f>_xlfn.XLOOKUP(C577,DB!$A$2:$A$255,DB!$D$2:$D$255,"")</f>
        <v/>
      </c>
    </row>
    <row r="578" spans="1:20" x14ac:dyDescent="0.2">
      <c r="A578" s="20"/>
      <c r="B578" s="20"/>
      <c r="C578" s="20"/>
      <c r="D578" s="20"/>
      <c r="E578" s="20"/>
      <c r="F578" s="21"/>
      <c r="G578" s="20"/>
      <c r="H578" s="20"/>
      <c r="I578" s="22"/>
      <c r="J578" s="20"/>
      <c r="K578" s="20"/>
      <c r="L578" s="22"/>
      <c r="M578" s="20"/>
      <c r="N578" s="21"/>
      <c r="O578" s="22"/>
      <c r="P578" s="20"/>
      <c r="Q578" s="22"/>
      <c r="R578" s="3" t="str">
        <f>IF(OR(G578="12R",G578="12L"),_xlfn.XLOOKUP(C578,DB!$A$2:$A$255,DB!$B$2:$B$255,""),IF(OR(G578="30L",G578="30R"),_xlfn.XLOOKUP(C578,DB!$A$2:$A$255,DB!$C$2:$C$255,""),""))</f>
        <v/>
      </c>
      <c r="S578" s="3">
        <f t="shared" si="9"/>
        <v>0</v>
      </c>
      <c r="T578" s="3" t="str">
        <f>_xlfn.XLOOKUP(C578,DB!$A$2:$A$255,DB!$D$2:$D$255,"")</f>
        <v/>
      </c>
    </row>
    <row r="579" spans="1:20" x14ac:dyDescent="0.2">
      <c r="A579" s="20"/>
      <c r="B579" s="20"/>
      <c r="C579" s="20"/>
      <c r="D579" s="20"/>
      <c r="E579" s="20"/>
      <c r="F579" s="21"/>
      <c r="G579" s="20"/>
      <c r="H579" s="20"/>
      <c r="I579" s="22"/>
      <c r="J579" s="20"/>
      <c r="K579" s="20"/>
      <c r="L579" s="22"/>
      <c r="M579" s="20"/>
      <c r="N579" s="21"/>
      <c r="O579" s="22"/>
      <c r="P579" s="20"/>
      <c r="Q579" s="22"/>
      <c r="R579" s="3" t="str">
        <f>IF(OR(G579="12R",G579="12L"),_xlfn.XLOOKUP(C579,DB!$A$2:$A$255,DB!$B$2:$B$255,""),IF(OR(G579="30L",G579="30R"),_xlfn.XLOOKUP(C579,DB!$A$2:$A$255,DB!$C$2:$C$255,""),""))</f>
        <v/>
      </c>
      <c r="S579" s="3">
        <f t="shared" si="9"/>
        <v>0</v>
      </c>
      <c r="T579" s="3" t="str">
        <f>_xlfn.XLOOKUP(C579,DB!$A$2:$A$255,DB!$D$2:$D$255,"")</f>
        <v/>
      </c>
    </row>
    <row r="580" spans="1:20" x14ac:dyDescent="0.2">
      <c r="A580" s="20"/>
      <c r="B580" s="20"/>
      <c r="C580" s="20"/>
      <c r="D580" s="20"/>
      <c r="E580" s="20"/>
      <c r="F580" s="21"/>
      <c r="G580" s="20"/>
      <c r="H580" s="20"/>
      <c r="I580" s="22"/>
      <c r="J580" s="20"/>
      <c r="K580" s="20"/>
      <c r="L580" s="22"/>
      <c r="M580" s="20"/>
      <c r="N580" s="21"/>
      <c r="O580" s="22"/>
      <c r="P580" s="20"/>
      <c r="Q580" s="22"/>
      <c r="R580" s="3" t="str">
        <f>IF(OR(G580="12R",G580="12L"),_xlfn.XLOOKUP(C580,DB!$A$2:$A$255,DB!$B$2:$B$255,""),IF(OR(G580="30L",G580="30R"),_xlfn.XLOOKUP(C580,DB!$A$2:$A$255,DB!$C$2:$C$255,""),""))</f>
        <v/>
      </c>
      <c r="S580" s="3">
        <f t="shared" si="9"/>
        <v>0</v>
      </c>
      <c r="T580" s="3" t="str">
        <f>_xlfn.XLOOKUP(C580,DB!$A$2:$A$255,DB!$D$2:$D$255,"")</f>
        <v/>
      </c>
    </row>
    <row r="581" spans="1:20" x14ac:dyDescent="0.2">
      <c r="A581" s="20"/>
      <c r="B581" s="20"/>
      <c r="C581" s="20"/>
      <c r="D581" s="20"/>
      <c r="E581" s="20"/>
      <c r="F581" s="21"/>
      <c r="G581" s="20"/>
      <c r="H581" s="20"/>
      <c r="I581" s="22"/>
      <c r="J581" s="20"/>
      <c r="K581" s="20"/>
      <c r="L581" s="22"/>
      <c r="M581" s="20"/>
      <c r="N581" s="21"/>
      <c r="O581" s="22"/>
      <c r="P581" s="20"/>
      <c r="Q581" s="22"/>
      <c r="R581" s="3" t="str">
        <f>IF(OR(G581="12R",G581="12L"),_xlfn.XLOOKUP(C581,DB!$A$2:$A$255,DB!$B$2:$B$255,""),IF(OR(G581="30L",G581="30R"),_xlfn.XLOOKUP(C581,DB!$A$2:$A$255,DB!$C$2:$C$255,""),""))</f>
        <v/>
      </c>
      <c r="S581" s="3">
        <f t="shared" si="9"/>
        <v>0</v>
      </c>
      <c r="T581" s="3" t="str">
        <f>_xlfn.XLOOKUP(C581,DB!$A$2:$A$255,DB!$D$2:$D$255,"")</f>
        <v/>
      </c>
    </row>
    <row r="582" spans="1:20" x14ac:dyDescent="0.2">
      <c r="A582" s="20"/>
      <c r="B582" s="20"/>
      <c r="C582" s="20"/>
      <c r="D582" s="20"/>
      <c r="E582" s="20"/>
      <c r="F582" s="21"/>
      <c r="G582" s="20"/>
      <c r="H582" s="20"/>
      <c r="I582" s="22"/>
      <c r="J582" s="20"/>
      <c r="K582" s="20"/>
      <c r="L582" s="22"/>
      <c r="M582" s="20"/>
      <c r="N582" s="21"/>
      <c r="O582" s="22"/>
      <c r="P582" s="20"/>
      <c r="Q582" s="22"/>
      <c r="R582" s="3" t="str">
        <f>IF(OR(G582="12R",G582="12L"),_xlfn.XLOOKUP(C582,DB!$A$2:$A$255,DB!$B$2:$B$255,""),IF(OR(G582="30L",G582="30R"),_xlfn.XLOOKUP(C582,DB!$A$2:$A$255,DB!$C$2:$C$255,""),""))</f>
        <v/>
      </c>
      <c r="S582" s="3">
        <f t="shared" si="9"/>
        <v>0</v>
      </c>
      <c r="T582" s="3" t="str">
        <f>_xlfn.XLOOKUP(C582,DB!$A$2:$A$255,DB!$D$2:$D$255,"")</f>
        <v/>
      </c>
    </row>
    <row r="583" spans="1:20" x14ac:dyDescent="0.2">
      <c r="A583" s="20"/>
      <c r="B583" s="20"/>
      <c r="C583" s="20"/>
      <c r="D583" s="20"/>
      <c r="E583" s="20"/>
      <c r="F583" s="21"/>
      <c r="G583" s="20"/>
      <c r="H583" s="20"/>
      <c r="I583" s="22"/>
      <c r="J583" s="20"/>
      <c r="K583" s="20"/>
      <c r="L583" s="22"/>
      <c r="M583" s="20"/>
      <c r="N583" s="21"/>
      <c r="O583" s="22"/>
      <c r="P583" s="20"/>
      <c r="Q583" s="22"/>
      <c r="R583" s="3" t="str">
        <f>IF(OR(G583="12R",G583="12L"),_xlfn.XLOOKUP(C583,DB!$A$2:$A$255,DB!$B$2:$B$255,""),IF(OR(G583="30L",G583="30R"),_xlfn.XLOOKUP(C583,DB!$A$2:$A$255,DB!$C$2:$C$255,""),""))</f>
        <v/>
      </c>
      <c r="S583" s="3">
        <f t="shared" si="9"/>
        <v>0</v>
      </c>
      <c r="T583" s="3" t="str">
        <f>_xlfn.XLOOKUP(C583,DB!$A$2:$A$255,DB!$D$2:$D$255,"")</f>
        <v/>
      </c>
    </row>
    <row r="584" spans="1:20" x14ac:dyDescent="0.2">
      <c r="A584" s="20"/>
      <c r="B584" s="20"/>
      <c r="C584" s="20"/>
      <c r="D584" s="20"/>
      <c r="E584" s="20"/>
      <c r="F584" s="21"/>
      <c r="G584" s="20"/>
      <c r="H584" s="20"/>
      <c r="I584" s="22"/>
      <c r="J584" s="20"/>
      <c r="K584" s="20"/>
      <c r="L584" s="22"/>
      <c r="M584" s="20"/>
      <c r="N584" s="21"/>
      <c r="O584" s="22"/>
      <c r="P584" s="20"/>
      <c r="Q584" s="22"/>
      <c r="R584" s="3" t="str">
        <f>IF(OR(G584="12R",G584="12L"),_xlfn.XLOOKUP(C584,DB!$A$2:$A$255,DB!$B$2:$B$255,""),IF(OR(G584="30L",G584="30R"),_xlfn.XLOOKUP(C584,DB!$A$2:$A$255,DB!$C$2:$C$255,""),""))</f>
        <v/>
      </c>
      <c r="S584" s="3">
        <f t="shared" si="9"/>
        <v>0</v>
      </c>
      <c r="T584" s="3" t="str">
        <f>_xlfn.XLOOKUP(C584,DB!$A$2:$A$255,DB!$D$2:$D$255,"")</f>
        <v/>
      </c>
    </row>
    <row r="585" spans="1:20" x14ac:dyDescent="0.2">
      <c r="A585" s="20"/>
      <c r="B585" s="20"/>
      <c r="C585" s="20"/>
      <c r="D585" s="20"/>
      <c r="E585" s="20"/>
      <c r="F585" s="21"/>
      <c r="G585" s="20"/>
      <c r="H585" s="20"/>
      <c r="I585" s="22"/>
      <c r="J585" s="20"/>
      <c r="K585" s="20"/>
      <c r="L585" s="22"/>
      <c r="M585" s="20"/>
      <c r="N585" s="21"/>
      <c r="O585" s="22"/>
      <c r="P585" s="20"/>
      <c r="Q585" s="22"/>
      <c r="R585" s="3" t="str">
        <f>IF(OR(G585="12R",G585="12L"),_xlfn.XLOOKUP(C585,DB!$A$2:$A$255,DB!$B$2:$B$255,""),IF(OR(G585="30L",G585="30R"),_xlfn.XLOOKUP(C585,DB!$A$2:$A$255,DB!$C$2:$C$255,""),""))</f>
        <v/>
      </c>
      <c r="S585" s="3">
        <f t="shared" si="9"/>
        <v>0</v>
      </c>
      <c r="T585" s="3" t="str">
        <f>_xlfn.XLOOKUP(C585,DB!$A$2:$A$255,DB!$D$2:$D$255,"")</f>
        <v/>
      </c>
    </row>
    <row r="586" spans="1:20" x14ac:dyDescent="0.2">
      <c r="A586" s="20"/>
      <c r="B586" s="20"/>
      <c r="C586" s="20"/>
      <c r="D586" s="20"/>
      <c r="E586" s="20"/>
      <c r="F586" s="21"/>
      <c r="G586" s="20"/>
      <c r="H586" s="20"/>
      <c r="I586" s="22"/>
      <c r="J586" s="20"/>
      <c r="K586" s="20"/>
      <c r="L586" s="22"/>
      <c r="M586" s="20"/>
      <c r="N586" s="21"/>
      <c r="O586" s="22"/>
      <c r="P586" s="20"/>
      <c r="Q586" s="22"/>
      <c r="R586" s="3" t="str">
        <f>IF(OR(G586="12R",G586="12L"),_xlfn.XLOOKUP(C586,DB!$A$2:$A$255,DB!$B$2:$B$255,""),IF(OR(G586="30L",G586="30R"),_xlfn.XLOOKUP(C586,DB!$A$2:$A$255,DB!$C$2:$C$255,""),""))</f>
        <v/>
      </c>
      <c r="S586" s="3">
        <f t="shared" si="9"/>
        <v>0</v>
      </c>
      <c r="T586" s="3" t="str">
        <f>_xlfn.XLOOKUP(C586,DB!$A$2:$A$255,DB!$D$2:$D$255,"")</f>
        <v/>
      </c>
    </row>
    <row r="587" spans="1:20" x14ac:dyDescent="0.2">
      <c r="A587" s="20"/>
      <c r="B587" s="20"/>
      <c r="C587" s="20"/>
      <c r="D587" s="20"/>
      <c r="E587" s="20"/>
      <c r="F587" s="21"/>
      <c r="G587" s="20"/>
      <c r="H587" s="20"/>
      <c r="I587" s="22"/>
      <c r="J587" s="20"/>
      <c r="K587" s="20"/>
      <c r="L587" s="22"/>
      <c r="M587" s="20"/>
      <c r="N587" s="21"/>
      <c r="O587" s="22"/>
      <c r="P587" s="20"/>
      <c r="Q587" s="22"/>
      <c r="R587" s="3" t="str">
        <f>IF(OR(G587="12R",G587="12L"),_xlfn.XLOOKUP(C587,DB!$A$2:$A$255,DB!$B$2:$B$255,""),IF(OR(G587="30L",G587="30R"),_xlfn.XLOOKUP(C587,DB!$A$2:$A$255,DB!$C$2:$C$255,""),""))</f>
        <v/>
      </c>
      <c r="S587" s="3">
        <f t="shared" si="9"/>
        <v>0</v>
      </c>
      <c r="T587" s="3" t="str">
        <f>_xlfn.XLOOKUP(C587,DB!$A$2:$A$255,DB!$D$2:$D$255,"")</f>
        <v/>
      </c>
    </row>
    <row r="588" spans="1:20" x14ac:dyDescent="0.2">
      <c r="A588" s="20"/>
      <c r="B588" s="20"/>
      <c r="C588" s="20"/>
      <c r="D588" s="20"/>
      <c r="E588" s="20"/>
      <c r="F588" s="21"/>
      <c r="G588" s="20"/>
      <c r="H588" s="20"/>
      <c r="I588" s="22"/>
      <c r="J588" s="20"/>
      <c r="K588" s="20"/>
      <c r="L588" s="22"/>
      <c r="M588" s="20"/>
      <c r="N588" s="21"/>
      <c r="O588" s="22"/>
      <c r="P588" s="20"/>
      <c r="Q588" s="22"/>
      <c r="R588" s="3" t="str">
        <f>IF(OR(G588="12R",G588="12L"),_xlfn.XLOOKUP(C588,DB!$A$2:$A$255,DB!$B$2:$B$255,""),IF(OR(G588="30L",G588="30R"),_xlfn.XLOOKUP(C588,DB!$A$2:$A$255,DB!$C$2:$C$255,""),""))</f>
        <v/>
      </c>
      <c r="S588" s="3">
        <f t="shared" si="9"/>
        <v>0</v>
      </c>
      <c r="T588" s="3" t="str">
        <f>_xlfn.XLOOKUP(C588,DB!$A$2:$A$255,DB!$D$2:$D$255,"")</f>
        <v/>
      </c>
    </row>
    <row r="589" spans="1:20" x14ac:dyDescent="0.2">
      <c r="A589" s="20"/>
      <c r="B589" s="20"/>
      <c r="C589" s="20"/>
      <c r="D589" s="20"/>
      <c r="E589" s="20"/>
      <c r="F589" s="21"/>
      <c r="G589" s="20"/>
      <c r="H589" s="20"/>
      <c r="I589" s="22"/>
      <c r="J589" s="20"/>
      <c r="K589" s="20"/>
      <c r="L589" s="22"/>
      <c r="M589" s="20"/>
      <c r="N589" s="21"/>
      <c r="O589" s="22"/>
      <c r="P589" s="20"/>
      <c r="Q589" s="22"/>
      <c r="R589" s="3" t="str">
        <f>IF(OR(G589="12R",G589="12L"),_xlfn.XLOOKUP(C589,DB!$A$2:$A$255,DB!$B$2:$B$255,""),IF(OR(G589="30L",G589="30R"),_xlfn.XLOOKUP(C589,DB!$A$2:$A$255,DB!$C$2:$C$255,""),""))</f>
        <v/>
      </c>
      <c r="S589" s="3">
        <f t="shared" si="9"/>
        <v>0</v>
      </c>
      <c r="T589" s="3" t="str">
        <f>_xlfn.XLOOKUP(C589,DB!$A$2:$A$255,DB!$D$2:$D$255,"")</f>
        <v/>
      </c>
    </row>
    <row r="590" spans="1:20" x14ac:dyDescent="0.2">
      <c r="A590" s="20"/>
      <c r="B590" s="20"/>
      <c r="C590" s="20"/>
      <c r="D590" s="20"/>
      <c r="E590" s="20"/>
      <c r="F590" s="21"/>
      <c r="G590" s="20"/>
      <c r="H590" s="20"/>
      <c r="I590" s="22"/>
      <c r="J590" s="20"/>
      <c r="K590" s="20"/>
      <c r="L590" s="22"/>
      <c r="M590" s="20"/>
      <c r="N590" s="21"/>
      <c r="O590" s="22"/>
      <c r="P590" s="20"/>
      <c r="Q590" s="22"/>
      <c r="R590" s="3" t="str">
        <f>IF(OR(G590="12R",G590="12L"),_xlfn.XLOOKUP(C590,DB!$A$2:$A$255,DB!$B$2:$B$255,""),IF(OR(G590="30L",G590="30R"),_xlfn.XLOOKUP(C590,DB!$A$2:$A$255,DB!$C$2:$C$255,""),""))</f>
        <v/>
      </c>
      <c r="S590" s="3">
        <f t="shared" si="9"/>
        <v>0</v>
      </c>
      <c r="T590" s="3" t="str">
        <f>_xlfn.XLOOKUP(C590,DB!$A$2:$A$255,DB!$D$2:$D$255,"")</f>
        <v/>
      </c>
    </row>
    <row r="591" spans="1:20" x14ac:dyDescent="0.2">
      <c r="A591" s="20"/>
      <c r="B591" s="20"/>
      <c r="C591" s="20"/>
      <c r="D591" s="20"/>
      <c r="E591" s="20"/>
      <c r="F591" s="21"/>
      <c r="G591" s="20"/>
      <c r="H591" s="20"/>
      <c r="I591" s="22"/>
      <c r="J591" s="20"/>
      <c r="K591" s="20"/>
      <c r="L591" s="22"/>
      <c r="M591" s="20"/>
      <c r="N591" s="21"/>
      <c r="O591" s="22"/>
      <c r="P591" s="20"/>
      <c r="Q591" s="22"/>
      <c r="R591" s="3" t="str">
        <f>IF(OR(G591="12R",G591="12L"),_xlfn.XLOOKUP(C591,DB!$A$2:$A$255,DB!$B$2:$B$255,""),IF(OR(G591="30L",G591="30R"),_xlfn.XLOOKUP(C591,DB!$A$2:$A$255,DB!$C$2:$C$255,""),""))</f>
        <v/>
      </c>
      <c r="S591" s="3">
        <f t="shared" si="9"/>
        <v>0</v>
      </c>
      <c r="T591" s="3" t="str">
        <f>_xlfn.XLOOKUP(C591,DB!$A$2:$A$255,DB!$D$2:$D$255,"")</f>
        <v/>
      </c>
    </row>
    <row r="592" spans="1:20" x14ac:dyDescent="0.2">
      <c r="A592" s="20"/>
      <c r="B592" s="20"/>
      <c r="C592" s="20"/>
      <c r="D592" s="20"/>
      <c r="E592" s="20"/>
      <c r="F592" s="21"/>
      <c r="G592" s="20"/>
      <c r="H592" s="20"/>
      <c r="I592" s="22"/>
      <c r="J592" s="20"/>
      <c r="K592" s="20"/>
      <c r="L592" s="22"/>
      <c r="M592" s="20"/>
      <c r="N592" s="21"/>
      <c r="O592" s="22"/>
      <c r="P592" s="20"/>
      <c r="Q592" s="22"/>
      <c r="R592" s="3" t="str">
        <f>IF(OR(G592="12R",G592="12L"),_xlfn.XLOOKUP(C592,DB!$A$2:$A$255,DB!$B$2:$B$255,""),IF(OR(G592="30L",G592="30R"),_xlfn.XLOOKUP(C592,DB!$A$2:$A$255,DB!$C$2:$C$255,""),""))</f>
        <v/>
      </c>
      <c r="S592" s="3">
        <f t="shared" si="9"/>
        <v>0</v>
      </c>
      <c r="T592" s="3" t="str">
        <f>_xlfn.XLOOKUP(C592,DB!$A$2:$A$255,DB!$D$2:$D$255,"")</f>
        <v/>
      </c>
    </row>
    <row r="593" spans="1:20" x14ac:dyDescent="0.2">
      <c r="A593" s="20"/>
      <c r="B593" s="20"/>
      <c r="C593" s="20"/>
      <c r="D593" s="20"/>
      <c r="E593" s="20"/>
      <c r="F593" s="21"/>
      <c r="G593" s="20"/>
      <c r="H593" s="20"/>
      <c r="I593" s="22"/>
      <c r="J593" s="20"/>
      <c r="K593" s="20"/>
      <c r="L593" s="22"/>
      <c r="M593" s="20"/>
      <c r="N593" s="21"/>
      <c r="O593" s="22"/>
      <c r="P593" s="20"/>
      <c r="Q593" s="22"/>
      <c r="R593" s="3" t="str">
        <f>IF(OR(G593="12R",G593="12L"),_xlfn.XLOOKUP(C593,DB!$A$2:$A$255,DB!$B$2:$B$255,""),IF(OR(G593="30L",G593="30R"),_xlfn.XLOOKUP(C593,DB!$A$2:$A$255,DB!$C$2:$C$255,""),""))</f>
        <v/>
      </c>
      <c r="S593" s="3">
        <f t="shared" si="9"/>
        <v>0</v>
      </c>
      <c r="T593" s="3" t="str">
        <f>_xlfn.XLOOKUP(C593,DB!$A$2:$A$255,DB!$D$2:$D$255,"")</f>
        <v/>
      </c>
    </row>
    <row r="594" spans="1:20" x14ac:dyDescent="0.2">
      <c r="A594" s="20"/>
      <c r="B594" s="20"/>
      <c r="C594" s="20"/>
      <c r="D594" s="20"/>
      <c r="E594" s="20"/>
      <c r="F594" s="21"/>
      <c r="G594" s="20"/>
      <c r="H594" s="20"/>
      <c r="I594" s="22"/>
      <c r="J594" s="20"/>
      <c r="K594" s="20"/>
      <c r="L594" s="22"/>
      <c r="M594" s="20"/>
      <c r="N594" s="21"/>
      <c r="O594" s="22"/>
      <c r="P594" s="20"/>
      <c r="Q594" s="22"/>
      <c r="R594" s="3" t="str">
        <f>IF(OR(G594="12R",G594="12L"),_xlfn.XLOOKUP(C594,DB!$A$2:$A$255,DB!$B$2:$B$255,""),IF(OR(G594="30L",G594="30R"),_xlfn.XLOOKUP(C594,DB!$A$2:$A$255,DB!$C$2:$C$255,""),""))</f>
        <v/>
      </c>
      <c r="S594" s="3">
        <f t="shared" si="9"/>
        <v>0</v>
      </c>
      <c r="T594" s="3" t="str">
        <f>_xlfn.XLOOKUP(C594,DB!$A$2:$A$255,DB!$D$2:$D$255,"")</f>
        <v/>
      </c>
    </row>
    <row r="595" spans="1:20" x14ac:dyDescent="0.2">
      <c r="A595" s="20"/>
      <c r="B595" s="20"/>
      <c r="C595" s="20"/>
      <c r="D595" s="20"/>
      <c r="E595" s="20"/>
      <c r="F595" s="21"/>
      <c r="G595" s="20"/>
      <c r="H595" s="20"/>
      <c r="I595" s="22"/>
      <c r="J595" s="20"/>
      <c r="K595" s="20"/>
      <c r="L595" s="22"/>
      <c r="M595" s="20"/>
      <c r="N595" s="21"/>
      <c r="O595" s="22"/>
      <c r="P595" s="20"/>
      <c r="Q595" s="22"/>
      <c r="R595" s="3" t="str">
        <f>IF(OR(G595="12R",G595="12L"),_xlfn.XLOOKUP(C595,DB!$A$2:$A$255,DB!$B$2:$B$255,""),IF(OR(G595="30L",G595="30R"),_xlfn.XLOOKUP(C595,DB!$A$2:$A$255,DB!$C$2:$C$255,""),""))</f>
        <v/>
      </c>
      <c r="S595" s="3">
        <f t="shared" si="9"/>
        <v>0</v>
      </c>
      <c r="T595" s="3" t="str">
        <f>_xlfn.XLOOKUP(C595,DB!$A$2:$A$255,DB!$D$2:$D$255,"")</f>
        <v/>
      </c>
    </row>
    <row r="596" spans="1:20" x14ac:dyDescent="0.2">
      <c r="A596" s="20"/>
      <c r="B596" s="20"/>
      <c r="C596" s="20"/>
      <c r="D596" s="20"/>
      <c r="E596" s="20"/>
      <c r="F596" s="21"/>
      <c r="G596" s="20"/>
      <c r="H596" s="20"/>
      <c r="I596" s="22"/>
      <c r="J596" s="20"/>
      <c r="K596" s="20"/>
      <c r="L596" s="22"/>
      <c r="M596" s="20"/>
      <c r="N596" s="21"/>
      <c r="O596" s="22"/>
      <c r="P596" s="20"/>
      <c r="Q596" s="22"/>
      <c r="R596" s="3" t="str">
        <f>IF(OR(G596="12R",G596="12L"),_xlfn.XLOOKUP(C596,DB!$A$2:$A$255,DB!$B$2:$B$255,""),IF(OR(G596="30L",G596="30R"),_xlfn.XLOOKUP(C596,DB!$A$2:$A$255,DB!$C$2:$C$255,""),""))</f>
        <v/>
      </c>
      <c r="S596" s="3">
        <f t="shared" si="9"/>
        <v>0</v>
      </c>
      <c r="T596" s="3" t="str">
        <f>_xlfn.XLOOKUP(C596,DB!$A$2:$A$255,DB!$D$2:$D$255,"")</f>
        <v/>
      </c>
    </row>
    <row r="597" spans="1:20" x14ac:dyDescent="0.2">
      <c r="A597" s="20"/>
      <c r="B597" s="20"/>
      <c r="C597" s="20"/>
      <c r="D597" s="20"/>
      <c r="E597" s="20"/>
      <c r="F597" s="21"/>
      <c r="G597" s="20"/>
      <c r="H597" s="20"/>
      <c r="I597" s="22"/>
      <c r="J597" s="20"/>
      <c r="K597" s="20"/>
      <c r="L597" s="22"/>
      <c r="M597" s="20"/>
      <c r="N597" s="21"/>
      <c r="O597" s="22"/>
      <c r="P597" s="20"/>
      <c r="Q597" s="22"/>
      <c r="R597" s="3" t="str">
        <f>IF(OR(G597="12R",G597="12L"),_xlfn.XLOOKUP(C597,DB!$A$2:$A$255,DB!$B$2:$B$255,""),IF(OR(G597="30L",G597="30R"),_xlfn.XLOOKUP(C597,DB!$A$2:$A$255,DB!$C$2:$C$255,""),""))</f>
        <v/>
      </c>
      <c r="S597" s="3">
        <f t="shared" si="9"/>
        <v>0</v>
      </c>
      <c r="T597" s="3" t="str">
        <f>_xlfn.XLOOKUP(C597,DB!$A$2:$A$255,DB!$D$2:$D$255,"")</f>
        <v/>
      </c>
    </row>
    <row r="598" spans="1:20" x14ac:dyDescent="0.2">
      <c r="A598" s="20"/>
      <c r="B598" s="20"/>
      <c r="C598" s="20"/>
      <c r="D598" s="20"/>
      <c r="E598" s="20"/>
      <c r="F598" s="21"/>
      <c r="G598" s="20"/>
      <c r="H598" s="20"/>
      <c r="I598" s="22"/>
      <c r="J598" s="20"/>
      <c r="K598" s="20"/>
      <c r="L598" s="22"/>
      <c r="M598" s="20"/>
      <c r="N598" s="21"/>
      <c r="O598" s="22"/>
      <c r="P598" s="20"/>
      <c r="Q598" s="22"/>
      <c r="R598" s="3" t="str">
        <f>IF(OR(G598="12R",G598="12L"),_xlfn.XLOOKUP(C598,DB!$A$2:$A$255,DB!$B$2:$B$255,""),IF(OR(G598="30L",G598="30R"),_xlfn.XLOOKUP(C598,DB!$A$2:$A$255,DB!$C$2:$C$255,""),""))</f>
        <v/>
      </c>
      <c r="S598" s="3">
        <f t="shared" si="9"/>
        <v>0</v>
      </c>
      <c r="T598" s="3" t="str">
        <f>_xlfn.XLOOKUP(C598,DB!$A$2:$A$255,DB!$D$2:$D$255,"")</f>
        <v/>
      </c>
    </row>
    <row r="599" spans="1:20" x14ac:dyDescent="0.2">
      <c r="A599" s="20"/>
      <c r="B599" s="20"/>
      <c r="C599" s="20"/>
      <c r="D599" s="20"/>
      <c r="E599" s="20"/>
      <c r="F599" s="21"/>
      <c r="G599" s="20"/>
      <c r="H599" s="20"/>
      <c r="I599" s="22"/>
      <c r="J599" s="20"/>
      <c r="K599" s="20"/>
      <c r="L599" s="22"/>
      <c r="M599" s="20"/>
      <c r="N599" s="21"/>
      <c r="O599" s="22"/>
      <c r="P599" s="20"/>
      <c r="Q599" s="22"/>
      <c r="R599" s="3" t="str">
        <f>IF(OR(G599="12R",G599="12L"),_xlfn.XLOOKUP(C599,DB!$A$2:$A$255,DB!$B$2:$B$255,""),IF(OR(G599="30L",G599="30R"),_xlfn.XLOOKUP(C599,DB!$A$2:$A$255,DB!$C$2:$C$255,""),""))</f>
        <v/>
      </c>
      <c r="S599" s="3">
        <f t="shared" si="9"/>
        <v>0</v>
      </c>
      <c r="T599" s="3" t="str">
        <f>_xlfn.XLOOKUP(C599,DB!$A$2:$A$255,DB!$D$2:$D$255,"")</f>
        <v/>
      </c>
    </row>
    <row r="600" spans="1:20" x14ac:dyDescent="0.2">
      <c r="A600" s="20"/>
      <c r="B600" s="20"/>
      <c r="C600" s="20"/>
      <c r="D600" s="20"/>
      <c r="E600" s="20"/>
      <c r="F600" s="21"/>
      <c r="G600" s="20"/>
      <c r="H600" s="20"/>
      <c r="I600" s="22"/>
      <c r="J600" s="20"/>
      <c r="K600" s="20"/>
      <c r="L600" s="22"/>
      <c r="M600" s="20"/>
      <c r="N600" s="21"/>
      <c r="O600" s="22"/>
      <c r="P600" s="20"/>
      <c r="Q600" s="22"/>
      <c r="R600" s="3" t="str">
        <f>IF(OR(G600="12R",G600="12L"),_xlfn.XLOOKUP(C600,DB!$A$2:$A$255,DB!$B$2:$B$255,""),IF(OR(G600="30L",G600="30R"),_xlfn.XLOOKUP(C600,DB!$A$2:$A$255,DB!$C$2:$C$255,""),""))</f>
        <v/>
      </c>
      <c r="S600" s="3">
        <f t="shared" si="9"/>
        <v>0</v>
      </c>
      <c r="T600" s="3" t="str">
        <f>_xlfn.XLOOKUP(C600,DB!$A$2:$A$255,DB!$D$2:$D$255,"")</f>
        <v/>
      </c>
    </row>
    <row r="601" spans="1:20" x14ac:dyDescent="0.2">
      <c r="A601" s="20"/>
      <c r="B601" s="20"/>
      <c r="C601" s="20"/>
      <c r="D601" s="20"/>
      <c r="E601" s="20"/>
      <c r="F601" s="21"/>
      <c r="G601" s="20"/>
      <c r="H601" s="20"/>
      <c r="I601" s="22"/>
      <c r="J601" s="20"/>
      <c r="K601" s="20"/>
      <c r="L601" s="22"/>
      <c r="M601" s="20"/>
      <c r="N601" s="21"/>
      <c r="O601" s="22"/>
      <c r="P601" s="20"/>
      <c r="Q601" s="22"/>
      <c r="R601" s="3" t="str">
        <f>IF(OR(G601="12R",G601="12L"),_xlfn.XLOOKUP(C601,DB!$A$2:$A$255,DB!$B$2:$B$255,""),IF(OR(G601="30L",G601="30R"),_xlfn.XLOOKUP(C601,DB!$A$2:$A$255,DB!$C$2:$C$255,""),""))</f>
        <v/>
      </c>
      <c r="S601" s="3">
        <f t="shared" si="9"/>
        <v>0</v>
      </c>
      <c r="T601" s="3" t="str">
        <f>_xlfn.XLOOKUP(C601,DB!$A$2:$A$255,DB!$D$2:$D$255,"")</f>
        <v/>
      </c>
    </row>
    <row r="602" spans="1:20" x14ac:dyDescent="0.2">
      <c r="A602" s="20"/>
      <c r="B602" s="20"/>
      <c r="C602" s="20"/>
      <c r="D602" s="20"/>
      <c r="E602" s="20"/>
      <c r="F602" s="21"/>
      <c r="G602" s="20"/>
      <c r="H602" s="20"/>
      <c r="I602" s="22"/>
      <c r="J602" s="20"/>
      <c r="K602" s="20"/>
      <c r="L602" s="22"/>
      <c r="M602" s="20"/>
      <c r="N602" s="21"/>
      <c r="O602" s="22"/>
      <c r="P602" s="20"/>
      <c r="Q602" s="22"/>
      <c r="R602" s="3" t="str">
        <f>IF(OR(G602="12R",G602="12L"),_xlfn.XLOOKUP(C602,DB!$A$2:$A$255,DB!$B$2:$B$255,""),IF(OR(G602="30L",G602="30R"),_xlfn.XLOOKUP(C602,DB!$A$2:$A$255,DB!$C$2:$C$255,""),""))</f>
        <v/>
      </c>
      <c r="S602" s="3">
        <f t="shared" si="9"/>
        <v>0</v>
      </c>
      <c r="T602" s="3" t="str">
        <f>_xlfn.XLOOKUP(C602,DB!$A$2:$A$255,DB!$D$2:$D$255,"")</f>
        <v/>
      </c>
    </row>
    <row r="603" spans="1:20" x14ac:dyDescent="0.2">
      <c r="A603" s="20"/>
      <c r="B603" s="20"/>
      <c r="C603" s="20"/>
      <c r="D603" s="20"/>
      <c r="E603" s="20"/>
      <c r="F603" s="21"/>
      <c r="G603" s="20"/>
      <c r="H603" s="20"/>
      <c r="I603" s="22"/>
      <c r="J603" s="20"/>
      <c r="K603" s="20"/>
      <c r="L603" s="22"/>
      <c r="M603" s="20"/>
      <c r="N603" s="21"/>
      <c r="O603" s="22"/>
      <c r="P603" s="20"/>
      <c r="Q603" s="22"/>
      <c r="R603" s="3" t="str">
        <f>IF(OR(G603="12R",G603="12L"),_xlfn.XLOOKUP(C603,DB!$A$2:$A$255,DB!$B$2:$B$255,""),IF(OR(G603="30L",G603="30R"),_xlfn.XLOOKUP(C603,DB!$A$2:$A$255,DB!$C$2:$C$255,""),""))</f>
        <v/>
      </c>
      <c r="S603" s="3">
        <f t="shared" si="9"/>
        <v>0</v>
      </c>
      <c r="T603" s="3" t="str">
        <f>_xlfn.XLOOKUP(C603,DB!$A$2:$A$255,DB!$D$2:$D$255,"")</f>
        <v/>
      </c>
    </row>
    <row r="604" spans="1:20" x14ac:dyDescent="0.2">
      <c r="A604" s="20"/>
      <c r="B604" s="20"/>
      <c r="C604" s="20"/>
      <c r="D604" s="20"/>
      <c r="E604" s="20"/>
      <c r="F604" s="21"/>
      <c r="G604" s="20"/>
      <c r="H604" s="20"/>
      <c r="I604" s="22"/>
      <c r="J604" s="20"/>
      <c r="K604" s="20"/>
      <c r="L604" s="22"/>
      <c r="M604" s="20"/>
      <c r="N604" s="21"/>
      <c r="O604" s="22"/>
      <c r="P604" s="20"/>
      <c r="Q604" s="22"/>
      <c r="R604" s="3" t="str">
        <f>IF(OR(G604="12R",G604="12L"),_xlfn.XLOOKUP(C604,DB!$A$2:$A$255,DB!$B$2:$B$255,""),IF(OR(G604="30L",G604="30R"),_xlfn.XLOOKUP(C604,DB!$A$2:$A$255,DB!$C$2:$C$255,""),""))</f>
        <v/>
      </c>
      <c r="S604" s="3">
        <f t="shared" si="9"/>
        <v>0</v>
      </c>
      <c r="T604" s="3" t="str">
        <f>_xlfn.XLOOKUP(C604,DB!$A$2:$A$255,DB!$D$2:$D$255,"")</f>
        <v/>
      </c>
    </row>
    <row r="605" spans="1:20" x14ac:dyDescent="0.2">
      <c r="A605" s="20"/>
      <c r="B605" s="20"/>
      <c r="C605" s="20"/>
      <c r="D605" s="20"/>
      <c r="E605" s="20"/>
      <c r="F605" s="21"/>
      <c r="G605" s="20"/>
      <c r="H605" s="20"/>
      <c r="I605" s="22"/>
      <c r="J605" s="20"/>
      <c r="K605" s="20"/>
      <c r="L605" s="22"/>
      <c r="M605" s="20"/>
      <c r="N605" s="21"/>
      <c r="O605" s="22"/>
      <c r="P605" s="20"/>
      <c r="Q605" s="22"/>
      <c r="R605" s="3" t="str">
        <f>IF(OR(G605="12R",G605="12L"),_xlfn.XLOOKUP(C605,DB!$A$2:$A$255,DB!$B$2:$B$255,""),IF(OR(G605="30L",G605="30R"),_xlfn.XLOOKUP(C605,DB!$A$2:$A$255,DB!$C$2:$C$255,""),""))</f>
        <v/>
      </c>
      <c r="S605" s="3">
        <f t="shared" ref="S605:S634" si="10">HOUR(F605)</f>
        <v>0</v>
      </c>
      <c r="T605" s="3" t="str">
        <f>_xlfn.XLOOKUP(C605,DB!$A$2:$A$255,DB!$D$2:$D$255,"")</f>
        <v/>
      </c>
    </row>
    <row r="606" spans="1:20" x14ac:dyDescent="0.2">
      <c r="A606" s="20"/>
      <c r="B606" s="20"/>
      <c r="C606" s="20"/>
      <c r="D606" s="20"/>
      <c r="E606" s="20"/>
      <c r="F606" s="21"/>
      <c r="G606" s="20"/>
      <c r="H606" s="20"/>
      <c r="I606" s="22"/>
      <c r="J606" s="20"/>
      <c r="K606" s="20"/>
      <c r="L606" s="22"/>
      <c r="M606" s="20"/>
      <c r="N606" s="21"/>
      <c r="O606" s="22"/>
      <c r="P606" s="20"/>
      <c r="Q606" s="22"/>
      <c r="R606" s="3" t="str">
        <f>IF(OR(G606="12R",G606="12L"),_xlfn.XLOOKUP(C606,DB!$A$2:$A$255,DB!$B$2:$B$255,""),IF(OR(G606="30L",G606="30R"),_xlfn.XLOOKUP(C606,DB!$A$2:$A$255,DB!$C$2:$C$255,""),""))</f>
        <v/>
      </c>
      <c r="S606" s="3">
        <f t="shared" si="10"/>
        <v>0</v>
      </c>
      <c r="T606" s="3" t="str">
        <f>_xlfn.XLOOKUP(C606,DB!$A$2:$A$255,DB!$D$2:$D$255,"")</f>
        <v/>
      </c>
    </row>
    <row r="607" spans="1:20" x14ac:dyDescent="0.2">
      <c r="A607" s="20"/>
      <c r="B607" s="20"/>
      <c r="C607" s="20"/>
      <c r="D607" s="20"/>
      <c r="E607" s="20"/>
      <c r="F607" s="21"/>
      <c r="G607" s="20"/>
      <c r="H607" s="20"/>
      <c r="I607" s="22"/>
      <c r="J607" s="20"/>
      <c r="K607" s="20"/>
      <c r="L607" s="22"/>
      <c r="M607" s="20"/>
      <c r="N607" s="21"/>
      <c r="O607" s="22"/>
      <c r="P607" s="20"/>
      <c r="Q607" s="22"/>
      <c r="R607" s="3" t="str">
        <f>IF(OR(G607="12R",G607="12L"),_xlfn.XLOOKUP(C607,DB!$A$2:$A$255,DB!$B$2:$B$255,""),IF(OR(G607="30L",G607="30R"),_xlfn.XLOOKUP(C607,DB!$A$2:$A$255,DB!$C$2:$C$255,""),""))</f>
        <v/>
      </c>
      <c r="S607" s="3">
        <f t="shared" si="10"/>
        <v>0</v>
      </c>
      <c r="T607" s="3" t="str">
        <f>_xlfn.XLOOKUP(C607,DB!$A$2:$A$255,DB!$D$2:$D$255,"")</f>
        <v/>
      </c>
    </row>
    <row r="608" spans="1:20" x14ac:dyDescent="0.2">
      <c r="A608" s="20"/>
      <c r="B608" s="20"/>
      <c r="C608" s="20"/>
      <c r="D608" s="20"/>
      <c r="E608" s="20"/>
      <c r="F608" s="21"/>
      <c r="G608" s="20"/>
      <c r="H608" s="20"/>
      <c r="I608" s="22"/>
      <c r="J608" s="20"/>
      <c r="K608" s="20"/>
      <c r="L608" s="22"/>
      <c r="M608" s="20"/>
      <c r="N608" s="21"/>
      <c r="O608" s="22"/>
      <c r="P608" s="20"/>
      <c r="Q608" s="22"/>
      <c r="R608" s="3" t="str">
        <f>IF(OR(G608="12R",G608="12L"),_xlfn.XLOOKUP(C608,DB!$A$2:$A$255,DB!$B$2:$B$255,""),IF(OR(G608="30L",G608="30R"),_xlfn.XLOOKUP(C608,DB!$A$2:$A$255,DB!$C$2:$C$255,""),""))</f>
        <v/>
      </c>
      <c r="S608" s="3">
        <f t="shared" si="10"/>
        <v>0</v>
      </c>
      <c r="T608" s="3" t="str">
        <f>_xlfn.XLOOKUP(C608,DB!$A$2:$A$255,DB!$D$2:$D$255,"")</f>
        <v/>
      </c>
    </row>
    <row r="609" spans="1:20" x14ac:dyDescent="0.2">
      <c r="A609" s="20"/>
      <c r="B609" s="20"/>
      <c r="C609" s="20"/>
      <c r="D609" s="20"/>
      <c r="E609" s="20"/>
      <c r="F609" s="21"/>
      <c r="G609" s="20"/>
      <c r="H609" s="20"/>
      <c r="I609" s="22"/>
      <c r="J609" s="20"/>
      <c r="K609" s="20"/>
      <c r="L609" s="22"/>
      <c r="M609" s="20"/>
      <c r="N609" s="21"/>
      <c r="O609" s="22"/>
      <c r="P609" s="20"/>
      <c r="Q609" s="22"/>
      <c r="R609" s="3" t="str">
        <f>IF(OR(G609="12R",G609="12L"),_xlfn.XLOOKUP(C609,DB!$A$2:$A$255,DB!$B$2:$B$255,""),IF(OR(G609="30L",G609="30R"),_xlfn.XLOOKUP(C609,DB!$A$2:$A$255,DB!$C$2:$C$255,""),""))</f>
        <v/>
      </c>
      <c r="S609" s="3">
        <f t="shared" si="10"/>
        <v>0</v>
      </c>
      <c r="T609" s="3" t="str">
        <f>_xlfn.XLOOKUP(C609,DB!$A$2:$A$255,DB!$D$2:$D$255,"")</f>
        <v/>
      </c>
    </row>
    <row r="610" spans="1:20" x14ac:dyDescent="0.2">
      <c r="A610" s="20"/>
      <c r="B610" s="20"/>
      <c r="C610" s="20"/>
      <c r="D610" s="20"/>
      <c r="E610" s="20"/>
      <c r="F610" s="21"/>
      <c r="G610" s="20"/>
      <c r="H610" s="20"/>
      <c r="I610" s="22"/>
      <c r="J610" s="20"/>
      <c r="K610" s="20"/>
      <c r="L610" s="22"/>
      <c r="M610" s="20"/>
      <c r="N610" s="21"/>
      <c r="O610" s="22"/>
      <c r="P610" s="20"/>
      <c r="Q610" s="22"/>
      <c r="R610" s="3" t="str">
        <f>IF(OR(G610="12R",G610="12L"),_xlfn.XLOOKUP(C610,DB!$A$2:$A$255,DB!$B$2:$B$255,""),IF(OR(G610="30L",G610="30R"),_xlfn.XLOOKUP(C610,DB!$A$2:$A$255,DB!$C$2:$C$255,""),""))</f>
        <v/>
      </c>
      <c r="S610" s="3">
        <f t="shared" si="10"/>
        <v>0</v>
      </c>
      <c r="T610" s="3" t="str">
        <f>_xlfn.XLOOKUP(C610,DB!$A$2:$A$255,DB!$D$2:$D$255,"")</f>
        <v/>
      </c>
    </row>
    <row r="611" spans="1:20" x14ac:dyDescent="0.2">
      <c r="A611" s="20"/>
      <c r="B611" s="20"/>
      <c r="C611" s="20"/>
      <c r="D611" s="20"/>
      <c r="E611" s="20"/>
      <c r="F611" s="21"/>
      <c r="G611" s="20"/>
      <c r="H611" s="20"/>
      <c r="I611" s="22"/>
      <c r="J611" s="20"/>
      <c r="K611" s="20"/>
      <c r="L611" s="22"/>
      <c r="M611" s="20"/>
      <c r="N611" s="21"/>
      <c r="O611" s="22"/>
      <c r="P611" s="20"/>
      <c r="Q611" s="22"/>
      <c r="R611" s="3" t="str">
        <f>IF(OR(G611="12R",G611="12L"),_xlfn.XLOOKUP(C611,DB!$A$2:$A$255,DB!$B$2:$B$255,""),IF(OR(G611="30L",G611="30R"),_xlfn.XLOOKUP(C611,DB!$A$2:$A$255,DB!$C$2:$C$255,""),""))</f>
        <v/>
      </c>
      <c r="S611" s="3">
        <f t="shared" si="10"/>
        <v>0</v>
      </c>
      <c r="T611" s="3" t="str">
        <f>_xlfn.XLOOKUP(C611,DB!$A$2:$A$255,DB!$D$2:$D$255,"")</f>
        <v/>
      </c>
    </row>
    <row r="612" spans="1:20" x14ac:dyDescent="0.2">
      <c r="A612" s="20"/>
      <c r="B612" s="20"/>
      <c r="C612" s="20"/>
      <c r="D612" s="20"/>
      <c r="E612" s="20"/>
      <c r="F612" s="21"/>
      <c r="G612" s="20"/>
      <c r="H612" s="20"/>
      <c r="I612" s="22"/>
      <c r="J612" s="20"/>
      <c r="K612" s="20"/>
      <c r="L612" s="22"/>
      <c r="M612" s="20"/>
      <c r="N612" s="21"/>
      <c r="O612" s="22"/>
      <c r="P612" s="20"/>
      <c r="Q612" s="22"/>
      <c r="R612" s="3" t="str">
        <f>IF(OR(G612="12R",G612="12L"),_xlfn.XLOOKUP(C612,DB!$A$2:$A$255,DB!$B$2:$B$255,""),IF(OR(G612="30L",G612="30R"),_xlfn.XLOOKUP(C612,DB!$A$2:$A$255,DB!$C$2:$C$255,""),""))</f>
        <v/>
      </c>
      <c r="S612" s="3">
        <f t="shared" si="10"/>
        <v>0</v>
      </c>
      <c r="T612" s="3" t="str">
        <f>_xlfn.XLOOKUP(C612,DB!$A$2:$A$255,DB!$D$2:$D$255,"")</f>
        <v/>
      </c>
    </row>
    <row r="613" spans="1:20" x14ac:dyDescent="0.2">
      <c r="A613" s="20"/>
      <c r="B613" s="20"/>
      <c r="C613" s="20"/>
      <c r="D613" s="20"/>
      <c r="E613" s="20"/>
      <c r="F613" s="21"/>
      <c r="G613" s="20"/>
      <c r="H613" s="20"/>
      <c r="I613" s="22"/>
      <c r="J613" s="20"/>
      <c r="K613" s="20"/>
      <c r="L613" s="22"/>
      <c r="M613" s="20"/>
      <c r="N613" s="21"/>
      <c r="O613" s="22"/>
      <c r="P613" s="20"/>
      <c r="Q613" s="22"/>
      <c r="R613" s="3" t="str">
        <f>IF(OR(G613="12R",G613="12L"),_xlfn.XLOOKUP(C613,DB!$A$2:$A$255,DB!$B$2:$B$255,""),IF(OR(G613="30L",G613="30R"),_xlfn.XLOOKUP(C613,DB!$A$2:$A$255,DB!$C$2:$C$255,""),""))</f>
        <v/>
      </c>
      <c r="S613" s="3">
        <f t="shared" si="10"/>
        <v>0</v>
      </c>
      <c r="T613" s="3" t="str">
        <f>_xlfn.XLOOKUP(C613,DB!$A$2:$A$255,DB!$D$2:$D$255,"")</f>
        <v/>
      </c>
    </row>
    <row r="614" spans="1:20" x14ac:dyDescent="0.2">
      <c r="A614" s="20"/>
      <c r="B614" s="20"/>
      <c r="C614" s="20"/>
      <c r="D614" s="20"/>
      <c r="E614" s="20"/>
      <c r="F614" s="21"/>
      <c r="G614" s="20"/>
      <c r="H614" s="20"/>
      <c r="I614" s="22"/>
      <c r="J614" s="20"/>
      <c r="K614" s="20"/>
      <c r="L614" s="22"/>
      <c r="M614" s="20"/>
      <c r="N614" s="21"/>
      <c r="O614" s="22"/>
      <c r="P614" s="20"/>
      <c r="Q614" s="22"/>
      <c r="R614" s="3" t="str">
        <f>IF(OR(G614="12R",G614="12L"),_xlfn.XLOOKUP(C614,DB!$A$2:$A$255,DB!$B$2:$B$255,""),IF(OR(G614="30L",G614="30R"),_xlfn.XLOOKUP(C614,DB!$A$2:$A$255,DB!$C$2:$C$255,""),""))</f>
        <v/>
      </c>
      <c r="S614" s="3">
        <f t="shared" si="10"/>
        <v>0</v>
      </c>
      <c r="T614" s="3" t="str">
        <f>_xlfn.XLOOKUP(C614,DB!$A$2:$A$255,DB!$D$2:$D$255,"")</f>
        <v/>
      </c>
    </row>
    <row r="615" spans="1:20" x14ac:dyDescent="0.2">
      <c r="A615" s="20"/>
      <c r="B615" s="20"/>
      <c r="C615" s="20"/>
      <c r="D615" s="20"/>
      <c r="E615" s="20"/>
      <c r="F615" s="21"/>
      <c r="G615" s="20"/>
      <c r="H615" s="20"/>
      <c r="I615" s="22"/>
      <c r="J615" s="20"/>
      <c r="K615" s="20"/>
      <c r="L615" s="22"/>
      <c r="M615" s="20"/>
      <c r="N615" s="21"/>
      <c r="O615" s="22"/>
      <c r="P615" s="20"/>
      <c r="Q615" s="22"/>
      <c r="R615" s="3" t="str">
        <f>IF(OR(G615="12R",G615="12L"),_xlfn.XLOOKUP(C615,DB!$A$2:$A$255,DB!$B$2:$B$255,""),IF(OR(G615="30L",G615="30R"),_xlfn.XLOOKUP(C615,DB!$A$2:$A$255,DB!$C$2:$C$255,""),""))</f>
        <v/>
      </c>
      <c r="S615" s="3">
        <f t="shared" si="10"/>
        <v>0</v>
      </c>
      <c r="T615" s="3" t="str">
        <f>_xlfn.XLOOKUP(C615,DB!$A$2:$A$255,DB!$D$2:$D$255,"")</f>
        <v/>
      </c>
    </row>
    <row r="616" spans="1:20" x14ac:dyDescent="0.2">
      <c r="A616" s="20"/>
      <c r="B616" s="20"/>
      <c r="C616" s="20"/>
      <c r="D616" s="20"/>
      <c r="E616" s="20"/>
      <c r="F616" s="21"/>
      <c r="G616" s="20"/>
      <c r="H616" s="20"/>
      <c r="I616" s="22"/>
      <c r="J616" s="20"/>
      <c r="K616" s="20"/>
      <c r="L616" s="22"/>
      <c r="M616" s="20"/>
      <c r="N616" s="21"/>
      <c r="O616" s="22"/>
      <c r="P616" s="20"/>
      <c r="Q616" s="22"/>
      <c r="R616" s="3" t="str">
        <f>IF(OR(G616="12R",G616="12L"),_xlfn.XLOOKUP(C616,DB!$A$2:$A$255,DB!$B$2:$B$255,""),IF(OR(G616="30L",G616="30R"),_xlfn.XLOOKUP(C616,DB!$A$2:$A$255,DB!$C$2:$C$255,""),""))</f>
        <v/>
      </c>
      <c r="S616" s="3">
        <f t="shared" si="10"/>
        <v>0</v>
      </c>
      <c r="T616" s="3" t="str">
        <f>_xlfn.XLOOKUP(C616,DB!$A$2:$A$255,DB!$D$2:$D$255,"")</f>
        <v/>
      </c>
    </row>
    <row r="617" spans="1:20" x14ac:dyDescent="0.2">
      <c r="A617" s="20"/>
      <c r="B617" s="20"/>
      <c r="C617" s="20"/>
      <c r="D617" s="20"/>
      <c r="E617" s="20"/>
      <c r="F617" s="21"/>
      <c r="G617" s="20"/>
      <c r="H617" s="20"/>
      <c r="I617" s="22"/>
      <c r="J617" s="20"/>
      <c r="K617" s="20"/>
      <c r="L617" s="22"/>
      <c r="M617" s="20"/>
      <c r="N617" s="21"/>
      <c r="O617" s="22"/>
      <c r="P617" s="20"/>
      <c r="Q617" s="22"/>
      <c r="R617" s="3" t="str">
        <f>IF(OR(G617="12R",G617="12L"),_xlfn.XLOOKUP(C617,DB!$A$2:$A$255,DB!$B$2:$B$255,""),IF(OR(G617="30L",G617="30R"),_xlfn.XLOOKUP(C617,DB!$A$2:$A$255,DB!$C$2:$C$255,""),""))</f>
        <v/>
      </c>
      <c r="S617" s="3">
        <f t="shared" si="10"/>
        <v>0</v>
      </c>
      <c r="T617" s="3" t="str">
        <f>_xlfn.XLOOKUP(C617,DB!$A$2:$A$255,DB!$D$2:$D$255,"")</f>
        <v/>
      </c>
    </row>
    <row r="618" spans="1:20" x14ac:dyDescent="0.2">
      <c r="A618" s="20"/>
      <c r="B618" s="20"/>
      <c r="C618" s="20"/>
      <c r="D618" s="20"/>
      <c r="E618" s="20"/>
      <c r="F618" s="21"/>
      <c r="G618" s="20"/>
      <c r="H618" s="20"/>
      <c r="I618" s="22"/>
      <c r="J618" s="20"/>
      <c r="K618" s="20"/>
      <c r="L618" s="22"/>
      <c r="M618" s="20"/>
      <c r="N618" s="21"/>
      <c r="O618" s="22"/>
      <c r="P618" s="20"/>
      <c r="Q618" s="22"/>
      <c r="R618" s="3" t="str">
        <f>IF(OR(G618="12R",G618="12L"),_xlfn.XLOOKUP(C618,DB!$A$2:$A$255,DB!$B$2:$B$255,""),IF(OR(G618="30L",G618="30R"),_xlfn.XLOOKUP(C618,DB!$A$2:$A$255,DB!$C$2:$C$255,""),""))</f>
        <v/>
      </c>
      <c r="S618" s="3">
        <f t="shared" si="10"/>
        <v>0</v>
      </c>
      <c r="T618" s="3" t="str">
        <f>_xlfn.XLOOKUP(C618,DB!$A$2:$A$255,DB!$D$2:$D$255,"")</f>
        <v/>
      </c>
    </row>
    <row r="619" spans="1:20" x14ac:dyDescent="0.2">
      <c r="A619" s="20"/>
      <c r="B619" s="20"/>
      <c r="C619" s="20"/>
      <c r="D619" s="20"/>
      <c r="E619" s="20"/>
      <c r="F619" s="21"/>
      <c r="G619" s="20"/>
      <c r="H619" s="20"/>
      <c r="I619" s="22"/>
      <c r="J619" s="20"/>
      <c r="K619" s="20"/>
      <c r="L619" s="22"/>
      <c r="M619" s="20"/>
      <c r="N619" s="21"/>
      <c r="O619" s="22"/>
      <c r="P619" s="20"/>
      <c r="Q619" s="22"/>
      <c r="R619" s="3" t="str">
        <f>IF(OR(G619="12R",G619="12L"),_xlfn.XLOOKUP(C619,DB!$A$2:$A$255,DB!$B$2:$B$255,""),IF(OR(G619="30L",G619="30R"),_xlfn.XLOOKUP(C619,DB!$A$2:$A$255,DB!$C$2:$C$255,""),""))</f>
        <v/>
      </c>
      <c r="S619" s="3">
        <f t="shared" si="10"/>
        <v>0</v>
      </c>
      <c r="T619" s="3" t="str">
        <f>_xlfn.XLOOKUP(C619,DB!$A$2:$A$255,DB!$D$2:$D$255,"")</f>
        <v/>
      </c>
    </row>
    <row r="620" spans="1:20" x14ac:dyDescent="0.2">
      <c r="A620" s="20"/>
      <c r="B620" s="20"/>
      <c r="C620" s="20"/>
      <c r="D620" s="20"/>
      <c r="E620" s="20"/>
      <c r="F620" s="21"/>
      <c r="G620" s="20"/>
      <c r="H620" s="20"/>
      <c r="I620" s="22"/>
      <c r="J620" s="20"/>
      <c r="K620" s="20"/>
      <c r="L620" s="22"/>
      <c r="M620" s="20"/>
      <c r="N620" s="21"/>
      <c r="O620" s="22"/>
      <c r="P620" s="20"/>
      <c r="Q620" s="22"/>
      <c r="R620" s="3" t="str">
        <f>IF(OR(G620="12R",G620="12L"),_xlfn.XLOOKUP(C620,DB!$A$2:$A$255,DB!$B$2:$B$255,""),IF(OR(G620="30L",G620="30R"),_xlfn.XLOOKUP(C620,DB!$A$2:$A$255,DB!$C$2:$C$255,""),""))</f>
        <v/>
      </c>
      <c r="S620" s="3">
        <f t="shared" si="10"/>
        <v>0</v>
      </c>
      <c r="T620" s="3" t="str">
        <f>_xlfn.XLOOKUP(C620,DB!$A$2:$A$255,DB!$D$2:$D$255,"")</f>
        <v/>
      </c>
    </row>
    <row r="621" spans="1:20" x14ac:dyDescent="0.2">
      <c r="A621" s="20"/>
      <c r="B621" s="20"/>
      <c r="C621" s="20"/>
      <c r="D621" s="20"/>
      <c r="E621" s="20"/>
      <c r="F621" s="21"/>
      <c r="G621" s="20"/>
      <c r="H621" s="20"/>
      <c r="I621" s="22"/>
      <c r="J621" s="20"/>
      <c r="K621" s="20"/>
      <c r="L621" s="22"/>
      <c r="M621" s="20"/>
      <c r="N621" s="21"/>
      <c r="O621" s="22"/>
      <c r="P621" s="20"/>
      <c r="Q621" s="22"/>
      <c r="R621" s="3" t="str">
        <f>IF(OR(G621="12R",G621="12L"),_xlfn.XLOOKUP(C621,DB!$A$2:$A$255,DB!$B$2:$B$255,""),IF(OR(G621="30L",G621="30R"),_xlfn.XLOOKUP(C621,DB!$A$2:$A$255,DB!$C$2:$C$255,""),""))</f>
        <v/>
      </c>
      <c r="S621" s="3">
        <f t="shared" si="10"/>
        <v>0</v>
      </c>
      <c r="T621" s="3" t="str">
        <f>_xlfn.XLOOKUP(C621,DB!$A$2:$A$255,DB!$D$2:$D$255,"")</f>
        <v/>
      </c>
    </row>
    <row r="622" spans="1:20" x14ac:dyDescent="0.2">
      <c r="A622" s="20"/>
      <c r="B622" s="20"/>
      <c r="C622" s="20"/>
      <c r="D622" s="20"/>
      <c r="E622" s="20"/>
      <c r="F622" s="21"/>
      <c r="G622" s="20"/>
      <c r="H622" s="20"/>
      <c r="I622" s="22"/>
      <c r="J622" s="20"/>
      <c r="K622" s="20"/>
      <c r="L622" s="22"/>
      <c r="M622" s="20"/>
      <c r="N622" s="21"/>
      <c r="O622" s="22"/>
      <c r="P622" s="20"/>
      <c r="Q622" s="22"/>
      <c r="R622" s="3" t="str">
        <f>IF(OR(G622="12R",G622="12L"),_xlfn.XLOOKUP(C622,DB!$A$2:$A$255,DB!$B$2:$B$255,""),IF(OR(G622="30L",G622="30R"),_xlfn.XLOOKUP(C622,DB!$A$2:$A$255,DB!$C$2:$C$255,""),""))</f>
        <v/>
      </c>
      <c r="S622" s="3">
        <f t="shared" si="10"/>
        <v>0</v>
      </c>
      <c r="T622" s="3" t="str">
        <f>_xlfn.XLOOKUP(C622,DB!$A$2:$A$255,DB!$D$2:$D$255,"")</f>
        <v/>
      </c>
    </row>
    <row r="623" spans="1:20" x14ac:dyDescent="0.2">
      <c r="A623" s="20"/>
      <c r="B623" s="20"/>
      <c r="C623" s="20"/>
      <c r="D623" s="20"/>
      <c r="E623" s="20"/>
      <c r="F623" s="21"/>
      <c r="G623" s="20"/>
      <c r="H623" s="20"/>
      <c r="I623" s="22"/>
      <c r="J623" s="20"/>
      <c r="K623" s="20"/>
      <c r="L623" s="22"/>
      <c r="M623" s="20"/>
      <c r="N623" s="21"/>
      <c r="O623" s="22"/>
      <c r="P623" s="20"/>
      <c r="Q623" s="22"/>
      <c r="R623" s="3" t="str">
        <f>IF(OR(G623="12R",G623="12L"),_xlfn.XLOOKUP(C623,DB!$A$2:$A$255,DB!$B$2:$B$255,""),IF(OR(G623="30L",G623="30R"),_xlfn.XLOOKUP(C623,DB!$A$2:$A$255,DB!$C$2:$C$255,""),""))</f>
        <v/>
      </c>
      <c r="S623" s="3">
        <f t="shared" si="10"/>
        <v>0</v>
      </c>
      <c r="T623" s="3" t="str">
        <f>_xlfn.XLOOKUP(C623,DB!$A$2:$A$255,DB!$D$2:$D$255,"")</f>
        <v/>
      </c>
    </row>
    <row r="624" spans="1:20" x14ac:dyDescent="0.2">
      <c r="A624" s="20"/>
      <c r="B624" s="20"/>
      <c r="C624" s="20"/>
      <c r="D624" s="20"/>
      <c r="E624" s="20"/>
      <c r="F624" s="21"/>
      <c r="G624" s="20"/>
      <c r="H624" s="20"/>
      <c r="I624" s="22"/>
      <c r="J624" s="20"/>
      <c r="K624" s="20"/>
      <c r="L624" s="22"/>
      <c r="M624" s="20"/>
      <c r="N624" s="21"/>
      <c r="O624" s="22"/>
      <c r="P624" s="20"/>
      <c r="Q624" s="22"/>
      <c r="R624" s="3" t="str">
        <f>IF(OR(G624="12R",G624="12L"),_xlfn.XLOOKUP(C624,DB!$A$2:$A$255,DB!$B$2:$B$255,""),IF(OR(G624="30L",G624="30R"),_xlfn.XLOOKUP(C624,DB!$A$2:$A$255,DB!$C$2:$C$255,""),""))</f>
        <v/>
      </c>
      <c r="S624" s="3">
        <f t="shared" si="10"/>
        <v>0</v>
      </c>
      <c r="T624" s="3" t="str">
        <f>_xlfn.XLOOKUP(C624,DB!$A$2:$A$255,DB!$D$2:$D$255,"")</f>
        <v/>
      </c>
    </row>
    <row r="625" spans="1:20" x14ac:dyDescent="0.2">
      <c r="A625" s="20"/>
      <c r="B625" s="20"/>
      <c r="C625" s="20"/>
      <c r="D625" s="20"/>
      <c r="E625" s="20"/>
      <c r="F625" s="21"/>
      <c r="G625" s="20"/>
      <c r="H625" s="20"/>
      <c r="I625" s="22"/>
      <c r="J625" s="20"/>
      <c r="K625" s="20"/>
      <c r="L625" s="22"/>
      <c r="M625" s="20"/>
      <c r="N625" s="21"/>
      <c r="O625" s="22"/>
      <c r="P625" s="20"/>
      <c r="Q625" s="22"/>
      <c r="R625" s="3" t="str">
        <f>IF(OR(G625="12R",G625="12L"),_xlfn.XLOOKUP(C625,DB!$A$2:$A$255,DB!$B$2:$B$255,""),IF(OR(G625="30L",G625="30R"),_xlfn.XLOOKUP(C625,DB!$A$2:$A$255,DB!$C$2:$C$255,""),""))</f>
        <v/>
      </c>
      <c r="S625" s="3">
        <f t="shared" si="10"/>
        <v>0</v>
      </c>
      <c r="T625" s="3" t="str">
        <f>_xlfn.XLOOKUP(C625,DB!$A$2:$A$255,DB!$D$2:$D$255,"")</f>
        <v/>
      </c>
    </row>
    <row r="626" spans="1:20" x14ac:dyDescent="0.2">
      <c r="A626" s="20"/>
      <c r="B626" s="20"/>
      <c r="C626" s="20"/>
      <c r="D626" s="20"/>
      <c r="E626" s="20"/>
      <c r="F626" s="21"/>
      <c r="G626" s="20"/>
      <c r="H626" s="20"/>
      <c r="I626" s="22"/>
      <c r="J626" s="20"/>
      <c r="K626" s="20"/>
      <c r="L626" s="22"/>
      <c r="M626" s="20"/>
      <c r="N626" s="21"/>
      <c r="O626" s="22"/>
      <c r="P626" s="20"/>
      <c r="Q626" s="22"/>
      <c r="R626" s="3" t="str">
        <f>IF(OR(G626="12R",G626="12L"),_xlfn.XLOOKUP(C626,DB!$A$2:$A$255,DB!$B$2:$B$255,""),IF(OR(G626="30L",G626="30R"),_xlfn.XLOOKUP(C626,DB!$A$2:$A$255,DB!$C$2:$C$255,""),""))</f>
        <v/>
      </c>
      <c r="S626" s="3">
        <f t="shared" si="10"/>
        <v>0</v>
      </c>
      <c r="T626" s="3" t="str">
        <f>_xlfn.XLOOKUP(C626,DB!$A$2:$A$255,DB!$D$2:$D$255,"")</f>
        <v/>
      </c>
    </row>
    <row r="627" spans="1:20" x14ac:dyDescent="0.2">
      <c r="A627" s="20"/>
      <c r="B627" s="20"/>
      <c r="C627" s="20"/>
      <c r="D627" s="20"/>
      <c r="E627" s="20"/>
      <c r="F627" s="21"/>
      <c r="G627" s="20"/>
      <c r="H627" s="20"/>
      <c r="I627" s="22"/>
      <c r="J627" s="20"/>
      <c r="K627" s="20"/>
      <c r="L627" s="22"/>
      <c r="M627" s="20"/>
      <c r="N627" s="21"/>
      <c r="O627" s="22"/>
      <c r="P627" s="20"/>
      <c r="Q627" s="22"/>
      <c r="R627" s="3" t="str">
        <f>IF(OR(G627="12R",G627="12L"),_xlfn.XLOOKUP(C627,DB!$A$2:$A$255,DB!$B$2:$B$255,""),IF(OR(G627="30L",G627="30R"),_xlfn.XLOOKUP(C627,DB!$A$2:$A$255,DB!$C$2:$C$255,""),""))</f>
        <v/>
      </c>
      <c r="S627" s="3">
        <f t="shared" si="10"/>
        <v>0</v>
      </c>
      <c r="T627" s="3" t="str">
        <f>_xlfn.XLOOKUP(C627,DB!$A$2:$A$255,DB!$D$2:$D$255,"")</f>
        <v/>
      </c>
    </row>
    <row r="628" spans="1:20" x14ac:dyDescent="0.2">
      <c r="A628" s="20"/>
      <c r="B628" s="20"/>
      <c r="C628" s="20"/>
      <c r="D628" s="20"/>
      <c r="E628" s="20"/>
      <c r="F628" s="21"/>
      <c r="G628" s="20"/>
      <c r="H628" s="20"/>
      <c r="I628" s="22"/>
      <c r="J628" s="20"/>
      <c r="K628" s="20"/>
      <c r="L628" s="22"/>
      <c r="M628" s="20"/>
      <c r="N628" s="21"/>
      <c r="O628" s="22"/>
      <c r="P628" s="20"/>
      <c r="Q628" s="22"/>
      <c r="R628" s="3" t="str">
        <f>IF(OR(G628="12R",G628="12L"),_xlfn.XLOOKUP(C628,DB!$A$2:$A$255,DB!$B$2:$B$255,""),IF(OR(G628="30L",G628="30R"),_xlfn.XLOOKUP(C628,DB!$A$2:$A$255,DB!$C$2:$C$255,""),""))</f>
        <v/>
      </c>
      <c r="S628" s="3">
        <f t="shared" si="10"/>
        <v>0</v>
      </c>
      <c r="T628" s="3" t="str">
        <f>_xlfn.XLOOKUP(C628,DB!$A$2:$A$255,DB!$D$2:$D$255,"")</f>
        <v/>
      </c>
    </row>
    <row r="629" spans="1:20" x14ac:dyDescent="0.2">
      <c r="A629" s="20"/>
      <c r="B629" s="20"/>
      <c r="C629" s="20"/>
      <c r="D629" s="20"/>
      <c r="E629" s="20"/>
      <c r="F629" s="21"/>
      <c r="G629" s="20"/>
      <c r="H629" s="20"/>
      <c r="I629" s="22"/>
      <c r="J629" s="20"/>
      <c r="K629" s="20"/>
      <c r="L629" s="22"/>
      <c r="M629" s="20"/>
      <c r="N629" s="21"/>
      <c r="O629" s="22"/>
      <c r="P629" s="20"/>
      <c r="Q629" s="22"/>
      <c r="R629" s="3" t="str">
        <f>IF(OR(G629="12R",G629="12L"),_xlfn.XLOOKUP(C629,DB!$A$2:$A$255,DB!$B$2:$B$255,""),IF(OR(G629="30L",G629="30R"),_xlfn.XLOOKUP(C629,DB!$A$2:$A$255,DB!$C$2:$C$255,""),""))</f>
        <v/>
      </c>
      <c r="S629" s="3">
        <f t="shared" si="10"/>
        <v>0</v>
      </c>
      <c r="T629" s="3" t="str">
        <f>_xlfn.XLOOKUP(C629,DB!$A$2:$A$255,DB!$D$2:$D$255,"")</f>
        <v/>
      </c>
    </row>
    <row r="630" spans="1:20" x14ac:dyDescent="0.2">
      <c r="A630" s="20"/>
      <c r="B630" s="20"/>
      <c r="C630" s="20"/>
      <c r="D630" s="20"/>
      <c r="E630" s="20"/>
      <c r="F630" s="21"/>
      <c r="G630" s="20"/>
      <c r="H630" s="20"/>
      <c r="I630" s="22"/>
      <c r="J630" s="20"/>
      <c r="K630" s="20"/>
      <c r="L630" s="22"/>
      <c r="M630" s="20"/>
      <c r="N630" s="21"/>
      <c r="O630" s="22"/>
      <c r="P630" s="20"/>
      <c r="Q630" s="22"/>
      <c r="R630" s="3" t="str">
        <f>IF(OR(G630="12R",G630="12L"),_xlfn.XLOOKUP(C630,DB!$A$2:$A$255,DB!$B$2:$B$255,""),IF(OR(G630="30L",G630="30R"),_xlfn.XLOOKUP(C630,DB!$A$2:$A$255,DB!$C$2:$C$255,""),""))</f>
        <v/>
      </c>
      <c r="S630" s="3">
        <f t="shared" si="10"/>
        <v>0</v>
      </c>
      <c r="T630" s="3" t="str">
        <f>_xlfn.XLOOKUP(C630,DB!$A$2:$A$255,DB!$D$2:$D$255,"")</f>
        <v/>
      </c>
    </row>
    <row r="631" spans="1:20" x14ac:dyDescent="0.2">
      <c r="A631" s="20"/>
      <c r="B631" s="20"/>
      <c r="C631" s="20"/>
      <c r="D631" s="20"/>
      <c r="E631" s="20"/>
      <c r="F631" s="21"/>
      <c r="G631" s="20"/>
      <c r="H631" s="20"/>
      <c r="I631" s="22"/>
      <c r="J631" s="20"/>
      <c r="K631" s="20"/>
      <c r="L631" s="22"/>
      <c r="M631" s="20"/>
      <c r="N631" s="21"/>
      <c r="O631" s="22"/>
      <c r="P631" s="20"/>
      <c r="Q631" s="22"/>
      <c r="R631" s="3" t="str">
        <f>IF(OR(G631="12R",G631="12L"),_xlfn.XLOOKUP(C631,DB!$A$2:$A$255,DB!$B$2:$B$255,""),IF(OR(G631="30L",G631="30R"),_xlfn.XLOOKUP(C631,DB!$A$2:$A$255,DB!$C$2:$C$255,""),""))</f>
        <v/>
      </c>
      <c r="S631" s="3">
        <f t="shared" si="10"/>
        <v>0</v>
      </c>
      <c r="T631" s="3" t="str">
        <f>_xlfn.XLOOKUP(C631,DB!$A$2:$A$255,DB!$D$2:$D$255,"")</f>
        <v/>
      </c>
    </row>
    <row r="632" spans="1:20" x14ac:dyDescent="0.2">
      <c r="A632" s="20"/>
      <c r="B632" s="20"/>
      <c r="C632" s="20"/>
      <c r="D632" s="20"/>
      <c r="E632" s="20"/>
      <c r="F632" s="21"/>
      <c r="G632" s="20"/>
      <c r="H632" s="20"/>
      <c r="I632" s="22"/>
      <c r="J632" s="20"/>
      <c r="K632" s="20"/>
      <c r="L632" s="22"/>
      <c r="M632" s="20"/>
      <c r="N632" s="21"/>
      <c r="O632" s="22"/>
      <c r="P632" s="20"/>
      <c r="Q632" s="22"/>
      <c r="R632" s="3" t="str">
        <f>IF(OR(G632="12R",G632="12L"),_xlfn.XLOOKUP(C632,DB!$A$2:$A$255,DB!$B$2:$B$255,""),IF(OR(G632="30L",G632="30R"),_xlfn.XLOOKUP(C632,DB!$A$2:$A$255,DB!$C$2:$C$255,""),""))</f>
        <v/>
      </c>
      <c r="S632" s="3">
        <f t="shared" si="10"/>
        <v>0</v>
      </c>
      <c r="T632" s="3" t="str">
        <f>_xlfn.XLOOKUP(C632,DB!$A$2:$A$255,DB!$D$2:$D$255,"")</f>
        <v/>
      </c>
    </row>
    <row r="633" spans="1:20" x14ac:dyDescent="0.2">
      <c r="A633" s="20"/>
      <c r="B633" s="20"/>
      <c r="C633" s="20"/>
      <c r="D633" s="20"/>
      <c r="E633" s="20"/>
      <c r="F633" s="21"/>
      <c r="G633" s="20"/>
      <c r="H633" s="20"/>
      <c r="I633" s="22"/>
      <c r="J633" s="20"/>
      <c r="K633" s="20"/>
      <c r="L633" s="22"/>
      <c r="M633" s="20"/>
      <c r="N633" s="21"/>
      <c r="O633" s="22"/>
      <c r="P633" s="20"/>
      <c r="Q633" s="22"/>
      <c r="R633" s="3" t="str">
        <f>IF(OR(G633="12R",G633="12L"),_xlfn.XLOOKUP(C633,DB!$A$2:$A$255,DB!$B$2:$B$255,""),IF(OR(G633="30L",G633="30R"),_xlfn.XLOOKUP(C633,DB!$A$2:$A$255,DB!$C$2:$C$255,""),""))</f>
        <v/>
      </c>
      <c r="S633" s="3">
        <f t="shared" si="10"/>
        <v>0</v>
      </c>
      <c r="T633" s="3" t="str">
        <f>_xlfn.XLOOKUP(C633,DB!$A$2:$A$255,DB!$D$2:$D$255,"")</f>
        <v/>
      </c>
    </row>
    <row r="634" spans="1:20" x14ac:dyDescent="0.2">
      <c r="A634" s="20"/>
      <c r="B634" s="20"/>
      <c r="C634" s="20"/>
      <c r="D634" s="20"/>
      <c r="E634" s="20"/>
      <c r="F634" s="21"/>
      <c r="G634" s="20"/>
      <c r="H634" s="20"/>
      <c r="I634" s="22"/>
      <c r="J634" s="20"/>
      <c r="K634" s="20"/>
      <c r="L634" s="22"/>
      <c r="M634" s="20"/>
      <c r="N634" s="21"/>
      <c r="O634" s="22"/>
      <c r="P634" s="20"/>
      <c r="Q634" s="22"/>
      <c r="R634" s="3" t="str">
        <f>IF(OR(G634="12R",G634="12L"),_xlfn.XLOOKUP(C634,DB!$A$2:$A$255,DB!$B$2:$B$255,""),IF(OR(G634="30L",G634="30R"),_xlfn.XLOOKUP(C634,DB!$A$2:$A$255,DB!$C$2:$C$255,""),""))</f>
        <v/>
      </c>
      <c r="S634" s="3">
        <f t="shared" si="10"/>
        <v>0</v>
      </c>
      <c r="T634" s="3" t="str">
        <f>_xlfn.XLOOKUP(C634,DB!$A$2:$A$255,DB!$D$2:$D$255,"")</f>
        <v/>
      </c>
    </row>
    <row r="635" spans="1:20" ht="24" x14ac:dyDescent="0.3">
      <c r="A635" s="25" t="str" cm="1">
        <f t="array" aca="1" ref="A635" ca="1">_xlfn.LET(_xlpm.s,MID(CELL("filename",A1),FIND("]",CELL("filename",A1))+1,10),_xlpm.d,DATE(VALUE(LEFT(_xlpm.s,4)),VALUE(MID(_xlpm.s,6,2)),VALUE(RIGHT(_xlpm.s,2))),_xlpm.dt,TEXT(_xlpm.d,"[$-en-US]dddd, mmmm d")&amp;", "&amp;YEAR(_xlpm.d),"GRAPHIC 2: DEPARTURES BY HOUR AND SID - "&amp;_xlpm.dt)</f>
        <v>GRAPHIC 2: DEPARTURES BY HOUR AND SID - Friday, October 23, 2026</v>
      </c>
      <c r="B635" s="25"/>
      <c r="C635" s="25"/>
      <c r="D635" s="25"/>
      <c r="E635" s="25"/>
      <c r="F635" s="25"/>
      <c r="G635" s="25"/>
      <c r="H635" s="25"/>
      <c r="I635" s="25"/>
    </row>
    <row r="637" spans="1:20" x14ac:dyDescent="0.2">
      <c r="A637" s="26" t="s">
        <v>1082</v>
      </c>
      <c r="B637" s="26"/>
      <c r="C637" s="26"/>
      <c r="D637" s="26"/>
      <c r="E637" s="26"/>
      <c r="F637" s="26"/>
      <c r="G637" s="26"/>
      <c r="H637" s="26"/>
      <c r="I637" s="26"/>
    </row>
    <row r="639" spans="1:20" x14ac:dyDescent="0.2">
      <c r="A639" s="23" t="s">
        <v>1083</v>
      </c>
      <c r="B639" s="23"/>
      <c r="C639" s="23"/>
      <c r="D639" s="23"/>
      <c r="E639" s="23"/>
      <c r="F639" s="23"/>
      <c r="G639" s="23"/>
      <c r="H639" s="23"/>
      <c r="I639" s="23"/>
    </row>
    <row r="640" spans="1:20" x14ac:dyDescent="0.2">
      <c r="A640" s="4" t="s">
        <v>1084</v>
      </c>
      <c r="B640" s="5" t="s">
        <v>1078</v>
      </c>
      <c r="C640" s="5" t="s">
        <v>1074</v>
      </c>
      <c r="D640" s="5" t="s">
        <v>1077</v>
      </c>
      <c r="E640" s="5" t="s">
        <v>40</v>
      </c>
      <c r="F640" s="5" t="s">
        <v>1073</v>
      </c>
      <c r="G640" s="5" t="s">
        <v>117</v>
      </c>
      <c r="H640" s="5" t="s">
        <v>1072</v>
      </c>
      <c r="I640" s="6" t="s">
        <v>1081</v>
      </c>
    </row>
    <row r="641" spans="1:9" x14ac:dyDescent="0.2">
      <c r="A641" s="7">
        <v>14</v>
      </c>
      <c r="B641" s="8">
        <f t="shared" ref="B641:H649" si="11">COUNTIFS($S$2:$S$634,$A641,$R$2:$R$634,B$640)</f>
        <v>0</v>
      </c>
      <c r="C641" s="8">
        <f t="shared" si="11"/>
        <v>1</v>
      </c>
      <c r="D641" s="8">
        <f t="shared" si="11"/>
        <v>0</v>
      </c>
      <c r="E641" s="8">
        <f t="shared" si="11"/>
        <v>0</v>
      </c>
      <c r="F641" s="8">
        <f t="shared" si="11"/>
        <v>1</v>
      </c>
      <c r="G641" s="8">
        <f t="shared" si="11"/>
        <v>0</v>
      </c>
      <c r="H641" s="8">
        <f t="shared" si="11"/>
        <v>2</v>
      </c>
      <c r="I641" s="9">
        <f t="shared" ref="I641:I649" si="12">SUM(B641:H641)</f>
        <v>4</v>
      </c>
    </row>
    <row r="642" spans="1:9" x14ac:dyDescent="0.2">
      <c r="A642" s="7">
        <v>15</v>
      </c>
      <c r="B642" s="8">
        <f t="shared" si="11"/>
        <v>0</v>
      </c>
      <c r="C642" s="8">
        <f t="shared" si="11"/>
        <v>1</v>
      </c>
      <c r="D642" s="8">
        <f t="shared" si="11"/>
        <v>0</v>
      </c>
      <c r="E642" s="8">
        <f t="shared" si="11"/>
        <v>1</v>
      </c>
      <c r="F642" s="8">
        <f t="shared" si="11"/>
        <v>1</v>
      </c>
      <c r="G642" s="8">
        <f t="shared" si="11"/>
        <v>0</v>
      </c>
      <c r="H642" s="8">
        <f t="shared" si="11"/>
        <v>7</v>
      </c>
      <c r="I642" s="9">
        <f t="shared" si="12"/>
        <v>10</v>
      </c>
    </row>
    <row r="643" spans="1:9" x14ac:dyDescent="0.2">
      <c r="A643" s="7">
        <v>16</v>
      </c>
      <c r="B643" s="8">
        <f t="shared" si="11"/>
        <v>1</v>
      </c>
      <c r="C643" s="8">
        <f t="shared" si="11"/>
        <v>5</v>
      </c>
      <c r="D643" s="8">
        <f t="shared" si="11"/>
        <v>0</v>
      </c>
      <c r="E643" s="8">
        <f t="shared" si="11"/>
        <v>0</v>
      </c>
      <c r="F643" s="8">
        <f t="shared" si="11"/>
        <v>3</v>
      </c>
      <c r="G643" s="8">
        <f t="shared" si="11"/>
        <v>2</v>
      </c>
      <c r="H643" s="8">
        <f t="shared" si="11"/>
        <v>11</v>
      </c>
      <c r="I643" s="9">
        <f t="shared" si="12"/>
        <v>22</v>
      </c>
    </row>
    <row r="644" spans="1:9" x14ac:dyDescent="0.2">
      <c r="A644" s="7">
        <v>17</v>
      </c>
      <c r="B644" s="8">
        <f t="shared" si="11"/>
        <v>0</v>
      </c>
      <c r="C644" s="8">
        <f t="shared" si="11"/>
        <v>4</v>
      </c>
      <c r="D644" s="8">
        <f t="shared" si="11"/>
        <v>0</v>
      </c>
      <c r="E644" s="8">
        <f t="shared" si="11"/>
        <v>1</v>
      </c>
      <c r="F644" s="8">
        <f t="shared" si="11"/>
        <v>4</v>
      </c>
      <c r="G644" s="8">
        <f t="shared" si="11"/>
        <v>2</v>
      </c>
      <c r="H644" s="8">
        <f t="shared" si="11"/>
        <v>7</v>
      </c>
      <c r="I644" s="9">
        <f t="shared" si="12"/>
        <v>18</v>
      </c>
    </row>
    <row r="645" spans="1:9" x14ac:dyDescent="0.2">
      <c r="A645" s="7">
        <v>18</v>
      </c>
      <c r="B645" s="8">
        <f t="shared" si="11"/>
        <v>0</v>
      </c>
      <c r="C645" s="8">
        <f t="shared" si="11"/>
        <v>2</v>
      </c>
      <c r="D645" s="8">
        <f t="shared" si="11"/>
        <v>0</v>
      </c>
      <c r="E645" s="8">
        <f t="shared" si="11"/>
        <v>1</v>
      </c>
      <c r="F645" s="8">
        <f t="shared" si="11"/>
        <v>7</v>
      </c>
      <c r="G645" s="8">
        <f t="shared" si="11"/>
        <v>2</v>
      </c>
      <c r="H645" s="8">
        <f t="shared" si="11"/>
        <v>6</v>
      </c>
      <c r="I645" s="9">
        <f t="shared" si="12"/>
        <v>18</v>
      </c>
    </row>
    <row r="646" spans="1:9" x14ac:dyDescent="0.2">
      <c r="A646" s="7">
        <v>19</v>
      </c>
      <c r="B646" s="8">
        <f t="shared" si="11"/>
        <v>2</v>
      </c>
      <c r="C646" s="8">
        <f t="shared" si="11"/>
        <v>10</v>
      </c>
      <c r="D646" s="8">
        <f t="shared" si="11"/>
        <v>0</v>
      </c>
      <c r="E646" s="8">
        <f t="shared" si="11"/>
        <v>4</v>
      </c>
      <c r="F646" s="8">
        <f t="shared" si="11"/>
        <v>4</v>
      </c>
      <c r="G646" s="8">
        <f t="shared" si="11"/>
        <v>0</v>
      </c>
      <c r="H646" s="8">
        <f t="shared" si="11"/>
        <v>8</v>
      </c>
      <c r="I646" s="9">
        <f t="shared" si="12"/>
        <v>28</v>
      </c>
    </row>
    <row r="647" spans="1:9" x14ac:dyDescent="0.2">
      <c r="A647" s="7">
        <v>20</v>
      </c>
      <c r="B647" s="8">
        <f t="shared" si="11"/>
        <v>0</v>
      </c>
      <c r="C647" s="8">
        <f t="shared" si="11"/>
        <v>3</v>
      </c>
      <c r="D647" s="8">
        <f t="shared" si="11"/>
        <v>0</v>
      </c>
      <c r="E647" s="8">
        <f t="shared" si="11"/>
        <v>0</v>
      </c>
      <c r="F647" s="8">
        <f t="shared" si="11"/>
        <v>3</v>
      </c>
      <c r="G647" s="8">
        <f t="shared" si="11"/>
        <v>0</v>
      </c>
      <c r="H647" s="8">
        <f t="shared" si="11"/>
        <v>9</v>
      </c>
      <c r="I647" s="9">
        <f t="shared" si="12"/>
        <v>15</v>
      </c>
    </row>
    <row r="648" spans="1:9" x14ac:dyDescent="0.2">
      <c r="A648" s="7">
        <v>21</v>
      </c>
      <c r="B648" s="8">
        <f t="shared" si="11"/>
        <v>1</v>
      </c>
      <c r="C648" s="8">
        <f t="shared" si="11"/>
        <v>3</v>
      </c>
      <c r="D648" s="8">
        <f t="shared" si="11"/>
        <v>0</v>
      </c>
      <c r="E648" s="8">
        <f t="shared" si="11"/>
        <v>3</v>
      </c>
      <c r="F648" s="8">
        <f t="shared" si="11"/>
        <v>5</v>
      </c>
      <c r="G648" s="8">
        <f t="shared" si="11"/>
        <v>1</v>
      </c>
      <c r="H648" s="8">
        <f t="shared" si="11"/>
        <v>9</v>
      </c>
      <c r="I648" s="9">
        <f t="shared" si="12"/>
        <v>22</v>
      </c>
    </row>
    <row r="649" spans="1:9" x14ac:dyDescent="0.2">
      <c r="A649" s="10">
        <v>22</v>
      </c>
      <c r="B649" s="11">
        <f t="shared" si="11"/>
        <v>0</v>
      </c>
      <c r="C649" s="11">
        <f t="shared" si="11"/>
        <v>3</v>
      </c>
      <c r="D649" s="11">
        <f t="shared" si="11"/>
        <v>0</v>
      </c>
      <c r="E649" s="11">
        <f t="shared" si="11"/>
        <v>0</v>
      </c>
      <c r="F649" s="11">
        <f t="shared" si="11"/>
        <v>2</v>
      </c>
      <c r="G649" s="11">
        <f t="shared" si="11"/>
        <v>2</v>
      </c>
      <c r="H649" s="11">
        <f t="shared" si="11"/>
        <v>7</v>
      </c>
      <c r="I649" s="12">
        <f t="shared" si="12"/>
        <v>14</v>
      </c>
    </row>
    <row r="651" spans="1:9" ht="22" x14ac:dyDescent="0.2">
      <c r="A651" s="24" t="str" cm="1">
        <f t="array" aca="1" ref="A651" ca="1">_xlfn.LET(_xlpm.s,MID(CELL("filename",A1),FIND("]",CELL("filename",A1))+1,10),_xlpm.d,DATE(VALUE(LEFT(_xlpm.s,4)),VALUE(MID(_xlpm.s,6,2)),VALUE(RIGHT(_xlpm.s,2))),_xlpm.dt,TEXT(_xlpm.d,"[$-en-US]dddd, mmmm d")&amp;", "&amp;YEAR(_xlpm.d),"GRAPHIC 2: CANCUN DEPARTURES BY HOUR AND SID"&amp;CHAR(10)&amp;_xlpm.dt)</f>
        <v>GRAPHIC 2: CANCUN DEPARTURES BY HOUR AND SID
Friday, October 23, 2026</v>
      </c>
      <c r="B651" s="24"/>
      <c r="C651" s="24"/>
      <c r="D651" s="24"/>
      <c r="E651" s="24"/>
      <c r="F651" s="24"/>
      <c r="G651" s="24"/>
      <c r="H651" s="24"/>
      <c r="I651" s="24"/>
    </row>
    <row r="673" spans="1:9" ht="24" x14ac:dyDescent="0.3">
      <c r="A673" s="25" t="str" cm="1">
        <f t="array" aca="1" ref="A673" ca="1">_xlfn.LET(_xlpm.s,MID(CELL("filename",A1),FIND("]",CELL("filename",A1))+1,10),_xlpm.d,DATE(VALUE(LEFT(_xlpm.s,4)),VALUE(MID(_xlpm.s,6,2)),VALUE(RIGHT(_xlpm.s,2))),_xlpm.dt,TEXT(_xlpm.d,"[$-en-US]dddd, mmmm d")&amp;", "&amp;YEAR(_xlpm.d),"GRAPHIC 1: DEPARTURES BY HOUR AND SECTOR - "&amp;_xlpm.dt)</f>
        <v>GRAPHIC 1: DEPARTURES BY HOUR AND SECTOR - Friday, October 23, 2026</v>
      </c>
      <c r="B673" s="25"/>
      <c r="C673" s="25"/>
      <c r="D673" s="25"/>
      <c r="E673" s="25"/>
      <c r="F673" s="25"/>
      <c r="G673" s="25"/>
      <c r="H673" s="25"/>
      <c r="I673" s="25"/>
    </row>
    <row r="674" spans="1:9" x14ac:dyDescent="0.2">
      <c r="A674" s="26" t="s">
        <v>1086</v>
      </c>
      <c r="B674" s="26"/>
      <c r="C674" s="26"/>
      <c r="D674" s="26"/>
      <c r="E674" s="26"/>
      <c r="F674" s="26"/>
      <c r="G674" s="26"/>
      <c r="H674" s="26"/>
      <c r="I674" s="26"/>
    </row>
    <row r="676" spans="1:9" x14ac:dyDescent="0.2">
      <c r="A676" s="23" t="s">
        <v>1087</v>
      </c>
      <c r="B676" s="23"/>
      <c r="C676" s="23"/>
      <c r="D676" s="23"/>
      <c r="E676" s="23"/>
    </row>
    <row r="677" spans="1:9" x14ac:dyDescent="0.2">
      <c r="A677" s="4" t="s">
        <v>1084</v>
      </c>
      <c r="B677" s="5" t="s">
        <v>1088</v>
      </c>
      <c r="C677" s="5" t="s">
        <v>980</v>
      </c>
      <c r="D677" s="5" t="s">
        <v>984</v>
      </c>
      <c r="E677" s="6" t="s">
        <v>1081</v>
      </c>
    </row>
    <row r="678" spans="1:9" x14ac:dyDescent="0.2">
      <c r="A678" s="7">
        <v>14</v>
      </c>
      <c r="B678" s="8">
        <f t="shared" ref="B678:D687" si="13">COUNTIFS($S$2:$S$634,$A678,$T$2:$T$634,B$677)</f>
        <v>2</v>
      </c>
      <c r="C678" s="8">
        <f t="shared" si="13"/>
        <v>2</v>
      </c>
      <c r="D678" s="8">
        <f t="shared" si="13"/>
        <v>0</v>
      </c>
      <c r="E678" s="9">
        <f t="shared" ref="E678:E687" si="14">SUM(B678:D678)</f>
        <v>4</v>
      </c>
    </row>
    <row r="679" spans="1:9" x14ac:dyDescent="0.2">
      <c r="A679" s="7">
        <v>15</v>
      </c>
      <c r="B679" s="8">
        <f t="shared" si="13"/>
        <v>7</v>
      </c>
      <c r="C679" s="8">
        <f t="shared" si="13"/>
        <v>3</v>
      </c>
      <c r="D679" s="8">
        <f t="shared" si="13"/>
        <v>0</v>
      </c>
      <c r="E679" s="9">
        <f t="shared" si="14"/>
        <v>10</v>
      </c>
    </row>
    <row r="680" spans="1:9" x14ac:dyDescent="0.2">
      <c r="A680" s="7">
        <v>16</v>
      </c>
      <c r="B680" s="8">
        <f t="shared" si="13"/>
        <v>11</v>
      </c>
      <c r="C680" s="8">
        <f t="shared" si="13"/>
        <v>8</v>
      </c>
      <c r="D680" s="8">
        <f t="shared" si="13"/>
        <v>3</v>
      </c>
      <c r="E680" s="9">
        <f t="shared" si="14"/>
        <v>22</v>
      </c>
    </row>
    <row r="681" spans="1:9" x14ac:dyDescent="0.2">
      <c r="A681" s="7">
        <v>17</v>
      </c>
      <c r="B681" s="8">
        <f t="shared" si="13"/>
        <v>7</v>
      </c>
      <c r="C681" s="8">
        <f t="shared" si="13"/>
        <v>9</v>
      </c>
      <c r="D681" s="8">
        <f t="shared" si="13"/>
        <v>2</v>
      </c>
      <c r="E681" s="9">
        <f t="shared" si="14"/>
        <v>18</v>
      </c>
    </row>
    <row r="682" spans="1:9" x14ac:dyDescent="0.2">
      <c r="A682" s="7">
        <v>18</v>
      </c>
      <c r="B682" s="8">
        <f t="shared" si="13"/>
        <v>6</v>
      </c>
      <c r="C682" s="8">
        <f t="shared" si="13"/>
        <v>10</v>
      </c>
      <c r="D682" s="8">
        <f t="shared" si="13"/>
        <v>2</v>
      </c>
      <c r="E682" s="9">
        <f t="shared" si="14"/>
        <v>18</v>
      </c>
    </row>
    <row r="683" spans="1:9" x14ac:dyDescent="0.2">
      <c r="A683" s="7">
        <v>19</v>
      </c>
      <c r="B683" s="8">
        <f t="shared" si="13"/>
        <v>8</v>
      </c>
      <c r="C683" s="8">
        <f t="shared" si="13"/>
        <v>18</v>
      </c>
      <c r="D683" s="8">
        <f t="shared" si="13"/>
        <v>2</v>
      </c>
      <c r="E683" s="9">
        <f t="shared" si="14"/>
        <v>28</v>
      </c>
    </row>
    <row r="684" spans="1:9" x14ac:dyDescent="0.2">
      <c r="A684" s="7">
        <v>20</v>
      </c>
      <c r="B684" s="8">
        <f t="shared" si="13"/>
        <v>9</v>
      </c>
      <c r="C684" s="8">
        <f t="shared" si="13"/>
        <v>6</v>
      </c>
      <c r="D684" s="8">
        <f t="shared" si="13"/>
        <v>0</v>
      </c>
      <c r="E684" s="9">
        <f t="shared" si="14"/>
        <v>15</v>
      </c>
    </row>
    <row r="685" spans="1:9" x14ac:dyDescent="0.2">
      <c r="A685" s="7">
        <v>21</v>
      </c>
      <c r="B685" s="8">
        <f t="shared" si="13"/>
        <v>9</v>
      </c>
      <c r="C685" s="8">
        <f t="shared" si="13"/>
        <v>11</v>
      </c>
      <c r="D685" s="8">
        <f t="shared" si="13"/>
        <v>2</v>
      </c>
      <c r="E685" s="9">
        <f t="shared" si="14"/>
        <v>22</v>
      </c>
    </row>
    <row r="686" spans="1:9" x14ac:dyDescent="0.2">
      <c r="A686" s="7">
        <v>22</v>
      </c>
      <c r="B686" s="8">
        <f t="shared" si="13"/>
        <v>7</v>
      </c>
      <c r="C686" s="8">
        <f t="shared" si="13"/>
        <v>5</v>
      </c>
      <c r="D686" s="8">
        <f t="shared" si="13"/>
        <v>2</v>
      </c>
      <c r="E686" s="9">
        <f t="shared" si="14"/>
        <v>14</v>
      </c>
    </row>
    <row r="687" spans="1:9" x14ac:dyDescent="0.2">
      <c r="A687" s="10">
        <v>23</v>
      </c>
      <c r="B687" s="11">
        <f t="shared" si="13"/>
        <v>3</v>
      </c>
      <c r="C687" s="11">
        <f t="shared" si="13"/>
        <v>1</v>
      </c>
      <c r="D687" s="11">
        <f t="shared" si="13"/>
        <v>1</v>
      </c>
      <c r="E687" s="12">
        <f t="shared" si="14"/>
        <v>5</v>
      </c>
    </row>
    <row r="689" spans="1:9" ht="22" x14ac:dyDescent="0.2">
      <c r="A689" s="24" t="str" cm="1">
        <f t="array" aca="1" ref="A689" ca="1">_xlfn.LET(_xlpm.s,MID(CELL("filename",A1),FIND("]",CELL("filename",A1))+1,10),_xlpm.d,DATE(VALUE(LEFT(_xlpm.s,4)),VALUE(MID(_xlpm.s,6,2)),VALUE(RIGHT(_xlpm.s,2))),_xlpm.dt,TEXT(_xlpm.d,"[$-en-US]dddd, mmmm d")&amp;", "&amp;YEAR(_xlpm.d),"GRAPHIC 1: CANCUN DEPARTURES BY HOUR AND SECTOR"&amp;CHAR(10)&amp;_xlpm.dt)</f>
        <v>GRAPHIC 1: CANCUN DEPARTURES BY HOUR AND SECTOR
Friday, October 23, 2026</v>
      </c>
      <c r="B689" s="24"/>
      <c r="C689" s="24"/>
      <c r="D689" s="24"/>
      <c r="E689" s="24"/>
      <c r="F689" s="24"/>
      <c r="G689" s="24"/>
      <c r="H689" s="24"/>
      <c r="I689" s="24"/>
    </row>
  </sheetData>
  <mergeCells count="8">
    <mergeCell ref="A676:E676"/>
    <mergeCell ref="A689:I689"/>
    <mergeCell ref="A635:I635"/>
    <mergeCell ref="A637:I637"/>
    <mergeCell ref="A639:I639"/>
    <mergeCell ref="A651:I651"/>
    <mergeCell ref="A673:I673"/>
    <mergeCell ref="A674:I674"/>
  </mergeCells>
  <pageMargins left="0.7" right="0.7" top="0.75" bottom="0.75" header="0.3" footer="0.3"/>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F5A2FD-8AAB-8242-9AF7-5A3B70240D35}">
  <dimension ref="A1:T275"/>
  <sheetViews>
    <sheetView showGridLines="0" zoomScale="110" zoomScaleNormal="110" workbookViewId="0">
      <selection activeCell="A2" sqref="A2:Q213"/>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17</v>
      </c>
      <c r="B2" s="20" t="s">
        <v>18</v>
      </c>
      <c r="C2" s="20" t="s">
        <v>19</v>
      </c>
      <c r="D2" s="20" t="s">
        <v>20</v>
      </c>
      <c r="E2" s="20" t="s">
        <v>3681</v>
      </c>
      <c r="F2" s="21">
        <v>46319.011006944449</v>
      </c>
      <c r="G2" s="20" t="s">
        <v>22</v>
      </c>
      <c r="H2" s="20" t="s">
        <v>7106</v>
      </c>
      <c r="I2" s="22">
        <v>300</v>
      </c>
      <c r="J2" s="20" t="s">
        <v>23</v>
      </c>
      <c r="K2" s="20" t="s">
        <v>24</v>
      </c>
      <c r="L2" s="22">
        <v>860</v>
      </c>
      <c r="M2" s="20" t="s">
        <v>25</v>
      </c>
      <c r="N2" s="21">
        <v>46319.060219907406</v>
      </c>
      <c r="O2" s="22">
        <v>300</v>
      </c>
      <c r="P2" s="20" t="s">
        <v>26</v>
      </c>
      <c r="Q2" s="22">
        <v>190</v>
      </c>
      <c r="R2" s="3" t="str">
        <f>IF(OR(G2="12R",G2="12L"),_xlfn.XLOOKUP(C2,DB!$A$2:$A$255,DB!$B$2:$B$255,""),IF(OR(G2="30L",G2="30R"),_xlfn.XLOOKUP(C2,DB!$A$2:$A$255,DB!$C$2:$C$255,""),""))</f>
        <v>UDGUV</v>
      </c>
      <c r="S2" s="3">
        <f>HOUR(F2)</f>
        <v>0</v>
      </c>
      <c r="T2" s="3" t="str">
        <f>_xlfn.XLOOKUP(C2,DB!$A$2:$A$255,DB!$D$2:$D$255,"")</f>
        <v>Sector 2</v>
      </c>
    </row>
    <row r="3" spans="1:20" x14ac:dyDescent="0.2">
      <c r="A3" s="20" t="s">
        <v>451</v>
      </c>
      <c r="B3" s="20" t="s">
        <v>18</v>
      </c>
      <c r="C3" s="20" t="s">
        <v>87</v>
      </c>
      <c r="D3" s="20" t="s">
        <v>88</v>
      </c>
      <c r="E3" s="20" t="s">
        <v>7107</v>
      </c>
      <c r="F3" s="21">
        <v>46319.022662037038</v>
      </c>
      <c r="G3" s="20" t="s">
        <v>22</v>
      </c>
      <c r="H3" s="20" t="s">
        <v>7108</v>
      </c>
      <c r="I3" s="22">
        <v>370</v>
      </c>
      <c r="J3" s="20" t="s">
        <v>23</v>
      </c>
      <c r="K3" s="20" t="s">
        <v>24</v>
      </c>
      <c r="L3" s="22">
        <v>134</v>
      </c>
      <c r="M3" s="20" t="s">
        <v>40</v>
      </c>
      <c r="N3" s="21">
        <v>46319.032951388886</v>
      </c>
      <c r="O3" s="22">
        <v>224</v>
      </c>
      <c r="P3" s="20" t="s">
        <v>41</v>
      </c>
      <c r="Q3" s="22">
        <v>190</v>
      </c>
      <c r="R3" s="3" t="str">
        <f>IF(OR(G3="12R",G3="12L"),_xlfn.XLOOKUP(C3,DB!$A$2:$A$255,DB!$B$2:$B$255,""),IF(OR(G3="30L",G3="30R"),_xlfn.XLOOKUP(C3,DB!$A$2:$A$255,DB!$C$2:$C$255,""),""))</f>
        <v>NUDAL</v>
      </c>
      <c r="S3" s="3">
        <f t="shared" ref="S3:S66" si="0">HOUR(F3)</f>
        <v>0</v>
      </c>
      <c r="T3" s="3" t="str">
        <f>_xlfn.XLOOKUP(C3,DB!$A$2:$A$255,DB!$D$2:$D$255,"")</f>
        <v>Sector 3</v>
      </c>
    </row>
    <row r="4" spans="1:20" x14ac:dyDescent="0.2">
      <c r="A4" s="20" t="s">
        <v>621</v>
      </c>
      <c r="B4" s="20" t="s">
        <v>18</v>
      </c>
      <c r="C4" s="20" t="s">
        <v>28</v>
      </c>
      <c r="D4" s="20" t="s">
        <v>29</v>
      </c>
      <c r="E4" s="20" t="s">
        <v>5072</v>
      </c>
      <c r="F4" s="21">
        <v>46319.03024305556</v>
      </c>
      <c r="G4" s="20" t="s">
        <v>22</v>
      </c>
      <c r="H4" s="20" t="s">
        <v>7109</v>
      </c>
      <c r="I4" s="22">
        <v>410</v>
      </c>
      <c r="J4" s="20" t="s">
        <v>23</v>
      </c>
      <c r="K4" s="20" t="s">
        <v>24</v>
      </c>
      <c r="L4" s="22">
        <v>365</v>
      </c>
      <c r="M4" s="20" t="s">
        <v>31</v>
      </c>
      <c r="N4" s="21">
        <v>46319.051747685182</v>
      </c>
      <c r="O4" s="22">
        <v>390</v>
      </c>
      <c r="P4" s="20" t="s">
        <v>26</v>
      </c>
      <c r="Q4" s="22">
        <v>40</v>
      </c>
      <c r="R4" s="3" t="str">
        <f>IF(OR(G4="12R",G4="12L"),_xlfn.XLOOKUP(C4,DB!$A$2:$A$255,DB!$B$2:$B$255,""),IF(OR(G4="30L",G4="30R"),_xlfn.XLOOKUP(C4,DB!$A$2:$A$255,DB!$C$2:$C$255,""),""))</f>
        <v>OMSUK</v>
      </c>
      <c r="S4" s="3">
        <f t="shared" si="0"/>
        <v>0</v>
      </c>
      <c r="T4" s="3" t="str">
        <f>_xlfn.XLOOKUP(C4,DB!$A$2:$A$255,DB!$D$2:$D$255,"")</f>
        <v>Sector 3</v>
      </c>
    </row>
    <row r="5" spans="1:20" x14ac:dyDescent="0.2">
      <c r="A5" s="20" t="s">
        <v>362</v>
      </c>
      <c r="B5" s="20" t="s">
        <v>18</v>
      </c>
      <c r="C5" s="20" t="s">
        <v>314</v>
      </c>
      <c r="D5" s="20" t="s">
        <v>34</v>
      </c>
      <c r="E5" s="20" t="s">
        <v>6411</v>
      </c>
      <c r="F5" s="21">
        <v>46319.035879629635</v>
      </c>
      <c r="G5" s="20" t="s">
        <v>22</v>
      </c>
      <c r="H5" s="20" t="s">
        <v>7110</v>
      </c>
      <c r="I5" s="22">
        <v>330</v>
      </c>
      <c r="J5" s="20" t="s">
        <v>23</v>
      </c>
      <c r="K5" s="20" t="s">
        <v>24</v>
      </c>
      <c r="L5" s="22">
        <v>219</v>
      </c>
      <c r="M5" s="20" t="s">
        <v>56</v>
      </c>
      <c r="N5" s="21">
        <v>46319.049212962964</v>
      </c>
      <c r="O5" s="22">
        <v>286</v>
      </c>
      <c r="P5" s="20" t="s">
        <v>26</v>
      </c>
      <c r="Q5" s="22">
        <v>190</v>
      </c>
      <c r="R5" s="3" t="str">
        <f>IF(OR(G5="12R",G5="12L"),_xlfn.XLOOKUP(C5,DB!$A$2:$A$255,DB!$B$2:$B$255,""),IF(OR(G5="30L",G5="30R"),_xlfn.XLOOKUP(C5,DB!$A$2:$A$255,DB!$C$2:$C$255,""),""))</f>
        <v>CZM</v>
      </c>
      <c r="S5" s="3">
        <f t="shared" si="0"/>
        <v>0</v>
      </c>
      <c r="T5" s="3" t="str">
        <f>_xlfn.XLOOKUP(C5,DB!$A$2:$A$255,DB!$D$2:$D$255,"")</f>
        <v>Sector 7</v>
      </c>
    </row>
    <row r="6" spans="1:20" x14ac:dyDescent="0.2">
      <c r="A6" s="20" t="s">
        <v>57</v>
      </c>
      <c r="B6" s="20" t="s">
        <v>18</v>
      </c>
      <c r="C6" s="20" t="s">
        <v>43</v>
      </c>
      <c r="D6" s="20" t="s">
        <v>20</v>
      </c>
      <c r="E6" s="20" t="s">
        <v>5464</v>
      </c>
      <c r="F6" s="21">
        <v>46319.037199074075</v>
      </c>
      <c r="G6" s="20" t="s">
        <v>22</v>
      </c>
      <c r="H6" s="20" t="s">
        <v>73</v>
      </c>
      <c r="I6" s="22">
        <v>300</v>
      </c>
      <c r="J6" s="20" t="s">
        <v>23</v>
      </c>
      <c r="K6" s="20" t="s">
        <v>24</v>
      </c>
      <c r="L6" s="22">
        <v>859</v>
      </c>
      <c r="M6" s="20" t="s">
        <v>46</v>
      </c>
      <c r="N6" s="21">
        <v>46319.08594907407</v>
      </c>
      <c r="O6" s="22">
        <v>300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7111</v>
      </c>
      <c r="B7" s="20" t="s">
        <v>18</v>
      </c>
      <c r="C7" s="20" t="s">
        <v>33</v>
      </c>
      <c r="D7" s="20" t="s">
        <v>54</v>
      </c>
      <c r="E7" s="20" t="s">
        <v>3229</v>
      </c>
      <c r="F7" s="21">
        <v>46319.039166666669</v>
      </c>
      <c r="G7" s="20" t="s">
        <v>22</v>
      </c>
      <c r="H7" s="20" t="s">
        <v>7112</v>
      </c>
      <c r="I7" s="22">
        <v>340</v>
      </c>
      <c r="J7" s="20" t="s">
        <v>23</v>
      </c>
      <c r="K7" s="20" t="s">
        <v>24</v>
      </c>
      <c r="L7" s="22">
        <v>872</v>
      </c>
      <c r="M7" s="20" t="s">
        <v>36</v>
      </c>
      <c r="N7" s="21">
        <v>46319.090046296296</v>
      </c>
      <c r="O7" s="22">
        <v>360</v>
      </c>
      <c r="P7" s="20" t="s">
        <v>26</v>
      </c>
      <c r="Q7" s="22">
        <v>190</v>
      </c>
      <c r="R7" s="3" t="str">
        <f>IF(OR(G7="12R",G7="12L"),_xlfn.XLOOKUP(C7,DB!$A$2:$A$255,DB!$B$2:$B$255,""),IF(OR(G7="30L",G7="30R"),_xlfn.XLOOKUP(C7,DB!$A$2:$A$255,DB!$C$2:$C$255,""),""))</f>
        <v>UDGUV</v>
      </c>
      <c r="S7" s="3">
        <f t="shared" si="0"/>
        <v>0</v>
      </c>
      <c r="T7" s="3" t="str">
        <f>_xlfn.XLOOKUP(C7,DB!$A$2:$A$255,DB!$D$2:$D$255,"")</f>
        <v>Sector 2</v>
      </c>
    </row>
    <row r="8" spans="1:20" x14ac:dyDescent="0.2">
      <c r="A8" s="20" t="s">
        <v>625</v>
      </c>
      <c r="B8" s="20" t="s">
        <v>18</v>
      </c>
      <c r="C8" s="20" t="s">
        <v>626</v>
      </c>
      <c r="D8" s="20" t="s">
        <v>241</v>
      </c>
      <c r="E8" s="20" t="s">
        <v>7113</v>
      </c>
      <c r="F8" s="21">
        <v>46319.04106481481</v>
      </c>
      <c r="G8" s="20" t="s">
        <v>22</v>
      </c>
      <c r="H8" s="20" t="s">
        <v>7114</v>
      </c>
      <c r="I8" s="22">
        <v>370</v>
      </c>
      <c r="J8" s="20" t="s">
        <v>23</v>
      </c>
      <c r="K8" s="20" t="s">
        <v>24</v>
      </c>
      <c r="L8" s="22">
        <v>360</v>
      </c>
      <c r="M8" s="20" t="s">
        <v>31</v>
      </c>
      <c r="N8" s="21">
        <v>46319.061874999999</v>
      </c>
      <c r="O8" s="22">
        <v>370</v>
      </c>
      <c r="P8" s="20" t="s">
        <v>26</v>
      </c>
      <c r="Q8" s="22">
        <v>40</v>
      </c>
      <c r="R8" s="3" t="str">
        <f>IF(OR(G8="12R",G8="12L"),_xlfn.XLOOKUP(C8,DB!$A$2:$A$255,DB!$B$2:$B$255,""),IF(OR(G8="30L",G8="30R"),_xlfn.XLOOKUP(C8,DB!$A$2:$A$255,DB!$C$2:$C$255,""),""))</f>
        <v>OMSUK</v>
      </c>
      <c r="S8" s="3">
        <f t="shared" si="0"/>
        <v>0</v>
      </c>
      <c r="T8" s="3" t="str">
        <f>_xlfn.XLOOKUP(C8,DB!$A$2:$A$255,DB!$D$2:$D$255,"")</f>
        <v>Sector 3</v>
      </c>
    </row>
    <row r="9" spans="1:20" x14ac:dyDescent="0.2">
      <c r="A9" s="20" t="s">
        <v>42</v>
      </c>
      <c r="B9" s="20" t="s">
        <v>18</v>
      </c>
      <c r="C9" s="20" t="s">
        <v>43</v>
      </c>
      <c r="D9" s="20" t="s">
        <v>44</v>
      </c>
      <c r="E9" s="20" t="s">
        <v>547</v>
      </c>
      <c r="F9" s="21">
        <v>46319.042256944449</v>
      </c>
      <c r="G9" s="20" t="s">
        <v>22</v>
      </c>
      <c r="H9" s="20" t="s">
        <v>7115</v>
      </c>
      <c r="I9" s="22">
        <v>360</v>
      </c>
      <c r="J9" s="20" t="s">
        <v>23</v>
      </c>
      <c r="K9" s="20" t="s">
        <v>24</v>
      </c>
      <c r="L9" s="22">
        <v>861</v>
      </c>
      <c r="M9" s="20" t="s">
        <v>1138</v>
      </c>
      <c r="N9" s="21">
        <v>46319.093217592592</v>
      </c>
      <c r="O9" s="22">
        <v>360</v>
      </c>
      <c r="P9" s="20" t="s">
        <v>26</v>
      </c>
      <c r="Q9" s="22">
        <v>190</v>
      </c>
      <c r="R9" s="3" t="str">
        <f>IF(OR(G9="12R",G9="12L"),_xlfn.XLOOKUP(C9,DB!$A$2:$A$255,DB!$B$2:$B$255,""),IF(OR(G9="30L",G9="30R"),_xlfn.XLOOKUP(C9,DB!$A$2:$A$255,DB!$C$2:$C$255,""),""))</f>
        <v>UDGUV</v>
      </c>
      <c r="S9" s="3">
        <f t="shared" si="0"/>
        <v>1</v>
      </c>
      <c r="T9" s="3" t="str">
        <f>_xlfn.XLOOKUP(C9,DB!$A$2:$A$255,DB!$D$2:$D$255,"")</f>
        <v>Sector 2</v>
      </c>
    </row>
    <row r="10" spans="1:20" x14ac:dyDescent="0.2">
      <c r="A10" s="20" t="s">
        <v>32</v>
      </c>
      <c r="B10" s="20" t="s">
        <v>18</v>
      </c>
      <c r="C10" s="20" t="s">
        <v>33</v>
      </c>
      <c r="D10" s="20" t="s">
        <v>34</v>
      </c>
      <c r="E10" s="20" t="s">
        <v>467</v>
      </c>
      <c r="F10" s="21">
        <v>46319.044062500005</v>
      </c>
      <c r="G10" s="20" t="s">
        <v>22</v>
      </c>
      <c r="H10" s="20" t="s">
        <v>7116</v>
      </c>
      <c r="I10" s="22">
        <v>360</v>
      </c>
      <c r="J10" s="20" t="s">
        <v>23</v>
      </c>
      <c r="K10" s="20" t="s">
        <v>24</v>
      </c>
      <c r="L10" s="22">
        <v>868</v>
      </c>
      <c r="M10" s="20" t="s">
        <v>36</v>
      </c>
      <c r="N10" s="21">
        <v>46319.095833333333</v>
      </c>
      <c r="O10" s="22">
        <v>360</v>
      </c>
      <c r="P10" s="20" t="s">
        <v>26</v>
      </c>
      <c r="Q10" s="22">
        <v>190</v>
      </c>
      <c r="R10" s="3" t="str">
        <f>IF(OR(G10="12R",G10="12L"),_xlfn.XLOOKUP(C10,DB!$A$2:$A$255,DB!$B$2:$B$255,""),IF(OR(G10="30L",G10="30R"),_xlfn.XLOOKUP(C10,DB!$A$2:$A$255,DB!$C$2:$C$255,""),""))</f>
        <v>UDGUV</v>
      </c>
      <c r="S10" s="3">
        <f t="shared" si="0"/>
        <v>1</v>
      </c>
      <c r="T10" s="3" t="str">
        <f>_xlfn.XLOOKUP(C10,DB!$A$2:$A$255,DB!$D$2:$D$255,"")</f>
        <v>Sector 2</v>
      </c>
    </row>
    <row r="11" spans="1:20" x14ac:dyDescent="0.2">
      <c r="A11" s="20" t="s">
        <v>47</v>
      </c>
      <c r="B11" s="20" t="s">
        <v>18</v>
      </c>
      <c r="C11" s="20" t="s">
        <v>48</v>
      </c>
      <c r="D11" s="20" t="s">
        <v>49</v>
      </c>
      <c r="E11" s="20" t="s">
        <v>2642</v>
      </c>
      <c r="F11" s="21">
        <v>46319.056192129632</v>
      </c>
      <c r="G11" s="20" t="s">
        <v>22</v>
      </c>
      <c r="H11" s="20" t="s">
        <v>7117</v>
      </c>
      <c r="I11" s="22">
        <v>370</v>
      </c>
      <c r="J11" s="20" t="s">
        <v>23</v>
      </c>
      <c r="K11" s="20" t="s">
        <v>24</v>
      </c>
      <c r="L11" s="22">
        <v>133</v>
      </c>
      <c r="M11" s="20" t="s">
        <v>40</v>
      </c>
      <c r="N11" s="21">
        <v>46319.065648148149</v>
      </c>
      <c r="O11" s="22">
        <v>229</v>
      </c>
      <c r="P11" s="20" t="s">
        <v>41</v>
      </c>
      <c r="Q11" s="22">
        <v>190</v>
      </c>
      <c r="R11" s="3" t="str">
        <f>IF(OR(G11="12R",G11="12L"),_xlfn.XLOOKUP(C11,DB!$A$2:$A$255,DB!$B$2:$B$255,""),IF(OR(G11="30L",G11="30R"),_xlfn.XLOOKUP(C11,DB!$A$2:$A$255,DB!$C$2:$C$255,""),""))</f>
        <v>NUDAL</v>
      </c>
      <c r="S11" s="3">
        <f t="shared" si="0"/>
        <v>1</v>
      </c>
      <c r="T11" s="3" t="str">
        <f>_xlfn.XLOOKUP(C11,DB!$A$2:$A$255,DB!$D$2:$D$255,"")</f>
        <v>Sector 3</v>
      </c>
    </row>
    <row r="12" spans="1:20" x14ac:dyDescent="0.2">
      <c r="A12" s="20" t="s">
        <v>52</v>
      </c>
      <c r="B12" s="20" t="s">
        <v>18</v>
      </c>
      <c r="C12" s="20" t="s">
        <v>53</v>
      </c>
      <c r="D12" s="20" t="s">
        <v>54</v>
      </c>
      <c r="E12" s="20" t="s">
        <v>6351</v>
      </c>
      <c r="F12" s="21">
        <v>46319.059895833328</v>
      </c>
      <c r="G12" s="20" t="s">
        <v>22</v>
      </c>
      <c r="H12" s="20" t="s">
        <v>7118</v>
      </c>
      <c r="I12" s="22">
        <v>370</v>
      </c>
      <c r="J12" s="20" t="s">
        <v>23</v>
      </c>
      <c r="K12" s="20" t="s">
        <v>24</v>
      </c>
      <c r="L12" s="22">
        <v>181</v>
      </c>
      <c r="M12" s="20" t="s">
        <v>7119</v>
      </c>
      <c r="N12" s="21">
        <v>46319.070844907408</v>
      </c>
      <c r="O12" s="22">
        <v>335</v>
      </c>
      <c r="P12" s="20" t="s">
        <v>26</v>
      </c>
      <c r="Q12" s="22">
        <v>190</v>
      </c>
      <c r="R12" s="3" t="str">
        <f>IF(OR(G12="12R",G12="12L"),_xlfn.XLOOKUP(C12,DB!$A$2:$A$255,DB!$B$2:$B$255,""),IF(OR(G12="30L",G12="30R"),_xlfn.XLOOKUP(C12,DB!$A$2:$A$255,DB!$C$2:$C$255,""),""))</f>
        <v>CZM</v>
      </c>
      <c r="S12" s="3">
        <f t="shared" si="0"/>
        <v>1</v>
      </c>
      <c r="T12" s="3" t="str">
        <f>_xlfn.XLOOKUP(C12,DB!$A$2:$A$255,DB!$D$2:$D$255,"")</f>
        <v>Sector 7</v>
      </c>
    </row>
    <row r="13" spans="1:20" x14ac:dyDescent="0.2">
      <c r="A13" s="20" t="s">
        <v>4606</v>
      </c>
      <c r="B13" s="20" t="s">
        <v>18</v>
      </c>
      <c r="C13" s="20" t="s">
        <v>988</v>
      </c>
      <c r="D13" s="20" t="s">
        <v>4607</v>
      </c>
      <c r="E13" s="20" t="s">
        <v>5980</v>
      </c>
      <c r="F13" s="21">
        <v>46319.062847222223</v>
      </c>
      <c r="G13" s="20" t="s">
        <v>22</v>
      </c>
      <c r="H13" s="20" t="s">
        <v>7120</v>
      </c>
      <c r="I13" s="22">
        <v>330</v>
      </c>
      <c r="J13" s="20" t="s">
        <v>23</v>
      </c>
      <c r="K13" s="20" t="s">
        <v>24</v>
      </c>
      <c r="L13" s="22">
        <v>136</v>
      </c>
      <c r="M13" s="20" t="s">
        <v>40</v>
      </c>
      <c r="N13" s="21">
        <v>46319.07236111111</v>
      </c>
      <c r="O13" s="22">
        <v>254</v>
      </c>
      <c r="P13" s="20" t="s">
        <v>41</v>
      </c>
      <c r="Q13" s="22">
        <v>190</v>
      </c>
      <c r="R13" s="3" t="str">
        <f>IF(OR(G13="12R",G13="12L"),_xlfn.XLOOKUP(C13,DB!$A$2:$A$255,DB!$B$2:$B$255,""),IF(OR(G13="30L",G13="30R"),_xlfn.XLOOKUP(C13,DB!$A$2:$A$255,DB!$C$2:$C$255,""),""))</f>
        <v>NUDAL</v>
      </c>
      <c r="S13" s="3">
        <f t="shared" si="0"/>
        <v>1</v>
      </c>
      <c r="T13" s="3" t="str">
        <f>_xlfn.XLOOKUP(C13,DB!$A$2:$A$255,DB!$D$2:$D$255,"")</f>
        <v>Sector 3</v>
      </c>
    </row>
    <row r="14" spans="1:20" x14ac:dyDescent="0.2">
      <c r="A14" s="20" t="s">
        <v>62</v>
      </c>
      <c r="B14" s="20" t="s">
        <v>18</v>
      </c>
      <c r="C14" s="20" t="s">
        <v>63</v>
      </c>
      <c r="D14" s="20" t="s">
        <v>371</v>
      </c>
      <c r="E14" s="20" t="s">
        <v>372</v>
      </c>
      <c r="F14" s="21">
        <v>46319.066979166666</v>
      </c>
      <c r="G14" s="20" t="s">
        <v>22</v>
      </c>
      <c r="H14" s="20" t="s">
        <v>7121</v>
      </c>
      <c r="I14" s="22">
        <v>340</v>
      </c>
      <c r="J14" s="20" t="s">
        <v>23</v>
      </c>
      <c r="K14" s="20" t="s">
        <v>24</v>
      </c>
      <c r="L14" s="22">
        <v>867</v>
      </c>
      <c r="M14" s="20" t="s">
        <v>181</v>
      </c>
      <c r="N14" s="21">
        <v>46319.119467592594</v>
      </c>
      <c r="O14" s="22">
        <v>340</v>
      </c>
      <c r="P14" s="20" t="s">
        <v>26</v>
      </c>
      <c r="Q14" s="22">
        <v>190</v>
      </c>
      <c r="R14" s="3" t="str">
        <f>IF(OR(G14="12R",G14="12L"),_xlfn.XLOOKUP(C14,DB!$A$2:$A$255,DB!$B$2:$B$255,""),IF(OR(G14="30L",G14="30R"),_xlfn.XLOOKUP(C14,DB!$A$2:$A$255,DB!$C$2:$C$255,""),""))</f>
        <v>UDGUV</v>
      </c>
      <c r="S14" s="3">
        <f t="shared" si="0"/>
        <v>1</v>
      </c>
      <c r="T14" s="3" t="str">
        <f>_xlfn.XLOOKUP(C14,DB!$A$2:$A$255,DB!$D$2:$D$255,"")</f>
        <v>Sector 2</v>
      </c>
    </row>
    <row r="15" spans="1:20" x14ac:dyDescent="0.2">
      <c r="A15" s="20" t="s">
        <v>373</v>
      </c>
      <c r="B15" s="20" t="s">
        <v>18</v>
      </c>
      <c r="C15" s="20" t="s">
        <v>38</v>
      </c>
      <c r="D15" s="20" t="s">
        <v>366</v>
      </c>
      <c r="E15" s="20" t="s">
        <v>1222</v>
      </c>
      <c r="F15" s="21">
        <v>46319.082719907412</v>
      </c>
      <c r="G15" s="20" t="s">
        <v>22</v>
      </c>
      <c r="H15" s="20" t="s">
        <v>7122</v>
      </c>
      <c r="I15" s="22">
        <v>390</v>
      </c>
      <c r="J15" s="20" t="s">
        <v>23</v>
      </c>
      <c r="K15" s="20" t="s">
        <v>24</v>
      </c>
      <c r="L15" s="22">
        <v>135</v>
      </c>
      <c r="M15" s="20" t="s">
        <v>420</v>
      </c>
      <c r="N15" s="21">
        <v>46319.09274305556</v>
      </c>
      <c r="O15" s="22">
        <v>216</v>
      </c>
      <c r="P15" s="20" t="s">
        <v>41</v>
      </c>
      <c r="Q15" s="22">
        <v>190</v>
      </c>
      <c r="R15" s="3" t="str">
        <f>IF(OR(G15="12R",G15="12L"),_xlfn.XLOOKUP(C15,DB!$A$2:$A$255,DB!$B$2:$B$255,""),IF(OR(G15="30L",G15="30R"),_xlfn.XLOOKUP(C15,DB!$A$2:$A$255,DB!$C$2:$C$255,""),""))</f>
        <v>NUDAL</v>
      </c>
      <c r="S15" s="3">
        <f t="shared" si="0"/>
        <v>1</v>
      </c>
      <c r="T15" s="3" t="str">
        <f>_xlfn.XLOOKUP(C15,DB!$A$2:$A$255,DB!$D$2:$D$255,"")</f>
        <v>Sector 3</v>
      </c>
    </row>
    <row r="16" spans="1:20" x14ac:dyDescent="0.2">
      <c r="A16" s="20" t="s">
        <v>37</v>
      </c>
      <c r="B16" s="20" t="s">
        <v>18</v>
      </c>
      <c r="C16" s="20" t="s">
        <v>38</v>
      </c>
      <c r="D16" s="20" t="s">
        <v>39</v>
      </c>
      <c r="E16" s="20" t="s">
        <v>3485</v>
      </c>
      <c r="F16" s="21">
        <v>46319.08630787037</v>
      </c>
      <c r="G16" s="20" t="s">
        <v>22</v>
      </c>
      <c r="H16" s="20" t="s">
        <v>7123</v>
      </c>
      <c r="I16" s="22">
        <v>370</v>
      </c>
      <c r="J16" s="20" t="s">
        <v>23</v>
      </c>
      <c r="K16" s="20" t="s">
        <v>24</v>
      </c>
      <c r="L16" s="22">
        <v>133</v>
      </c>
      <c r="M16" s="20" t="s">
        <v>40</v>
      </c>
      <c r="N16" s="21">
        <v>46319.095856481479</v>
      </c>
      <c r="O16" s="22">
        <v>225</v>
      </c>
      <c r="P16" s="20" t="s">
        <v>41</v>
      </c>
      <c r="Q16" s="22">
        <v>190</v>
      </c>
      <c r="R16" s="3" t="str">
        <f>IF(OR(G16="12R",G16="12L"),_xlfn.XLOOKUP(C16,DB!$A$2:$A$255,DB!$B$2:$B$255,""),IF(OR(G16="30L",G16="30R"),_xlfn.XLOOKUP(C16,DB!$A$2:$A$255,DB!$C$2:$C$255,""),""))</f>
        <v>NUDAL</v>
      </c>
      <c r="S16" s="3">
        <f t="shared" si="0"/>
        <v>2</v>
      </c>
      <c r="T16" s="3" t="str">
        <f>_xlfn.XLOOKUP(C16,DB!$A$2:$A$255,DB!$D$2:$D$255,"")</f>
        <v>Sector 3</v>
      </c>
    </row>
    <row r="17" spans="1:20" x14ac:dyDescent="0.2">
      <c r="A17" s="20" t="s">
        <v>60</v>
      </c>
      <c r="B17" s="20" t="s">
        <v>18</v>
      </c>
      <c r="C17" s="20" t="s">
        <v>28</v>
      </c>
      <c r="D17" s="20" t="s">
        <v>61</v>
      </c>
      <c r="E17" s="20" t="s">
        <v>4484</v>
      </c>
      <c r="F17" s="21">
        <v>46319.092442129629</v>
      </c>
      <c r="G17" s="20" t="s">
        <v>22</v>
      </c>
      <c r="H17" s="20" t="s">
        <v>7124</v>
      </c>
      <c r="I17" s="22">
        <v>350</v>
      </c>
      <c r="J17" s="20" t="s">
        <v>23</v>
      </c>
      <c r="K17" s="20" t="s">
        <v>24</v>
      </c>
      <c r="L17" s="22">
        <v>359</v>
      </c>
      <c r="M17" s="20" t="s">
        <v>31</v>
      </c>
      <c r="N17" s="21">
        <v>46319.113773148143</v>
      </c>
      <c r="O17" s="22">
        <v>350</v>
      </c>
      <c r="P17" s="20" t="s">
        <v>26</v>
      </c>
      <c r="Q17" s="22">
        <v>40</v>
      </c>
      <c r="R17" s="3" t="str">
        <f>IF(OR(G17="12R",G17="12L"),_xlfn.XLOOKUP(C17,DB!$A$2:$A$255,DB!$B$2:$B$255,""),IF(OR(G17="30L",G17="30R"),_xlfn.XLOOKUP(C17,DB!$A$2:$A$255,DB!$C$2:$C$255,""),""))</f>
        <v>OMSUK</v>
      </c>
      <c r="S17" s="3">
        <f t="shared" si="0"/>
        <v>2</v>
      </c>
      <c r="T17" s="3" t="str">
        <f>_xlfn.XLOOKUP(C17,DB!$A$2:$A$255,DB!$D$2:$D$255,"")</f>
        <v>Sector 3</v>
      </c>
    </row>
    <row r="18" spans="1:20" x14ac:dyDescent="0.2">
      <c r="A18" s="20" t="s">
        <v>68</v>
      </c>
      <c r="B18" s="20" t="s">
        <v>18</v>
      </c>
      <c r="C18" s="20" t="s">
        <v>38</v>
      </c>
      <c r="D18" s="20" t="s">
        <v>39</v>
      </c>
      <c r="E18" s="20" t="s">
        <v>1139</v>
      </c>
      <c r="F18" s="21">
        <v>46319.106562500005</v>
      </c>
      <c r="G18" s="20" t="s">
        <v>22</v>
      </c>
      <c r="H18" s="20" t="s">
        <v>7125</v>
      </c>
      <c r="I18" s="22">
        <v>370</v>
      </c>
      <c r="J18" s="20" t="s">
        <v>23</v>
      </c>
      <c r="K18" s="20" t="s">
        <v>24</v>
      </c>
      <c r="L18" s="22">
        <v>136</v>
      </c>
      <c r="M18" s="20" t="s">
        <v>40</v>
      </c>
      <c r="N18" s="21">
        <v>46319.117025462961</v>
      </c>
      <c r="O18" s="22">
        <v>244</v>
      </c>
      <c r="P18" s="20" t="s">
        <v>41</v>
      </c>
      <c r="Q18" s="22">
        <v>190</v>
      </c>
      <c r="R18" s="3" t="str">
        <f>IF(OR(G18="12R",G18="12L"),_xlfn.XLOOKUP(C18,DB!$A$2:$A$255,DB!$B$2:$B$255,""),IF(OR(G18="30L",G18="30R"),_xlfn.XLOOKUP(C18,DB!$A$2:$A$255,DB!$C$2:$C$255,""),""))</f>
        <v>NUDAL</v>
      </c>
      <c r="S18" s="3">
        <f t="shared" si="0"/>
        <v>2</v>
      </c>
      <c r="T18" s="3" t="str">
        <f>_xlfn.XLOOKUP(C18,DB!$A$2:$A$255,DB!$D$2:$D$255,"")</f>
        <v>Sector 3</v>
      </c>
    </row>
    <row r="19" spans="1:20" x14ac:dyDescent="0.2">
      <c r="A19" s="20" t="s">
        <v>375</v>
      </c>
      <c r="B19" s="20" t="s">
        <v>18</v>
      </c>
      <c r="C19" s="20" t="s">
        <v>219</v>
      </c>
      <c r="D19" s="20" t="s">
        <v>54</v>
      </c>
      <c r="E19" s="20" t="s">
        <v>112</v>
      </c>
      <c r="F19" s="21">
        <v>46319.111585648148</v>
      </c>
      <c r="G19" s="20" t="s">
        <v>22</v>
      </c>
      <c r="H19" s="20" t="s">
        <v>7126</v>
      </c>
      <c r="I19" s="22">
        <v>370</v>
      </c>
      <c r="J19" s="20" t="s">
        <v>23</v>
      </c>
      <c r="K19" s="20" t="s">
        <v>24</v>
      </c>
      <c r="L19" s="22">
        <v>156</v>
      </c>
      <c r="M19" s="20" t="s">
        <v>7127</v>
      </c>
      <c r="N19" s="21">
        <v>46319.121585648143</v>
      </c>
      <c r="O19" s="22">
        <v>283</v>
      </c>
      <c r="P19" s="20" t="s">
        <v>26</v>
      </c>
      <c r="Q19" s="22">
        <v>190</v>
      </c>
      <c r="R19" s="3" t="str">
        <f>IF(OR(G19="12R",G19="12L"),_xlfn.XLOOKUP(C19,DB!$A$2:$A$255,DB!$B$2:$B$255,""),IF(OR(G19="30L",G19="30R"),_xlfn.XLOOKUP(C19,DB!$A$2:$A$255,DB!$C$2:$C$255,""),""))</f>
        <v>TAKUX</v>
      </c>
      <c r="S19" s="3">
        <f t="shared" si="0"/>
        <v>2</v>
      </c>
      <c r="T19" s="3" t="str">
        <f>_xlfn.XLOOKUP(C19,DB!$A$2:$A$255,DB!$D$2:$D$255,"")</f>
        <v>Sector 7</v>
      </c>
    </row>
    <row r="20" spans="1:20" x14ac:dyDescent="0.2">
      <c r="A20" s="20" t="s">
        <v>80</v>
      </c>
      <c r="B20" s="20" t="s">
        <v>18</v>
      </c>
      <c r="C20" s="20" t="s">
        <v>43</v>
      </c>
      <c r="D20" s="20" t="s">
        <v>61</v>
      </c>
      <c r="E20" s="20" t="s">
        <v>724</v>
      </c>
      <c r="F20" s="21">
        <v>46319.113865740743</v>
      </c>
      <c r="G20" s="20" t="s">
        <v>22</v>
      </c>
      <c r="H20" s="20" t="s">
        <v>7128</v>
      </c>
      <c r="I20" s="22">
        <v>280</v>
      </c>
      <c r="J20" s="20" t="s">
        <v>23</v>
      </c>
      <c r="K20" s="20" t="s">
        <v>24</v>
      </c>
      <c r="L20" s="22">
        <v>859</v>
      </c>
      <c r="M20" s="20" t="s">
        <v>46</v>
      </c>
      <c r="N20" s="21">
        <v>46319.163321759261</v>
      </c>
      <c r="O20" s="22">
        <v>340</v>
      </c>
      <c r="P20" s="20" t="s">
        <v>26</v>
      </c>
      <c r="Q20" s="22">
        <v>190</v>
      </c>
      <c r="R20" s="3" t="str">
        <f>IF(OR(G20="12R",G20="12L"),_xlfn.XLOOKUP(C20,DB!$A$2:$A$255,DB!$B$2:$B$255,""),IF(OR(G20="30L",G20="30R"),_xlfn.XLOOKUP(C20,DB!$A$2:$A$255,DB!$C$2:$C$255,""),""))</f>
        <v>UDGUV</v>
      </c>
      <c r="S20" s="3">
        <f t="shared" si="0"/>
        <v>2</v>
      </c>
      <c r="T20" s="3" t="str">
        <f>_xlfn.XLOOKUP(C20,DB!$A$2:$A$255,DB!$D$2:$D$255,"")</f>
        <v>Sector 2</v>
      </c>
    </row>
    <row r="21" spans="1:20" x14ac:dyDescent="0.2">
      <c r="A21" s="20" t="s">
        <v>556</v>
      </c>
      <c r="B21" s="20" t="s">
        <v>18</v>
      </c>
      <c r="C21" s="20" t="s">
        <v>101</v>
      </c>
      <c r="D21" s="20" t="s">
        <v>34</v>
      </c>
      <c r="E21" s="20" t="s">
        <v>6119</v>
      </c>
      <c r="F21" s="21">
        <v>46319.123356481483</v>
      </c>
      <c r="G21" s="20" t="s">
        <v>22</v>
      </c>
      <c r="H21" s="20" t="s">
        <v>184</v>
      </c>
      <c r="I21" s="22">
        <v>280</v>
      </c>
      <c r="J21" s="20" t="s">
        <v>23</v>
      </c>
      <c r="K21" s="20" t="s">
        <v>24</v>
      </c>
      <c r="L21" s="22">
        <v>859</v>
      </c>
      <c r="M21" s="20" t="s">
        <v>46</v>
      </c>
      <c r="N21" s="21">
        <v>46319.170347222222</v>
      </c>
      <c r="O21" s="22">
        <v>280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71</v>
      </c>
      <c r="B22" s="20" t="s">
        <v>18</v>
      </c>
      <c r="C22" s="20" t="s">
        <v>43</v>
      </c>
      <c r="D22" s="20" t="s">
        <v>54</v>
      </c>
      <c r="E22" s="20" t="s">
        <v>5990</v>
      </c>
      <c r="F22" s="21">
        <v>46319.139606481476</v>
      </c>
      <c r="G22" s="20" t="s">
        <v>22</v>
      </c>
      <c r="H22" s="20" t="s">
        <v>73</v>
      </c>
      <c r="I22" s="22">
        <v>360</v>
      </c>
      <c r="J22" s="20" t="s">
        <v>23</v>
      </c>
      <c r="K22" s="20" t="s">
        <v>24</v>
      </c>
      <c r="L22" s="22">
        <v>859</v>
      </c>
      <c r="M22" s="20" t="s">
        <v>46</v>
      </c>
      <c r="N22" s="21">
        <v>46319.191238425927</v>
      </c>
      <c r="O22" s="22">
        <v>360</v>
      </c>
      <c r="P22" s="20" t="s">
        <v>26</v>
      </c>
      <c r="Q22" s="22">
        <v>190</v>
      </c>
      <c r="R22" s="3" t="str">
        <f>IF(OR(G22="12R",G22="12L"),_xlfn.XLOOKUP(C22,DB!$A$2:$A$255,DB!$B$2:$B$255,""),IF(OR(G22="30L",G22="30R"),_xlfn.XLOOKUP(C22,DB!$A$2:$A$255,DB!$C$2:$C$255,""),""))</f>
        <v>UDGUV</v>
      </c>
      <c r="S22" s="3">
        <f t="shared" si="0"/>
        <v>3</v>
      </c>
      <c r="T22" s="3" t="str">
        <f>_xlfn.XLOOKUP(C22,DB!$A$2:$A$255,DB!$D$2:$D$255,"")</f>
        <v>Sector 2</v>
      </c>
    </row>
    <row r="23" spans="1:20" x14ac:dyDescent="0.2">
      <c r="A23" s="20" t="s">
        <v>77</v>
      </c>
      <c r="B23" s="20" t="s">
        <v>18</v>
      </c>
      <c r="C23" s="20" t="s">
        <v>19</v>
      </c>
      <c r="D23" s="20" t="s">
        <v>34</v>
      </c>
      <c r="E23" s="20" t="s">
        <v>391</v>
      </c>
      <c r="F23" s="21">
        <v>46319.155601851853</v>
      </c>
      <c r="G23" s="20" t="s">
        <v>22</v>
      </c>
      <c r="H23" s="20" t="s">
        <v>7129</v>
      </c>
      <c r="I23" s="22">
        <v>280</v>
      </c>
      <c r="J23" s="20" t="s">
        <v>23</v>
      </c>
      <c r="K23" s="20" t="s">
        <v>24</v>
      </c>
      <c r="L23" s="22">
        <v>863</v>
      </c>
      <c r="M23" s="20" t="s">
        <v>617</v>
      </c>
      <c r="N23" s="21">
        <v>46319.204236111109</v>
      </c>
      <c r="O23" s="22">
        <v>280</v>
      </c>
      <c r="P23" s="20" t="s">
        <v>26</v>
      </c>
      <c r="Q23" s="22">
        <v>190</v>
      </c>
      <c r="R23" s="3" t="str">
        <f>IF(OR(G23="12R",G23="12L"),_xlfn.XLOOKUP(C23,DB!$A$2:$A$255,DB!$B$2:$B$255,""),IF(OR(G23="30L",G23="30R"),_xlfn.XLOOKUP(C23,DB!$A$2:$A$255,DB!$C$2:$C$255,""),""))</f>
        <v>UDGUV</v>
      </c>
      <c r="S23" s="3">
        <f t="shared" si="0"/>
        <v>3</v>
      </c>
      <c r="T23" s="3" t="str">
        <f>_xlfn.XLOOKUP(C23,DB!$A$2:$A$255,DB!$D$2:$D$255,"")</f>
        <v>Sector 2</v>
      </c>
    </row>
    <row r="24" spans="1:20" x14ac:dyDescent="0.2">
      <c r="A24" s="20" t="s">
        <v>89</v>
      </c>
      <c r="B24" s="20" t="s">
        <v>18</v>
      </c>
      <c r="C24" s="20" t="s">
        <v>43</v>
      </c>
      <c r="D24" s="20" t="s">
        <v>20</v>
      </c>
      <c r="E24" s="20" t="s">
        <v>2940</v>
      </c>
      <c r="F24" s="21">
        <v>46319.186249999999</v>
      </c>
      <c r="G24" s="20" t="s">
        <v>22</v>
      </c>
      <c r="H24" s="20" t="s">
        <v>73</v>
      </c>
      <c r="I24" s="22">
        <v>340</v>
      </c>
      <c r="J24" s="20" t="s">
        <v>23</v>
      </c>
      <c r="K24" s="20" t="s">
        <v>24</v>
      </c>
      <c r="L24" s="22">
        <v>859</v>
      </c>
      <c r="M24" s="20" t="s">
        <v>46</v>
      </c>
      <c r="N24" s="21">
        <v>46319.235636574071</v>
      </c>
      <c r="O24" s="22">
        <v>340</v>
      </c>
      <c r="P24" s="20" t="s">
        <v>26</v>
      </c>
      <c r="Q24" s="22">
        <v>190</v>
      </c>
      <c r="R24" s="3" t="str">
        <f>IF(OR(G24="12R",G24="12L"),_xlfn.XLOOKUP(C24,DB!$A$2:$A$255,DB!$B$2:$B$255,""),IF(OR(G24="30L",G24="30R"),_xlfn.XLOOKUP(C24,DB!$A$2:$A$255,DB!$C$2:$C$255,""),""))</f>
        <v>UDGUV</v>
      </c>
      <c r="S24" s="3">
        <f t="shared" si="0"/>
        <v>4</v>
      </c>
      <c r="T24" s="3" t="str">
        <f>_xlfn.XLOOKUP(C24,DB!$A$2:$A$255,DB!$D$2:$D$255,"")</f>
        <v>Sector 2</v>
      </c>
    </row>
    <row r="25" spans="1:20" x14ac:dyDescent="0.2">
      <c r="A25" s="20" t="s">
        <v>5994</v>
      </c>
      <c r="B25" s="20" t="s">
        <v>18</v>
      </c>
      <c r="C25" s="20" t="s">
        <v>1061</v>
      </c>
      <c r="D25" s="20" t="s">
        <v>5995</v>
      </c>
      <c r="E25" s="20" t="s">
        <v>5996</v>
      </c>
      <c r="F25" s="21">
        <v>46319.197928240741</v>
      </c>
      <c r="G25" s="20" t="s">
        <v>22</v>
      </c>
      <c r="H25" s="20" t="s">
        <v>7130</v>
      </c>
      <c r="I25" s="22">
        <v>410</v>
      </c>
      <c r="J25" s="20" t="s">
        <v>23</v>
      </c>
      <c r="K25" s="20" t="s">
        <v>24</v>
      </c>
      <c r="L25" s="22">
        <v>135</v>
      </c>
      <c r="M25" s="20" t="s">
        <v>3173</v>
      </c>
      <c r="N25" s="21">
        <v>46319.207256944443</v>
      </c>
      <c r="O25" s="22">
        <v>227</v>
      </c>
      <c r="P25" s="20" t="s">
        <v>41</v>
      </c>
      <c r="Q25" s="22">
        <v>190</v>
      </c>
      <c r="R25" s="3" t="str">
        <f>IF(OR(G25="12R",G25="12L"),_xlfn.XLOOKUP(C25,DB!$A$2:$A$255,DB!$B$2:$B$255,""),IF(OR(G25="30L",G25="30R"),_xlfn.XLOOKUP(C25,DB!$A$2:$A$255,DB!$C$2:$C$255,""),""))</f>
        <v>NUDAL</v>
      </c>
      <c r="S25" s="3">
        <f t="shared" si="0"/>
        <v>4</v>
      </c>
      <c r="T25" s="3" t="str">
        <f>_xlfn.XLOOKUP(C25,DB!$A$2:$A$255,DB!$D$2:$D$255,"")</f>
        <v>Sector 3</v>
      </c>
    </row>
    <row r="26" spans="1:20" x14ac:dyDescent="0.2">
      <c r="A26" s="20" t="s">
        <v>7131</v>
      </c>
      <c r="B26" s="20" t="s">
        <v>18</v>
      </c>
      <c r="C26" s="20" t="s">
        <v>50</v>
      </c>
      <c r="D26" s="20" t="s">
        <v>132</v>
      </c>
      <c r="E26" s="20"/>
      <c r="F26" s="21">
        <v>46319.232210648144</v>
      </c>
      <c r="G26" s="20" t="s">
        <v>696</v>
      </c>
      <c r="H26" s="20" t="s">
        <v>7132</v>
      </c>
      <c r="I26" s="22">
        <v>430</v>
      </c>
      <c r="J26" s="20" t="s">
        <v>23</v>
      </c>
      <c r="K26" s="20" t="s">
        <v>51</v>
      </c>
      <c r="L26" s="22">
        <v>860</v>
      </c>
      <c r="M26" s="20" t="s">
        <v>46</v>
      </c>
      <c r="N26" s="21">
        <v>46319.290254629625</v>
      </c>
      <c r="O26" s="22">
        <v>430</v>
      </c>
      <c r="P26" s="20" t="s">
        <v>26</v>
      </c>
      <c r="Q26" s="22">
        <v>30</v>
      </c>
      <c r="R26" s="3" t="str">
        <f>IF(OR(G26="12R",G26="12L"),_xlfn.XLOOKUP(C26,DB!$A$2:$A$255,DB!$B$2:$B$255,""),IF(OR(G26="30L",G26="30R"),_xlfn.XLOOKUP(C26,DB!$A$2:$A$255,DB!$C$2:$C$255,""),""))</f>
        <v>UDGUV</v>
      </c>
      <c r="S26" s="3">
        <f t="shared" si="0"/>
        <v>5</v>
      </c>
      <c r="T26" s="3" t="str">
        <f>_xlfn.XLOOKUP(C26,DB!$A$2:$A$255,DB!$D$2:$D$255,"")</f>
        <v>Sector 2</v>
      </c>
    </row>
    <row r="27" spans="1:20" x14ac:dyDescent="0.2">
      <c r="A27" s="20" t="s">
        <v>7133</v>
      </c>
      <c r="B27" s="20" t="s">
        <v>18</v>
      </c>
      <c r="C27" s="20" t="s">
        <v>33</v>
      </c>
      <c r="D27" s="20" t="s">
        <v>61</v>
      </c>
      <c r="E27" s="20" t="s">
        <v>771</v>
      </c>
      <c r="F27" s="21">
        <v>46319.412557870368</v>
      </c>
      <c r="G27" s="20" t="s">
        <v>22</v>
      </c>
      <c r="H27" s="20" t="s">
        <v>7134</v>
      </c>
      <c r="I27" s="22">
        <v>300</v>
      </c>
      <c r="J27" s="20" t="s">
        <v>23</v>
      </c>
      <c r="K27" s="20" t="s">
        <v>24</v>
      </c>
      <c r="L27" s="22">
        <v>852</v>
      </c>
      <c r="M27" s="20" t="s">
        <v>36</v>
      </c>
      <c r="N27" s="21">
        <v>46319.460844907408</v>
      </c>
      <c r="O27" s="22">
        <v>300</v>
      </c>
      <c r="P27" s="20" t="s">
        <v>26</v>
      </c>
      <c r="Q27" s="22">
        <v>190</v>
      </c>
      <c r="R27" s="3" t="str">
        <f>IF(OR(G27="12R",G27="12L"),_xlfn.XLOOKUP(C27,DB!$A$2:$A$255,DB!$B$2:$B$255,""),IF(OR(G27="30L",G27="30R"),_xlfn.XLOOKUP(C27,DB!$A$2:$A$255,DB!$C$2:$C$255,""),""))</f>
        <v>UDGUV</v>
      </c>
      <c r="S27" s="3">
        <f t="shared" si="0"/>
        <v>9</v>
      </c>
      <c r="T27" s="3" t="str">
        <f>_xlfn.XLOOKUP(C27,DB!$A$2:$A$255,DB!$D$2:$D$255,"")</f>
        <v>Sector 2</v>
      </c>
    </row>
    <row r="28" spans="1:20" x14ac:dyDescent="0.2">
      <c r="A28" s="20" t="s">
        <v>94</v>
      </c>
      <c r="B28" s="20" t="s">
        <v>18</v>
      </c>
      <c r="C28" s="20" t="s">
        <v>43</v>
      </c>
      <c r="D28" s="20" t="s">
        <v>34</v>
      </c>
      <c r="E28" s="20" t="s">
        <v>478</v>
      </c>
      <c r="F28" s="21">
        <v>46319.436793981484</v>
      </c>
      <c r="G28" s="20" t="s">
        <v>22</v>
      </c>
      <c r="H28" s="20" t="s">
        <v>3409</v>
      </c>
      <c r="I28" s="22">
        <v>360</v>
      </c>
      <c r="J28" s="20" t="s">
        <v>23</v>
      </c>
      <c r="K28" s="20" t="s">
        <v>24</v>
      </c>
      <c r="L28" s="22">
        <v>859</v>
      </c>
      <c r="M28" s="20" t="s">
        <v>46</v>
      </c>
      <c r="N28" s="21">
        <v>46319.486620370371</v>
      </c>
      <c r="O28" s="22">
        <v>360</v>
      </c>
      <c r="P28" s="20" t="s">
        <v>26</v>
      </c>
      <c r="Q28" s="22">
        <v>190</v>
      </c>
      <c r="R28" s="3" t="str">
        <f>IF(OR(G28="12R",G28="12L"),_xlfn.XLOOKUP(C28,DB!$A$2:$A$255,DB!$B$2:$B$255,""),IF(OR(G28="30L",G28="30R"),_xlfn.XLOOKUP(C28,DB!$A$2:$A$255,DB!$C$2:$C$255,""),""))</f>
        <v>UDGUV</v>
      </c>
      <c r="S28" s="3">
        <f t="shared" si="0"/>
        <v>10</v>
      </c>
      <c r="T28" s="3" t="str">
        <f>_xlfn.XLOOKUP(C28,DB!$A$2:$A$255,DB!$D$2:$D$255,"")</f>
        <v>Sector 2</v>
      </c>
    </row>
    <row r="29" spans="1:20" x14ac:dyDescent="0.2">
      <c r="A29" s="20" t="s">
        <v>96</v>
      </c>
      <c r="B29" s="20" t="s">
        <v>18</v>
      </c>
      <c r="C29" s="20" t="s">
        <v>97</v>
      </c>
      <c r="D29" s="20" t="s">
        <v>20</v>
      </c>
      <c r="E29" s="20" t="s">
        <v>5464</v>
      </c>
      <c r="F29" s="21">
        <v>46319.461921296301</v>
      </c>
      <c r="G29" s="20" t="s">
        <v>22</v>
      </c>
      <c r="H29" s="20" t="s">
        <v>5697</v>
      </c>
      <c r="I29" s="22">
        <v>380</v>
      </c>
      <c r="J29" s="20" t="s">
        <v>23</v>
      </c>
      <c r="K29" s="20" t="s">
        <v>24</v>
      </c>
      <c r="L29" s="22">
        <v>879</v>
      </c>
      <c r="M29" s="20" t="s">
        <v>99</v>
      </c>
      <c r="N29" s="21">
        <v>46319.51390046296</v>
      </c>
      <c r="O29" s="22">
        <v>208</v>
      </c>
      <c r="P29" s="20" t="s">
        <v>26</v>
      </c>
      <c r="Q29" s="22">
        <v>190</v>
      </c>
      <c r="R29" s="3" t="str">
        <f>IF(OR(G29="12R",G29="12L"),_xlfn.XLOOKUP(C29,DB!$A$2:$A$255,DB!$B$2:$B$255,""),IF(OR(G29="30L",G29="30R"),_xlfn.XLOOKUP(C29,DB!$A$2:$A$255,DB!$C$2:$C$255,""),""))</f>
        <v>UDGUV</v>
      </c>
      <c r="S29" s="3">
        <f t="shared" si="0"/>
        <v>11</v>
      </c>
      <c r="T29" s="3" t="str">
        <f>_xlfn.XLOOKUP(C29,DB!$A$2:$A$255,DB!$D$2:$D$255,"")</f>
        <v>Sector 2</v>
      </c>
    </row>
    <row r="30" spans="1:20" x14ac:dyDescent="0.2">
      <c r="A30" s="20" t="s">
        <v>100</v>
      </c>
      <c r="B30" s="20" t="s">
        <v>18</v>
      </c>
      <c r="C30" s="20" t="s">
        <v>101</v>
      </c>
      <c r="D30" s="20" t="s">
        <v>20</v>
      </c>
      <c r="E30" s="20" t="s">
        <v>406</v>
      </c>
      <c r="F30" s="21">
        <v>46319.470613425925</v>
      </c>
      <c r="G30" s="20" t="s">
        <v>22</v>
      </c>
      <c r="H30" s="20" t="s">
        <v>7135</v>
      </c>
      <c r="I30" s="22">
        <v>360</v>
      </c>
      <c r="J30" s="20" t="s">
        <v>23</v>
      </c>
      <c r="K30" s="20" t="s">
        <v>24</v>
      </c>
      <c r="L30" s="22">
        <v>861</v>
      </c>
      <c r="M30" s="20" t="s">
        <v>461</v>
      </c>
      <c r="N30" s="21">
        <v>46319.520601851851</v>
      </c>
      <c r="O30" s="22">
        <v>360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106</v>
      </c>
      <c r="B31" s="20" t="s">
        <v>18</v>
      </c>
      <c r="C31" s="20" t="s">
        <v>43</v>
      </c>
      <c r="D31" s="20" t="s">
        <v>20</v>
      </c>
      <c r="E31" s="20" t="s">
        <v>562</v>
      </c>
      <c r="F31" s="21">
        <v>46319.475682870368</v>
      </c>
      <c r="G31" s="20" t="s">
        <v>22</v>
      </c>
      <c r="H31" s="20" t="s">
        <v>7136</v>
      </c>
      <c r="I31" s="22">
        <v>360</v>
      </c>
      <c r="J31" s="20" t="s">
        <v>23</v>
      </c>
      <c r="K31" s="20" t="s">
        <v>24</v>
      </c>
      <c r="L31" s="22">
        <v>858</v>
      </c>
      <c r="M31" s="20" t="s">
        <v>628</v>
      </c>
      <c r="N31" s="21">
        <v>46319.524965277778</v>
      </c>
      <c r="O31" s="22">
        <v>360</v>
      </c>
      <c r="P31" s="20" t="s">
        <v>26</v>
      </c>
      <c r="Q31" s="22">
        <v>190</v>
      </c>
      <c r="R31" s="3" t="str">
        <f>IF(OR(G31="12R",G31="12L"),_xlfn.XLOOKUP(C31,DB!$A$2:$A$255,DB!$B$2:$B$255,""),IF(OR(G31="30L",G31="30R"),_xlfn.XLOOKUP(C31,DB!$A$2:$A$255,DB!$C$2:$C$255,""),""))</f>
        <v>UDGUV</v>
      </c>
      <c r="S31" s="3">
        <f t="shared" si="0"/>
        <v>11</v>
      </c>
      <c r="T31" s="3" t="str">
        <f>_xlfn.XLOOKUP(C31,DB!$A$2:$A$255,DB!$D$2:$D$255,"")</f>
        <v>Sector 2</v>
      </c>
    </row>
    <row r="32" spans="1:20" x14ac:dyDescent="0.2">
      <c r="A32" s="20" t="s">
        <v>107</v>
      </c>
      <c r="B32" s="20" t="s">
        <v>18</v>
      </c>
      <c r="C32" s="20" t="s">
        <v>108</v>
      </c>
      <c r="D32" s="20" t="s">
        <v>34</v>
      </c>
      <c r="E32" s="20" t="s">
        <v>640</v>
      </c>
      <c r="F32" s="21">
        <v>46319.489583333328</v>
      </c>
      <c r="G32" s="20" t="s">
        <v>22</v>
      </c>
      <c r="H32" s="20" t="s">
        <v>566</v>
      </c>
      <c r="I32" s="22">
        <v>290</v>
      </c>
      <c r="J32" s="20" t="s">
        <v>23</v>
      </c>
      <c r="K32" s="20" t="s">
        <v>24</v>
      </c>
      <c r="L32" s="22">
        <v>133</v>
      </c>
      <c r="M32" s="20" t="s">
        <v>40</v>
      </c>
      <c r="N32" s="21">
        <v>46319.498564814814</v>
      </c>
      <c r="O32" s="22">
        <v>268</v>
      </c>
      <c r="P32" s="20" t="s">
        <v>26</v>
      </c>
      <c r="Q32" s="22">
        <v>190</v>
      </c>
      <c r="R32" s="3" t="str">
        <f>IF(OR(G32="12R",G32="12L"),_xlfn.XLOOKUP(C32,DB!$A$2:$A$255,DB!$B$2:$B$255,""),IF(OR(G32="30L",G32="30R"),_xlfn.XLOOKUP(C32,DB!$A$2:$A$255,DB!$C$2:$C$255,""),""))</f>
        <v>NUDAL</v>
      </c>
      <c r="S32" s="3">
        <f t="shared" si="0"/>
        <v>11</v>
      </c>
      <c r="T32" s="3" t="str">
        <f>_xlfn.XLOOKUP(C32,DB!$A$2:$A$255,DB!$D$2:$D$255,"")</f>
        <v>Sector 3</v>
      </c>
    </row>
    <row r="33" spans="1:20" x14ac:dyDescent="0.2">
      <c r="A33" s="20" t="s">
        <v>114</v>
      </c>
      <c r="B33" s="20" t="s">
        <v>18</v>
      </c>
      <c r="C33" s="20" t="s">
        <v>115</v>
      </c>
      <c r="D33" s="20" t="s">
        <v>129</v>
      </c>
      <c r="E33" s="20" t="s">
        <v>5364</v>
      </c>
      <c r="F33" s="21">
        <v>46319.508263888885</v>
      </c>
      <c r="G33" s="20" t="s">
        <v>22</v>
      </c>
      <c r="H33" s="20" t="s">
        <v>7137</v>
      </c>
      <c r="I33" s="22">
        <v>330</v>
      </c>
      <c r="J33" s="20" t="s">
        <v>23</v>
      </c>
      <c r="K33" s="20" t="s">
        <v>24</v>
      </c>
      <c r="L33" s="22">
        <v>154</v>
      </c>
      <c r="M33" s="20" t="s">
        <v>117</v>
      </c>
      <c r="N33" s="21">
        <v>46319.517916666664</v>
      </c>
      <c r="O33" s="22">
        <v>283</v>
      </c>
      <c r="P33" s="20" t="s">
        <v>26</v>
      </c>
      <c r="Q33" s="22">
        <v>190</v>
      </c>
      <c r="R33" s="3" t="str">
        <f>IF(OR(G33="12R",G33="12L"),_xlfn.XLOOKUP(C33,DB!$A$2:$A$255,DB!$B$2:$B$255,""),IF(OR(G33="30L",G33="30R"),_xlfn.XLOOKUP(C33,DB!$A$2:$A$255,DB!$C$2:$C$255,""),""))</f>
        <v>TAKUX</v>
      </c>
      <c r="S33" s="3">
        <f t="shared" si="0"/>
        <v>12</v>
      </c>
      <c r="T33" s="3" t="str">
        <f>_xlfn.XLOOKUP(C33,DB!$A$2:$A$255,DB!$D$2:$D$255,"")</f>
        <v>Sector 7</v>
      </c>
    </row>
    <row r="34" spans="1:20" x14ac:dyDescent="0.2">
      <c r="A34" s="20" t="s">
        <v>113</v>
      </c>
      <c r="B34" s="20" t="s">
        <v>18</v>
      </c>
      <c r="C34" s="20" t="s">
        <v>43</v>
      </c>
      <c r="D34" s="20" t="s">
        <v>129</v>
      </c>
      <c r="E34" s="20" t="s">
        <v>1172</v>
      </c>
      <c r="F34" s="21">
        <v>46319.509317129632</v>
      </c>
      <c r="G34" s="20" t="s">
        <v>22</v>
      </c>
      <c r="H34" s="20" t="s">
        <v>59</v>
      </c>
      <c r="I34" s="22">
        <v>360</v>
      </c>
      <c r="J34" s="20" t="s">
        <v>23</v>
      </c>
      <c r="K34" s="20" t="s">
        <v>24</v>
      </c>
      <c r="L34" s="22">
        <v>859</v>
      </c>
      <c r="M34" s="20" t="s">
        <v>46</v>
      </c>
      <c r="N34" s="21">
        <v>46319.56077546296</v>
      </c>
      <c r="O34" s="22">
        <v>360</v>
      </c>
      <c r="P34" s="20" t="s">
        <v>26</v>
      </c>
      <c r="Q34" s="22">
        <v>190</v>
      </c>
      <c r="R34" s="3" t="str">
        <f>IF(OR(G34="12R",G34="12L"),_xlfn.XLOOKUP(C34,DB!$A$2:$A$255,DB!$B$2:$B$255,""),IF(OR(G34="30L",G34="30R"),_xlfn.XLOOKUP(C34,DB!$A$2:$A$255,DB!$C$2:$C$255,""),""))</f>
        <v>UDGUV</v>
      </c>
      <c r="S34" s="3">
        <f t="shared" si="0"/>
        <v>12</v>
      </c>
      <c r="T34" s="3" t="str">
        <f>_xlfn.XLOOKUP(C34,DB!$A$2:$A$255,DB!$D$2:$D$255,"")</f>
        <v>Sector 2</v>
      </c>
    </row>
    <row r="35" spans="1:20" x14ac:dyDescent="0.2">
      <c r="A35" s="20" t="s">
        <v>111</v>
      </c>
      <c r="B35" s="20" t="s">
        <v>18</v>
      </c>
      <c r="C35" s="20" t="s">
        <v>33</v>
      </c>
      <c r="D35" s="20" t="s">
        <v>54</v>
      </c>
      <c r="E35" s="20" t="s">
        <v>112</v>
      </c>
      <c r="F35" s="21">
        <v>46319.512766203705</v>
      </c>
      <c r="G35" s="20" t="s">
        <v>22</v>
      </c>
      <c r="H35" s="20" t="s">
        <v>7138</v>
      </c>
      <c r="I35" s="22">
        <v>360</v>
      </c>
      <c r="J35" s="20" t="s">
        <v>23</v>
      </c>
      <c r="K35" s="20" t="s">
        <v>24</v>
      </c>
      <c r="L35" s="22">
        <v>862</v>
      </c>
      <c r="M35" s="20" t="s">
        <v>36</v>
      </c>
      <c r="N35" s="21">
        <v>46319.563287037032</v>
      </c>
      <c r="O35" s="22">
        <v>360</v>
      </c>
      <c r="P35" s="20" t="s">
        <v>26</v>
      </c>
      <c r="Q35" s="22">
        <v>190</v>
      </c>
      <c r="R35" s="3" t="str">
        <f>IF(OR(G35="12R",G35="12L"),_xlfn.XLOOKUP(C35,DB!$A$2:$A$255,DB!$B$2:$B$255,""),IF(OR(G35="30L",G35="30R"),_xlfn.XLOOKUP(C35,DB!$A$2:$A$255,DB!$C$2:$C$255,""),""))</f>
        <v>UDGUV</v>
      </c>
      <c r="S35" s="3">
        <f t="shared" si="0"/>
        <v>12</v>
      </c>
      <c r="T35" s="3" t="str">
        <f>_xlfn.XLOOKUP(C35,DB!$A$2:$A$255,DB!$D$2:$D$255,"")</f>
        <v>Sector 2</v>
      </c>
    </row>
    <row r="36" spans="1:20" x14ac:dyDescent="0.2">
      <c r="A36" s="20" t="s">
        <v>103</v>
      </c>
      <c r="B36" s="20" t="s">
        <v>18</v>
      </c>
      <c r="C36" s="20" t="s">
        <v>43</v>
      </c>
      <c r="D36" s="20" t="s">
        <v>44</v>
      </c>
      <c r="E36" s="20" t="s">
        <v>1170</v>
      </c>
      <c r="F36" s="21">
        <v>46319.514386574076</v>
      </c>
      <c r="G36" s="20" t="s">
        <v>22</v>
      </c>
      <c r="H36" s="20" t="s">
        <v>7139</v>
      </c>
      <c r="I36" s="22">
        <v>360</v>
      </c>
      <c r="J36" s="20" t="s">
        <v>23</v>
      </c>
      <c r="K36" s="20" t="s">
        <v>24</v>
      </c>
      <c r="L36" s="22">
        <v>859</v>
      </c>
      <c r="M36" s="20" t="s">
        <v>46</v>
      </c>
      <c r="N36" s="21">
        <v>46319.56459490741</v>
      </c>
      <c r="O36" s="22">
        <v>360</v>
      </c>
      <c r="P36" s="20" t="s">
        <v>26</v>
      </c>
      <c r="Q36" s="22">
        <v>190</v>
      </c>
      <c r="R36" s="3" t="str">
        <f>IF(OR(G36="12R",G36="12L"),_xlfn.XLOOKUP(C36,DB!$A$2:$A$255,DB!$B$2:$B$255,""),IF(OR(G36="30L",G36="30R"),_xlfn.XLOOKUP(C36,DB!$A$2:$A$255,DB!$C$2:$C$255,""),""))</f>
        <v>UDGUV</v>
      </c>
      <c r="S36" s="3">
        <f t="shared" si="0"/>
        <v>12</v>
      </c>
      <c r="T36" s="3" t="str">
        <f>_xlfn.XLOOKUP(C36,DB!$A$2:$A$255,DB!$D$2:$D$255,"")</f>
        <v>Sector 2</v>
      </c>
    </row>
    <row r="37" spans="1:20" x14ac:dyDescent="0.2">
      <c r="A37" s="20" t="s">
        <v>127</v>
      </c>
      <c r="B37" s="20" t="s">
        <v>18</v>
      </c>
      <c r="C37" s="20" t="s">
        <v>128</v>
      </c>
      <c r="D37" s="20" t="s">
        <v>129</v>
      </c>
      <c r="E37" s="20" t="s">
        <v>7140</v>
      </c>
      <c r="F37" s="21">
        <v>46319.517789351856</v>
      </c>
      <c r="G37" s="20" t="s">
        <v>22</v>
      </c>
      <c r="H37" s="20" t="s">
        <v>7141</v>
      </c>
      <c r="I37" s="22">
        <v>360</v>
      </c>
      <c r="J37" s="20" t="s">
        <v>23</v>
      </c>
      <c r="K37" s="20" t="s">
        <v>24</v>
      </c>
      <c r="L37" s="22">
        <v>515</v>
      </c>
      <c r="M37" s="20" t="s">
        <v>130</v>
      </c>
      <c r="N37" s="21">
        <v>46319.547986111109</v>
      </c>
      <c r="O37" s="22">
        <v>360</v>
      </c>
      <c r="P37" s="20" t="s">
        <v>26</v>
      </c>
      <c r="Q37" s="22">
        <v>190</v>
      </c>
      <c r="R37" s="3" t="str">
        <f>IF(OR(G37="12R",G37="12L"),_xlfn.XLOOKUP(C37,DB!$A$2:$A$255,DB!$B$2:$B$255,""),IF(OR(G37="30L",G37="30R"),_xlfn.XLOOKUP(C37,DB!$A$2:$A$255,DB!$C$2:$C$255,""),""))</f>
        <v>ENEBA</v>
      </c>
      <c r="S37" s="3">
        <f t="shared" si="0"/>
        <v>12</v>
      </c>
      <c r="T37" s="3" t="str">
        <f>_xlfn.XLOOKUP(C37,DB!$A$2:$A$255,DB!$D$2:$D$255,"")</f>
        <v>Sector 3</v>
      </c>
    </row>
    <row r="38" spans="1:20" x14ac:dyDescent="0.2">
      <c r="A38" s="20" t="s">
        <v>118</v>
      </c>
      <c r="B38" s="20" t="s">
        <v>18</v>
      </c>
      <c r="C38" s="20" t="s">
        <v>119</v>
      </c>
      <c r="D38" s="20" t="s">
        <v>34</v>
      </c>
      <c r="E38" s="20" t="s">
        <v>6361</v>
      </c>
      <c r="F38" s="21">
        <v>46319.54310185185</v>
      </c>
      <c r="G38" s="20" t="s">
        <v>22</v>
      </c>
      <c r="H38" s="20" t="s">
        <v>7142</v>
      </c>
      <c r="I38" s="22">
        <v>300</v>
      </c>
      <c r="J38" s="20" t="s">
        <v>23</v>
      </c>
      <c r="K38" s="20" t="s">
        <v>24</v>
      </c>
      <c r="L38" s="22">
        <v>845</v>
      </c>
      <c r="M38" s="20" t="s">
        <v>36</v>
      </c>
      <c r="N38" s="21">
        <v>46319.591874999998</v>
      </c>
      <c r="O38" s="22">
        <v>300</v>
      </c>
      <c r="P38" s="20" t="s">
        <v>26</v>
      </c>
      <c r="Q38" s="22">
        <v>190</v>
      </c>
      <c r="R38" s="3" t="str">
        <f>IF(OR(G38="12R",G38="12L"),_xlfn.XLOOKUP(C38,DB!$A$2:$A$255,DB!$B$2:$B$255,""),IF(OR(G38="30L",G38="30R"),_xlfn.XLOOKUP(C38,DB!$A$2:$A$255,DB!$C$2:$C$255,""),""))</f>
        <v>UDGUV</v>
      </c>
      <c r="S38" s="3">
        <f t="shared" si="0"/>
        <v>13</v>
      </c>
      <c r="T38" s="3" t="str">
        <f>_xlfn.XLOOKUP(C38,DB!$A$2:$A$255,DB!$D$2:$D$255,"")</f>
        <v>Sector 2</v>
      </c>
    </row>
    <row r="39" spans="1:20" x14ac:dyDescent="0.2">
      <c r="A39" s="20" t="s">
        <v>133</v>
      </c>
      <c r="B39" s="20" t="s">
        <v>18</v>
      </c>
      <c r="C39" s="20" t="s">
        <v>134</v>
      </c>
      <c r="D39" s="20" t="s">
        <v>129</v>
      </c>
      <c r="E39" s="20" t="s">
        <v>4365</v>
      </c>
      <c r="F39" s="21">
        <v>46319.546782407408</v>
      </c>
      <c r="G39" s="20" t="s">
        <v>22</v>
      </c>
      <c r="H39" s="20" t="s">
        <v>7143</v>
      </c>
      <c r="I39" s="22">
        <v>370</v>
      </c>
      <c r="J39" s="20" t="s">
        <v>23</v>
      </c>
      <c r="K39" s="20" t="s">
        <v>24</v>
      </c>
      <c r="L39" s="22">
        <v>359</v>
      </c>
      <c r="M39" s="20" t="s">
        <v>31</v>
      </c>
      <c r="N39" s="21">
        <v>46319.567256944443</v>
      </c>
      <c r="O39" s="22">
        <v>370</v>
      </c>
      <c r="P39" s="20" t="s">
        <v>26</v>
      </c>
      <c r="Q39" s="22">
        <v>40</v>
      </c>
      <c r="R39" s="3" t="str">
        <f>IF(OR(G39="12R",G39="12L"),_xlfn.XLOOKUP(C39,DB!$A$2:$A$255,DB!$B$2:$B$255,""),IF(OR(G39="30L",G39="30R"),_xlfn.XLOOKUP(C39,DB!$A$2:$A$255,DB!$C$2:$C$255,""),""))</f>
        <v>ENEBA</v>
      </c>
      <c r="S39" s="3">
        <f t="shared" si="0"/>
        <v>13</v>
      </c>
      <c r="T39" s="3" t="str">
        <f>_xlfn.XLOOKUP(C39,DB!$A$2:$A$255,DB!$D$2:$D$255,"")</f>
        <v>Sector 3</v>
      </c>
    </row>
    <row r="40" spans="1:20" x14ac:dyDescent="0.2">
      <c r="A40" s="20" t="s">
        <v>125</v>
      </c>
      <c r="B40" s="20" t="s">
        <v>18</v>
      </c>
      <c r="C40" s="20" t="s">
        <v>43</v>
      </c>
      <c r="D40" s="20" t="s">
        <v>44</v>
      </c>
      <c r="E40" s="20" t="s">
        <v>126</v>
      </c>
      <c r="F40" s="21">
        <v>46319.553344907406</v>
      </c>
      <c r="G40" s="20" t="s">
        <v>22</v>
      </c>
      <c r="H40" s="20" t="s">
        <v>7144</v>
      </c>
      <c r="I40" s="22">
        <v>380</v>
      </c>
      <c r="J40" s="20" t="s">
        <v>23</v>
      </c>
      <c r="K40" s="20" t="s">
        <v>24</v>
      </c>
      <c r="L40" s="22">
        <v>859</v>
      </c>
      <c r="M40" s="20" t="s">
        <v>46</v>
      </c>
      <c r="N40" s="21">
        <v>46319.608437499999</v>
      </c>
      <c r="O40" s="22">
        <v>360</v>
      </c>
      <c r="P40" s="20" t="s">
        <v>26</v>
      </c>
      <c r="Q40" s="22">
        <v>190</v>
      </c>
      <c r="R40" s="3" t="str">
        <f>IF(OR(G40="12R",G40="12L"),_xlfn.XLOOKUP(C40,DB!$A$2:$A$255,DB!$B$2:$B$255,""),IF(OR(G40="30L",G40="30R"),_xlfn.XLOOKUP(C40,DB!$A$2:$A$255,DB!$C$2:$C$255,""),""))</f>
        <v>UDGUV</v>
      </c>
      <c r="S40" s="3">
        <f t="shared" si="0"/>
        <v>13</v>
      </c>
      <c r="T40" s="3" t="str">
        <f>_xlfn.XLOOKUP(C40,DB!$A$2:$A$255,DB!$D$2:$D$255,"")</f>
        <v>Sector 2</v>
      </c>
    </row>
    <row r="41" spans="1:20" x14ac:dyDescent="0.2">
      <c r="A41" s="20" t="s">
        <v>401</v>
      </c>
      <c r="B41" s="20" t="s">
        <v>18</v>
      </c>
      <c r="C41" s="20" t="s">
        <v>927</v>
      </c>
      <c r="D41" s="20" t="s">
        <v>7145</v>
      </c>
      <c r="E41" s="20"/>
      <c r="F41" s="21">
        <v>46319.562175925923</v>
      </c>
      <c r="G41" s="20" t="s">
        <v>22</v>
      </c>
      <c r="H41" s="20" t="s">
        <v>167</v>
      </c>
      <c r="I41" s="22">
        <v>45</v>
      </c>
      <c r="J41" s="20" t="s">
        <v>139</v>
      </c>
      <c r="K41" s="20" t="s">
        <v>51</v>
      </c>
      <c r="L41" s="22">
        <v>168</v>
      </c>
      <c r="M41" s="20" t="s">
        <v>927</v>
      </c>
      <c r="N41" s="21">
        <v>46319.587083333332</v>
      </c>
      <c r="O41" s="22">
        <v>0</v>
      </c>
      <c r="P41" s="20" t="s">
        <v>137</v>
      </c>
      <c r="Q41" s="22">
        <v>15</v>
      </c>
      <c r="R41" s="3" t="str">
        <f>IF(OR(G41="12R",G41="12L"),_xlfn.XLOOKUP(C41,DB!$A$2:$A$255,DB!$B$2:$B$255,""),IF(OR(G41="30L",G41="30R"),_xlfn.XLOOKUP(C41,DB!$A$2:$A$255,DB!$C$2:$C$255,""),""))</f>
        <v/>
      </c>
      <c r="S41" s="3">
        <f t="shared" si="0"/>
        <v>13</v>
      </c>
      <c r="T41" s="3" t="str">
        <f>_xlfn.XLOOKUP(C41,DB!$A$2:$A$255,DB!$D$2:$D$255,"")</f>
        <v/>
      </c>
    </row>
    <row r="42" spans="1:20" x14ac:dyDescent="0.2">
      <c r="A42" s="20" t="s">
        <v>121</v>
      </c>
      <c r="B42" s="20" t="s">
        <v>18</v>
      </c>
      <c r="C42" s="20" t="s">
        <v>122</v>
      </c>
      <c r="D42" s="20" t="s">
        <v>123</v>
      </c>
      <c r="E42" s="20" t="s">
        <v>6759</v>
      </c>
      <c r="F42" s="21">
        <v>46319.563900462963</v>
      </c>
      <c r="G42" s="20" t="s">
        <v>22</v>
      </c>
      <c r="H42" s="20" t="s">
        <v>7146</v>
      </c>
      <c r="I42" s="22">
        <v>300</v>
      </c>
      <c r="J42" s="20" t="s">
        <v>23</v>
      </c>
      <c r="K42" s="20" t="s">
        <v>24</v>
      </c>
      <c r="L42" s="22">
        <v>541</v>
      </c>
      <c r="M42" s="20" t="s">
        <v>130</v>
      </c>
      <c r="N42" s="21">
        <v>46319.592870370368</v>
      </c>
      <c r="O42" s="22">
        <v>300</v>
      </c>
      <c r="P42" s="20" t="s">
        <v>26</v>
      </c>
      <c r="Q42" s="22">
        <v>40</v>
      </c>
      <c r="R42" s="3" t="str">
        <f>IF(OR(G42="12R",G42="12L"),_xlfn.XLOOKUP(C42,DB!$A$2:$A$255,DB!$B$2:$B$255,""),IF(OR(G42="30L",G42="30R"),_xlfn.XLOOKUP(C42,DB!$A$2:$A$255,DB!$C$2:$C$255,""),""))</f>
        <v>ENEBA</v>
      </c>
      <c r="S42" s="3">
        <f t="shared" si="0"/>
        <v>13</v>
      </c>
      <c r="T42" s="3" t="str">
        <f>_xlfn.XLOOKUP(C42,DB!$A$2:$A$255,DB!$D$2:$D$255,"")</f>
        <v>Sector 3</v>
      </c>
    </row>
    <row r="43" spans="1:20" x14ac:dyDescent="0.2">
      <c r="A43" s="20" t="s">
        <v>135</v>
      </c>
      <c r="B43" s="20" t="s">
        <v>18</v>
      </c>
      <c r="C43" s="20" t="s">
        <v>136</v>
      </c>
      <c r="D43" s="20" t="s">
        <v>44</v>
      </c>
      <c r="E43" s="20" t="s">
        <v>4437</v>
      </c>
      <c r="F43" s="21">
        <v>46319.575543981482</v>
      </c>
      <c r="G43" s="20" t="s">
        <v>22</v>
      </c>
      <c r="H43" s="20" t="s">
        <v>7147</v>
      </c>
      <c r="I43" s="22">
        <v>310</v>
      </c>
      <c r="J43" s="20" t="s">
        <v>23</v>
      </c>
      <c r="K43" s="20" t="s">
        <v>24</v>
      </c>
      <c r="L43" s="22">
        <v>357</v>
      </c>
      <c r="M43" s="20" t="s">
        <v>31</v>
      </c>
      <c r="N43" s="21">
        <v>46319.596851851849</v>
      </c>
      <c r="O43" s="22">
        <v>350</v>
      </c>
      <c r="P43" s="20" t="s">
        <v>26</v>
      </c>
      <c r="Q43" s="22">
        <v>40</v>
      </c>
      <c r="R43" s="3" t="str">
        <f>IF(OR(G43="12R",G43="12L"),_xlfn.XLOOKUP(C43,DB!$A$2:$A$255,DB!$B$2:$B$255,""),IF(OR(G43="30L",G43="30R"),_xlfn.XLOOKUP(C43,DB!$A$2:$A$255,DB!$C$2:$C$255,""),""))</f>
        <v>OMSUK</v>
      </c>
      <c r="S43" s="3">
        <f t="shared" si="0"/>
        <v>13</v>
      </c>
      <c r="T43" s="3" t="str">
        <f>_xlfn.XLOOKUP(C43,DB!$A$2:$A$255,DB!$D$2:$D$255,"")</f>
        <v>Sector 3</v>
      </c>
    </row>
    <row r="44" spans="1:20" x14ac:dyDescent="0.2">
      <c r="A44" s="20" t="s">
        <v>5471</v>
      </c>
      <c r="B44" s="20" t="s">
        <v>18</v>
      </c>
      <c r="C44" s="20" t="s">
        <v>945</v>
      </c>
      <c r="D44" s="20" t="s">
        <v>213</v>
      </c>
      <c r="E44" s="20" t="s">
        <v>5471</v>
      </c>
      <c r="F44" s="21">
        <v>46319.590011574073</v>
      </c>
      <c r="G44" s="20" t="s">
        <v>22</v>
      </c>
      <c r="H44" s="20" t="s">
        <v>7148</v>
      </c>
      <c r="I44" s="22">
        <v>400</v>
      </c>
      <c r="J44" s="20" t="s">
        <v>23</v>
      </c>
      <c r="K44" s="20" t="s">
        <v>51</v>
      </c>
      <c r="L44" s="22">
        <v>378</v>
      </c>
      <c r="M44" s="20" t="s">
        <v>269</v>
      </c>
      <c r="N44" s="21">
        <v>46319.614664351851</v>
      </c>
      <c r="O44" s="22">
        <v>400</v>
      </c>
      <c r="P44" s="20" t="s">
        <v>26</v>
      </c>
      <c r="Q44" s="22">
        <v>40</v>
      </c>
      <c r="R44" s="3" t="str">
        <f>IF(OR(G44="12R",G44="12L"),_xlfn.XLOOKUP(C44,DB!$A$2:$A$255,DB!$B$2:$B$255,""),IF(OR(G44="30L",G44="30R"),_xlfn.XLOOKUP(C44,DB!$A$2:$A$255,DB!$C$2:$C$255,""),""))</f>
        <v>ENEBA</v>
      </c>
      <c r="S44" s="3">
        <f t="shared" si="0"/>
        <v>14</v>
      </c>
      <c r="T44" s="3" t="str">
        <f>_xlfn.XLOOKUP(C44,DB!$A$2:$A$255,DB!$D$2:$D$255,"")</f>
        <v>Sector 3</v>
      </c>
    </row>
    <row r="45" spans="1:20" x14ac:dyDescent="0.2">
      <c r="A45" s="20" t="s">
        <v>5452</v>
      </c>
      <c r="B45" s="20" t="s">
        <v>18</v>
      </c>
      <c r="C45" s="20" t="s">
        <v>144</v>
      </c>
      <c r="D45" s="20" t="s">
        <v>29</v>
      </c>
      <c r="E45" s="20" t="s">
        <v>6260</v>
      </c>
      <c r="F45" s="21">
        <v>46319.598622685182</v>
      </c>
      <c r="G45" s="20" t="s">
        <v>22</v>
      </c>
      <c r="H45" s="20" t="s">
        <v>7149</v>
      </c>
      <c r="I45" s="22">
        <v>370</v>
      </c>
      <c r="J45" s="20" t="s">
        <v>23</v>
      </c>
      <c r="K45" s="20" t="s">
        <v>24</v>
      </c>
      <c r="L45" s="22">
        <v>365</v>
      </c>
      <c r="M45" s="20" t="s">
        <v>31</v>
      </c>
      <c r="N45" s="21">
        <v>46319.620393518519</v>
      </c>
      <c r="O45" s="22">
        <v>370</v>
      </c>
      <c r="P45" s="20" t="s">
        <v>26</v>
      </c>
      <c r="Q45" s="22">
        <v>40</v>
      </c>
      <c r="R45" s="3" t="str">
        <f>IF(OR(G45="12R",G45="12L"),_xlfn.XLOOKUP(C45,DB!$A$2:$A$255,DB!$B$2:$B$255,""),IF(OR(G45="30L",G45="30R"),_xlfn.XLOOKUP(C45,DB!$A$2:$A$255,DB!$C$2:$C$255,""),""))</f>
        <v>OMSUK</v>
      </c>
      <c r="S45" s="3">
        <f t="shared" si="0"/>
        <v>14</v>
      </c>
      <c r="T45" s="3" t="str">
        <f>_xlfn.XLOOKUP(C45,DB!$A$2:$A$255,DB!$D$2:$D$255,"")</f>
        <v>Sector 3</v>
      </c>
    </row>
    <row r="46" spans="1:20" x14ac:dyDescent="0.2">
      <c r="A46" s="20" t="s">
        <v>140</v>
      </c>
      <c r="B46" s="20" t="s">
        <v>18</v>
      </c>
      <c r="C46" s="20" t="s">
        <v>43</v>
      </c>
      <c r="D46" s="20" t="s">
        <v>44</v>
      </c>
      <c r="E46" s="20" t="s">
        <v>588</v>
      </c>
      <c r="F46" s="21">
        <v>46319.60020833333</v>
      </c>
      <c r="G46" s="20" t="s">
        <v>22</v>
      </c>
      <c r="H46" s="20" t="s">
        <v>1185</v>
      </c>
      <c r="I46" s="22">
        <v>360</v>
      </c>
      <c r="J46" s="20" t="s">
        <v>23</v>
      </c>
      <c r="K46" s="20" t="s">
        <v>24</v>
      </c>
      <c r="L46" s="22">
        <v>859</v>
      </c>
      <c r="M46" s="20" t="s">
        <v>46</v>
      </c>
      <c r="N46" s="21">
        <v>46319.650254629625</v>
      </c>
      <c r="O46" s="22">
        <v>360</v>
      </c>
      <c r="P46" s="20" t="s">
        <v>26</v>
      </c>
      <c r="Q46" s="22">
        <v>190</v>
      </c>
      <c r="R46" s="3" t="str">
        <f>IF(OR(G46="12R",G46="12L"),_xlfn.XLOOKUP(C46,DB!$A$2:$A$255,DB!$B$2:$B$255,""),IF(OR(G46="30L",G46="30R"),_xlfn.XLOOKUP(C46,DB!$A$2:$A$255,DB!$C$2:$C$255,""),""))</f>
        <v>UDGUV</v>
      </c>
      <c r="S46" s="3">
        <f t="shared" si="0"/>
        <v>14</v>
      </c>
      <c r="T46" s="3" t="str">
        <f>_xlfn.XLOOKUP(C46,DB!$A$2:$A$255,DB!$D$2:$D$255,"")</f>
        <v>Sector 2</v>
      </c>
    </row>
    <row r="47" spans="1:20" x14ac:dyDescent="0.2">
      <c r="A47" s="20" t="s">
        <v>2973</v>
      </c>
      <c r="B47" s="20" t="s">
        <v>18</v>
      </c>
      <c r="C47" s="20" t="s">
        <v>128</v>
      </c>
      <c r="D47" s="20" t="s">
        <v>20</v>
      </c>
      <c r="E47" s="20" t="s">
        <v>3267</v>
      </c>
      <c r="F47" s="21">
        <v>46319.624803240746</v>
      </c>
      <c r="G47" s="20" t="s">
        <v>22</v>
      </c>
      <c r="H47" s="20" t="s">
        <v>7150</v>
      </c>
      <c r="I47" s="22">
        <v>340</v>
      </c>
      <c r="J47" s="20" t="s">
        <v>23</v>
      </c>
      <c r="K47" s="20" t="s">
        <v>24</v>
      </c>
      <c r="L47" s="22">
        <v>562</v>
      </c>
      <c r="M47" s="20" t="s">
        <v>130</v>
      </c>
      <c r="N47" s="21">
        <v>46319.657453703709</v>
      </c>
      <c r="O47" s="22">
        <v>360</v>
      </c>
      <c r="P47" s="20" t="s">
        <v>26</v>
      </c>
      <c r="Q47" s="22">
        <v>40</v>
      </c>
      <c r="R47" s="3" t="str">
        <f>IF(OR(G47="12R",G47="12L"),_xlfn.XLOOKUP(C47,DB!$A$2:$A$255,DB!$B$2:$B$255,""),IF(OR(G47="30L",G47="30R"),_xlfn.XLOOKUP(C47,DB!$A$2:$A$255,DB!$C$2:$C$255,""),""))</f>
        <v>ENEBA</v>
      </c>
      <c r="S47" s="3">
        <f t="shared" si="0"/>
        <v>14</v>
      </c>
      <c r="T47" s="3" t="str">
        <f>_xlfn.XLOOKUP(C47,DB!$A$2:$A$255,DB!$D$2:$D$255,"")</f>
        <v>Sector 3</v>
      </c>
    </row>
    <row r="48" spans="1:20" x14ac:dyDescent="0.2">
      <c r="A48" s="20" t="s">
        <v>7151</v>
      </c>
      <c r="B48" s="20" t="s">
        <v>18</v>
      </c>
      <c r="C48" s="20" t="s">
        <v>50</v>
      </c>
      <c r="D48" s="20" t="s">
        <v>653</v>
      </c>
      <c r="E48" s="20"/>
      <c r="F48" s="21">
        <v>46319.629895833335</v>
      </c>
      <c r="G48" s="20" t="s">
        <v>22</v>
      </c>
      <c r="H48" s="20" t="s">
        <v>7152</v>
      </c>
      <c r="I48" s="22">
        <v>430</v>
      </c>
      <c r="J48" s="20" t="s">
        <v>23</v>
      </c>
      <c r="K48" s="20" t="s">
        <v>51</v>
      </c>
      <c r="L48" s="22">
        <v>858</v>
      </c>
      <c r="M48" s="20" t="s">
        <v>46</v>
      </c>
      <c r="N48" s="21">
        <v>46319.679594907408</v>
      </c>
      <c r="O48" s="22">
        <v>430</v>
      </c>
      <c r="P48" s="20" t="s">
        <v>26</v>
      </c>
      <c r="Q48" s="22">
        <v>30</v>
      </c>
      <c r="R48" s="3" t="str">
        <f>IF(OR(G48="12R",G48="12L"),_xlfn.XLOOKUP(C48,DB!$A$2:$A$255,DB!$B$2:$B$255,""),IF(OR(G48="30L",G48="30R"),_xlfn.XLOOKUP(C48,DB!$A$2:$A$255,DB!$C$2:$C$255,""),""))</f>
        <v>UDGUV</v>
      </c>
      <c r="S48" s="3">
        <f t="shared" si="0"/>
        <v>15</v>
      </c>
      <c r="T48" s="3" t="str">
        <f>_xlfn.XLOOKUP(C48,DB!$A$2:$A$255,DB!$D$2:$D$255,"")</f>
        <v>Sector 2</v>
      </c>
    </row>
    <row r="49" spans="1:20" x14ac:dyDescent="0.2">
      <c r="A49" s="20" t="s">
        <v>146</v>
      </c>
      <c r="B49" s="20" t="s">
        <v>18</v>
      </c>
      <c r="C49" s="20" t="s">
        <v>33</v>
      </c>
      <c r="D49" s="20" t="s">
        <v>34</v>
      </c>
      <c r="E49" s="20" t="s">
        <v>1098</v>
      </c>
      <c r="F49" s="21">
        <v>46319.63144675926</v>
      </c>
      <c r="G49" s="20" t="s">
        <v>22</v>
      </c>
      <c r="H49" s="20" t="s">
        <v>7153</v>
      </c>
      <c r="I49" s="22">
        <v>300</v>
      </c>
      <c r="J49" s="20" t="s">
        <v>23</v>
      </c>
      <c r="K49" s="20" t="s">
        <v>24</v>
      </c>
      <c r="L49" s="22">
        <v>865</v>
      </c>
      <c r="M49" s="20" t="s">
        <v>36</v>
      </c>
      <c r="N49" s="21">
        <v>46319.681608796294</v>
      </c>
      <c r="O49" s="22">
        <v>300</v>
      </c>
      <c r="P49" s="20" t="s">
        <v>26</v>
      </c>
      <c r="Q49" s="22">
        <v>190</v>
      </c>
      <c r="R49" s="3" t="str">
        <f>IF(OR(G49="12R",G49="12L"),_xlfn.XLOOKUP(C49,DB!$A$2:$A$255,DB!$B$2:$B$255,""),IF(OR(G49="30L",G49="30R"),_xlfn.XLOOKUP(C49,DB!$A$2:$A$255,DB!$C$2:$C$255,""),""))</f>
        <v>UDGUV</v>
      </c>
      <c r="S49" s="3">
        <f t="shared" si="0"/>
        <v>15</v>
      </c>
      <c r="T49" s="3" t="str">
        <f>_xlfn.XLOOKUP(C49,DB!$A$2:$A$255,DB!$D$2:$D$255,"")</f>
        <v>Sector 2</v>
      </c>
    </row>
    <row r="50" spans="1:20" x14ac:dyDescent="0.2">
      <c r="A50" s="20" t="s">
        <v>3541</v>
      </c>
      <c r="B50" s="20" t="s">
        <v>18</v>
      </c>
      <c r="C50" s="20" t="s">
        <v>50</v>
      </c>
      <c r="D50" s="20" t="s">
        <v>34</v>
      </c>
      <c r="E50" s="20" t="s">
        <v>4523</v>
      </c>
      <c r="F50" s="21">
        <v>46319.65048611111</v>
      </c>
      <c r="G50" s="20" t="s">
        <v>22</v>
      </c>
      <c r="H50" s="20" t="s">
        <v>7154</v>
      </c>
      <c r="I50" s="22">
        <v>360</v>
      </c>
      <c r="J50" s="20" t="s">
        <v>23</v>
      </c>
      <c r="K50" s="20" t="s">
        <v>24</v>
      </c>
      <c r="L50" s="22">
        <v>858</v>
      </c>
      <c r="M50" s="20" t="s">
        <v>46</v>
      </c>
      <c r="N50" s="21">
        <v>46319.700243055559</v>
      </c>
      <c r="O50" s="22">
        <v>360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158</v>
      </c>
      <c r="B51" s="20" t="s">
        <v>18</v>
      </c>
      <c r="C51" s="20" t="s">
        <v>101</v>
      </c>
      <c r="D51" s="20" t="s">
        <v>20</v>
      </c>
      <c r="E51" s="20" t="s">
        <v>58</v>
      </c>
      <c r="F51" s="21">
        <v>46319.651851851857</v>
      </c>
      <c r="G51" s="20" t="s">
        <v>22</v>
      </c>
      <c r="H51" s="20" t="s">
        <v>184</v>
      </c>
      <c r="I51" s="22">
        <v>340</v>
      </c>
      <c r="J51" s="20" t="s">
        <v>23</v>
      </c>
      <c r="K51" s="20" t="s">
        <v>24</v>
      </c>
      <c r="L51" s="22">
        <v>859</v>
      </c>
      <c r="M51" s="20" t="s">
        <v>46</v>
      </c>
      <c r="N51" s="21">
        <v>46319.701944444445</v>
      </c>
      <c r="O51" s="22">
        <v>340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415</v>
      </c>
      <c r="B52" s="20" t="s">
        <v>18</v>
      </c>
      <c r="C52" s="20" t="s">
        <v>66</v>
      </c>
      <c r="D52" s="20" t="s">
        <v>416</v>
      </c>
      <c r="E52" s="20"/>
      <c r="F52" s="21">
        <v>46319.65388888889</v>
      </c>
      <c r="G52" s="20" t="s">
        <v>22</v>
      </c>
      <c r="H52" s="20" t="s">
        <v>167</v>
      </c>
      <c r="I52" s="22">
        <v>45</v>
      </c>
      <c r="J52" s="20" t="s">
        <v>139</v>
      </c>
      <c r="K52" s="20" t="s">
        <v>51</v>
      </c>
      <c r="L52" s="22">
        <v>289</v>
      </c>
      <c r="M52" s="20" t="s">
        <v>66</v>
      </c>
      <c r="N52" s="21">
        <v>46319.730925925927</v>
      </c>
      <c r="O52" s="22">
        <v>0</v>
      </c>
      <c r="P52" s="20" t="s">
        <v>137</v>
      </c>
      <c r="Q52" s="22">
        <v>15</v>
      </c>
      <c r="R52" s="3" t="str">
        <f>IF(OR(G52="12R",G52="12L"),_xlfn.XLOOKUP(C52,DB!$A$2:$A$255,DB!$B$2:$B$255,""),IF(OR(G52="30L",G52="30R"),_xlfn.XLOOKUP(C52,DB!$A$2:$A$255,DB!$C$2:$C$255,""),""))</f>
        <v>UDGUV</v>
      </c>
      <c r="S52" s="3">
        <f t="shared" si="0"/>
        <v>15</v>
      </c>
      <c r="T52" s="3" t="str">
        <f>_xlfn.XLOOKUP(C52,DB!$A$2:$A$255,DB!$D$2:$D$255,"")</f>
        <v>Sector 2</v>
      </c>
    </row>
    <row r="53" spans="1:20" x14ac:dyDescent="0.2">
      <c r="A53" s="20" t="s">
        <v>7071</v>
      </c>
      <c r="B53" s="20" t="s">
        <v>18</v>
      </c>
      <c r="C53" s="20" t="s">
        <v>3270</v>
      </c>
      <c r="D53" s="20" t="s">
        <v>416</v>
      </c>
      <c r="E53" s="20"/>
      <c r="F53" s="21">
        <v>46319.655706018515</v>
      </c>
      <c r="G53" s="20" t="s">
        <v>22</v>
      </c>
      <c r="H53" s="20" t="s">
        <v>167</v>
      </c>
      <c r="I53" s="22">
        <v>25</v>
      </c>
      <c r="J53" s="20" t="s">
        <v>139</v>
      </c>
      <c r="K53" s="20" t="s">
        <v>51</v>
      </c>
      <c r="L53" s="22">
        <v>169</v>
      </c>
      <c r="M53" s="20" t="s">
        <v>3270</v>
      </c>
      <c r="N53" s="21">
        <v>46319.701041666667</v>
      </c>
      <c r="O53" s="22">
        <v>1</v>
      </c>
      <c r="P53" s="20" t="s">
        <v>137</v>
      </c>
      <c r="Q53" s="22">
        <v>15</v>
      </c>
      <c r="R53" s="3" t="str">
        <f>IF(OR(G53="12R",G53="12L"),_xlfn.XLOOKUP(C53,DB!$A$2:$A$255,DB!$B$2:$B$255,""),IF(OR(G53="30L",G53="30R"),_xlfn.XLOOKUP(C53,DB!$A$2:$A$255,DB!$C$2:$C$255,""),""))</f>
        <v/>
      </c>
      <c r="S53" s="3">
        <f t="shared" si="0"/>
        <v>15</v>
      </c>
      <c r="T53" s="3" t="str">
        <f>_xlfn.XLOOKUP(C53,DB!$A$2:$A$255,DB!$D$2:$D$255,"")</f>
        <v/>
      </c>
    </row>
    <row r="54" spans="1:20" x14ac:dyDescent="0.2">
      <c r="A54" s="20" t="s">
        <v>7155</v>
      </c>
      <c r="B54" s="20" t="s">
        <v>18</v>
      </c>
      <c r="C54" s="20" t="s">
        <v>390</v>
      </c>
      <c r="D54" s="20" t="s">
        <v>5902</v>
      </c>
      <c r="E54" s="20" t="s">
        <v>7155</v>
      </c>
      <c r="F54" s="21">
        <v>46319.661168981482</v>
      </c>
      <c r="G54" s="20" t="s">
        <v>22</v>
      </c>
      <c r="H54" s="20" t="s">
        <v>7156</v>
      </c>
      <c r="I54" s="22">
        <v>310</v>
      </c>
      <c r="J54" s="20" t="s">
        <v>23</v>
      </c>
      <c r="K54" s="20" t="s">
        <v>51</v>
      </c>
      <c r="L54" s="22">
        <v>351</v>
      </c>
      <c r="M54" s="20" t="s">
        <v>31</v>
      </c>
      <c r="N54" s="21">
        <v>46319.699432870373</v>
      </c>
      <c r="O54" s="22">
        <v>310</v>
      </c>
      <c r="P54" s="20" t="s">
        <v>137</v>
      </c>
      <c r="Q54" s="22">
        <v>40</v>
      </c>
      <c r="R54" s="3" t="str">
        <f>IF(OR(G54="12R",G54="12L"),_xlfn.XLOOKUP(C54,DB!$A$2:$A$255,DB!$B$2:$B$255,""),IF(OR(G54="30L",G54="30R"),_xlfn.XLOOKUP(C54,DB!$A$2:$A$255,DB!$C$2:$C$255,""),""))</f>
        <v>OMSUK</v>
      </c>
      <c r="S54" s="3">
        <f t="shared" si="0"/>
        <v>15</v>
      </c>
      <c r="T54" s="3" t="str">
        <f>_xlfn.XLOOKUP(C54,DB!$A$2:$A$255,DB!$D$2:$D$255,"")</f>
        <v>Sector 3</v>
      </c>
    </row>
    <row r="55" spans="1:20" x14ac:dyDescent="0.2">
      <c r="A55" s="20" t="s">
        <v>2986</v>
      </c>
      <c r="B55" s="20" t="s">
        <v>18</v>
      </c>
      <c r="C55" s="20" t="s">
        <v>203</v>
      </c>
      <c r="D55" s="20" t="s">
        <v>20</v>
      </c>
      <c r="E55" s="20" t="s">
        <v>3865</v>
      </c>
      <c r="F55" s="21">
        <v>46319.663159722222</v>
      </c>
      <c r="G55" s="20" t="s">
        <v>22</v>
      </c>
      <c r="H55" s="20" t="s">
        <v>7157</v>
      </c>
      <c r="I55" s="22">
        <v>340</v>
      </c>
      <c r="J55" s="20" t="s">
        <v>23</v>
      </c>
      <c r="K55" s="20" t="s">
        <v>24</v>
      </c>
      <c r="L55" s="22">
        <v>424</v>
      </c>
      <c r="M55" s="20" t="s">
        <v>204</v>
      </c>
      <c r="N55" s="21">
        <v>46319.687245370369</v>
      </c>
      <c r="O55" s="22">
        <v>340</v>
      </c>
      <c r="P55" s="20" t="s">
        <v>26</v>
      </c>
      <c r="Q55" s="22">
        <v>40</v>
      </c>
      <c r="R55" s="3" t="str">
        <f>IF(OR(G55="12R",G55="12L"),_xlfn.XLOOKUP(C55,DB!$A$2:$A$255,DB!$B$2:$B$255,""),IF(OR(G55="30L",G55="30R"),_xlfn.XLOOKUP(C55,DB!$A$2:$A$255,DB!$C$2:$C$255,""),""))</f>
        <v>ENEBA</v>
      </c>
      <c r="S55" s="3">
        <f t="shared" si="0"/>
        <v>15</v>
      </c>
      <c r="T55" s="3" t="str">
        <f>_xlfn.XLOOKUP(C55,DB!$A$2:$A$255,DB!$D$2:$D$255,"")</f>
        <v>Sector 3</v>
      </c>
    </row>
    <row r="56" spans="1:20" x14ac:dyDescent="0.2">
      <c r="A56" s="20" t="s">
        <v>157</v>
      </c>
      <c r="B56" s="20" t="s">
        <v>18</v>
      </c>
      <c r="C56" s="20" t="s">
        <v>19</v>
      </c>
      <c r="D56" s="20" t="s">
        <v>20</v>
      </c>
      <c r="E56" s="20" t="s">
        <v>474</v>
      </c>
      <c r="F56" s="21">
        <v>46319.664120370369</v>
      </c>
      <c r="G56" s="20" t="s">
        <v>22</v>
      </c>
      <c r="H56" s="20" t="s">
        <v>7158</v>
      </c>
      <c r="I56" s="22">
        <v>300</v>
      </c>
      <c r="J56" s="20" t="s">
        <v>23</v>
      </c>
      <c r="K56" s="20" t="s">
        <v>24</v>
      </c>
      <c r="L56" s="22">
        <v>855</v>
      </c>
      <c r="M56" s="20" t="s">
        <v>25</v>
      </c>
      <c r="N56" s="21">
        <v>46319.714548611111</v>
      </c>
      <c r="O56" s="22">
        <v>331</v>
      </c>
      <c r="P56" s="20" t="s">
        <v>26</v>
      </c>
      <c r="Q56" s="22">
        <v>190</v>
      </c>
      <c r="R56" s="3" t="str">
        <f>IF(OR(G56="12R",G56="12L"),_xlfn.XLOOKUP(C56,DB!$A$2:$A$255,DB!$B$2:$B$255,""),IF(OR(G56="30L",G56="30R"),_xlfn.XLOOKUP(C56,DB!$A$2:$A$255,DB!$C$2:$C$255,""),""))</f>
        <v>UDGUV</v>
      </c>
      <c r="S56" s="3">
        <f t="shared" si="0"/>
        <v>15</v>
      </c>
      <c r="T56" s="3" t="str">
        <f>_xlfn.XLOOKUP(C56,DB!$A$2:$A$255,DB!$D$2:$D$255,"")</f>
        <v>Sector 2</v>
      </c>
    </row>
    <row r="57" spans="1:20" x14ac:dyDescent="0.2">
      <c r="A57" s="20" t="s">
        <v>7159</v>
      </c>
      <c r="B57" s="20" t="s">
        <v>18</v>
      </c>
      <c r="C57" s="20" t="s">
        <v>7160</v>
      </c>
      <c r="D57" s="20" t="s">
        <v>7161</v>
      </c>
      <c r="E57" s="20"/>
      <c r="F57" s="21">
        <v>46319.665833333333</v>
      </c>
      <c r="G57" s="20" t="s">
        <v>22</v>
      </c>
      <c r="H57" s="20" t="s">
        <v>7162</v>
      </c>
      <c r="I57" s="22">
        <v>220</v>
      </c>
      <c r="J57" s="20" t="s">
        <v>23</v>
      </c>
      <c r="K57" s="20" t="s">
        <v>51</v>
      </c>
      <c r="L57" s="22">
        <v>902</v>
      </c>
      <c r="M57" s="20" t="s">
        <v>744</v>
      </c>
      <c r="N57" s="21">
        <v>46319.750891203701</v>
      </c>
      <c r="O57" s="22">
        <v>220</v>
      </c>
      <c r="P57" s="20" t="s">
        <v>137</v>
      </c>
      <c r="Q57" s="22">
        <v>40</v>
      </c>
      <c r="R57" s="3" t="str">
        <f>IF(OR(G57="12R",G57="12L"),_xlfn.XLOOKUP(C57,DB!$A$2:$A$255,DB!$B$2:$B$255,""),IF(OR(G57="30L",G57="30R"),_xlfn.XLOOKUP(C57,DB!$A$2:$A$255,DB!$C$2:$C$255,""),""))</f>
        <v>UDGUV</v>
      </c>
      <c r="S57" s="3">
        <f t="shared" si="0"/>
        <v>15</v>
      </c>
      <c r="T57" s="3" t="str">
        <f>_xlfn.XLOOKUP(C57,DB!$A$2:$A$255,DB!$D$2:$D$255,"")</f>
        <v>Sector 2</v>
      </c>
    </row>
    <row r="58" spans="1:20" x14ac:dyDescent="0.2">
      <c r="A58" s="20" t="s">
        <v>492</v>
      </c>
      <c r="B58" s="20" t="s">
        <v>18</v>
      </c>
      <c r="C58" s="20" t="s">
        <v>493</v>
      </c>
      <c r="D58" s="20" t="s">
        <v>29</v>
      </c>
      <c r="E58" s="20" t="s">
        <v>7163</v>
      </c>
      <c r="F58" s="21">
        <v>46319.667349537034</v>
      </c>
      <c r="G58" s="20" t="s">
        <v>22</v>
      </c>
      <c r="H58" s="20" t="s">
        <v>7164</v>
      </c>
      <c r="I58" s="22">
        <v>340</v>
      </c>
      <c r="J58" s="20" t="s">
        <v>23</v>
      </c>
      <c r="K58" s="20" t="s">
        <v>24</v>
      </c>
      <c r="L58" s="22">
        <v>445</v>
      </c>
      <c r="M58" s="20" t="s">
        <v>204</v>
      </c>
      <c r="N58" s="21">
        <v>46319.692928240736</v>
      </c>
      <c r="O58" s="22">
        <v>360</v>
      </c>
      <c r="P58" s="20" t="s">
        <v>26</v>
      </c>
      <c r="Q58" s="22">
        <v>40</v>
      </c>
      <c r="R58" s="3" t="str">
        <f>IF(OR(G58="12R",G58="12L"),_xlfn.XLOOKUP(C58,DB!$A$2:$A$255,DB!$B$2:$B$255,""),IF(OR(G58="30L",G58="30R"),_xlfn.XLOOKUP(C58,DB!$A$2:$A$255,DB!$C$2:$C$255,""),""))</f>
        <v>ENEBA</v>
      </c>
      <c r="S58" s="3">
        <f t="shared" si="0"/>
        <v>16</v>
      </c>
      <c r="T58" s="3" t="str">
        <f>_xlfn.XLOOKUP(C58,DB!$A$2:$A$255,DB!$D$2:$D$255,"")</f>
        <v>Sector 3</v>
      </c>
    </row>
    <row r="59" spans="1:20" x14ac:dyDescent="0.2">
      <c r="A59" s="20" t="s">
        <v>154</v>
      </c>
      <c r="B59" s="20" t="s">
        <v>18</v>
      </c>
      <c r="C59" s="20" t="s">
        <v>43</v>
      </c>
      <c r="D59" s="20" t="s">
        <v>61</v>
      </c>
      <c r="E59" s="20" t="s">
        <v>418</v>
      </c>
      <c r="F59" s="21">
        <v>46319.668368055558</v>
      </c>
      <c r="G59" s="20" t="s">
        <v>22</v>
      </c>
      <c r="H59" s="20" t="s">
        <v>7165</v>
      </c>
      <c r="I59" s="22">
        <v>300</v>
      </c>
      <c r="J59" s="20" t="s">
        <v>23</v>
      </c>
      <c r="K59" s="20" t="s">
        <v>24</v>
      </c>
      <c r="L59" s="22">
        <v>858</v>
      </c>
      <c r="M59" s="20" t="s">
        <v>46</v>
      </c>
      <c r="N59" s="21">
        <v>46319.716145833328</v>
      </c>
      <c r="O59" s="22">
        <v>300</v>
      </c>
      <c r="P59" s="20" t="s">
        <v>26</v>
      </c>
      <c r="Q59" s="22">
        <v>190</v>
      </c>
      <c r="R59" s="3" t="str">
        <f>IF(OR(G59="12R",G59="12L"),_xlfn.XLOOKUP(C59,DB!$A$2:$A$255,DB!$B$2:$B$255,""),IF(OR(G59="30L",G59="30R"),_xlfn.XLOOKUP(C59,DB!$A$2:$A$255,DB!$C$2:$C$255,""),""))</f>
        <v>UDGUV</v>
      </c>
      <c r="S59" s="3">
        <f t="shared" si="0"/>
        <v>16</v>
      </c>
      <c r="T59" s="3" t="str">
        <f>_xlfn.XLOOKUP(C59,DB!$A$2:$A$255,DB!$D$2:$D$255,"")</f>
        <v>Sector 2</v>
      </c>
    </row>
    <row r="60" spans="1:20" x14ac:dyDescent="0.2">
      <c r="A60" s="20" t="s">
        <v>401</v>
      </c>
      <c r="B60" s="20" t="s">
        <v>18</v>
      </c>
      <c r="C60" s="20" t="s">
        <v>927</v>
      </c>
      <c r="D60" s="20" t="s">
        <v>7145</v>
      </c>
      <c r="E60" s="20"/>
      <c r="F60" s="21">
        <v>46319.669837962967</v>
      </c>
      <c r="G60" s="20" t="s">
        <v>22</v>
      </c>
      <c r="H60" s="20" t="s">
        <v>167</v>
      </c>
      <c r="I60" s="22">
        <v>45</v>
      </c>
      <c r="J60" s="20" t="s">
        <v>139</v>
      </c>
      <c r="K60" s="20" t="s">
        <v>51</v>
      </c>
      <c r="L60" s="22">
        <v>168</v>
      </c>
      <c r="M60" s="20" t="s">
        <v>927</v>
      </c>
      <c r="N60" s="21">
        <v>46319.695474537039</v>
      </c>
      <c r="O60" s="22">
        <v>0</v>
      </c>
      <c r="P60" s="20" t="s">
        <v>137</v>
      </c>
      <c r="Q60" s="22">
        <v>15</v>
      </c>
      <c r="R60" s="3" t="str">
        <f>IF(OR(G60="12R",G60="12L"),_xlfn.XLOOKUP(C60,DB!$A$2:$A$255,DB!$B$2:$B$255,""),IF(OR(G60="30L",G60="30R"),_xlfn.XLOOKUP(C60,DB!$A$2:$A$255,DB!$C$2:$C$255,""),""))</f>
        <v/>
      </c>
      <c r="S60" s="3">
        <f t="shared" si="0"/>
        <v>16</v>
      </c>
      <c r="T60" s="3" t="str">
        <f>_xlfn.XLOOKUP(C60,DB!$A$2:$A$255,DB!$D$2:$D$255,"")</f>
        <v/>
      </c>
    </row>
    <row r="61" spans="1:20" x14ac:dyDescent="0.2">
      <c r="A61" s="20" t="s">
        <v>395</v>
      </c>
      <c r="B61" s="20" t="s">
        <v>18</v>
      </c>
      <c r="C61" s="20" t="s">
        <v>28</v>
      </c>
      <c r="D61" s="20" t="s">
        <v>29</v>
      </c>
      <c r="E61" s="20" t="s">
        <v>7166</v>
      </c>
      <c r="F61" s="21">
        <v>46319.671122685184</v>
      </c>
      <c r="G61" s="20" t="s">
        <v>22</v>
      </c>
      <c r="H61" s="20" t="s">
        <v>7167</v>
      </c>
      <c r="I61" s="22">
        <v>350</v>
      </c>
      <c r="J61" s="20" t="s">
        <v>23</v>
      </c>
      <c r="K61" s="20" t="s">
        <v>24</v>
      </c>
      <c r="L61" s="22">
        <v>380</v>
      </c>
      <c r="M61" s="20" t="s">
        <v>31</v>
      </c>
      <c r="N61" s="21">
        <v>46319.693437499998</v>
      </c>
      <c r="O61" s="22">
        <v>370</v>
      </c>
      <c r="P61" s="20" t="s">
        <v>26</v>
      </c>
      <c r="Q61" s="22">
        <v>40</v>
      </c>
      <c r="R61" s="3" t="str">
        <f>IF(OR(G61="12R",G61="12L"),_xlfn.XLOOKUP(C61,DB!$A$2:$A$255,DB!$B$2:$B$255,""),IF(OR(G61="30L",G61="30R"),_xlfn.XLOOKUP(C61,DB!$A$2:$A$255,DB!$C$2:$C$255,""),""))</f>
        <v>OMSUK</v>
      </c>
      <c r="S61" s="3">
        <f t="shared" si="0"/>
        <v>16</v>
      </c>
      <c r="T61" s="3" t="str">
        <f>_xlfn.XLOOKUP(C61,DB!$A$2:$A$255,DB!$D$2:$D$255,"")</f>
        <v>Sector 3</v>
      </c>
    </row>
    <row r="62" spans="1:20" x14ac:dyDescent="0.2">
      <c r="A62" s="20" t="s">
        <v>163</v>
      </c>
      <c r="B62" s="20" t="s">
        <v>18</v>
      </c>
      <c r="C62" s="20" t="s">
        <v>101</v>
      </c>
      <c r="D62" s="20" t="s">
        <v>129</v>
      </c>
      <c r="E62" s="20" t="s">
        <v>7168</v>
      </c>
      <c r="F62" s="21">
        <v>46319.671875</v>
      </c>
      <c r="G62" s="20" t="s">
        <v>22</v>
      </c>
      <c r="H62" s="20" t="s">
        <v>3282</v>
      </c>
      <c r="I62" s="22">
        <v>380</v>
      </c>
      <c r="J62" s="20" t="s">
        <v>23</v>
      </c>
      <c r="K62" s="20" t="s">
        <v>24</v>
      </c>
      <c r="L62" s="22">
        <v>858</v>
      </c>
      <c r="M62" s="20" t="s">
        <v>46</v>
      </c>
      <c r="N62" s="21">
        <v>46319.72184027778</v>
      </c>
      <c r="O62" s="22">
        <v>380</v>
      </c>
      <c r="P62" s="20" t="s">
        <v>26</v>
      </c>
      <c r="Q62" s="22">
        <v>190</v>
      </c>
      <c r="R62" s="3" t="str">
        <f>IF(OR(G62="12R",G62="12L"),_xlfn.XLOOKUP(C62,DB!$A$2:$A$255,DB!$B$2:$B$255,""),IF(OR(G62="30L",G62="30R"),_xlfn.XLOOKUP(C62,DB!$A$2:$A$255,DB!$C$2:$C$255,""),""))</f>
        <v>UDGUV</v>
      </c>
      <c r="S62" s="3">
        <f t="shared" si="0"/>
        <v>16</v>
      </c>
      <c r="T62" s="3" t="str">
        <f>_xlfn.XLOOKUP(C62,DB!$A$2:$A$255,DB!$D$2:$D$255,"")</f>
        <v>Sector 2</v>
      </c>
    </row>
    <row r="63" spans="1:20" x14ac:dyDescent="0.2">
      <c r="A63" s="20" t="s">
        <v>162</v>
      </c>
      <c r="B63" s="20" t="s">
        <v>18</v>
      </c>
      <c r="C63" s="20" t="s">
        <v>33</v>
      </c>
      <c r="D63" s="20" t="s">
        <v>54</v>
      </c>
      <c r="E63" s="20" t="s">
        <v>512</v>
      </c>
      <c r="F63" s="21">
        <v>46319.673206018517</v>
      </c>
      <c r="G63" s="20" t="s">
        <v>22</v>
      </c>
      <c r="H63" s="20" t="s">
        <v>380</v>
      </c>
      <c r="I63" s="22">
        <v>380</v>
      </c>
      <c r="J63" s="20" t="s">
        <v>23</v>
      </c>
      <c r="K63" s="20" t="s">
        <v>24</v>
      </c>
      <c r="L63" s="22">
        <v>878</v>
      </c>
      <c r="M63" s="20" t="s">
        <v>36</v>
      </c>
      <c r="N63" s="21">
        <v>46319.72457175926</v>
      </c>
      <c r="O63" s="22">
        <v>380</v>
      </c>
      <c r="P63" s="20" t="s">
        <v>26</v>
      </c>
      <c r="Q63" s="22">
        <v>190</v>
      </c>
      <c r="R63" s="3" t="str">
        <f>IF(OR(G63="12R",G63="12L"),_xlfn.XLOOKUP(C63,DB!$A$2:$A$255,DB!$B$2:$B$255,""),IF(OR(G63="30L",G63="30R"),_xlfn.XLOOKUP(C63,DB!$A$2:$A$255,DB!$C$2:$C$255,""),""))</f>
        <v>UDGUV</v>
      </c>
      <c r="S63" s="3">
        <f t="shared" si="0"/>
        <v>16</v>
      </c>
      <c r="T63" s="3" t="str">
        <f>_xlfn.XLOOKUP(C63,DB!$A$2:$A$255,DB!$D$2:$D$255,"")</f>
        <v>Sector 2</v>
      </c>
    </row>
    <row r="64" spans="1:20" x14ac:dyDescent="0.2">
      <c r="A64" s="20" t="s">
        <v>7169</v>
      </c>
      <c r="B64" s="20" t="s">
        <v>18</v>
      </c>
      <c r="C64" s="20" t="s">
        <v>221</v>
      </c>
      <c r="D64" s="20" t="s">
        <v>770</v>
      </c>
      <c r="E64" s="20"/>
      <c r="F64" s="21">
        <v>46319.674618055556</v>
      </c>
      <c r="G64" s="20" t="s">
        <v>22</v>
      </c>
      <c r="H64" s="20" t="s">
        <v>7170</v>
      </c>
      <c r="I64" s="22">
        <v>430</v>
      </c>
      <c r="J64" s="20" t="s">
        <v>23</v>
      </c>
      <c r="K64" s="20" t="s">
        <v>51</v>
      </c>
      <c r="L64" s="22">
        <v>862</v>
      </c>
      <c r="M64" s="20" t="s">
        <v>46</v>
      </c>
      <c r="N64" s="21">
        <v>46319.724236111113</v>
      </c>
      <c r="O64" s="22">
        <v>430</v>
      </c>
      <c r="P64" s="20" t="s">
        <v>26</v>
      </c>
      <c r="Q64" s="22">
        <v>30</v>
      </c>
      <c r="R64" s="3" t="str">
        <f>IF(OR(G64="12R",G64="12L"),_xlfn.XLOOKUP(C64,DB!$A$2:$A$255,DB!$B$2:$B$255,""),IF(OR(G64="30L",G64="30R"),_xlfn.XLOOKUP(C64,DB!$A$2:$A$255,DB!$C$2:$C$255,""),""))</f>
        <v>UDGUV</v>
      </c>
      <c r="S64" s="3">
        <f t="shared" si="0"/>
        <v>16</v>
      </c>
      <c r="T64" s="3" t="str">
        <f>_xlfn.XLOOKUP(C64,DB!$A$2:$A$255,DB!$D$2:$D$255,"")</f>
        <v>Sector 2</v>
      </c>
    </row>
    <row r="65" spans="1:20" x14ac:dyDescent="0.2">
      <c r="A65" s="20" t="s">
        <v>636</v>
      </c>
      <c r="B65" s="20" t="s">
        <v>18</v>
      </c>
      <c r="C65" s="20" t="s">
        <v>134</v>
      </c>
      <c r="D65" s="20" t="s">
        <v>123</v>
      </c>
      <c r="E65" s="20" t="s">
        <v>7171</v>
      </c>
      <c r="F65" s="21">
        <v>46319.675439814819</v>
      </c>
      <c r="G65" s="20" t="s">
        <v>22</v>
      </c>
      <c r="H65" s="20" t="s">
        <v>7172</v>
      </c>
      <c r="I65" s="22">
        <v>350</v>
      </c>
      <c r="J65" s="20" t="s">
        <v>23</v>
      </c>
      <c r="K65" s="20" t="s">
        <v>24</v>
      </c>
      <c r="L65" s="22">
        <v>363</v>
      </c>
      <c r="M65" s="20" t="s">
        <v>31</v>
      </c>
      <c r="N65" s="21">
        <v>46319.696250000001</v>
      </c>
      <c r="O65" s="22">
        <v>330</v>
      </c>
      <c r="P65" s="20" t="s">
        <v>26</v>
      </c>
      <c r="Q65" s="22">
        <v>40</v>
      </c>
      <c r="R65" s="3" t="str">
        <f>IF(OR(G65="12R",G65="12L"),_xlfn.XLOOKUP(C65,DB!$A$2:$A$255,DB!$B$2:$B$255,""),IF(OR(G65="30L",G65="30R"),_xlfn.XLOOKUP(C65,DB!$A$2:$A$255,DB!$C$2:$C$255,""),""))</f>
        <v>ENEBA</v>
      </c>
      <c r="S65" s="3">
        <f t="shared" si="0"/>
        <v>16</v>
      </c>
      <c r="T65" s="3" t="str">
        <f>_xlfn.XLOOKUP(C65,DB!$A$2:$A$255,DB!$D$2:$D$255,"")</f>
        <v>Sector 3</v>
      </c>
    </row>
    <row r="66" spans="1:20" x14ac:dyDescent="0.2">
      <c r="A66" s="20" t="s">
        <v>182</v>
      </c>
      <c r="B66" s="20" t="s">
        <v>18</v>
      </c>
      <c r="C66" s="20" t="s">
        <v>101</v>
      </c>
      <c r="D66" s="20" t="s">
        <v>54</v>
      </c>
      <c r="E66" s="20" t="s">
        <v>5990</v>
      </c>
      <c r="F66" s="21">
        <v>46319.676168981481</v>
      </c>
      <c r="G66" s="20" t="s">
        <v>22</v>
      </c>
      <c r="H66" s="20" t="s">
        <v>184</v>
      </c>
      <c r="I66" s="22">
        <v>380</v>
      </c>
      <c r="J66" s="20" t="s">
        <v>23</v>
      </c>
      <c r="K66" s="20" t="s">
        <v>24</v>
      </c>
      <c r="L66" s="22">
        <v>859</v>
      </c>
      <c r="M66" s="20" t="s">
        <v>46</v>
      </c>
      <c r="N66" s="21">
        <v>46319.726724537039</v>
      </c>
      <c r="O66" s="22">
        <v>380</v>
      </c>
      <c r="P66" s="20" t="s">
        <v>26</v>
      </c>
      <c r="Q66" s="22">
        <v>190</v>
      </c>
      <c r="R66" s="3" t="str">
        <f>IF(OR(G66="12R",G66="12L"),_xlfn.XLOOKUP(C66,DB!$A$2:$A$255,DB!$B$2:$B$255,""),IF(OR(G66="30L",G66="30R"),_xlfn.XLOOKUP(C66,DB!$A$2:$A$255,DB!$C$2:$C$255,""),""))</f>
        <v>UDGUV</v>
      </c>
      <c r="S66" s="3">
        <f t="shared" si="0"/>
        <v>16</v>
      </c>
      <c r="T66" s="3" t="str">
        <f>_xlfn.XLOOKUP(C66,DB!$A$2:$A$255,DB!$D$2:$D$255,"")</f>
        <v>Sector 2</v>
      </c>
    </row>
    <row r="67" spans="1:20" x14ac:dyDescent="0.2">
      <c r="A67" s="20" t="s">
        <v>2251</v>
      </c>
      <c r="B67" s="20" t="s">
        <v>18</v>
      </c>
      <c r="C67" s="20" t="s">
        <v>128</v>
      </c>
      <c r="D67" s="20" t="s">
        <v>129</v>
      </c>
      <c r="E67" s="20" t="s">
        <v>7173</v>
      </c>
      <c r="F67" s="21">
        <v>46319.67695601852</v>
      </c>
      <c r="G67" s="20" t="s">
        <v>22</v>
      </c>
      <c r="H67" s="20" t="s">
        <v>7174</v>
      </c>
      <c r="I67" s="22">
        <v>340</v>
      </c>
      <c r="J67" s="20" t="s">
        <v>23</v>
      </c>
      <c r="K67" s="20" t="s">
        <v>24</v>
      </c>
      <c r="L67" s="22">
        <v>569</v>
      </c>
      <c r="M67" s="20" t="s">
        <v>130</v>
      </c>
      <c r="N67" s="21">
        <v>46319.711643518516</v>
      </c>
      <c r="O67" s="22">
        <v>340</v>
      </c>
      <c r="P67" s="20" t="s">
        <v>26</v>
      </c>
      <c r="Q67" s="22">
        <v>40</v>
      </c>
      <c r="R67" s="3" t="str">
        <f>IF(OR(G67="12R",G67="12L"),_xlfn.XLOOKUP(C67,DB!$A$2:$A$255,DB!$B$2:$B$255,""),IF(OR(G67="30L",G67="30R"),_xlfn.XLOOKUP(C67,DB!$A$2:$A$255,DB!$C$2:$C$255,""),""))</f>
        <v>ENEBA</v>
      </c>
      <c r="S67" s="3">
        <f t="shared" ref="S67:S130" si="1">HOUR(F67)</f>
        <v>16</v>
      </c>
      <c r="T67" s="3" t="str">
        <f>_xlfn.XLOOKUP(C67,DB!$A$2:$A$255,DB!$D$2:$D$255,"")</f>
        <v>Sector 3</v>
      </c>
    </row>
    <row r="68" spans="1:20" x14ac:dyDescent="0.2">
      <c r="A68" s="20" t="s">
        <v>2992</v>
      </c>
      <c r="B68" s="20" t="s">
        <v>18</v>
      </c>
      <c r="C68" s="20" t="s">
        <v>493</v>
      </c>
      <c r="D68" s="20" t="s">
        <v>54</v>
      </c>
      <c r="E68" s="20" t="s">
        <v>6924</v>
      </c>
      <c r="F68" s="21">
        <v>46319.678217592591</v>
      </c>
      <c r="G68" s="20" t="s">
        <v>22</v>
      </c>
      <c r="H68" s="20" t="s">
        <v>7175</v>
      </c>
      <c r="I68" s="22">
        <v>360</v>
      </c>
      <c r="J68" s="20" t="s">
        <v>23</v>
      </c>
      <c r="K68" s="20" t="s">
        <v>24</v>
      </c>
      <c r="L68" s="22">
        <v>444</v>
      </c>
      <c r="M68" s="20" t="s">
        <v>204</v>
      </c>
      <c r="N68" s="21">
        <v>46319.705613425926</v>
      </c>
      <c r="O68" s="22">
        <v>360</v>
      </c>
      <c r="P68" s="20" t="s">
        <v>26</v>
      </c>
      <c r="Q68" s="22">
        <v>40</v>
      </c>
      <c r="R68" s="3" t="str">
        <f>IF(OR(G68="12R",G68="12L"),_xlfn.XLOOKUP(C68,DB!$A$2:$A$255,DB!$B$2:$B$255,""),IF(OR(G68="30L",G68="30R"),_xlfn.XLOOKUP(C68,DB!$A$2:$A$255,DB!$C$2:$C$255,""),""))</f>
        <v>ENEBA</v>
      </c>
      <c r="S68" s="3">
        <f t="shared" si="1"/>
        <v>16</v>
      </c>
      <c r="T68" s="3" t="str">
        <f>_xlfn.XLOOKUP(C68,DB!$A$2:$A$255,DB!$D$2:$D$255,"")</f>
        <v>Sector 3</v>
      </c>
    </row>
    <row r="69" spans="1:20" x14ac:dyDescent="0.2">
      <c r="A69" s="20" t="s">
        <v>473</v>
      </c>
      <c r="B69" s="20" t="s">
        <v>18</v>
      </c>
      <c r="C69" s="20" t="s">
        <v>284</v>
      </c>
      <c r="D69" s="20" t="s">
        <v>54</v>
      </c>
      <c r="E69" s="20" t="s">
        <v>2701</v>
      </c>
      <c r="F69" s="21">
        <v>46319.679074074069</v>
      </c>
      <c r="G69" s="20" t="s">
        <v>22</v>
      </c>
      <c r="H69" s="20" t="s">
        <v>7176</v>
      </c>
      <c r="I69" s="22">
        <v>380</v>
      </c>
      <c r="J69" s="20" t="s">
        <v>23</v>
      </c>
      <c r="K69" s="20" t="s">
        <v>24</v>
      </c>
      <c r="L69" s="22">
        <v>869</v>
      </c>
      <c r="M69" s="20" t="s">
        <v>181</v>
      </c>
      <c r="N69" s="21">
        <v>46319.731157407412</v>
      </c>
      <c r="O69" s="22">
        <v>380</v>
      </c>
      <c r="P69" s="20" t="s">
        <v>26</v>
      </c>
      <c r="Q69" s="22">
        <v>190</v>
      </c>
      <c r="R69" s="3" t="str">
        <f>IF(OR(G69="12R",G69="12L"),_xlfn.XLOOKUP(C69,DB!$A$2:$A$255,DB!$B$2:$B$255,""),IF(OR(G69="30L",G69="30R"),_xlfn.XLOOKUP(C69,DB!$A$2:$A$255,DB!$C$2:$C$255,""),""))</f>
        <v>UDGUV</v>
      </c>
      <c r="S69" s="3">
        <f t="shared" si="1"/>
        <v>16</v>
      </c>
      <c r="T69" s="3" t="str">
        <f>_xlfn.XLOOKUP(C69,DB!$A$2:$A$255,DB!$D$2:$D$255,"")</f>
        <v>Sector 2</v>
      </c>
    </row>
    <row r="70" spans="1:20" x14ac:dyDescent="0.2">
      <c r="A70" s="20" t="s">
        <v>471</v>
      </c>
      <c r="B70" s="20" t="s">
        <v>18</v>
      </c>
      <c r="C70" s="20" t="s">
        <v>208</v>
      </c>
      <c r="D70" s="20" t="s">
        <v>61</v>
      </c>
      <c r="E70" s="20" t="s">
        <v>7177</v>
      </c>
      <c r="F70" s="21">
        <v>46319.679849537039</v>
      </c>
      <c r="G70" s="20" t="s">
        <v>22</v>
      </c>
      <c r="H70" s="20" t="s">
        <v>709</v>
      </c>
      <c r="I70" s="22">
        <v>350</v>
      </c>
      <c r="J70" s="20" t="s">
        <v>23</v>
      </c>
      <c r="K70" s="20" t="s">
        <v>24</v>
      </c>
      <c r="L70" s="22">
        <v>360</v>
      </c>
      <c r="M70" s="20" t="s">
        <v>31</v>
      </c>
      <c r="N70" s="21">
        <v>46319.702731481477</v>
      </c>
      <c r="O70" s="22">
        <v>290</v>
      </c>
      <c r="P70" s="20" t="s">
        <v>26</v>
      </c>
      <c r="Q70" s="22">
        <v>40</v>
      </c>
      <c r="R70" s="3" t="str">
        <f>IF(OR(G70="12R",G70="12L"),_xlfn.XLOOKUP(C70,DB!$A$2:$A$255,DB!$B$2:$B$255,""),IF(OR(G70="30L",G70="30R"),_xlfn.XLOOKUP(C70,DB!$A$2:$A$255,DB!$C$2:$C$255,""),""))</f>
        <v>ENEBA</v>
      </c>
      <c r="S70" s="3">
        <f t="shared" si="1"/>
        <v>16</v>
      </c>
      <c r="T70" s="3" t="str">
        <f>_xlfn.XLOOKUP(C70,DB!$A$2:$A$255,DB!$D$2:$D$255,"")</f>
        <v>Sector 3</v>
      </c>
    </row>
    <row r="71" spans="1:20" x14ac:dyDescent="0.2">
      <c r="A71" s="20" t="s">
        <v>175</v>
      </c>
      <c r="B71" s="20" t="s">
        <v>18</v>
      </c>
      <c r="C71" s="20" t="s">
        <v>28</v>
      </c>
      <c r="D71" s="20" t="s">
        <v>61</v>
      </c>
      <c r="E71" s="20" t="s">
        <v>195</v>
      </c>
      <c r="F71" s="21">
        <v>46319.682592592595</v>
      </c>
      <c r="G71" s="20" t="s">
        <v>22</v>
      </c>
      <c r="H71" s="20" t="s">
        <v>7178</v>
      </c>
      <c r="I71" s="22">
        <v>350</v>
      </c>
      <c r="J71" s="20" t="s">
        <v>23</v>
      </c>
      <c r="K71" s="20" t="s">
        <v>24</v>
      </c>
      <c r="L71" s="22">
        <v>360</v>
      </c>
      <c r="M71" s="20" t="s">
        <v>31</v>
      </c>
      <c r="N71" s="21">
        <v>46319.704872685186</v>
      </c>
      <c r="O71" s="22">
        <v>330</v>
      </c>
      <c r="P71" s="20" t="s">
        <v>26</v>
      </c>
      <c r="Q71" s="22">
        <v>40</v>
      </c>
      <c r="R71" s="3" t="str">
        <f>IF(OR(G71="12R",G71="12L"),_xlfn.XLOOKUP(C71,DB!$A$2:$A$255,DB!$B$2:$B$255,""),IF(OR(G71="30L",G71="30R"),_xlfn.XLOOKUP(C71,DB!$A$2:$A$255,DB!$C$2:$C$255,""),""))</f>
        <v>OMSUK</v>
      </c>
      <c r="S71" s="3">
        <f t="shared" si="1"/>
        <v>16</v>
      </c>
      <c r="T71" s="3" t="str">
        <f>_xlfn.XLOOKUP(C71,DB!$A$2:$A$255,DB!$D$2:$D$255,"")</f>
        <v>Sector 3</v>
      </c>
    </row>
    <row r="72" spans="1:20" x14ac:dyDescent="0.2">
      <c r="A72" s="20" t="s">
        <v>168</v>
      </c>
      <c r="B72" s="20" t="s">
        <v>18</v>
      </c>
      <c r="C72" s="20" t="s">
        <v>115</v>
      </c>
      <c r="D72" s="20" t="s">
        <v>44</v>
      </c>
      <c r="E72" s="20" t="s">
        <v>7179</v>
      </c>
      <c r="F72" s="21">
        <v>46319.684259259258</v>
      </c>
      <c r="G72" s="20" t="s">
        <v>22</v>
      </c>
      <c r="H72" s="20" t="s">
        <v>7180</v>
      </c>
      <c r="I72" s="22">
        <v>350</v>
      </c>
      <c r="J72" s="20" t="s">
        <v>23</v>
      </c>
      <c r="K72" s="20" t="s">
        <v>24</v>
      </c>
      <c r="L72" s="22">
        <v>151</v>
      </c>
      <c r="M72" s="20" t="s">
        <v>117</v>
      </c>
      <c r="N72" s="21">
        <v>46319.694432870368</v>
      </c>
      <c r="O72" s="22">
        <v>254</v>
      </c>
      <c r="P72" s="20" t="s">
        <v>26</v>
      </c>
      <c r="Q72" s="22">
        <v>190</v>
      </c>
      <c r="R72" s="3" t="str">
        <f>IF(OR(G72="12R",G72="12L"),_xlfn.XLOOKUP(C72,DB!$A$2:$A$255,DB!$B$2:$B$255,""),IF(OR(G72="30L",G72="30R"),_xlfn.XLOOKUP(C72,DB!$A$2:$A$255,DB!$C$2:$C$255,""),""))</f>
        <v>TAKUX</v>
      </c>
      <c r="S72" s="3">
        <f t="shared" si="1"/>
        <v>16</v>
      </c>
      <c r="T72" s="3" t="str">
        <f>_xlfn.XLOOKUP(C72,DB!$A$2:$A$255,DB!$D$2:$D$255,"")</f>
        <v>Sector 7</v>
      </c>
    </row>
    <row r="73" spans="1:20" x14ac:dyDescent="0.2">
      <c r="A73" s="20" t="s">
        <v>177</v>
      </c>
      <c r="B73" s="20" t="s">
        <v>18</v>
      </c>
      <c r="C73" s="20" t="s">
        <v>178</v>
      </c>
      <c r="D73" s="20" t="s">
        <v>44</v>
      </c>
      <c r="E73" s="20" t="s">
        <v>3534</v>
      </c>
      <c r="F73" s="21">
        <v>46319.685613425929</v>
      </c>
      <c r="G73" s="20" t="s">
        <v>22</v>
      </c>
      <c r="H73" s="20" t="s">
        <v>7181</v>
      </c>
      <c r="I73" s="22">
        <v>290</v>
      </c>
      <c r="J73" s="20" t="s">
        <v>23</v>
      </c>
      <c r="K73" s="20" t="s">
        <v>24</v>
      </c>
      <c r="L73" s="22">
        <v>360</v>
      </c>
      <c r="M73" s="20" t="s">
        <v>31</v>
      </c>
      <c r="N73" s="21">
        <v>46319.707766203705</v>
      </c>
      <c r="O73" s="22">
        <v>270</v>
      </c>
      <c r="P73" s="20" t="s">
        <v>26</v>
      </c>
      <c r="Q73" s="22">
        <v>40</v>
      </c>
      <c r="R73" s="3" t="str">
        <f>IF(OR(G73="12R",G73="12L"),_xlfn.XLOOKUP(C73,DB!$A$2:$A$255,DB!$B$2:$B$255,""),IF(OR(G73="30L",G73="30R"),_xlfn.XLOOKUP(C73,DB!$A$2:$A$255,DB!$C$2:$C$255,""),""))</f>
        <v>OMSUK</v>
      </c>
      <c r="S73" s="3">
        <f t="shared" si="1"/>
        <v>16</v>
      </c>
      <c r="T73" s="3" t="str">
        <f>_xlfn.XLOOKUP(C73,DB!$A$2:$A$255,DB!$D$2:$D$255,"")</f>
        <v>Sector 3</v>
      </c>
    </row>
    <row r="74" spans="1:20" x14ac:dyDescent="0.2">
      <c r="A74" s="20" t="s">
        <v>171</v>
      </c>
      <c r="B74" s="20" t="s">
        <v>18</v>
      </c>
      <c r="C74" s="20" t="s">
        <v>172</v>
      </c>
      <c r="D74" s="20" t="s">
        <v>34</v>
      </c>
      <c r="E74" s="20" t="s">
        <v>7182</v>
      </c>
      <c r="F74" s="21">
        <v>46319.686539351853</v>
      </c>
      <c r="G74" s="20" t="s">
        <v>22</v>
      </c>
      <c r="H74" s="20" t="s">
        <v>7183</v>
      </c>
      <c r="I74" s="22">
        <v>380</v>
      </c>
      <c r="J74" s="20" t="s">
        <v>23</v>
      </c>
      <c r="K74" s="20" t="s">
        <v>24</v>
      </c>
      <c r="L74" s="22">
        <v>351</v>
      </c>
      <c r="M74" s="20" t="s">
        <v>174</v>
      </c>
      <c r="N74" s="21">
        <v>46319.706666666665</v>
      </c>
      <c r="O74" s="22">
        <v>380</v>
      </c>
      <c r="P74" s="20" t="s">
        <v>26</v>
      </c>
      <c r="Q74" s="22">
        <v>190</v>
      </c>
      <c r="R74" s="3" t="str">
        <f>IF(OR(G74="12R",G74="12L"),_xlfn.XLOOKUP(C74,DB!$A$2:$A$255,DB!$B$2:$B$255,""),IF(OR(G74="30L",G74="30R"),_xlfn.XLOOKUP(C74,DB!$A$2:$A$255,DB!$C$2:$C$255,""),""))</f>
        <v>CZM</v>
      </c>
      <c r="S74" s="3">
        <f t="shared" si="1"/>
        <v>16</v>
      </c>
      <c r="T74" s="3" t="str">
        <f>_xlfn.XLOOKUP(C74,DB!$A$2:$A$255,DB!$D$2:$D$255,"")</f>
        <v>Sector 7</v>
      </c>
    </row>
    <row r="75" spans="1:20" x14ac:dyDescent="0.2">
      <c r="A75" s="20" t="s">
        <v>160</v>
      </c>
      <c r="B75" s="20" t="s">
        <v>18</v>
      </c>
      <c r="C75" s="20" t="s">
        <v>43</v>
      </c>
      <c r="D75" s="20" t="s">
        <v>20</v>
      </c>
      <c r="E75" s="20" t="s">
        <v>7184</v>
      </c>
      <c r="F75" s="21">
        <v>46319.688078703708</v>
      </c>
      <c r="G75" s="20" t="s">
        <v>22</v>
      </c>
      <c r="H75" s="20" t="s">
        <v>7185</v>
      </c>
      <c r="I75" s="22">
        <v>340</v>
      </c>
      <c r="J75" s="20" t="s">
        <v>23</v>
      </c>
      <c r="K75" s="20" t="s">
        <v>24</v>
      </c>
      <c r="L75" s="22">
        <v>859</v>
      </c>
      <c r="M75" s="20" t="s">
        <v>46</v>
      </c>
      <c r="N75" s="21">
        <v>46319.735937500001</v>
      </c>
      <c r="O75" s="22">
        <v>340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475</v>
      </c>
      <c r="B76" s="20" t="s">
        <v>18</v>
      </c>
      <c r="C76" s="20" t="s">
        <v>249</v>
      </c>
      <c r="D76" s="20" t="s">
        <v>129</v>
      </c>
      <c r="E76" s="20" t="s">
        <v>7186</v>
      </c>
      <c r="F76" s="21">
        <v>46319.691365740742</v>
      </c>
      <c r="G76" s="20" t="s">
        <v>22</v>
      </c>
      <c r="H76" s="20" t="s">
        <v>7187</v>
      </c>
      <c r="I76" s="22">
        <v>340</v>
      </c>
      <c r="J76" s="20" t="s">
        <v>23</v>
      </c>
      <c r="K76" s="20" t="s">
        <v>24</v>
      </c>
      <c r="L76" s="22">
        <v>585</v>
      </c>
      <c r="M76" s="20" t="s">
        <v>130</v>
      </c>
      <c r="N76" s="21">
        <v>46319.725034722222</v>
      </c>
      <c r="O76" s="22">
        <v>340</v>
      </c>
      <c r="P76" s="20" t="s">
        <v>26</v>
      </c>
      <c r="Q76" s="22">
        <v>40</v>
      </c>
      <c r="R76" s="3" t="str">
        <f>IF(OR(G76="12R",G76="12L"),_xlfn.XLOOKUP(C76,DB!$A$2:$A$255,DB!$B$2:$B$255,""),IF(OR(G76="30L",G76="30R"),_xlfn.XLOOKUP(C76,DB!$A$2:$A$255,DB!$C$2:$C$255,""),""))</f>
        <v>UDGUV</v>
      </c>
      <c r="S76" s="3">
        <f t="shared" si="1"/>
        <v>16</v>
      </c>
      <c r="T76" s="3" t="str">
        <f>_xlfn.XLOOKUP(C76,DB!$A$2:$A$255,DB!$D$2:$D$255,"")</f>
        <v>Sector 2</v>
      </c>
    </row>
    <row r="77" spans="1:20" x14ac:dyDescent="0.2">
      <c r="A77" s="20" t="s">
        <v>196</v>
      </c>
      <c r="B77" s="20" t="s">
        <v>18</v>
      </c>
      <c r="C77" s="20" t="s">
        <v>43</v>
      </c>
      <c r="D77" s="20" t="s">
        <v>29</v>
      </c>
      <c r="E77" s="20" t="s">
        <v>7188</v>
      </c>
      <c r="F77" s="21">
        <v>46319.695277777777</v>
      </c>
      <c r="G77" s="20" t="s">
        <v>22</v>
      </c>
      <c r="H77" s="20" t="s">
        <v>7189</v>
      </c>
      <c r="I77" s="22">
        <v>360</v>
      </c>
      <c r="J77" s="20" t="s">
        <v>23</v>
      </c>
      <c r="K77" s="20" t="s">
        <v>24</v>
      </c>
      <c r="L77" s="22">
        <v>859</v>
      </c>
      <c r="M77" s="20" t="s">
        <v>46</v>
      </c>
      <c r="N77" s="21">
        <v>46319.745104166665</v>
      </c>
      <c r="O77" s="22">
        <v>360</v>
      </c>
      <c r="P77" s="20" t="s">
        <v>26</v>
      </c>
      <c r="Q77" s="22">
        <v>190</v>
      </c>
      <c r="R77" s="3" t="str">
        <f>IF(OR(G77="12R",G77="12L"),_xlfn.XLOOKUP(C77,DB!$A$2:$A$255,DB!$B$2:$B$255,""),IF(OR(G77="30L",G77="30R"),_xlfn.XLOOKUP(C77,DB!$A$2:$A$255,DB!$C$2:$C$255,""),""))</f>
        <v>UDGUV</v>
      </c>
      <c r="S77" s="3">
        <f t="shared" si="1"/>
        <v>16</v>
      </c>
      <c r="T77" s="3" t="str">
        <f>_xlfn.XLOOKUP(C77,DB!$A$2:$A$255,DB!$D$2:$D$255,"")</f>
        <v>Sector 2</v>
      </c>
    </row>
    <row r="78" spans="1:20" x14ac:dyDescent="0.2">
      <c r="A78" s="20" t="s">
        <v>583</v>
      </c>
      <c r="B78" s="20" t="s">
        <v>18</v>
      </c>
      <c r="C78" s="20" t="s">
        <v>115</v>
      </c>
      <c r="D78" s="20" t="s">
        <v>29</v>
      </c>
      <c r="E78" s="20" t="s">
        <v>4921</v>
      </c>
      <c r="F78" s="21">
        <v>46319.698472222226</v>
      </c>
      <c r="G78" s="20" t="s">
        <v>22</v>
      </c>
      <c r="H78" s="20" t="s">
        <v>7190</v>
      </c>
      <c r="I78" s="22">
        <v>350</v>
      </c>
      <c r="J78" s="20" t="s">
        <v>23</v>
      </c>
      <c r="K78" s="20" t="s">
        <v>24</v>
      </c>
      <c r="L78" s="22">
        <v>149</v>
      </c>
      <c r="M78" s="20" t="s">
        <v>117</v>
      </c>
      <c r="N78" s="21">
        <v>46319.708402777775</v>
      </c>
      <c r="O78" s="22">
        <v>268</v>
      </c>
      <c r="P78" s="20" t="s">
        <v>26</v>
      </c>
      <c r="Q78" s="22">
        <v>190</v>
      </c>
      <c r="R78" s="3" t="str">
        <f>IF(OR(G78="12R",G78="12L"),_xlfn.XLOOKUP(C78,DB!$A$2:$A$255,DB!$B$2:$B$255,""),IF(OR(G78="30L",G78="30R"),_xlfn.XLOOKUP(C78,DB!$A$2:$A$255,DB!$C$2:$C$255,""),""))</f>
        <v>TAKUX</v>
      </c>
      <c r="S78" s="3">
        <f t="shared" si="1"/>
        <v>16</v>
      </c>
      <c r="T78" s="3" t="str">
        <f>_xlfn.XLOOKUP(C78,DB!$A$2:$A$255,DB!$D$2:$D$255,"")</f>
        <v>Sector 7</v>
      </c>
    </row>
    <row r="79" spans="1:20" x14ac:dyDescent="0.2">
      <c r="A79" s="20" t="s">
        <v>214</v>
      </c>
      <c r="B79" s="20" t="s">
        <v>18</v>
      </c>
      <c r="C79" s="20" t="s">
        <v>215</v>
      </c>
      <c r="D79" s="20" t="s">
        <v>29</v>
      </c>
      <c r="E79" s="20" t="s">
        <v>1893</v>
      </c>
      <c r="F79" s="21">
        <v>46319.700821759259</v>
      </c>
      <c r="G79" s="20" t="s">
        <v>22</v>
      </c>
      <c r="H79" s="20" t="s">
        <v>7191</v>
      </c>
      <c r="I79" s="22">
        <v>340</v>
      </c>
      <c r="J79" s="20" t="s">
        <v>23</v>
      </c>
      <c r="K79" s="20" t="s">
        <v>24</v>
      </c>
      <c r="L79" s="22">
        <v>446</v>
      </c>
      <c r="M79" s="20" t="s">
        <v>204</v>
      </c>
      <c r="N79" s="21">
        <v>46319.727037037039</v>
      </c>
      <c r="O79" s="22">
        <v>340</v>
      </c>
      <c r="P79" s="20" t="s">
        <v>26</v>
      </c>
      <c r="Q79" s="22">
        <v>40</v>
      </c>
      <c r="R79" s="3" t="str">
        <f>IF(OR(G79="12R",G79="12L"),_xlfn.XLOOKUP(C79,DB!$A$2:$A$255,DB!$B$2:$B$255,""),IF(OR(G79="30L",G79="30R"),_xlfn.XLOOKUP(C79,DB!$A$2:$A$255,DB!$C$2:$C$255,""),""))</f>
        <v>OMSUK</v>
      </c>
      <c r="S79" s="3">
        <f t="shared" si="1"/>
        <v>16</v>
      </c>
      <c r="T79" s="3" t="str">
        <f>_xlfn.XLOOKUP(C79,DB!$A$2:$A$255,DB!$D$2:$D$255,"")</f>
        <v>Sector 3</v>
      </c>
    </row>
    <row r="80" spans="1:20" x14ac:dyDescent="0.2">
      <c r="A80" s="20" t="s">
        <v>179</v>
      </c>
      <c r="B80" s="20" t="s">
        <v>18</v>
      </c>
      <c r="C80" s="20" t="s">
        <v>180</v>
      </c>
      <c r="D80" s="20" t="s">
        <v>20</v>
      </c>
      <c r="E80" s="20" t="s">
        <v>5464</v>
      </c>
      <c r="F80" s="21">
        <v>46319.702083333337</v>
      </c>
      <c r="G80" s="20" t="s">
        <v>22</v>
      </c>
      <c r="H80" s="20" t="s">
        <v>7192</v>
      </c>
      <c r="I80" s="22">
        <v>360</v>
      </c>
      <c r="J80" s="20" t="s">
        <v>23</v>
      </c>
      <c r="K80" s="20" t="s">
        <v>24</v>
      </c>
      <c r="L80" s="22">
        <v>866</v>
      </c>
      <c r="M80" s="20" t="s">
        <v>181</v>
      </c>
      <c r="N80" s="21">
        <v>46319.752696759257</v>
      </c>
      <c r="O80" s="22">
        <v>360</v>
      </c>
      <c r="P80" s="20" t="s">
        <v>26</v>
      </c>
      <c r="Q80" s="22">
        <v>190</v>
      </c>
      <c r="R80" s="3" t="str">
        <f>IF(OR(G80="12R",G80="12L"),_xlfn.XLOOKUP(C80,DB!$A$2:$A$255,DB!$B$2:$B$255,""),IF(OR(G80="30L",G80="30R"),_xlfn.XLOOKUP(C80,DB!$A$2:$A$255,DB!$C$2:$C$255,""),""))</f>
        <v>UDGUV</v>
      </c>
      <c r="S80" s="3">
        <f t="shared" si="1"/>
        <v>16</v>
      </c>
      <c r="T80" s="3" t="str">
        <f>_xlfn.XLOOKUP(C80,DB!$A$2:$A$255,DB!$D$2:$D$255,"")</f>
        <v>Sector 2</v>
      </c>
    </row>
    <row r="81" spans="1:20" x14ac:dyDescent="0.2">
      <c r="A81" s="20" t="s">
        <v>164</v>
      </c>
      <c r="B81" s="20" t="s">
        <v>18</v>
      </c>
      <c r="C81" s="20" t="s">
        <v>165</v>
      </c>
      <c r="D81" s="20" t="s">
        <v>54</v>
      </c>
      <c r="E81" s="20" t="s">
        <v>914</v>
      </c>
      <c r="F81" s="21">
        <v>46319.70349537037</v>
      </c>
      <c r="G81" s="20" t="s">
        <v>22</v>
      </c>
      <c r="H81" s="20" t="s">
        <v>7193</v>
      </c>
      <c r="I81" s="22">
        <v>360</v>
      </c>
      <c r="J81" s="20" t="s">
        <v>23</v>
      </c>
      <c r="K81" s="20" t="s">
        <v>24</v>
      </c>
      <c r="L81" s="22">
        <v>862</v>
      </c>
      <c r="M81" s="20" t="s">
        <v>36</v>
      </c>
      <c r="N81" s="21">
        <v>46319.752303240741</v>
      </c>
      <c r="O81" s="22">
        <v>360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3916</v>
      </c>
      <c r="B82" s="20" t="s">
        <v>18</v>
      </c>
      <c r="C82" s="20" t="s">
        <v>423</v>
      </c>
      <c r="D82" s="20" t="s">
        <v>129</v>
      </c>
      <c r="E82" s="20" t="s">
        <v>7194</v>
      </c>
      <c r="F82" s="21">
        <v>46319.704351851848</v>
      </c>
      <c r="G82" s="20" t="s">
        <v>22</v>
      </c>
      <c r="H82" s="20" t="s">
        <v>7195</v>
      </c>
      <c r="I82" s="22">
        <v>320</v>
      </c>
      <c r="J82" s="20" t="s">
        <v>23</v>
      </c>
      <c r="K82" s="20" t="s">
        <v>24</v>
      </c>
      <c r="L82" s="22">
        <v>445</v>
      </c>
      <c r="M82" s="20" t="s">
        <v>204</v>
      </c>
      <c r="N82" s="21">
        <v>46319.730208333334</v>
      </c>
      <c r="O82" s="22">
        <v>360</v>
      </c>
      <c r="P82" s="20" t="s">
        <v>26</v>
      </c>
      <c r="Q82" s="22">
        <v>40</v>
      </c>
      <c r="R82" s="3" t="str">
        <f>IF(OR(G82="12R",G82="12L"),_xlfn.XLOOKUP(C82,DB!$A$2:$A$255,DB!$B$2:$B$255,""),IF(OR(G82="30L",G82="30R"),_xlfn.XLOOKUP(C82,DB!$A$2:$A$255,DB!$C$2:$C$255,""),""))</f>
        <v>ENEBA</v>
      </c>
      <c r="S82" s="3">
        <f t="shared" si="1"/>
        <v>16</v>
      </c>
      <c r="T82" s="3" t="str">
        <f>_xlfn.XLOOKUP(C82,DB!$A$2:$A$255,DB!$D$2:$D$255,"")</f>
        <v>Sector 3</v>
      </c>
    </row>
    <row r="83" spans="1:20" x14ac:dyDescent="0.2">
      <c r="A83" s="20" t="s">
        <v>525</v>
      </c>
      <c r="B83" s="20" t="s">
        <v>18</v>
      </c>
      <c r="C83" s="20" t="s">
        <v>317</v>
      </c>
      <c r="D83" s="20" t="s">
        <v>129</v>
      </c>
      <c r="E83" s="20" t="s">
        <v>7196</v>
      </c>
      <c r="F83" s="21">
        <v>46319.709456018521</v>
      </c>
      <c r="G83" s="20" t="s">
        <v>22</v>
      </c>
      <c r="H83" s="20" t="s">
        <v>7197</v>
      </c>
      <c r="I83" s="22">
        <v>300</v>
      </c>
      <c r="J83" s="20" t="s">
        <v>23</v>
      </c>
      <c r="K83" s="20" t="s">
        <v>24</v>
      </c>
      <c r="L83" s="22">
        <v>577</v>
      </c>
      <c r="M83" s="20" t="s">
        <v>130</v>
      </c>
      <c r="N83" s="21">
        <v>46319.741539351853</v>
      </c>
      <c r="O83" s="22">
        <v>360</v>
      </c>
      <c r="P83" s="20" t="s">
        <v>26</v>
      </c>
      <c r="Q83" s="22">
        <v>40</v>
      </c>
      <c r="R83" s="3" t="str">
        <f>IF(OR(G83="12R",G83="12L"),_xlfn.XLOOKUP(C83,DB!$A$2:$A$255,DB!$B$2:$B$255,""),IF(OR(G83="30L",G83="30R"),_xlfn.XLOOKUP(C83,DB!$A$2:$A$255,DB!$C$2:$C$255,""),""))</f>
        <v>UDGUV</v>
      </c>
      <c r="S83" s="3">
        <f t="shared" si="1"/>
        <v>17</v>
      </c>
      <c r="T83" s="3" t="str">
        <f>_xlfn.XLOOKUP(C83,DB!$A$2:$A$255,DB!$D$2:$D$255,"")</f>
        <v>Sector 2</v>
      </c>
    </row>
    <row r="84" spans="1:20" x14ac:dyDescent="0.2">
      <c r="A84" s="20" t="s">
        <v>192</v>
      </c>
      <c r="B84" s="20" t="s">
        <v>18</v>
      </c>
      <c r="C84" s="20" t="s">
        <v>193</v>
      </c>
      <c r="D84" s="20" t="s">
        <v>34</v>
      </c>
      <c r="E84" s="20" t="s">
        <v>640</v>
      </c>
      <c r="F84" s="21">
        <v>46319.71130787037</v>
      </c>
      <c r="G84" s="20" t="s">
        <v>22</v>
      </c>
      <c r="H84" s="20" t="s">
        <v>7198</v>
      </c>
      <c r="I84" s="22">
        <v>380</v>
      </c>
      <c r="J84" s="20" t="s">
        <v>23</v>
      </c>
      <c r="K84" s="20" t="s">
        <v>24</v>
      </c>
      <c r="L84" s="22">
        <v>832</v>
      </c>
      <c r="M84" s="20" t="s">
        <v>193</v>
      </c>
      <c r="N84" s="21">
        <v>46319.758506944447</v>
      </c>
      <c r="O84" s="22">
        <v>15</v>
      </c>
      <c r="P84" s="20" t="s">
        <v>26</v>
      </c>
      <c r="Q84" s="22">
        <v>190</v>
      </c>
      <c r="R84" s="3" t="str">
        <f>IF(OR(G84="12R",G84="12L"),_xlfn.XLOOKUP(C84,DB!$A$2:$A$255,DB!$B$2:$B$255,""),IF(OR(G84="30L",G84="30R"),_xlfn.XLOOKUP(C84,DB!$A$2:$A$255,DB!$C$2:$C$255,""),""))</f>
        <v>UDGUV</v>
      </c>
      <c r="S84" s="3">
        <f t="shared" si="1"/>
        <v>17</v>
      </c>
      <c r="T84" s="3" t="str">
        <f>_xlfn.XLOOKUP(C84,DB!$A$2:$A$255,DB!$D$2:$D$255,"")</f>
        <v>Sector 2</v>
      </c>
    </row>
    <row r="85" spans="1:20" x14ac:dyDescent="0.2">
      <c r="A85" s="20" t="s">
        <v>223</v>
      </c>
      <c r="B85" s="20" t="s">
        <v>18</v>
      </c>
      <c r="C85" s="20" t="s">
        <v>224</v>
      </c>
      <c r="D85" s="20" t="s">
        <v>116</v>
      </c>
      <c r="E85" s="20" t="s">
        <v>726</v>
      </c>
      <c r="F85" s="21">
        <v>46319.712442129632</v>
      </c>
      <c r="G85" s="20" t="s">
        <v>22</v>
      </c>
      <c r="H85" s="20" t="s">
        <v>7199</v>
      </c>
      <c r="I85" s="22">
        <v>320</v>
      </c>
      <c r="J85" s="20" t="s">
        <v>23</v>
      </c>
      <c r="K85" s="20" t="s">
        <v>24</v>
      </c>
      <c r="L85" s="22">
        <v>554</v>
      </c>
      <c r="M85" s="20" t="s">
        <v>130</v>
      </c>
      <c r="N85" s="21">
        <v>46319.74282407407</v>
      </c>
      <c r="O85" s="22">
        <v>320</v>
      </c>
      <c r="P85" s="20" t="s">
        <v>26</v>
      </c>
      <c r="Q85" s="22">
        <v>40</v>
      </c>
      <c r="R85" s="3" t="str">
        <f>IF(OR(G85="12R",G85="12L"),_xlfn.XLOOKUP(C85,DB!$A$2:$A$255,DB!$B$2:$B$255,""),IF(OR(G85="30L",G85="30R"),_xlfn.XLOOKUP(C85,DB!$A$2:$A$255,DB!$C$2:$C$255,""),""))</f>
        <v>ENEBA</v>
      </c>
      <c r="S85" s="3">
        <f t="shared" si="1"/>
        <v>17</v>
      </c>
      <c r="T85" s="3" t="str">
        <f>_xlfn.XLOOKUP(C85,DB!$A$2:$A$255,DB!$D$2:$D$255,"")</f>
        <v>Sector 3</v>
      </c>
    </row>
    <row r="86" spans="1:20" x14ac:dyDescent="0.2">
      <c r="A86" s="20" t="s">
        <v>201</v>
      </c>
      <c r="B86" s="20" t="s">
        <v>18</v>
      </c>
      <c r="C86" s="20" t="s">
        <v>128</v>
      </c>
      <c r="D86" s="20" t="s">
        <v>61</v>
      </c>
      <c r="E86" s="20" t="s">
        <v>3695</v>
      </c>
      <c r="F86" s="21">
        <v>46319.713692129633</v>
      </c>
      <c r="G86" s="20" t="s">
        <v>22</v>
      </c>
      <c r="H86" s="20" t="s">
        <v>7200</v>
      </c>
      <c r="I86" s="22">
        <v>340</v>
      </c>
      <c r="J86" s="20" t="s">
        <v>23</v>
      </c>
      <c r="K86" s="20" t="s">
        <v>24</v>
      </c>
      <c r="L86" s="22">
        <v>584</v>
      </c>
      <c r="M86" s="20" t="s">
        <v>130</v>
      </c>
      <c r="N86" s="21">
        <v>46319.747187500005</v>
      </c>
      <c r="O86" s="22">
        <v>340</v>
      </c>
      <c r="P86" s="20" t="s">
        <v>26</v>
      </c>
      <c r="Q86" s="22">
        <v>40</v>
      </c>
      <c r="R86" s="3" t="str">
        <f>IF(OR(G86="12R",G86="12L"),_xlfn.XLOOKUP(C86,DB!$A$2:$A$255,DB!$B$2:$B$255,""),IF(OR(G86="30L",G86="30R"),_xlfn.XLOOKUP(C86,DB!$A$2:$A$255,DB!$C$2:$C$255,""),""))</f>
        <v>ENEBA</v>
      </c>
      <c r="S86" s="3">
        <f t="shared" si="1"/>
        <v>17</v>
      </c>
      <c r="T86" s="3" t="str">
        <f>_xlfn.XLOOKUP(C86,DB!$A$2:$A$255,DB!$D$2:$D$255,"")</f>
        <v>Sector 3</v>
      </c>
    </row>
    <row r="87" spans="1:20" x14ac:dyDescent="0.2">
      <c r="A87" s="20" t="s">
        <v>410</v>
      </c>
      <c r="B87" s="20" t="s">
        <v>18</v>
      </c>
      <c r="C87" s="20" t="s">
        <v>63</v>
      </c>
      <c r="D87" s="20" t="s">
        <v>54</v>
      </c>
      <c r="E87" s="20" t="s">
        <v>438</v>
      </c>
      <c r="F87" s="21">
        <v>46319.714895833335</v>
      </c>
      <c r="G87" s="20" t="s">
        <v>22</v>
      </c>
      <c r="H87" s="20" t="s">
        <v>7201</v>
      </c>
      <c r="I87" s="22">
        <v>380</v>
      </c>
      <c r="J87" s="20" t="s">
        <v>23</v>
      </c>
      <c r="K87" s="20" t="s">
        <v>24</v>
      </c>
      <c r="L87" s="22">
        <v>869</v>
      </c>
      <c r="M87" s="20" t="s">
        <v>181</v>
      </c>
      <c r="N87" s="21">
        <v>46319.766296296293</v>
      </c>
      <c r="O87" s="22">
        <v>380</v>
      </c>
      <c r="P87" s="20" t="s">
        <v>26</v>
      </c>
      <c r="Q87" s="22">
        <v>190</v>
      </c>
      <c r="R87" s="3" t="str">
        <f>IF(OR(G87="12R",G87="12L"),_xlfn.XLOOKUP(C87,DB!$A$2:$A$255,DB!$B$2:$B$255,""),IF(OR(G87="30L",G87="30R"),_xlfn.XLOOKUP(C87,DB!$A$2:$A$255,DB!$C$2:$C$255,""),""))</f>
        <v>UDGUV</v>
      </c>
      <c r="S87" s="3">
        <f t="shared" si="1"/>
        <v>17</v>
      </c>
      <c r="T87" s="3" t="str">
        <f>_xlfn.XLOOKUP(C87,DB!$A$2:$A$255,DB!$D$2:$D$255,"")</f>
        <v>Sector 2</v>
      </c>
    </row>
    <row r="88" spans="1:20" x14ac:dyDescent="0.2">
      <c r="A88" s="20" t="s">
        <v>7202</v>
      </c>
      <c r="B88" s="20" t="s">
        <v>18</v>
      </c>
      <c r="C88" s="20" t="s">
        <v>53</v>
      </c>
      <c r="D88" s="20" t="s">
        <v>6059</v>
      </c>
      <c r="E88" s="20"/>
      <c r="F88" s="21">
        <v>46319.718587962961</v>
      </c>
      <c r="G88" s="20" t="s">
        <v>22</v>
      </c>
      <c r="H88" s="20" t="s">
        <v>7203</v>
      </c>
      <c r="I88" s="22">
        <v>280</v>
      </c>
      <c r="J88" s="20" t="s">
        <v>23</v>
      </c>
      <c r="K88" s="20" t="s">
        <v>51</v>
      </c>
      <c r="L88" s="22">
        <v>219</v>
      </c>
      <c r="M88" s="20" t="s">
        <v>56</v>
      </c>
      <c r="N88" s="21">
        <v>46319.739131944443</v>
      </c>
      <c r="O88" s="22">
        <v>266</v>
      </c>
      <c r="P88" s="20" t="s">
        <v>137</v>
      </c>
      <c r="Q88" s="22">
        <v>30</v>
      </c>
      <c r="R88" s="3" t="str">
        <f>IF(OR(G88="12R",G88="12L"),_xlfn.XLOOKUP(C88,DB!$A$2:$A$255,DB!$B$2:$B$255,""),IF(OR(G88="30L",G88="30R"),_xlfn.XLOOKUP(C88,DB!$A$2:$A$255,DB!$C$2:$C$255,""),""))</f>
        <v>CZM</v>
      </c>
      <c r="S88" s="3">
        <f t="shared" si="1"/>
        <v>17</v>
      </c>
      <c r="T88" s="3" t="str">
        <f>_xlfn.XLOOKUP(C88,DB!$A$2:$A$255,DB!$D$2:$D$255,"")</f>
        <v>Sector 7</v>
      </c>
    </row>
    <row r="89" spans="1:20" x14ac:dyDescent="0.2">
      <c r="A89" s="20" t="s">
        <v>198</v>
      </c>
      <c r="B89" s="20" t="s">
        <v>18</v>
      </c>
      <c r="C89" s="20" t="s">
        <v>199</v>
      </c>
      <c r="D89" s="20" t="s">
        <v>61</v>
      </c>
      <c r="E89" s="20" t="s">
        <v>7204</v>
      </c>
      <c r="F89" s="21">
        <v>46319.720555555556</v>
      </c>
      <c r="G89" s="20" t="s">
        <v>22</v>
      </c>
      <c r="H89" s="20" t="s">
        <v>7205</v>
      </c>
      <c r="I89" s="22">
        <v>330</v>
      </c>
      <c r="J89" s="20" t="s">
        <v>23</v>
      </c>
      <c r="K89" s="20" t="s">
        <v>24</v>
      </c>
      <c r="L89" s="22">
        <v>349</v>
      </c>
      <c r="M89" s="20" t="s">
        <v>31</v>
      </c>
      <c r="N89" s="21">
        <v>46319.741087962961</v>
      </c>
      <c r="O89" s="22">
        <v>330</v>
      </c>
      <c r="P89" s="20" t="s">
        <v>26</v>
      </c>
      <c r="Q89" s="22">
        <v>40</v>
      </c>
      <c r="R89" s="3" t="str">
        <f>IF(OR(G89="12R",G89="12L"),_xlfn.XLOOKUP(C89,DB!$A$2:$A$255,DB!$B$2:$B$255,""),IF(OR(G89="30L",G89="30R"),_xlfn.XLOOKUP(C89,DB!$A$2:$A$255,DB!$C$2:$C$255,""),""))</f>
        <v>OMSUK</v>
      </c>
      <c r="S89" s="3">
        <f t="shared" si="1"/>
        <v>17</v>
      </c>
      <c r="T89" s="3" t="str">
        <f>_xlfn.XLOOKUP(C89,DB!$A$2:$A$255,DB!$D$2:$D$255,"")</f>
        <v>Sector 3</v>
      </c>
    </row>
    <row r="90" spans="1:20" x14ac:dyDescent="0.2">
      <c r="A90" s="20" t="s">
        <v>155</v>
      </c>
      <c r="B90" s="20" t="s">
        <v>18</v>
      </c>
      <c r="C90" s="20" t="s">
        <v>33</v>
      </c>
      <c r="D90" s="20" t="s">
        <v>20</v>
      </c>
      <c r="E90" s="20" t="s">
        <v>3807</v>
      </c>
      <c r="F90" s="21">
        <v>46319.721851851849</v>
      </c>
      <c r="G90" s="20" t="s">
        <v>22</v>
      </c>
      <c r="H90" s="20" t="s">
        <v>7206</v>
      </c>
      <c r="I90" s="22">
        <v>320</v>
      </c>
      <c r="J90" s="20" t="s">
        <v>23</v>
      </c>
      <c r="K90" s="20" t="s">
        <v>24</v>
      </c>
      <c r="L90" s="22">
        <v>871</v>
      </c>
      <c r="M90" s="20" t="s">
        <v>36</v>
      </c>
      <c r="N90" s="21">
        <v>46319.772326388891</v>
      </c>
      <c r="O90" s="22">
        <v>320</v>
      </c>
      <c r="P90" s="20" t="s">
        <v>26</v>
      </c>
      <c r="Q90" s="22">
        <v>190</v>
      </c>
      <c r="R90" s="3" t="str">
        <f>IF(OR(G90="12R",G90="12L"),_xlfn.XLOOKUP(C90,DB!$A$2:$A$255,DB!$B$2:$B$255,""),IF(OR(G90="30L",G90="30R"),_xlfn.XLOOKUP(C90,DB!$A$2:$A$255,DB!$C$2:$C$255,""),""))</f>
        <v>UDGUV</v>
      </c>
      <c r="S90" s="3">
        <f t="shared" si="1"/>
        <v>17</v>
      </c>
      <c r="T90" s="3" t="str">
        <f>_xlfn.XLOOKUP(C90,DB!$A$2:$A$255,DB!$D$2:$D$255,"")</f>
        <v>Sector 2</v>
      </c>
    </row>
    <row r="91" spans="1:20" x14ac:dyDescent="0.2">
      <c r="A91" s="20" t="s">
        <v>191</v>
      </c>
      <c r="B91" s="20" t="s">
        <v>18</v>
      </c>
      <c r="C91" s="20" t="s">
        <v>115</v>
      </c>
      <c r="D91" s="20" t="s">
        <v>129</v>
      </c>
      <c r="E91" s="20" t="s">
        <v>477</v>
      </c>
      <c r="F91" s="21">
        <v>46319.723414351851</v>
      </c>
      <c r="G91" s="20" t="s">
        <v>22</v>
      </c>
      <c r="H91" s="20" t="s">
        <v>7207</v>
      </c>
      <c r="I91" s="22">
        <v>350</v>
      </c>
      <c r="J91" s="20" t="s">
        <v>23</v>
      </c>
      <c r="K91" s="20" t="s">
        <v>24</v>
      </c>
      <c r="L91" s="22">
        <v>150</v>
      </c>
      <c r="M91" s="20" t="s">
        <v>117</v>
      </c>
      <c r="N91" s="21">
        <v>46319.732986111107</v>
      </c>
      <c r="O91" s="22">
        <v>290</v>
      </c>
      <c r="P91" s="20" t="s">
        <v>26</v>
      </c>
      <c r="Q91" s="22">
        <v>190</v>
      </c>
      <c r="R91" s="3" t="str">
        <f>IF(OR(G91="12R",G91="12L"),_xlfn.XLOOKUP(C91,DB!$A$2:$A$255,DB!$B$2:$B$255,""),IF(OR(G91="30L",G91="30R"),_xlfn.XLOOKUP(C91,DB!$A$2:$A$255,DB!$C$2:$C$255,""),""))</f>
        <v>TAKUX</v>
      </c>
      <c r="S91" s="3">
        <f t="shared" si="1"/>
        <v>17</v>
      </c>
      <c r="T91" s="3" t="str">
        <f>_xlfn.XLOOKUP(C91,DB!$A$2:$A$255,DB!$D$2:$D$255,"")</f>
        <v>Sector 7</v>
      </c>
    </row>
    <row r="92" spans="1:20" x14ac:dyDescent="0.2">
      <c r="A92" s="20" t="s">
        <v>1211</v>
      </c>
      <c r="B92" s="20" t="s">
        <v>18</v>
      </c>
      <c r="C92" s="20" t="s">
        <v>66</v>
      </c>
      <c r="D92" s="20" t="s">
        <v>786</v>
      </c>
      <c r="E92" s="20"/>
      <c r="F92" s="21">
        <v>46319.729085648149</v>
      </c>
      <c r="G92" s="20" t="s">
        <v>22</v>
      </c>
      <c r="H92" s="20" t="s">
        <v>7208</v>
      </c>
      <c r="I92" s="22">
        <v>200</v>
      </c>
      <c r="J92" s="20" t="s">
        <v>23</v>
      </c>
      <c r="K92" s="20" t="s">
        <v>51</v>
      </c>
      <c r="L92" s="22">
        <v>355</v>
      </c>
      <c r="M92" s="20" t="s">
        <v>66</v>
      </c>
      <c r="N92" s="21">
        <v>46319.755150462966</v>
      </c>
      <c r="O92" s="22">
        <v>0</v>
      </c>
      <c r="P92" s="20" t="s">
        <v>26</v>
      </c>
      <c r="Q92" s="22">
        <v>30</v>
      </c>
      <c r="R92" s="3" t="str">
        <f>IF(OR(G92="12R",G92="12L"),_xlfn.XLOOKUP(C92,DB!$A$2:$A$255,DB!$B$2:$B$255,""),IF(OR(G92="30L",G92="30R"),_xlfn.XLOOKUP(C92,DB!$A$2:$A$255,DB!$C$2:$C$255,""),""))</f>
        <v>UDGUV</v>
      </c>
      <c r="S92" s="3">
        <f t="shared" si="1"/>
        <v>17</v>
      </c>
      <c r="T92" s="3" t="str">
        <f>_xlfn.XLOOKUP(C92,DB!$A$2:$A$255,DB!$D$2:$D$255,"")</f>
        <v>Sector 2</v>
      </c>
    </row>
    <row r="93" spans="1:20" x14ac:dyDescent="0.2">
      <c r="A93" s="20" t="s">
        <v>3029</v>
      </c>
      <c r="B93" s="20" t="s">
        <v>18</v>
      </c>
      <c r="C93" s="20" t="s">
        <v>205</v>
      </c>
      <c r="D93" s="20" t="s">
        <v>34</v>
      </c>
      <c r="E93" s="20" t="s">
        <v>818</v>
      </c>
      <c r="F93" s="21">
        <v>46319.731076388889</v>
      </c>
      <c r="G93" s="20" t="s">
        <v>22</v>
      </c>
      <c r="H93" s="20" t="s">
        <v>7209</v>
      </c>
      <c r="I93" s="22">
        <v>370</v>
      </c>
      <c r="J93" s="20" t="s">
        <v>23</v>
      </c>
      <c r="K93" s="20" t="s">
        <v>24</v>
      </c>
      <c r="L93" s="22">
        <v>135</v>
      </c>
      <c r="M93" s="20" t="s">
        <v>40</v>
      </c>
      <c r="N93" s="21">
        <v>46319.739780092597</v>
      </c>
      <c r="O93" s="22">
        <v>216</v>
      </c>
      <c r="P93" s="20" t="s">
        <v>26</v>
      </c>
      <c r="Q93" s="22">
        <v>190</v>
      </c>
      <c r="R93" s="3" t="str">
        <f>IF(OR(G93="12R",G93="12L"),_xlfn.XLOOKUP(C93,DB!$A$2:$A$255,DB!$B$2:$B$255,""),IF(OR(G93="30L",G93="30R"),_xlfn.XLOOKUP(C93,DB!$A$2:$A$255,DB!$C$2:$C$255,""),""))</f>
        <v>NUDAL</v>
      </c>
      <c r="S93" s="3">
        <f t="shared" si="1"/>
        <v>17</v>
      </c>
      <c r="T93" s="3" t="str">
        <f>_xlfn.XLOOKUP(C93,DB!$A$2:$A$255,DB!$D$2:$D$255,"")</f>
        <v>Sector 3</v>
      </c>
    </row>
    <row r="94" spans="1:20" x14ac:dyDescent="0.2">
      <c r="A94" s="20" t="s">
        <v>207</v>
      </c>
      <c r="B94" s="20" t="s">
        <v>18</v>
      </c>
      <c r="C94" s="20" t="s">
        <v>208</v>
      </c>
      <c r="D94" s="20" t="s">
        <v>61</v>
      </c>
      <c r="E94" s="20" t="s">
        <v>7210</v>
      </c>
      <c r="F94" s="21">
        <v>46319.732453703706</v>
      </c>
      <c r="G94" s="20" t="s">
        <v>22</v>
      </c>
      <c r="H94" s="20" t="s">
        <v>7211</v>
      </c>
      <c r="I94" s="22">
        <v>350</v>
      </c>
      <c r="J94" s="20" t="s">
        <v>23</v>
      </c>
      <c r="K94" s="20" t="s">
        <v>24</v>
      </c>
      <c r="L94" s="22">
        <v>359</v>
      </c>
      <c r="M94" s="20" t="s">
        <v>31</v>
      </c>
      <c r="N94" s="21">
        <v>46319.75377314815</v>
      </c>
      <c r="O94" s="22">
        <v>350</v>
      </c>
      <c r="P94" s="20" t="s">
        <v>26</v>
      </c>
      <c r="Q94" s="22">
        <v>40</v>
      </c>
      <c r="R94" s="3" t="str">
        <f>IF(OR(G94="12R",G94="12L"),_xlfn.XLOOKUP(C94,DB!$A$2:$A$255,DB!$B$2:$B$255,""),IF(OR(G94="30L",G94="30R"),_xlfn.XLOOKUP(C94,DB!$A$2:$A$255,DB!$C$2:$C$255,""),""))</f>
        <v>ENEBA</v>
      </c>
      <c r="S94" s="3">
        <f t="shared" si="1"/>
        <v>17</v>
      </c>
      <c r="T94" s="3" t="str">
        <f>_xlfn.XLOOKUP(C94,DB!$A$2:$A$255,DB!$D$2:$D$255,"")</f>
        <v>Sector 3</v>
      </c>
    </row>
    <row r="95" spans="1:20" x14ac:dyDescent="0.2">
      <c r="A95" s="20" t="s">
        <v>262</v>
      </c>
      <c r="B95" s="20" t="s">
        <v>18</v>
      </c>
      <c r="C95" s="20" t="s">
        <v>134</v>
      </c>
      <c r="D95" s="20" t="s">
        <v>61</v>
      </c>
      <c r="E95" s="20" t="s">
        <v>3066</v>
      </c>
      <c r="F95" s="21">
        <v>46319.734513888892</v>
      </c>
      <c r="G95" s="20" t="s">
        <v>22</v>
      </c>
      <c r="H95" s="20" t="s">
        <v>7212</v>
      </c>
      <c r="I95" s="22">
        <v>350</v>
      </c>
      <c r="J95" s="20" t="s">
        <v>23</v>
      </c>
      <c r="K95" s="20" t="s">
        <v>24</v>
      </c>
      <c r="L95" s="22">
        <v>360</v>
      </c>
      <c r="M95" s="20" t="s">
        <v>31</v>
      </c>
      <c r="N95" s="21">
        <v>46319.756574074076</v>
      </c>
      <c r="O95" s="22">
        <v>330</v>
      </c>
      <c r="P95" s="20" t="s">
        <v>26</v>
      </c>
      <c r="Q95" s="22">
        <v>40</v>
      </c>
      <c r="R95" s="3" t="str">
        <f>IF(OR(G95="12R",G95="12L"),_xlfn.XLOOKUP(C95,DB!$A$2:$A$255,DB!$B$2:$B$255,""),IF(OR(G95="30L",G95="30R"),_xlfn.XLOOKUP(C95,DB!$A$2:$A$255,DB!$C$2:$C$255,""),""))</f>
        <v>ENEBA</v>
      </c>
      <c r="S95" s="3">
        <f t="shared" si="1"/>
        <v>17</v>
      </c>
      <c r="T95" s="3" t="str">
        <f>_xlfn.XLOOKUP(C95,DB!$A$2:$A$255,DB!$D$2:$D$255,"")</f>
        <v>Sector 3</v>
      </c>
    </row>
    <row r="96" spans="1:20" x14ac:dyDescent="0.2">
      <c r="A96" s="20" t="s">
        <v>229</v>
      </c>
      <c r="B96" s="20" t="s">
        <v>18</v>
      </c>
      <c r="C96" s="20" t="s">
        <v>230</v>
      </c>
      <c r="D96" s="20" t="s">
        <v>61</v>
      </c>
      <c r="E96" s="20" t="s">
        <v>2742</v>
      </c>
      <c r="F96" s="21">
        <v>46319.738564814819</v>
      </c>
      <c r="G96" s="20" t="s">
        <v>22</v>
      </c>
      <c r="H96" s="20" t="s">
        <v>7213</v>
      </c>
      <c r="I96" s="22">
        <v>350</v>
      </c>
      <c r="J96" s="20" t="s">
        <v>23</v>
      </c>
      <c r="K96" s="20" t="s">
        <v>24</v>
      </c>
      <c r="L96" s="22">
        <v>357</v>
      </c>
      <c r="M96" s="20" t="s">
        <v>31</v>
      </c>
      <c r="N96" s="21">
        <v>46319.759988425925</v>
      </c>
      <c r="O96" s="22">
        <v>310</v>
      </c>
      <c r="P96" s="20" t="s">
        <v>26</v>
      </c>
      <c r="Q96" s="22">
        <v>40</v>
      </c>
      <c r="R96" s="3" t="str">
        <f>IF(OR(G96="12R",G96="12L"),_xlfn.XLOOKUP(C96,DB!$A$2:$A$255,DB!$B$2:$B$255,""),IF(OR(G96="30L",G96="30R"),_xlfn.XLOOKUP(C96,DB!$A$2:$A$255,DB!$C$2:$C$255,""),""))</f>
        <v>OMSUK</v>
      </c>
      <c r="S96" s="3">
        <f t="shared" si="1"/>
        <v>17</v>
      </c>
      <c r="T96" s="3" t="str">
        <f>_xlfn.XLOOKUP(C96,DB!$A$2:$A$255,DB!$D$2:$D$255,"")</f>
        <v>Sector 3</v>
      </c>
    </row>
    <row r="97" spans="1:20" x14ac:dyDescent="0.2">
      <c r="A97" s="20" t="s">
        <v>412</v>
      </c>
      <c r="B97" s="20" t="s">
        <v>18</v>
      </c>
      <c r="C97" s="20" t="s">
        <v>144</v>
      </c>
      <c r="D97" s="20" t="s">
        <v>29</v>
      </c>
      <c r="E97" s="20" t="s">
        <v>6177</v>
      </c>
      <c r="F97" s="21">
        <v>46319.742210648154</v>
      </c>
      <c r="G97" s="20" t="s">
        <v>22</v>
      </c>
      <c r="H97" s="20" t="s">
        <v>7214</v>
      </c>
      <c r="I97" s="22">
        <v>370</v>
      </c>
      <c r="J97" s="20" t="s">
        <v>23</v>
      </c>
      <c r="K97" s="20" t="s">
        <v>24</v>
      </c>
      <c r="L97" s="22">
        <v>361</v>
      </c>
      <c r="M97" s="20" t="s">
        <v>31</v>
      </c>
      <c r="N97" s="21">
        <v>46319.763831018514</v>
      </c>
      <c r="O97" s="22">
        <v>370</v>
      </c>
      <c r="P97" s="20" t="s">
        <v>26</v>
      </c>
      <c r="Q97" s="22">
        <v>40</v>
      </c>
      <c r="R97" s="3" t="str">
        <f>IF(OR(G97="12R",G97="12L"),_xlfn.XLOOKUP(C97,DB!$A$2:$A$255,DB!$B$2:$B$255,""),IF(OR(G97="30L",G97="30R"),_xlfn.XLOOKUP(C97,DB!$A$2:$A$255,DB!$C$2:$C$255,""),""))</f>
        <v>OMSUK</v>
      </c>
      <c r="S97" s="3">
        <f t="shared" si="1"/>
        <v>17</v>
      </c>
      <c r="T97" s="3" t="str">
        <f>_xlfn.XLOOKUP(C97,DB!$A$2:$A$255,DB!$D$2:$D$255,"")</f>
        <v>Sector 3</v>
      </c>
    </row>
    <row r="98" spans="1:20" x14ac:dyDescent="0.2">
      <c r="A98" s="20" t="s">
        <v>217</v>
      </c>
      <c r="B98" s="20" t="s">
        <v>18</v>
      </c>
      <c r="C98" s="20" t="s">
        <v>33</v>
      </c>
      <c r="D98" s="20" t="s">
        <v>54</v>
      </c>
      <c r="E98" s="20" t="s">
        <v>1101</v>
      </c>
      <c r="F98" s="21">
        <v>46319.743391203709</v>
      </c>
      <c r="G98" s="20" t="s">
        <v>22</v>
      </c>
      <c r="H98" s="20" t="s">
        <v>380</v>
      </c>
      <c r="I98" s="22">
        <v>380</v>
      </c>
      <c r="J98" s="20" t="s">
        <v>23</v>
      </c>
      <c r="K98" s="20" t="s">
        <v>24</v>
      </c>
      <c r="L98" s="22">
        <v>878</v>
      </c>
      <c r="M98" s="20" t="s">
        <v>36</v>
      </c>
      <c r="N98" s="21">
        <v>46319.795208333337</v>
      </c>
      <c r="O98" s="22">
        <v>371</v>
      </c>
      <c r="P98" s="20" t="s">
        <v>26</v>
      </c>
      <c r="Q98" s="22">
        <v>190</v>
      </c>
      <c r="R98" s="3" t="str">
        <f>IF(OR(G98="12R",G98="12L"),_xlfn.XLOOKUP(C98,DB!$A$2:$A$255,DB!$B$2:$B$255,""),IF(OR(G98="30L",G98="30R"),_xlfn.XLOOKUP(C98,DB!$A$2:$A$255,DB!$C$2:$C$255,""),""))</f>
        <v>UDGUV</v>
      </c>
      <c r="S98" s="3">
        <f t="shared" si="1"/>
        <v>17</v>
      </c>
      <c r="T98" s="3" t="str">
        <f>_xlfn.XLOOKUP(C98,DB!$A$2:$A$255,DB!$D$2:$D$255,"")</f>
        <v>Sector 2</v>
      </c>
    </row>
    <row r="99" spans="1:20" x14ac:dyDescent="0.2">
      <c r="A99" s="20" t="s">
        <v>236</v>
      </c>
      <c r="B99" s="20" t="s">
        <v>18</v>
      </c>
      <c r="C99" s="20" t="s">
        <v>43</v>
      </c>
      <c r="D99" s="20" t="s">
        <v>44</v>
      </c>
      <c r="E99" s="20" t="s">
        <v>288</v>
      </c>
      <c r="F99" s="21">
        <v>46319.746168981481</v>
      </c>
      <c r="G99" s="20" t="s">
        <v>22</v>
      </c>
      <c r="H99" s="20" t="s">
        <v>3266</v>
      </c>
      <c r="I99" s="22">
        <v>360</v>
      </c>
      <c r="J99" s="20" t="s">
        <v>23</v>
      </c>
      <c r="K99" s="20" t="s">
        <v>24</v>
      </c>
      <c r="L99" s="22">
        <v>859</v>
      </c>
      <c r="M99" s="20" t="s">
        <v>46</v>
      </c>
      <c r="N99" s="21">
        <v>46319.795972222222</v>
      </c>
      <c r="O99" s="22">
        <v>360</v>
      </c>
      <c r="P99" s="20" t="s">
        <v>26</v>
      </c>
      <c r="Q99" s="22">
        <v>190</v>
      </c>
      <c r="R99" s="3" t="str">
        <f>IF(OR(G99="12R",G99="12L"),_xlfn.XLOOKUP(C99,DB!$A$2:$A$255,DB!$B$2:$B$255,""),IF(OR(G99="30L",G99="30R"),_xlfn.XLOOKUP(C99,DB!$A$2:$A$255,DB!$C$2:$C$255,""),""))</f>
        <v>UDGUV</v>
      </c>
      <c r="S99" s="3">
        <f t="shared" si="1"/>
        <v>17</v>
      </c>
      <c r="T99" s="3" t="str">
        <f>_xlfn.XLOOKUP(C99,DB!$A$2:$A$255,DB!$D$2:$D$255,"")</f>
        <v>Sector 2</v>
      </c>
    </row>
    <row r="100" spans="1:20" x14ac:dyDescent="0.2">
      <c r="A100" s="20" t="s">
        <v>649</v>
      </c>
      <c r="B100" s="20" t="s">
        <v>18</v>
      </c>
      <c r="C100" s="20" t="s">
        <v>650</v>
      </c>
      <c r="D100" s="20" t="s">
        <v>123</v>
      </c>
      <c r="E100" s="20" t="s">
        <v>4995</v>
      </c>
      <c r="F100" s="21">
        <v>46319.746886574074</v>
      </c>
      <c r="G100" s="20" t="s">
        <v>22</v>
      </c>
      <c r="H100" s="20" t="s">
        <v>7215</v>
      </c>
      <c r="I100" s="22">
        <v>330</v>
      </c>
      <c r="J100" s="20" t="s">
        <v>23</v>
      </c>
      <c r="K100" s="20" t="s">
        <v>24</v>
      </c>
      <c r="L100" s="22">
        <v>352</v>
      </c>
      <c r="M100" s="20" t="s">
        <v>31</v>
      </c>
      <c r="N100" s="21">
        <v>46319.766944444447</v>
      </c>
      <c r="O100" s="22">
        <v>330</v>
      </c>
      <c r="P100" s="20" t="s">
        <v>26</v>
      </c>
      <c r="Q100" s="22">
        <v>40</v>
      </c>
      <c r="R100" s="3" t="str">
        <f>IF(OR(G100="12R",G100="12L"),_xlfn.XLOOKUP(C100,DB!$A$2:$A$255,DB!$B$2:$B$255,""),IF(OR(G100="30L",G100="30R"),_xlfn.XLOOKUP(C100,DB!$A$2:$A$255,DB!$C$2:$C$255,""),""))</f>
        <v>ENEBA</v>
      </c>
      <c r="S100" s="3">
        <f t="shared" si="1"/>
        <v>17</v>
      </c>
      <c r="T100" s="3" t="str">
        <f>_xlfn.XLOOKUP(C100,DB!$A$2:$A$255,DB!$D$2:$D$255,"")</f>
        <v>Sector 3</v>
      </c>
    </row>
    <row r="101" spans="1:20" x14ac:dyDescent="0.2">
      <c r="A101" s="20" t="s">
        <v>483</v>
      </c>
      <c r="B101" s="20" t="s">
        <v>18</v>
      </c>
      <c r="C101" s="20" t="s">
        <v>484</v>
      </c>
      <c r="D101" s="20" t="s">
        <v>34</v>
      </c>
      <c r="E101" s="20" t="s">
        <v>615</v>
      </c>
      <c r="F101" s="21">
        <v>46319.747835648144</v>
      </c>
      <c r="G101" s="20" t="s">
        <v>22</v>
      </c>
      <c r="H101" s="20" t="s">
        <v>5820</v>
      </c>
      <c r="I101" s="22">
        <v>380</v>
      </c>
      <c r="J101" s="20" t="s">
        <v>23</v>
      </c>
      <c r="K101" s="20" t="s">
        <v>24</v>
      </c>
      <c r="L101" s="22">
        <v>998</v>
      </c>
      <c r="M101" s="20" t="s">
        <v>486</v>
      </c>
      <c r="N101" s="21">
        <v>46319.805243055554</v>
      </c>
      <c r="O101" s="22">
        <v>228</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194</v>
      </c>
      <c r="B102" s="20" t="s">
        <v>18</v>
      </c>
      <c r="C102" s="20" t="s">
        <v>144</v>
      </c>
      <c r="D102" s="20" t="s">
        <v>61</v>
      </c>
      <c r="E102" s="20" t="s">
        <v>2721</v>
      </c>
      <c r="F102" s="21">
        <v>46319.74864583333</v>
      </c>
      <c r="G102" s="20" t="s">
        <v>22</v>
      </c>
      <c r="H102" s="20" t="s">
        <v>7216</v>
      </c>
      <c r="I102" s="22">
        <v>350</v>
      </c>
      <c r="J102" s="20" t="s">
        <v>23</v>
      </c>
      <c r="K102" s="20" t="s">
        <v>24</v>
      </c>
      <c r="L102" s="22">
        <v>356</v>
      </c>
      <c r="M102" s="20" t="s">
        <v>31</v>
      </c>
      <c r="N102" s="21">
        <v>46319.771064814813</v>
      </c>
      <c r="O102" s="22">
        <v>350</v>
      </c>
      <c r="P102" s="20" t="s">
        <v>26</v>
      </c>
      <c r="Q102" s="22">
        <v>40</v>
      </c>
      <c r="R102" s="3" t="str">
        <f>IF(OR(G102="12R",G102="12L"),_xlfn.XLOOKUP(C102,DB!$A$2:$A$255,DB!$B$2:$B$255,""),IF(OR(G102="30L",G102="30R"),_xlfn.XLOOKUP(C102,DB!$A$2:$A$255,DB!$C$2:$C$255,""),""))</f>
        <v>OMSUK</v>
      </c>
      <c r="S102" s="3">
        <f t="shared" si="1"/>
        <v>17</v>
      </c>
      <c r="T102" s="3" t="str">
        <f>_xlfn.XLOOKUP(C102,DB!$A$2:$A$255,DB!$D$2:$D$255,"")</f>
        <v>Sector 3</v>
      </c>
    </row>
    <row r="103" spans="1:20" x14ac:dyDescent="0.2">
      <c r="A103" s="20" t="s">
        <v>1828</v>
      </c>
      <c r="B103" s="20" t="s">
        <v>18</v>
      </c>
      <c r="C103" s="20" t="s">
        <v>493</v>
      </c>
      <c r="D103" s="20" t="s">
        <v>116</v>
      </c>
      <c r="E103" s="20" t="s">
        <v>738</v>
      </c>
      <c r="F103" s="21">
        <v>46319.75037037037</v>
      </c>
      <c r="G103" s="20" t="s">
        <v>22</v>
      </c>
      <c r="H103" s="20" t="s">
        <v>7217</v>
      </c>
      <c r="I103" s="22">
        <v>340</v>
      </c>
      <c r="J103" s="20" t="s">
        <v>23</v>
      </c>
      <c r="K103" s="20" t="s">
        <v>24</v>
      </c>
      <c r="L103" s="22">
        <v>425</v>
      </c>
      <c r="M103" s="20" t="s">
        <v>204</v>
      </c>
      <c r="N103" s="21">
        <v>46319.774733796294</v>
      </c>
      <c r="O103" s="22">
        <v>340</v>
      </c>
      <c r="P103" s="20" t="s">
        <v>26</v>
      </c>
      <c r="Q103" s="22">
        <v>40</v>
      </c>
      <c r="R103" s="3" t="str">
        <f>IF(OR(G103="12R",G103="12L"),_xlfn.XLOOKUP(C103,DB!$A$2:$A$255,DB!$B$2:$B$255,""),IF(OR(G103="30L",G103="30R"),_xlfn.XLOOKUP(C103,DB!$A$2:$A$255,DB!$C$2:$C$255,""),""))</f>
        <v>ENEBA</v>
      </c>
      <c r="S103" s="3">
        <f t="shared" si="1"/>
        <v>18</v>
      </c>
      <c r="T103" s="3" t="str">
        <f>_xlfn.XLOOKUP(C103,DB!$A$2:$A$255,DB!$D$2:$D$255,"")</f>
        <v>Sector 3</v>
      </c>
    </row>
    <row r="104" spans="1:20" x14ac:dyDescent="0.2">
      <c r="A104" s="20" t="s">
        <v>228</v>
      </c>
      <c r="B104" s="20" t="s">
        <v>18</v>
      </c>
      <c r="C104" s="20" t="s">
        <v>19</v>
      </c>
      <c r="D104" s="20" t="s">
        <v>54</v>
      </c>
      <c r="E104" s="20" t="s">
        <v>680</v>
      </c>
      <c r="F104" s="21">
        <v>46319.751226851848</v>
      </c>
      <c r="G104" s="20" t="s">
        <v>22</v>
      </c>
      <c r="H104" s="20" t="s">
        <v>7218</v>
      </c>
      <c r="I104" s="22">
        <v>380</v>
      </c>
      <c r="J104" s="20" t="s">
        <v>23</v>
      </c>
      <c r="K104" s="20" t="s">
        <v>24</v>
      </c>
      <c r="L104" s="22">
        <v>864</v>
      </c>
      <c r="M104" s="20" t="s">
        <v>462</v>
      </c>
      <c r="N104" s="21">
        <v>46319.802071759259</v>
      </c>
      <c r="O104" s="22">
        <v>380</v>
      </c>
      <c r="P104" s="20" t="s">
        <v>26</v>
      </c>
      <c r="Q104" s="22">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202</v>
      </c>
      <c r="B105" s="20" t="s">
        <v>18</v>
      </c>
      <c r="C105" s="20" t="s">
        <v>203</v>
      </c>
      <c r="D105" s="20" t="s">
        <v>123</v>
      </c>
      <c r="E105" s="20" t="s">
        <v>1905</v>
      </c>
      <c r="F105" s="21">
        <v>46319.752083333333</v>
      </c>
      <c r="G105" s="20" t="s">
        <v>22</v>
      </c>
      <c r="H105" s="20" t="s">
        <v>7219</v>
      </c>
      <c r="I105" s="22">
        <v>340</v>
      </c>
      <c r="J105" s="20" t="s">
        <v>23</v>
      </c>
      <c r="K105" s="20" t="s">
        <v>24</v>
      </c>
      <c r="L105" s="22">
        <v>383</v>
      </c>
      <c r="M105" s="20" t="s">
        <v>269</v>
      </c>
      <c r="N105" s="21">
        <v>46319.774131944447</v>
      </c>
      <c r="O105" s="22">
        <v>340</v>
      </c>
      <c r="P105" s="20" t="s">
        <v>26</v>
      </c>
      <c r="Q105" s="22">
        <v>40</v>
      </c>
      <c r="R105" s="3" t="str">
        <f>IF(OR(G105="12R",G105="12L"),_xlfn.XLOOKUP(C105,DB!$A$2:$A$255,DB!$B$2:$B$255,""),IF(OR(G105="30L",G105="30R"),_xlfn.XLOOKUP(C105,DB!$A$2:$A$255,DB!$C$2:$C$255,""),""))</f>
        <v>ENEBA</v>
      </c>
      <c r="S105" s="3">
        <f t="shared" si="1"/>
        <v>18</v>
      </c>
      <c r="T105" s="3" t="str">
        <f>_xlfn.XLOOKUP(C105,DB!$A$2:$A$255,DB!$D$2:$D$255,"")</f>
        <v>Sector 3</v>
      </c>
    </row>
    <row r="106" spans="1:20" x14ac:dyDescent="0.2">
      <c r="A106" s="20" t="s">
        <v>232</v>
      </c>
      <c r="B106" s="20" t="s">
        <v>18</v>
      </c>
      <c r="C106" s="20" t="s">
        <v>170</v>
      </c>
      <c r="D106" s="20" t="s">
        <v>20</v>
      </c>
      <c r="E106" s="20" t="s">
        <v>654</v>
      </c>
      <c r="F106" s="21">
        <v>46319.753275462965</v>
      </c>
      <c r="G106" s="20" t="s">
        <v>22</v>
      </c>
      <c r="H106" s="20" t="s">
        <v>7220</v>
      </c>
      <c r="I106" s="22">
        <v>330</v>
      </c>
      <c r="J106" s="20" t="s">
        <v>23</v>
      </c>
      <c r="K106" s="20" t="s">
        <v>24</v>
      </c>
      <c r="L106" s="22">
        <v>357</v>
      </c>
      <c r="M106" s="20" t="s">
        <v>31</v>
      </c>
      <c r="N106" s="21">
        <v>46319.773599537039</v>
      </c>
      <c r="O106" s="22">
        <v>310</v>
      </c>
      <c r="P106" s="20" t="s">
        <v>26</v>
      </c>
      <c r="Q106" s="22">
        <v>40</v>
      </c>
      <c r="R106" s="3" t="str">
        <f>IF(OR(G106="12R",G106="12L"),_xlfn.XLOOKUP(C106,DB!$A$2:$A$255,DB!$B$2:$B$255,""),IF(OR(G106="30L",G106="30R"),_xlfn.XLOOKUP(C106,DB!$A$2:$A$255,DB!$C$2:$C$255,""),""))</f>
        <v>OMSUK</v>
      </c>
      <c r="S106" s="3">
        <f t="shared" si="1"/>
        <v>18</v>
      </c>
      <c r="T106" s="3" t="str">
        <f>_xlfn.XLOOKUP(C106,DB!$A$2:$A$255,DB!$D$2:$D$255,"")</f>
        <v>Sector 3</v>
      </c>
    </row>
    <row r="107" spans="1:20" x14ac:dyDescent="0.2">
      <c r="A107" s="20" t="s">
        <v>305</v>
      </c>
      <c r="B107" s="20" t="s">
        <v>18</v>
      </c>
      <c r="C107" s="20" t="s">
        <v>148</v>
      </c>
      <c r="D107" s="20" t="s">
        <v>61</v>
      </c>
      <c r="E107" s="20" t="s">
        <v>5617</v>
      </c>
      <c r="F107" s="21">
        <v>46319.754386574074</v>
      </c>
      <c r="G107" s="20" t="s">
        <v>22</v>
      </c>
      <c r="H107" s="20" t="s">
        <v>421</v>
      </c>
      <c r="I107" s="22">
        <v>350</v>
      </c>
      <c r="J107" s="20" t="s">
        <v>23</v>
      </c>
      <c r="K107" s="20" t="s">
        <v>24</v>
      </c>
      <c r="L107" s="22">
        <v>136</v>
      </c>
      <c r="M107" s="20" t="s">
        <v>40</v>
      </c>
      <c r="N107" s="21">
        <v>46319.763587962967</v>
      </c>
      <c r="O107" s="22">
        <v>221</v>
      </c>
      <c r="P107" s="20" t="s">
        <v>26</v>
      </c>
      <c r="Q107" s="22">
        <v>190</v>
      </c>
      <c r="R107" s="3" t="str">
        <f>IF(OR(G107="12R",G107="12L"),_xlfn.XLOOKUP(C107,DB!$A$2:$A$255,DB!$B$2:$B$255,""),IF(OR(G107="30L",G107="30R"),_xlfn.XLOOKUP(C107,DB!$A$2:$A$255,DB!$C$2:$C$255,""),""))</f>
        <v>NUDAL</v>
      </c>
      <c r="S107" s="3">
        <f t="shared" si="1"/>
        <v>18</v>
      </c>
      <c r="T107" s="3" t="str">
        <f>_xlfn.XLOOKUP(C107,DB!$A$2:$A$255,DB!$D$2:$D$255,"")</f>
        <v>Sector 3</v>
      </c>
    </row>
    <row r="108" spans="1:20" x14ac:dyDescent="0.2">
      <c r="A108" s="20" t="s">
        <v>389</v>
      </c>
      <c r="B108" s="20" t="s">
        <v>18</v>
      </c>
      <c r="C108" s="20" t="s">
        <v>390</v>
      </c>
      <c r="D108" s="20" t="s">
        <v>34</v>
      </c>
      <c r="E108" s="20" t="s">
        <v>4949</v>
      </c>
      <c r="F108" s="21">
        <v>46319.756099537037</v>
      </c>
      <c r="G108" s="20" t="s">
        <v>22</v>
      </c>
      <c r="H108" s="20" t="s">
        <v>7221</v>
      </c>
      <c r="I108" s="22">
        <v>350</v>
      </c>
      <c r="J108" s="20" t="s">
        <v>23</v>
      </c>
      <c r="K108" s="20" t="s">
        <v>24</v>
      </c>
      <c r="L108" s="22">
        <v>359</v>
      </c>
      <c r="M108" s="20" t="s">
        <v>31</v>
      </c>
      <c r="N108" s="21">
        <v>46319.77725694445</v>
      </c>
      <c r="O108" s="22">
        <v>370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220</v>
      </c>
      <c r="B109" s="20" t="s">
        <v>18</v>
      </c>
      <c r="C109" s="20" t="s">
        <v>221</v>
      </c>
      <c r="D109" s="20" t="s">
        <v>20</v>
      </c>
      <c r="E109" s="20" t="s">
        <v>406</v>
      </c>
      <c r="F109" s="21">
        <v>46319.756990740745</v>
      </c>
      <c r="G109" s="20" t="s">
        <v>22</v>
      </c>
      <c r="H109" s="20" t="s">
        <v>351</v>
      </c>
      <c r="I109" s="22">
        <v>360</v>
      </c>
      <c r="J109" s="20" t="s">
        <v>23</v>
      </c>
      <c r="K109" s="20" t="s">
        <v>24</v>
      </c>
      <c r="L109" s="22">
        <v>859</v>
      </c>
      <c r="M109" s="20" t="s">
        <v>46</v>
      </c>
      <c r="N109" s="21">
        <v>46319.807141203702</v>
      </c>
      <c r="O109" s="22">
        <v>360</v>
      </c>
      <c r="P109" s="20" t="s">
        <v>26</v>
      </c>
      <c r="Q109" s="22">
        <v>190</v>
      </c>
      <c r="R109" s="3" t="str">
        <f>IF(OR(G109="12R",G109="12L"),_xlfn.XLOOKUP(C109,DB!$A$2:$A$255,DB!$B$2:$B$255,""),IF(OR(G109="30L",G109="30R"),_xlfn.XLOOKUP(C109,DB!$A$2:$A$255,DB!$C$2:$C$255,""),""))</f>
        <v>UDGUV</v>
      </c>
      <c r="S109" s="3">
        <f t="shared" si="1"/>
        <v>18</v>
      </c>
      <c r="T109" s="3" t="str">
        <f>_xlfn.XLOOKUP(C109,DB!$A$2:$A$255,DB!$D$2:$D$255,"")</f>
        <v>Sector 2</v>
      </c>
    </row>
    <row r="110" spans="1:20" x14ac:dyDescent="0.2">
      <c r="A110" s="20" t="s">
        <v>242</v>
      </c>
      <c r="B110" s="20" t="s">
        <v>18</v>
      </c>
      <c r="C110" s="20" t="s">
        <v>203</v>
      </c>
      <c r="D110" s="20" t="s">
        <v>61</v>
      </c>
      <c r="E110" s="20" t="s">
        <v>4743</v>
      </c>
      <c r="F110" s="21">
        <v>46319.758263888885</v>
      </c>
      <c r="G110" s="20" t="s">
        <v>22</v>
      </c>
      <c r="H110" s="20" t="s">
        <v>7222</v>
      </c>
      <c r="I110" s="22">
        <v>330</v>
      </c>
      <c r="J110" s="20" t="s">
        <v>23</v>
      </c>
      <c r="K110" s="20" t="s">
        <v>24</v>
      </c>
      <c r="L110" s="22">
        <v>363</v>
      </c>
      <c r="M110" s="20" t="s">
        <v>31</v>
      </c>
      <c r="N110" s="21">
        <v>46319.779942129629</v>
      </c>
      <c r="O110" s="22">
        <v>330</v>
      </c>
      <c r="P110" s="20" t="s">
        <v>26</v>
      </c>
      <c r="Q110" s="22">
        <v>40</v>
      </c>
      <c r="R110" s="3" t="str">
        <f>IF(OR(G110="12R",G110="12L"),_xlfn.XLOOKUP(C110,DB!$A$2:$A$255,DB!$B$2:$B$255,""),IF(OR(G110="30L",G110="30R"),_xlfn.XLOOKUP(C110,DB!$A$2:$A$255,DB!$C$2:$C$255,""),""))</f>
        <v>ENEBA</v>
      </c>
      <c r="S110" s="3">
        <f t="shared" si="1"/>
        <v>18</v>
      </c>
      <c r="T110" s="3" t="str">
        <f>_xlfn.XLOOKUP(C110,DB!$A$2:$A$255,DB!$D$2:$D$255,"")</f>
        <v>Sector 3</v>
      </c>
    </row>
    <row r="111" spans="1:20" x14ac:dyDescent="0.2">
      <c r="A111" s="20" t="s">
        <v>218</v>
      </c>
      <c r="B111" s="20" t="s">
        <v>18</v>
      </c>
      <c r="C111" s="20" t="s">
        <v>219</v>
      </c>
      <c r="D111" s="20" t="s">
        <v>54</v>
      </c>
      <c r="E111" s="20" t="s">
        <v>6970</v>
      </c>
      <c r="F111" s="21">
        <v>46319.760729166665</v>
      </c>
      <c r="G111" s="20" t="s">
        <v>22</v>
      </c>
      <c r="H111" s="20" t="s">
        <v>7223</v>
      </c>
      <c r="I111" s="22">
        <v>350</v>
      </c>
      <c r="J111" s="20" t="s">
        <v>23</v>
      </c>
      <c r="K111" s="20" t="s">
        <v>24</v>
      </c>
      <c r="L111" s="22">
        <v>149</v>
      </c>
      <c r="M111" s="20" t="s">
        <v>117</v>
      </c>
      <c r="N111" s="21">
        <v>46319.770636574074</v>
      </c>
      <c r="O111" s="22">
        <v>290</v>
      </c>
      <c r="P111" s="20" t="s">
        <v>26</v>
      </c>
      <c r="Q111" s="22">
        <v>190</v>
      </c>
      <c r="R111" s="3" t="str">
        <f>IF(OR(G111="12R",G111="12L"),_xlfn.XLOOKUP(C111,DB!$A$2:$A$255,DB!$B$2:$B$255,""),IF(OR(G111="30L",G111="30R"),_xlfn.XLOOKUP(C111,DB!$A$2:$A$255,DB!$C$2:$C$255,""),""))</f>
        <v>TAKUX</v>
      </c>
      <c r="S111" s="3">
        <f t="shared" si="1"/>
        <v>18</v>
      </c>
      <c r="T111" s="3" t="str">
        <f>_xlfn.XLOOKUP(C111,DB!$A$2:$A$255,DB!$D$2:$D$255,"")</f>
        <v>Sector 7</v>
      </c>
    </row>
    <row r="112" spans="1:20" x14ac:dyDescent="0.2">
      <c r="A112" s="20" t="s">
        <v>7224</v>
      </c>
      <c r="B112" s="20" t="s">
        <v>18</v>
      </c>
      <c r="C112" s="20" t="s">
        <v>18</v>
      </c>
      <c r="D112" s="20" t="s">
        <v>7225</v>
      </c>
      <c r="E112" s="20"/>
      <c r="F112" s="21">
        <v>46319.761932870373</v>
      </c>
      <c r="G112" s="20" t="s">
        <v>22</v>
      </c>
      <c r="H112" s="20" t="s">
        <v>7226</v>
      </c>
      <c r="I112" s="22">
        <v>15</v>
      </c>
      <c r="J112" s="20" t="s">
        <v>139</v>
      </c>
      <c r="K112" s="20" t="s">
        <v>51</v>
      </c>
      <c r="L112" s="22">
        <v>244</v>
      </c>
      <c r="M112" s="20" t="s">
        <v>18</v>
      </c>
      <c r="N112" s="21">
        <v>46319.816701388889</v>
      </c>
      <c r="O112" s="22">
        <v>0</v>
      </c>
      <c r="P112" s="20" t="s">
        <v>137</v>
      </c>
      <c r="Q112" s="22">
        <v>15</v>
      </c>
      <c r="R112" s="3" t="str">
        <f>IF(OR(G112="12R",G112="12L"),_xlfn.XLOOKUP(C112,DB!$A$2:$A$255,DB!$B$2:$B$255,""),IF(OR(G112="30L",G112="30R"),_xlfn.XLOOKUP(C112,DB!$A$2:$A$255,DB!$C$2:$C$255,""),""))</f>
        <v/>
      </c>
      <c r="S112" s="3">
        <f t="shared" si="1"/>
        <v>18</v>
      </c>
      <c r="T112" s="3" t="str">
        <f>_xlfn.XLOOKUP(C112,DB!$A$2:$A$255,DB!$D$2:$D$255,"")</f>
        <v/>
      </c>
    </row>
    <row r="113" spans="1:20" x14ac:dyDescent="0.2">
      <c r="A113" s="20" t="s">
        <v>233</v>
      </c>
      <c r="B113" s="20" t="s">
        <v>18</v>
      </c>
      <c r="C113" s="20" t="s">
        <v>234</v>
      </c>
      <c r="D113" s="20" t="s">
        <v>44</v>
      </c>
      <c r="E113" s="20" t="s">
        <v>6316</v>
      </c>
      <c r="F113" s="21">
        <v>46319.761956018519</v>
      </c>
      <c r="G113" s="20" t="s">
        <v>22</v>
      </c>
      <c r="H113" s="20" t="s">
        <v>7227</v>
      </c>
      <c r="I113" s="22">
        <v>340</v>
      </c>
      <c r="J113" s="20" t="s">
        <v>23</v>
      </c>
      <c r="K113" s="20" t="s">
        <v>24</v>
      </c>
      <c r="L113" s="22">
        <v>876</v>
      </c>
      <c r="M113" s="20" t="s">
        <v>36</v>
      </c>
      <c r="N113" s="21">
        <v>46319.811782407407</v>
      </c>
      <c r="O113" s="22">
        <v>340</v>
      </c>
      <c r="P113" s="20" t="s">
        <v>26</v>
      </c>
      <c r="Q113" s="22">
        <v>190</v>
      </c>
      <c r="R113" s="3" t="str">
        <f>IF(OR(G113="12R",G113="12L"),_xlfn.XLOOKUP(C113,DB!$A$2:$A$255,DB!$B$2:$B$255,""),IF(OR(G113="30L",G113="30R"),_xlfn.XLOOKUP(C113,DB!$A$2:$A$255,DB!$C$2:$C$255,""),""))</f>
        <v>UDGUV</v>
      </c>
      <c r="S113" s="3">
        <f t="shared" si="1"/>
        <v>18</v>
      </c>
      <c r="T113" s="3" t="str">
        <f>_xlfn.XLOOKUP(C113,DB!$A$2:$A$255,DB!$D$2:$D$255,"")</f>
        <v>Sector 2</v>
      </c>
    </row>
    <row r="114" spans="1:20" x14ac:dyDescent="0.2">
      <c r="A114" s="20" t="s">
        <v>253</v>
      </c>
      <c r="B114" s="20" t="s">
        <v>18</v>
      </c>
      <c r="C114" s="20" t="s">
        <v>122</v>
      </c>
      <c r="D114" s="20" t="s">
        <v>123</v>
      </c>
      <c r="E114" s="20" t="s">
        <v>7228</v>
      </c>
      <c r="F114" s="21">
        <v>46319.763761574075</v>
      </c>
      <c r="G114" s="20" t="s">
        <v>22</v>
      </c>
      <c r="H114" s="20" t="s">
        <v>7229</v>
      </c>
      <c r="I114" s="22">
        <v>300</v>
      </c>
      <c r="J114" s="20" t="s">
        <v>23</v>
      </c>
      <c r="K114" s="20" t="s">
        <v>24</v>
      </c>
      <c r="L114" s="22">
        <v>541</v>
      </c>
      <c r="M114" s="20" t="s">
        <v>130</v>
      </c>
      <c r="N114" s="21">
        <v>46319.794722222221</v>
      </c>
      <c r="O114" s="22">
        <v>340</v>
      </c>
      <c r="P114" s="20" t="s">
        <v>26</v>
      </c>
      <c r="Q114" s="22">
        <v>40</v>
      </c>
      <c r="R114" s="3" t="str">
        <f>IF(OR(G114="12R",G114="12L"),_xlfn.XLOOKUP(C114,DB!$A$2:$A$255,DB!$B$2:$B$255,""),IF(OR(G114="30L",G114="30R"),_xlfn.XLOOKUP(C114,DB!$A$2:$A$255,DB!$C$2:$C$255,""),""))</f>
        <v>ENEBA</v>
      </c>
      <c r="S114" s="3">
        <f t="shared" si="1"/>
        <v>18</v>
      </c>
      <c r="T114" s="3" t="str">
        <f>_xlfn.XLOOKUP(C114,DB!$A$2:$A$255,DB!$D$2:$D$255,"")</f>
        <v>Sector 3</v>
      </c>
    </row>
    <row r="115" spans="1:20" x14ac:dyDescent="0.2">
      <c r="A115" s="20" t="s">
        <v>240</v>
      </c>
      <c r="B115" s="20" t="s">
        <v>18</v>
      </c>
      <c r="C115" s="20" t="s">
        <v>28</v>
      </c>
      <c r="D115" s="20" t="s">
        <v>241</v>
      </c>
      <c r="E115" s="20" t="s">
        <v>7230</v>
      </c>
      <c r="F115" s="21">
        <v>46319.765057870369</v>
      </c>
      <c r="G115" s="20" t="s">
        <v>22</v>
      </c>
      <c r="H115" s="20" t="s">
        <v>7231</v>
      </c>
      <c r="I115" s="22">
        <v>370</v>
      </c>
      <c r="J115" s="20" t="s">
        <v>23</v>
      </c>
      <c r="K115" s="20" t="s">
        <v>24</v>
      </c>
      <c r="L115" s="22">
        <v>353</v>
      </c>
      <c r="M115" s="20" t="s">
        <v>31</v>
      </c>
      <c r="N115" s="21">
        <v>46319.786736111113</v>
      </c>
      <c r="O115" s="22">
        <v>390</v>
      </c>
      <c r="P115" s="20" t="s">
        <v>26</v>
      </c>
      <c r="Q115" s="22">
        <v>40</v>
      </c>
      <c r="R115" s="3" t="str">
        <f>IF(OR(G115="12R",G115="12L"),_xlfn.XLOOKUP(C115,DB!$A$2:$A$255,DB!$B$2:$B$255,""),IF(OR(G115="30L",G115="30R"),_xlfn.XLOOKUP(C115,DB!$A$2:$A$255,DB!$C$2:$C$255,""),""))</f>
        <v>OMSUK</v>
      </c>
      <c r="S115" s="3">
        <f t="shared" si="1"/>
        <v>18</v>
      </c>
      <c r="T115" s="3" t="str">
        <f>_xlfn.XLOOKUP(C115,DB!$A$2:$A$255,DB!$D$2:$D$255,"")</f>
        <v>Sector 3</v>
      </c>
    </row>
    <row r="116" spans="1:20" x14ac:dyDescent="0.2">
      <c r="A116" s="20" t="s">
        <v>5754</v>
      </c>
      <c r="B116" s="20" t="s">
        <v>18</v>
      </c>
      <c r="C116" s="20" t="s">
        <v>927</v>
      </c>
      <c r="D116" s="20" t="s">
        <v>5755</v>
      </c>
      <c r="E116" s="20"/>
      <c r="F116" s="21">
        <v>46319.766493055555</v>
      </c>
      <c r="G116" s="20" t="s">
        <v>22</v>
      </c>
      <c r="H116" s="20" t="s">
        <v>7232</v>
      </c>
      <c r="I116" s="22">
        <v>15</v>
      </c>
      <c r="J116" s="20" t="s">
        <v>139</v>
      </c>
      <c r="K116" s="20" t="s">
        <v>51</v>
      </c>
      <c r="L116" s="22">
        <v>168</v>
      </c>
      <c r="M116" s="20" t="s">
        <v>927</v>
      </c>
      <c r="N116" s="21">
        <v>46319.795023148152</v>
      </c>
      <c r="O116" s="22">
        <v>0</v>
      </c>
      <c r="P116" s="20" t="s">
        <v>137</v>
      </c>
      <c r="Q116" s="22">
        <v>15</v>
      </c>
      <c r="R116" s="3" t="str">
        <f>IF(OR(G116="12R",G116="12L"),_xlfn.XLOOKUP(C116,DB!$A$2:$A$255,DB!$B$2:$B$255,""),IF(OR(G116="30L",G116="30R"),_xlfn.XLOOKUP(C116,DB!$A$2:$A$255,DB!$C$2:$C$255,""),""))</f>
        <v/>
      </c>
      <c r="S116" s="3">
        <f t="shared" si="1"/>
        <v>18</v>
      </c>
      <c r="T116" s="3" t="str">
        <f>_xlfn.XLOOKUP(C116,DB!$A$2:$A$255,DB!$D$2:$D$255,"")</f>
        <v/>
      </c>
    </row>
    <row r="117" spans="1:20" x14ac:dyDescent="0.2">
      <c r="A117" s="20" t="s">
        <v>1481</v>
      </c>
      <c r="B117" s="20" t="s">
        <v>18</v>
      </c>
      <c r="C117" s="20" t="s">
        <v>854</v>
      </c>
      <c r="D117" s="20" t="s">
        <v>116</v>
      </c>
      <c r="E117" s="20" t="s">
        <v>4237</v>
      </c>
      <c r="F117" s="21">
        <v>46319.767893518518</v>
      </c>
      <c r="G117" s="20" t="s">
        <v>22</v>
      </c>
      <c r="H117" s="20" t="s">
        <v>7233</v>
      </c>
      <c r="I117" s="22">
        <v>320</v>
      </c>
      <c r="J117" s="20" t="s">
        <v>23</v>
      </c>
      <c r="K117" s="20" t="s">
        <v>24</v>
      </c>
      <c r="L117" s="22">
        <v>548</v>
      </c>
      <c r="M117" s="20" t="s">
        <v>130</v>
      </c>
      <c r="N117" s="21">
        <v>46319.798587962963</v>
      </c>
      <c r="O117" s="22">
        <v>320</v>
      </c>
      <c r="P117" s="20" t="s">
        <v>26</v>
      </c>
      <c r="Q117" s="22">
        <v>40</v>
      </c>
      <c r="R117" s="3" t="str">
        <f>IF(OR(G117="12R",G117="12L"),_xlfn.XLOOKUP(C117,DB!$A$2:$A$255,DB!$B$2:$B$255,""),IF(OR(G117="30L",G117="30R"),_xlfn.XLOOKUP(C117,DB!$A$2:$A$255,DB!$C$2:$C$255,""),""))</f>
        <v>UDGUV</v>
      </c>
      <c r="S117" s="3">
        <f t="shared" si="1"/>
        <v>18</v>
      </c>
      <c r="T117" s="3" t="str">
        <f>_xlfn.XLOOKUP(C117,DB!$A$2:$A$255,DB!$D$2:$D$255,"")</f>
        <v>Sector 2</v>
      </c>
    </row>
    <row r="118" spans="1:20" x14ac:dyDescent="0.2">
      <c r="A118" s="20" t="s">
        <v>243</v>
      </c>
      <c r="B118" s="20" t="s">
        <v>18</v>
      </c>
      <c r="C118" s="20" t="s">
        <v>144</v>
      </c>
      <c r="D118" s="20" t="s">
        <v>61</v>
      </c>
      <c r="E118" s="20" t="s">
        <v>940</v>
      </c>
      <c r="F118" s="21">
        <v>46319.769293981481</v>
      </c>
      <c r="G118" s="20" t="s">
        <v>22</v>
      </c>
      <c r="H118" s="20" t="s">
        <v>7234</v>
      </c>
      <c r="I118" s="22">
        <v>350</v>
      </c>
      <c r="J118" s="20" t="s">
        <v>23</v>
      </c>
      <c r="K118" s="20" t="s">
        <v>24</v>
      </c>
      <c r="L118" s="22">
        <v>356</v>
      </c>
      <c r="M118" s="20" t="s">
        <v>31</v>
      </c>
      <c r="N118" s="21">
        <v>46319.790231481486</v>
      </c>
      <c r="O118" s="22">
        <v>310</v>
      </c>
      <c r="P118" s="20" t="s">
        <v>26</v>
      </c>
      <c r="Q118" s="22">
        <v>40</v>
      </c>
      <c r="R118" s="3" t="str">
        <f>IF(OR(G118="12R",G118="12L"),_xlfn.XLOOKUP(C118,DB!$A$2:$A$255,DB!$B$2:$B$255,""),IF(OR(G118="30L",G118="30R"),_xlfn.XLOOKUP(C118,DB!$A$2:$A$255,DB!$C$2:$C$255,""),""))</f>
        <v>OMSUK</v>
      </c>
      <c r="S118" s="3">
        <f t="shared" si="1"/>
        <v>18</v>
      </c>
      <c r="T118" s="3" t="str">
        <f>_xlfn.XLOOKUP(C118,DB!$A$2:$A$255,DB!$D$2:$D$255,"")</f>
        <v>Sector 3</v>
      </c>
    </row>
    <row r="119" spans="1:20" x14ac:dyDescent="0.2">
      <c r="A119" s="20" t="s">
        <v>3652</v>
      </c>
      <c r="B119" s="20" t="s">
        <v>18</v>
      </c>
      <c r="C119" s="20" t="s">
        <v>330</v>
      </c>
      <c r="D119" s="20" t="s">
        <v>129</v>
      </c>
      <c r="E119" s="20" t="s">
        <v>4634</v>
      </c>
      <c r="F119" s="21">
        <v>46319.771516203706</v>
      </c>
      <c r="G119" s="20" t="s">
        <v>22</v>
      </c>
      <c r="H119" s="20" t="s">
        <v>7235</v>
      </c>
      <c r="I119" s="22">
        <v>330</v>
      </c>
      <c r="J119" s="20" t="s">
        <v>23</v>
      </c>
      <c r="K119" s="20" t="s">
        <v>24</v>
      </c>
      <c r="L119" s="22">
        <v>359</v>
      </c>
      <c r="M119" s="20" t="s">
        <v>31</v>
      </c>
      <c r="N119" s="21">
        <v>46319.792233796295</v>
      </c>
      <c r="O119" s="22">
        <v>330</v>
      </c>
      <c r="P119" s="20" t="s">
        <v>26</v>
      </c>
      <c r="Q119" s="22">
        <v>40</v>
      </c>
      <c r="R119" s="3" t="str">
        <f>IF(OR(G119="12R",G119="12L"),_xlfn.XLOOKUP(C119,DB!$A$2:$A$255,DB!$B$2:$B$255,""),IF(OR(G119="30L",G119="30R"),_xlfn.XLOOKUP(C119,DB!$A$2:$A$255,DB!$C$2:$C$255,""),""))</f>
        <v>OMSUK</v>
      </c>
      <c r="S119" s="3">
        <f t="shared" si="1"/>
        <v>18</v>
      </c>
      <c r="T119" s="3" t="str">
        <f>_xlfn.XLOOKUP(C119,DB!$A$2:$A$255,DB!$D$2:$D$255,"")</f>
        <v>Sector 3</v>
      </c>
    </row>
    <row r="120" spans="1:20" x14ac:dyDescent="0.2">
      <c r="A120" s="20" t="s">
        <v>231</v>
      </c>
      <c r="B120" s="20" t="s">
        <v>18</v>
      </c>
      <c r="C120" s="20" t="s">
        <v>33</v>
      </c>
      <c r="D120" s="20" t="s">
        <v>20</v>
      </c>
      <c r="E120" s="20" t="s">
        <v>562</v>
      </c>
      <c r="F120" s="21">
        <v>46319.77344907407</v>
      </c>
      <c r="G120" s="20" t="s">
        <v>22</v>
      </c>
      <c r="H120" s="20" t="s">
        <v>561</v>
      </c>
      <c r="I120" s="22">
        <v>300</v>
      </c>
      <c r="J120" s="20" t="s">
        <v>23</v>
      </c>
      <c r="K120" s="20" t="s">
        <v>24</v>
      </c>
      <c r="L120" s="22">
        <v>865</v>
      </c>
      <c r="M120" s="20" t="s">
        <v>36</v>
      </c>
      <c r="N120" s="21">
        <v>46319.820486111115</v>
      </c>
      <c r="O120" s="22">
        <v>300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190</v>
      </c>
      <c r="B121" s="20" t="s">
        <v>18</v>
      </c>
      <c r="C121" s="20" t="s">
        <v>19</v>
      </c>
      <c r="D121" s="20" t="s">
        <v>54</v>
      </c>
      <c r="E121" s="20" t="s">
        <v>394</v>
      </c>
      <c r="F121" s="21">
        <v>46319.775150462963</v>
      </c>
      <c r="G121" s="20" t="s">
        <v>22</v>
      </c>
      <c r="H121" s="20" t="s">
        <v>7236</v>
      </c>
      <c r="I121" s="22">
        <v>380</v>
      </c>
      <c r="J121" s="20" t="s">
        <v>23</v>
      </c>
      <c r="K121" s="20" t="s">
        <v>24</v>
      </c>
      <c r="L121" s="22">
        <v>873</v>
      </c>
      <c r="M121" s="20" t="s">
        <v>181</v>
      </c>
      <c r="N121" s="21">
        <v>46319.826458333337</v>
      </c>
      <c r="O121" s="22">
        <v>380</v>
      </c>
      <c r="P121" s="20" t="s">
        <v>26</v>
      </c>
      <c r="Q121" s="22">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245</v>
      </c>
      <c r="B122" s="20" t="s">
        <v>18</v>
      </c>
      <c r="C122" s="20" t="s">
        <v>246</v>
      </c>
      <c r="D122" s="20" t="s">
        <v>247</v>
      </c>
      <c r="E122" s="20" t="s">
        <v>6762</v>
      </c>
      <c r="F122" s="21">
        <v>46319.776539351849</v>
      </c>
      <c r="G122" s="20" t="s">
        <v>22</v>
      </c>
      <c r="H122" s="20" t="s">
        <v>7237</v>
      </c>
      <c r="I122" s="22">
        <v>120</v>
      </c>
      <c r="J122" s="20" t="s">
        <v>23</v>
      </c>
      <c r="K122" s="20" t="s">
        <v>24</v>
      </c>
      <c r="L122" s="22">
        <v>358</v>
      </c>
      <c r="M122" s="20" t="s">
        <v>246</v>
      </c>
      <c r="N122" s="21">
        <v>46319.83898148148</v>
      </c>
      <c r="O122" s="22">
        <v>0</v>
      </c>
      <c r="P122" s="20" t="s">
        <v>137</v>
      </c>
      <c r="Q122" s="22">
        <v>40</v>
      </c>
      <c r="R122" s="3" t="str">
        <f>IF(OR(G122="12R",G122="12L"),_xlfn.XLOOKUP(C122,DB!$A$2:$A$255,DB!$B$2:$B$255,""),IF(OR(G122="30L",G122="30R"),_xlfn.XLOOKUP(C122,DB!$A$2:$A$255,DB!$C$2:$C$255,""),""))</f>
        <v>CZM</v>
      </c>
      <c r="S122" s="3">
        <f t="shared" si="1"/>
        <v>18</v>
      </c>
      <c r="T122" s="3" t="str">
        <f>_xlfn.XLOOKUP(C122,DB!$A$2:$A$255,DB!$D$2:$D$255,"")</f>
        <v>Sector 7</v>
      </c>
    </row>
    <row r="123" spans="1:20" x14ac:dyDescent="0.2">
      <c r="A123" s="20" t="s">
        <v>1864</v>
      </c>
      <c r="B123" s="20" t="s">
        <v>18</v>
      </c>
      <c r="C123" s="20" t="s">
        <v>215</v>
      </c>
      <c r="D123" s="20" t="s">
        <v>116</v>
      </c>
      <c r="E123" s="20" t="s">
        <v>413</v>
      </c>
      <c r="F123" s="21">
        <v>46319.77989583333</v>
      </c>
      <c r="G123" s="20" t="s">
        <v>22</v>
      </c>
      <c r="H123" s="20" t="s">
        <v>7238</v>
      </c>
      <c r="I123" s="22">
        <v>340</v>
      </c>
      <c r="J123" s="20" t="s">
        <v>23</v>
      </c>
      <c r="K123" s="20" t="s">
        <v>24</v>
      </c>
      <c r="L123" s="22">
        <v>424</v>
      </c>
      <c r="M123" s="20" t="s">
        <v>204</v>
      </c>
      <c r="N123" s="21">
        <v>46319.804178240738</v>
      </c>
      <c r="O123" s="22">
        <v>340</v>
      </c>
      <c r="P123" s="20" t="s">
        <v>26</v>
      </c>
      <c r="Q123" s="22">
        <v>40</v>
      </c>
      <c r="R123" s="3" t="str">
        <f>IF(OR(G123="12R",G123="12L"),_xlfn.XLOOKUP(C123,DB!$A$2:$A$255,DB!$B$2:$B$255,""),IF(OR(G123="30L",G123="30R"),_xlfn.XLOOKUP(C123,DB!$A$2:$A$255,DB!$C$2:$C$255,""),""))</f>
        <v>OMSUK</v>
      </c>
      <c r="S123" s="3">
        <f t="shared" si="1"/>
        <v>18</v>
      </c>
      <c r="T123" s="3" t="str">
        <f>_xlfn.XLOOKUP(C123,DB!$A$2:$A$255,DB!$D$2:$D$255,"")</f>
        <v>Sector 3</v>
      </c>
    </row>
    <row r="124" spans="1:20" x14ac:dyDescent="0.2">
      <c r="A124" s="20" t="s">
        <v>244</v>
      </c>
      <c r="B124" s="20" t="s">
        <v>18</v>
      </c>
      <c r="C124" s="20" t="s">
        <v>28</v>
      </c>
      <c r="D124" s="20" t="s">
        <v>29</v>
      </c>
      <c r="E124" s="20" t="s">
        <v>1270</v>
      </c>
      <c r="F124" s="21">
        <v>46319.783090277779</v>
      </c>
      <c r="G124" s="20" t="s">
        <v>22</v>
      </c>
      <c r="H124" s="20" t="s">
        <v>7239</v>
      </c>
      <c r="I124" s="22">
        <v>370</v>
      </c>
      <c r="J124" s="20" t="s">
        <v>23</v>
      </c>
      <c r="K124" s="20" t="s">
        <v>24</v>
      </c>
      <c r="L124" s="22">
        <v>357</v>
      </c>
      <c r="M124" s="20" t="s">
        <v>31</v>
      </c>
      <c r="N124" s="21">
        <v>46319.804652777777</v>
      </c>
      <c r="O124" s="22">
        <v>370</v>
      </c>
      <c r="P124" s="20" t="s">
        <v>26</v>
      </c>
      <c r="Q124" s="22">
        <v>40</v>
      </c>
      <c r="R124" s="3" t="str">
        <f>IF(OR(G124="12R",G124="12L"),_xlfn.XLOOKUP(C124,DB!$A$2:$A$255,DB!$B$2:$B$255,""),IF(OR(G124="30L",G124="30R"),_xlfn.XLOOKUP(C124,DB!$A$2:$A$255,DB!$C$2:$C$255,""),""))</f>
        <v>OMSUK</v>
      </c>
      <c r="S124" s="3">
        <f t="shared" si="1"/>
        <v>18</v>
      </c>
      <c r="T124" s="3" t="str">
        <f>_xlfn.XLOOKUP(C124,DB!$A$2:$A$255,DB!$D$2:$D$255,"")</f>
        <v>Sector 3</v>
      </c>
    </row>
    <row r="125" spans="1:20" x14ac:dyDescent="0.2">
      <c r="A125" s="20" t="s">
        <v>264</v>
      </c>
      <c r="B125" s="20" t="s">
        <v>18</v>
      </c>
      <c r="C125" s="20" t="s">
        <v>224</v>
      </c>
      <c r="D125" s="20" t="s">
        <v>116</v>
      </c>
      <c r="E125" s="20" t="s">
        <v>3973</v>
      </c>
      <c r="F125" s="21">
        <v>46319.784351851849</v>
      </c>
      <c r="G125" s="20" t="s">
        <v>22</v>
      </c>
      <c r="H125" s="20" t="s">
        <v>7240</v>
      </c>
      <c r="I125" s="22">
        <v>300</v>
      </c>
      <c r="J125" s="20" t="s">
        <v>23</v>
      </c>
      <c r="K125" s="20" t="s">
        <v>24</v>
      </c>
      <c r="L125" s="22">
        <v>534</v>
      </c>
      <c r="M125" s="20" t="s">
        <v>130</v>
      </c>
      <c r="N125" s="21">
        <v>46319.816886574074</v>
      </c>
      <c r="O125" s="22">
        <v>400</v>
      </c>
      <c r="P125" s="20" t="s">
        <v>26</v>
      </c>
      <c r="Q125" s="22">
        <v>40</v>
      </c>
      <c r="R125" s="3" t="str">
        <f>IF(OR(G125="12R",G125="12L"),_xlfn.XLOOKUP(C125,DB!$A$2:$A$255,DB!$B$2:$B$255,""),IF(OR(G125="30L",G125="30R"),_xlfn.XLOOKUP(C125,DB!$A$2:$A$255,DB!$C$2:$C$255,""),""))</f>
        <v>ENEBA</v>
      </c>
      <c r="S125" s="3">
        <f t="shared" si="1"/>
        <v>18</v>
      </c>
      <c r="T125" s="3" t="str">
        <f>_xlfn.XLOOKUP(C125,DB!$A$2:$A$255,DB!$D$2:$D$255,"")</f>
        <v>Sector 3</v>
      </c>
    </row>
    <row r="126" spans="1:20" x14ac:dyDescent="0.2">
      <c r="A126" s="20" t="s">
        <v>1869</v>
      </c>
      <c r="B126" s="20" t="s">
        <v>18</v>
      </c>
      <c r="C126" s="20" t="s">
        <v>101</v>
      </c>
      <c r="D126" s="20" t="s">
        <v>54</v>
      </c>
      <c r="E126" s="20" t="s">
        <v>112</v>
      </c>
      <c r="F126" s="21">
        <v>46319.785196759258</v>
      </c>
      <c r="G126" s="20" t="s">
        <v>22</v>
      </c>
      <c r="H126" s="20" t="s">
        <v>184</v>
      </c>
      <c r="I126" s="22">
        <v>380</v>
      </c>
      <c r="J126" s="20" t="s">
        <v>23</v>
      </c>
      <c r="K126" s="20" t="s">
        <v>24</v>
      </c>
      <c r="L126" s="22">
        <v>859</v>
      </c>
      <c r="M126" s="20" t="s">
        <v>46</v>
      </c>
      <c r="N126" s="21">
        <v>46319.835648148146</v>
      </c>
      <c r="O126" s="22">
        <v>380</v>
      </c>
      <c r="P126" s="20" t="s">
        <v>26</v>
      </c>
      <c r="Q126" s="22">
        <v>190</v>
      </c>
      <c r="R126" s="3" t="str">
        <f>IF(OR(G126="12R",G126="12L"),_xlfn.XLOOKUP(C126,DB!$A$2:$A$255,DB!$B$2:$B$255,""),IF(OR(G126="30L",G126="30R"),_xlfn.XLOOKUP(C126,DB!$A$2:$A$255,DB!$C$2:$C$255,""),""))</f>
        <v>UDGUV</v>
      </c>
      <c r="S126" s="3">
        <f t="shared" si="1"/>
        <v>18</v>
      </c>
      <c r="T126" s="3" t="str">
        <f>_xlfn.XLOOKUP(C126,DB!$A$2:$A$255,DB!$D$2:$D$255,"")</f>
        <v>Sector 2</v>
      </c>
    </row>
    <row r="127" spans="1:20" x14ac:dyDescent="0.2">
      <c r="A127" s="20" t="s">
        <v>257</v>
      </c>
      <c r="B127" s="20" t="s">
        <v>18</v>
      </c>
      <c r="C127" s="20" t="s">
        <v>122</v>
      </c>
      <c r="D127" s="20" t="s">
        <v>123</v>
      </c>
      <c r="E127" s="20" t="s">
        <v>7241</v>
      </c>
      <c r="F127" s="21">
        <v>46319.786597222221</v>
      </c>
      <c r="G127" s="20" t="s">
        <v>22</v>
      </c>
      <c r="H127" s="20" t="s">
        <v>7242</v>
      </c>
      <c r="I127" s="22">
        <v>340</v>
      </c>
      <c r="J127" s="20" t="s">
        <v>23</v>
      </c>
      <c r="K127" s="20" t="s">
        <v>24</v>
      </c>
      <c r="L127" s="22">
        <v>570</v>
      </c>
      <c r="M127" s="20" t="s">
        <v>130</v>
      </c>
      <c r="N127" s="21">
        <v>46319.818298611106</v>
      </c>
      <c r="O127" s="22">
        <v>340</v>
      </c>
      <c r="P127" s="20" t="s">
        <v>26</v>
      </c>
      <c r="Q127" s="22">
        <v>40</v>
      </c>
      <c r="R127" s="3" t="str">
        <f>IF(OR(G127="12R",G127="12L"),_xlfn.XLOOKUP(C127,DB!$A$2:$A$255,DB!$B$2:$B$255,""),IF(OR(G127="30L",G127="30R"),_xlfn.XLOOKUP(C127,DB!$A$2:$A$255,DB!$C$2:$C$255,""),""))</f>
        <v>ENEBA</v>
      </c>
      <c r="S127" s="3">
        <f t="shared" si="1"/>
        <v>18</v>
      </c>
      <c r="T127" s="3" t="str">
        <f>_xlfn.XLOOKUP(C127,DB!$A$2:$A$255,DB!$D$2:$D$255,"")</f>
        <v>Sector 3</v>
      </c>
    </row>
    <row r="128" spans="1:20" x14ac:dyDescent="0.2">
      <c r="A128" s="20" t="s">
        <v>226</v>
      </c>
      <c r="B128" s="20" t="s">
        <v>18</v>
      </c>
      <c r="C128" s="20" t="s">
        <v>227</v>
      </c>
      <c r="D128" s="20" t="s">
        <v>54</v>
      </c>
      <c r="E128" s="20" t="s">
        <v>2288</v>
      </c>
      <c r="F128" s="21">
        <v>46319.787662037037</v>
      </c>
      <c r="G128" s="20" t="s">
        <v>22</v>
      </c>
      <c r="H128" s="20" t="s">
        <v>7243</v>
      </c>
      <c r="I128" s="22">
        <v>390</v>
      </c>
      <c r="J128" s="20" t="s">
        <v>23</v>
      </c>
      <c r="K128" s="20" t="s">
        <v>24</v>
      </c>
      <c r="L128" s="22">
        <v>151</v>
      </c>
      <c r="M128" s="20" t="s">
        <v>117</v>
      </c>
      <c r="N128" s="21">
        <v>46319.797314814816</v>
      </c>
      <c r="O128" s="22">
        <v>297</v>
      </c>
      <c r="P128" s="20" t="s">
        <v>26</v>
      </c>
      <c r="Q128" s="22">
        <v>190</v>
      </c>
      <c r="R128" s="3" t="str">
        <f>IF(OR(G128="12R",G128="12L"),_xlfn.XLOOKUP(C128,DB!$A$2:$A$255,DB!$B$2:$B$255,""),IF(OR(G128="30L",G128="30R"),_xlfn.XLOOKUP(C128,DB!$A$2:$A$255,DB!$C$2:$C$255,""),""))</f>
        <v>TAKUX</v>
      </c>
      <c r="S128" s="3">
        <f t="shared" si="1"/>
        <v>18</v>
      </c>
      <c r="T128" s="3" t="str">
        <f>_xlfn.XLOOKUP(C128,DB!$A$2:$A$255,DB!$D$2:$D$255,"")</f>
        <v>Sector 7</v>
      </c>
    </row>
    <row r="129" spans="1:20" x14ac:dyDescent="0.2">
      <c r="A129" s="20" t="s">
        <v>3685</v>
      </c>
      <c r="B129" s="20" t="s">
        <v>18</v>
      </c>
      <c r="C129" s="20" t="s">
        <v>199</v>
      </c>
      <c r="D129" s="20" t="s">
        <v>61</v>
      </c>
      <c r="E129" s="20" t="s">
        <v>5238</v>
      </c>
      <c r="F129" s="21">
        <v>46319.789016203707</v>
      </c>
      <c r="G129" s="20" t="s">
        <v>22</v>
      </c>
      <c r="H129" s="20" t="s">
        <v>4787</v>
      </c>
      <c r="I129" s="22">
        <v>330</v>
      </c>
      <c r="J129" s="20" t="s">
        <v>23</v>
      </c>
      <c r="K129" s="20" t="s">
        <v>24</v>
      </c>
      <c r="L129" s="22">
        <v>359</v>
      </c>
      <c r="M129" s="20" t="s">
        <v>31</v>
      </c>
      <c r="N129" s="21">
        <v>46319.80976851852</v>
      </c>
      <c r="O129" s="22">
        <v>330</v>
      </c>
      <c r="P129" s="20" t="s">
        <v>26</v>
      </c>
      <c r="Q129" s="22">
        <v>40</v>
      </c>
      <c r="R129" s="3" t="str">
        <f>IF(OR(G129="12R",G129="12L"),_xlfn.XLOOKUP(C129,DB!$A$2:$A$255,DB!$B$2:$B$255,""),IF(OR(G129="30L",G129="30R"),_xlfn.XLOOKUP(C129,DB!$A$2:$A$255,DB!$C$2:$C$255,""),""))</f>
        <v>OMSUK</v>
      </c>
      <c r="S129" s="3">
        <f t="shared" si="1"/>
        <v>18</v>
      </c>
      <c r="T129" s="3" t="str">
        <f>_xlfn.XLOOKUP(C129,DB!$A$2:$A$255,DB!$D$2:$D$255,"")</f>
        <v>Sector 3</v>
      </c>
    </row>
    <row r="130" spans="1:20" x14ac:dyDescent="0.2">
      <c r="A130" s="20" t="s">
        <v>258</v>
      </c>
      <c r="B130" s="20" t="s">
        <v>18</v>
      </c>
      <c r="C130" s="20" t="s">
        <v>128</v>
      </c>
      <c r="D130" s="20" t="s">
        <v>61</v>
      </c>
      <c r="E130" s="20" t="s">
        <v>1662</v>
      </c>
      <c r="F130" s="21">
        <v>46319.79115740741</v>
      </c>
      <c r="G130" s="20" t="s">
        <v>22</v>
      </c>
      <c r="H130" s="20" t="s">
        <v>7244</v>
      </c>
      <c r="I130" s="22">
        <v>300</v>
      </c>
      <c r="J130" s="20" t="s">
        <v>23</v>
      </c>
      <c r="K130" s="20" t="s">
        <v>24</v>
      </c>
      <c r="L130" s="22">
        <v>544</v>
      </c>
      <c r="M130" s="20" t="s">
        <v>130</v>
      </c>
      <c r="N130" s="21">
        <v>46319.821932870371</v>
      </c>
      <c r="O130" s="22">
        <v>300</v>
      </c>
      <c r="P130" s="20" t="s">
        <v>26</v>
      </c>
      <c r="Q130" s="22">
        <v>40</v>
      </c>
      <c r="R130" s="3" t="str">
        <f>IF(OR(G130="12R",G130="12L"),_xlfn.XLOOKUP(C130,DB!$A$2:$A$255,DB!$B$2:$B$255,""),IF(OR(G130="30L",G130="30R"),_xlfn.XLOOKUP(C130,DB!$A$2:$A$255,DB!$C$2:$C$255,""),""))</f>
        <v>ENEBA</v>
      </c>
      <c r="S130" s="3">
        <f t="shared" si="1"/>
        <v>18</v>
      </c>
      <c r="T130" s="3" t="str">
        <f>_xlfn.XLOOKUP(C130,DB!$A$2:$A$255,DB!$D$2:$D$255,"")</f>
        <v>Sector 3</v>
      </c>
    </row>
    <row r="131" spans="1:20" x14ac:dyDescent="0.2">
      <c r="A131" s="20" t="s">
        <v>509</v>
      </c>
      <c r="B131" s="20" t="s">
        <v>18</v>
      </c>
      <c r="C131" s="20" t="s">
        <v>134</v>
      </c>
      <c r="D131" s="20" t="s">
        <v>20</v>
      </c>
      <c r="E131" s="20" t="s">
        <v>7245</v>
      </c>
      <c r="F131" s="21">
        <v>46319.79241898148</v>
      </c>
      <c r="G131" s="20" t="s">
        <v>22</v>
      </c>
      <c r="H131" s="20" t="s">
        <v>7246</v>
      </c>
      <c r="I131" s="22">
        <v>370</v>
      </c>
      <c r="J131" s="20" t="s">
        <v>23</v>
      </c>
      <c r="K131" s="20" t="s">
        <v>24</v>
      </c>
      <c r="L131" s="22">
        <v>359</v>
      </c>
      <c r="M131" s="20" t="s">
        <v>31</v>
      </c>
      <c r="N131" s="21">
        <v>46319.813877314809</v>
      </c>
      <c r="O131" s="22">
        <v>370</v>
      </c>
      <c r="P131" s="20" t="s">
        <v>26</v>
      </c>
      <c r="Q131" s="22">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20" t="s">
        <v>251</v>
      </c>
      <c r="B132" s="20" t="s">
        <v>18</v>
      </c>
      <c r="C132" s="20" t="s">
        <v>63</v>
      </c>
      <c r="D132" s="20" t="s">
        <v>34</v>
      </c>
      <c r="E132" s="20" t="s">
        <v>252</v>
      </c>
      <c r="F132" s="21">
        <v>46319.793530092589</v>
      </c>
      <c r="G132" s="20" t="s">
        <v>22</v>
      </c>
      <c r="H132" s="20" t="s">
        <v>7247</v>
      </c>
      <c r="I132" s="22">
        <v>360</v>
      </c>
      <c r="J132" s="20" t="s">
        <v>23</v>
      </c>
      <c r="K132" s="20" t="s">
        <v>24</v>
      </c>
      <c r="L132" s="22">
        <v>868</v>
      </c>
      <c r="M132" s="20" t="s">
        <v>181</v>
      </c>
      <c r="N132" s="21">
        <v>46319.844189814816</v>
      </c>
      <c r="O132" s="22">
        <v>360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663</v>
      </c>
      <c r="B133" s="20" t="s">
        <v>18</v>
      </c>
      <c r="C133" s="20" t="s">
        <v>664</v>
      </c>
      <c r="D133" s="20" t="s">
        <v>29</v>
      </c>
      <c r="E133" s="20" t="s">
        <v>1155</v>
      </c>
      <c r="F133" s="21">
        <v>46319.796932870369</v>
      </c>
      <c r="G133" s="20" t="s">
        <v>22</v>
      </c>
      <c r="H133" s="20" t="s">
        <v>7248</v>
      </c>
      <c r="I133" s="22">
        <v>360</v>
      </c>
      <c r="J133" s="20" t="s">
        <v>23</v>
      </c>
      <c r="K133" s="20" t="s">
        <v>24</v>
      </c>
      <c r="L133" s="22">
        <v>383</v>
      </c>
      <c r="M133" s="20" t="s">
        <v>269</v>
      </c>
      <c r="N133" s="21">
        <v>46319.820023148146</v>
      </c>
      <c r="O133" s="22">
        <v>340</v>
      </c>
      <c r="P133" s="20" t="s">
        <v>26</v>
      </c>
      <c r="Q133" s="22">
        <v>40</v>
      </c>
      <c r="R133" s="3" t="str">
        <f>IF(OR(G133="12R",G133="12L"),_xlfn.XLOOKUP(C133,DB!$A$2:$A$255,DB!$B$2:$B$255,""),IF(OR(G133="30L",G133="30R"),_xlfn.XLOOKUP(C133,DB!$A$2:$A$255,DB!$C$2:$C$255,""),""))</f>
        <v>OMSUK</v>
      </c>
      <c r="S133" s="3">
        <f t="shared" si="2"/>
        <v>19</v>
      </c>
      <c r="T133" s="3" t="str">
        <f>_xlfn.XLOOKUP(C133,DB!$A$2:$A$255,DB!$D$2:$D$255,"")</f>
        <v>Sector 3</v>
      </c>
    </row>
    <row r="134" spans="1:20" x14ac:dyDescent="0.2">
      <c r="A134" s="20" t="s">
        <v>255</v>
      </c>
      <c r="B134" s="20" t="s">
        <v>18</v>
      </c>
      <c r="C134" s="20" t="s">
        <v>256</v>
      </c>
      <c r="D134" s="20" t="s">
        <v>61</v>
      </c>
      <c r="E134" s="20" t="s">
        <v>605</v>
      </c>
      <c r="F134" s="21">
        <v>46319.797476851847</v>
      </c>
      <c r="G134" s="20" t="s">
        <v>22</v>
      </c>
      <c r="H134" s="20" t="s">
        <v>7249</v>
      </c>
      <c r="I134" s="22">
        <v>300</v>
      </c>
      <c r="J134" s="20" t="s">
        <v>23</v>
      </c>
      <c r="K134" s="20" t="s">
        <v>24</v>
      </c>
      <c r="L134" s="22">
        <v>878</v>
      </c>
      <c r="M134" s="20" t="s">
        <v>36</v>
      </c>
      <c r="N134" s="21">
        <v>46319.846585648149</v>
      </c>
      <c r="O134" s="22">
        <v>300</v>
      </c>
      <c r="P134" s="20" t="s">
        <v>26</v>
      </c>
      <c r="Q134" s="22">
        <v>190</v>
      </c>
      <c r="R134" s="3" t="str">
        <f>IF(OR(G134="12R",G134="12L"),_xlfn.XLOOKUP(C134,DB!$A$2:$A$255,DB!$B$2:$B$255,""),IF(OR(G134="30L",G134="30R"),_xlfn.XLOOKUP(C134,DB!$A$2:$A$255,DB!$C$2:$C$255,""),""))</f>
        <v>UDGUV</v>
      </c>
      <c r="S134" s="3">
        <f t="shared" si="2"/>
        <v>19</v>
      </c>
      <c r="T134" s="3" t="str">
        <f>_xlfn.XLOOKUP(C134,DB!$A$2:$A$255,DB!$D$2:$D$255,"")</f>
        <v>Sector 2</v>
      </c>
    </row>
    <row r="135" spans="1:20" x14ac:dyDescent="0.2">
      <c r="A135" s="20" t="s">
        <v>265</v>
      </c>
      <c r="B135" s="20" t="s">
        <v>18</v>
      </c>
      <c r="C135" s="20" t="s">
        <v>148</v>
      </c>
      <c r="D135" s="20" t="s">
        <v>129</v>
      </c>
      <c r="E135" s="20" t="s">
        <v>1157</v>
      </c>
      <c r="F135" s="21">
        <v>46319.798541666663</v>
      </c>
      <c r="G135" s="20" t="s">
        <v>22</v>
      </c>
      <c r="H135" s="20" t="s">
        <v>7250</v>
      </c>
      <c r="I135" s="22">
        <v>370</v>
      </c>
      <c r="J135" s="20" t="s">
        <v>23</v>
      </c>
      <c r="K135" s="20" t="s">
        <v>24</v>
      </c>
      <c r="L135" s="22">
        <v>134</v>
      </c>
      <c r="M135" s="20" t="s">
        <v>40</v>
      </c>
      <c r="N135" s="21">
        <v>46319.807708333334</v>
      </c>
      <c r="O135" s="22">
        <v>253</v>
      </c>
      <c r="P135" s="20" t="s">
        <v>26</v>
      </c>
      <c r="Q135" s="22">
        <v>190</v>
      </c>
      <c r="R135" s="3" t="str">
        <f>IF(OR(G135="12R",G135="12L"),_xlfn.XLOOKUP(C135,DB!$A$2:$A$255,DB!$B$2:$B$255,""),IF(OR(G135="30L",G135="30R"),_xlfn.XLOOKUP(C135,DB!$A$2:$A$255,DB!$C$2:$C$255,""),""))</f>
        <v>NUDAL</v>
      </c>
      <c r="S135" s="3">
        <f t="shared" si="2"/>
        <v>19</v>
      </c>
      <c r="T135" s="3" t="str">
        <f>_xlfn.XLOOKUP(C135,DB!$A$2:$A$255,DB!$D$2:$D$255,"")</f>
        <v>Sector 3</v>
      </c>
    </row>
    <row r="136" spans="1:20" x14ac:dyDescent="0.2">
      <c r="A136" s="20" t="s">
        <v>267</v>
      </c>
      <c r="B136" s="20" t="s">
        <v>18</v>
      </c>
      <c r="C136" s="20" t="s">
        <v>230</v>
      </c>
      <c r="D136" s="20" t="s">
        <v>123</v>
      </c>
      <c r="E136" s="20" t="s">
        <v>7251</v>
      </c>
      <c r="F136" s="21">
        <v>46319.799814814818</v>
      </c>
      <c r="G136" s="20" t="s">
        <v>22</v>
      </c>
      <c r="H136" s="20" t="s">
        <v>7252</v>
      </c>
      <c r="I136" s="22">
        <v>300</v>
      </c>
      <c r="J136" s="20" t="s">
        <v>23</v>
      </c>
      <c r="K136" s="20" t="s">
        <v>24</v>
      </c>
      <c r="L136" s="22">
        <v>432</v>
      </c>
      <c r="M136" s="20" t="s">
        <v>204</v>
      </c>
      <c r="N136" s="21">
        <v>46319.823877314819</v>
      </c>
      <c r="O136" s="22">
        <v>300</v>
      </c>
      <c r="P136" s="20" t="s">
        <v>26</v>
      </c>
      <c r="Q136" s="22">
        <v>40</v>
      </c>
      <c r="R136" s="3" t="str">
        <f>IF(OR(G136="12R",G136="12L"),_xlfn.XLOOKUP(C136,DB!$A$2:$A$255,DB!$B$2:$B$255,""),IF(OR(G136="30L",G136="30R"),_xlfn.XLOOKUP(C136,DB!$A$2:$A$255,DB!$C$2:$C$255,""),""))</f>
        <v>OMSUK</v>
      </c>
      <c r="S136" s="3">
        <f t="shared" si="2"/>
        <v>19</v>
      </c>
      <c r="T136" s="3" t="str">
        <f>_xlfn.XLOOKUP(C136,DB!$A$2:$A$255,DB!$D$2:$D$255,"")</f>
        <v>Sector 3</v>
      </c>
    </row>
    <row r="137" spans="1:20" x14ac:dyDescent="0.2">
      <c r="A137" s="20" t="s">
        <v>1885</v>
      </c>
      <c r="B137" s="20" t="s">
        <v>18</v>
      </c>
      <c r="C137" s="20" t="s">
        <v>528</v>
      </c>
      <c r="D137" s="20" t="s">
        <v>129</v>
      </c>
      <c r="E137" s="20" t="s">
        <v>2825</v>
      </c>
      <c r="F137" s="21">
        <v>46319.800682870366</v>
      </c>
      <c r="G137" s="20" t="s">
        <v>22</v>
      </c>
      <c r="H137" s="20" t="s">
        <v>7253</v>
      </c>
      <c r="I137" s="22">
        <v>320</v>
      </c>
      <c r="J137" s="20" t="s">
        <v>23</v>
      </c>
      <c r="K137" s="20" t="s">
        <v>24</v>
      </c>
      <c r="L137" s="22">
        <v>876</v>
      </c>
      <c r="M137" s="20" t="s">
        <v>36</v>
      </c>
      <c r="N137" s="21">
        <v>46319.849432870367</v>
      </c>
      <c r="O137" s="22">
        <v>320</v>
      </c>
      <c r="P137" s="20" t="s">
        <v>26</v>
      </c>
      <c r="Q137" s="22">
        <v>190</v>
      </c>
      <c r="R137" s="3" t="str">
        <f>IF(OR(G137="12R",G137="12L"),_xlfn.XLOOKUP(C137,DB!$A$2:$A$255,DB!$B$2:$B$255,""),IF(OR(G137="30L",G137="30R"),_xlfn.XLOOKUP(C137,DB!$A$2:$A$255,DB!$C$2:$C$255,""),""))</f>
        <v>ENEBA</v>
      </c>
      <c r="S137" s="3">
        <f t="shared" si="2"/>
        <v>19</v>
      </c>
      <c r="T137" s="3" t="str">
        <f>_xlfn.XLOOKUP(C137,DB!$A$2:$A$255,DB!$D$2:$D$255,"")</f>
        <v>Sector 3</v>
      </c>
    </row>
    <row r="138" spans="1:20" x14ac:dyDescent="0.2">
      <c r="A138" s="20" t="s">
        <v>263</v>
      </c>
      <c r="B138" s="20" t="s">
        <v>18</v>
      </c>
      <c r="C138" s="20" t="s">
        <v>115</v>
      </c>
      <c r="D138" s="20" t="s">
        <v>129</v>
      </c>
      <c r="E138" s="20" t="s">
        <v>7254</v>
      </c>
      <c r="F138" s="21">
        <v>46319.801944444444</v>
      </c>
      <c r="G138" s="20" t="s">
        <v>22</v>
      </c>
      <c r="H138" s="20" t="s">
        <v>7255</v>
      </c>
      <c r="I138" s="22">
        <v>370</v>
      </c>
      <c r="J138" s="20" t="s">
        <v>23</v>
      </c>
      <c r="K138" s="20" t="s">
        <v>24</v>
      </c>
      <c r="L138" s="22">
        <v>151</v>
      </c>
      <c r="M138" s="20" t="s">
        <v>835</v>
      </c>
      <c r="N138" s="21">
        <v>46319.811319444445</v>
      </c>
      <c r="O138" s="22">
        <v>270</v>
      </c>
      <c r="P138" s="20" t="s">
        <v>26</v>
      </c>
      <c r="Q138" s="22">
        <v>190</v>
      </c>
      <c r="R138" s="3" t="str">
        <f>IF(OR(G138="12R",G138="12L"),_xlfn.XLOOKUP(C138,DB!$A$2:$A$255,DB!$B$2:$B$255,""),IF(OR(G138="30L",G138="30R"),_xlfn.XLOOKUP(C138,DB!$A$2:$A$255,DB!$C$2:$C$255,""),""))</f>
        <v>TAKUX</v>
      </c>
      <c r="S138" s="3">
        <f t="shared" si="2"/>
        <v>19</v>
      </c>
      <c r="T138" s="3" t="str">
        <f>_xlfn.XLOOKUP(C138,DB!$A$2:$A$255,DB!$D$2:$D$255,"")</f>
        <v>Sector 7</v>
      </c>
    </row>
    <row r="139" spans="1:20" x14ac:dyDescent="0.2">
      <c r="A139" s="20" t="s">
        <v>3096</v>
      </c>
      <c r="B139" s="20" t="s">
        <v>18</v>
      </c>
      <c r="C139" s="20" t="s">
        <v>205</v>
      </c>
      <c r="D139" s="20" t="s">
        <v>34</v>
      </c>
      <c r="E139" s="20" t="s">
        <v>4456</v>
      </c>
      <c r="F139" s="21">
        <v>46319.803078703699</v>
      </c>
      <c r="G139" s="20" t="s">
        <v>22</v>
      </c>
      <c r="H139" s="20" t="s">
        <v>7256</v>
      </c>
      <c r="I139" s="22">
        <v>370</v>
      </c>
      <c r="J139" s="20" t="s">
        <v>23</v>
      </c>
      <c r="K139" s="20" t="s">
        <v>24</v>
      </c>
      <c r="L139" s="22">
        <v>133</v>
      </c>
      <c r="M139" s="20" t="s">
        <v>40</v>
      </c>
      <c r="N139" s="21">
        <v>46319.812384259261</v>
      </c>
      <c r="O139" s="22">
        <v>259</v>
      </c>
      <c r="P139" s="20" t="s">
        <v>26</v>
      </c>
      <c r="Q139" s="22">
        <v>190</v>
      </c>
      <c r="R139" s="3" t="str">
        <f>IF(OR(G139="12R",G139="12L"),_xlfn.XLOOKUP(C139,DB!$A$2:$A$255,DB!$B$2:$B$255,""),IF(OR(G139="30L",G139="30R"),_xlfn.XLOOKUP(C139,DB!$A$2:$A$255,DB!$C$2:$C$255,""),""))</f>
        <v>NUDAL</v>
      </c>
      <c r="S139" s="3">
        <f t="shared" si="2"/>
        <v>19</v>
      </c>
      <c r="T139" s="3" t="str">
        <f>_xlfn.XLOOKUP(C139,DB!$A$2:$A$255,DB!$D$2:$D$255,"")</f>
        <v>Sector 3</v>
      </c>
    </row>
    <row r="140" spans="1:20" x14ac:dyDescent="0.2">
      <c r="A140" s="20" t="s">
        <v>422</v>
      </c>
      <c r="B140" s="20" t="s">
        <v>18</v>
      </c>
      <c r="C140" s="20" t="s">
        <v>423</v>
      </c>
      <c r="D140" s="20" t="s">
        <v>61</v>
      </c>
      <c r="E140" s="20" t="s">
        <v>3379</v>
      </c>
      <c r="F140" s="21">
        <v>46319.804502314815</v>
      </c>
      <c r="G140" s="20" t="s">
        <v>22</v>
      </c>
      <c r="H140" s="20" t="s">
        <v>7257</v>
      </c>
      <c r="I140" s="22">
        <v>320</v>
      </c>
      <c r="J140" s="20" t="s">
        <v>23</v>
      </c>
      <c r="K140" s="20" t="s">
        <v>24</v>
      </c>
      <c r="L140" s="22">
        <v>574</v>
      </c>
      <c r="M140" s="20" t="s">
        <v>130</v>
      </c>
      <c r="N140" s="21">
        <v>46319.837280092594</v>
      </c>
      <c r="O140" s="22">
        <v>280</v>
      </c>
      <c r="P140" s="20" t="s">
        <v>26</v>
      </c>
      <c r="Q140" s="22">
        <v>40</v>
      </c>
      <c r="R140" s="3" t="str">
        <f>IF(OR(G140="12R",G140="12L"),_xlfn.XLOOKUP(C140,DB!$A$2:$A$255,DB!$B$2:$B$255,""),IF(OR(G140="30L",G140="30R"),_xlfn.XLOOKUP(C140,DB!$A$2:$A$255,DB!$C$2:$C$255,""),""))</f>
        <v>ENEBA</v>
      </c>
      <c r="S140" s="3">
        <f t="shared" si="2"/>
        <v>19</v>
      </c>
      <c r="T140" s="3" t="str">
        <f>_xlfn.XLOOKUP(C140,DB!$A$2:$A$255,DB!$D$2:$D$255,"")</f>
        <v>Sector 3</v>
      </c>
    </row>
    <row r="141" spans="1:20" x14ac:dyDescent="0.2">
      <c r="A141" s="20" t="s">
        <v>494</v>
      </c>
      <c r="B141" s="20" t="s">
        <v>18</v>
      </c>
      <c r="C141" s="20" t="s">
        <v>282</v>
      </c>
      <c r="D141" s="20" t="s">
        <v>116</v>
      </c>
      <c r="E141" s="20" t="s">
        <v>6065</v>
      </c>
      <c r="F141" s="21">
        <v>46319.806493055556</v>
      </c>
      <c r="G141" s="20" t="s">
        <v>22</v>
      </c>
      <c r="H141" s="20" t="s">
        <v>7258</v>
      </c>
      <c r="I141" s="22">
        <v>390</v>
      </c>
      <c r="J141" s="20" t="s">
        <v>23</v>
      </c>
      <c r="K141" s="20" t="s">
        <v>24</v>
      </c>
      <c r="L141" s="22">
        <v>359</v>
      </c>
      <c r="M141" s="20" t="s">
        <v>31</v>
      </c>
      <c r="N141" s="21">
        <v>46319.827199074076</v>
      </c>
      <c r="O141" s="22">
        <v>390</v>
      </c>
      <c r="P141" s="20" t="s">
        <v>26</v>
      </c>
      <c r="Q141" s="22">
        <v>40</v>
      </c>
      <c r="R141" s="3" t="str">
        <f>IF(OR(G141="12R",G141="12L"),_xlfn.XLOOKUP(C141,DB!$A$2:$A$255,DB!$B$2:$B$255,""),IF(OR(G141="30L",G141="30R"),_xlfn.XLOOKUP(C141,DB!$A$2:$A$255,DB!$C$2:$C$255,""),""))</f>
        <v>OMSUK</v>
      </c>
      <c r="S141" s="3">
        <f t="shared" si="2"/>
        <v>19</v>
      </c>
      <c r="T141" s="3" t="str">
        <f>_xlfn.XLOOKUP(C141,DB!$A$2:$A$255,DB!$D$2:$D$255,"")</f>
        <v>Sector 3</v>
      </c>
    </row>
    <row r="142" spans="1:20" x14ac:dyDescent="0.2">
      <c r="A142" s="20" t="s">
        <v>503</v>
      </c>
      <c r="B142" s="20" t="s">
        <v>18</v>
      </c>
      <c r="C142" s="20" t="s">
        <v>260</v>
      </c>
      <c r="D142" s="20" t="s">
        <v>261</v>
      </c>
      <c r="E142" s="20" t="s">
        <v>7259</v>
      </c>
      <c r="F142" s="21">
        <v>46319.808599537035</v>
      </c>
      <c r="G142" s="20" t="s">
        <v>22</v>
      </c>
      <c r="H142" s="20" t="s">
        <v>7260</v>
      </c>
      <c r="I142" s="22">
        <v>350</v>
      </c>
      <c r="J142" s="20" t="s">
        <v>23</v>
      </c>
      <c r="K142" s="20" t="s">
        <v>24</v>
      </c>
      <c r="L142" s="22">
        <v>234</v>
      </c>
      <c r="M142" s="20" t="s">
        <v>383</v>
      </c>
      <c r="N142" s="21">
        <v>46319.822905092587</v>
      </c>
      <c r="O142" s="22">
        <v>294</v>
      </c>
      <c r="P142" s="20" t="s">
        <v>41</v>
      </c>
      <c r="Q142" s="22">
        <v>40</v>
      </c>
      <c r="R142" s="3" t="str">
        <f>IF(OR(G142="12R",G142="12L"),_xlfn.XLOOKUP(C142,DB!$A$2:$A$255,DB!$B$2:$B$255,""),IF(OR(G142="30L",G142="30R"),_xlfn.XLOOKUP(C142,DB!$A$2:$A$255,DB!$C$2:$C$255,""),""))</f>
        <v>NUDAL</v>
      </c>
      <c r="S142" s="3">
        <f t="shared" si="2"/>
        <v>19</v>
      </c>
      <c r="T142" s="3" t="str">
        <f>_xlfn.XLOOKUP(C142,DB!$A$2:$A$255,DB!$D$2:$D$255,"")</f>
        <v>Sector 3</v>
      </c>
    </row>
    <row r="143" spans="1:20" x14ac:dyDescent="0.2">
      <c r="A143" s="20" t="s">
        <v>669</v>
      </c>
      <c r="B143" s="20" t="s">
        <v>18</v>
      </c>
      <c r="C143" s="20" t="s">
        <v>317</v>
      </c>
      <c r="D143" s="20" t="s">
        <v>20</v>
      </c>
      <c r="E143" s="20" t="s">
        <v>7261</v>
      </c>
      <c r="F143" s="21">
        <v>46319.810115740736</v>
      </c>
      <c r="G143" s="20" t="s">
        <v>22</v>
      </c>
      <c r="H143" s="20" t="s">
        <v>7262</v>
      </c>
      <c r="I143" s="22">
        <v>320</v>
      </c>
      <c r="J143" s="20" t="s">
        <v>23</v>
      </c>
      <c r="K143" s="20" t="s">
        <v>24</v>
      </c>
      <c r="L143" s="22">
        <v>594</v>
      </c>
      <c r="M143" s="20" t="s">
        <v>130</v>
      </c>
      <c r="N143" s="21">
        <v>46319.844884259262</v>
      </c>
      <c r="O143" s="22">
        <v>280</v>
      </c>
      <c r="P143" s="20" t="s">
        <v>26</v>
      </c>
      <c r="Q143" s="22">
        <v>40</v>
      </c>
      <c r="R143" s="3" t="str">
        <f>IF(OR(G143="12R",G143="12L"),_xlfn.XLOOKUP(C143,DB!$A$2:$A$255,DB!$B$2:$B$255,""),IF(OR(G143="30L",G143="30R"),_xlfn.XLOOKUP(C143,DB!$A$2:$A$255,DB!$C$2:$C$255,""),""))</f>
        <v>UDGUV</v>
      </c>
      <c r="S143" s="3">
        <f t="shared" si="2"/>
        <v>19</v>
      </c>
      <c r="T143" s="3" t="str">
        <f>_xlfn.XLOOKUP(C143,DB!$A$2:$A$255,DB!$D$2:$D$255,"")</f>
        <v>Sector 2</v>
      </c>
    </row>
    <row r="144" spans="1:20" x14ac:dyDescent="0.2">
      <c r="A144" s="20" t="s">
        <v>5822</v>
      </c>
      <c r="B144" s="20" t="s">
        <v>18</v>
      </c>
      <c r="C144" s="20" t="s">
        <v>33</v>
      </c>
      <c r="D144" s="20" t="s">
        <v>5823</v>
      </c>
      <c r="E144" s="20"/>
      <c r="F144" s="21">
        <v>46319.811562499999</v>
      </c>
      <c r="G144" s="20" t="s">
        <v>22</v>
      </c>
      <c r="H144" s="20" t="s">
        <v>7263</v>
      </c>
      <c r="I144" s="22">
        <v>320</v>
      </c>
      <c r="J144" s="20" t="s">
        <v>23</v>
      </c>
      <c r="K144" s="20" t="s">
        <v>51</v>
      </c>
      <c r="L144" s="22">
        <v>897</v>
      </c>
      <c r="M144" s="20" t="s">
        <v>744</v>
      </c>
      <c r="N144" s="21">
        <v>46319.861712962964</v>
      </c>
      <c r="O144" s="22">
        <v>320</v>
      </c>
      <c r="P144" s="20" t="s">
        <v>26</v>
      </c>
      <c r="Q144" s="22">
        <v>40</v>
      </c>
      <c r="R144" s="3" t="str">
        <f>IF(OR(G144="12R",G144="12L"),_xlfn.XLOOKUP(C144,DB!$A$2:$A$255,DB!$B$2:$B$255,""),IF(OR(G144="30L",G144="30R"),_xlfn.XLOOKUP(C144,DB!$A$2:$A$255,DB!$C$2:$C$255,""),""))</f>
        <v>UDGUV</v>
      </c>
      <c r="S144" s="3">
        <f t="shared" si="2"/>
        <v>19</v>
      </c>
      <c r="T144" s="3" t="str">
        <f>_xlfn.XLOOKUP(C144,DB!$A$2:$A$255,DB!$D$2:$D$255,"")</f>
        <v>Sector 2</v>
      </c>
    </row>
    <row r="145" spans="1:20" x14ac:dyDescent="0.2">
      <c r="A145" s="20" t="s">
        <v>280</v>
      </c>
      <c r="B145" s="20" t="s">
        <v>18</v>
      </c>
      <c r="C145" s="20" t="s">
        <v>170</v>
      </c>
      <c r="D145" s="20" t="s">
        <v>34</v>
      </c>
      <c r="E145" s="20" t="s">
        <v>4545</v>
      </c>
      <c r="F145" s="21">
        <v>46319.813020833331</v>
      </c>
      <c r="G145" s="20" t="s">
        <v>22</v>
      </c>
      <c r="H145" s="20" t="s">
        <v>7264</v>
      </c>
      <c r="I145" s="22">
        <v>350</v>
      </c>
      <c r="J145" s="20" t="s">
        <v>23</v>
      </c>
      <c r="K145" s="20" t="s">
        <v>24</v>
      </c>
      <c r="L145" s="22">
        <v>359</v>
      </c>
      <c r="M145" s="20" t="s">
        <v>31</v>
      </c>
      <c r="N145" s="21">
        <v>46319.833425925928</v>
      </c>
      <c r="O145" s="22">
        <v>290</v>
      </c>
      <c r="P145" s="20" t="s">
        <v>26</v>
      </c>
      <c r="Q145" s="22">
        <v>40</v>
      </c>
      <c r="R145" s="3" t="str">
        <f>IF(OR(G145="12R",G145="12L"),_xlfn.XLOOKUP(C145,DB!$A$2:$A$255,DB!$B$2:$B$255,""),IF(OR(G145="30L",G145="30R"),_xlfn.XLOOKUP(C145,DB!$A$2:$A$255,DB!$C$2:$C$255,""),""))</f>
        <v>OMSUK</v>
      </c>
      <c r="S145" s="3">
        <f t="shared" si="2"/>
        <v>19</v>
      </c>
      <c r="T145" s="3" t="str">
        <f>_xlfn.XLOOKUP(C145,DB!$A$2:$A$255,DB!$D$2:$D$255,"")</f>
        <v>Sector 3</v>
      </c>
    </row>
    <row r="146" spans="1:20" x14ac:dyDescent="0.2">
      <c r="A146" s="20" t="s">
        <v>278</v>
      </c>
      <c r="B146" s="20" t="s">
        <v>18</v>
      </c>
      <c r="C146" s="20" t="s">
        <v>33</v>
      </c>
      <c r="D146" s="20" t="s">
        <v>34</v>
      </c>
      <c r="E146" s="20" t="s">
        <v>620</v>
      </c>
      <c r="F146" s="21">
        <v>46319.813842592594</v>
      </c>
      <c r="G146" s="20" t="s">
        <v>22</v>
      </c>
      <c r="H146" s="20" t="s">
        <v>7265</v>
      </c>
      <c r="I146" s="22">
        <v>360</v>
      </c>
      <c r="J146" s="20" t="s">
        <v>23</v>
      </c>
      <c r="K146" s="20" t="s">
        <v>24</v>
      </c>
      <c r="L146" s="22">
        <v>873</v>
      </c>
      <c r="M146" s="20" t="s">
        <v>36</v>
      </c>
      <c r="N146" s="21">
        <v>46319.864074074074</v>
      </c>
      <c r="O146" s="22">
        <v>360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270</v>
      </c>
      <c r="B147" s="20" t="s">
        <v>18</v>
      </c>
      <c r="C147" s="20" t="s">
        <v>134</v>
      </c>
      <c r="D147" s="20" t="s">
        <v>61</v>
      </c>
      <c r="E147" s="20" t="s">
        <v>3959</v>
      </c>
      <c r="F147" s="21">
        <v>46319.817129629635</v>
      </c>
      <c r="G147" s="20" t="s">
        <v>22</v>
      </c>
      <c r="H147" s="20" t="s">
        <v>7266</v>
      </c>
      <c r="I147" s="22">
        <v>330</v>
      </c>
      <c r="J147" s="20" t="s">
        <v>23</v>
      </c>
      <c r="K147" s="20" t="s">
        <v>24</v>
      </c>
      <c r="L147" s="22">
        <v>359</v>
      </c>
      <c r="M147" s="20" t="s">
        <v>31</v>
      </c>
      <c r="N147" s="21">
        <v>46319.838622685187</v>
      </c>
      <c r="O147" s="22">
        <v>330</v>
      </c>
      <c r="P147" s="20" t="s">
        <v>26</v>
      </c>
      <c r="Q147" s="22">
        <v>40</v>
      </c>
      <c r="R147" s="3" t="str">
        <f>IF(OR(G147="12R",G147="12L"),_xlfn.XLOOKUP(C147,DB!$A$2:$A$255,DB!$B$2:$B$255,""),IF(OR(G147="30L",G147="30R"),_xlfn.XLOOKUP(C147,DB!$A$2:$A$255,DB!$C$2:$C$255,""),""))</f>
        <v>ENEBA</v>
      </c>
      <c r="S147" s="3">
        <f t="shared" si="2"/>
        <v>19</v>
      </c>
      <c r="T147" s="3" t="str">
        <f>_xlfn.XLOOKUP(C147,DB!$A$2:$A$255,DB!$D$2:$D$255,"")</f>
        <v>Sector 3</v>
      </c>
    </row>
    <row r="148" spans="1:20" x14ac:dyDescent="0.2">
      <c r="A148" s="20" t="s">
        <v>275</v>
      </c>
      <c r="B148" s="20" t="s">
        <v>18</v>
      </c>
      <c r="C148" s="20" t="s">
        <v>276</v>
      </c>
      <c r="D148" s="20" t="s">
        <v>123</v>
      </c>
      <c r="E148" s="20" t="s">
        <v>3854</v>
      </c>
      <c r="F148" s="21">
        <v>46319.817731481482</v>
      </c>
      <c r="G148" s="20" t="s">
        <v>22</v>
      </c>
      <c r="H148" s="20" t="s">
        <v>7267</v>
      </c>
      <c r="I148" s="22">
        <v>280</v>
      </c>
      <c r="J148" s="20" t="s">
        <v>23</v>
      </c>
      <c r="K148" s="20" t="s">
        <v>24</v>
      </c>
      <c r="L148" s="22">
        <v>873</v>
      </c>
      <c r="M148" s="20" t="s">
        <v>36</v>
      </c>
      <c r="N148" s="21">
        <v>46319.864201388889</v>
      </c>
      <c r="O148" s="22">
        <v>280</v>
      </c>
      <c r="P148" s="20" t="s">
        <v>26</v>
      </c>
      <c r="Q148" s="22">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665</v>
      </c>
      <c r="B149" s="20" t="s">
        <v>18</v>
      </c>
      <c r="C149" s="20" t="s">
        <v>666</v>
      </c>
      <c r="D149" s="20" t="s">
        <v>129</v>
      </c>
      <c r="E149" s="20" t="s">
        <v>3598</v>
      </c>
      <c r="F149" s="21">
        <v>46319.818715277783</v>
      </c>
      <c r="G149" s="20" t="s">
        <v>22</v>
      </c>
      <c r="H149" s="20" t="s">
        <v>7268</v>
      </c>
      <c r="I149" s="22">
        <v>320</v>
      </c>
      <c r="J149" s="20" t="s">
        <v>23</v>
      </c>
      <c r="K149" s="20" t="s">
        <v>24</v>
      </c>
      <c r="L149" s="22">
        <v>439</v>
      </c>
      <c r="M149" s="20" t="s">
        <v>204</v>
      </c>
      <c r="N149" s="21">
        <v>46319.8434837963</v>
      </c>
      <c r="O149" s="22">
        <v>320</v>
      </c>
      <c r="P149" s="20" t="s">
        <v>26</v>
      </c>
      <c r="Q149" s="22">
        <v>40</v>
      </c>
      <c r="R149" s="3" t="str">
        <f>IF(OR(G149="12R",G149="12L"),_xlfn.XLOOKUP(C149,DB!$A$2:$A$255,DB!$B$2:$B$255,""),IF(OR(G149="30L",G149="30R"),_xlfn.XLOOKUP(C149,DB!$A$2:$A$255,DB!$C$2:$C$255,""),""))</f>
        <v>OMSUK</v>
      </c>
      <c r="S149" s="3">
        <f t="shared" si="2"/>
        <v>19</v>
      </c>
      <c r="T149" s="3" t="str">
        <f>_xlfn.XLOOKUP(C149,DB!$A$2:$A$255,DB!$D$2:$D$255,"")</f>
        <v>Sector 3</v>
      </c>
    </row>
    <row r="150" spans="1:20" x14ac:dyDescent="0.2">
      <c r="A150" s="20" t="s">
        <v>272</v>
      </c>
      <c r="B150" s="20" t="s">
        <v>18</v>
      </c>
      <c r="C150" s="20" t="s">
        <v>273</v>
      </c>
      <c r="D150" s="20" t="s">
        <v>20</v>
      </c>
      <c r="E150" s="20" t="s">
        <v>4620</v>
      </c>
      <c r="F150" s="21">
        <v>46319.819490740745</v>
      </c>
      <c r="G150" s="20" t="s">
        <v>22</v>
      </c>
      <c r="H150" s="20" t="s">
        <v>7269</v>
      </c>
      <c r="I150" s="22">
        <v>320</v>
      </c>
      <c r="J150" s="20" t="s">
        <v>23</v>
      </c>
      <c r="K150" s="20" t="s">
        <v>24</v>
      </c>
      <c r="L150" s="22">
        <v>878</v>
      </c>
      <c r="M150" s="20" t="s">
        <v>36</v>
      </c>
      <c r="N150" s="21">
        <v>46319.869745370372</v>
      </c>
      <c r="O150" s="22">
        <v>320</v>
      </c>
      <c r="P150" s="20" t="s">
        <v>26</v>
      </c>
      <c r="Q150" s="22">
        <v>190</v>
      </c>
      <c r="R150" s="3" t="str">
        <f>IF(OR(G150="12R",G150="12L"),_xlfn.XLOOKUP(C150,DB!$A$2:$A$255,DB!$B$2:$B$255,""),IF(OR(G150="30L",G150="30R"),_xlfn.XLOOKUP(C150,DB!$A$2:$A$255,DB!$C$2:$C$255,""),""))</f>
        <v>UDGUV</v>
      </c>
      <c r="S150" s="3">
        <f t="shared" si="2"/>
        <v>19</v>
      </c>
      <c r="T150" s="3" t="str">
        <f>_xlfn.XLOOKUP(C150,DB!$A$2:$A$255,DB!$D$2:$D$255,"")</f>
        <v>Sector 2</v>
      </c>
    </row>
    <row r="151" spans="1:20" x14ac:dyDescent="0.2">
      <c r="A151" s="20" t="s">
        <v>329</v>
      </c>
      <c r="B151" s="20" t="s">
        <v>18</v>
      </c>
      <c r="C151" s="20" t="s">
        <v>330</v>
      </c>
      <c r="D151" s="20" t="s">
        <v>34</v>
      </c>
      <c r="E151" s="20" t="s">
        <v>6303</v>
      </c>
      <c r="F151" s="21">
        <v>46319.820162037038</v>
      </c>
      <c r="G151" s="20" t="s">
        <v>22</v>
      </c>
      <c r="H151" s="20" t="s">
        <v>7270</v>
      </c>
      <c r="I151" s="22">
        <v>350</v>
      </c>
      <c r="J151" s="20" t="s">
        <v>23</v>
      </c>
      <c r="K151" s="20" t="s">
        <v>24</v>
      </c>
      <c r="L151" s="22">
        <v>355</v>
      </c>
      <c r="M151" s="20" t="s">
        <v>31</v>
      </c>
      <c r="N151" s="21">
        <v>46319.841331018513</v>
      </c>
      <c r="O151" s="22">
        <v>350</v>
      </c>
      <c r="P151" s="20" t="s">
        <v>26</v>
      </c>
      <c r="Q151" s="22">
        <v>40</v>
      </c>
      <c r="R151" s="3" t="str">
        <f>IF(OR(G151="12R",G151="12L"),_xlfn.XLOOKUP(C151,DB!$A$2:$A$255,DB!$B$2:$B$255,""),IF(OR(G151="30L",G151="30R"),_xlfn.XLOOKUP(C151,DB!$A$2:$A$255,DB!$C$2:$C$255,""),""))</f>
        <v>OMSUK</v>
      </c>
      <c r="S151" s="3">
        <f t="shared" si="2"/>
        <v>19</v>
      </c>
      <c r="T151" s="3" t="str">
        <f>_xlfn.XLOOKUP(C151,DB!$A$2:$A$255,DB!$D$2:$D$255,"")</f>
        <v>Sector 3</v>
      </c>
    </row>
    <row r="152" spans="1:20" x14ac:dyDescent="0.2">
      <c r="A152" s="20" t="s">
        <v>285</v>
      </c>
      <c r="B152" s="20" t="s">
        <v>18</v>
      </c>
      <c r="C152" s="20" t="s">
        <v>199</v>
      </c>
      <c r="D152" s="20" t="s">
        <v>61</v>
      </c>
      <c r="E152" s="20" t="s">
        <v>7271</v>
      </c>
      <c r="F152" s="21">
        <v>46319.824224537035</v>
      </c>
      <c r="G152" s="20" t="s">
        <v>22</v>
      </c>
      <c r="H152" s="20" t="s">
        <v>4787</v>
      </c>
      <c r="I152" s="22">
        <v>330</v>
      </c>
      <c r="J152" s="20" t="s">
        <v>23</v>
      </c>
      <c r="K152" s="20" t="s">
        <v>24</v>
      </c>
      <c r="L152" s="22">
        <v>359</v>
      </c>
      <c r="M152" s="20" t="s">
        <v>31</v>
      </c>
      <c r="N152" s="21">
        <v>46319.845000000001</v>
      </c>
      <c r="O152" s="22">
        <v>310</v>
      </c>
      <c r="P152" s="20" t="s">
        <v>26</v>
      </c>
      <c r="Q152" s="22">
        <v>40</v>
      </c>
      <c r="R152" s="3" t="str">
        <f>IF(OR(G152="12R",G152="12L"),_xlfn.XLOOKUP(C152,DB!$A$2:$A$255,DB!$B$2:$B$255,""),IF(OR(G152="30L",G152="30R"),_xlfn.XLOOKUP(C152,DB!$A$2:$A$255,DB!$C$2:$C$255,""),""))</f>
        <v>OMSUK</v>
      </c>
      <c r="S152" s="3">
        <f t="shared" si="2"/>
        <v>19</v>
      </c>
      <c r="T152" s="3" t="str">
        <f>_xlfn.XLOOKUP(C152,DB!$A$2:$A$255,DB!$D$2:$D$255,"")</f>
        <v>Sector 3</v>
      </c>
    </row>
    <row r="153" spans="1:20" x14ac:dyDescent="0.2">
      <c r="A153" s="20" t="s">
        <v>248</v>
      </c>
      <c r="B153" s="20" t="s">
        <v>18</v>
      </c>
      <c r="C153" s="20" t="s">
        <v>249</v>
      </c>
      <c r="D153" s="20" t="s">
        <v>116</v>
      </c>
      <c r="E153" s="20" t="s">
        <v>582</v>
      </c>
      <c r="F153" s="21">
        <v>46319.825509259259</v>
      </c>
      <c r="G153" s="20" t="s">
        <v>22</v>
      </c>
      <c r="H153" s="20" t="s">
        <v>7272</v>
      </c>
      <c r="I153" s="22">
        <v>300</v>
      </c>
      <c r="J153" s="20" t="s">
        <v>23</v>
      </c>
      <c r="K153" s="20" t="s">
        <v>24</v>
      </c>
      <c r="L153" s="22">
        <v>547</v>
      </c>
      <c r="M153" s="20" t="s">
        <v>130</v>
      </c>
      <c r="N153" s="21">
        <v>46319.856458333335</v>
      </c>
      <c r="O153" s="22">
        <v>320</v>
      </c>
      <c r="P153" s="20" t="s">
        <v>26</v>
      </c>
      <c r="Q153" s="22">
        <v>40</v>
      </c>
      <c r="R153" s="3" t="str">
        <f>IF(OR(G153="12R",G153="12L"),_xlfn.XLOOKUP(C153,DB!$A$2:$A$255,DB!$B$2:$B$255,""),IF(OR(G153="30L",G153="30R"),_xlfn.XLOOKUP(C153,DB!$A$2:$A$255,DB!$C$2:$C$255,""),""))</f>
        <v>UDGUV</v>
      </c>
      <c r="S153" s="3">
        <f t="shared" si="2"/>
        <v>19</v>
      </c>
      <c r="T153" s="3" t="str">
        <f>_xlfn.XLOOKUP(C153,DB!$A$2:$A$255,DB!$D$2:$D$255,"")</f>
        <v>Sector 2</v>
      </c>
    </row>
    <row r="154" spans="1:20" x14ac:dyDescent="0.2">
      <c r="A154" s="20" t="s">
        <v>287</v>
      </c>
      <c r="B154" s="20" t="s">
        <v>18</v>
      </c>
      <c r="C154" s="20" t="s">
        <v>43</v>
      </c>
      <c r="D154" s="20" t="s">
        <v>44</v>
      </c>
      <c r="E154" s="20" t="s">
        <v>1170</v>
      </c>
      <c r="F154" s="21">
        <v>46319.826331018514</v>
      </c>
      <c r="G154" s="20" t="s">
        <v>22</v>
      </c>
      <c r="H154" s="20" t="s">
        <v>1185</v>
      </c>
      <c r="I154" s="22">
        <v>360</v>
      </c>
      <c r="J154" s="20" t="s">
        <v>23</v>
      </c>
      <c r="K154" s="20" t="s">
        <v>24</v>
      </c>
      <c r="L154" s="22">
        <v>859</v>
      </c>
      <c r="M154" s="20" t="s">
        <v>46</v>
      </c>
      <c r="N154" s="21">
        <v>46319.876111111109</v>
      </c>
      <c r="O154" s="22">
        <v>360</v>
      </c>
      <c r="P154" s="20" t="s">
        <v>26</v>
      </c>
      <c r="Q154" s="22">
        <v>190</v>
      </c>
      <c r="R154" s="3" t="str">
        <f>IF(OR(G154="12R",G154="12L"),_xlfn.XLOOKUP(C154,DB!$A$2:$A$255,DB!$B$2:$B$255,""),IF(OR(G154="30L",G154="30R"),_xlfn.XLOOKUP(C154,DB!$A$2:$A$255,DB!$C$2:$C$255,""),""))</f>
        <v>UDGUV</v>
      </c>
      <c r="S154" s="3">
        <f t="shared" si="2"/>
        <v>19</v>
      </c>
      <c r="T154" s="3" t="str">
        <f>_xlfn.XLOOKUP(C154,DB!$A$2:$A$255,DB!$D$2:$D$255,"")</f>
        <v>Sector 2</v>
      </c>
    </row>
    <row r="155" spans="1:20" x14ac:dyDescent="0.2">
      <c r="A155" s="20" t="s">
        <v>1903</v>
      </c>
      <c r="B155" s="20" t="s">
        <v>18</v>
      </c>
      <c r="C155" s="20" t="s">
        <v>317</v>
      </c>
      <c r="D155" s="20" t="s">
        <v>29</v>
      </c>
      <c r="E155" s="20" t="s">
        <v>796</v>
      </c>
      <c r="F155" s="21">
        <v>46319.827025462961</v>
      </c>
      <c r="G155" s="20" t="s">
        <v>22</v>
      </c>
      <c r="H155" s="20" t="s">
        <v>7273</v>
      </c>
      <c r="I155" s="22">
        <v>280</v>
      </c>
      <c r="J155" s="20" t="s">
        <v>23</v>
      </c>
      <c r="K155" s="20" t="s">
        <v>24</v>
      </c>
      <c r="L155" s="22">
        <v>541</v>
      </c>
      <c r="M155" s="20" t="s">
        <v>130</v>
      </c>
      <c r="N155" s="21">
        <v>46319.856782407413</v>
      </c>
      <c r="O155" s="22">
        <v>280</v>
      </c>
      <c r="P155" s="20" t="s">
        <v>26</v>
      </c>
      <c r="Q155" s="22">
        <v>40</v>
      </c>
      <c r="R155" s="3" t="str">
        <f>IF(OR(G155="12R",G155="12L"),_xlfn.XLOOKUP(C155,DB!$A$2:$A$255,DB!$B$2:$B$255,""),IF(OR(G155="30L",G155="30R"),_xlfn.XLOOKUP(C155,DB!$A$2:$A$255,DB!$C$2:$C$255,""),""))</f>
        <v>UDGUV</v>
      </c>
      <c r="S155" s="3">
        <f t="shared" si="2"/>
        <v>19</v>
      </c>
      <c r="T155" s="3" t="str">
        <f>_xlfn.XLOOKUP(C155,DB!$A$2:$A$255,DB!$D$2:$D$255,"")</f>
        <v>Sector 2</v>
      </c>
    </row>
    <row r="156" spans="1:20" x14ac:dyDescent="0.2">
      <c r="A156" s="20" t="s">
        <v>299</v>
      </c>
      <c r="B156" s="20" t="s">
        <v>18</v>
      </c>
      <c r="C156" s="20" t="s">
        <v>284</v>
      </c>
      <c r="D156" s="20" t="s">
        <v>54</v>
      </c>
      <c r="E156" s="20" t="s">
        <v>452</v>
      </c>
      <c r="F156" s="21">
        <v>46319.829224537039</v>
      </c>
      <c r="G156" s="20" t="s">
        <v>22</v>
      </c>
      <c r="H156" s="20" t="s">
        <v>7274</v>
      </c>
      <c r="I156" s="22">
        <v>380</v>
      </c>
      <c r="J156" s="20" t="s">
        <v>23</v>
      </c>
      <c r="K156" s="20" t="s">
        <v>24</v>
      </c>
      <c r="L156" s="22">
        <v>867</v>
      </c>
      <c r="M156" s="20" t="s">
        <v>181</v>
      </c>
      <c r="N156" s="21">
        <v>46319.88081018519</v>
      </c>
      <c r="O156" s="22">
        <v>380</v>
      </c>
      <c r="P156" s="20" t="s">
        <v>26</v>
      </c>
      <c r="Q156" s="22">
        <v>190</v>
      </c>
      <c r="R156" s="3" t="str">
        <f>IF(OR(G156="12R",G156="12L"),_xlfn.XLOOKUP(C156,DB!$A$2:$A$255,DB!$B$2:$B$255,""),IF(OR(G156="30L",G156="30R"),_xlfn.XLOOKUP(C156,DB!$A$2:$A$255,DB!$C$2:$C$255,""),""))</f>
        <v>UDGUV</v>
      </c>
      <c r="S156" s="3">
        <f t="shared" si="2"/>
        <v>19</v>
      </c>
      <c r="T156" s="3" t="str">
        <f>_xlfn.XLOOKUP(C156,DB!$A$2:$A$255,DB!$D$2:$D$255,"")</f>
        <v>Sector 2</v>
      </c>
    </row>
    <row r="157" spans="1:20" x14ac:dyDescent="0.2">
      <c r="A157" s="20" t="s">
        <v>291</v>
      </c>
      <c r="B157" s="20" t="s">
        <v>18</v>
      </c>
      <c r="C157" s="20" t="s">
        <v>122</v>
      </c>
      <c r="D157" s="20" t="s">
        <v>44</v>
      </c>
      <c r="E157" s="20" t="s">
        <v>5745</v>
      </c>
      <c r="F157" s="21">
        <v>46319.829953703702</v>
      </c>
      <c r="G157" s="20" t="s">
        <v>22</v>
      </c>
      <c r="H157" s="20" t="s">
        <v>7275</v>
      </c>
      <c r="I157" s="22">
        <v>340</v>
      </c>
      <c r="J157" s="20" t="s">
        <v>23</v>
      </c>
      <c r="K157" s="20" t="s">
        <v>24</v>
      </c>
      <c r="L157" s="22">
        <v>538</v>
      </c>
      <c r="M157" s="20" t="s">
        <v>130</v>
      </c>
      <c r="N157" s="21">
        <v>46319.861354166671</v>
      </c>
      <c r="O157" s="22">
        <v>340</v>
      </c>
      <c r="P157" s="20" t="s">
        <v>26</v>
      </c>
      <c r="Q157" s="22">
        <v>40</v>
      </c>
      <c r="R157" s="3" t="str">
        <f>IF(OR(G157="12R",G157="12L"),_xlfn.XLOOKUP(C157,DB!$A$2:$A$255,DB!$B$2:$B$255,""),IF(OR(G157="30L",G157="30R"),_xlfn.XLOOKUP(C157,DB!$A$2:$A$255,DB!$C$2:$C$255,""),""))</f>
        <v>ENEBA</v>
      </c>
      <c r="S157" s="3">
        <f t="shared" si="2"/>
        <v>19</v>
      </c>
      <c r="T157" s="3" t="str">
        <f>_xlfn.XLOOKUP(C157,DB!$A$2:$A$255,DB!$D$2:$D$255,"")</f>
        <v>Sector 3</v>
      </c>
    </row>
    <row r="158" spans="1:20" x14ac:dyDescent="0.2">
      <c r="A158" s="20" t="s">
        <v>856</v>
      </c>
      <c r="B158" s="20" t="s">
        <v>18</v>
      </c>
      <c r="C158" s="20" t="s">
        <v>203</v>
      </c>
      <c r="D158" s="20" t="s">
        <v>29</v>
      </c>
      <c r="E158" s="20" t="s">
        <v>7276</v>
      </c>
      <c r="F158" s="21">
        <v>46319.831412037034</v>
      </c>
      <c r="G158" s="20" t="s">
        <v>22</v>
      </c>
      <c r="H158" s="20" t="s">
        <v>7277</v>
      </c>
      <c r="I158" s="22">
        <v>330</v>
      </c>
      <c r="J158" s="20" t="s">
        <v>23</v>
      </c>
      <c r="K158" s="20" t="s">
        <v>24</v>
      </c>
      <c r="L158" s="22">
        <v>359</v>
      </c>
      <c r="M158" s="20" t="s">
        <v>31</v>
      </c>
      <c r="N158" s="21">
        <v>46319.8518287037</v>
      </c>
      <c r="O158" s="22">
        <v>330</v>
      </c>
      <c r="P158" s="20" t="s">
        <v>26</v>
      </c>
      <c r="Q158" s="22">
        <v>40</v>
      </c>
      <c r="R158" s="3" t="str">
        <f>IF(OR(G158="12R",G158="12L"),_xlfn.XLOOKUP(C158,DB!$A$2:$A$255,DB!$B$2:$B$255,""),IF(OR(G158="30L",G158="30R"),_xlfn.XLOOKUP(C158,DB!$A$2:$A$255,DB!$C$2:$C$255,""),""))</f>
        <v>ENEBA</v>
      </c>
      <c r="S158" s="3">
        <f t="shared" si="2"/>
        <v>19</v>
      </c>
      <c r="T158" s="3" t="str">
        <f>_xlfn.XLOOKUP(C158,DB!$A$2:$A$255,DB!$D$2:$D$255,"")</f>
        <v>Sector 3</v>
      </c>
    </row>
    <row r="159" spans="1:20" x14ac:dyDescent="0.2">
      <c r="A159" s="20" t="s">
        <v>858</v>
      </c>
      <c r="B159" s="20" t="s">
        <v>18</v>
      </c>
      <c r="C159" s="20" t="s">
        <v>128</v>
      </c>
      <c r="D159" s="20" t="s">
        <v>61</v>
      </c>
      <c r="E159" s="20" t="s">
        <v>3903</v>
      </c>
      <c r="F159" s="21">
        <v>46319.837708333333</v>
      </c>
      <c r="G159" s="20" t="s">
        <v>22</v>
      </c>
      <c r="H159" s="20" t="s">
        <v>7278</v>
      </c>
      <c r="I159" s="22">
        <v>320</v>
      </c>
      <c r="J159" s="20" t="s">
        <v>23</v>
      </c>
      <c r="K159" s="20" t="s">
        <v>24</v>
      </c>
      <c r="L159" s="22">
        <v>535</v>
      </c>
      <c r="M159" s="20" t="s">
        <v>130</v>
      </c>
      <c r="N159" s="21">
        <v>46319.868402777778</v>
      </c>
      <c r="O159" s="22">
        <v>320</v>
      </c>
      <c r="P159" s="20" t="s">
        <v>26</v>
      </c>
      <c r="Q159" s="22">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20" t="s">
        <v>292</v>
      </c>
      <c r="B160" s="20" t="s">
        <v>18</v>
      </c>
      <c r="C160" s="20" t="s">
        <v>43</v>
      </c>
      <c r="D160" s="20" t="s">
        <v>20</v>
      </c>
      <c r="E160" s="20" t="s">
        <v>2940</v>
      </c>
      <c r="F160" s="21">
        <v>46319.83898148148</v>
      </c>
      <c r="G160" s="20" t="s">
        <v>22</v>
      </c>
      <c r="H160" s="20" t="s">
        <v>73</v>
      </c>
      <c r="I160" s="22">
        <v>320</v>
      </c>
      <c r="J160" s="20" t="s">
        <v>23</v>
      </c>
      <c r="K160" s="20" t="s">
        <v>24</v>
      </c>
      <c r="L160" s="22">
        <v>859</v>
      </c>
      <c r="M160" s="20" t="s">
        <v>46</v>
      </c>
      <c r="N160" s="21">
        <v>46319.88826388889</v>
      </c>
      <c r="O160" s="22">
        <v>320</v>
      </c>
      <c r="P160" s="20" t="s">
        <v>26</v>
      </c>
      <c r="Q160" s="22">
        <v>190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301</v>
      </c>
      <c r="B161" s="20" t="s">
        <v>18</v>
      </c>
      <c r="C161" s="20" t="s">
        <v>50</v>
      </c>
      <c r="D161" s="20" t="s">
        <v>34</v>
      </c>
      <c r="E161" s="20" t="s">
        <v>4403</v>
      </c>
      <c r="F161" s="21">
        <v>46319.840451388889</v>
      </c>
      <c r="G161" s="20" t="s">
        <v>22</v>
      </c>
      <c r="H161" s="20" t="s">
        <v>7279</v>
      </c>
      <c r="I161" s="22">
        <v>340</v>
      </c>
      <c r="J161" s="20" t="s">
        <v>23</v>
      </c>
      <c r="K161" s="20" t="s">
        <v>24</v>
      </c>
      <c r="L161" s="22">
        <v>860</v>
      </c>
      <c r="M161" s="20" t="s">
        <v>4131</v>
      </c>
      <c r="N161" s="21">
        <v>46319.890659722223</v>
      </c>
      <c r="O161" s="22">
        <v>340</v>
      </c>
      <c r="P161" s="20" t="s">
        <v>26</v>
      </c>
      <c r="Q161" s="22">
        <v>190</v>
      </c>
      <c r="R161" s="3" t="str">
        <f>IF(OR(G161="12R",G161="12L"),_xlfn.XLOOKUP(C161,DB!$A$2:$A$255,DB!$B$2:$B$255,""),IF(OR(G161="30L",G161="30R"),_xlfn.XLOOKUP(C161,DB!$A$2:$A$255,DB!$C$2:$C$255,""),""))</f>
        <v>UDGUV</v>
      </c>
      <c r="S161" s="3">
        <f t="shared" si="2"/>
        <v>20</v>
      </c>
      <c r="T161" s="3" t="str">
        <f>_xlfn.XLOOKUP(C161,DB!$A$2:$A$255,DB!$D$2:$D$255,"")</f>
        <v>Sector 2</v>
      </c>
    </row>
    <row r="162" spans="1:20" x14ac:dyDescent="0.2">
      <c r="A162" s="20" t="s">
        <v>294</v>
      </c>
      <c r="B162" s="20" t="s">
        <v>18</v>
      </c>
      <c r="C162" s="20" t="s">
        <v>101</v>
      </c>
      <c r="D162" s="20" t="s">
        <v>34</v>
      </c>
      <c r="E162" s="20" t="s">
        <v>4468</v>
      </c>
      <c r="F162" s="21">
        <v>46319.842928240745</v>
      </c>
      <c r="G162" s="20" t="s">
        <v>22</v>
      </c>
      <c r="H162" s="20" t="s">
        <v>7280</v>
      </c>
      <c r="I162" s="22">
        <v>340</v>
      </c>
      <c r="J162" s="20" t="s">
        <v>23</v>
      </c>
      <c r="K162" s="20" t="s">
        <v>24</v>
      </c>
      <c r="L162" s="22">
        <v>859</v>
      </c>
      <c r="M162" s="20" t="s">
        <v>46</v>
      </c>
      <c r="N162" s="21">
        <v>46319.893206018518</v>
      </c>
      <c r="O162" s="22">
        <v>340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1912</v>
      </c>
      <c r="B163" s="20" t="s">
        <v>18</v>
      </c>
      <c r="C163" s="20" t="s">
        <v>945</v>
      </c>
      <c r="D163" s="20" t="s">
        <v>116</v>
      </c>
      <c r="E163" s="20" t="s">
        <v>216</v>
      </c>
      <c r="F163" s="21">
        <v>46319.844687500001</v>
      </c>
      <c r="G163" s="20" t="s">
        <v>22</v>
      </c>
      <c r="H163" s="20" t="s">
        <v>7281</v>
      </c>
      <c r="I163" s="22">
        <v>400</v>
      </c>
      <c r="J163" s="20" t="s">
        <v>23</v>
      </c>
      <c r="K163" s="20" t="s">
        <v>24</v>
      </c>
      <c r="L163" s="22">
        <v>379</v>
      </c>
      <c r="M163" s="20" t="s">
        <v>269</v>
      </c>
      <c r="N163" s="21">
        <v>46319.867326388892</v>
      </c>
      <c r="O163" s="22">
        <v>400</v>
      </c>
      <c r="P163" s="20" t="s">
        <v>26</v>
      </c>
      <c r="Q163" s="22">
        <v>40</v>
      </c>
      <c r="R163" s="3" t="str">
        <f>IF(OR(G163="12R",G163="12L"),_xlfn.XLOOKUP(C163,DB!$A$2:$A$255,DB!$B$2:$B$255,""),IF(OR(G163="30L",G163="30R"),_xlfn.XLOOKUP(C163,DB!$A$2:$A$255,DB!$C$2:$C$255,""),""))</f>
        <v>ENEBA</v>
      </c>
      <c r="S163" s="3">
        <f t="shared" si="2"/>
        <v>20</v>
      </c>
      <c r="T163" s="3" t="str">
        <f>_xlfn.XLOOKUP(C163,DB!$A$2:$A$255,DB!$D$2:$D$255,"")</f>
        <v>Sector 3</v>
      </c>
    </row>
    <row r="164" spans="1:20" x14ac:dyDescent="0.2">
      <c r="A164" s="20" t="s">
        <v>673</v>
      </c>
      <c r="B164" s="20" t="s">
        <v>18</v>
      </c>
      <c r="C164" s="20" t="s">
        <v>440</v>
      </c>
      <c r="D164" s="20" t="s">
        <v>366</v>
      </c>
      <c r="E164" s="20" t="s">
        <v>609</v>
      </c>
      <c r="F164" s="21">
        <v>46319.846087962964</v>
      </c>
      <c r="G164" s="20" t="s">
        <v>22</v>
      </c>
      <c r="H164" s="20" t="s">
        <v>7282</v>
      </c>
      <c r="I164" s="22">
        <v>390</v>
      </c>
      <c r="J164" s="20" t="s">
        <v>23</v>
      </c>
      <c r="K164" s="20" t="s">
        <v>24</v>
      </c>
      <c r="L164" s="22">
        <v>134</v>
      </c>
      <c r="M164" s="20" t="s">
        <v>40</v>
      </c>
      <c r="N164" s="21">
        <v>46319.855312500003</v>
      </c>
      <c r="O164" s="22">
        <v>239</v>
      </c>
      <c r="P164" s="20" t="s">
        <v>41</v>
      </c>
      <c r="Q164" s="22">
        <v>190</v>
      </c>
      <c r="R164" s="3" t="str">
        <f>IF(OR(G164="12R",G164="12L"),_xlfn.XLOOKUP(C164,DB!$A$2:$A$255,DB!$B$2:$B$255,""),IF(OR(G164="30L",G164="30R"),_xlfn.XLOOKUP(C164,DB!$A$2:$A$255,DB!$C$2:$C$255,""),""))</f>
        <v>NUDAL</v>
      </c>
      <c r="S164" s="3">
        <f t="shared" si="2"/>
        <v>20</v>
      </c>
      <c r="T164" s="3" t="str">
        <f>_xlfn.XLOOKUP(C164,DB!$A$2:$A$255,DB!$D$2:$D$255,"")</f>
        <v>Sector 3</v>
      </c>
    </row>
    <row r="165" spans="1:20" x14ac:dyDescent="0.2">
      <c r="A165" s="20" t="s">
        <v>303</v>
      </c>
      <c r="B165" s="20" t="s">
        <v>18</v>
      </c>
      <c r="C165" s="20" t="s">
        <v>43</v>
      </c>
      <c r="D165" s="20" t="s">
        <v>20</v>
      </c>
      <c r="E165" s="20" t="s">
        <v>4042</v>
      </c>
      <c r="F165" s="21">
        <v>46319.847997685181</v>
      </c>
      <c r="G165" s="20" t="s">
        <v>22</v>
      </c>
      <c r="H165" s="20" t="s">
        <v>7283</v>
      </c>
      <c r="I165" s="22">
        <v>360</v>
      </c>
      <c r="J165" s="20" t="s">
        <v>23</v>
      </c>
      <c r="K165" s="20" t="s">
        <v>24</v>
      </c>
      <c r="L165" s="22">
        <v>859</v>
      </c>
      <c r="M165" s="20" t="s">
        <v>46</v>
      </c>
      <c r="N165" s="21">
        <v>46319.897893518515</v>
      </c>
      <c r="O165" s="22">
        <v>360</v>
      </c>
      <c r="P165" s="20" t="s">
        <v>26</v>
      </c>
      <c r="Q165" s="22">
        <v>190</v>
      </c>
      <c r="R165" s="3" t="str">
        <f>IF(OR(G165="12R",G165="12L"),_xlfn.XLOOKUP(C165,DB!$A$2:$A$255,DB!$B$2:$B$255,""),IF(OR(G165="30L",G165="30R"),_xlfn.XLOOKUP(C165,DB!$A$2:$A$255,DB!$C$2:$C$255,""),""))</f>
        <v>UDGUV</v>
      </c>
      <c r="S165" s="3">
        <f t="shared" si="2"/>
        <v>20</v>
      </c>
      <c r="T165" s="3" t="str">
        <f>_xlfn.XLOOKUP(C165,DB!$A$2:$A$255,DB!$D$2:$D$255,"")</f>
        <v>Sector 2</v>
      </c>
    </row>
    <row r="166" spans="1:20" x14ac:dyDescent="0.2">
      <c r="A166" s="20" t="s">
        <v>521</v>
      </c>
      <c r="B166" s="20" t="s">
        <v>18</v>
      </c>
      <c r="C166" s="20" t="s">
        <v>19</v>
      </c>
      <c r="D166" s="20" t="s">
        <v>34</v>
      </c>
      <c r="E166" s="20" t="s">
        <v>6361</v>
      </c>
      <c r="F166" s="21">
        <v>46319.852164351847</v>
      </c>
      <c r="G166" s="20" t="s">
        <v>22</v>
      </c>
      <c r="H166" s="20" t="s">
        <v>7284</v>
      </c>
      <c r="I166" s="22">
        <v>360</v>
      </c>
      <c r="J166" s="20" t="s">
        <v>23</v>
      </c>
      <c r="K166" s="20" t="s">
        <v>24</v>
      </c>
      <c r="L166" s="22">
        <v>863</v>
      </c>
      <c r="M166" s="20" t="s">
        <v>3613</v>
      </c>
      <c r="N166" s="21">
        <v>46319.902465277773</v>
      </c>
      <c r="O166" s="22">
        <v>360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304</v>
      </c>
      <c r="B167" s="20" t="s">
        <v>18</v>
      </c>
      <c r="C167" s="20" t="s">
        <v>134</v>
      </c>
      <c r="D167" s="20" t="s">
        <v>123</v>
      </c>
      <c r="E167" s="20" t="s">
        <v>7285</v>
      </c>
      <c r="F167" s="21">
        <v>46319.85356481481</v>
      </c>
      <c r="G167" s="20" t="s">
        <v>22</v>
      </c>
      <c r="H167" s="20" t="s">
        <v>7286</v>
      </c>
      <c r="I167" s="22">
        <v>330</v>
      </c>
      <c r="J167" s="20" t="s">
        <v>23</v>
      </c>
      <c r="K167" s="20" t="s">
        <v>24</v>
      </c>
      <c r="L167" s="22">
        <v>361</v>
      </c>
      <c r="M167" s="20" t="s">
        <v>31</v>
      </c>
      <c r="N167" s="21">
        <v>46319.874768518523</v>
      </c>
      <c r="O167" s="22">
        <v>330</v>
      </c>
      <c r="P167" s="20" t="s">
        <v>26</v>
      </c>
      <c r="Q167" s="22">
        <v>40</v>
      </c>
      <c r="R167" s="3" t="str">
        <f>IF(OR(G167="12R",G167="12L"),_xlfn.XLOOKUP(C167,DB!$A$2:$A$255,DB!$B$2:$B$255,""),IF(OR(G167="30L",G167="30R"),_xlfn.XLOOKUP(C167,DB!$A$2:$A$255,DB!$C$2:$C$255,""),""))</f>
        <v>ENEBA</v>
      </c>
      <c r="S167" s="3">
        <f t="shared" si="2"/>
        <v>20</v>
      </c>
      <c r="T167" s="3" t="str">
        <f>_xlfn.XLOOKUP(C167,DB!$A$2:$A$255,DB!$D$2:$D$255,"")</f>
        <v>Sector 3</v>
      </c>
    </row>
    <row r="168" spans="1:20" x14ac:dyDescent="0.2">
      <c r="A168" s="20" t="s">
        <v>281</v>
      </c>
      <c r="B168" s="20" t="s">
        <v>18</v>
      </c>
      <c r="C168" s="20" t="s">
        <v>282</v>
      </c>
      <c r="D168" s="20" t="s">
        <v>34</v>
      </c>
      <c r="E168" s="20" t="s">
        <v>6580</v>
      </c>
      <c r="F168" s="21">
        <v>46319.856053240743</v>
      </c>
      <c r="G168" s="20" t="s">
        <v>22</v>
      </c>
      <c r="H168" s="20" t="s">
        <v>7287</v>
      </c>
      <c r="I168" s="22">
        <v>370</v>
      </c>
      <c r="J168" s="20" t="s">
        <v>23</v>
      </c>
      <c r="K168" s="20" t="s">
        <v>24</v>
      </c>
      <c r="L168" s="22">
        <v>360</v>
      </c>
      <c r="M168" s="20" t="s">
        <v>31</v>
      </c>
      <c r="N168" s="21">
        <v>46319.878206018519</v>
      </c>
      <c r="O168" s="22">
        <v>370</v>
      </c>
      <c r="P168" s="20" t="s">
        <v>26</v>
      </c>
      <c r="Q168" s="22">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675</v>
      </c>
      <c r="B169" s="20" t="s">
        <v>18</v>
      </c>
      <c r="C169" s="20" t="s">
        <v>676</v>
      </c>
      <c r="D169" s="20" t="s">
        <v>34</v>
      </c>
      <c r="E169" s="20" t="s">
        <v>391</v>
      </c>
      <c r="F169" s="21">
        <v>46319.858356481476</v>
      </c>
      <c r="G169" s="20" t="s">
        <v>22</v>
      </c>
      <c r="H169" s="20" t="s">
        <v>7288</v>
      </c>
      <c r="I169" s="22">
        <v>370</v>
      </c>
      <c r="J169" s="20" t="s">
        <v>23</v>
      </c>
      <c r="K169" s="20" t="s">
        <v>24</v>
      </c>
      <c r="L169" s="22">
        <v>360</v>
      </c>
      <c r="M169" s="20" t="s">
        <v>31</v>
      </c>
      <c r="N169" s="21">
        <v>46319.88008101852</v>
      </c>
      <c r="O169" s="22">
        <v>340</v>
      </c>
      <c r="P169" s="20" t="s">
        <v>26</v>
      </c>
      <c r="Q169" s="22">
        <v>40</v>
      </c>
      <c r="R169" s="3" t="str">
        <f>IF(OR(G169="12R",G169="12L"),_xlfn.XLOOKUP(C169,DB!$A$2:$A$255,DB!$B$2:$B$255,""),IF(OR(G169="30L",G169="30R"),_xlfn.XLOOKUP(C169,DB!$A$2:$A$255,DB!$C$2:$C$255,""),""))</f>
        <v>OMSUK</v>
      </c>
      <c r="S169" s="3">
        <f t="shared" si="2"/>
        <v>20</v>
      </c>
      <c r="T169" s="3" t="str">
        <f>_xlfn.XLOOKUP(C169,DB!$A$2:$A$255,DB!$D$2:$D$255,"")</f>
        <v>Sector 3</v>
      </c>
    </row>
    <row r="170" spans="1:20" x14ac:dyDescent="0.2">
      <c r="A170" s="20" t="s">
        <v>516</v>
      </c>
      <c r="B170" s="20" t="s">
        <v>18</v>
      </c>
      <c r="C170" s="20" t="s">
        <v>199</v>
      </c>
      <c r="D170" s="20" t="s">
        <v>61</v>
      </c>
      <c r="E170" s="20" t="s">
        <v>3952</v>
      </c>
      <c r="F170" s="21">
        <v>46319.860254629632</v>
      </c>
      <c r="G170" s="20" t="s">
        <v>22</v>
      </c>
      <c r="H170" s="20" t="s">
        <v>7289</v>
      </c>
      <c r="I170" s="22">
        <v>330</v>
      </c>
      <c r="J170" s="20" t="s">
        <v>23</v>
      </c>
      <c r="K170" s="20" t="s">
        <v>24</v>
      </c>
      <c r="L170" s="22">
        <v>364</v>
      </c>
      <c r="M170" s="20" t="s">
        <v>31</v>
      </c>
      <c r="N170" s="21">
        <v>46319.882164351853</v>
      </c>
      <c r="O170" s="22">
        <v>310</v>
      </c>
      <c r="P170" s="20" t="s">
        <v>26</v>
      </c>
      <c r="Q170" s="22">
        <v>40</v>
      </c>
      <c r="R170" s="3" t="str">
        <f>IF(OR(G170="12R",G170="12L"),_xlfn.XLOOKUP(C170,DB!$A$2:$A$255,DB!$B$2:$B$255,""),IF(OR(G170="30L",G170="30R"),_xlfn.XLOOKUP(C170,DB!$A$2:$A$255,DB!$C$2:$C$255,""),""))</f>
        <v>OMSUK</v>
      </c>
      <c r="S170" s="3">
        <f t="shared" si="2"/>
        <v>20</v>
      </c>
      <c r="T170" s="3" t="str">
        <f>_xlfn.XLOOKUP(C170,DB!$A$2:$A$255,DB!$D$2:$D$255,"")</f>
        <v>Sector 3</v>
      </c>
    </row>
    <row r="171" spans="1:20" x14ac:dyDescent="0.2">
      <c r="A171" s="20" t="s">
        <v>237</v>
      </c>
      <c r="B171" s="20" t="s">
        <v>18</v>
      </c>
      <c r="C171" s="20" t="s">
        <v>238</v>
      </c>
      <c r="D171" s="20" t="s">
        <v>116</v>
      </c>
      <c r="E171" s="20" t="s">
        <v>3402</v>
      </c>
      <c r="F171" s="21">
        <v>46319.862233796295</v>
      </c>
      <c r="G171" s="20" t="s">
        <v>22</v>
      </c>
      <c r="H171" s="20" t="s">
        <v>7290</v>
      </c>
      <c r="I171" s="22">
        <v>390</v>
      </c>
      <c r="J171" s="20" t="s">
        <v>23</v>
      </c>
      <c r="K171" s="20" t="s">
        <v>24</v>
      </c>
      <c r="L171" s="22">
        <v>365</v>
      </c>
      <c r="M171" s="20" t="s">
        <v>31</v>
      </c>
      <c r="N171" s="21">
        <v>46319.883969907409</v>
      </c>
      <c r="O171" s="22">
        <v>330</v>
      </c>
      <c r="P171" s="20" t="s">
        <v>26</v>
      </c>
      <c r="Q171" s="22">
        <v>40</v>
      </c>
      <c r="R171" s="3" t="str">
        <f>IF(OR(G171="12R",G171="12L"),_xlfn.XLOOKUP(C171,DB!$A$2:$A$255,DB!$B$2:$B$255,""),IF(OR(G171="30L",G171="30R"),_xlfn.XLOOKUP(C171,DB!$A$2:$A$255,DB!$C$2:$C$255,""),""))</f>
        <v>OMSUK</v>
      </c>
      <c r="S171" s="3">
        <f t="shared" si="2"/>
        <v>20</v>
      </c>
      <c r="T171" s="3" t="str">
        <f>_xlfn.XLOOKUP(C171,DB!$A$2:$A$255,DB!$D$2:$D$255,"")</f>
        <v>Sector 3</v>
      </c>
    </row>
    <row r="172" spans="1:20" x14ac:dyDescent="0.2">
      <c r="A172" s="20" t="s">
        <v>3723</v>
      </c>
      <c r="B172" s="20" t="s">
        <v>18</v>
      </c>
      <c r="C172" s="20" t="s">
        <v>423</v>
      </c>
      <c r="D172" s="20" t="s">
        <v>61</v>
      </c>
      <c r="E172" s="20" t="s">
        <v>1174</v>
      </c>
      <c r="F172" s="21">
        <v>46319.863541666666</v>
      </c>
      <c r="G172" s="20" t="s">
        <v>22</v>
      </c>
      <c r="H172" s="20" t="s">
        <v>7291</v>
      </c>
      <c r="I172" s="22">
        <v>340</v>
      </c>
      <c r="J172" s="20" t="s">
        <v>23</v>
      </c>
      <c r="K172" s="20" t="s">
        <v>24</v>
      </c>
      <c r="L172" s="22">
        <v>440</v>
      </c>
      <c r="M172" s="20" t="s">
        <v>204</v>
      </c>
      <c r="N172" s="21">
        <v>46319.890069444446</v>
      </c>
      <c r="O172" s="22">
        <v>340</v>
      </c>
      <c r="P172" s="20" t="s">
        <v>26</v>
      </c>
      <c r="Q172" s="22">
        <v>40</v>
      </c>
      <c r="R172" s="3" t="str">
        <f>IF(OR(G172="12R",G172="12L"),_xlfn.XLOOKUP(C172,DB!$A$2:$A$255,DB!$B$2:$B$255,""),IF(OR(G172="30L",G172="30R"),_xlfn.XLOOKUP(C172,DB!$A$2:$A$255,DB!$C$2:$C$255,""),""))</f>
        <v>ENEBA</v>
      </c>
      <c r="S172" s="3">
        <f t="shared" si="2"/>
        <v>20</v>
      </c>
      <c r="T172" s="3" t="str">
        <f>_xlfn.XLOOKUP(C172,DB!$A$2:$A$255,DB!$D$2:$D$255,"")</f>
        <v>Sector 3</v>
      </c>
    </row>
    <row r="173" spans="1:20" x14ac:dyDescent="0.2">
      <c r="A173" s="20" t="s">
        <v>1130</v>
      </c>
      <c r="B173" s="20" t="s">
        <v>18</v>
      </c>
      <c r="C173" s="20" t="s">
        <v>308</v>
      </c>
      <c r="D173" s="20" t="s">
        <v>54</v>
      </c>
      <c r="E173" s="20" t="s">
        <v>3162</v>
      </c>
      <c r="F173" s="21">
        <v>46319.868611111116</v>
      </c>
      <c r="G173" s="20" t="s">
        <v>22</v>
      </c>
      <c r="H173" s="20" t="s">
        <v>7292</v>
      </c>
      <c r="I173" s="22">
        <v>380</v>
      </c>
      <c r="J173" s="20" t="s">
        <v>23</v>
      </c>
      <c r="K173" s="20" t="s">
        <v>24</v>
      </c>
      <c r="L173" s="22">
        <v>269</v>
      </c>
      <c r="M173" s="20" t="s">
        <v>310</v>
      </c>
      <c r="N173" s="21">
        <v>46319.884375000001</v>
      </c>
      <c r="O173" s="22">
        <v>340</v>
      </c>
      <c r="P173" s="20" t="s">
        <v>26</v>
      </c>
      <c r="Q173" s="22">
        <v>190</v>
      </c>
      <c r="R173" s="3" t="str">
        <f>IF(OR(G173="12R",G173="12L"),_xlfn.XLOOKUP(C173,DB!$A$2:$A$255,DB!$B$2:$B$255,""),IF(OR(G173="30L",G173="30R"),_xlfn.XLOOKUP(C173,DB!$A$2:$A$255,DB!$C$2:$C$255,""),""))</f>
        <v>CZM</v>
      </c>
      <c r="S173" s="3">
        <f t="shared" si="2"/>
        <v>20</v>
      </c>
      <c r="T173" s="3" t="str">
        <f>_xlfn.XLOOKUP(C173,DB!$A$2:$A$255,DB!$D$2:$D$255,"")</f>
        <v>Sector 7</v>
      </c>
    </row>
    <row r="174" spans="1:20" x14ac:dyDescent="0.2">
      <c r="A174" s="20" t="s">
        <v>526</v>
      </c>
      <c r="B174" s="20" t="s">
        <v>18</v>
      </c>
      <c r="C174" s="20" t="s">
        <v>203</v>
      </c>
      <c r="D174" s="20" t="s">
        <v>44</v>
      </c>
      <c r="E174" s="20" t="s">
        <v>3942</v>
      </c>
      <c r="F174" s="21">
        <v>46319.869814814811</v>
      </c>
      <c r="G174" s="20" t="s">
        <v>22</v>
      </c>
      <c r="H174" s="20" t="s">
        <v>7293</v>
      </c>
      <c r="I174" s="22">
        <v>340</v>
      </c>
      <c r="J174" s="20" t="s">
        <v>23</v>
      </c>
      <c r="K174" s="20" t="s">
        <v>24</v>
      </c>
      <c r="L174" s="22">
        <v>373</v>
      </c>
      <c r="M174" s="20" t="s">
        <v>269</v>
      </c>
      <c r="N174" s="21">
        <v>46319.891666666663</v>
      </c>
      <c r="O174" s="22">
        <v>340</v>
      </c>
      <c r="P174" s="20" t="s">
        <v>26</v>
      </c>
      <c r="Q174" s="22">
        <v>40</v>
      </c>
      <c r="R174" s="3" t="str">
        <f>IF(OR(G174="12R",G174="12L"),_xlfn.XLOOKUP(C174,DB!$A$2:$A$255,DB!$B$2:$B$255,""),IF(OR(G174="30L",G174="30R"),_xlfn.XLOOKUP(C174,DB!$A$2:$A$255,DB!$C$2:$C$255,""),""))</f>
        <v>ENEBA</v>
      </c>
      <c r="S174" s="3">
        <f t="shared" si="2"/>
        <v>20</v>
      </c>
      <c r="T174" s="3" t="str">
        <f>_xlfn.XLOOKUP(C174,DB!$A$2:$A$255,DB!$D$2:$D$255,"")</f>
        <v>Sector 3</v>
      </c>
    </row>
    <row r="175" spans="1:20" x14ac:dyDescent="0.2">
      <c r="A175" s="20" t="s">
        <v>316</v>
      </c>
      <c r="B175" s="20" t="s">
        <v>18</v>
      </c>
      <c r="C175" s="20" t="s">
        <v>317</v>
      </c>
      <c r="D175" s="20" t="s">
        <v>44</v>
      </c>
      <c r="E175" s="20" t="s">
        <v>1711</v>
      </c>
      <c r="F175" s="21">
        <v>46319.871249999997</v>
      </c>
      <c r="G175" s="20" t="s">
        <v>22</v>
      </c>
      <c r="H175" s="20" t="s">
        <v>7294</v>
      </c>
      <c r="I175" s="22">
        <v>300</v>
      </c>
      <c r="J175" s="20" t="s">
        <v>23</v>
      </c>
      <c r="K175" s="20" t="s">
        <v>24</v>
      </c>
      <c r="L175" s="22">
        <v>441</v>
      </c>
      <c r="M175" s="20" t="s">
        <v>204</v>
      </c>
      <c r="N175" s="21">
        <v>46319.897812499999</v>
      </c>
      <c r="O175" s="22">
        <v>300</v>
      </c>
      <c r="P175" s="20" t="s">
        <v>26</v>
      </c>
      <c r="Q175" s="22">
        <v>40</v>
      </c>
      <c r="R175" s="3" t="str">
        <f>IF(OR(G175="12R",G175="12L"),_xlfn.XLOOKUP(C175,DB!$A$2:$A$255,DB!$B$2:$B$255,""),IF(OR(G175="30L",G175="30R"),_xlfn.XLOOKUP(C175,DB!$A$2:$A$255,DB!$C$2:$C$255,""),""))</f>
        <v>UDGUV</v>
      </c>
      <c r="S175" s="3">
        <f t="shared" si="2"/>
        <v>20</v>
      </c>
      <c r="T175" s="3" t="str">
        <f>_xlfn.XLOOKUP(C175,DB!$A$2:$A$255,DB!$D$2:$D$255,"")</f>
        <v>Sector 2</v>
      </c>
    </row>
    <row r="176" spans="1:20" x14ac:dyDescent="0.2">
      <c r="A176" s="20" t="s">
        <v>318</v>
      </c>
      <c r="B176" s="20" t="s">
        <v>18</v>
      </c>
      <c r="C176" s="20" t="s">
        <v>136</v>
      </c>
      <c r="D176" s="20" t="s">
        <v>44</v>
      </c>
      <c r="E176" s="20" t="s">
        <v>5608</v>
      </c>
      <c r="F176" s="21">
        <v>46319.87462962963</v>
      </c>
      <c r="G176" s="20" t="s">
        <v>22</v>
      </c>
      <c r="H176" s="20" t="s">
        <v>7295</v>
      </c>
      <c r="I176" s="22">
        <v>310</v>
      </c>
      <c r="J176" s="20" t="s">
        <v>23</v>
      </c>
      <c r="K176" s="20" t="s">
        <v>24</v>
      </c>
      <c r="L176" s="22">
        <v>353</v>
      </c>
      <c r="M176" s="20" t="s">
        <v>31</v>
      </c>
      <c r="N176" s="21">
        <v>46319.89539351852</v>
      </c>
      <c r="O176" s="22">
        <v>310</v>
      </c>
      <c r="P176" s="20" t="s">
        <v>26</v>
      </c>
      <c r="Q176" s="22">
        <v>40</v>
      </c>
      <c r="R176" s="3" t="str">
        <f>IF(OR(G176="12R",G176="12L"),_xlfn.XLOOKUP(C176,DB!$A$2:$A$255,DB!$B$2:$B$255,""),IF(OR(G176="30L",G176="30R"),_xlfn.XLOOKUP(C176,DB!$A$2:$A$255,DB!$C$2:$C$255,""),""))</f>
        <v>OMSUK</v>
      </c>
      <c r="S176" s="3">
        <f t="shared" si="2"/>
        <v>20</v>
      </c>
      <c r="T176" s="3" t="str">
        <f>_xlfn.XLOOKUP(C176,DB!$A$2:$A$255,DB!$D$2:$D$255,"")</f>
        <v>Sector 3</v>
      </c>
    </row>
    <row r="177" spans="1:20" x14ac:dyDescent="0.2">
      <c r="A177" s="20" t="s">
        <v>320</v>
      </c>
      <c r="B177" s="20" t="s">
        <v>18</v>
      </c>
      <c r="C177" s="20" t="s">
        <v>128</v>
      </c>
      <c r="D177" s="20" t="s">
        <v>61</v>
      </c>
      <c r="E177" s="20" t="s">
        <v>4164</v>
      </c>
      <c r="F177" s="21">
        <v>46319.876134259262</v>
      </c>
      <c r="G177" s="20" t="s">
        <v>22</v>
      </c>
      <c r="H177" s="20" t="s">
        <v>7296</v>
      </c>
      <c r="I177" s="22">
        <v>280</v>
      </c>
      <c r="J177" s="20" t="s">
        <v>23</v>
      </c>
      <c r="K177" s="20" t="s">
        <v>24</v>
      </c>
      <c r="L177" s="22">
        <v>559</v>
      </c>
      <c r="M177" s="20" t="s">
        <v>130</v>
      </c>
      <c r="N177" s="21">
        <v>46319.90761574074</v>
      </c>
      <c r="O177" s="22">
        <v>280</v>
      </c>
      <c r="P177" s="20" t="s">
        <v>26</v>
      </c>
      <c r="Q177" s="22">
        <v>40</v>
      </c>
      <c r="R177" s="3" t="str">
        <f>IF(OR(G177="12R",G177="12L"),_xlfn.XLOOKUP(C177,DB!$A$2:$A$255,DB!$B$2:$B$255,""),IF(OR(G177="30L",G177="30R"),_xlfn.XLOOKUP(C177,DB!$A$2:$A$255,DB!$C$2:$C$255,""),""))</f>
        <v>ENEBA</v>
      </c>
      <c r="S177" s="3">
        <f t="shared" si="2"/>
        <v>21</v>
      </c>
      <c r="T177" s="3" t="str">
        <f>_xlfn.XLOOKUP(C177,DB!$A$2:$A$255,DB!$D$2:$D$255,"")</f>
        <v>Sector 3</v>
      </c>
    </row>
    <row r="178" spans="1:20" x14ac:dyDescent="0.2">
      <c r="A178" s="20" t="s">
        <v>313</v>
      </c>
      <c r="B178" s="20" t="s">
        <v>18</v>
      </c>
      <c r="C178" s="20" t="s">
        <v>314</v>
      </c>
      <c r="D178" s="20" t="s">
        <v>34</v>
      </c>
      <c r="E178" s="20" t="s">
        <v>862</v>
      </c>
      <c r="F178" s="21">
        <v>46319.880381944444</v>
      </c>
      <c r="G178" s="20" t="s">
        <v>22</v>
      </c>
      <c r="H178" s="20" t="s">
        <v>7297</v>
      </c>
      <c r="I178" s="22">
        <v>310</v>
      </c>
      <c r="J178" s="20" t="s">
        <v>23</v>
      </c>
      <c r="K178" s="20" t="s">
        <v>24</v>
      </c>
      <c r="L178" s="22">
        <v>219</v>
      </c>
      <c r="M178" s="20" t="s">
        <v>56</v>
      </c>
      <c r="N178" s="21">
        <v>46319.893877314811</v>
      </c>
      <c r="O178" s="22">
        <v>276</v>
      </c>
      <c r="P178" s="20" t="s">
        <v>26</v>
      </c>
      <c r="Q178" s="22">
        <v>190</v>
      </c>
      <c r="R178" s="3" t="str">
        <f>IF(OR(G178="12R",G178="12L"),_xlfn.XLOOKUP(C178,DB!$A$2:$A$255,DB!$B$2:$B$255,""),IF(OR(G178="30L",G178="30R"),_xlfn.XLOOKUP(C178,DB!$A$2:$A$255,DB!$C$2:$C$255,""),""))</f>
        <v>CZM</v>
      </c>
      <c r="S178" s="3">
        <f t="shared" si="2"/>
        <v>21</v>
      </c>
      <c r="T178" s="3" t="str">
        <f>_xlfn.XLOOKUP(C178,DB!$A$2:$A$255,DB!$D$2:$D$255,"")</f>
        <v>Sector 7</v>
      </c>
    </row>
    <row r="179" spans="1:20" x14ac:dyDescent="0.2">
      <c r="A179" s="20" t="s">
        <v>510</v>
      </c>
      <c r="B179" s="20" t="s">
        <v>18</v>
      </c>
      <c r="C179" s="20" t="s">
        <v>238</v>
      </c>
      <c r="D179" s="20" t="s">
        <v>29</v>
      </c>
      <c r="E179" s="20" t="s">
        <v>4898</v>
      </c>
      <c r="F179" s="21">
        <v>46319.881550925929</v>
      </c>
      <c r="G179" s="20" t="s">
        <v>22</v>
      </c>
      <c r="H179" s="20" t="s">
        <v>7298</v>
      </c>
      <c r="I179" s="22">
        <v>370</v>
      </c>
      <c r="J179" s="20" t="s">
        <v>23</v>
      </c>
      <c r="K179" s="20" t="s">
        <v>24</v>
      </c>
      <c r="L179" s="22">
        <v>359</v>
      </c>
      <c r="M179" s="20" t="s">
        <v>31</v>
      </c>
      <c r="N179" s="21">
        <v>46319.90243055555</v>
      </c>
      <c r="O179" s="22">
        <v>350</v>
      </c>
      <c r="P179" s="20" t="s">
        <v>26</v>
      </c>
      <c r="Q179" s="22">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883</v>
      </c>
      <c r="B180" s="20" t="s">
        <v>18</v>
      </c>
      <c r="C180" s="20" t="s">
        <v>170</v>
      </c>
      <c r="D180" s="20" t="s">
        <v>61</v>
      </c>
      <c r="E180" s="20" t="s">
        <v>7299</v>
      </c>
      <c r="F180" s="21">
        <v>46319.883842592593</v>
      </c>
      <c r="G180" s="20" t="s">
        <v>22</v>
      </c>
      <c r="H180" s="20" t="s">
        <v>7300</v>
      </c>
      <c r="I180" s="22">
        <v>330</v>
      </c>
      <c r="J180" s="20" t="s">
        <v>23</v>
      </c>
      <c r="K180" s="20" t="s">
        <v>24</v>
      </c>
      <c r="L180" s="22">
        <v>360</v>
      </c>
      <c r="M180" s="20" t="s">
        <v>31</v>
      </c>
      <c r="N180" s="21">
        <v>46319.90519675926</v>
      </c>
      <c r="O180" s="22">
        <v>330</v>
      </c>
      <c r="P180" s="20" t="s">
        <v>26</v>
      </c>
      <c r="Q180" s="22">
        <v>40</v>
      </c>
      <c r="R180" s="3" t="str">
        <f>IF(OR(G180="12R",G180="12L"),_xlfn.XLOOKUP(C180,DB!$A$2:$A$255,DB!$B$2:$B$255,""),IF(OR(G180="30L",G180="30R"),_xlfn.XLOOKUP(C180,DB!$A$2:$A$255,DB!$C$2:$C$255,""),""))</f>
        <v>OMSUK</v>
      </c>
      <c r="S180" s="3">
        <f t="shared" si="2"/>
        <v>21</v>
      </c>
      <c r="T180" s="3" t="str">
        <f>_xlfn.XLOOKUP(C180,DB!$A$2:$A$255,DB!$D$2:$D$255,"")</f>
        <v>Sector 3</v>
      </c>
    </row>
    <row r="181" spans="1:20" x14ac:dyDescent="0.2">
      <c r="A181" s="20" t="s">
        <v>527</v>
      </c>
      <c r="B181" s="20" t="s">
        <v>18</v>
      </c>
      <c r="C181" s="20" t="s">
        <v>528</v>
      </c>
      <c r="D181" s="20" t="s">
        <v>20</v>
      </c>
      <c r="E181" s="20" t="s">
        <v>306</v>
      </c>
      <c r="F181" s="21">
        <v>46319.885347222225</v>
      </c>
      <c r="G181" s="20" t="s">
        <v>22</v>
      </c>
      <c r="H181" s="20" t="s">
        <v>7301</v>
      </c>
      <c r="I181" s="22">
        <v>340</v>
      </c>
      <c r="J181" s="20" t="s">
        <v>23</v>
      </c>
      <c r="K181" s="20" t="s">
        <v>24</v>
      </c>
      <c r="L181" s="22">
        <v>572</v>
      </c>
      <c r="M181" s="20" t="s">
        <v>130</v>
      </c>
      <c r="N181" s="21">
        <v>46319.91788194445</v>
      </c>
      <c r="O181" s="22">
        <v>340</v>
      </c>
      <c r="P181" s="20" t="s">
        <v>26</v>
      </c>
      <c r="Q181" s="22">
        <v>40</v>
      </c>
      <c r="R181" s="3" t="str">
        <f>IF(OR(G181="12R",G181="12L"),_xlfn.XLOOKUP(C181,DB!$A$2:$A$255,DB!$B$2:$B$255,""),IF(OR(G181="30L",G181="30R"),_xlfn.XLOOKUP(C181,DB!$A$2:$A$255,DB!$C$2:$C$255,""),""))</f>
        <v>ENEBA</v>
      </c>
      <c r="S181" s="3">
        <f t="shared" si="2"/>
        <v>21</v>
      </c>
      <c r="T181" s="3" t="str">
        <f>_xlfn.XLOOKUP(C181,DB!$A$2:$A$255,DB!$D$2:$D$255,"")</f>
        <v>Sector 3</v>
      </c>
    </row>
    <row r="182" spans="1:20" x14ac:dyDescent="0.2">
      <c r="A182" s="20" t="s">
        <v>530</v>
      </c>
      <c r="B182" s="20" t="s">
        <v>18</v>
      </c>
      <c r="C182" s="20" t="s">
        <v>178</v>
      </c>
      <c r="D182" s="20" t="s">
        <v>44</v>
      </c>
      <c r="E182" s="20" t="s">
        <v>5052</v>
      </c>
      <c r="F182" s="21">
        <v>46319.88789351852</v>
      </c>
      <c r="G182" s="20" t="s">
        <v>22</v>
      </c>
      <c r="H182" s="20" t="s">
        <v>7302</v>
      </c>
      <c r="I182" s="22">
        <v>330</v>
      </c>
      <c r="J182" s="20" t="s">
        <v>23</v>
      </c>
      <c r="K182" s="20" t="s">
        <v>24</v>
      </c>
      <c r="L182" s="22">
        <v>359</v>
      </c>
      <c r="M182" s="20" t="s">
        <v>31</v>
      </c>
      <c r="N182" s="21">
        <v>46319.908831018518</v>
      </c>
      <c r="O182" s="22">
        <v>310</v>
      </c>
      <c r="P182" s="20" t="s">
        <v>26</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315</v>
      </c>
      <c r="B183" s="20" t="s">
        <v>18</v>
      </c>
      <c r="C183" s="20" t="s">
        <v>224</v>
      </c>
      <c r="D183" s="20" t="s">
        <v>29</v>
      </c>
      <c r="E183" s="20" t="s">
        <v>5179</v>
      </c>
      <c r="F183" s="21">
        <v>46319.890381944446</v>
      </c>
      <c r="G183" s="20" t="s">
        <v>22</v>
      </c>
      <c r="H183" s="20" t="s">
        <v>7303</v>
      </c>
      <c r="I183" s="22">
        <v>320</v>
      </c>
      <c r="J183" s="20" t="s">
        <v>23</v>
      </c>
      <c r="K183" s="20" t="s">
        <v>24</v>
      </c>
      <c r="L183" s="22">
        <v>527</v>
      </c>
      <c r="M183" s="20" t="s">
        <v>130</v>
      </c>
      <c r="N183" s="21">
        <v>46319.920231481483</v>
      </c>
      <c r="O183" s="22">
        <v>320</v>
      </c>
      <c r="P183" s="20" t="s">
        <v>26</v>
      </c>
      <c r="Q183" s="22">
        <v>40</v>
      </c>
      <c r="R183" s="3" t="str">
        <f>IF(OR(G183="12R",G183="12L"),_xlfn.XLOOKUP(C183,DB!$A$2:$A$255,DB!$B$2:$B$255,""),IF(OR(G183="30L",G183="30R"),_xlfn.XLOOKUP(C183,DB!$A$2:$A$255,DB!$C$2:$C$255,""),""))</f>
        <v>ENEBA</v>
      </c>
      <c r="S183" s="3">
        <f t="shared" si="2"/>
        <v>21</v>
      </c>
      <c r="T183" s="3" t="str">
        <f>_xlfn.XLOOKUP(C183,DB!$A$2:$A$255,DB!$D$2:$D$255,"")</f>
        <v>Sector 3</v>
      </c>
    </row>
    <row r="184" spans="1:20" x14ac:dyDescent="0.2">
      <c r="A184" s="20" t="s">
        <v>681</v>
      </c>
      <c r="B184" s="20" t="s">
        <v>18</v>
      </c>
      <c r="C184" s="20" t="s">
        <v>322</v>
      </c>
      <c r="D184" s="20" t="s">
        <v>261</v>
      </c>
      <c r="E184" s="20" t="s">
        <v>323</v>
      </c>
      <c r="F184" s="21">
        <v>46319.89371527778</v>
      </c>
      <c r="G184" s="20" t="s">
        <v>22</v>
      </c>
      <c r="H184" s="20" t="s">
        <v>7304</v>
      </c>
      <c r="I184" s="22">
        <v>390</v>
      </c>
      <c r="J184" s="20" t="s">
        <v>23</v>
      </c>
      <c r="K184" s="20" t="s">
        <v>24</v>
      </c>
      <c r="L184" s="22">
        <v>129</v>
      </c>
      <c r="M184" s="20" t="s">
        <v>3619</v>
      </c>
      <c r="N184" s="21">
        <v>46319.902222222227</v>
      </c>
      <c r="O184" s="22">
        <v>246</v>
      </c>
      <c r="P184" s="20" t="s">
        <v>41</v>
      </c>
      <c r="Q184" s="22">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7071</v>
      </c>
      <c r="B185" s="20" t="s">
        <v>18</v>
      </c>
      <c r="C185" s="20" t="s">
        <v>18</v>
      </c>
      <c r="D185" s="20" t="s">
        <v>416</v>
      </c>
      <c r="E185" s="20"/>
      <c r="F185" s="21">
        <v>46319.896539351852</v>
      </c>
      <c r="G185" s="20" t="s">
        <v>22</v>
      </c>
      <c r="H185" s="20" t="s">
        <v>7305</v>
      </c>
      <c r="I185" s="22">
        <v>15</v>
      </c>
      <c r="J185" s="20" t="s">
        <v>139</v>
      </c>
      <c r="K185" s="20" t="s">
        <v>51</v>
      </c>
      <c r="L185" s="22">
        <v>265</v>
      </c>
      <c r="M185" s="20" t="s">
        <v>18</v>
      </c>
      <c r="N185" s="21">
        <v>46319.93005787037</v>
      </c>
      <c r="O185" s="22">
        <v>0</v>
      </c>
      <c r="P185" s="20" t="s">
        <v>137</v>
      </c>
      <c r="Q185" s="22">
        <v>15</v>
      </c>
      <c r="R185" s="3" t="str">
        <f>IF(OR(G185="12R",G185="12L"),_xlfn.XLOOKUP(C185,DB!$A$2:$A$255,DB!$B$2:$B$255,""),IF(OR(G185="30L",G185="30R"),_xlfn.XLOOKUP(C185,DB!$A$2:$A$255,DB!$C$2:$C$255,""),""))</f>
        <v/>
      </c>
      <c r="S185" s="3">
        <f t="shared" si="2"/>
        <v>21</v>
      </c>
      <c r="T185" s="3" t="str">
        <f>_xlfn.XLOOKUP(C185,DB!$A$2:$A$255,DB!$D$2:$D$255,"")</f>
        <v/>
      </c>
    </row>
    <row r="186" spans="1:20" x14ac:dyDescent="0.2">
      <c r="A186" s="20" t="s">
        <v>333</v>
      </c>
      <c r="B186" s="20" t="s">
        <v>18</v>
      </c>
      <c r="C186" s="20" t="s">
        <v>148</v>
      </c>
      <c r="D186" s="20" t="s">
        <v>129</v>
      </c>
      <c r="E186" s="20" t="s">
        <v>7306</v>
      </c>
      <c r="F186" s="21">
        <v>46319.898159722223</v>
      </c>
      <c r="G186" s="20" t="s">
        <v>22</v>
      </c>
      <c r="H186" s="20" t="s">
        <v>421</v>
      </c>
      <c r="I186" s="22">
        <v>370</v>
      </c>
      <c r="J186" s="20" t="s">
        <v>23</v>
      </c>
      <c r="K186" s="20" t="s">
        <v>24</v>
      </c>
      <c r="L186" s="22">
        <v>136</v>
      </c>
      <c r="M186" s="20" t="s">
        <v>40</v>
      </c>
      <c r="N186" s="21">
        <v>46319.907407407409</v>
      </c>
      <c r="O186" s="22">
        <v>277</v>
      </c>
      <c r="P186" s="20" t="s">
        <v>26</v>
      </c>
      <c r="Q186" s="22">
        <v>190</v>
      </c>
      <c r="R186" s="3" t="str">
        <f>IF(OR(G186="12R",G186="12L"),_xlfn.XLOOKUP(C186,DB!$A$2:$A$255,DB!$B$2:$B$255,""),IF(OR(G186="30L",G186="30R"),_xlfn.XLOOKUP(C186,DB!$A$2:$A$255,DB!$C$2:$C$255,""),""))</f>
        <v>NUDAL</v>
      </c>
      <c r="S186" s="3">
        <f t="shared" si="2"/>
        <v>21</v>
      </c>
      <c r="T186" s="3" t="str">
        <f>_xlfn.XLOOKUP(C186,DB!$A$2:$A$255,DB!$D$2:$D$255,"")</f>
        <v>Sector 3</v>
      </c>
    </row>
    <row r="187" spans="1:20" x14ac:dyDescent="0.2">
      <c r="A187" s="20" t="s">
        <v>334</v>
      </c>
      <c r="B187" s="20" t="s">
        <v>18</v>
      </c>
      <c r="C187" s="20" t="s">
        <v>19</v>
      </c>
      <c r="D187" s="20" t="s">
        <v>54</v>
      </c>
      <c r="E187" s="20" t="s">
        <v>3594</v>
      </c>
      <c r="F187" s="21">
        <v>46319.899942129632</v>
      </c>
      <c r="G187" s="20" t="s">
        <v>22</v>
      </c>
      <c r="H187" s="20" t="s">
        <v>6479</v>
      </c>
      <c r="I187" s="22">
        <v>380</v>
      </c>
      <c r="J187" s="20" t="s">
        <v>23</v>
      </c>
      <c r="K187" s="20" t="s">
        <v>24</v>
      </c>
      <c r="L187" s="22">
        <v>859</v>
      </c>
      <c r="M187" s="20" t="s">
        <v>25</v>
      </c>
      <c r="N187" s="21">
        <v>46319.949594907404</v>
      </c>
      <c r="O187" s="22">
        <v>380</v>
      </c>
      <c r="P187" s="20" t="s">
        <v>26</v>
      </c>
      <c r="Q187" s="22">
        <v>190</v>
      </c>
      <c r="R187" s="3" t="str">
        <f>IF(OR(G187="12R",G187="12L"),_xlfn.XLOOKUP(C187,DB!$A$2:$A$255,DB!$B$2:$B$255,""),IF(OR(G187="30L",G187="30R"),_xlfn.XLOOKUP(C187,DB!$A$2:$A$255,DB!$C$2:$C$255,""),""))</f>
        <v>UDGUV</v>
      </c>
      <c r="S187" s="3">
        <f t="shared" si="2"/>
        <v>21</v>
      </c>
      <c r="T187" s="3" t="str">
        <f>_xlfn.XLOOKUP(C187,DB!$A$2:$A$255,DB!$D$2:$D$255,"")</f>
        <v>Sector 2</v>
      </c>
    </row>
    <row r="188" spans="1:20" x14ac:dyDescent="0.2">
      <c r="A188" s="20" t="s">
        <v>327</v>
      </c>
      <c r="B188" s="20" t="s">
        <v>18</v>
      </c>
      <c r="C188" s="20" t="s">
        <v>328</v>
      </c>
      <c r="D188" s="20" t="s">
        <v>116</v>
      </c>
      <c r="E188" s="20" t="s">
        <v>7307</v>
      </c>
      <c r="F188" s="21">
        <v>46319.900902777779</v>
      </c>
      <c r="G188" s="20" t="s">
        <v>22</v>
      </c>
      <c r="H188" s="20" t="s">
        <v>7308</v>
      </c>
      <c r="I188" s="22">
        <v>360</v>
      </c>
      <c r="J188" s="20" t="s">
        <v>23</v>
      </c>
      <c r="K188" s="20" t="s">
        <v>24</v>
      </c>
      <c r="L188" s="22">
        <v>383</v>
      </c>
      <c r="M188" s="20" t="s">
        <v>269</v>
      </c>
      <c r="N188" s="21">
        <v>46319.923993055556</v>
      </c>
      <c r="O188" s="22">
        <v>360</v>
      </c>
      <c r="P188" s="20" t="s">
        <v>26</v>
      </c>
      <c r="Q188" s="22">
        <v>40</v>
      </c>
      <c r="R188" s="3" t="str">
        <f>IF(OR(G188="12R",G188="12L"),_xlfn.XLOOKUP(C188,DB!$A$2:$A$255,DB!$B$2:$B$255,""),IF(OR(G188="30L",G188="30R"),_xlfn.XLOOKUP(C188,DB!$A$2:$A$255,DB!$C$2:$C$255,""),""))</f>
        <v>OMSUK</v>
      </c>
      <c r="S188" s="3">
        <f t="shared" si="2"/>
        <v>21</v>
      </c>
      <c r="T188" s="3" t="str">
        <f>_xlfn.XLOOKUP(C188,DB!$A$2:$A$255,DB!$D$2:$D$255,"")</f>
        <v>Sector 3</v>
      </c>
    </row>
    <row r="189" spans="1:20" x14ac:dyDescent="0.2">
      <c r="A189" s="20" t="s">
        <v>340</v>
      </c>
      <c r="B189" s="20" t="s">
        <v>18</v>
      </c>
      <c r="C189" s="20" t="s">
        <v>101</v>
      </c>
      <c r="D189" s="20" t="s">
        <v>20</v>
      </c>
      <c r="E189" s="20" t="s">
        <v>183</v>
      </c>
      <c r="F189" s="21">
        <v>46319.901932870373</v>
      </c>
      <c r="G189" s="20" t="s">
        <v>22</v>
      </c>
      <c r="H189" s="20" t="s">
        <v>397</v>
      </c>
      <c r="I189" s="22">
        <v>340</v>
      </c>
      <c r="J189" s="20" t="s">
        <v>23</v>
      </c>
      <c r="K189" s="20" t="s">
        <v>152</v>
      </c>
      <c r="L189" s="22">
        <v>859</v>
      </c>
      <c r="M189" s="20" t="s">
        <v>46</v>
      </c>
      <c r="N189" s="21">
        <v>46319.951851851853</v>
      </c>
      <c r="O189" s="22">
        <v>340</v>
      </c>
      <c r="P189" s="20" t="s">
        <v>26</v>
      </c>
      <c r="Q189" s="22">
        <v>190</v>
      </c>
      <c r="R189" s="3" t="str">
        <f>IF(OR(G189="12R",G189="12L"),_xlfn.XLOOKUP(C189,DB!$A$2:$A$255,DB!$B$2:$B$255,""),IF(OR(G189="30L",G189="30R"),_xlfn.XLOOKUP(C189,DB!$A$2:$A$255,DB!$C$2:$C$255,""),""))</f>
        <v>UDGUV</v>
      </c>
      <c r="S189" s="3">
        <f t="shared" si="2"/>
        <v>21</v>
      </c>
      <c r="T189" s="3" t="str">
        <f>_xlfn.XLOOKUP(C189,DB!$A$2:$A$255,DB!$D$2:$D$255,"")</f>
        <v>Sector 2</v>
      </c>
    </row>
    <row r="190" spans="1:20" x14ac:dyDescent="0.2">
      <c r="A190" s="20" t="s">
        <v>336</v>
      </c>
      <c r="B190" s="20" t="s">
        <v>18</v>
      </c>
      <c r="C190" s="20" t="s">
        <v>115</v>
      </c>
      <c r="D190" s="20" t="s">
        <v>129</v>
      </c>
      <c r="E190" s="20" t="s">
        <v>7309</v>
      </c>
      <c r="F190" s="21">
        <v>46319.907488425924</v>
      </c>
      <c r="G190" s="20" t="s">
        <v>22</v>
      </c>
      <c r="H190" s="20" t="s">
        <v>567</v>
      </c>
      <c r="I190" s="22">
        <v>370</v>
      </c>
      <c r="J190" s="20" t="s">
        <v>23</v>
      </c>
      <c r="K190" s="20" t="s">
        <v>24</v>
      </c>
      <c r="L190" s="22">
        <v>153</v>
      </c>
      <c r="M190" s="20" t="s">
        <v>117</v>
      </c>
      <c r="N190" s="21">
        <v>46319.917187500003</v>
      </c>
      <c r="O190" s="22">
        <v>296</v>
      </c>
      <c r="P190" s="20" t="s">
        <v>26</v>
      </c>
      <c r="Q190" s="22">
        <v>190</v>
      </c>
      <c r="R190" s="3" t="str">
        <f>IF(OR(G190="12R",G190="12L"),_xlfn.XLOOKUP(C190,DB!$A$2:$A$255,DB!$B$2:$B$255,""),IF(OR(G190="30L",G190="30R"),_xlfn.XLOOKUP(C190,DB!$A$2:$A$255,DB!$C$2:$C$255,""),""))</f>
        <v>TAKUX</v>
      </c>
      <c r="S190" s="3">
        <f t="shared" si="2"/>
        <v>21</v>
      </c>
      <c r="T190" s="3" t="str">
        <f>_xlfn.XLOOKUP(C190,DB!$A$2:$A$255,DB!$D$2:$D$255,"")</f>
        <v>Sector 7</v>
      </c>
    </row>
    <row r="191" spans="1:20" x14ac:dyDescent="0.2">
      <c r="A191" s="20" t="s">
        <v>337</v>
      </c>
      <c r="B191" s="20" t="s">
        <v>18</v>
      </c>
      <c r="C191" s="20" t="s">
        <v>219</v>
      </c>
      <c r="D191" s="20" t="s">
        <v>34</v>
      </c>
      <c r="E191" s="20" t="s">
        <v>1707</v>
      </c>
      <c r="F191" s="21">
        <v>46319.914305555554</v>
      </c>
      <c r="G191" s="20" t="s">
        <v>22</v>
      </c>
      <c r="H191" s="20" t="s">
        <v>7310</v>
      </c>
      <c r="I191" s="22">
        <v>310</v>
      </c>
      <c r="J191" s="20" t="s">
        <v>23</v>
      </c>
      <c r="K191" s="20" t="s">
        <v>24</v>
      </c>
      <c r="L191" s="22">
        <v>150</v>
      </c>
      <c r="M191" s="20" t="s">
        <v>117</v>
      </c>
      <c r="N191" s="21">
        <v>46319.92423611111</v>
      </c>
      <c r="O191" s="22">
        <v>254</v>
      </c>
      <c r="P191" s="20" t="s">
        <v>26</v>
      </c>
      <c r="Q191" s="22">
        <v>190</v>
      </c>
      <c r="R191" s="3" t="str">
        <f>IF(OR(G191="12R",G191="12L"),_xlfn.XLOOKUP(C191,DB!$A$2:$A$255,DB!$B$2:$B$255,""),IF(OR(G191="30L",G191="30R"),_xlfn.XLOOKUP(C191,DB!$A$2:$A$255,DB!$C$2:$C$255,""),""))</f>
        <v>TAKUX</v>
      </c>
      <c r="S191" s="3">
        <f t="shared" si="2"/>
        <v>21</v>
      </c>
      <c r="T191" s="3" t="str">
        <f>_xlfn.XLOOKUP(C191,DB!$A$2:$A$255,DB!$D$2:$D$255,"")</f>
        <v>Sector 7</v>
      </c>
    </row>
    <row r="192" spans="1:20" x14ac:dyDescent="0.2">
      <c r="A192" s="20" t="s">
        <v>1948</v>
      </c>
      <c r="B192" s="20" t="s">
        <v>18</v>
      </c>
      <c r="C192" s="20" t="s">
        <v>945</v>
      </c>
      <c r="D192" s="20" t="s">
        <v>331</v>
      </c>
      <c r="E192" s="20" t="s">
        <v>4810</v>
      </c>
      <c r="F192" s="21">
        <v>46319.915960648148</v>
      </c>
      <c r="G192" s="20" t="s">
        <v>22</v>
      </c>
      <c r="H192" s="20" t="s">
        <v>7311</v>
      </c>
      <c r="I192" s="22">
        <v>340</v>
      </c>
      <c r="J192" s="20" t="s">
        <v>23</v>
      </c>
      <c r="K192" s="20" t="s">
        <v>24</v>
      </c>
      <c r="L192" s="22">
        <v>434</v>
      </c>
      <c r="M192" s="20" t="s">
        <v>204</v>
      </c>
      <c r="N192" s="21">
        <v>46319.942118055551</v>
      </c>
      <c r="O192" s="22">
        <v>340</v>
      </c>
      <c r="P192" s="20" t="s">
        <v>26</v>
      </c>
      <c r="Q192" s="22">
        <v>40</v>
      </c>
      <c r="R192" s="3" t="str">
        <f>IF(OR(G192="12R",G192="12L"),_xlfn.XLOOKUP(C192,DB!$A$2:$A$255,DB!$B$2:$B$255,""),IF(OR(G192="30L",G192="30R"),_xlfn.XLOOKUP(C192,DB!$A$2:$A$255,DB!$C$2:$C$255,""),""))</f>
        <v>ENEBA</v>
      </c>
      <c r="S192" s="3">
        <f t="shared" si="2"/>
        <v>21</v>
      </c>
      <c r="T192" s="3" t="str">
        <f>_xlfn.XLOOKUP(C192,DB!$A$2:$A$255,DB!$D$2:$D$255,"")</f>
        <v>Sector 3</v>
      </c>
    </row>
    <row r="193" spans="1:20" x14ac:dyDescent="0.2">
      <c r="A193" s="20" t="s">
        <v>324</v>
      </c>
      <c r="B193" s="20" t="s">
        <v>18</v>
      </c>
      <c r="C193" s="20" t="s">
        <v>325</v>
      </c>
      <c r="D193" s="20" t="s">
        <v>123</v>
      </c>
      <c r="E193" s="20" t="s">
        <v>4013</v>
      </c>
      <c r="F193" s="21">
        <v>46319.919328703705</v>
      </c>
      <c r="G193" s="20" t="s">
        <v>22</v>
      </c>
      <c r="H193" s="20" t="s">
        <v>7312</v>
      </c>
      <c r="I193" s="22">
        <v>300</v>
      </c>
      <c r="J193" s="20" t="s">
        <v>23</v>
      </c>
      <c r="K193" s="20" t="s">
        <v>24</v>
      </c>
      <c r="L193" s="22">
        <v>534</v>
      </c>
      <c r="M193" s="20" t="s">
        <v>130</v>
      </c>
      <c r="N193" s="21">
        <v>46319.949861111112</v>
      </c>
      <c r="O193" s="22">
        <v>340</v>
      </c>
      <c r="P193" s="20" t="s">
        <v>26</v>
      </c>
      <c r="Q193" s="22">
        <v>40</v>
      </c>
      <c r="R193" s="3" t="str">
        <f>IF(OR(G193="12R",G193="12L"),_xlfn.XLOOKUP(C193,DB!$A$2:$A$255,DB!$B$2:$B$255,""),IF(OR(G193="30L",G193="30R"),_xlfn.XLOOKUP(C193,DB!$A$2:$A$255,DB!$C$2:$C$255,""),""))</f>
        <v>OMSUK</v>
      </c>
      <c r="S193" s="3">
        <f t="shared" si="2"/>
        <v>22</v>
      </c>
      <c r="T193" s="3" t="str">
        <f>_xlfn.XLOOKUP(C193,DB!$A$2:$A$255,DB!$D$2:$D$255,"")</f>
        <v>Sector 3</v>
      </c>
    </row>
    <row r="194" spans="1:20" x14ac:dyDescent="0.2">
      <c r="A194" s="20" t="s">
        <v>5654</v>
      </c>
      <c r="B194" s="20" t="s">
        <v>18</v>
      </c>
      <c r="C194" s="20" t="s">
        <v>539</v>
      </c>
      <c r="D194" s="20" t="s">
        <v>29</v>
      </c>
      <c r="E194" s="20" t="s">
        <v>5922</v>
      </c>
      <c r="F194" s="21">
        <v>46319.920694444445</v>
      </c>
      <c r="G194" s="20" t="s">
        <v>22</v>
      </c>
      <c r="H194" s="20" t="s">
        <v>7313</v>
      </c>
      <c r="I194" s="22">
        <v>320</v>
      </c>
      <c r="J194" s="20" t="s">
        <v>23</v>
      </c>
      <c r="K194" s="20" t="s">
        <v>24</v>
      </c>
      <c r="L194" s="22">
        <v>522</v>
      </c>
      <c r="M194" s="20" t="s">
        <v>130</v>
      </c>
      <c r="N194" s="21">
        <v>46319.951655092591</v>
      </c>
      <c r="O194" s="22">
        <v>300</v>
      </c>
      <c r="P194" s="20" t="s">
        <v>26</v>
      </c>
      <c r="Q194" s="22">
        <v>40</v>
      </c>
      <c r="R194" s="3" t="str">
        <f>IF(OR(G194="12R",G194="12L"),_xlfn.XLOOKUP(C194,DB!$A$2:$A$255,DB!$B$2:$B$255,""),IF(OR(G194="30L",G194="30R"),_xlfn.XLOOKUP(C194,DB!$A$2:$A$255,DB!$C$2:$C$255,""),""))</f>
        <v>OMSUK</v>
      </c>
      <c r="S194" s="3">
        <f t="shared" si="2"/>
        <v>22</v>
      </c>
      <c r="T194" s="3" t="str">
        <f>_xlfn.XLOOKUP(C194,DB!$A$2:$A$255,DB!$D$2:$D$255,"")</f>
        <v>Sector 3</v>
      </c>
    </row>
    <row r="195" spans="1:20" x14ac:dyDescent="0.2">
      <c r="A195" s="20" t="s">
        <v>338</v>
      </c>
      <c r="B195" s="20" t="s">
        <v>18</v>
      </c>
      <c r="C195" s="20" t="s">
        <v>75</v>
      </c>
      <c r="D195" s="20" t="s">
        <v>34</v>
      </c>
      <c r="E195" s="20" t="s">
        <v>640</v>
      </c>
      <c r="F195" s="21">
        <v>46319.921597222223</v>
      </c>
      <c r="G195" s="20" t="s">
        <v>22</v>
      </c>
      <c r="H195" s="20" t="s">
        <v>7314</v>
      </c>
      <c r="I195" s="22">
        <v>380</v>
      </c>
      <c r="J195" s="20" t="s">
        <v>23</v>
      </c>
      <c r="K195" s="20" t="s">
        <v>24</v>
      </c>
      <c r="L195" s="22">
        <v>719</v>
      </c>
      <c r="M195" s="20" t="s">
        <v>75</v>
      </c>
      <c r="N195" s="21">
        <v>46319.969525462962</v>
      </c>
      <c r="O195" s="22">
        <v>0</v>
      </c>
      <c r="P195" s="20" t="s">
        <v>26</v>
      </c>
      <c r="Q195" s="22">
        <v>190</v>
      </c>
      <c r="R195" s="3" t="str">
        <f>IF(OR(G195="12R",G195="12L"),_xlfn.XLOOKUP(C195,DB!$A$2:$A$255,DB!$B$2:$B$255,""),IF(OR(G195="30L",G195="30R"),_xlfn.XLOOKUP(C195,DB!$A$2:$A$255,DB!$C$2:$C$255,""),""))</f>
        <v>UDGUV</v>
      </c>
      <c r="S195" s="3">
        <f t="shared" ref="S195:S220" si="3">HOUR(F195)</f>
        <v>22</v>
      </c>
      <c r="T195" s="3" t="str">
        <f>_xlfn.XLOOKUP(C195,DB!$A$2:$A$255,DB!$D$2:$D$255,"")</f>
        <v>Sector 2</v>
      </c>
    </row>
    <row r="196" spans="1:20" x14ac:dyDescent="0.2">
      <c r="A196" s="20" t="s">
        <v>1402</v>
      </c>
      <c r="B196" s="20" t="s">
        <v>18</v>
      </c>
      <c r="C196" s="20" t="s">
        <v>660</v>
      </c>
      <c r="D196" s="20" t="s">
        <v>116</v>
      </c>
      <c r="E196" s="20" t="s">
        <v>425</v>
      </c>
      <c r="F196" s="21">
        <v>46319.922372685185</v>
      </c>
      <c r="G196" s="20" t="s">
        <v>22</v>
      </c>
      <c r="H196" s="20" t="s">
        <v>7315</v>
      </c>
      <c r="I196" s="22">
        <v>380</v>
      </c>
      <c r="J196" s="20" t="s">
        <v>23</v>
      </c>
      <c r="K196" s="20" t="s">
        <v>24</v>
      </c>
      <c r="L196" s="22">
        <v>452</v>
      </c>
      <c r="M196" s="20" t="s">
        <v>204</v>
      </c>
      <c r="N196" s="21">
        <v>46319.948888888888</v>
      </c>
      <c r="O196" s="22">
        <v>380</v>
      </c>
      <c r="P196" s="20" t="s">
        <v>26</v>
      </c>
      <c r="Q196" s="22">
        <v>40</v>
      </c>
      <c r="R196" s="3" t="str">
        <f>IF(OR(G196="12R",G196="12L"),_xlfn.XLOOKUP(C196,DB!$A$2:$A$255,DB!$B$2:$B$255,""),IF(OR(G196="30L",G196="30R"),_xlfn.XLOOKUP(C196,DB!$A$2:$A$255,DB!$C$2:$C$255,""),""))</f>
        <v>ENEBA</v>
      </c>
      <c r="S196" s="3">
        <f t="shared" si="3"/>
        <v>22</v>
      </c>
      <c r="T196" s="3" t="str">
        <f>_xlfn.XLOOKUP(C196,DB!$A$2:$A$255,DB!$D$2:$D$255,"")</f>
        <v>Sector 3</v>
      </c>
    </row>
    <row r="197" spans="1:20" x14ac:dyDescent="0.2">
      <c r="A197" s="20" t="s">
        <v>342</v>
      </c>
      <c r="B197" s="20" t="s">
        <v>18</v>
      </c>
      <c r="C197" s="20" t="s">
        <v>33</v>
      </c>
      <c r="D197" s="20" t="s">
        <v>20</v>
      </c>
      <c r="E197" s="20" t="s">
        <v>5464</v>
      </c>
      <c r="F197" s="21">
        <v>46319.923321759255</v>
      </c>
      <c r="G197" s="20" t="s">
        <v>22</v>
      </c>
      <c r="H197" s="20" t="s">
        <v>7316</v>
      </c>
      <c r="I197" s="22">
        <v>300</v>
      </c>
      <c r="J197" s="20" t="s">
        <v>23</v>
      </c>
      <c r="K197" s="20" t="s">
        <v>24</v>
      </c>
      <c r="L197" s="22">
        <v>865</v>
      </c>
      <c r="M197" s="20" t="s">
        <v>36</v>
      </c>
      <c r="N197" s="21">
        <v>46319.972488425927</v>
      </c>
      <c r="O197" s="22">
        <v>300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3785</v>
      </c>
      <c r="B198" s="20" t="s">
        <v>18</v>
      </c>
      <c r="C198" s="20" t="s">
        <v>28</v>
      </c>
      <c r="D198" s="20" t="s">
        <v>241</v>
      </c>
      <c r="E198" s="20" t="s">
        <v>2534</v>
      </c>
      <c r="F198" s="21">
        <v>46319.926944444444</v>
      </c>
      <c r="G198" s="20" t="s">
        <v>22</v>
      </c>
      <c r="H198" s="20" t="s">
        <v>7317</v>
      </c>
      <c r="I198" s="22">
        <v>370</v>
      </c>
      <c r="J198" s="20" t="s">
        <v>23</v>
      </c>
      <c r="K198" s="20" t="s">
        <v>24</v>
      </c>
      <c r="L198" s="22">
        <v>359</v>
      </c>
      <c r="M198" s="20" t="s">
        <v>31</v>
      </c>
      <c r="N198" s="21">
        <v>46319.949074074073</v>
      </c>
      <c r="O198" s="22">
        <v>370</v>
      </c>
      <c r="P198" s="20" t="s">
        <v>26</v>
      </c>
      <c r="Q198" s="22">
        <v>40</v>
      </c>
      <c r="R198" s="3" t="str">
        <f>IF(OR(G198="12R",G198="12L"),_xlfn.XLOOKUP(C198,DB!$A$2:$A$255,DB!$B$2:$B$255,""),IF(OR(G198="30L",G198="30R"),_xlfn.XLOOKUP(C198,DB!$A$2:$A$255,DB!$C$2:$C$255,""),""))</f>
        <v>OMSUK</v>
      </c>
      <c r="S198" s="3">
        <f t="shared" si="3"/>
        <v>22</v>
      </c>
      <c r="T198" s="3" t="str">
        <f>_xlfn.XLOOKUP(C198,DB!$A$2:$A$255,DB!$D$2:$D$255,"")</f>
        <v>Sector 3</v>
      </c>
    </row>
    <row r="199" spans="1:20" x14ac:dyDescent="0.2">
      <c r="A199" s="20" t="s">
        <v>538</v>
      </c>
      <c r="B199" s="20" t="s">
        <v>18</v>
      </c>
      <c r="C199" s="20" t="s">
        <v>539</v>
      </c>
      <c r="D199" s="20" t="s">
        <v>29</v>
      </c>
      <c r="E199" s="20" t="s">
        <v>3459</v>
      </c>
      <c r="F199" s="21">
        <v>46319.928310185191</v>
      </c>
      <c r="G199" s="20" t="s">
        <v>22</v>
      </c>
      <c r="H199" s="20" t="s">
        <v>7318</v>
      </c>
      <c r="I199" s="22">
        <v>340</v>
      </c>
      <c r="J199" s="20" t="s">
        <v>23</v>
      </c>
      <c r="K199" s="20" t="s">
        <v>24</v>
      </c>
      <c r="L199" s="22">
        <v>383</v>
      </c>
      <c r="M199" s="20" t="s">
        <v>269</v>
      </c>
      <c r="N199" s="21">
        <v>46319.951319444444</v>
      </c>
      <c r="O199" s="22">
        <v>360</v>
      </c>
      <c r="P199" s="20" t="s">
        <v>26</v>
      </c>
      <c r="Q199" s="22">
        <v>40</v>
      </c>
      <c r="R199" s="3" t="str">
        <f>IF(OR(G199="12R",G199="12L"),_xlfn.XLOOKUP(C199,DB!$A$2:$A$255,DB!$B$2:$B$255,""),IF(OR(G199="30L",G199="30R"),_xlfn.XLOOKUP(C199,DB!$A$2:$A$255,DB!$C$2:$C$255,""),""))</f>
        <v>OMSUK</v>
      </c>
      <c r="S199" s="3">
        <f t="shared" si="3"/>
        <v>22</v>
      </c>
      <c r="T199" s="3" t="str">
        <f>_xlfn.XLOOKUP(C199,DB!$A$2:$A$255,DB!$D$2:$D$255,"")</f>
        <v>Sector 3</v>
      </c>
    </row>
    <row r="200" spans="1:20" x14ac:dyDescent="0.2">
      <c r="A200" s="20" t="s">
        <v>685</v>
      </c>
      <c r="B200" s="20" t="s">
        <v>18</v>
      </c>
      <c r="C200" s="20" t="s">
        <v>328</v>
      </c>
      <c r="D200" s="20" t="s">
        <v>29</v>
      </c>
      <c r="E200" s="20" t="s">
        <v>3656</v>
      </c>
      <c r="F200" s="21">
        <v>46319.933923611112</v>
      </c>
      <c r="G200" s="20" t="s">
        <v>22</v>
      </c>
      <c r="H200" s="20" t="s">
        <v>7319</v>
      </c>
      <c r="I200" s="22">
        <v>340</v>
      </c>
      <c r="J200" s="20" t="s">
        <v>23</v>
      </c>
      <c r="K200" s="20" t="s">
        <v>24</v>
      </c>
      <c r="L200" s="22">
        <v>434</v>
      </c>
      <c r="M200" s="20" t="s">
        <v>204</v>
      </c>
      <c r="N200" s="21">
        <v>46319.959652777776</v>
      </c>
      <c r="O200" s="22">
        <v>340</v>
      </c>
      <c r="P200" s="20" t="s">
        <v>26</v>
      </c>
      <c r="Q200" s="22">
        <v>40</v>
      </c>
      <c r="R200" s="3" t="str">
        <f>IF(OR(G200="12R",G200="12L"),_xlfn.XLOOKUP(C200,DB!$A$2:$A$255,DB!$B$2:$B$255,""),IF(OR(G200="30L",G200="30R"),_xlfn.XLOOKUP(C200,DB!$A$2:$A$255,DB!$C$2:$C$255,""),""))</f>
        <v>OMSUK</v>
      </c>
      <c r="S200" s="3">
        <f t="shared" si="3"/>
        <v>22</v>
      </c>
      <c r="T200" s="3" t="str">
        <f>_xlfn.XLOOKUP(C200,DB!$A$2:$A$255,DB!$D$2:$D$255,"")</f>
        <v>Sector 3</v>
      </c>
    </row>
    <row r="201" spans="1:20" x14ac:dyDescent="0.2">
      <c r="A201" s="20" t="s">
        <v>343</v>
      </c>
      <c r="B201" s="20" t="s">
        <v>18</v>
      </c>
      <c r="C201" s="20" t="s">
        <v>122</v>
      </c>
      <c r="D201" s="20" t="s">
        <v>44</v>
      </c>
      <c r="E201" s="20" t="s">
        <v>398</v>
      </c>
      <c r="F201" s="21">
        <v>46319.938923611116</v>
      </c>
      <c r="G201" s="20" t="s">
        <v>22</v>
      </c>
      <c r="H201" s="20" t="s">
        <v>7320</v>
      </c>
      <c r="I201" s="22">
        <v>340</v>
      </c>
      <c r="J201" s="20" t="s">
        <v>23</v>
      </c>
      <c r="K201" s="20" t="s">
        <v>24</v>
      </c>
      <c r="L201" s="22">
        <v>550</v>
      </c>
      <c r="M201" s="20" t="s">
        <v>130</v>
      </c>
      <c r="N201" s="21">
        <v>46319.970659722225</v>
      </c>
      <c r="O201" s="22">
        <v>340</v>
      </c>
      <c r="P201" s="20" t="s">
        <v>26</v>
      </c>
      <c r="Q201" s="22">
        <v>40</v>
      </c>
      <c r="R201" s="3" t="str">
        <f>IF(OR(G201="12R",G201="12L"),_xlfn.XLOOKUP(C201,DB!$A$2:$A$255,DB!$B$2:$B$255,""),IF(OR(G201="30L",G201="30R"),_xlfn.XLOOKUP(C201,DB!$A$2:$A$255,DB!$C$2:$C$255,""),""))</f>
        <v>ENEBA</v>
      </c>
      <c r="S201" s="3">
        <f t="shared" si="3"/>
        <v>22</v>
      </c>
      <c r="T201" s="3" t="str">
        <f>_xlfn.XLOOKUP(C201,DB!$A$2:$A$255,DB!$D$2:$D$255,"")</f>
        <v>Sector 3</v>
      </c>
    </row>
    <row r="202" spans="1:20" x14ac:dyDescent="0.2">
      <c r="A202" s="20" t="s">
        <v>555</v>
      </c>
      <c r="B202" s="20" t="s">
        <v>18</v>
      </c>
      <c r="C202" s="20" t="s">
        <v>539</v>
      </c>
      <c r="D202" s="20" t="s">
        <v>29</v>
      </c>
      <c r="E202" s="20" t="s">
        <v>7321</v>
      </c>
      <c r="F202" s="21">
        <v>46319.943506944444</v>
      </c>
      <c r="G202" s="20" t="s">
        <v>22</v>
      </c>
      <c r="H202" s="20" t="s">
        <v>7322</v>
      </c>
      <c r="I202" s="22">
        <v>360</v>
      </c>
      <c r="J202" s="20" t="s">
        <v>23</v>
      </c>
      <c r="K202" s="20" t="s">
        <v>24</v>
      </c>
      <c r="L202" s="22">
        <v>563</v>
      </c>
      <c r="M202" s="20" t="s">
        <v>130</v>
      </c>
      <c r="N202" s="21">
        <v>46319.977106481485</v>
      </c>
      <c r="O202" s="22">
        <v>360</v>
      </c>
      <c r="P202" s="20" t="s">
        <v>26</v>
      </c>
      <c r="Q202" s="22">
        <v>40</v>
      </c>
      <c r="R202" s="3" t="str">
        <f>IF(OR(G202="12R",G202="12L"),_xlfn.XLOOKUP(C202,DB!$A$2:$A$255,DB!$B$2:$B$255,""),IF(OR(G202="30L",G202="30R"),_xlfn.XLOOKUP(C202,DB!$A$2:$A$255,DB!$C$2:$C$255,""),""))</f>
        <v>OMSUK</v>
      </c>
      <c r="S202" s="3">
        <f t="shared" si="3"/>
        <v>22</v>
      </c>
      <c r="T202" s="3" t="str">
        <f>_xlfn.XLOOKUP(C202,DB!$A$2:$A$255,DB!$D$2:$D$255,"")</f>
        <v>Sector 3</v>
      </c>
    </row>
    <row r="203" spans="1:20" x14ac:dyDescent="0.2">
      <c r="A203" s="20" t="s">
        <v>354</v>
      </c>
      <c r="B203" s="20" t="s">
        <v>18</v>
      </c>
      <c r="C203" s="20" t="s">
        <v>43</v>
      </c>
      <c r="D203" s="20" t="s">
        <v>44</v>
      </c>
      <c r="E203" s="20" t="s">
        <v>499</v>
      </c>
      <c r="F203" s="21">
        <v>46319.944074074076</v>
      </c>
      <c r="G203" s="20" t="s">
        <v>22</v>
      </c>
      <c r="H203" s="20" t="s">
        <v>7323</v>
      </c>
      <c r="I203" s="22">
        <v>360</v>
      </c>
      <c r="J203" s="20" t="s">
        <v>23</v>
      </c>
      <c r="K203" s="20" t="s">
        <v>24</v>
      </c>
      <c r="L203" s="22">
        <v>850</v>
      </c>
      <c r="M203" s="20" t="s">
        <v>46</v>
      </c>
      <c r="N203" s="21">
        <v>46319.993564814809</v>
      </c>
      <c r="O203" s="22">
        <v>360</v>
      </c>
      <c r="P203" s="20" t="s">
        <v>26</v>
      </c>
      <c r="Q203" s="22">
        <v>190</v>
      </c>
      <c r="R203" s="3" t="str">
        <f>IF(OR(G203="12R",G203="12L"),_xlfn.XLOOKUP(C203,DB!$A$2:$A$255,DB!$B$2:$B$255,""),IF(OR(G203="30L",G203="30R"),_xlfn.XLOOKUP(C203,DB!$A$2:$A$255,DB!$C$2:$C$255,""),""))</f>
        <v>UDGUV</v>
      </c>
      <c r="S203" s="3">
        <f t="shared" si="3"/>
        <v>22</v>
      </c>
      <c r="T203" s="3" t="str">
        <f>_xlfn.XLOOKUP(C203,DB!$A$2:$A$255,DB!$D$2:$D$255,"")</f>
        <v>Sector 2</v>
      </c>
    </row>
    <row r="204" spans="1:20" x14ac:dyDescent="0.2">
      <c r="A204" s="20" t="s">
        <v>349</v>
      </c>
      <c r="B204" s="20" t="s">
        <v>18</v>
      </c>
      <c r="C204" s="20" t="s">
        <v>221</v>
      </c>
      <c r="D204" s="20" t="s">
        <v>54</v>
      </c>
      <c r="E204" s="20" t="s">
        <v>881</v>
      </c>
      <c r="F204" s="21">
        <v>46319.947696759264</v>
      </c>
      <c r="G204" s="20" t="s">
        <v>22</v>
      </c>
      <c r="H204" s="20" t="s">
        <v>7324</v>
      </c>
      <c r="I204" s="22">
        <v>380</v>
      </c>
      <c r="J204" s="20" t="s">
        <v>23</v>
      </c>
      <c r="K204" s="20" t="s">
        <v>24</v>
      </c>
      <c r="L204" s="22">
        <v>859</v>
      </c>
      <c r="M204" s="20" t="s">
        <v>46</v>
      </c>
      <c r="N204" s="21">
        <v>46319.998217592598</v>
      </c>
      <c r="O204" s="22">
        <v>360</v>
      </c>
      <c r="P204" s="20" t="s">
        <v>26</v>
      </c>
      <c r="Q204" s="22">
        <v>190</v>
      </c>
      <c r="R204" s="3" t="str">
        <f>IF(OR(G204="12R",G204="12L"),_xlfn.XLOOKUP(C204,DB!$A$2:$A$255,DB!$B$2:$B$255,""),IF(OR(G204="30L",G204="30R"),_xlfn.XLOOKUP(C204,DB!$A$2:$A$255,DB!$C$2:$C$255,""),""))</f>
        <v>UDGUV</v>
      </c>
      <c r="S204" s="3">
        <f t="shared" si="3"/>
        <v>22</v>
      </c>
      <c r="T204" s="3" t="str">
        <f>_xlfn.XLOOKUP(C204,DB!$A$2:$A$255,DB!$D$2:$D$255,"")</f>
        <v>Sector 2</v>
      </c>
    </row>
    <row r="205" spans="1:20" x14ac:dyDescent="0.2">
      <c r="A205" s="20" t="s">
        <v>1951</v>
      </c>
      <c r="B205" s="20" t="s">
        <v>18</v>
      </c>
      <c r="C205" s="20" t="s">
        <v>1015</v>
      </c>
      <c r="D205" s="20" t="s">
        <v>116</v>
      </c>
      <c r="E205" s="20" t="s">
        <v>5108</v>
      </c>
      <c r="F205" s="21">
        <v>46319.948946759258</v>
      </c>
      <c r="G205" s="20" t="s">
        <v>22</v>
      </c>
      <c r="H205" s="20" t="s">
        <v>7325</v>
      </c>
      <c r="I205" s="22">
        <v>380</v>
      </c>
      <c r="J205" s="20" t="s">
        <v>23</v>
      </c>
      <c r="K205" s="20" t="s">
        <v>24</v>
      </c>
      <c r="L205" s="22">
        <v>565</v>
      </c>
      <c r="M205" s="20" t="s">
        <v>130</v>
      </c>
      <c r="N205" s="21">
        <v>46319.983101851853</v>
      </c>
      <c r="O205" s="22">
        <v>380</v>
      </c>
      <c r="P205" s="20" t="s">
        <v>26</v>
      </c>
      <c r="Q205" s="22">
        <v>40</v>
      </c>
      <c r="R205" s="3" t="str">
        <f>IF(OR(G205="12R",G205="12L"),_xlfn.XLOOKUP(C205,DB!$A$2:$A$255,DB!$B$2:$B$255,""),IF(OR(G205="30L",G205="30R"),_xlfn.XLOOKUP(C205,DB!$A$2:$A$255,DB!$C$2:$C$255,""),""))</f>
        <v>ENEBA</v>
      </c>
      <c r="S205" s="3">
        <f t="shared" si="3"/>
        <v>22</v>
      </c>
      <c r="T205" s="3" t="str">
        <f>_xlfn.XLOOKUP(C205,DB!$A$2:$A$255,DB!$D$2:$D$255,"")</f>
        <v>Sector 3</v>
      </c>
    </row>
    <row r="206" spans="1:20" x14ac:dyDescent="0.2">
      <c r="A206" s="20" t="s">
        <v>344</v>
      </c>
      <c r="B206" s="20" t="s">
        <v>18</v>
      </c>
      <c r="C206" s="20" t="s">
        <v>345</v>
      </c>
      <c r="D206" s="20" t="s">
        <v>34</v>
      </c>
      <c r="E206" s="20" t="s">
        <v>7182</v>
      </c>
      <c r="F206" s="21">
        <v>46319.954652777778</v>
      </c>
      <c r="G206" s="20" t="s">
        <v>22</v>
      </c>
      <c r="H206" s="20" t="s">
        <v>7326</v>
      </c>
      <c r="I206" s="22">
        <v>360</v>
      </c>
      <c r="J206" s="20" t="s">
        <v>23</v>
      </c>
      <c r="K206" s="20" t="s">
        <v>24</v>
      </c>
      <c r="L206" s="22">
        <v>860</v>
      </c>
      <c r="M206" s="20" t="s">
        <v>753</v>
      </c>
      <c r="N206" s="21">
        <v>46320.004120370373</v>
      </c>
      <c r="O206" s="22">
        <v>280</v>
      </c>
      <c r="P206" s="20" t="s">
        <v>26</v>
      </c>
      <c r="Q206" s="22">
        <v>190</v>
      </c>
      <c r="R206" s="3" t="str">
        <f>IF(OR(G206="12R",G206="12L"),_xlfn.XLOOKUP(C206,DB!$A$2:$A$255,DB!$B$2:$B$255,""),IF(OR(G206="30L",G206="30R"),_xlfn.XLOOKUP(C206,DB!$A$2:$A$255,DB!$C$2:$C$255,""),""))</f>
        <v>UDGUV</v>
      </c>
      <c r="S206" s="3">
        <f t="shared" si="3"/>
        <v>22</v>
      </c>
      <c r="T206" s="3" t="str">
        <f>_xlfn.XLOOKUP(C206,DB!$A$2:$A$255,DB!$D$2:$D$255,"")</f>
        <v>Sector 2</v>
      </c>
    </row>
    <row r="207" spans="1:20" x14ac:dyDescent="0.2">
      <c r="A207" s="20" t="s">
        <v>356</v>
      </c>
      <c r="B207" s="20" t="s">
        <v>18</v>
      </c>
      <c r="C207" s="20" t="s">
        <v>63</v>
      </c>
      <c r="D207" s="20" t="s">
        <v>54</v>
      </c>
      <c r="E207" s="20" t="s">
        <v>3400</v>
      </c>
      <c r="F207" s="21">
        <v>46319.963020833333</v>
      </c>
      <c r="G207" s="20" t="s">
        <v>22</v>
      </c>
      <c r="H207" s="20" t="s">
        <v>7121</v>
      </c>
      <c r="I207" s="22">
        <v>380</v>
      </c>
      <c r="J207" s="20" t="s">
        <v>23</v>
      </c>
      <c r="K207" s="20" t="s">
        <v>24</v>
      </c>
      <c r="L207" s="22">
        <v>867</v>
      </c>
      <c r="M207" s="20" t="s">
        <v>181</v>
      </c>
      <c r="N207" s="21">
        <v>46320.015162037038</v>
      </c>
      <c r="O207" s="22">
        <v>380</v>
      </c>
      <c r="P207" s="20" t="s">
        <v>26</v>
      </c>
      <c r="Q207" s="22">
        <v>190</v>
      </c>
      <c r="R207" s="3" t="str">
        <f>IF(OR(G207="12R",G207="12L"),_xlfn.XLOOKUP(C207,DB!$A$2:$A$255,DB!$B$2:$B$255,""),IF(OR(G207="30L",G207="30R"),_xlfn.XLOOKUP(C207,DB!$A$2:$A$255,DB!$C$2:$C$255,""),""))</f>
        <v>UDGUV</v>
      </c>
      <c r="S207" s="3">
        <f t="shared" si="3"/>
        <v>23</v>
      </c>
      <c r="T207" s="3" t="str">
        <f>_xlfn.XLOOKUP(C207,DB!$A$2:$A$255,DB!$D$2:$D$255,"")</f>
        <v>Sector 2</v>
      </c>
    </row>
    <row r="208" spans="1:20" ht="16" customHeight="1" x14ac:dyDescent="0.2">
      <c r="A208" s="20" t="s">
        <v>358</v>
      </c>
      <c r="B208" s="20" t="s">
        <v>18</v>
      </c>
      <c r="C208" s="20" t="s">
        <v>276</v>
      </c>
      <c r="D208" s="20" t="s">
        <v>129</v>
      </c>
      <c r="E208" s="20" t="s">
        <v>3851</v>
      </c>
      <c r="F208" s="21">
        <v>46319.967268518521</v>
      </c>
      <c r="G208" s="20" t="s">
        <v>22</v>
      </c>
      <c r="H208" s="20" t="s">
        <v>7327</v>
      </c>
      <c r="I208" s="22">
        <v>340</v>
      </c>
      <c r="J208" s="20" t="s">
        <v>23</v>
      </c>
      <c r="K208" s="20" t="s">
        <v>24</v>
      </c>
      <c r="L208" s="22">
        <v>550</v>
      </c>
      <c r="M208" s="20" t="s">
        <v>130</v>
      </c>
      <c r="N208" s="21">
        <v>46319.99900462963</v>
      </c>
      <c r="O208" s="22">
        <v>340</v>
      </c>
      <c r="P208" s="20" t="s">
        <v>26</v>
      </c>
      <c r="Q208" s="22">
        <v>40</v>
      </c>
      <c r="R208" s="3" t="str">
        <f>IF(OR(G208="12R",G208="12L"),_xlfn.XLOOKUP(C208,DB!$A$2:$A$255,DB!$B$2:$B$255,""),IF(OR(G208="30L",G208="30R"),_xlfn.XLOOKUP(C208,DB!$A$2:$A$255,DB!$C$2:$C$255,""),""))</f>
        <v>UDGUV</v>
      </c>
      <c r="S208" s="3">
        <f t="shared" si="3"/>
        <v>23</v>
      </c>
      <c r="T208" s="3" t="str">
        <f>_xlfn.XLOOKUP(C208,DB!$A$2:$A$255,DB!$D$2:$D$255,"")</f>
        <v>Sector 2</v>
      </c>
    </row>
    <row r="209" spans="1:20" ht="16" customHeight="1" x14ac:dyDescent="0.2">
      <c r="A209" s="20" t="s">
        <v>348</v>
      </c>
      <c r="B209" s="20" t="s">
        <v>18</v>
      </c>
      <c r="C209" s="20" t="s">
        <v>33</v>
      </c>
      <c r="D209" s="20" t="s">
        <v>54</v>
      </c>
      <c r="E209" s="20" t="s">
        <v>512</v>
      </c>
      <c r="F209" s="21">
        <v>46319.973344907412</v>
      </c>
      <c r="G209" s="20" t="s">
        <v>22</v>
      </c>
      <c r="H209" s="20" t="s">
        <v>7328</v>
      </c>
      <c r="I209" s="22">
        <v>380</v>
      </c>
      <c r="J209" s="20" t="s">
        <v>23</v>
      </c>
      <c r="K209" s="20" t="s">
        <v>24</v>
      </c>
      <c r="L209" s="22">
        <v>862</v>
      </c>
      <c r="M209" s="20" t="s">
        <v>3306</v>
      </c>
      <c r="N209" s="21">
        <v>46320.024201388893</v>
      </c>
      <c r="O209" s="22">
        <v>380</v>
      </c>
      <c r="P209" s="20" t="s">
        <v>26</v>
      </c>
      <c r="Q209" s="22">
        <v>190</v>
      </c>
      <c r="R209" s="3" t="str">
        <f>IF(OR(G209="12R",G209="12L"),_xlfn.XLOOKUP(C209,DB!$A$2:$A$255,DB!$B$2:$B$255,""),IF(OR(G209="30L",G209="30R"),_xlfn.XLOOKUP(C209,DB!$A$2:$A$255,DB!$C$2:$C$255,""),""))</f>
        <v>UDGUV</v>
      </c>
      <c r="S209" s="3">
        <f t="shared" si="3"/>
        <v>23</v>
      </c>
      <c r="T209" s="3" t="str">
        <f>_xlfn.XLOOKUP(C209,DB!$A$2:$A$255,DB!$D$2:$D$255,"")</f>
        <v>Sector 2</v>
      </c>
    </row>
    <row r="210" spans="1:20" x14ac:dyDescent="0.2">
      <c r="A210" s="20" t="s">
        <v>359</v>
      </c>
      <c r="B210" s="20" t="s">
        <v>18</v>
      </c>
      <c r="C210" s="20" t="s">
        <v>219</v>
      </c>
      <c r="D210" s="20" t="s">
        <v>54</v>
      </c>
      <c r="E210" s="20" t="s">
        <v>4699</v>
      </c>
      <c r="F210" s="21">
        <v>46319.982476851852</v>
      </c>
      <c r="G210" s="20" t="s">
        <v>22</v>
      </c>
      <c r="H210" s="20" t="s">
        <v>7329</v>
      </c>
      <c r="I210" s="22">
        <v>330</v>
      </c>
      <c r="J210" s="20" t="s">
        <v>23</v>
      </c>
      <c r="K210" s="20" t="s">
        <v>24</v>
      </c>
      <c r="L210" s="22">
        <v>150</v>
      </c>
      <c r="M210" s="20" t="s">
        <v>117</v>
      </c>
      <c r="N210" s="21">
        <v>46319.991469907407</v>
      </c>
      <c r="O210" s="22">
        <v>256</v>
      </c>
      <c r="P210" s="20" t="s">
        <v>26</v>
      </c>
      <c r="Q210" s="22">
        <v>190</v>
      </c>
      <c r="R210" s="3" t="str">
        <f>IF(OR(G210="12R",G210="12L"),_xlfn.XLOOKUP(C210,DB!$A$2:$A$255,DB!$B$2:$B$255,""),IF(OR(G210="30L",G210="30R"),_xlfn.XLOOKUP(C210,DB!$A$2:$A$255,DB!$C$2:$C$255,""),""))</f>
        <v>TAKUX</v>
      </c>
      <c r="S210" s="3">
        <f t="shared" si="3"/>
        <v>23</v>
      </c>
      <c r="T210" s="3" t="str">
        <f>_xlfn.XLOOKUP(C210,DB!$A$2:$A$255,DB!$D$2:$D$255,"")</f>
        <v>Sector 7</v>
      </c>
    </row>
    <row r="211" spans="1:20" x14ac:dyDescent="0.2">
      <c r="A211" s="20" t="s">
        <v>360</v>
      </c>
      <c r="B211" s="20" t="s">
        <v>18</v>
      </c>
      <c r="C211" s="20" t="s">
        <v>43</v>
      </c>
      <c r="D211" s="20" t="s">
        <v>129</v>
      </c>
      <c r="E211" s="20" t="s">
        <v>837</v>
      </c>
      <c r="F211" s="21">
        <v>46319.984513888892</v>
      </c>
      <c r="G211" s="20" t="s">
        <v>22</v>
      </c>
      <c r="H211" s="20" t="s">
        <v>7330</v>
      </c>
      <c r="I211" s="22">
        <v>380</v>
      </c>
      <c r="J211" s="20" t="s">
        <v>23</v>
      </c>
      <c r="K211" s="20" t="s">
        <v>24</v>
      </c>
      <c r="L211" s="22">
        <v>858</v>
      </c>
      <c r="M211" s="20" t="s">
        <v>46</v>
      </c>
      <c r="N211" s="21">
        <v>46320.034803240742</v>
      </c>
      <c r="O211" s="22">
        <v>380</v>
      </c>
      <c r="P211" s="20" t="s">
        <v>26</v>
      </c>
      <c r="Q211" s="22">
        <v>190</v>
      </c>
      <c r="R211" s="3" t="str">
        <f>IF(OR(G211="12R",G211="12L"),_xlfn.XLOOKUP(C211,DB!$A$2:$A$255,DB!$B$2:$B$255,""),IF(OR(G211="30L",G211="30R"),_xlfn.XLOOKUP(C211,DB!$A$2:$A$255,DB!$C$2:$C$255,""),""))</f>
        <v>UDGUV</v>
      </c>
      <c r="S211" s="3">
        <f t="shared" si="3"/>
        <v>23</v>
      </c>
      <c r="T211" s="3" t="str">
        <f>_xlfn.XLOOKUP(C211,DB!$A$2:$A$255,DB!$D$2:$D$255,"")</f>
        <v>Sector 2</v>
      </c>
    </row>
    <row r="212" spans="1:20" x14ac:dyDescent="0.2">
      <c r="A212" s="20" t="s">
        <v>551</v>
      </c>
      <c r="B212" s="20" t="s">
        <v>18</v>
      </c>
      <c r="C212" s="20" t="s">
        <v>97</v>
      </c>
      <c r="D212" s="20" t="s">
        <v>20</v>
      </c>
      <c r="E212" s="20" t="s">
        <v>406</v>
      </c>
      <c r="F212" s="21">
        <v>46319.991342592592</v>
      </c>
      <c r="G212" s="20" t="s">
        <v>22</v>
      </c>
      <c r="H212" s="20" t="s">
        <v>7331</v>
      </c>
      <c r="I212" s="22">
        <v>340</v>
      </c>
      <c r="J212" s="20" t="s">
        <v>23</v>
      </c>
      <c r="K212" s="20" t="s">
        <v>24</v>
      </c>
      <c r="L212" s="22">
        <v>876</v>
      </c>
      <c r="M212" s="20" t="s">
        <v>99</v>
      </c>
      <c r="N212" s="21">
        <v>46320.041550925926</v>
      </c>
      <c r="O212" s="22">
        <v>220</v>
      </c>
      <c r="P212" s="20" t="s">
        <v>26</v>
      </c>
      <c r="Q212" s="22">
        <v>190</v>
      </c>
      <c r="R212" s="3" t="str">
        <f>IF(OR(G212="12R",G212="12L"),_xlfn.XLOOKUP(C212,DB!$A$2:$A$255,DB!$B$2:$B$255,""),IF(OR(G212="30L",G212="30R"),_xlfn.XLOOKUP(C212,DB!$A$2:$A$255,DB!$C$2:$C$255,""),""))</f>
        <v>UDGUV</v>
      </c>
      <c r="S212" s="3">
        <f t="shared" si="3"/>
        <v>23</v>
      </c>
      <c r="T212" s="3" t="str">
        <f>_xlfn.XLOOKUP(C212,DB!$A$2:$A$255,DB!$D$2:$D$255,"")</f>
        <v>Sector 2</v>
      </c>
    </row>
    <row r="213" spans="1:20" x14ac:dyDescent="0.2">
      <c r="A213" s="20" t="s">
        <v>697</v>
      </c>
      <c r="B213" s="20" t="s">
        <v>18</v>
      </c>
      <c r="C213" s="20" t="s">
        <v>365</v>
      </c>
      <c r="D213" s="20" t="s">
        <v>366</v>
      </c>
      <c r="E213" s="20" t="s">
        <v>1995</v>
      </c>
      <c r="F213" s="21">
        <v>46319.999664351853</v>
      </c>
      <c r="G213" s="20" t="s">
        <v>22</v>
      </c>
      <c r="H213" s="20" t="s">
        <v>7332</v>
      </c>
      <c r="I213" s="22">
        <v>390</v>
      </c>
      <c r="J213" s="20" t="s">
        <v>23</v>
      </c>
      <c r="K213" s="20" t="s">
        <v>24</v>
      </c>
      <c r="L213" s="22">
        <v>136</v>
      </c>
      <c r="M213" s="20" t="s">
        <v>853</v>
      </c>
      <c r="N213" s="21">
        <v>46320.009375000001</v>
      </c>
      <c r="O213" s="22">
        <v>240</v>
      </c>
      <c r="P213" s="20" t="s">
        <v>41</v>
      </c>
      <c r="Q213" s="22">
        <v>190</v>
      </c>
      <c r="R213" s="3" t="str">
        <f>IF(OR(G213="12R",G213="12L"),_xlfn.XLOOKUP(C213,DB!$A$2:$A$255,DB!$B$2:$B$255,""),IF(OR(G213="30L",G213="30R"),_xlfn.XLOOKUP(C213,DB!$A$2:$A$255,DB!$C$2:$C$255,""),""))</f>
        <v>NUDAL</v>
      </c>
      <c r="S213" s="3">
        <f t="shared" si="3"/>
        <v>23</v>
      </c>
      <c r="T213" s="3" t="str">
        <f>_xlfn.XLOOKUP(C213,DB!$A$2:$A$255,DB!$D$2:$D$255,"")</f>
        <v>Sector 3</v>
      </c>
    </row>
    <row r="214" spans="1:20" x14ac:dyDescent="0.2">
      <c r="F214" s="2"/>
      <c r="I214" s="3"/>
      <c r="L214" s="3"/>
      <c r="N214" s="2"/>
      <c r="O214" s="3"/>
      <c r="Q214" s="3"/>
      <c r="R214" s="3" t="str">
        <f>IF(OR(G214="12R",G214="12L"),_xlfn.XLOOKUP(C214,DB!$A$2:$A$255,DB!$B$2:$B$255,""),IF(OR(G214="30L",G214="30R"),_xlfn.XLOOKUP(C214,DB!$A$2:$A$255,DB!$C$2:$C$255,""),""))</f>
        <v/>
      </c>
      <c r="S214" s="3">
        <f t="shared" si="3"/>
        <v>0</v>
      </c>
      <c r="T214" s="3" t="str">
        <f>_xlfn.XLOOKUP(C214,DB!$A$2:$A$255,DB!$D$2:$D$255,"")</f>
        <v/>
      </c>
    </row>
    <row r="215" spans="1:20" x14ac:dyDescent="0.2">
      <c r="F215" s="2"/>
      <c r="I215" s="3"/>
      <c r="L215" s="3"/>
      <c r="N215" s="2"/>
      <c r="O215" s="3"/>
      <c r="Q215" s="3"/>
      <c r="R215" s="3" t="str">
        <f>IF(OR(G215="12R",G215="12L"),_xlfn.XLOOKUP(C215,DB!$A$2:$A$255,DB!$B$2:$B$255,""),IF(OR(G215="30L",G215="30R"),_xlfn.XLOOKUP(C215,DB!$A$2:$A$255,DB!$C$2:$C$255,""),""))</f>
        <v/>
      </c>
      <c r="S215" s="3">
        <f t="shared" si="3"/>
        <v>0</v>
      </c>
      <c r="T215" s="3" t="str">
        <f>_xlfn.XLOOKUP(C215,DB!$A$2:$A$255,DB!$D$2:$D$255,"")</f>
        <v/>
      </c>
    </row>
    <row r="216" spans="1:20" x14ac:dyDescent="0.2">
      <c r="F216" s="2"/>
      <c r="I216" s="3"/>
      <c r="L216" s="3"/>
      <c r="N216" s="2"/>
      <c r="O216" s="3"/>
      <c r="Q216" s="3"/>
      <c r="R216" s="3" t="str">
        <f>IF(OR(G216="12R",G216="12L"),_xlfn.XLOOKUP(C216,DB!$A$2:$A$255,DB!$B$2:$B$255,""),IF(OR(G216="30L",G216="30R"),_xlfn.XLOOKUP(C216,DB!$A$2:$A$255,DB!$C$2:$C$255,""),""))</f>
        <v/>
      </c>
      <c r="S216" s="3">
        <f t="shared" si="3"/>
        <v>0</v>
      </c>
      <c r="T216" s="3" t="str">
        <f>_xlfn.XLOOKUP(C216,DB!$A$2:$A$255,DB!$D$2:$D$255,"")</f>
        <v/>
      </c>
    </row>
    <row r="217" spans="1:20" x14ac:dyDescent="0.2">
      <c r="F217" s="2"/>
      <c r="I217" s="3"/>
      <c r="L217" s="3"/>
      <c r="N217" s="2"/>
      <c r="O217" s="3"/>
      <c r="Q217" s="3"/>
      <c r="R217" s="3" t="str">
        <f>IF(OR(G217="12R",G217="12L"),_xlfn.XLOOKUP(C217,DB!$A$2:$A$255,DB!$B$2:$B$255,""),IF(OR(G217="30L",G217="30R"),_xlfn.XLOOKUP(C217,DB!$A$2:$A$255,DB!$C$2:$C$255,""),""))</f>
        <v/>
      </c>
      <c r="S217" s="3">
        <f t="shared" si="3"/>
        <v>0</v>
      </c>
      <c r="T217" s="3" t="str">
        <f>_xlfn.XLOOKUP(C217,DB!$A$2:$A$255,DB!$D$2:$D$255,"")</f>
        <v/>
      </c>
    </row>
    <row r="218" spans="1:20" x14ac:dyDescent="0.2">
      <c r="F218" s="2"/>
      <c r="I218" s="3"/>
      <c r="L218" s="3"/>
      <c r="N218" s="2"/>
      <c r="O218" s="3"/>
      <c r="Q218" s="3"/>
      <c r="R218" s="3" t="str">
        <f>IF(OR(G218="12R",G218="12L"),_xlfn.XLOOKUP(C218,DB!$A$2:$A$255,DB!$B$2:$B$255,""),IF(OR(G218="30L",G218="30R"),_xlfn.XLOOKUP(C218,DB!$A$2:$A$255,DB!$C$2:$C$255,""),""))</f>
        <v/>
      </c>
      <c r="S218" s="3">
        <f t="shared" si="3"/>
        <v>0</v>
      </c>
      <c r="T218" s="3" t="str">
        <f>_xlfn.XLOOKUP(C218,DB!$A$2:$A$255,DB!$D$2:$D$255,"")</f>
        <v/>
      </c>
    </row>
    <row r="219" spans="1:20" x14ac:dyDescent="0.2">
      <c r="F219" s="2"/>
      <c r="I219" s="3"/>
      <c r="L219" s="3"/>
      <c r="N219" s="2"/>
      <c r="O219" s="3"/>
      <c r="Q219" s="3"/>
      <c r="R219" s="3" t="str">
        <f>IF(OR(G219="12R",G219="12L"),_xlfn.XLOOKUP(C219,DB!$A$2:$A$255,DB!$B$2:$B$255,""),IF(OR(G219="30L",G219="30R"),_xlfn.XLOOKUP(C219,DB!$A$2:$A$255,DB!$C$2:$C$255,""),""))</f>
        <v/>
      </c>
      <c r="S219" s="3">
        <f t="shared" si="3"/>
        <v>0</v>
      </c>
      <c r="T219" s="3" t="str">
        <f>_xlfn.XLOOKUP(C219,DB!$A$2:$A$255,DB!$D$2:$D$255,"")</f>
        <v/>
      </c>
    </row>
    <row r="220" spans="1:20" x14ac:dyDescent="0.2">
      <c r="F220" s="2"/>
      <c r="I220" s="3"/>
      <c r="L220" s="3"/>
      <c r="N220" s="2"/>
      <c r="O220" s="3"/>
      <c r="Q220" s="3"/>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Saturday, October 24,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2</v>
      </c>
      <c r="D227" s="8">
        <f t="shared" si="4"/>
        <v>0</v>
      </c>
      <c r="E227" s="8">
        <f t="shared" si="4"/>
        <v>0</v>
      </c>
      <c r="F227" s="8">
        <f t="shared" si="4"/>
        <v>1</v>
      </c>
      <c r="G227" s="8">
        <f t="shared" si="4"/>
        <v>0</v>
      </c>
      <c r="H227" s="8">
        <f t="shared" si="4"/>
        <v>1</v>
      </c>
      <c r="I227" s="9">
        <f t="shared" ref="I227:I235" si="5">SUM(B227:H227)</f>
        <v>4</v>
      </c>
    </row>
    <row r="228" spans="1:9" x14ac:dyDescent="0.2">
      <c r="A228" s="7">
        <v>15</v>
      </c>
      <c r="B228" s="8">
        <f t="shared" si="4"/>
        <v>0</v>
      </c>
      <c r="C228" s="8">
        <f t="shared" si="4"/>
        <v>1</v>
      </c>
      <c r="D228" s="8">
        <f t="shared" si="4"/>
        <v>0</v>
      </c>
      <c r="E228" s="8">
        <f t="shared" si="4"/>
        <v>0</v>
      </c>
      <c r="F228" s="8">
        <f t="shared" si="4"/>
        <v>1</v>
      </c>
      <c r="G228" s="8">
        <f t="shared" si="4"/>
        <v>0</v>
      </c>
      <c r="H228" s="8">
        <f t="shared" si="4"/>
        <v>7</v>
      </c>
      <c r="I228" s="9">
        <f t="shared" si="5"/>
        <v>9</v>
      </c>
    </row>
    <row r="229" spans="1:9" x14ac:dyDescent="0.2">
      <c r="A229" s="7">
        <v>16</v>
      </c>
      <c r="B229" s="8">
        <f t="shared" si="4"/>
        <v>1</v>
      </c>
      <c r="C229" s="8">
        <f t="shared" si="4"/>
        <v>6</v>
      </c>
      <c r="D229" s="8">
        <f t="shared" si="4"/>
        <v>0</v>
      </c>
      <c r="E229" s="8">
        <f t="shared" si="4"/>
        <v>0</v>
      </c>
      <c r="F229" s="8">
        <f t="shared" si="4"/>
        <v>4</v>
      </c>
      <c r="G229" s="8">
        <f t="shared" si="4"/>
        <v>2</v>
      </c>
      <c r="H229" s="8">
        <f t="shared" si="4"/>
        <v>11</v>
      </c>
      <c r="I229" s="9">
        <f t="shared" si="5"/>
        <v>24</v>
      </c>
    </row>
    <row r="230" spans="1:9" x14ac:dyDescent="0.2">
      <c r="A230" s="7">
        <v>17</v>
      </c>
      <c r="B230" s="8">
        <f t="shared" si="4"/>
        <v>1</v>
      </c>
      <c r="C230" s="8">
        <f t="shared" si="4"/>
        <v>5</v>
      </c>
      <c r="D230" s="8">
        <f t="shared" si="4"/>
        <v>0</v>
      </c>
      <c r="E230" s="8">
        <f t="shared" si="4"/>
        <v>1</v>
      </c>
      <c r="F230" s="8">
        <f t="shared" si="4"/>
        <v>4</v>
      </c>
      <c r="G230" s="8">
        <f t="shared" si="4"/>
        <v>1</v>
      </c>
      <c r="H230" s="8">
        <f t="shared" si="4"/>
        <v>8</v>
      </c>
      <c r="I230" s="9">
        <f t="shared" si="5"/>
        <v>20</v>
      </c>
    </row>
    <row r="231" spans="1:9" x14ac:dyDescent="0.2">
      <c r="A231" s="7">
        <v>18</v>
      </c>
      <c r="B231" s="8">
        <f t="shared" si="4"/>
        <v>1</v>
      </c>
      <c r="C231" s="8">
        <f t="shared" si="4"/>
        <v>7</v>
      </c>
      <c r="D231" s="8">
        <f t="shared" si="4"/>
        <v>0</v>
      </c>
      <c r="E231" s="8">
        <f t="shared" si="4"/>
        <v>1</v>
      </c>
      <c r="F231" s="8">
        <f t="shared" si="4"/>
        <v>8</v>
      </c>
      <c r="G231" s="8">
        <f t="shared" si="4"/>
        <v>2</v>
      </c>
      <c r="H231" s="8">
        <f t="shared" si="4"/>
        <v>7</v>
      </c>
      <c r="I231" s="9">
        <f t="shared" si="5"/>
        <v>26</v>
      </c>
    </row>
    <row r="232" spans="1:9" x14ac:dyDescent="0.2">
      <c r="A232" s="7">
        <v>19</v>
      </c>
      <c r="B232" s="8">
        <f t="shared" si="4"/>
        <v>0</v>
      </c>
      <c r="C232" s="8">
        <f t="shared" si="4"/>
        <v>6</v>
      </c>
      <c r="D232" s="8">
        <f t="shared" si="4"/>
        <v>0</v>
      </c>
      <c r="E232" s="8">
        <f t="shared" si="4"/>
        <v>3</v>
      </c>
      <c r="F232" s="8">
        <f t="shared" si="4"/>
        <v>7</v>
      </c>
      <c r="G232" s="8">
        <f t="shared" si="4"/>
        <v>1</v>
      </c>
      <c r="H232" s="8">
        <f t="shared" si="4"/>
        <v>11</v>
      </c>
      <c r="I232" s="9">
        <f t="shared" si="5"/>
        <v>28</v>
      </c>
    </row>
    <row r="233" spans="1:9" x14ac:dyDescent="0.2">
      <c r="A233" s="7">
        <v>20</v>
      </c>
      <c r="B233" s="8">
        <f t="shared" si="4"/>
        <v>1</v>
      </c>
      <c r="C233" s="8">
        <f t="shared" si="4"/>
        <v>5</v>
      </c>
      <c r="D233" s="8">
        <f t="shared" si="4"/>
        <v>0</v>
      </c>
      <c r="E233" s="8">
        <f t="shared" si="4"/>
        <v>1</v>
      </c>
      <c r="F233" s="8">
        <f t="shared" si="4"/>
        <v>5</v>
      </c>
      <c r="G233" s="8">
        <f t="shared" si="4"/>
        <v>0</v>
      </c>
      <c r="H233" s="8">
        <f t="shared" si="4"/>
        <v>6</v>
      </c>
      <c r="I233" s="9">
        <f t="shared" si="5"/>
        <v>18</v>
      </c>
    </row>
    <row r="234" spans="1:9" x14ac:dyDescent="0.2">
      <c r="A234" s="7">
        <v>21</v>
      </c>
      <c r="B234" s="8">
        <f t="shared" si="4"/>
        <v>1</v>
      </c>
      <c r="C234" s="8">
        <f t="shared" si="4"/>
        <v>4</v>
      </c>
      <c r="D234" s="8">
        <f t="shared" si="4"/>
        <v>0</v>
      </c>
      <c r="E234" s="8">
        <f t="shared" si="4"/>
        <v>2</v>
      </c>
      <c r="F234" s="8">
        <f t="shared" si="4"/>
        <v>4</v>
      </c>
      <c r="G234" s="8">
        <f t="shared" si="4"/>
        <v>2</v>
      </c>
      <c r="H234" s="8">
        <f t="shared" si="4"/>
        <v>2</v>
      </c>
      <c r="I234" s="9">
        <f t="shared" si="5"/>
        <v>15</v>
      </c>
    </row>
    <row r="235" spans="1:9" x14ac:dyDescent="0.2">
      <c r="A235" s="10">
        <v>22</v>
      </c>
      <c r="B235" s="11">
        <f t="shared" si="4"/>
        <v>0</v>
      </c>
      <c r="C235" s="11">
        <f t="shared" si="4"/>
        <v>3</v>
      </c>
      <c r="D235" s="11">
        <f t="shared" si="4"/>
        <v>0</v>
      </c>
      <c r="E235" s="11">
        <f t="shared" si="4"/>
        <v>0</v>
      </c>
      <c r="F235" s="11">
        <f t="shared" si="4"/>
        <v>6</v>
      </c>
      <c r="G235" s="11">
        <f t="shared" si="4"/>
        <v>0</v>
      </c>
      <c r="H235" s="11">
        <f t="shared" si="4"/>
        <v>5</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Saturday, October 24,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Saturday, October 24,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3</v>
      </c>
      <c r="D264" s="8">
        <f t="shared" si="6"/>
        <v>0</v>
      </c>
      <c r="E264" s="9">
        <f t="shared" ref="E264:E273" si="7">SUM(B264:D264)</f>
        <v>4</v>
      </c>
    </row>
    <row r="265" spans="1:9" x14ac:dyDescent="0.2">
      <c r="A265" s="7">
        <v>15</v>
      </c>
      <c r="B265" s="8">
        <f t="shared" si="6"/>
        <v>7</v>
      </c>
      <c r="C265" s="8">
        <f t="shared" si="6"/>
        <v>2</v>
      </c>
      <c r="D265" s="8">
        <f t="shared" si="6"/>
        <v>0</v>
      </c>
      <c r="E265" s="9">
        <f t="shared" si="7"/>
        <v>9</v>
      </c>
    </row>
    <row r="266" spans="1:9" x14ac:dyDescent="0.2">
      <c r="A266" s="7">
        <v>16</v>
      </c>
      <c r="B266" s="8">
        <f t="shared" si="6"/>
        <v>11</v>
      </c>
      <c r="C266" s="8">
        <f t="shared" si="6"/>
        <v>10</v>
      </c>
      <c r="D266" s="8">
        <f t="shared" si="6"/>
        <v>3</v>
      </c>
      <c r="E266" s="9">
        <f t="shared" si="7"/>
        <v>24</v>
      </c>
    </row>
    <row r="267" spans="1:9" x14ac:dyDescent="0.2">
      <c r="A267" s="7">
        <v>17</v>
      </c>
      <c r="B267" s="8">
        <f t="shared" si="6"/>
        <v>8</v>
      </c>
      <c r="C267" s="8">
        <f t="shared" si="6"/>
        <v>10</v>
      </c>
      <c r="D267" s="8">
        <f t="shared" si="6"/>
        <v>2</v>
      </c>
      <c r="E267" s="9">
        <f t="shared" si="7"/>
        <v>20</v>
      </c>
    </row>
    <row r="268" spans="1:9" x14ac:dyDescent="0.2">
      <c r="A268" s="7">
        <v>18</v>
      </c>
      <c r="B268" s="8">
        <f t="shared" si="6"/>
        <v>7</v>
      </c>
      <c r="C268" s="8">
        <f t="shared" si="6"/>
        <v>16</v>
      </c>
      <c r="D268" s="8">
        <f t="shared" si="6"/>
        <v>3</v>
      </c>
      <c r="E268" s="9">
        <f t="shared" si="7"/>
        <v>26</v>
      </c>
    </row>
    <row r="269" spans="1:9" x14ac:dyDescent="0.2">
      <c r="A269" s="7">
        <v>19</v>
      </c>
      <c r="B269" s="8">
        <f t="shared" si="6"/>
        <v>11</v>
      </c>
      <c r="C269" s="8">
        <f t="shared" si="6"/>
        <v>16</v>
      </c>
      <c r="D269" s="8">
        <f t="shared" si="6"/>
        <v>1</v>
      </c>
      <c r="E269" s="9">
        <f t="shared" si="7"/>
        <v>28</v>
      </c>
    </row>
    <row r="270" spans="1:9" x14ac:dyDescent="0.2">
      <c r="A270" s="7">
        <v>20</v>
      </c>
      <c r="B270" s="8">
        <f t="shared" si="6"/>
        <v>6</v>
      </c>
      <c r="C270" s="8">
        <f t="shared" si="6"/>
        <v>11</v>
      </c>
      <c r="D270" s="8">
        <f t="shared" si="6"/>
        <v>1</v>
      </c>
      <c r="E270" s="9">
        <f t="shared" si="7"/>
        <v>18</v>
      </c>
    </row>
    <row r="271" spans="1:9" x14ac:dyDescent="0.2">
      <c r="A271" s="7">
        <v>21</v>
      </c>
      <c r="B271" s="8">
        <f t="shared" si="6"/>
        <v>2</v>
      </c>
      <c r="C271" s="8">
        <f t="shared" si="6"/>
        <v>10</v>
      </c>
      <c r="D271" s="8">
        <f t="shared" si="6"/>
        <v>3</v>
      </c>
      <c r="E271" s="9">
        <f t="shared" si="7"/>
        <v>15</v>
      </c>
    </row>
    <row r="272" spans="1:9" x14ac:dyDescent="0.2">
      <c r="A272" s="7">
        <v>22</v>
      </c>
      <c r="B272" s="8">
        <f t="shared" si="6"/>
        <v>5</v>
      </c>
      <c r="C272" s="8">
        <f t="shared" si="6"/>
        <v>9</v>
      </c>
      <c r="D272" s="8">
        <f t="shared" si="6"/>
        <v>0</v>
      </c>
      <c r="E272" s="9">
        <f t="shared" si="7"/>
        <v>14</v>
      </c>
    </row>
    <row r="273" spans="1:9" x14ac:dyDescent="0.2">
      <c r="A273" s="10">
        <v>23</v>
      </c>
      <c r="B273" s="11">
        <f t="shared" si="6"/>
        <v>5</v>
      </c>
      <c r="C273" s="11">
        <f t="shared" si="6"/>
        <v>1</v>
      </c>
      <c r="D273" s="11">
        <f t="shared" si="6"/>
        <v>1</v>
      </c>
      <c r="E273" s="12">
        <f t="shared" si="7"/>
        <v>7</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Saturday, October 24,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A1AE80-0D73-A24E-9BEE-BD0C9EAB5694}">
  <dimension ref="A1:T275"/>
  <sheetViews>
    <sheetView showGridLines="0" zoomScale="110" zoomScaleNormal="110" workbookViewId="0">
      <selection activeCell="A2" sqref="A2:Q220"/>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362</v>
      </c>
      <c r="B2" s="20" t="s">
        <v>18</v>
      </c>
      <c r="C2" s="20" t="s">
        <v>314</v>
      </c>
      <c r="D2" s="20" t="s">
        <v>34</v>
      </c>
      <c r="E2" s="20" t="s">
        <v>7333</v>
      </c>
      <c r="F2" s="21">
        <v>46320.011030092588</v>
      </c>
      <c r="G2" s="20" t="s">
        <v>22</v>
      </c>
      <c r="H2" s="20" t="s">
        <v>7334</v>
      </c>
      <c r="I2" s="22">
        <v>350</v>
      </c>
      <c r="J2" s="20" t="s">
        <v>23</v>
      </c>
      <c r="K2" s="20" t="s">
        <v>24</v>
      </c>
      <c r="L2" s="22">
        <v>218</v>
      </c>
      <c r="M2" s="20" t="s">
        <v>56</v>
      </c>
      <c r="N2" s="21">
        <v>46320.024849537032</v>
      </c>
      <c r="O2" s="22">
        <v>268</v>
      </c>
      <c r="P2" s="20" t="s">
        <v>26</v>
      </c>
      <c r="Q2" s="22">
        <v>190</v>
      </c>
      <c r="R2" s="3" t="str">
        <f>IF(OR(G2="12R",G2="12L"),_xlfn.XLOOKUP(C2,DB!$A$2:$A$255,DB!$B$2:$B$255,""),IF(OR(G2="30L",G2="30R"),_xlfn.XLOOKUP(C2,DB!$A$2:$A$255,DB!$C$2:$C$255,""),""))</f>
        <v>CZM</v>
      </c>
      <c r="S2" s="3">
        <f>HOUR(F2)</f>
        <v>0</v>
      </c>
      <c r="T2" s="3" t="str">
        <f>_xlfn.XLOOKUP(C2,DB!$A$2:$A$255,DB!$D$2:$D$255,"")</f>
        <v>Sector 7</v>
      </c>
    </row>
    <row r="3" spans="1:20" x14ac:dyDescent="0.2">
      <c r="A3" s="20" t="s">
        <v>4079</v>
      </c>
      <c r="B3" s="20" t="s">
        <v>18</v>
      </c>
      <c r="C3" s="20" t="s">
        <v>687</v>
      </c>
      <c r="D3" s="20" t="s">
        <v>39</v>
      </c>
      <c r="E3" s="20" t="s">
        <v>7335</v>
      </c>
      <c r="F3" s="21">
        <v>46320.01399305556</v>
      </c>
      <c r="G3" s="20" t="s">
        <v>22</v>
      </c>
      <c r="H3" s="20" t="s">
        <v>7336</v>
      </c>
      <c r="I3" s="22">
        <v>390</v>
      </c>
      <c r="J3" s="20" t="s">
        <v>23</v>
      </c>
      <c r="K3" s="20" t="s">
        <v>24</v>
      </c>
      <c r="L3" s="22">
        <v>136</v>
      </c>
      <c r="M3" s="20" t="s">
        <v>40</v>
      </c>
      <c r="N3" s="21">
        <v>46320.023680555554</v>
      </c>
      <c r="O3" s="22">
        <v>242</v>
      </c>
      <c r="P3" s="20" t="s">
        <v>41</v>
      </c>
      <c r="Q3" s="22">
        <v>190</v>
      </c>
      <c r="R3" s="3" t="str">
        <f>IF(OR(G3="12R",G3="12L"),_xlfn.XLOOKUP(C3,DB!$A$2:$A$255,DB!$B$2:$B$255,""),IF(OR(G3="30L",G3="30R"),_xlfn.XLOOKUP(C3,DB!$A$2:$A$255,DB!$C$2:$C$255,""),""))</f>
        <v>NUDAL</v>
      </c>
      <c r="S3" s="3">
        <f t="shared" ref="S3:S66" si="0">HOUR(F3)</f>
        <v>0</v>
      </c>
      <c r="T3" s="3" t="str">
        <f>_xlfn.XLOOKUP(C3,DB!$A$2:$A$255,DB!$D$2:$D$255,"")</f>
        <v>Sector 3</v>
      </c>
    </row>
    <row r="4" spans="1:20" x14ac:dyDescent="0.2">
      <c r="A4" s="20" t="s">
        <v>5703</v>
      </c>
      <c r="B4" s="20" t="s">
        <v>18</v>
      </c>
      <c r="C4" s="20" t="s">
        <v>276</v>
      </c>
      <c r="D4" s="20" t="s">
        <v>29</v>
      </c>
      <c r="E4" s="20" t="s">
        <v>7337</v>
      </c>
      <c r="F4" s="21">
        <v>46320.015694444446</v>
      </c>
      <c r="G4" s="20" t="s">
        <v>22</v>
      </c>
      <c r="H4" s="20" t="s">
        <v>7338</v>
      </c>
      <c r="I4" s="22">
        <v>320</v>
      </c>
      <c r="J4" s="20" t="s">
        <v>23</v>
      </c>
      <c r="K4" s="20" t="s">
        <v>24</v>
      </c>
      <c r="L4" s="22">
        <v>534</v>
      </c>
      <c r="M4" s="20" t="s">
        <v>130</v>
      </c>
      <c r="N4" s="21">
        <v>46320.048356481479</v>
      </c>
      <c r="O4" s="22">
        <v>360</v>
      </c>
      <c r="P4" s="20" t="s">
        <v>26</v>
      </c>
      <c r="Q4" s="22">
        <v>40</v>
      </c>
      <c r="R4" s="3" t="str">
        <f>IF(OR(G4="12R",G4="12L"),_xlfn.XLOOKUP(C4,DB!$A$2:$A$255,DB!$B$2:$B$255,""),IF(OR(G4="30L",G4="30R"),_xlfn.XLOOKUP(C4,DB!$A$2:$A$255,DB!$C$2:$C$255,""),""))</f>
        <v>UDGUV</v>
      </c>
      <c r="S4" s="3">
        <f t="shared" si="0"/>
        <v>0</v>
      </c>
      <c r="T4" s="3" t="str">
        <f>_xlfn.XLOOKUP(C4,DB!$A$2:$A$255,DB!$D$2:$D$255,"")</f>
        <v>Sector 2</v>
      </c>
    </row>
    <row r="5" spans="1:20" x14ac:dyDescent="0.2">
      <c r="A5" s="20" t="s">
        <v>17</v>
      </c>
      <c r="B5" s="20" t="s">
        <v>18</v>
      </c>
      <c r="C5" s="20" t="s">
        <v>19</v>
      </c>
      <c r="D5" s="20" t="s">
        <v>20</v>
      </c>
      <c r="E5" s="20" t="s">
        <v>3681</v>
      </c>
      <c r="F5" s="21">
        <v>46320.016782407409</v>
      </c>
      <c r="G5" s="20" t="s">
        <v>22</v>
      </c>
      <c r="H5" s="20" t="s">
        <v>7339</v>
      </c>
      <c r="I5" s="22">
        <v>340</v>
      </c>
      <c r="J5" s="20" t="s">
        <v>23</v>
      </c>
      <c r="K5" s="20" t="s">
        <v>24</v>
      </c>
      <c r="L5" s="22">
        <v>865</v>
      </c>
      <c r="M5" s="20" t="s">
        <v>181</v>
      </c>
      <c r="N5" s="21">
        <v>46320.067476851851</v>
      </c>
      <c r="O5" s="22">
        <v>340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363</v>
      </c>
      <c r="B6" s="20" t="s">
        <v>18</v>
      </c>
      <c r="C6" s="20" t="s">
        <v>28</v>
      </c>
      <c r="D6" s="20" t="s">
        <v>29</v>
      </c>
      <c r="E6" s="20" t="s">
        <v>7340</v>
      </c>
      <c r="F6" s="21">
        <v>46320.017939814818</v>
      </c>
      <c r="G6" s="20" t="s">
        <v>22</v>
      </c>
      <c r="H6" s="20" t="s">
        <v>7341</v>
      </c>
      <c r="I6" s="22">
        <v>370</v>
      </c>
      <c r="J6" s="20" t="s">
        <v>23</v>
      </c>
      <c r="K6" s="20" t="s">
        <v>24</v>
      </c>
      <c r="L6" s="22">
        <v>364</v>
      </c>
      <c r="M6" s="20" t="s">
        <v>31</v>
      </c>
      <c r="N6" s="21">
        <v>46320.040775462963</v>
      </c>
      <c r="O6" s="22">
        <v>370</v>
      </c>
      <c r="P6" s="20" t="s">
        <v>26</v>
      </c>
      <c r="Q6" s="22">
        <v>40</v>
      </c>
      <c r="R6" s="3" t="str">
        <f>IF(OR(G6="12R",G6="12L"),_xlfn.XLOOKUP(C6,DB!$A$2:$A$255,DB!$B$2:$B$255,""),IF(OR(G6="30L",G6="30R"),_xlfn.XLOOKUP(C6,DB!$A$2:$A$255,DB!$C$2:$C$255,""),""))</f>
        <v>OMSUK</v>
      </c>
      <c r="S6" s="3">
        <f t="shared" si="0"/>
        <v>0</v>
      </c>
      <c r="T6" s="3" t="str">
        <f>_xlfn.XLOOKUP(C6,DB!$A$2:$A$255,DB!$D$2:$D$255,"")</f>
        <v>Sector 3</v>
      </c>
    </row>
    <row r="7" spans="1:20" x14ac:dyDescent="0.2">
      <c r="A7" s="20" t="s">
        <v>7342</v>
      </c>
      <c r="B7" s="20" t="s">
        <v>18</v>
      </c>
      <c r="C7" s="20" t="s">
        <v>28</v>
      </c>
      <c r="D7" s="20" t="s">
        <v>29</v>
      </c>
      <c r="E7" s="20" t="s">
        <v>532</v>
      </c>
      <c r="F7" s="21">
        <v>46320.029583333337</v>
      </c>
      <c r="G7" s="20" t="s">
        <v>22</v>
      </c>
      <c r="H7" s="20" t="s">
        <v>7343</v>
      </c>
      <c r="I7" s="22">
        <v>390</v>
      </c>
      <c r="J7" s="20" t="s">
        <v>23</v>
      </c>
      <c r="K7" s="20" t="s">
        <v>24</v>
      </c>
      <c r="L7" s="22">
        <v>359</v>
      </c>
      <c r="M7" s="20" t="s">
        <v>31</v>
      </c>
      <c r="N7" s="21">
        <v>46320.052094907413</v>
      </c>
      <c r="O7" s="22">
        <v>390</v>
      </c>
      <c r="P7" s="20" t="s">
        <v>26</v>
      </c>
      <c r="Q7" s="22">
        <v>40</v>
      </c>
      <c r="R7" s="3" t="str">
        <f>IF(OR(G7="12R",G7="12L"),_xlfn.XLOOKUP(C7,DB!$A$2:$A$255,DB!$B$2:$B$255,""),IF(OR(G7="30L",G7="30R"),_xlfn.XLOOKUP(C7,DB!$A$2:$A$255,DB!$C$2:$C$255,""),""))</f>
        <v>OMSUK</v>
      </c>
      <c r="S7" s="3">
        <f t="shared" si="0"/>
        <v>0</v>
      </c>
      <c r="T7" s="3" t="str">
        <f>_xlfn.XLOOKUP(C7,DB!$A$2:$A$255,DB!$D$2:$D$255,"")</f>
        <v>Sector 3</v>
      </c>
    </row>
    <row r="8" spans="1:20" x14ac:dyDescent="0.2">
      <c r="A8" s="20" t="s">
        <v>32</v>
      </c>
      <c r="B8" s="20" t="s">
        <v>18</v>
      </c>
      <c r="C8" s="20" t="s">
        <v>33</v>
      </c>
      <c r="D8" s="20" t="s">
        <v>54</v>
      </c>
      <c r="E8" s="20" t="s">
        <v>844</v>
      </c>
      <c r="F8" s="21">
        <v>46320.031307870369</v>
      </c>
      <c r="G8" s="20" t="s">
        <v>22</v>
      </c>
      <c r="H8" s="20" t="s">
        <v>7344</v>
      </c>
      <c r="I8" s="22">
        <v>380</v>
      </c>
      <c r="J8" s="20" t="s">
        <v>23</v>
      </c>
      <c r="K8" s="20" t="s">
        <v>24</v>
      </c>
      <c r="L8" s="22">
        <v>875</v>
      </c>
      <c r="M8" s="20" t="s">
        <v>36</v>
      </c>
      <c r="N8" s="21">
        <v>46320.082800925928</v>
      </c>
      <c r="O8" s="22">
        <v>380</v>
      </c>
      <c r="P8" s="20" t="s">
        <v>26</v>
      </c>
      <c r="Q8" s="22">
        <v>190</v>
      </c>
      <c r="R8" s="3" t="str">
        <f>IF(OR(G8="12R",G8="12L"),_xlfn.XLOOKUP(C8,DB!$A$2:$A$255,DB!$B$2:$B$255,""),IF(OR(G8="30L",G8="30R"),_xlfn.XLOOKUP(C8,DB!$A$2:$A$255,DB!$C$2:$C$255,""),""))</f>
        <v>UDGUV</v>
      </c>
      <c r="S8" s="3">
        <f t="shared" si="0"/>
        <v>0</v>
      </c>
      <c r="T8" s="3" t="str">
        <f>_xlfn.XLOOKUP(C8,DB!$A$2:$A$255,DB!$D$2:$D$255,"")</f>
        <v>Sector 2</v>
      </c>
    </row>
    <row r="9" spans="1:20" x14ac:dyDescent="0.2">
      <c r="A9" s="20" t="s">
        <v>42</v>
      </c>
      <c r="B9" s="20" t="s">
        <v>18</v>
      </c>
      <c r="C9" s="20" t="s">
        <v>43</v>
      </c>
      <c r="D9" s="20" t="s">
        <v>44</v>
      </c>
      <c r="E9" s="20" t="s">
        <v>623</v>
      </c>
      <c r="F9" s="21">
        <v>46320.039270833338</v>
      </c>
      <c r="G9" s="20" t="s">
        <v>22</v>
      </c>
      <c r="H9" s="20" t="s">
        <v>105</v>
      </c>
      <c r="I9" s="22">
        <v>360</v>
      </c>
      <c r="J9" s="20" t="s">
        <v>23</v>
      </c>
      <c r="K9" s="20" t="s">
        <v>24</v>
      </c>
      <c r="L9" s="22">
        <v>859</v>
      </c>
      <c r="M9" s="20" t="s">
        <v>46</v>
      </c>
      <c r="N9" s="21">
        <v>46320.088703703703</v>
      </c>
      <c r="O9" s="22">
        <v>360</v>
      </c>
      <c r="P9" s="20" t="s">
        <v>26</v>
      </c>
      <c r="Q9" s="22">
        <v>190</v>
      </c>
      <c r="R9" s="3" t="str">
        <f>IF(OR(G9="12R",G9="12L"),_xlfn.XLOOKUP(C9,DB!$A$2:$A$255,DB!$B$2:$B$255,""),IF(OR(G9="30L",G9="30R"),_xlfn.XLOOKUP(C9,DB!$A$2:$A$255,DB!$C$2:$C$255,""),""))</f>
        <v>UDGUV</v>
      </c>
      <c r="S9" s="3">
        <f t="shared" si="0"/>
        <v>0</v>
      </c>
      <c r="T9" s="3" t="str">
        <f>_xlfn.XLOOKUP(C9,DB!$A$2:$A$255,DB!$D$2:$D$255,"")</f>
        <v>Sector 2</v>
      </c>
    </row>
    <row r="10" spans="1:20" x14ac:dyDescent="0.2">
      <c r="A10" s="20" t="s">
        <v>625</v>
      </c>
      <c r="B10" s="20" t="s">
        <v>18</v>
      </c>
      <c r="C10" s="20" t="s">
        <v>626</v>
      </c>
      <c r="D10" s="20" t="s">
        <v>241</v>
      </c>
      <c r="E10" s="20" t="s">
        <v>7113</v>
      </c>
      <c r="F10" s="21">
        <v>46320.041087962964</v>
      </c>
      <c r="G10" s="20" t="s">
        <v>22</v>
      </c>
      <c r="H10" s="20" t="s">
        <v>7345</v>
      </c>
      <c r="I10" s="22">
        <v>370</v>
      </c>
      <c r="J10" s="20" t="s">
        <v>23</v>
      </c>
      <c r="K10" s="20" t="s">
        <v>24</v>
      </c>
      <c r="L10" s="22">
        <v>359</v>
      </c>
      <c r="M10" s="20" t="s">
        <v>31</v>
      </c>
      <c r="N10" s="21">
        <v>46320.063263888893</v>
      </c>
      <c r="O10" s="22">
        <v>370</v>
      </c>
      <c r="P10" s="20" t="s">
        <v>26</v>
      </c>
      <c r="Q10" s="22">
        <v>40</v>
      </c>
      <c r="R10" s="3" t="str">
        <f>IF(OR(G10="12R",G10="12L"),_xlfn.XLOOKUP(C10,DB!$A$2:$A$255,DB!$B$2:$B$255,""),IF(OR(G10="30L",G10="30R"),_xlfn.XLOOKUP(C10,DB!$A$2:$A$255,DB!$C$2:$C$255,""),""))</f>
        <v>OMSUK</v>
      </c>
      <c r="S10" s="3">
        <f t="shared" si="0"/>
        <v>0</v>
      </c>
      <c r="T10" s="3" t="str">
        <f>_xlfn.XLOOKUP(C10,DB!$A$2:$A$255,DB!$D$2:$D$255,"")</f>
        <v>Sector 3</v>
      </c>
    </row>
    <row r="11" spans="1:20" x14ac:dyDescent="0.2">
      <c r="A11" s="20" t="s">
        <v>57</v>
      </c>
      <c r="B11" s="20" t="s">
        <v>18</v>
      </c>
      <c r="C11" s="20" t="s">
        <v>43</v>
      </c>
      <c r="D11" s="20" t="s">
        <v>20</v>
      </c>
      <c r="E11" s="20" t="s">
        <v>562</v>
      </c>
      <c r="F11" s="21">
        <v>46320.044363425928</v>
      </c>
      <c r="G11" s="20" t="s">
        <v>22</v>
      </c>
      <c r="H11" s="20" t="s">
        <v>73</v>
      </c>
      <c r="I11" s="22">
        <v>340</v>
      </c>
      <c r="J11" s="20" t="s">
        <v>23</v>
      </c>
      <c r="K11" s="20" t="s">
        <v>24</v>
      </c>
      <c r="L11" s="22">
        <v>859</v>
      </c>
      <c r="M11" s="20" t="s">
        <v>46</v>
      </c>
      <c r="N11" s="21">
        <v>46320.092002314814</v>
      </c>
      <c r="O11" s="22">
        <v>340</v>
      </c>
      <c r="P11" s="20" t="s">
        <v>26</v>
      </c>
      <c r="Q11" s="22">
        <v>190</v>
      </c>
      <c r="R11" s="3" t="str">
        <f>IF(OR(G11="12R",G11="12L"),_xlfn.XLOOKUP(C11,DB!$A$2:$A$255,DB!$B$2:$B$255,""),IF(OR(G11="30L",G11="30R"),_xlfn.XLOOKUP(C11,DB!$A$2:$A$255,DB!$C$2:$C$255,""),""))</f>
        <v>UDGUV</v>
      </c>
      <c r="S11" s="3">
        <f t="shared" si="0"/>
        <v>1</v>
      </c>
      <c r="T11" s="3" t="str">
        <f>_xlfn.XLOOKUP(C11,DB!$A$2:$A$255,DB!$D$2:$D$255,"")</f>
        <v>Sector 2</v>
      </c>
    </row>
    <row r="12" spans="1:20" x14ac:dyDescent="0.2">
      <c r="A12" s="20" t="s">
        <v>1973</v>
      </c>
      <c r="B12" s="20" t="s">
        <v>18</v>
      </c>
      <c r="C12" s="20" t="s">
        <v>33</v>
      </c>
      <c r="D12" s="20" t="s">
        <v>54</v>
      </c>
      <c r="E12" s="20" t="s">
        <v>298</v>
      </c>
      <c r="F12" s="21">
        <v>46320.04850694444</v>
      </c>
      <c r="G12" s="20" t="s">
        <v>22</v>
      </c>
      <c r="H12" s="20" t="s">
        <v>7346</v>
      </c>
      <c r="I12" s="22">
        <v>300</v>
      </c>
      <c r="J12" s="20" t="s">
        <v>23</v>
      </c>
      <c r="K12" s="20" t="s">
        <v>24</v>
      </c>
      <c r="L12" s="22">
        <v>873</v>
      </c>
      <c r="M12" s="20" t="s">
        <v>36</v>
      </c>
      <c r="N12" s="21">
        <v>46320.099594907406</v>
      </c>
      <c r="O12" s="22">
        <v>300</v>
      </c>
      <c r="P12" s="20" t="s">
        <v>26</v>
      </c>
      <c r="Q12" s="22">
        <v>190</v>
      </c>
      <c r="R12" s="3" t="str">
        <f>IF(OR(G12="12R",G12="12L"),_xlfn.XLOOKUP(C12,DB!$A$2:$A$255,DB!$B$2:$B$255,""),IF(OR(G12="30L",G12="30R"),_xlfn.XLOOKUP(C12,DB!$A$2:$A$255,DB!$C$2:$C$255,""),""))</f>
        <v>UDGUV</v>
      </c>
      <c r="S12" s="3">
        <f t="shared" si="0"/>
        <v>1</v>
      </c>
      <c r="T12" s="3" t="str">
        <f>_xlfn.XLOOKUP(C12,DB!$A$2:$A$255,DB!$D$2:$D$255,"")</f>
        <v>Sector 2</v>
      </c>
    </row>
    <row r="13" spans="1:20" x14ac:dyDescent="0.2">
      <c r="A13" s="20" t="s">
        <v>52</v>
      </c>
      <c r="B13" s="20" t="s">
        <v>18</v>
      </c>
      <c r="C13" s="20" t="s">
        <v>53</v>
      </c>
      <c r="D13" s="20" t="s">
        <v>54</v>
      </c>
      <c r="E13" s="20" t="s">
        <v>6351</v>
      </c>
      <c r="F13" s="21">
        <v>46320.063252314816</v>
      </c>
      <c r="G13" s="20" t="s">
        <v>22</v>
      </c>
      <c r="H13" s="20" t="s">
        <v>7347</v>
      </c>
      <c r="I13" s="22">
        <v>370</v>
      </c>
      <c r="J13" s="20" t="s">
        <v>23</v>
      </c>
      <c r="K13" s="20" t="s">
        <v>24</v>
      </c>
      <c r="L13" s="22">
        <v>190</v>
      </c>
      <c r="M13" s="20" t="s">
        <v>7348</v>
      </c>
      <c r="N13" s="21">
        <v>46320.073923611111</v>
      </c>
      <c r="O13" s="22">
        <v>346</v>
      </c>
      <c r="P13" s="20" t="s">
        <v>26</v>
      </c>
      <c r="Q13" s="22">
        <v>190</v>
      </c>
      <c r="R13" s="3" t="str">
        <f>IF(OR(G13="12R",G13="12L"),_xlfn.XLOOKUP(C13,DB!$A$2:$A$255,DB!$B$2:$B$255,""),IF(OR(G13="30L",G13="30R"),_xlfn.XLOOKUP(C13,DB!$A$2:$A$255,DB!$C$2:$C$255,""),""))</f>
        <v>CZM</v>
      </c>
      <c r="S13" s="3">
        <f t="shared" si="0"/>
        <v>1</v>
      </c>
      <c r="T13" s="3" t="str">
        <f>_xlfn.XLOOKUP(C13,DB!$A$2:$A$255,DB!$D$2:$D$255,"")</f>
        <v>Sector 7</v>
      </c>
    </row>
    <row r="14" spans="1:20" x14ac:dyDescent="0.2">
      <c r="A14" s="20" t="s">
        <v>689</v>
      </c>
      <c r="B14" s="20" t="s">
        <v>18</v>
      </c>
      <c r="C14" s="20" t="s">
        <v>690</v>
      </c>
      <c r="D14" s="20" t="s">
        <v>39</v>
      </c>
      <c r="E14" s="20" t="s">
        <v>2629</v>
      </c>
      <c r="F14" s="21">
        <v>46320.067418981482</v>
      </c>
      <c r="G14" s="20" t="s">
        <v>22</v>
      </c>
      <c r="H14" s="20" t="s">
        <v>7349</v>
      </c>
      <c r="I14" s="22">
        <v>390</v>
      </c>
      <c r="J14" s="20" t="s">
        <v>23</v>
      </c>
      <c r="K14" s="20" t="s">
        <v>24</v>
      </c>
      <c r="L14" s="22">
        <v>136</v>
      </c>
      <c r="M14" s="20" t="s">
        <v>40</v>
      </c>
      <c r="N14" s="21">
        <v>46320.076736111107</v>
      </c>
      <c r="O14" s="22">
        <v>227</v>
      </c>
      <c r="P14" s="20" t="s">
        <v>41</v>
      </c>
      <c r="Q14" s="22">
        <v>190</v>
      </c>
      <c r="R14" s="3" t="str">
        <f>IF(OR(G14="12R",G14="12L"),_xlfn.XLOOKUP(C14,DB!$A$2:$A$255,DB!$B$2:$B$255,""),IF(OR(G14="30L",G14="30R"),_xlfn.XLOOKUP(C14,DB!$A$2:$A$255,DB!$C$2:$C$255,""),""))</f>
        <v>NUDAL</v>
      </c>
      <c r="S14" s="3">
        <f t="shared" si="0"/>
        <v>1</v>
      </c>
      <c r="T14" s="3" t="str">
        <f>_xlfn.XLOOKUP(C14,DB!$A$2:$A$255,DB!$D$2:$D$255,"")</f>
        <v>Sector 3</v>
      </c>
    </row>
    <row r="15" spans="1:20" x14ac:dyDescent="0.2">
      <c r="A15" s="20" t="s">
        <v>62</v>
      </c>
      <c r="B15" s="20" t="s">
        <v>18</v>
      </c>
      <c r="C15" s="20" t="s">
        <v>66</v>
      </c>
      <c r="D15" s="20" t="s">
        <v>64</v>
      </c>
      <c r="E15" s="20" t="s">
        <v>7350</v>
      </c>
      <c r="F15" s="21">
        <v>46320.070810185185</v>
      </c>
      <c r="G15" s="20" t="s">
        <v>22</v>
      </c>
      <c r="H15" s="20" t="s">
        <v>7351</v>
      </c>
      <c r="I15" s="22">
        <v>240</v>
      </c>
      <c r="J15" s="20" t="s">
        <v>23</v>
      </c>
      <c r="K15" s="20" t="s">
        <v>24</v>
      </c>
      <c r="L15" s="22">
        <v>355</v>
      </c>
      <c r="M15" s="20" t="s">
        <v>66</v>
      </c>
      <c r="N15" s="21">
        <v>46320.094490740739</v>
      </c>
      <c r="O15" s="22">
        <v>0</v>
      </c>
      <c r="P15" s="20" t="s">
        <v>26</v>
      </c>
      <c r="Q15" s="22">
        <v>927</v>
      </c>
      <c r="R15" s="3" t="str">
        <f>IF(OR(G15="12R",G15="12L"),_xlfn.XLOOKUP(C15,DB!$A$2:$A$255,DB!$B$2:$B$255,""),IF(OR(G15="30L",G15="30R"),_xlfn.XLOOKUP(C15,DB!$A$2:$A$255,DB!$C$2:$C$255,""),""))</f>
        <v>UDGUV</v>
      </c>
      <c r="S15" s="3">
        <f t="shared" si="0"/>
        <v>1</v>
      </c>
      <c r="T15" s="3" t="str">
        <f>_xlfn.XLOOKUP(C15,DB!$A$2:$A$255,DB!$D$2:$D$255,"")</f>
        <v>Sector 2</v>
      </c>
    </row>
    <row r="16" spans="1:20" x14ac:dyDescent="0.2">
      <c r="A16" s="20" t="s">
        <v>47</v>
      </c>
      <c r="B16" s="20" t="s">
        <v>18</v>
      </c>
      <c r="C16" s="20" t="s">
        <v>48</v>
      </c>
      <c r="D16" s="20" t="s">
        <v>49</v>
      </c>
      <c r="E16" s="20" t="s">
        <v>2642</v>
      </c>
      <c r="F16" s="21">
        <v>46320.075810185182</v>
      </c>
      <c r="G16" s="20" t="s">
        <v>22</v>
      </c>
      <c r="H16" s="20" t="s">
        <v>7352</v>
      </c>
      <c r="I16" s="22">
        <v>350</v>
      </c>
      <c r="J16" s="20" t="s">
        <v>23</v>
      </c>
      <c r="K16" s="20" t="s">
        <v>24</v>
      </c>
      <c r="L16" s="22">
        <v>136</v>
      </c>
      <c r="M16" s="20" t="s">
        <v>40</v>
      </c>
      <c r="N16" s="21">
        <v>46320.085659722223</v>
      </c>
      <c r="O16" s="22">
        <v>241</v>
      </c>
      <c r="P16" s="20" t="s">
        <v>41</v>
      </c>
      <c r="Q16" s="22">
        <v>190</v>
      </c>
      <c r="R16" s="3" t="str">
        <f>IF(OR(G16="12R",G16="12L"),_xlfn.XLOOKUP(C16,DB!$A$2:$A$255,DB!$B$2:$B$255,""),IF(OR(G16="30L",G16="30R"),_xlfn.XLOOKUP(C16,DB!$A$2:$A$255,DB!$C$2:$C$255,""),""))</f>
        <v>NUDAL</v>
      </c>
      <c r="S16" s="3">
        <f t="shared" si="0"/>
        <v>1</v>
      </c>
      <c r="T16" s="3" t="str">
        <f>_xlfn.XLOOKUP(C16,DB!$A$2:$A$255,DB!$D$2:$D$255,"")</f>
        <v>Sector 3</v>
      </c>
    </row>
    <row r="17" spans="1:20" x14ac:dyDescent="0.2">
      <c r="A17" s="20" t="s">
        <v>822</v>
      </c>
      <c r="B17" s="20" t="s">
        <v>18</v>
      </c>
      <c r="C17" s="20" t="s">
        <v>28</v>
      </c>
      <c r="D17" s="20" t="s">
        <v>34</v>
      </c>
      <c r="E17" s="20" t="s">
        <v>7353</v>
      </c>
      <c r="F17" s="21">
        <v>46320.077731481477</v>
      </c>
      <c r="G17" s="20" t="s">
        <v>22</v>
      </c>
      <c r="H17" s="20" t="s">
        <v>7354</v>
      </c>
      <c r="I17" s="22">
        <v>330</v>
      </c>
      <c r="J17" s="20" t="s">
        <v>23</v>
      </c>
      <c r="K17" s="20" t="s">
        <v>24</v>
      </c>
      <c r="L17" s="22">
        <v>363</v>
      </c>
      <c r="M17" s="20" t="s">
        <v>31</v>
      </c>
      <c r="N17" s="21">
        <v>46320.098275462966</v>
      </c>
      <c r="O17" s="22">
        <v>355</v>
      </c>
      <c r="P17" s="20" t="s">
        <v>26</v>
      </c>
      <c r="Q17" s="22">
        <v>40</v>
      </c>
      <c r="R17" s="3" t="str">
        <f>IF(OR(G17="12R",G17="12L"),_xlfn.XLOOKUP(C17,DB!$A$2:$A$255,DB!$B$2:$B$255,""),IF(OR(G17="30L",G17="30R"),_xlfn.XLOOKUP(C17,DB!$A$2:$A$255,DB!$C$2:$C$255,""),""))</f>
        <v>OMSUK</v>
      </c>
      <c r="S17" s="3">
        <f t="shared" si="0"/>
        <v>1</v>
      </c>
      <c r="T17" s="3" t="str">
        <f>_xlfn.XLOOKUP(C17,DB!$A$2:$A$255,DB!$D$2:$D$255,"")</f>
        <v>Sector 3</v>
      </c>
    </row>
    <row r="18" spans="1:20" x14ac:dyDescent="0.2">
      <c r="A18" s="20" t="s">
        <v>7355</v>
      </c>
      <c r="B18" s="20" t="s">
        <v>18</v>
      </c>
      <c r="C18" s="20" t="s">
        <v>998</v>
      </c>
      <c r="D18" s="20" t="s">
        <v>433</v>
      </c>
      <c r="E18" s="20" t="s">
        <v>7356</v>
      </c>
      <c r="F18" s="21">
        <v>46320.079965277779</v>
      </c>
      <c r="G18" s="20" t="s">
        <v>22</v>
      </c>
      <c r="H18" s="20" t="s">
        <v>7357</v>
      </c>
      <c r="I18" s="22">
        <v>390</v>
      </c>
      <c r="J18" s="20" t="s">
        <v>23</v>
      </c>
      <c r="K18" s="20" t="s">
        <v>24</v>
      </c>
      <c r="L18" s="22">
        <v>136</v>
      </c>
      <c r="M18" s="20" t="s">
        <v>40</v>
      </c>
      <c r="N18" s="21">
        <v>46320.089594907404</v>
      </c>
      <c r="O18" s="22">
        <v>290</v>
      </c>
      <c r="P18" s="20" t="s">
        <v>41</v>
      </c>
      <c r="Q18" s="22">
        <v>190</v>
      </c>
      <c r="R18" s="3" t="str">
        <f>IF(OR(G18="12R",G18="12L"),_xlfn.XLOOKUP(C18,DB!$A$2:$A$255,DB!$B$2:$B$255,""),IF(OR(G18="30L",G18="30R"),_xlfn.XLOOKUP(C18,DB!$A$2:$A$255,DB!$C$2:$C$255,""),""))</f>
        <v>NUDAL</v>
      </c>
      <c r="S18" s="3">
        <f t="shared" si="0"/>
        <v>1</v>
      </c>
      <c r="T18" s="3" t="str">
        <f>_xlfn.XLOOKUP(C18,DB!$A$2:$A$255,DB!$D$2:$D$255,"")</f>
        <v>Sector 3</v>
      </c>
    </row>
    <row r="19" spans="1:20" x14ac:dyDescent="0.2">
      <c r="A19" s="20" t="s">
        <v>37</v>
      </c>
      <c r="B19" s="20" t="s">
        <v>18</v>
      </c>
      <c r="C19" s="20" t="s">
        <v>38</v>
      </c>
      <c r="D19" s="20" t="s">
        <v>39</v>
      </c>
      <c r="E19" s="20" t="s">
        <v>3485</v>
      </c>
      <c r="F19" s="21">
        <v>46320.088101851856</v>
      </c>
      <c r="G19" s="20" t="s">
        <v>22</v>
      </c>
      <c r="H19" s="20" t="s">
        <v>7358</v>
      </c>
      <c r="I19" s="22">
        <v>370</v>
      </c>
      <c r="J19" s="20" t="s">
        <v>23</v>
      </c>
      <c r="K19" s="20" t="s">
        <v>24</v>
      </c>
      <c r="L19" s="22">
        <v>136</v>
      </c>
      <c r="M19" s="20" t="s">
        <v>40</v>
      </c>
      <c r="N19" s="21">
        <v>46320.098379629635</v>
      </c>
      <c r="O19" s="22">
        <v>229</v>
      </c>
      <c r="P19" s="20" t="s">
        <v>41</v>
      </c>
      <c r="Q19" s="22">
        <v>190</v>
      </c>
      <c r="R19" s="3" t="str">
        <f>IF(OR(G19="12R",G19="12L"),_xlfn.XLOOKUP(C19,DB!$A$2:$A$255,DB!$B$2:$B$255,""),IF(OR(G19="30L",G19="30R"),_xlfn.XLOOKUP(C19,DB!$A$2:$A$255,DB!$C$2:$C$255,""),""))</f>
        <v>NUDAL</v>
      </c>
      <c r="S19" s="3">
        <f t="shared" si="0"/>
        <v>2</v>
      </c>
      <c r="T19" s="3" t="str">
        <f>_xlfn.XLOOKUP(C19,DB!$A$2:$A$255,DB!$D$2:$D$255,"")</f>
        <v>Sector 3</v>
      </c>
    </row>
    <row r="20" spans="1:20" x14ac:dyDescent="0.2">
      <c r="A20" s="20" t="s">
        <v>375</v>
      </c>
      <c r="B20" s="20" t="s">
        <v>18</v>
      </c>
      <c r="C20" s="20" t="s">
        <v>219</v>
      </c>
      <c r="D20" s="20" t="s">
        <v>34</v>
      </c>
      <c r="E20" s="20" t="s">
        <v>640</v>
      </c>
      <c r="F20" s="21">
        <v>46320.112476851849</v>
      </c>
      <c r="G20" s="20" t="s">
        <v>22</v>
      </c>
      <c r="H20" s="20" t="s">
        <v>7359</v>
      </c>
      <c r="I20" s="22">
        <v>370</v>
      </c>
      <c r="J20" s="20" t="s">
        <v>23</v>
      </c>
      <c r="K20" s="20" t="s">
        <v>24</v>
      </c>
      <c r="L20" s="22">
        <v>149</v>
      </c>
      <c r="M20" s="20" t="s">
        <v>117</v>
      </c>
      <c r="N20" s="21">
        <v>46320.122303240743</v>
      </c>
      <c r="O20" s="22">
        <v>263</v>
      </c>
      <c r="P20" s="20" t="s">
        <v>26</v>
      </c>
      <c r="Q20" s="22">
        <v>190</v>
      </c>
      <c r="R20" s="3" t="str">
        <f>IF(OR(G20="12R",G20="12L"),_xlfn.XLOOKUP(C20,DB!$A$2:$A$255,DB!$B$2:$B$255,""),IF(OR(G20="30L",G20="30R"),_xlfn.XLOOKUP(C20,DB!$A$2:$A$255,DB!$C$2:$C$255,""),""))</f>
        <v>TAKUX</v>
      </c>
      <c r="S20" s="3">
        <f t="shared" si="0"/>
        <v>2</v>
      </c>
      <c r="T20" s="3" t="str">
        <f>_xlfn.XLOOKUP(C20,DB!$A$2:$A$255,DB!$D$2:$D$255,"")</f>
        <v>Sector 7</v>
      </c>
    </row>
    <row r="21" spans="1:20" x14ac:dyDescent="0.2">
      <c r="A21" s="20" t="s">
        <v>71</v>
      </c>
      <c r="B21" s="20" t="s">
        <v>18</v>
      </c>
      <c r="C21" s="20" t="s">
        <v>43</v>
      </c>
      <c r="D21" s="20" t="s">
        <v>54</v>
      </c>
      <c r="E21" s="20" t="s">
        <v>5990</v>
      </c>
      <c r="F21" s="21">
        <v>46320.117997685185</v>
      </c>
      <c r="G21" s="20" t="s">
        <v>22</v>
      </c>
      <c r="H21" s="20" t="s">
        <v>73</v>
      </c>
      <c r="I21" s="22">
        <v>360</v>
      </c>
      <c r="J21" s="20" t="s">
        <v>23</v>
      </c>
      <c r="K21" s="20" t="s">
        <v>24</v>
      </c>
      <c r="L21" s="22">
        <v>859</v>
      </c>
      <c r="M21" s="20" t="s">
        <v>46</v>
      </c>
      <c r="N21" s="21">
        <v>46320.167141203703</v>
      </c>
      <c r="O21" s="22">
        <v>360</v>
      </c>
      <c r="P21" s="20" t="s">
        <v>26</v>
      </c>
      <c r="Q21" s="22">
        <v>190</v>
      </c>
      <c r="R21" s="3" t="str">
        <f>IF(OR(G21="12R",G21="12L"),_xlfn.XLOOKUP(C21,DB!$A$2:$A$255,DB!$B$2:$B$255,""),IF(OR(G21="30L",G21="30R"),_xlfn.XLOOKUP(C21,DB!$A$2:$A$255,DB!$C$2:$C$255,""),""))</f>
        <v>UDGUV</v>
      </c>
      <c r="S21" s="3">
        <f t="shared" si="0"/>
        <v>2</v>
      </c>
      <c r="T21" s="3" t="str">
        <f>_xlfn.XLOOKUP(C21,DB!$A$2:$A$255,DB!$D$2:$D$255,"")</f>
        <v>Sector 2</v>
      </c>
    </row>
    <row r="22" spans="1:20" x14ac:dyDescent="0.2">
      <c r="A22" s="20" t="s">
        <v>80</v>
      </c>
      <c r="B22" s="20" t="s">
        <v>18</v>
      </c>
      <c r="C22" s="20" t="s">
        <v>43</v>
      </c>
      <c r="D22" s="20" t="s">
        <v>61</v>
      </c>
      <c r="E22" s="20" t="s">
        <v>724</v>
      </c>
      <c r="F22" s="21">
        <v>46320.12118055555</v>
      </c>
      <c r="G22" s="20" t="s">
        <v>22</v>
      </c>
      <c r="H22" s="20" t="s">
        <v>7360</v>
      </c>
      <c r="I22" s="22">
        <v>320</v>
      </c>
      <c r="J22" s="20" t="s">
        <v>23</v>
      </c>
      <c r="K22" s="20" t="s">
        <v>24</v>
      </c>
      <c r="L22" s="22">
        <v>859</v>
      </c>
      <c r="M22" s="20" t="s">
        <v>46</v>
      </c>
      <c r="N22" s="21">
        <v>46320.168437500004</v>
      </c>
      <c r="O22" s="22">
        <v>320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451</v>
      </c>
      <c r="B23" s="20" t="s">
        <v>18</v>
      </c>
      <c r="C23" s="20" t="s">
        <v>87</v>
      </c>
      <c r="D23" s="20" t="s">
        <v>88</v>
      </c>
      <c r="E23" s="20" t="s">
        <v>804</v>
      </c>
      <c r="F23" s="21">
        <v>46320.178124999999</v>
      </c>
      <c r="G23" s="20" t="s">
        <v>696</v>
      </c>
      <c r="H23" s="20" t="s">
        <v>7361</v>
      </c>
      <c r="I23" s="22">
        <v>370</v>
      </c>
      <c r="J23" s="20" t="s">
        <v>23</v>
      </c>
      <c r="K23" s="20" t="s">
        <v>24</v>
      </c>
      <c r="L23" s="22">
        <v>140</v>
      </c>
      <c r="M23" s="20" t="s">
        <v>3320</v>
      </c>
      <c r="N23" s="21">
        <v>46320.189016203702</v>
      </c>
      <c r="O23" s="22">
        <v>222</v>
      </c>
      <c r="P23" s="20" t="s">
        <v>41</v>
      </c>
      <c r="Q23" s="22">
        <v>190</v>
      </c>
      <c r="R23" s="3" t="str">
        <f>IF(OR(G23="12R",G23="12L"),_xlfn.XLOOKUP(C23,DB!$A$2:$A$255,DB!$B$2:$B$255,""),IF(OR(G23="30L",G23="30R"),_xlfn.XLOOKUP(C23,DB!$A$2:$A$255,DB!$C$2:$C$255,""),""))</f>
        <v>NUDAL</v>
      </c>
      <c r="S23" s="3">
        <f t="shared" si="0"/>
        <v>4</v>
      </c>
      <c r="T23" s="3" t="str">
        <f>_xlfn.XLOOKUP(C23,DB!$A$2:$A$255,DB!$D$2:$D$255,"")</f>
        <v>Sector 3</v>
      </c>
    </row>
    <row r="24" spans="1:20" x14ac:dyDescent="0.2">
      <c r="A24" s="20" t="s">
        <v>92</v>
      </c>
      <c r="B24" s="20" t="s">
        <v>18</v>
      </c>
      <c r="C24" s="20" t="s">
        <v>33</v>
      </c>
      <c r="D24" s="20" t="s">
        <v>20</v>
      </c>
      <c r="E24" s="20" t="s">
        <v>3431</v>
      </c>
      <c r="F24" s="21">
        <v>46320.205613425926</v>
      </c>
      <c r="G24" s="20" t="s">
        <v>696</v>
      </c>
      <c r="H24" s="20" t="s">
        <v>7362</v>
      </c>
      <c r="I24" s="22">
        <v>320</v>
      </c>
      <c r="J24" s="20" t="s">
        <v>23</v>
      </c>
      <c r="K24" s="20" t="s">
        <v>24</v>
      </c>
      <c r="L24" s="22">
        <v>862</v>
      </c>
      <c r="M24" s="20" t="s">
        <v>36</v>
      </c>
      <c r="N24" s="21">
        <v>46320.253796296296</v>
      </c>
      <c r="O24" s="22">
        <v>320</v>
      </c>
      <c r="P24" s="20" t="s">
        <v>26</v>
      </c>
      <c r="Q24" s="22">
        <v>190</v>
      </c>
      <c r="R24" s="3" t="str">
        <f>IF(OR(G24="12R",G24="12L"),_xlfn.XLOOKUP(C24,DB!$A$2:$A$255,DB!$B$2:$B$255,""),IF(OR(G24="30L",G24="30R"),_xlfn.XLOOKUP(C24,DB!$A$2:$A$255,DB!$C$2:$C$255,""),""))</f>
        <v>UDGUV</v>
      </c>
      <c r="S24" s="3">
        <f t="shared" si="0"/>
        <v>4</v>
      </c>
      <c r="T24" s="3" t="str">
        <f>_xlfn.XLOOKUP(C24,DB!$A$2:$A$255,DB!$D$2:$D$255,"")</f>
        <v>Sector 2</v>
      </c>
    </row>
    <row r="25" spans="1:20" x14ac:dyDescent="0.2">
      <c r="A25" s="20" t="s">
        <v>89</v>
      </c>
      <c r="B25" s="20" t="s">
        <v>18</v>
      </c>
      <c r="C25" s="20" t="s">
        <v>43</v>
      </c>
      <c r="D25" s="20" t="s">
        <v>20</v>
      </c>
      <c r="E25" s="20" t="s">
        <v>458</v>
      </c>
      <c r="F25" s="21">
        <v>46320.207557870366</v>
      </c>
      <c r="G25" s="20" t="s">
        <v>696</v>
      </c>
      <c r="H25" s="20" t="s">
        <v>4115</v>
      </c>
      <c r="I25" s="22">
        <v>360</v>
      </c>
      <c r="J25" s="20" t="s">
        <v>23</v>
      </c>
      <c r="K25" s="20" t="s">
        <v>24</v>
      </c>
      <c r="L25" s="22">
        <v>861</v>
      </c>
      <c r="M25" s="20" t="s">
        <v>46</v>
      </c>
      <c r="N25" s="21">
        <v>46320.256504629629</v>
      </c>
      <c r="O25" s="22">
        <v>360</v>
      </c>
      <c r="P25" s="20" t="s">
        <v>26</v>
      </c>
      <c r="Q25" s="22">
        <v>190</v>
      </c>
      <c r="R25" s="3" t="str">
        <f>IF(OR(G25="12R",G25="12L"),_xlfn.XLOOKUP(C25,DB!$A$2:$A$255,DB!$B$2:$B$255,""),IF(OR(G25="30L",G25="30R"),_xlfn.XLOOKUP(C25,DB!$A$2:$A$255,DB!$C$2:$C$255,""),""))</f>
        <v>UDGUV</v>
      </c>
      <c r="S25" s="3">
        <f t="shared" si="0"/>
        <v>4</v>
      </c>
      <c r="T25" s="3" t="str">
        <f>_xlfn.XLOOKUP(C25,DB!$A$2:$A$255,DB!$D$2:$D$255,"")</f>
        <v>Sector 2</v>
      </c>
    </row>
    <row r="26" spans="1:20" x14ac:dyDescent="0.2">
      <c r="A26" s="20" t="s">
        <v>103</v>
      </c>
      <c r="B26" s="20" t="s">
        <v>18</v>
      </c>
      <c r="C26" s="20" t="s">
        <v>43</v>
      </c>
      <c r="D26" s="20" t="s">
        <v>44</v>
      </c>
      <c r="E26" s="20" t="s">
        <v>739</v>
      </c>
      <c r="F26" s="21">
        <v>46320.467557870375</v>
      </c>
      <c r="G26" s="20" t="s">
        <v>696</v>
      </c>
      <c r="H26" s="20" t="s">
        <v>7363</v>
      </c>
      <c r="I26" s="22">
        <v>380</v>
      </c>
      <c r="J26" s="20" t="s">
        <v>23</v>
      </c>
      <c r="K26" s="20" t="s">
        <v>24</v>
      </c>
      <c r="L26" s="22">
        <v>859</v>
      </c>
      <c r="M26" s="20" t="s">
        <v>46</v>
      </c>
      <c r="N26" s="21">
        <v>46320.516331018516</v>
      </c>
      <c r="O26" s="22">
        <v>380</v>
      </c>
      <c r="P26" s="20" t="s">
        <v>26</v>
      </c>
      <c r="Q26" s="22">
        <v>190</v>
      </c>
      <c r="R26" s="3" t="str">
        <f>IF(OR(G26="12R",G26="12L"),_xlfn.XLOOKUP(C26,DB!$A$2:$A$255,DB!$B$2:$B$255,""),IF(OR(G26="30L",G26="30R"),_xlfn.XLOOKUP(C26,DB!$A$2:$A$255,DB!$C$2:$C$255,""),""))</f>
        <v>UDGUV</v>
      </c>
      <c r="S26" s="3">
        <f t="shared" si="0"/>
        <v>11</v>
      </c>
      <c r="T26" s="3" t="str">
        <f>_xlfn.XLOOKUP(C26,DB!$A$2:$A$255,DB!$D$2:$D$255,"")</f>
        <v>Sector 2</v>
      </c>
    </row>
    <row r="27" spans="1:20" x14ac:dyDescent="0.2">
      <c r="A27" s="20" t="s">
        <v>96</v>
      </c>
      <c r="B27" s="20" t="s">
        <v>18</v>
      </c>
      <c r="C27" s="20" t="s">
        <v>97</v>
      </c>
      <c r="D27" s="20" t="s">
        <v>20</v>
      </c>
      <c r="E27" s="20" t="s">
        <v>5464</v>
      </c>
      <c r="F27" s="21">
        <v>46320.468923611115</v>
      </c>
      <c r="G27" s="20" t="s">
        <v>696</v>
      </c>
      <c r="H27" s="20" t="s">
        <v>7364</v>
      </c>
      <c r="I27" s="22">
        <v>380</v>
      </c>
      <c r="J27" s="20" t="s">
        <v>23</v>
      </c>
      <c r="K27" s="20" t="s">
        <v>24</v>
      </c>
      <c r="L27" s="22">
        <v>880</v>
      </c>
      <c r="M27" s="20" t="s">
        <v>99</v>
      </c>
      <c r="N27" s="21">
        <v>46320.51834490741</v>
      </c>
      <c r="O27" s="22">
        <v>202</v>
      </c>
      <c r="P27" s="20" t="s">
        <v>26</v>
      </c>
      <c r="Q27" s="22">
        <v>190</v>
      </c>
      <c r="R27" s="3" t="str">
        <f>IF(OR(G27="12R",G27="12L"),_xlfn.XLOOKUP(C27,DB!$A$2:$A$255,DB!$B$2:$B$255,""),IF(OR(G27="30L",G27="30R"),_xlfn.XLOOKUP(C27,DB!$A$2:$A$255,DB!$C$2:$C$255,""),""))</f>
        <v>UDGUV</v>
      </c>
      <c r="S27" s="3">
        <f t="shared" si="0"/>
        <v>11</v>
      </c>
      <c r="T27" s="3" t="str">
        <f>_xlfn.XLOOKUP(C27,DB!$A$2:$A$255,DB!$D$2:$D$255,"")</f>
        <v>Sector 2</v>
      </c>
    </row>
    <row r="28" spans="1:20" x14ac:dyDescent="0.2">
      <c r="A28" s="20" t="s">
        <v>100</v>
      </c>
      <c r="B28" s="20" t="s">
        <v>18</v>
      </c>
      <c r="C28" s="20" t="s">
        <v>101</v>
      </c>
      <c r="D28" s="20" t="s">
        <v>20</v>
      </c>
      <c r="E28" s="20" t="s">
        <v>562</v>
      </c>
      <c r="F28" s="21">
        <v>46320.470370370371</v>
      </c>
      <c r="G28" s="20" t="s">
        <v>696</v>
      </c>
      <c r="H28" s="20" t="s">
        <v>7365</v>
      </c>
      <c r="I28" s="22">
        <v>340</v>
      </c>
      <c r="J28" s="20" t="s">
        <v>23</v>
      </c>
      <c r="K28" s="20" t="s">
        <v>24</v>
      </c>
      <c r="L28" s="22">
        <v>859</v>
      </c>
      <c r="M28" s="20" t="s">
        <v>46</v>
      </c>
      <c r="N28" s="21">
        <v>46320.518819444449</v>
      </c>
      <c r="O28" s="22">
        <v>340</v>
      </c>
      <c r="P28" s="20" t="s">
        <v>26</v>
      </c>
      <c r="Q28" s="22">
        <v>190</v>
      </c>
      <c r="R28" s="3" t="str">
        <f>IF(OR(G28="12R",G28="12L"),_xlfn.XLOOKUP(C28,DB!$A$2:$A$255,DB!$B$2:$B$255,""),IF(OR(G28="30L",G28="30R"),_xlfn.XLOOKUP(C28,DB!$A$2:$A$255,DB!$C$2:$C$255,""),""))</f>
        <v>UDGUV</v>
      </c>
      <c r="S28" s="3">
        <f t="shared" si="0"/>
        <v>11</v>
      </c>
      <c r="T28" s="3" t="str">
        <f>_xlfn.XLOOKUP(C28,DB!$A$2:$A$255,DB!$D$2:$D$255,"")</f>
        <v>Sector 2</v>
      </c>
    </row>
    <row r="29" spans="1:20" x14ac:dyDescent="0.2">
      <c r="A29" s="20" t="s">
        <v>7366</v>
      </c>
      <c r="B29" s="20" t="s">
        <v>18</v>
      </c>
      <c r="C29" s="20" t="s">
        <v>205</v>
      </c>
      <c r="D29" s="20" t="s">
        <v>382</v>
      </c>
      <c r="E29" s="20"/>
      <c r="F29" s="21">
        <v>46320.474317129629</v>
      </c>
      <c r="G29" s="20" t="s">
        <v>696</v>
      </c>
      <c r="H29" s="20" t="s">
        <v>7367</v>
      </c>
      <c r="I29" s="22">
        <v>350</v>
      </c>
      <c r="J29" s="20" t="s">
        <v>23</v>
      </c>
      <c r="K29" s="20" t="s">
        <v>504</v>
      </c>
      <c r="L29" s="22">
        <v>349</v>
      </c>
      <c r="M29" s="20" t="s">
        <v>31</v>
      </c>
      <c r="N29" s="21">
        <v>46320.498680555553</v>
      </c>
      <c r="O29" s="22">
        <v>350</v>
      </c>
      <c r="P29" s="20" t="s">
        <v>26</v>
      </c>
      <c r="Q29" s="22">
        <v>30</v>
      </c>
      <c r="R29" s="3" t="str">
        <f>IF(OR(G29="12R",G29="12L"),_xlfn.XLOOKUP(C29,DB!$A$2:$A$255,DB!$B$2:$B$255,""),IF(OR(G29="30L",G29="30R"),_xlfn.XLOOKUP(C29,DB!$A$2:$A$255,DB!$C$2:$C$255,""),""))</f>
        <v>NUDAL</v>
      </c>
      <c r="S29" s="3">
        <f t="shared" si="0"/>
        <v>11</v>
      </c>
      <c r="T29" s="3" t="str">
        <f>_xlfn.XLOOKUP(C29,DB!$A$2:$A$255,DB!$D$2:$D$255,"")</f>
        <v>Sector 3</v>
      </c>
    </row>
    <row r="30" spans="1:20" x14ac:dyDescent="0.2">
      <c r="A30" s="20" t="s">
        <v>106</v>
      </c>
      <c r="B30" s="20" t="s">
        <v>18</v>
      </c>
      <c r="C30" s="20" t="s">
        <v>43</v>
      </c>
      <c r="D30" s="20" t="s">
        <v>20</v>
      </c>
      <c r="E30" s="20" t="s">
        <v>406</v>
      </c>
      <c r="F30" s="21">
        <v>46320.481979166667</v>
      </c>
      <c r="G30" s="20" t="s">
        <v>696</v>
      </c>
      <c r="H30" s="20" t="s">
        <v>7368</v>
      </c>
      <c r="I30" s="22">
        <v>360</v>
      </c>
      <c r="J30" s="20" t="s">
        <v>23</v>
      </c>
      <c r="K30" s="20" t="s">
        <v>24</v>
      </c>
      <c r="L30" s="22">
        <v>859</v>
      </c>
      <c r="M30" s="20" t="s">
        <v>46</v>
      </c>
      <c r="N30" s="21">
        <v>46320.53056712963</v>
      </c>
      <c r="O30" s="22">
        <v>360</v>
      </c>
      <c r="P30" s="20" t="s">
        <v>26</v>
      </c>
      <c r="Q30" s="22">
        <v>190</v>
      </c>
      <c r="R30" s="3" t="str">
        <f>IF(OR(G30="12R",G30="12L"),_xlfn.XLOOKUP(C30,DB!$A$2:$A$255,DB!$B$2:$B$255,""),IF(OR(G30="30L",G30="30R"),_xlfn.XLOOKUP(C30,DB!$A$2:$A$255,DB!$C$2:$C$255,""),""))</f>
        <v>UDGUV</v>
      </c>
      <c r="S30" s="3">
        <f t="shared" si="0"/>
        <v>11</v>
      </c>
      <c r="T30" s="3" t="str">
        <f>_xlfn.XLOOKUP(C30,DB!$A$2:$A$255,DB!$D$2:$D$255,"")</f>
        <v>Sector 2</v>
      </c>
    </row>
    <row r="31" spans="1:20" x14ac:dyDescent="0.2">
      <c r="A31" s="20" t="s">
        <v>107</v>
      </c>
      <c r="B31" s="20" t="s">
        <v>18</v>
      </c>
      <c r="C31" s="20" t="s">
        <v>108</v>
      </c>
      <c r="D31" s="20" t="s">
        <v>34</v>
      </c>
      <c r="E31" s="20" t="s">
        <v>640</v>
      </c>
      <c r="F31" s="21">
        <v>46320.499861111108</v>
      </c>
      <c r="G31" s="20" t="s">
        <v>696</v>
      </c>
      <c r="H31" s="20" t="s">
        <v>7369</v>
      </c>
      <c r="I31" s="22">
        <v>290</v>
      </c>
      <c r="J31" s="20" t="s">
        <v>23</v>
      </c>
      <c r="K31" s="20" t="s">
        <v>24</v>
      </c>
      <c r="L31" s="22">
        <v>134</v>
      </c>
      <c r="M31" s="20" t="s">
        <v>40</v>
      </c>
      <c r="N31" s="21">
        <v>46320.509502314817</v>
      </c>
      <c r="O31" s="22">
        <v>257</v>
      </c>
      <c r="P31" s="20" t="s">
        <v>26</v>
      </c>
      <c r="Q31" s="22">
        <v>190</v>
      </c>
      <c r="R31" s="3" t="str">
        <f>IF(OR(G31="12R",G31="12L"),_xlfn.XLOOKUP(C31,DB!$A$2:$A$255,DB!$B$2:$B$255,""),IF(OR(G31="30L",G31="30R"),_xlfn.XLOOKUP(C31,DB!$A$2:$A$255,DB!$C$2:$C$255,""),""))</f>
        <v>NUDAL</v>
      </c>
      <c r="S31" s="3">
        <f t="shared" si="0"/>
        <v>11</v>
      </c>
      <c r="T31" s="3" t="str">
        <f>_xlfn.XLOOKUP(C31,DB!$A$2:$A$255,DB!$D$2:$D$255,"")</f>
        <v>Sector 3</v>
      </c>
    </row>
    <row r="32" spans="1:20" x14ac:dyDescent="0.2">
      <c r="A32" s="20" t="s">
        <v>113</v>
      </c>
      <c r="B32" s="20" t="s">
        <v>18</v>
      </c>
      <c r="C32" s="20" t="s">
        <v>43</v>
      </c>
      <c r="D32" s="20" t="s">
        <v>44</v>
      </c>
      <c r="E32" s="20" t="s">
        <v>499</v>
      </c>
      <c r="F32" s="21">
        <v>46320.501423611116</v>
      </c>
      <c r="G32" s="20" t="s">
        <v>696</v>
      </c>
      <c r="H32" s="20" t="s">
        <v>7370</v>
      </c>
      <c r="I32" s="22">
        <v>380</v>
      </c>
      <c r="J32" s="20" t="s">
        <v>23</v>
      </c>
      <c r="K32" s="20" t="s">
        <v>24</v>
      </c>
      <c r="L32" s="22">
        <v>857</v>
      </c>
      <c r="M32" s="20" t="s">
        <v>46</v>
      </c>
      <c r="N32" s="21">
        <v>46320.549953703703</v>
      </c>
      <c r="O32" s="22">
        <v>380</v>
      </c>
      <c r="P32" s="20" t="s">
        <v>26</v>
      </c>
      <c r="Q32" s="22">
        <v>190</v>
      </c>
      <c r="R32" s="3" t="str">
        <f>IF(OR(G32="12R",G32="12L"),_xlfn.XLOOKUP(C32,DB!$A$2:$A$255,DB!$B$2:$B$255,""),IF(OR(G32="30L",G32="30R"),_xlfn.XLOOKUP(C32,DB!$A$2:$A$255,DB!$C$2:$C$255,""),""))</f>
        <v>UDGUV</v>
      </c>
      <c r="S32" s="3">
        <f t="shared" si="0"/>
        <v>12</v>
      </c>
      <c r="T32" s="3" t="str">
        <f>_xlfn.XLOOKUP(C32,DB!$A$2:$A$255,DB!$D$2:$D$255,"")</f>
        <v>Sector 2</v>
      </c>
    </row>
    <row r="33" spans="1:20" x14ac:dyDescent="0.2">
      <c r="A33" s="20" t="s">
        <v>395</v>
      </c>
      <c r="B33" s="20" t="s">
        <v>18</v>
      </c>
      <c r="C33" s="20" t="s">
        <v>28</v>
      </c>
      <c r="D33" s="20" t="s">
        <v>29</v>
      </c>
      <c r="E33" s="20" t="s">
        <v>3285</v>
      </c>
      <c r="F33" s="21">
        <v>46320.502465277779</v>
      </c>
      <c r="G33" s="20" t="s">
        <v>696</v>
      </c>
      <c r="H33" s="20" t="s">
        <v>7371</v>
      </c>
      <c r="I33" s="22">
        <v>370</v>
      </c>
      <c r="J33" s="20" t="s">
        <v>23</v>
      </c>
      <c r="K33" s="20" t="s">
        <v>24</v>
      </c>
      <c r="L33" s="22">
        <v>353</v>
      </c>
      <c r="M33" s="20" t="s">
        <v>31</v>
      </c>
      <c r="N33" s="21">
        <v>46320.524108796293</v>
      </c>
      <c r="O33" s="22">
        <v>370</v>
      </c>
      <c r="P33" s="20" t="s">
        <v>26</v>
      </c>
      <c r="Q33" s="22">
        <v>190</v>
      </c>
      <c r="R33" s="3" t="str">
        <f>IF(OR(G33="12R",G33="12L"),_xlfn.XLOOKUP(C33,DB!$A$2:$A$255,DB!$B$2:$B$255,""),IF(OR(G33="30L",G33="30R"),_xlfn.XLOOKUP(C33,DB!$A$2:$A$255,DB!$C$2:$C$255,""),""))</f>
        <v>OMSUK</v>
      </c>
      <c r="S33" s="3">
        <f t="shared" si="0"/>
        <v>12</v>
      </c>
      <c r="T33" s="3" t="str">
        <f>_xlfn.XLOOKUP(C33,DB!$A$2:$A$255,DB!$D$2:$D$255,"")</f>
        <v>Sector 3</v>
      </c>
    </row>
    <row r="34" spans="1:20" x14ac:dyDescent="0.2">
      <c r="A34" s="20" t="s">
        <v>111</v>
      </c>
      <c r="B34" s="20" t="s">
        <v>18</v>
      </c>
      <c r="C34" s="20" t="s">
        <v>33</v>
      </c>
      <c r="D34" s="20" t="s">
        <v>54</v>
      </c>
      <c r="E34" s="20" t="s">
        <v>112</v>
      </c>
      <c r="F34" s="21">
        <v>46320.506365740745</v>
      </c>
      <c r="G34" s="20" t="s">
        <v>696</v>
      </c>
      <c r="H34" s="20" t="s">
        <v>7372</v>
      </c>
      <c r="I34" s="22">
        <v>380</v>
      </c>
      <c r="J34" s="20" t="s">
        <v>23</v>
      </c>
      <c r="K34" s="20" t="s">
        <v>24</v>
      </c>
      <c r="L34" s="22">
        <v>862</v>
      </c>
      <c r="M34" s="20" t="s">
        <v>36</v>
      </c>
      <c r="N34" s="21">
        <v>46320.555729166663</v>
      </c>
      <c r="O34" s="22">
        <v>380</v>
      </c>
      <c r="P34" s="20" t="s">
        <v>26</v>
      </c>
      <c r="Q34" s="22">
        <v>190</v>
      </c>
      <c r="R34" s="3" t="str">
        <f>IF(OR(G34="12R",G34="12L"),_xlfn.XLOOKUP(C34,DB!$A$2:$A$255,DB!$B$2:$B$255,""),IF(OR(G34="30L",G34="30R"),_xlfn.XLOOKUP(C34,DB!$A$2:$A$255,DB!$C$2:$C$255,""),""))</f>
        <v>UDGUV</v>
      </c>
      <c r="S34" s="3">
        <f t="shared" si="0"/>
        <v>12</v>
      </c>
      <c r="T34" s="3" t="str">
        <f>_xlfn.XLOOKUP(C34,DB!$A$2:$A$255,DB!$D$2:$D$255,"")</f>
        <v>Sector 2</v>
      </c>
    </row>
    <row r="35" spans="1:20" x14ac:dyDescent="0.2">
      <c r="A35" s="20" t="s">
        <v>114</v>
      </c>
      <c r="B35" s="20" t="s">
        <v>18</v>
      </c>
      <c r="C35" s="20" t="s">
        <v>115</v>
      </c>
      <c r="D35" s="20" t="s">
        <v>129</v>
      </c>
      <c r="E35" s="20" t="s">
        <v>3513</v>
      </c>
      <c r="F35" s="21">
        <v>46320.516296296293</v>
      </c>
      <c r="G35" s="20" t="s">
        <v>696</v>
      </c>
      <c r="H35" s="20" t="s">
        <v>7373</v>
      </c>
      <c r="I35" s="22">
        <v>350</v>
      </c>
      <c r="J35" s="20" t="s">
        <v>23</v>
      </c>
      <c r="K35" s="20" t="s">
        <v>24</v>
      </c>
      <c r="L35" s="22">
        <v>154</v>
      </c>
      <c r="M35" s="20" t="s">
        <v>117</v>
      </c>
      <c r="N35" s="21">
        <v>46320.52747685185</v>
      </c>
      <c r="O35" s="22">
        <v>200</v>
      </c>
      <c r="P35" s="20" t="s">
        <v>26</v>
      </c>
      <c r="Q35" s="22">
        <v>190</v>
      </c>
      <c r="R35" s="3" t="str">
        <f>IF(OR(G35="12R",G35="12L"),_xlfn.XLOOKUP(C35,DB!$A$2:$A$255,DB!$B$2:$B$255,""),IF(OR(G35="30L",G35="30R"),_xlfn.XLOOKUP(C35,DB!$A$2:$A$255,DB!$C$2:$C$255,""),""))</f>
        <v>TAKUX</v>
      </c>
      <c r="S35" s="3">
        <f t="shared" si="0"/>
        <v>12</v>
      </c>
      <c r="T35" s="3" t="str">
        <f>_xlfn.XLOOKUP(C35,DB!$A$2:$A$255,DB!$D$2:$D$255,"")</f>
        <v>Sector 7</v>
      </c>
    </row>
    <row r="36" spans="1:20" x14ac:dyDescent="0.2">
      <c r="A36" s="20" t="s">
        <v>127</v>
      </c>
      <c r="B36" s="20" t="s">
        <v>18</v>
      </c>
      <c r="C36" s="20" t="s">
        <v>128</v>
      </c>
      <c r="D36" s="20" t="s">
        <v>129</v>
      </c>
      <c r="E36" s="20" t="s">
        <v>7374</v>
      </c>
      <c r="F36" s="21">
        <v>46320.517858796295</v>
      </c>
      <c r="G36" s="20" t="s">
        <v>696</v>
      </c>
      <c r="H36" s="20" t="s">
        <v>7375</v>
      </c>
      <c r="I36" s="22">
        <v>280</v>
      </c>
      <c r="J36" s="20" t="s">
        <v>23</v>
      </c>
      <c r="K36" s="20" t="s">
        <v>24</v>
      </c>
      <c r="L36" s="22">
        <v>508</v>
      </c>
      <c r="M36" s="20" t="s">
        <v>130</v>
      </c>
      <c r="N36" s="21">
        <v>46320.546400462961</v>
      </c>
      <c r="O36" s="22">
        <v>280</v>
      </c>
      <c r="P36" s="20" t="s">
        <v>26</v>
      </c>
      <c r="Q36" s="22">
        <v>190</v>
      </c>
      <c r="R36" s="3" t="str">
        <f>IF(OR(G36="12R",G36="12L"),_xlfn.XLOOKUP(C36,DB!$A$2:$A$255,DB!$B$2:$B$255,""),IF(OR(G36="30L",G36="30R"),_xlfn.XLOOKUP(C36,DB!$A$2:$A$255,DB!$C$2:$C$255,""),""))</f>
        <v>ENEBA</v>
      </c>
      <c r="S36" s="3">
        <f t="shared" si="0"/>
        <v>12</v>
      </c>
      <c r="T36" s="3" t="str">
        <f>_xlfn.XLOOKUP(C36,DB!$A$2:$A$255,DB!$D$2:$D$255,"")</f>
        <v>Sector 3</v>
      </c>
    </row>
    <row r="37" spans="1:20" x14ac:dyDescent="0.2">
      <c r="A37" s="20" t="s">
        <v>135</v>
      </c>
      <c r="B37" s="20" t="s">
        <v>18</v>
      </c>
      <c r="C37" s="20" t="s">
        <v>136</v>
      </c>
      <c r="D37" s="20" t="s">
        <v>44</v>
      </c>
      <c r="E37" s="20" t="s">
        <v>4713</v>
      </c>
      <c r="F37" s="21">
        <v>46320.523738425924</v>
      </c>
      <c r="G37" s="20" t="s">
        <v>696</v>
      </c>
      <c r="H37" s="20" t="s">
        <v>7376</v>
      </c>
      <c r="I37" s="22">
        <v>310</v>
      </c>
      <c r="J37" s="20" t="s">
        <v>23</v>
      </c>
      <c r="K37" s="20" t="s">
        <v>24</v>
      </c>
      <c r="L37" s="22">
        <v>346</v>
      </c>
      <c r="M37" s="20" t="s">
        <v>31</v>
      </c>
      <c r="N37" s="21">
        <v>46320.54409722222</v>
      </c>
      <c r="O37" s="22">
        <v>310</v>
      </c>
      <c r="P37" s="20" t="s">
        <v>26</v>
      </c>
      <c r="Q37" s="22">
        <v>190</v>
      </c>
      <c r="R37" s="3" t="str">
        <f>IF(OR(G37="12R",G37="12L"),_xlfn.XLOOKUP(C37,DB!$A$2:$A$255,DB!$B$2:$B$255,""),IF(OR(G37="30L",G37="30R"),_xlfn.XLOOKUP(C37,DB!$A$2:$A$255,DB!$C$2:$C$255,""),""))</f>
        <v>OMSUK</v>
      </c>
      <c r="S37" s="3">
        <f t="shared" si="0"/>
        <v>12</v>
      </c>
      <c r="T37" s="3" t="str">
        <f>_xlfn.XLOOKUP(C37,DB!$A$2:$A$255,DB!$D$2:$D$255,"")</f>
        <v>Sector 3</v>
      </c>
    </row>
    <row r="38" spans="1:20" x14ac:dyDescent="0.2">
      <c r="A38" s="20" t="s">
        <v>121</v>
      </c>
      <c r="B38" s="20" t="s">
        <v>18</v>
      </c>
      <c r="C38" s="20" t="s">
        <v>122</v>
      </c>
      <c r="D38" s="20" t="s">
        <v>123</v>
      </c>
      <c r="E38" s="20" t="s">
        <v>7377</v>
      </c>
      <c r="F38" s="21">
        <v>46320.531759259262</v>
      </c>
      <c r="G38" s="20" t="s">
        <v>696</v>
      </c>
      <c r="H38" s="20" t="s">
        <v>7378</v>
      </c>
      <c r="I38" s="22">
        <v>280</v>
      </c>
      <c r="J38" s="20" t="s">
        <v>23</v>
      </c>
      <c r="K38" s="20" t="s">
        <v>24</v>
      </c>
      <c r="L38" s="22">
        <v>549</v>
      </c>
      <c r="M38" s="20" t="s">
        <v>130</v>
      </c>
      <c r="N38" s="21">
        <v>46320.562708333338</v>
      </c>
      <c r="O38" s="22">
        <v>280</v>
      </c>
      <c r="P38" s="20" t="s">
        <v>26</v>
      </c>
      <c r="Q38" s="22">
        <v>190</v>
      </c>
      <c r="R38" s="3" t="str">
        <f>IF(OR(G38="12R",G38="12L"),_xlfn.XLOOKUP(C38,DB!$A$2:$A$255,DB!$B$2:$B$255,""),IF(OR(G38="30L",G38="30R"),_xlfn.XLOOKUP(C38,DB!$A$2:$A$255,DB!$C$2:$C$255,""),""))</f>
        <v>ENEBA</v>
      </c>
      <c r="S38" s="3">
        <f t="shared" si="0"/>
        <v>12</v>
      </c>
      <c r="T38" s="3" t="str">
        <f>_xlfn.XLOOKUP(C38,DB!$A$2:$A$255,DB!$D$2:$D$255,"")</f>
        <v>Sector 3</v>
      </c>
    </row>
    <row r="39" spans="1:20" x14ac:dyDescent="0.2">
      <c r="A39" s="20" t="s">
        <v>7379</v>
      </c>
      <c r="B39" s="20" t="s">
        <v>18</v>
      </c>
      <c r="C39" s="20" t="s">
        <v>43</v>
      </c>
      <c r="D39" s="20" t="s">
        <v>44</v>
      </c>
      <c r="E39" s="20" t="s">
        <v>45</v>
      </c>
      <c r="F39" s="21">
        <v>46320.548113425924</v>
      </c>
      <c r="G39" s="20" t="s">
        <v>22</v>
      </c>
      <c r="H39" s="20" t="s">
        <v>7380</v>
      </c>
      <c r="I39" s="22">
        <v>360</v>
      </c>
      <c r="J39" s="20" t="s">
        <v>23</v>
      </c>
      <c r="K39" s="20" t="s">
        <v>24</v>
      </c>
      <c r="L39" s="22">
        <v>859</v>
      </c>
      <c r="M39" s="20" t="s">
        <v>46</v>
      </c>
      <c r="N39" s="21">
        <v>46320.596400462964</v>
      </c>
      <c r="O39" s="22">
        <v>360</v>
      </c>
      <c r="P39" s="20" t="s">
        <v>26</v>
      </c>
      <c r="Q39" s="22">
        <v>190</v>
      </c>
      <c r="R39" s="3" t="str">
        <f>IF(OR(G39="12R",G39="12L"),_xlfn.XLOOKUP(C39,DB!$A$2:$A$255,DB!$B$2:$B$255,""),IF(OR(G39="30L",G39="30R"),_xlfn.XLOOKUP(C39,DB!$A$2:$A$255,DB!$C$2:$C$255,""),""))</f>
        <v>UDGUV</v>
      </c>
      <c r="S39" s="3">
        <f t="shared" si="0"/>
        <v>13</v>
      </c>
      <c r="T39" s="3" t="str">
        <f>_xlfn.XLOOKUP(C39,DB!$A$2:$A$255,DB!$D$2:$D$255,"")</f>
        <v>Sector 2</v>
      </c>
    </row>
    <row r="40" spans="1:20" x14ac:dyDescent="0.2">
      <c r="A40" s="20" t="s">
        <v>133</v>
      </c>
      <c r="B40" s="20" t="s">
        <v>18</v>
      </c>
      <c r="C40" s="20" t="s">
        <v>134</v>
      </c>
      <c r="D40" s="20" t="s">
        <v>129</v>
      </c>
      <c r="E40" s="20" t="s">
        <v>7381</v>
      </c>
      <c r="F40" s="21">
        <v>46320.552060185189</v>
      </c>
      <c r="G40" s="20" t="s">
        <v>22</v>
      </c>
      <c r="H40" s="20" t="s">
        <v>7382</v>
      </c>
      <c r="I40" s="22">
        <v>290</v>
      </c>
      <c r="J40" s="20" t="s">
        <v>23</v>
      </c>
      <c r="K40" s="20" t="s">
        <v>24</v>
      </c>
      <c r="L40" s="22">
        <v>359</v>
      </c>
      <c r="M40" s="20" t="s">
        <v>31</v>
      </c>
      <c r="N40" s="21">
        <v>46320.57303240741</v>
      </c>
      <c r="O40" s="22">
        <v>290</v>
      </c>
      <c r="P40" s="20" t="s">
        <v>26</v>
      </c>
      <c r="Q40" s="22">
        <v>190</v>
      </c>
      <c r="R40" s="3" t="str">
        <f>IF(OR(G40="12R",G40="12L"),_xlfn.XLOOKUP(C40,DB!$A$2:$A$255,DB!$B$2:$B$255,""),IF(OR(G40="30L",G40="30R"),_xlfn.XLOOKUP(C40,DB!$A$2:$A$255,DB!$C$2:$C$255,""),""))</f>
        <v>ENEBA</v>
      </c>
      <c r="S40" s="3">
        <f t="shared" si="0"/>
        <v>13</v>
      </c>
      <c r="T40" s="3" t="str">
        <f>_xlfn.XLOOKUP(C40,DB!$A$2:$A$255,DB!$D$2:$D$255,"")</f>
        <v>Sector 3</v>
      </c>
    </row>
    <row r="41" spans="1:20" x14ac:dyDescent="0.2">
      <c r="A41" s="20" t="s">
        <v>62</v>
      </c>
      <c r="B41" s="20" t="s">
        <v>18</v>
      </c>
      <c r="C41" s="20" t="s">
        <v>66</v>
      </c>
      <c r="D41" s="20" t="s">
        <v>371</v>
      </c>
      <c r="E41" s="20" t="s">
        <v>7350</v>
      </c>
      <c r="F41" s="21">
        <v>46320.590567129635</v>
      </c>
      <c r="G41" s="20" t="s">
        <v>22</v>
      </c>
      <c r="H41" s="20" t="s">
        <v>7383</v>
      </c>
      <c r="I41" s="22">
        <v>240</v>
      </c>
      <c r="J41" s="20" t="s">
        <v>23</v>
      </c>
      <c r="K41" s="20" t="s">
        <v>24</v>
      </c>
      <c r="L41" s="22">
        <v>353</v>
      </c>
      <c r="M41" s="20" t="s">
        <v>66</v>
      </c>
      <c r="N41" s="21">
        <v>46320.614583333328</v>
      </c>
      <c r="O41" s="22">
        <v>0</v>
      </c>
      <c r="P41" s="20" t="s">
        <v>26</v>
      </c>
      <c r="Q41" s="22">
        <v>190</v>
      </c>
      <c r="R41" s="3" t="str">
        <f>IF(OR(G41="12R",G41="12L"),_xlfn.XLOOKUP(C41,DB!$A$2:$A$255,DB!$B$2:$B$255,""),IF(OR(G41="30L",G41="30R"),_xlfn.XLOOKUP(C41,DB!$A$2:$A$255,DB!$C$2:$C$255,""),""))</f>
        <v>UDGUV</v>
      </c>
      <c r="S41" s="3">
        <f t="shared" si="0"/>
        <v>14</v>
      </c>
      <c r="T41" s="3" t="str">
        <f>_xlfn.XLOOKUP(C41,DB!$A$2:$A$255,DB!$D$2:$D$255,"")</f>
        <v>Sector 2</v>
      </c>
    </row>
    <row r="42" spans="1:20" x14ac:dyDescent="0.2">
      <c r="A42" s="20" t="s">
        <v>401</v>
      </c>
      <c r="B42" s="20" t="s">
        <v>18</v>
      </c>
      <c r="C42" s="20" t="s">
        <v>565</v>
      </c>
      <c r="D42" s="20" t="s">
        <v>7145</v>
      </c>
      <c r="E42" s="20"/>
      <c r="F42" s="21">
        <v>46320.593032407407</v>
      </c>
      <c r="G42" s="20" t="s">
        <v>22</v>
      </c>
      <c r="H42" s="20" t="s">
        <v>167</v>
      </c>
      <c r="I42" s="22">
        <v>65</v>
      </c>
      <c r="J42" s="20" t="s">
        <v>139</v>
      </c>
      <c r="K42" s="20" t="s">
        <v>51</v>
      </c>
      <c r="L42" s="22">
        <v>227</v>
      </c>
      <c r="M42" s="20" t="s">
        <v>565</v>
      </c>
      <c r="N42" s="21">
        <v>46320.626597222217</v>
      </c>
      <c r="O42" s="22">
        <v>0</v>
      </c>
      <c r="P42" s="20" t="s">
        <v>137</v>
      </c>
      <c r="Q42" s="22">
        <v>15</v>
      </c>
      <c r="R42" s="3" t="str">
        <f>IF(OR(G42="12R",G42="12L"),_xlfn.XLOOKUP(C42,DB!$A$2:$A$255,DB!$B$2:$B$255,""),IF(OR(G42="30L",G42="30R"),_xlfn.XLOOKUP(C42,DB!$A$2:$A$255,DB!$C$2:$C$255,""),""))</f>
        <v/>
      </c>
      <c r="S42" s="3">
        <f t="shared" si="0"/>
        <v>14</v>
      </c>
      <c r="T42" s="3" t="str">
        <f>_xlfn.XLOOKUP(C42,DB!$A$2:$A$255,DB!$D$2:$D$255,"")</f>
        <v/>
      </c>
    </row>
    <row r="43" spans="1:20" x14ac:dyDescent="0.2">
      <c r="A43" s="20" t="s">
        <v>140</v>
      </c>
      <c r="B43" s="20" t="s">
        <v>18</v>
      </c>
      <c r="C43" s="20" t="s">
        <v>43</v>
      </c>
      <c r="D43" s="20" t="s">
        <v>44</v>
      </c>
      <c r="E43" s="20" t="s">
        <v>564</v>
      </c>
      <c r="F43" s="21">
        <v>46320.60701388889</v>
      </c>
      <c r="G43" s="20" t="s">
        <v>22</v>
      </c>
      <c r="H43" s="20" t="s">
        <v>3853</v>
      </c>
      <c r="I43" s="22">
        <v>360</v>
      </c>
      <c r="J43" s="20" t="s">
        <v>23</v>
      </c>
      <c r="K43" s="20" t="s">
        <v>24</v>
      </c>
      <c r="L43" s="22">
        <v>859</v>
      </c>
      <c r="M43" s="20" t="s">
        <v>46</v>
      </c>
      <c r="N43" s="21">
        <v>46320.655115740738</v>
      </c>
      <c r="O43" s="22">
        <v>360</v>
      </c>
      <c r="P43" s="20" t="s">
        <v>26</v>
      </c>
      <c r="Q43" s="22">
        <v>190</v>
      </c>
      <c r="R43" s="3" t="str">
        <f>IF(OR(G43="12R",G43="12L"),_xlfn.XLOOKUP(C43,DB!$A$2:$A$255,DB!$B$2:$B$255,""),IF(OR(G43="30L",G43="30R"),_xlfn.XLOOKUP(C43,DB!$A$2:$A$255,DB!$C$2:$C$255,""),""))</f>
        <v>UDGUV</v>
      </c>
      <c r="S43" s="3">
        <f t="shared" si="0"/>
        <v>14</v>
      </c>
      <c r="T43" s="3" t="str">
        <f>_xlfn.XLOOKUP(C43,DB!$A$2:$A$255,DB!$D$2:$D$255,"")</f>
        <v>Sector 2</v>
      </c>
    </row>
    <row r="44" spans="1:20" x14ac:dyDescent="0.2">
      <c r="A44" s="20" t="s">
        <v>243</v>
      </c>
      <c r="B44" s="20" t="s">
        <v>18</v>
      </c>
      <c r="C44" s="20" t="s">
        <v>144</v>
      </c>
      <c r="D44" s="20" t="s">
        <v>29</v>
      </c>
      <c r="E44" s="20" t="s">
        <v>1497</v>
      </c>
      <c r="F44" s="21">
        <v>46320.6091087963</v>
      </c>
      <c r="G44" s="20" t="s">
        <v>22</v>
      </c>
      <c r="H44" s="20" t="s">
        <v>7384</v>
      </c>
      <c r="I44" s="22">
        <v>350</v>
      </c>
      <c r="J44" s="20" t="s">
        <v>23</v>
      </c>
      <c r="K44" s="20" t="s">
        <v>24</v>
      </c>
      <c r="L44" s="22">
        <v>359</v>
      </c>
      <c r="M44" s="20" t="s">
        <v>31</v>
      </c>
      <c r="N44" s="21">
        <v>46320.630960648152</v>
      </c>
      <c r="O44" s="22">
        <v>370</v>
      </c>
      <c r="P44" s="20" t="s">
        <v>26</v>
      </c>
      <c r="Q44" s="22">
        <v>40</v>
      </c>
      <c r="R44" s="3" t="str">
        <f>IF(OR(G44="12R",G44="12L"),_xlfn.XLOOKUP(C44,DB!$A$2:$A$255,DB!$B$2:$B$255,""),IF(OR(G44="30L",G44="30R"),_xlfn.XLOOKUP(C44,DB!$A$2:$A$255,DB!$C$2:$C$255,""),""))</f>
        <v>OMSUK</v>
      </c>
      <c r="S44" s="3">
        <f t="shared" si="0"/>
        <v>14</v>
      </c>
      <c r="T44" s="3" t="str">
        <f>_xlfn.XLOOKUP(C44,DB!$A$2:$A$255,DB!$D$2:$D$255,"")</f>
        <v>Sector 3</v>
      </c>
    </row>
    <row r="45" spans="1:20" x14ac:dyDescent="0.2">
      <c r="A45" s="20" t="s">
        <v>2973</v>
      </c>
      <c r="B45" s="20" t="s">
        <v>18</v>
      </c>
      <c r="C45" s="20" t="s">
        <v>128</v>
      </c>
      <c r="D45" s="20" t="s">
        <v>20</v>
      </c>
      <c r="E45" s="20" t="s">
        <v>3553</v>
      </c>
      <c r="F45" s="21">
        <v>46320.623530092591</v>
      </c>
      <c r="G45" s="20" t="s">
        <v>22</v>
      </c>
      <c r="H45" s="20" t="s">
        <v>7385</v>
      </c>
      <c r="I45" s="22">
        <v>320</v>
      </c>
      <c r="J45" s="20" t="s">
        <v>23</v>
      </c>
      <c r="K45" s="20" t="s">
        <v>24</v>
      </c>
      <c r="L45" s="22">
        <v>522</v>
      </c>
      <c r="M45" s="20" t="s">
        <v>130</v>
      </c>
      <c r="N45" s="21">
        <v>46320.655127314814</v>
      </c>
      <c r="O45" s="22">
        <v>340</v>
      </c>
      <c r="P45" s="20" t="s">
        <v>26</v>
      </c>
      <c r="Q45" s="22">
        <v>40</v>
      </c>
      <c r="R45" s="3" t="str">
        <f>IF(OR(G45="12R",G45="12L"),_xlfn.XLOOKUP(C45,DB!$A$2:$A$255,DB!$B$2:$B$255,""),IF(OR(G45="30L",G45="30R"),_xlfn.XLOOKUP(C45,DB!$A$2:$A$255,DB!$C$2:$C$255,""),""))</f>
        <v>ENEBA</v>
      </c>
      <c r="S45" s="3">
        <f t="shared" si="0"/>
        <v>14</v>
      </c>
      <c r="T45" s="3" t="str">
        <f>_xlfn.XLOOKUP(C45,DB!$A$2:$A$255,DB!$D$2:$D$255,"")</f>
        <v>Sector 3</v>
      </c>
    </row>
    <row r="46" spans="1:20" x14ac:dyDescent="0.2">
      <c r="A46" s="20" t="s">
        <v>146</v>
      </c>
      <c r="B46" s="20" t="s">
        <v>18</v>
      </c>
      <c r="C46" s="20" t="s">
        <v>33</v>
      </c>
      <c r="D46" s="20" t="s">
        <v>54</v>
      </c>
      <c r="E46" s="20" t="s">
        <v>943</v>
      </c>
      <c r="F46" s="21">
        <v>46320.628495370373</v>
      </c>
      <c r="G46" s="20" t="s">
        <v>22</v>
      </c>
      <c r="H46" s="20" t="s">
        <v>35</v>
      </c>
      <c r="I46" s="22">
        <v>380</v>
      </c>
      <c r="J46" s="20" t="s">
        <v>23</v>
      </c>
      <c r="K46" s="20" t="s">
        <v>24</v>
      </c>
      <c r="L46" s="22">
        <v>878</v>
      </c>
      <c r="M46" s="20" t="s">
        <v>36</v>
      </c>
      <c r="N46" s="21">
        <v>46320.678703703699</v>
      </c>
      <c r="O46" s="22">
        <v>380</v>
      </c>
      <c r="P46" s="20" t="s">
        <v>26</v>
      </c>
      <c r="Q46" s="22">
        <v>190</v>
      </c>
      <c r="R46" s="3" t="str">
        <f>IF(OR(G46="12R",G46="12L"),_xlfn.XLOOKUP(C46,DB!$A$2:$A$255,DB!$B$2:$B$255,""),IF(OR(G46="30L",G46="30R"),_xlfn.XLOOKUP(C46,DB!$A$2:$A$255,DB!$C$2:$C$255,""),""))</f>
        <v>UDGUV</v>
      </c>
      <c r="S46" s="3">
        <f t="shared" si="0"/>
        <v>15</v>
      </c>
      <c r="T46" s="3" t="str">
        <f>_xlfn.XLOOKUP(C46,DB!$A$2:$A$255,DB!$D$2:$D$255,"")</f>
        <v>Sector 2</v>
      </c>
    </row>
    <row r="47" spans="1:20" x14ac:dyDescent="0.2">
      <c r="A47" s="20" t="s">
        <v>7224</v>
      </c>
      <c r="B47" s="20" t="s">
        <v>18</v>
      </c>
      <c r="C47" s="20" t="s">
        <v>18</v>
      </c>
      <c r="D47" s="20" t="s">
        <v>7225</v>
      </c>
      <c r="E47" s="20"/>
      <c r="F47" s="21">
        <v>46320.636446759258</v>
      </c>
      <c r="G47" s="20" t="s">
        <v>22</v>
      </c>
      <c r="H47" s="20" t="s">
        <v>7386</v>
      </c>
      <c r="I47" s="22">
        <v>15</v>
      </c>
      <c r="J47" s="20" t="s">
        <v>139</v>
      </c>
      <c r="K47" s="20" t="s">
        <v>51</v>
      </c>
      <c r="L47" s="22">
        <v>138</v>
      </c>
      <c r="M47" s="20" t="s">
        <v>18</v>
      </c>
      <c r="N47" s="21">
        <v>46320.70621527778</v>
      </c>
      <c r="O47" s="22">
        <v>0</v>
      </c>
      <c r="P47" s="20" t="s">
        <v>137</v>
      </c>
      <c r="Q47" s="22">
        <v>15</v>
      </c>
      <c r="R47" s="3" t="str">
        <f>IF(OR(G47="12R",G47="12L"),_xlfn.XLOOKUP(C47,DB!$A$2:$A$255,DB!$B$2:$B$255,""),IF(OR(G47="30L",G47="30R"),_xlfn.XLOOKUP(C47,DB!$A$2:$A$255,DB!$C$2:$C$255,""),""))</f>
        <v/>
      </c>
      <c r="S47" s="3">
        <f t="shared" si="0"/>
        <v>15</v>
      </c>
      <c r="T47" s="3" t="str">
        <f>_xlfn.XLOOKUP(C47,DB!$A$2:$A$255,DB!$D$2:$D$255,"")</f>
        <v/>
      </c>
    </row>
    <row r="48" spans="1:20" x14ac:dyDescent="0.2">
      <c r="A48" s="20" t="s">
        <v>244</v>
      </c>
      <c r="B48" s="20" t="s">
        <v>18</v>
      </c>
      <c r="C48" s="20" t="s">
        <v>28</v>
      </c>
      <c r="D48" s="20" t="s">
        <v>29</v>
      </c>
      <c r="E48" s="20" t="s">
        <v>532</v>
      </c>
      <c r="F48" s="21">
        <v>46320.645057870366</v>
      </c>
      <c r="G48" s="20" t="s">
        <v>22</v>
      </c>
      <c r="H48" s="20" t="s">
        <v>7387</v>
      </c>
      <c r="I48" s="22">
        <v>390</v>
      </c>
      <c r="J48" s="20" t="s">
        <v>23</v>
      </c>
      <c r="K48" s="20" t="s">
        <v>24</v>
      </c>
      <c r="L48" s="22">
        <v>353</v>
      </c>
      <c r="M48" s="20" t="s">
        <v>31</v>
      </c>
      <c r="N48" s="21">
        <v>46320.666145833333</v>
      </c>
      <c r="O48" s="22">
        <v>390</v>
      </c>
      <c r="P48" s="20" t="s">
        <v>26</v>
      </c>
      <c r="Q48" s="22">
        <v>40</v>
      </c>
      <c r="R48" s="3" t="str">
        <f>IF(OR(G48="12R",G48="12L"),_xlfn.XLOOKUP(C48,DB!$A$2:$A$255,DB!$B$2:$B$255,""),IF(OR(G48="30L",G48="30R"),_xlfn.XLOOKUP(C48,DB!$A$2:$A$255,DB!$C$2:$C$255,""),""))</f>
        <v>OMSUK</v>
      </c>
      <c r="S48" s="3">
        <f t="shared" si="0"/>
        <v>15</v>
      </c>
      <c r="T48" s="3" t="str">
        <f>_xlfn.XLOOKUP(C48,DB!$A$2:$A$255,DB!$D$2:$D$255,"")</f>
        <v>Sector 3</v>
      </c>
    </row>
    <row r="49" spans="1:20" x14ac:dyDescent="0.2">
      <c r="A49" s="20" t="s">
        <v>60</v>
      </c>
      <c r="B49" s="20" t="s">
        <v>18</v>
      </c>
      <c r="C49" s="20" t="s">
        <v>28</v>
      </c>
      <c r="D49" s="20" t="s">
        <v>61</v>
      </c>
      <c r="E49" s="20" t="s">
        <v>5247</v>
      </c>
      <c r="F49" s="21">
        <v>46320.647152777776</v>
      </c>
      <c r="G49" s="20" t="s">
        <v>22</v>
      </c>
      <c r="H49" s="20" t="s">
        <v>7388</v>
      </c>
      <c r="I49" s="22">
        <v>330</v>
      </c>
      <c r="J49" s="20" t="s">
        <v>23</v>
      </c>
      <c r="K49" s="20" t="s">
        <v>24</v>
      </c>
      <c r="L49" s="22">
        <v>362</v>
      </c>
      <c r="M49" s="20" t="s">
        <v>31</v>
      </c>
      <c r="N49" s="21">
        <v>46320.668495370366</v>
      </c>
      <c r="O49" s="22">
        <v>330</v>
      </c>
      <c r="P49" s="20" t="s">
        <v>26</v>
      </c>
      <c r="Q49" s="22">
        <v>40</v>
      </c>
      <c r="R49" s="3" t="str">
        <f>IF(OR(G49="12R",G49="12L"),_xlfn.XLOOKUP(C49,DB!$A$2:$A$255,DB!$B$2:$B$255,""),IF(OR(G49="30L",G49="30R"),_xlfn.XLOOKUP(C49,DB!$A$2:$A$255,DB!$C$2:$C$255,""),""))</f>
        <v>OMSUK</v>
      </c>
      <c r="S49" s="3">
        <f t="shared" si="0"/>
        <v>15</v>
      </c>
      <c r="T49" s="3" t="str">
        <f>_xlfn.XLOOKUP(C49,DB!$A$2:$A$255,DB!$D$2:$D$255,"")</f>
        <v>Sector 3</v>
      </c>
    </row>
    <row r="50" spans="1:20" x14ac:dyDescent="0.2">
      <c r="A50" s="20" t="s">
        <v>154</v>
      </c>
      <c r="B50" s="20" t="s">
        <v>18</v>
      </c>
      <c r="C50" s="20" t="s">
        <v>43</v>
      </c>
      <c r="D50" s="20" t="s">
        <v>20</v>
      </c>
      <c r="E50" s="20" t="s">
        <v>534</v>
      </c>
      <c r="F50" s="21">
        <v>46320.647974537038</v>
      </c>
      <c r="G50" s="20" t="s">
        <v>22</v>
      </c>
      <c r="H50" s="20" t="s">
        <v>7389</v>
      </c>
      <c r="I50" s="22">
        <v>360</v>
      </c>
      <c r="J50" s="20" t="s">
        <v>23</v>
      </c>
      <c r="K50" s="20" t="s">
        <v>24</v>
      </c>
      <c r="L50" s="22">
        <v>859</v>
      </c>
      <c r="M50" s="20" t="s">
        <v>46</v>
      </c>
      <c r="N50" s="21">
        <v>46320.696875000001</v>
      </c>
      <c r="O50" s="22">
        <v>360</v>
      </c>
      <c r="P50" s="20" t="s">
        <v>26</v>
      </c>
      <c r="Q50" s="22">
        <v>190</v>
      </c>
      <c r="R50" s="3" t="str">
        <f>IF(OR(G50="12R",G50="12L"),_xlfn.XLOOKUP(C50,DB!$A$2:$A$255,DB!$B$2:$B$255,""),IF(OR(G50="30L",G50="30R"),_xlfn.XLOOKUP(C50,DB!$A$2:$A$255,DB!$C$2:$C$255,""),""))</f>
        <v>UDGUV</v>
      </c>
      <c r="S50" s="3">
        <f t="shared" si="0"/>
        <v>15</v>
      </c>
      <c r="T50" s="3" t="str">
        <f>_xlfn.XLOOKUP(C50,DB!$A$2:$A$255,DB!$D$2:$D$255,"")</f>
        <v>Sector 2</v>
      </c>
    </row>
    <row r="51" spans="1:20" x14ac:dyDescent="0.2">
      <c r="A51" s="20" t="s">
        <v>158</v>
      </c>
      <c r="B51" s="20" t="s">
        <v>18</v>
      </c>
      <c r="C51" s="20" t="s">
        <v>101</v>
      </c>
      <c r="D51" s="20" t="s">
        <v>34</v>
      </c>
      <c r="E51" s="20" t="s">
        <v>641</v>
      </c>
      <c r="F51" s="21">
        <v>46320.64949074074</v>
      </c>
      <c r="G51" s="20" t="s">
        <v>22</v>
      </c>
      <c r="H51" s="20" t="s">
        <v>7390</v>
      </c>
      <c r="I51" s="22">
        <v>340</v>
      </c>
      <c r="J51" s="20" t="s">
        <v>23</v>
      </c>
      <c r="K51" s="20" t="s">
        <v>24</v>
      </c>
      <c r="L51" s="22">
        <v>859</v>
      </c>
      <c r="M51" s="20" t="s">
        <v>46</v>
      </c>
      <c r="N51" s="21">
        <v>46320.695613425924</v>
      </c>
      <c r="O51" s="22">
        <v>340</v>
      </c>
      <c r="P51" s="20" t="s">
        <v>26</v>
      </c>
      <c r="Q51" s="22">
        <v>190</v>
      </c>
      <c r="R51" s="3" t="str">
        <f>IF(OR(G51="12R",G51="12L"),_xlfn.XLOOKUP(C51,DB!$A$2:$A$255,DB!$B$2:$B$255,""),IF(OR(G51="30L",G51="30R"),_xlfn.XLOOKUP(C51,DB!$A$2:$A$255,DB!$C$2:$C$255,""),""))</f>
        <v>UDGUV</v>
      </c>
      <c r="S51" s="3">
        <f t="shared" si="0"/>
        <v>15</v>
      </c>
      <c r="T51" s="3" t="str">
        <f>_xlfn.XLOOKUP(C51,DB!$A$2:$A$255,DB!$D$2:$D$255,"")</f>
        <v>Sector 2</v>
      </c>
    </row>
    <row r="52" spans="1:20" x14ac:dyDescent="0.2">
      <c r="A52" s="20" t="s">
        <v>163</v>
      </c>
      <c r="B52" s="20" t="s">
        <v>18</v>
      </c>
      <c r="C52" s="20" t="s">
        <v>101</v>
      </c>
      <c r="D52" s="20" t="s">
        <v>129</v>
      </c>
      <c r="E52" s="20" t="s">
        <v>6894</v>
      </c>
      <c r="F52" s="21">
        <v>46320.651180555556</v>
      </c>
      <c r="G52" s="20" t="s">
        <v>22</v>
      </c>
      <c r="H52" s="20" t="s">
        <v>7391</v>
      </c>
      <c r="I52" s="22">
        <v>380</v>
      </c>
      <c r="J52" s="20" t="s">
        <v>23</v>
      </c>
      <c r="K52" s="20" t="s">
        <v>24</v>
      </c>
      <c r="L52" s="22">
        <v>862</v>
      </c>
      <c r="M52" s="20" t="s">
        <v>46</v>
      </c>
      <c r="N52" s="21">
        <v>46320.70008101852</v>
      </c>
      <c r="O52" s="22">
        <v>380</v>
      </c>
      <c r="P52" s="20" t="s">
        <v>26</v>
      </c>
      <c r="Q52" s="22">
        <v>190</v>
      </c>
      <c r="R52" s="3" t="str">
        <f>IF(OR(G52="12R",G52="12L"),_xlfn.XLOOKUP(C52,DB!$A$2:$A$255,DB!$B$2:$B$255,""),IF(OR(G52="30L",G52="30R"),_xlfn.XLOOKUP(C52,DB!$A$2:$A$255,DB!$C$2:$C$255,""),""))</f>
        <v>UDGUV</v>
      </c>
      <c r="S52" s="3">
        <f t="shared" si="0"/>
        <v>15</v>
      </c>
      <c r="T52" s="3" t="str">
        <f>_xlfn.XLOOKUP(C52,DB!$A$2:$A$255,DB!$D$2:$D$255,"")</f>
        <v>Sector 2</v>
      </c>
    </row>
    <row r="53" spans="1:20" x14ac:dyDescent="0.2">
      <c r="A53" s="20" t="s">
        <v>913</v>
      </c>
      <c r="B53" s="20" t="s">
        <v>18</v>
      </c>
      <c r="C53" s="20" t="s">
        <v>66</v>
      </c>
      <c r="D53" s="20" t="s">
        <v>699</v>
      </c>
      <c r="E53" s="20"/>
      <c r="F53" s="21">
        <v>46320.652384259258</v>
      </c>
      <c r="G53" s="20" t="s">
        <v>22</v>
      </c>
      <c r="H53" s="20" t="s">
        <v>7392</v>
      </c>
      <c r="I53" s="22">
        <v>220</v>
      </c>
      <c r="J53" s="20" t="s">
        <v>23</v>
      </c>
      <c r="K53" s="20" t="s">
        <v>51</v>
      </c>
      <c r="L53" s="22">
        <v>353</v>
      </c>
      <c r="M53" s="20" t="s">
        <v>66</v>
      </c>
      <c r="N53" s="21">
        <v>46320.678530092591</v>
      </c>
      <c r="O53" s="22">
        <v>0</v>
      </c>
      <c r="P53" s="20" t="s">
        <v>137</v>
      </c>
      <c r="Q53" s="22">
        <v>30</v>
      </c>
      <c r="R53" s="3" t="str">
        <f>IF(OR(G53="12R",G53="12L"),_xlfn.XLOOKUP(C53,DB!$A$2:$A$255,DB!$B$2:$B$255,""),IF(OR(G53="30L",G53="30R"),_xlfn.XLOOKUP(C53,DB!$A$2:$A$255,DB!$C$2:$C$255,""),""))</f>
        <v>UDGUV</v>
      </c>
      <c r="S53" s="3">
        <f t="shared" si="0"/>
        <v>15</v>
      </c>
      <c r="T53" s="3" t="str">
        <f>_xlfn.XLOOKUP(C53,DB!$A$2:$A$255,DB!$D$2:$D$255,"")</f>
        <v>Sector 2</v>
      </c>
    </row>
    <row r="54" spans="1:20" x14ac:dyDescent="0.2">
      <c r="A54" s="20" t="s">
        <v>466</v>
      </c>
      <c r="B54" s="20" t="s">
        <v>18</v>
      </c>
      <c r="C54" s="20" t="s">
        <v>50</v>
      </c>
      <c r="D54" s="20" t="s">
        <v>34</v>
      </c>
      <c r="E54" s="20" t="s">
        <v>4403</v>
      </c>
      <c r="F54" s="21">
        <v>46320.654270833329</v>
      </c>
      <c r="G54" s="20" t="s">
        <v>22</v>
      </c>
      <c r="H54" s="20" t="s">
        <v>7393</v>
      </c>
      <c r="I54" s="22">
        <v>360</v>
      </c>
      <c r="J54" s="20" t="s">
        <v>23</v>
      </c>
      <c r="K54" s="20" t="s">
        <v>24</v>
      </c>
      <c r="L54" s="22">
        <v>872</v>
      </c>
      <c r="M54" s="20" t="s">
        <v>46</v>
      </c>
      <c r="N54" s="21">
        <v>46320.704004629632</v>
      </c>
      <c r="O54" s="22">
        <v>360</v>
      </c>
      <c r="P54" s="20" t="s">
        <v>26</v>
      </c>
      <c r="Q54" s="22">
        <v>190</v>
      </c>
      <c r="R54" s="3" t="str">
        <f>IF(OR(G54="12R",G54="12L"),_xlfn.XLOOKUP(C54,DB!$A$2:$A$255,DB!$B$2:$B$255,""),IF(OR(G54="30L",G54="30R"),_xlfn.XLOOKUP(C54,DB!$A$2:$A$255,DB!$C$2:$C$255,""),""))</f>
        <v>UDGUV</v>
      </c>
      <c r="S54" s="3">
        <f t="shared" si="0"/>
        <v>15</v>
      </c>
      <c r="T54" s="3" t="str">
        <f>_xlfn.XLOOKUP(C54,DB!$A$2:$A$255,DB!$D$2:$D$255,"")</f>
        <v>Sector 2</v>
      </c>
    </row>
    <row r="55" spans="1:20" x14ac:dyDescent="0.2">
      <c r="A55" s="20" t="s">
        <v>155</v>
      </c>
      <c r="B55" s="20" t="s">
        <v>18</v>
      </c>
      <c r="C55" s="20" t="s">
        <v>33</v>
      </c>
      <c r="D55" s="20" t="s">
        <v>61</v>
      </c>
      <c r="E55" s="20" t="s">
        <v>771</v>
      </c>
      <c r="F55" s="21">
        <v>46320.656469907408</v>
      </c>
      <c r="G55" s="20" t="s">
        <v>22</v>
      </c>
      <c r="H55" s="20" t="s">
        <v>380</v>
      </c>
      <c r="I55" s="22">
        <v>320</v>
      </c>
      <c r="J55" s="20" t="s">
        <v>23</v>
      </c>
      <c r="K55" s="20" t="s">
        <v>24</v>
      </c>
      <c r="L55" s="22">
        <v>878</v>
      </c>
      <c r="M55" s="20" t="s">
        <v>36</v>
      </c>
      <c r="N55" s="21">
        <v>46320.704837962963</v>
      </c>
      <c r="O55" s="22">
        <v>320</v>
      </c>
      <c r="P55" s="20" t="s">
        <v>26</v>
      </c>
      <c r="Q55" s="22">
        <v>190</v>
      </c>
      <c r="R55" s="3" t="str">
        <f>IF(OR(G55="12R",G55="12L"),_xlfn.XLOOKUP(C55,DB!$A$2:$A$255,DB!$B$2:$B$255,""),IF(OR(G55="30L",G55="30R"),_xlfn.XLOOKUP(C55,DB!$A$2:$A$255,DB!$C$2:$C$255,""),""))</f>
        <v>UDGUV</v>
      </c>
      <c r="S55" s="3">
        <f t="shared" si="0"/>
        <v>15</v>
      </c>
      <c r="T55" s="3" t="str">
        <f>_xlfn.XLOOKUP(C55,DB!$A$2:$A$255,DB!$D$2:$D$255,"")</f>
        <v>Sector 2</v>
      </c>
    </row>
    <row r="56" spans="1:20" x14ac:dyDescent="0.2">
      <c r="A56" s="20" t="s">
        <v>175</v>
      </c>
      <c r="B56" s="20" t="s">
        <v>18</v>
      </c>
      <c r="C56" s="20" t="s">
        <v>28</v>
      </c>
      <c r="D56" s="20" t="s">
        <v>433</v>
      </c>
      <c r="E56" s="20" t="s">
        <v>7394</v>
      </c>
      <c r="F56" s="21">
        <v>46320.666967592595</v>
      </c>
      <c r="G56" s="20" t="s">
        <v>22</v>
      </c>
      <c r="H56" s="20" t="s">
        <v>7395</v>
      </c>
      <c r="I56" s="22">
        <v>410</v>
      </c>
      <c r="J56" s="20" t="s">
        <v>23</v>
      </c>
      <c r="K56" s="20" t="s">
        <v>24</v>
      </c>
      <c r="L56" s="22">
        <v>360</v>
      </c>
      <c r="M56" s="20" t="s">
        <v>31</v>
      </c>
      <c r="N56" s="21">
        <v>46320.688599537039</v>
      </c>
      <c r="O56" s="22">
        <v>410</v>
      </c>
      <c r="P56" s="20" t="s">
        <v>41</v>
      </c>
      <c r="Q56" s="22">
        <v>40</v>
      </c>
      <c r="R56" s="3" t="str">
        <f>IF(OR(G56="12R",G56="12L"),_xlfn.XLOOKUP(C56,DB!$A$2:$A$255,DB!$B$2:$B$255,""),IF(OR(G56="30L",G56="30R"),_xlfn.XLOOKUP(C56,DB!$A$2:$A$255,DB!$C$2:$C$255,""),""))</f>
        <v>OMSUK</v>
      </c>
      <c r="S56" s="3">
        <f t="shared" si="0"/>
        <v>16</v>
      </c>
      <c r="T56" s="3" t="str">
        <f>_xlfn.XLOOKUP(C56,DB!$A$2:$A$255,DB!$D$2:$D$255,"")</f>
        <v>Sector 3</v>
      </c>
    </row>
    <row r="57" spans="1:20" x14ac:dyDescent="0.2">
      <c r="A57" s="20" t="s">
        <v>157</v>
      </c>
      <c r="B57" s="20" t="s">
        <v>18</v>
      </c>
      <c r="C57" s="20" t="s">
        <v>19</v>
      </c>
      <c r="D57" s="20" t="s">
        <v>20</v>
      </c>
      <c r="E57" s="20" t="s">
        <v>847</v>
      </c>
      <c r="F57" s="21">
        <v>46320.668726851851</v>
      </c>
      <c r="G57" s="20" t="s">
        <v>22</v>
      </c>
      <c r="H57" s="20" t="s">
        <v>7396</v>
      </c>
      <c r="I57" s="22">
        <v>340</v>
      </c>
      <c r="J57" s="20" t="s">
        <v>23</v>
      </c>
      <c r="K57" s="20" t="s">
        <v>24</v>
      </c>
      <c r="L57" s="22">
        <v>867</v>
      </c>
      <c r="M57" s="20" t="s">
        <v>1140</v>
      </c>
      <c r="N57" s="21">
        <v>46320.716944444444</v>
      </c>
      <c r="O57" s="22">
        <v>340</v>
      </c>
      <c r="P57" s="20" t="s">
        <v>26</v>
      </c>
      <c r="Q57" s="22">
        <v>190</v>
      </c>
      <c r="R57" s="3" t="str">
        <f>IF(OR(G57="12R",G57="12L"),_xlfn.XLOOKUP(C57,DB!$A$2:$A$255,DB!$B$2:$B$255,""),IF(OR(G57="30L",G57="30R"),_xlfn.XLOOKUP(C57,DB!$A$2:$A$255,DB!$C$2:$C$255,""),""))</f>
        <v>UDGUV</v>
      </c>
      <c r="S57" s="3">
        <f t="shared" si="0"/>
        <v>16</v>
      </c>
      <c r="T57" s="3" t="str">
        <f>_xlfn.XLOOKUP(C57,DB!$A$2:$A$255,DB!$D$2:$D$255,"")</f>
        <v>Sector 2</v>
      </c>
    </row>
    <row r="58" spans="1:20" x14ac:dyDescent="0.2">
      <c r="A58" s="20" t="s">
        <v>2986</v>
      </c>
      <c r="B58" s="20" t="s">
        <v>18</v>
      </c>
      <c r="C58" s="20" t="s">
        <v>203</v>
      </c>
      <c r="D58" s="20" t="s">
        <v>20</v>
      </c>
      <c r="E58" s="20" t="s">
        <v>3277</v>
      </c>
      <c r="F58" s="21">
        <v>46320.672164351854</v>
      </c>
      <c r="G58" s="20" t="s">
        <v>22</v>
      </c>
      <c r="H58" s="20" t="s">
        <v>7397</v>
      </c>
      <c r="I58" s="22">
        <v>280</v>
      </c>
      <c r="J58" s="20" t="s">
        <v>23</v>
      </c>
      <c r="K58" s="20" t="s">
        <v>24</v>
      </c>
      <c r="L58" s="22">
        <v>436</v>
      </c>
      <c r="M58" s="20" t="s">
        <v>204</v>
      </c>
      <c r="N58" s="21">
        <v>46320.698738425926</v>
      </c>
      <c r="O58" s="22">
        <v>300</v>
      </c>
      <c r="P58" s="20" t="s">
        <v>26</v>
      </c>
      <c r="Q58" s="22">
        <v>40</v>
      </c>
      <c r="R58" s="3" t="str">
        <f>IF(OR(G58="12R",G58="12L"),_xlfn.XLOOKUP(C58,DB!$A$2:$A$255,DB!$B$2:$B$255,""),IF(OR(G58="30L",G58="30R"),_xlfn.XLOOKUP(C58,DB!$A$2:$A$255,DB!$C$2:$C$255,""),""))</f>
        <v>ENEBA</v>
      </c>
      <c r="S58" s="3">
        <f t="shared" si="0"/>
        <v>16</v>
      </c>
      <c r="T58" s="3" t="str">
        <f>_xlfn.XLOOKUP(C58,DB!$A$2:$A$255,DB!$D$2:$D$255,"")</f>
        <v>Sector 3</v>
      </c>
    </row>
    <row r="59" spans="1:20" x14ac:dyDescent="0.2">
      <c r="A59" s="20" t="s">
        <v>160</v>
      </c>
      <c r="B59" s="20" t="s">
        <v>18</v>
      </c>
      <c r="C59" s="20" t="s">
        <v>43</v>
      </c>
      <c r="D59" s="20" t="s">
        <v>20</v>
      </c>
      <c r="E59" s="20" t="s">
        <v>21</v>
      </c>
      <c r="F59" s="21">
        <v>46320.672962962963</v>
      </c>
      <c r="G59" s="20" t="s">
        <v>22</v>
      </c>
      <c r="H59" s="20" t="s">
        <v>59</v>
      </c>
      <c r="I59" s="22">
        <v>340</v>
      </c>
      <c r="J59" s="20" t="s">
        <v>23</v>
      </c>
      <c r="K59" s="20" t="s">
        <v>24</v>
      </c>
      <c r="L59" s="22">
        <v>859</v>
      </c>
      <c r="M59" s="20" t="s">
        <v>46</v>
      </c>
      <c r="N59" s="21">
        <v>46320.720034722224</v>
      </c>
      <c r="O59" s="22">
        <v>340</v>
      </c>
      <c r="P59" s="20" t="s">
        <v>26</v>
      </c>
      <c r="Q59" s="22">
        <v>190</v>
      </c>
      <c r="R59" s="3" t="str">
        <f>IF(OR(G59="12R",G59="12L"),_xlfn.XLOOKUP(C59,DB!$A$2:$A$255,DB!$B$2:$B$255,""),IF(OR(G59="30L",G59="30R"),_xlfn.XLOOKUP(C59,DB!$A$2:$A$255,DB!$C$2:$C$255,""),""))</f>
        <v>UDGUV</v>
      </c>
      <c r="S59" s="3">
        <f t="shared" si="0"/>
        <v>16</v>
      </c>
      <c r="T59" s="3" t="str">
        <f>_xlfn.XLOOKUP(C59,DB!$A$2:$A$255,DB!$D$2:$D$255,"")</f>
        <v>Sector 2</v>
      </c>
    </row>
    <row r="60" spans="1:20" x14ac:dyDescent="0.2">
      <c r="A60" s="20" t="s">
        <v>168</v>
      </c>
      <c r="B60" s="20" t="s">
        <v>18</v>
      </c>
      <c r="C60" s="20" t="s">
        <v>115</v>
      </c>
      <c r="D60" s="20" t="s">
        <v>129</v>
      </c>
      <c r="E60" s="20" t="s">
        <v>3532</v>
      </c>
      <c r="F60" s="21">
        <v>46320.673807870371</v>
      </c>
      <c r="G60" s="20" t="s">
        <v>22</v>
      </c>
      <c r="H60" s="20" t="s">
        <v>7398</v>
      </c>
      <c r="I60" s="22">
        <v>370</v>
      </c>
      <c r="J60" s="20" t="s">
        <v>23</v>
      </c>
      <c r="K60" s="20" t="s">
        <v>24</v>
      </c>
      <c r="L60" s="22">
        <v>148</v>
      </c>
      <c r="M60" s="20" t="s">
        <v>536</v>
      </c>
      <c r="N60" s="21">
        <v>46320.684039351851</v>
      </c>
      <c r="O60" s="22">
        <v>236</v>
      </c>
      <c r="P60" s="20" t="s">
        <v>26</v>
      </c>
      <c r="Q60" s="22">
        <v>190</v>
      </c>
      <c r="R60" s="3" t="str">
        <f>IF(OR(G60="12R",G60="12L"),_xlfn.XLOOKUP(C60,DB!$A$2:$A$255,DB!$B$2:$B$255,""),IF(OR(G60="30L",G60="30R"),_xlfn.XLOOKUP(C60,DB!$A$2:$A$255,DB!$C$2:$C$255,""),""))</f>
        <v>TAKUX</v>
      </c>
      <c r="S60" s="3">
        <f t="shared" si="0"/>
        <v>16</v>
      </c>
      <c r="T60" s="3" t="str">
        <f>_xlfn.XLOOKUP(C60,DB!$A$2:$A$255,DB!$D$2:$D$255,"")</f>
        <v>Sector 7</v>
      </c>
    </row>
    <row r="61" spans="1:20" x14ac:dyDescent="0.2">
      <c r="A61" s="20" t="s">
        <v>7399</v>
      </c>
      <c r="B61" s="20" t="s">
        <v>18</v>
      </c>
      <c r="C61" s="20" t="s">
        <v>128</v>
      </c>
      <c r="D61" s="20" t="s">
        <v>129</v>
      </c>
      <c r="E61" s="20" t="s">
        <v>7400</v>
      </c>
      <c r="F61" s="21">
        <v>46320.675659722227</v>
      </c>
      <c r="G61" s="20" t="s">
        <v>22</v>
      </c>
      <c r="H61" s="20" t="s">
        <v>7401</v>
      </c>
      <c r="I61" s="22">
        <v>360</v>
      </c>
      <c r="J61" s="20" t="s">
        <v>23</v>
      </c>
      <c r="K61" s="20" t="s">
        <v>24</v>
      </c>
      <c r="L61" s="22">
        <v>529</v>
      </c>
      <c r="M61" s="20" t="s">
        <v>130</v>
      </c>
      <c r="N61" s="21">
        <v>46320.707465277781</v>
      </c>
      <c r="O61" s="22">
        <v>360</v>
      </c>
      <c r="P61" s="20" t="s">
        <v>26</v>
      </c>
      <c r="Q61" s="22">
        <v>40</v>
      </c>
      <c r="R61" s="3" t="str">
        <f>IF(OR(G61="12R",G61="12L"),_xlfn.XLOOKUP(C61,DB!$A$2:$A$255,DB!$B$2:$B$255,""),IF(OR(G61="30L",G61="30R"),_xlfn.XLOOKUP(C61,DB!$A$2:$A$255,DB!$C$2:$C$255,""),""))</f>
        <v>ENEBA</v>
      </c>
      <c r="S61" s="3">
        <f t="shared" si="0"/>
        <v>16</v>
      </c>
      <c r="T61" s="3" t="str">
        <f>_xlfn.XLOOKUP(C61,DB!$A$2:$A$255,DB!$D$2:$D$255,"")</f>
        <v>Sector 3</v>
      </c>
    </row>
    <row r="62" spans="1:20" x14ac:dyDescent="0.2">
      <c r="A62" s="20" t="s">
        <v>396</v>
      </c>
      <c r="B62" s="20" t="s">
        <v>18</v>
      </c>
      <c r="C62" s="20" t="s">
        <v>101</v>
      </c>
      <c r="D62" s="20" t="s">
        <v>54</v>
      </c>
      <c r="E62" s="20" t="s">
        <v>5990</v>
      </c>
      <c r="F62" s="21">
        <v>46320.680300925931</v>
      </c>
      <c r="G62" s="20" t="s">
        <v>777</v>
      </c>
      <c r="H62" s="20" t="s">
        <v>7402</v>
      </c>
      <c r="I62" s="22">
        <v>380</v>
      </c>
      <c r="J62" s="20" t="s">
        <v>23</v>
      </c>
      <c r="K62" s="20" t="s">
        <v>152</v>
      </c>
      <c r="L62" s="22">
        <v>846</v>
      </c>
      <c r="M62" s="20" t="s">
        <v>46</v>
      </c>
      <c r="N62" s="21">
        <v>46320.728819444441</v>
      </c>
      <c r="O62" s="22">
        <v>380</v>
      </c>
      <c r="P62" s="20" t="s">
        <v>26</v>
      </c>
      <c r="Q62" s="22">
        <v>190</v>
      </c>
      <c r="R62" s="3" t="str">
        <f>IF(OR(G62="12R",G62="12L"),_xlfn.XLOOKUP(C62,DB!$A$2:$A$255,DB!$B$2:$B$255,""),IF(OR(G62="30L",G62="30R"),_xlfn.XLOOKUP(C62,DB!$A$2:$A$255,DB!$C$2:$C$255,""),""))</f>
        <v>UDGUV</v>
      </c>
      <c r="S62" s="3">
        <f t="shared" si="0"/>
        <v>16</v>
      </c>
      <c r="T62" s="3" t="str">
        <f>_xlfn.XLOOKUP(C62,DB!$A$2:$A$255,DB!$D$2:$D$255,"")</f>
        <v>Sector 2</v>
      </c>
    </row>
    <row r="63" spans="1:20" x14ac:dyDescent="0.2">
      <c r="A63" s="20" t="s">
        <v>471</v>
      </c>
      <c r="B63" s="20" t="s">
        <v>18</v>
      </c>
      <c r="C63" s="20" t="s">
        <v>208</v>
      </c>
      <c r="D63" s="20" t="s">
        <v>61</v>
      </c>
      <c r="E63" s="20" t="s">
        <v>773</v>
      </c>
      <c r="F63" s="21">
        <v>46320.681192129632</v>
      </c>
      <c r="G63" s="20" t="s">
        <v>777</v>
      </c>
      <c r="H63" s="20" t="s">
        <v>7403</v>
      </c>
      <c r="I63" s="22">
        <v>330</v>
      </c>
      <c r="J63" s="20" t="s">
        <v>23</v>
      </c>
      <c r="K63" s="20" t="s">
        <v>24</v>
      </c>
      <c r="L63" s="22">
        <v>349</v>
      </c>
      <c r="M63" s="20" t="s">
        <v>31</v>
      </c>
      <c r="N63" s="21">
        <v>46320.702870370369</v>
      </c>
      <c r="O63" s="22">
        <v>330</v>
      </c>
      <c r="P63" s="20" t="s">
        <v>26</v>
      </c>
      <c r="Q63" s="22">
        <v>40</v>
      </c>
      <c r="R63" s="3" t="str">
        <f>IF(OR(G63="12R",G63="12L"),_xlfn.XLOOKUP(C63,DB!$A$2:$A$255,DB!$B$2:$B$255,""),IF(OR(G63="30L",G63="30R"),_xlfn.XLOOKUP(C63,DB!$A$2:$A$255,DB!$C$2:$C$255,""),""))</f>
        <v>NOSUG</v>
      </c>
      <c r="S63" s="3">
        <f t="shared" si="0"/>
        <v>16</v>
      </c>
      <c r="T63" s="3" t="str">
        <f>_xlfn.XLOOKUP(C63,DB!$A$2:$A$255,DB!$D$2:$D$255,"")</f>
        <v>Sector 3</v>
      </c>
    </row>
    <row r="64" spans="1:20" x14ac:dyDescent="0.2">
      <c r="A64" s="20" t="s">
        <v>473</v>
      </c>
      <c r="B64" s="20" t="s">
        <v>18</v>
      </c>
      <c r="C64" s="20" t="s">
        <v>284</v>
      </c>
      <c r="D64" s="20" t="s">
        <v>54</v>
      </c>
      <c r="E64" s="20" t="s">
        <v>2701</v>
      </c>
      <c r="F64" s="21">
        <v>46320.684791666667</v>
      </c>
      <c r="G64" s="20" t="s">
        <v>777</v>
      </c>
      <c r="H64" s="20" t="s">
        <v>7404</v>
      </c>
      <c r="I64" s="22">
        <v>380</v>
      </c>
      <c r="J64" s="20" t="s">
        <v>23</v>
      </c>
      <c r="K64" s="20" t="s">
        <v>24</v>
      </c>
      <c r="L64" s="22">
        <v>858</v>
      </c>
      <c r="M64" s="20" t="s">
        <v>181</v>
      </c>
      <c r="N64" s="21">
        <v>46320.733657407407</v>
      </c>
      <c r="O64" s="22">
        <v>380</v>
      </c>
      <c r="P64" s="20" t="s">
        <v>26</v>
      </c>
      <c r="Q64" s="22">
        <v>190</v>
      </c>
      <c r="R64" s="3" t="str">
        <f>IF(OR(G64="12R",G64="12L"),_xlfn.XLOOKUP(C64,DB!$A$2:$A$255,DB!$B$2:$B$255,""),IF(OR(G64="30L",G64="30R"),_xlfn.XLOOKUP(C64,DB!$A$2:$A$255,DB!$C$2:$C$255,""),""))</f>
        <v>UDGUV</v>
      </c>
      <c r="S64" s="3">
        <f t="shared" si="0"/>
        <v>16</v>
      </c>
      <c r="T64" s="3" t="str">
        <f>_xlfn.XLOOKUP(C64,DB!$A$2:$A$255,DB!$D$2:$D$255,"")</f>
        <v>Sector 2</v>
      </c>
    </row>
    <row r="65" spans="1:20" x14ac:dyDescent="0.2">
      <c r="A65" s="20" t="s">
        <v>7405</v>
      </c>
      <c r="B65" s="20" t="s">
        <v>18</v>
      </c>
      <c r="C65" s="20" t="s">
        <v>97</v>
      </c>
      <c r="D65" s="20" t="s">
        <v>5162</v>
      </c>
      <c r="E65" s="20"/>
      <c r="F65" s="21">
        <v>46320.686307870375</v>
      </c>
      <c r="G65" s="20" t="s">
        <v>777</v>
      </c>
      <c r="H65" s="20" t="s">
        <v>7406</v>
      </c>
      <c r="I65" s="22">
        <v>200</v>
      </c>
      <c r="J65" s="20" t="s">
        <v>23</v>
      </c>
      <c r="K65" s="20" t="s">
        <v>51</v>
      </c>
      <c r="L65" s="22">
        <v>899</v>
      </c>
      <c r="M65" s="20" t="s">
        <v>744</v>
      </c>
      <c r="N65" s="21">
        <v>46320.776365740741</v>
      </c>
      <c r="O65" s="22">
        <v>197</v>
      </c>
      <c r="P65" s="20" t="s">
        <v>137</v>
      </c>
      <c r="Q65" s="22">
        <v>40</v>
      </c>
      <c r="R65" s="3" t="str">
        <f>IF(OR(G65="12R",G65="12L"),_xlfn.XLOOKUP(C65,DB!$A$2:$A$255,DB!$B$2:$B$255,""),IF(OR(G65="30L",G65="30R"),_xlfn.XLOOKUP(C65,DB!$A$2:$A$255,DB!$C$2:$C$255,""),""))</f>
        <v>UDGUV</v>
      </c>
      <c r="S65" s="3">
        <f t="shared" si="0"/>
        <v>16</v>
      </c>
      <c r="T65" s="3" t="str">
        <f>_xlfn.XLOOKUP(C65,DB!$A$2:$A$255,DB!$D$2:$D$255,"")</f>
        <v>Sector 2</v>
      </c>
    </row>
    <row r="66" spans="1:20" x14ac:dyDescent="0.2">
      <c r="A66" s="20" t="s">
        <v>2992</v>
      </c>
      <c r="B66" s="20" t="s">
        <v>18</v>
      </c>
      <c r="C66" s="20" t="s">
        <v>493</v>
      </c>
      <c r="D66" s="20" t="s">
        <v>20</v>
      </c>
      <c r="E66" s="20" t="s">
        <v>7407</v>
      </c>
      <c r="F66" s="21">
        <v>46320.68818287037</v>
      </c>
      <c r="G66" s="20" t="s">
        <v>777</v>
      </c>
      <c r="H66" s="20" t="s">
        <v>7408</v>
      </c>
      <c r="I66" s="22">
        <v>300</v>
      </c>
      <c r="J66" s="20" t="s">
        <v>23</v>
      </c>
      <c r="K66" s="20" t="s">
        <v>24</v>
      </c>
      <c r="L66" s="22">
        <v>414</v>
      </c>
      <c r="M66" s="20" t="s">
        <v>204</v>
      </c>
      <c r="N66" s="21">
        <v>46320.713645833333</v>
      </c>
      <c r="O66" s="22">
        <v>300</v>
      </c>
      <c r="P66" s="20" t="s">
        <v>26</v>
      </c>
      <c r="Q66" s="22">
        <v>40</v>
      </c>
      <c r="R66" s="3" t="str">
        <f>IF(OR(G66="12R",G66="12L"),_xlfn.XLOOKUP(C66,DB!$A$2:$A$255,DB!$B$2:$B$255,""),IF(OR(G66="30L",G66="30R"),_xlfn.XLOOKUP(C66,DB!$A$2:$A$255,DB!$C$2:$C$255,""),""))</f>
        <v>NOSUG</v>
      </c>
      <c r="S66" s="3">
        <f t="shared" si="0"/>
        <v>16</v>
      </c>
      <c r="T66" s="3" t="str">
        <f>_xlfn.XLOOKUP(C66,DB!$A$2:$A$255,DB!$D$2:$D$255,"")</f>
        <v>Sector 3</v>
      </c>
    </row>
    <row r="67" spans="1:20" x14ac:dyDescent="0.2">
      <c r="A67" s="20" t="s">
        <v>7409</v>
      </c>
      <c r="B67" s="20" t="s">
        <v>18</v>
      </c>
      <c r="C67" s="20" t="s">
        <v>50</v>
      </c>
      <c r="D67" s="20" t="s">
        <v>542</v>
      </c>
      <c r="E67" s="20" t="s">
        <v>4733</v>
      </c>
      <c r="F67" s="21">
        <v>46320.68917824074</v>
      </c>
      <c r="G67" s="20" t="s">
        <v>777</v>
      </c>
      <c r="H67" s="20" t="s">
        <v>7410</v>
      </c>
      <c r="I67" s="22">
        <v>400</v>
      </c>
      <c r="J67" s="20" t="s">
        <v>23</v>
      </c>
      <c r="K67" s="20" t="s">
        <v>152</v>
      </c>
      <c r="L67" s="22">
        <v>850</v>
      </c>
      <c r="M67" s="20" t="s">
        <v>46</v>
      </c>
      <c r="N67" s="21">
        <v>46320.73951388889</v>
      </c>
      <c r="O67" s="22">
        <v>400</v>
      </c>
      <c r="P67" s="20" t="s">
        <v>26</v>
      </c>
      <c r="Q67" s="22">
        <v>30</v>
      </c>
      <c r="R67" s="3" t="str">
        <f>IF(OR(G67="12R",G67="12L"),_xlfn.XLOOKUP(C67,DB!$A$2:$A$255,DB!$B$2:$B$255,""),IF(OR(G67="30L",G67="30R"),_xlfn.XLOOKUP(C67,DB!$A$2:$A$255,DB!$C$2:$C$255,""),""))</f>
        <v>UDGUV</v>
      </c>
      <c r="S67" s="3">
        <f t="shared" ref="S67:S130" si="1">HOUR(F67)</f>
        <v>16</v>
      </c>
      <c r="T67" s="3" t="str">
        <f>_xlfn.XLOOKUP(C67,DB!$A$2:$A$255,DB!$D$2:$D$255,"")</f>
        <v>Sector 2</v>
      </c>
    </row>
    <row r="68" spans="1:20" x14ac:dyDescent="0.2">
      <c r="A68" s="20" t="s">
        <v>731</v>
      </c>
      <c r="B68" s="20" t="s">
        <v>18</v>
      </c>
      <c r="C68" s="20" t="s">
        <v>732</v>
      </c>
      <c r="D68" s="20" t="s">
        <v>129</v>
      </c>
      <c r="E68" s="20" t="s">
        <v>7411</v>
      </c>
      <c r="F68" s="21">
        <v>46320.690162037034</v>
      </c>
      <c r="G68" s="20" t="s">
        <v>777</v>
      </c>
      <c r="H68" s="20" t="s">
        <v>7412</v>
      </c>
      <c r="I68" s="22">
        <v>350</v>
      </c>
      <c r="J68" s="20" t="s">
        <v>23</v>
      </c>
      <c r="K68" s="20" t="s">
        <v>24</v>
      </c>
      <c r="L68" s="22">
        <v>347</v>
      </c>
      <c r="M68" s="20" t="s">
        <v>31</v>
      </c>
      <c r="N68" s="21">
        <v>46320.711145833338</v>
      </c>
      <c r="O68" s="22">
        <v>330</v>
      </c>
      <c r="P68" s="20" t="s">
        <v>26</v>
      </c>
      <c r="Q68" s="22">
        <v>40</v>
      </c>
      <c r="R68" s="3" t="str">
        <f>IF(OR(G68="12R",G68="12L"),_xlfn.XLOOKUP(C68,DB!$A$2:$A$255,DB!$B$2:$B$255,""),IF(OR(G68="30L",G68="30R"),_xlfn.XLOOKUP(C68,DB!$A$2:$A$255,DB!$C$2:$C$255,""),""))</f>
        <v>ROTGI</v>
      </c>
      <c r="S68" s="3">
        <f t="shared" si="1"/>
        <v>16</v>
      </c>
      <c r="T68" s="3" t="str">
        <f>_xlfn.XLOOKUP(C68,DB!$A$2:$A$255,DB!$D$2:$D$255,"")</f>
        <v>Sector 3</v>
      </c>
    </row>
    <row r="69" spans="1:20" x14ac:dyDescent="0.2">
      <c r="A69" s="20" t="s">
        <v>189</v>
      </c>
      <c r="B69" s="20" t="s">
        <v>18</v>
      </c>
      <c r="C69" s="20" t="s">
        <v>53</v>
      </c>
      <c r="D69" s="20" t="s">
        <v>20</v>
      </c>
      <c r="E69" s="20" t="s">
        <v>3681</v>
      </c>
      <c r="F69" s="21">
        <v>46320.691053240742</v>
      </c>
      <c r="G69" s="20" t="s">
        <v>777</v>
      </c>
      <c r="H69" s="20" t="s">
        <v>7413</v>
      </c>
      <c r="I69" s="22">
        <v>370</v>
      </c>
      <c r="J69" s="20" t="s">
        <v>23</v>
      </c>
      <c r="K69" s="20" t="s">
        <v>24</v>
      </c>
      <c r="L69" s="22">
        <v>201</v>
      </c>
      <c r="M69" s="20" t="s">
        <v>7414</v>
      </c>
      <c r="N69" s="21">
        <v>46320.702951388885</v>
      </c>
      <c r="O69" s="22">
        <v>312</v>
      </c>
      <c r="P69" s="20" t="s">
        <v>26</v>
      </c>
      <c r="Q69" s="22">
        <v>190</v>
      </c>
      <c r="R69" s="3" t="str">
        <f>IF(OR(G69="12R",G69="12L"),_xlfn.XLOOKUP(C69,DB!$A$2:$A$255,DB!$B$2:$B$255,""),IF(OR(G69="30L",G69="30R"),_xlfn.XLOOKUP(C69,DB!$A$2:$A$255,DB!$C$2:$C$255,""),""))</f>
        <v>CZM</v>
      </c>
      <c r="S69" s="3">
        <f t="shared" si="1"/>
        <v>16</v>
      </c>
      <c r="T69" s="3" t="str">
        <f>_xlfn.XLOOKUP(C69,DB!$A$2:$A$255,DB!$D$2:$D$255,"")</f>
        <v>Sector 7</v>
      </c>
    </row>
    <row r="70" spans="1:20" x14ac:dyDescent="0.2">
      <c r="A70" s="20" t="s">
        <v>475</v>
      </c>
      <c r="B70" s="20" t="s">
        <v>18</v>
      </c>
      <c r="C70" s="20" t="s">
        <v>249</v>
      </c>
      <c r="D70" s="20" t="s">
        <v>129</v>
      </c>
      <c r="E70" s="20" t="s">
        <v>6665</v>
      </c>
      <c r="F70" s="21">
        <v>46320.692048611112</v>
      </c>
      <c r="G70" s="20" t="s">
        <v>777</v>
      </c>
      <c r="H70" s="20" t="s">
        <v>7415</v>
      </c>
      <c r="I70" s="22">
        <v>360</v>
      </c>
      <c r="J70" s="20" t="s">
        <v>23</v>
      </c>
      <c r="K70" s="20" t="s">
        <v>24</v>
      </c>
      <c r="L70" s="22">
        <v>509</v>
      </c>
      <c r="M70" s="20" t="s">
        <v>130</v>
      </c>
      <c r="N70" s="21">
        <v>46320.722442129627</v>
      </c>
      <c r="O70" s="22">
        <v>340</v>
      </c>
      <c r="P70" s="20" t="s">
        <v>26</v>
      </c>
      <c r="Q70" s="22">
        <v>360</v>
      </c>
      <c r="R70" s="3" t="str">
        <f>IF(OR(G70="12R",G70="12L"),_xlfn.XLOOKUP(C70,DB!$A$2:$A$255,DB!$B$2:$B$255,""),IF(OR(G70="30L",G70="30R"),_xlfn.XLOOKUP(C70,DB!$A$2:$A$255,DB!$C$2:$C$255,""),""))</f>
        <v>UDGUV</v>
      </c>
      <c r="S70" s="3">
        <f t="shared" si="1"/>
        <v>16</v>
      </c>
      <c r="T70" s="3" t="str">
        <f>_xlfn.XLOOKUP(C70,DB!$A$2:$A$255,DB!$D$2:$D$255,"")</f>
        <v>Sector 2</v>
      </c>
    </row>
    <row r="71" spans="1:20" x14ac:dyDescent="0.2">
      <c r="A71" s="20" t="s">
        <v>583</v>
      </c>
      <c r="B71" s="20" t="s">
        <v>18</v>
      </c>
      <c r="C71" s="20" t="s">
        <v>115</v>
      </c>
      <c r="D71" s="20" t="s">
        <v>29</v>
      </c>
      <c r="E71" s="20" t="s">
        <v>2614</v>
      </c>
      <c r="F71" s="21">
        <v>46320.693599537037</v>
      </c>
      <c r="G71" s="20" t="s">
        <v>777</v>
      </c>
      <c r="H71" s="20" t="s">
        <v>7416</v>
      </c>
      <c r="I71" s="22">
        <v>370</v>
      </c>
      <c r="J71" s="20" t="s">
        <v>23</v>
      </c>
      <c r="K71" s="20" t="s">
        <v>24</v>
      </c>
      <c r="L71" s="22">
        <v>165</v>
      </c>
      <c r="M71" s="20" t="s">
        <v>481</v>
      </c>
      <c r="N71" s="21">
        <v>46320.704236111109</v>
      </c>
      <c r="O71" s="22">
        <v>257</v>
      </c>
      <c r="P71" s="20" t="s">
        <v>26</v>
      </c>
      <c r="Q71" s="22">
        <v>190</v>
      </c>
      <c r="R71" s="3" t="str">
        <f>IF(OR(G71="12R",G71="12L"),_xlfn.XLOOKUP(C71,DB!$A$2:$A$255,DB!$B$2:$B$255,""),IF(OR(G71="30L",G71="30R"),_xlfn.XLOOKUP(C71,DB!$A$2:$A$255,DB!$C$2:$C$255,""),""))</f>
        <v>CZM</v>
      </c>
      <c r="S71" s="3">
        <f t="shared" si="1"/>
        <v>16</v>
      </c>
      <c r="T71" s="3" t="str">
        <f>_xlfn.XLOOKUP(C71,DB!$A$2:$A$255,DB!$D$2:$D$255,"")</f>
        <v>Sector 7</v>
      </c>
    </row>
    <row r="72" spans="1:20" x14ac:dyDescent="0.2">
      <c r="A72" s="20" t="s">
        <v>7417</v>
      </c>
      <c r="B72" s="20" t="s">
        <v>18</v>
      </c>
      <c r="C72" s="20" t="s">
        <v>122</v>
      </c>
      <c r="D72" s="20" t="s">
        <v>44</v>
      </c>
      <c r="E72" s="20" t="s">
        <v>1100</v>
      </c>
      <c r="F72" s="21">
        <v>46320.694594907407</v>
      </c>
      <c r="G72" s="20" t="s">
        <v>777</v>
      </c>
      <c r="H72" s="20" t="s">
        <v>7418</v>
      </c>
      <c r="I72" s="22">
        <v>280</v>
      </c>
      <c r="J72" s="20" t="s">
        <v>23</v>
      </c>
      <c r="K72" s="20" t="s">
        <v>24</v>
      </c>
      <c r="L72" s="22">
        <v>537</v>
      </c>
      <c r="M72" s="20" t="s">
        <v>130</v>
      </c>
      <c r="N72" s="21">
        <v>46320.724224537036</v>
      </c>
      <c r="O72" s="22">
        <v>280</v>
      </c>
      <c r="P72" s="20" t="s">
        <v>26</v>
      </c>
      <c r="Q72" s="22">
        <v>40</v>
      </c>
      <c r="R72" s="3" t="str">
        <f>IF(OR(G72="12R",G72="12L"),_xlfn.XLOOKUP(C72,DB!$A$2:$A$255,DB!$B$2:$B$255,""),IF(OR(G72="30L",G72="30R"),_xlfn.XLOOKUP(C72,DB!$A$2:$A$255,DB!$C$2:$C$255,""),""))</f>
        <v>NOSUG</v>
      </c>
      <c r="S72" s="3">
        <f t="shared" si="1"/>
        <v>16</v>
      </c>
      <c r="T72" s="3" t="str">
        <f>_xlfn.XLOOKUP(C72,DB!$A$2:$A$255,DB!$D$2:$D$255,"")</f>
        <v>Sector 3</v>
      </c>
    </row>
    <row r="73" spans="1:20" x14ac:dyDescent="0.2">
      <c r="A73" s="20" t="s">
        <v>177</v>
      </c>
      <c r="B73" s="20" t="s">
        <v>18</v>
      </c>
      <c r="C73" s="20" t="s">
        <v>178</v>
      </c>
      <c r="D73" s="20" t="s">
        <v>44</v>
      </c>
      <c r="E73" s="20" t="s">
        <v>7419</v>
      </c>
      <c r="F73" s="21">
        <v>46320.696250000001</v>
      </c>
      <c r="G73" s="20" t="s">
        <v>777</v>
      </c>
      <c r="H73" s="20" t="s">
        <v>7420</v>
      </c>
      <c r="I73" s="22">
        <v>310</v>
      </c>
      <c r="J73" s="20" t="s">
        <v>23</v>
      </c>
      <c r="K73" s="20" t="s">
        <v>24</v>
      </c>
      <c r="L73" s="22">
        <v>347</v>
      </c>
      <c r="M73" s="20" t="s">
        <v>31</v>
      </c>
      <c r="N73" s="21">
        <v>46320.716400462959</v>
      </c>
      <c r="O73" s="22">
        <v>310</v>
      </c>
      <c r="P73" s="20" t="s">
        <v>26</v>
      </c>
      <c r="Q73" s="22">
        <v>40</v>
      </c>
      <c r="R73" s="3" t="str">
        <f>IF(OR(G73="12R",G73="12L"),_xlfn.XLOOKUP(C73,DB!$A$2:$A$255,DB!$B$2:$B$255,""),IF(OR(G73="30L",G73="30R"),_xlfn.XLOOKUP(C73,DB!$A$2:$A$255,DB!$C$2:$C$255,""),""))</f>
        <v>ROTGI</v>
      </c>
      <c r="S73" s="3">
        <f t="shared" si="1"/>
        <v>16</v>
      </c>
      <c r="T73" s="3" t="str">
        <f>_xlfn.XLOOKUP(C73,DB!$A$2:$A$255,DB!$D$2:$D$255,"")</f>
        <v>Sector 3</v>
      </c>
    </row>
    <row r="74" spans="1:20" x14ac:dyDescent="0.2">
      <c r="A74" s="20" t="s">
        <v>196</v>
      </c>
      <c r="B74" s="20" t="s">
        <v>18</v>
      </c>
      <c r="C74" s="20" t="s">
        <v>43</v>
      </c>
      <c r="D74" s="20" t="s">
        <v>29</v>
      </c>
      <c r="E74" s="20" t="s">
        <v>5736</v>
      </c>
      <c r="F74" s="21">
        <v>46320.699594907404</v>
      </c>
      <c r="G74" s="20" t="s">
        <v>777</v>
      </c>
      <c r="H74" s="20" t="s">
        <v>7421</v>
      </c>
      <c r="I74" s="22">
        <v>380</v>
      </c>
      <c r="J74" s="20" t="s">
        <v>23</v>
      </c>
      <c r="K74" s="20" t="s">
        <v>24</v>
      </c>
      <c r="L74" s="22">
        <v>848</v>
      </c>
      <c r="M74" s="20" t="s">
        <v>46</v>
      </c>
      <c r="N74" s="21">
        <v>46320.747395833328</v>
      </c>
      <c r="O74" s="22">
        <v>380</v>
      </c>
      <c r="P74" s="20" t="s">
        <v>26</v>
      </c>
      <c r="Q74" s="22">
        <v>190</v>
      </c>
      <c r="R74" s="3" t="str">
        <f>IF(OR(G74="12R",G74="12L"),_xlfn.XLOOKUP(C74,DB!$A$2:$A$255,DB!$B$2:$B$255,""),IF(OR(G74="30L",G74="30R"),_xlfn.XLOOKUP(C74,DB!$A$2:$A$255,DB!$C$2:$C$255,""),""))</f>
        <v>UDGUV</v>
      </c>
      <c r="S74" s="3">
        <f t="shared" si="1"/>
        <v>16</v>
      </c>
      <c r="T74" s="3" t="str">
        <f>_xlfn.XLOOKUP(C74,DB!$A$2:$A$255,DB!$D$2:$D$255,"")</f>
        <v>Sector 2</v>
      </c>
    </row>
    <row r="75" spans="1:20" x14ac:dyDescent="0.2">
      <c r="A75" s="20" t="s">
        <v>7422</v>
      </c>
      <c r="B75" s="20" t="s">
        <v>18</v>
      </c>
      <c r="C75" s="20" t="s">
        <v>50</v>
      </c>
      <c r="D75" s="20" t="s">
        <v>4110</v>
      </c>
      <c r="E75" s="20"/>
      <c r="F75" s="21">
        <v>46320.701527777783</v>
      </c>
      <c r="G75" s="20" t="s">
        <v>777</v>
      </c>
      <c r="H75" s="20" t="s">
        <v>7423</v>
      </c>
      <c r="I75" s="22">
        <v>360</v>
      </c>
      <c r="J75" s="20" t="s">
        <v>23</v>
      </c>
      <c r="K75" s="20" t="s">
        <v>51</v>
      </c>
      <c r="L75" s="22">
        <v>849</v>
      </c>
      <c r="M75" s="20" t="s">
        <v>46</v>
      </c>
      <c r="N75" s="21">
        <v>46320.749062499999</v>
      </c>
      <c r="O75" s="22">
        <v>360</v>
      </c>
      <c r="P75" s="20" t="s">
        <v>26</v>
      </c>
      <c r="Q75" s="22">
        <v>30</v>
      </c>
      <c r="R75" s="3" t="str">
        <f>IF(OR(G75="12R",G75="12L"),_xlfn.XLOOKUP(C75,DB!$A$2:$A$255,DB!$B$2:$B$255,""),IF(OR(G75="30L",G75="30R"),_xlfn.XLOOKUP(C75,DB!$A$2:$A$255,DB!$C$2:$C$255,""),""))</f>
        <v>UDGUV</v>
      </c>
      <c r="S75" s="3">
        <f t="shared" si="1"/>
        <v>16</v>
      </c>
      <c r="T75" s="3" t="str">
        <f>_xlfn.XLOOKUP(C75,DB!$A$2:$A$255,DB!$D$2:$D$255,"")</f>
        <v>Sector 2</v>
      </c>
    </row>
    <row r="76" spans="1:20" x14ac:dyDescent="0.2">
      <c r="A76" s="20" t="s">
        <v>584</v>
      </c>
      <c r="B76" s="20" t="s">
        <v>18</v>
      </c>
      <c r="C76" s="20" t="s">
        <v>19</v>
      </c>
      <c r="D76" s="20" t="s">
        <v>34</v>
      </c>
      <c r="E76" s="20" t="s">
        <v>84</v>
      </c>
      <c r="F76" s="21">
        <v>46320.703032407408</v>
      </c>
      <c r="G76" s="20" t="s">
        <v>777</v>
      </c>
      <c r="H76" s="20" t="s">
        <v>7424</v>
      </c>
      <c r="I76" s="22">
        <v>360</v>
      </c>
      <c r="J76" s="20" t="s">
        <v>23</v>
      </c>
      <c r="K76" s="20" t="s">
        <v>152</v>
      </c>
      <c r="L76" s="22">
        <v>856</v>
      </c>
      <c r="M76" s="20" t="s">
        <v>181</v>
      </c>
      <c r="N76" s="21">
        <v>46320.750393518523</v>
      </c>
      <c r="O76" s="22">
        <v>360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191</v>
      </c>
      <c r="B77" s="20" t="s">
        <v>18</v>
      </c>
      <c r="C77" s="20" t="s">
        <v>115</v>
      </c>
      <c r="D77" s="20" t="s">
        <v>129</v>
      </c>
      <c r="E77" s="20" t="s">
        <v>5364</v>
      </c>
      <c r="F77" s="21">
        <v>46320.704317129625</v>
      </c>
      <c r="G77" s="20" t="s">
        <v>777</v>
      </c>
      <c r="H77" s="20" t="s">
        <v>7425</v>
      </c>
      <c r="I77" s="22">
        <v>350</v>
      </c>
      <c r="J77" s="20" t="s">
        <v>23</v>
      </c>
      <c r="K77" s="20" t="s">
        <v>24</v>
      </c>
      <c r="L77" s="22">
        <v>176</v>
      </c>
      <c r="M77" s="20" t="s">
        <v>117</v>
      </c>
      <c r="N77" s="21">
        <v>46320.715486111112</v>
      </c>
      <c r="O77" s="22">
        <v>301</v>
      </c>
      <c r="P77" s="20" t="s">
        <v>26</v>
      </c>
      <c r="Q77" s="22">
        <v>190</v>
      </c>
      <c r="R77" s="3" t="str">
        <f>IF(OR(G77="12R",G77="12L"),_xlfn.XLOOKUP(C77,DB!$A$2:$A$255,DB!$B$2:$B$255,""),IF(OR(G77="30L",G77="30R"),_xlfn.XLOOKUP(C77,DB!$A$2:$A$255,DB!$C$2:$C$255,""),""))</f>
        <v>CZM</v>
      </c>
      <c r="S77" s="3">
        <f t="shared" si="1"/>
        <v>16</v>
      </c>
      <c r="T77" s="3" t="str">
        <f>_xlfn.XLOOKUP(C77,DB!$A$2:$A$255,DB!$D$2:$D$255,"")</f>
        <v>Sector 7</v>
      </c>
    </row>
    <row r="78" spans="1:20" x14ac:dyDescent="0.2">
      <c r="A78" s="20" t="s">
        <v>404</v>
      </c>
      <c r="B78" s="20" t="s">
        <v>18</v>
      </c>
      <c r="C78" s="20" t="s">
        <v>33</v>
      </c>
      <c r="D78" s="20" t="s">
        <v>20</v>
      </c>
      <c r="E78" s="20" t="s">
        <v>5464</v>
      </c>
      <c r="F78" s="21">
        <v>46320.705196759256</v>
      </c>
      <c r="G78" s="20" t="s">
        <v>777</v>
      </c>
      <c r="H78" s="20" t="s">
        <v>7426</v>
      </c>
      <c r="I78" s="22">
        <v>340</v>
      </c>
      <c r="J78" s="20" t="s">
        <v>23</v>
      </c>
      <c r="K78" s="20" t="s">
        <v>152</v>
      </c>
      <c r="L78" s="22">
        <v>860</v>
      </c>
      <c r="M78" s="20" t="s">
        <v>36</v>
      </c>
      <c r="N78" s="21">
        <v>46320.753402777773</v>
      </c>
      <c r="O78" s="22">
        <v>340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192</v>
      </c>
      <c r="B79" s="20" t="s">
        <v>18</v>
      </c>
      <c r="C79" s="20" t="s">
        <v>193</v>
      </c>
      <c r="D79" s="20" t="s">
        <v>34</v>
      </c>
      <c r="E79" s="20" t="s">
        <v>640</v>
      </c>
      <c r="F79" s="21">
        <v>46320.709618055553</v>
      </c>
      <c r="G79" s="20" t="s">
        <v>777</v>
      </c>
      <c r="H79" s="20" t="s">
        <v>7427</v>
      </c>
      <c r="I79" s="22">
        <v>380</v>
      </c>
      <c r="J79" s="20" t="s">
        <v>23</v>
      </c>
      <c r="K79" s="20" t="s">
        <v>24</v>
      </c>
      <c r="L79" s="22">
        <v>827</v>
      </c>
      <c r="M79" s="20" t="s">
        <v>193</v>
      </c>
      <c r="N79" s="21">
        <v>46320.757106481484</v>
      </c>
      <c r="O79" s="22">
        <v>15</v>
      </c>
      <c r="P79" s="20" t="s">
        <v>26</v>
      </c>
      <c r="Q79" s="22">
        <v>190</v>
      </c>
      <c r="R79" s="3" t="str">
        <f>IF(OR(G79="12R",G79="12L"),_xlfn.XLOOKUP(C79,DB!$A$2:$A$255,DB!$B$2:$B$255,""),IF(OR(G79="30L",G79="30R"),_xlfn.XLOOKUP(C79,DB!$A$2:$A$255,DB!$C$2:$C$255,""),""))</f>
        <v>UDGUV</v>
      </c>
      <c r="S79" s="3">
        <f t="shared" si="1"/>
        <v>17</v>
      </c>
      <c r="T79" s="3" t="str">
        <f>_xlfn.XLOOKUP(C79,DB!$A$2:$A$255,DB!$D$2:$D$255,"")</f>
        <v>Sector 2</v>
      </c>
    </row>
    <row r="80" spans="1:20" x14ac:dyDescent="0.2">
      <c r="A80" s="20" t="s">
        <v>7428</v>
      </c>
      <c r="B80" s="20" t="s">
        <v>18</v>
      </c>
      <c r="C80" s="20" t="s">
        <v>732</v>
      </c>
      <c r="D80" s="20" t="s">
        <v>61</v>
      </c>
      <c r="E80" s="20" t="s">
        <v>713</v>
      </c>
      <c r="F80" s="21">
        <v>46320.710659722223</v>
      </c>
      <c r="G80" s="20" t="s">
        <v>777</v>
      </c>
      <c r="H80" s="20" t="s">
        <v>7429</v>
      </c>
      <c r="I80" s="22">
        <v>330</v>
      </c>
      <c r="J80" s="20" t="s">
        <v>23</v>
      </c>
      <c r="K80" s="20" t="s">
        <v>24</v>
      </c>
      <c r="L80" s="22">
        <v>348</v>
      </c>
      <c r="M80" s="20" t="s">
        <v>31</v>
      </c>
      <c r="N80" s="21">
        <v>46320.732997685191</v>
      </c>
      <c r="O80" s="22">
        <v>330</v>
      </c>
      <c r="P80" s="20" t="s">
        <v>26</v>
      </c>
      <c r="Q80" s="22">
        <v>40</v>
      </c>
      <c r="R80" s="3" t="str">
        <f>IF(OR(G80="12R",G80="12L"),_xlfn.XLOOKUP(C80,DB!$A$2:$A$255,DB!$B$2:$B$255,""),IF(OR(G80="30L",G80="30R"),_xlfn.XLOOKUP(C80,DB!$A$2:$A$255,DB!$C$2:$C$255,""),""))</f>
        <v>ROTGI</v>
      </c>
      <c r="S80" s="3">
        <f t="shared" si="1"/>
        <v>17</v>
      </c>
      <c r="T80" s="3" t="str">
        <f>_xlfn.XLOOKUP(C80,DB!$A$2:$A$255,DB!$D$2:$D$255,"")</f>
        <v>Sector 3</v>
      </c>
    </row>
    <row r="81" spans="1:20" x14ac:dyDescent="0.2">
      <c r="A81" s="20" t="s">
        <v>201</v>
      </c>
      <c r="B81" s="20" t="s">
        <v>18</v>
      </c>
      <c r="C81" s="20" t="s">
        <v>128</v>
      </c>
      <c r="D81" s="20" t="s">
        <v>61</v>
      </c>
      <c r="E81" s="20" t="s">
        <v>417</v>
      </c>
      <c r="F81" s="21">
        <v>46320.712407407409</v>
      </c>
      <c r="G81" s="20" t="s">
        <v>777</v>
      </c>
      <c r="H81" s="20" t="s">
        <v>7430</v>
      </c>
      <c r="I81" s="22">
        <v>280</v>
      </c>
      <c r="J81" s="20" t="s">
        <v>23</v>
      </c>
      <c r="K81" s="20" t="s">
        <v>24</v>
      </c>
      <c r="L81" s="22">
        <v>555</v>
      </c>
      <c r="M81" s="20" t="s">
        <v>130</v>
      </c>
      <c r="N81" s="21">
        <v>46320.742951388893</v>
      </c>
      <c r="O81" s="22">
        <v>280</v>
      </c>
      <c r="P81" s="20" t="s">
        <v>26</v>
      </c>
      <c r="Q81" s="22">
        <v>190</v>
      </c>
      <c r="R81" s="3" t="str">
        <f>IF(OR(G81="12R",G81="12L"),_xlfn.XLOOKUP(C81,DB!$A$2:$A$255,DB!$B$2:$B$255,""),IF(OR(G81="30L",G81="30R"),_xlfn.XLOOKUP(C81,DB!$A$2:$A$255,DB!$C$2:$C$255,""),""))</f>
        <v>NOSUG</v>
      </c>
      <c r="S81" s="3">
        <f t="shared" si="1"/>
        <v>17</v>
      </c>
      <c r="T81" s="3" t="str">
        <f>_xlfn.XLOOKUP(C81,DB!$A$2:$A$255,DB!$D$2:$D$255,"")</f>
        <v>Sector 3</v>
      </c>
    </row>
    <row r="82" spans="1:20" x14ac:dyDescent="0.2">
      <c r="A82" s="20" t="s">
        <v>7431</v>
      </c>
      <c r="B82" s="20" t="s">
        <v>18</v>
      </c>
      <c r="C82" s="20" t="s">
        <v>1046</v>
      </c>
      <c r="D82" s="20" t="s">
        <v>7432</v>
      </c>
      <c r="E82" s="20"/>
      <c r="F82" s="21">
        <v>46320.713194444441</v>
      </c>
      <c r="G82" s="20" t="s">
        <v>777</v>
      </c>
      <c r="H82" s="20" t="s">
        <v>7433</v>
      </c>
      <c r="I82" s="22">
        <v>105</v>
      </c>
      <c r="J82" s="20" t="s">
        <v>139</v>
      </c>
      <c r="K82" s="20" t="s">
        <v>51</v>
      </c>
      <c r="L82" s="22">
        <v>281</v>
      </c>
      <c r="M82" s="20" t="s">
        <v>7434</v>
      </c>
      <c r="N82" s="21">
        <v>46320.775462962964</v>
      </c>
      <c r="O82" s="22">
        <v>63</v>
      </c>
      <c r="P82" s="20" t="s">
        <v>137</v>
      </c>
      <c r="Q82" s="22">
        <v>15</v>
      </c>
      <c r="R82" s="3" t="str">
        <f>IF(OR(G82="12R",G82="12L"),_xlfn.XLOOKUP(C82,DB!$A$2:$A$255,DB!$B$2:$B$255,""),IF(OR(G82="30L",G82="30R"),_xlfn.XLOOKUP(C82,DB!$A$2:$A$255,DB!$C$2:$C$255,""),""))</f>
        <v>CZM</v>
      </c>
      <c r="S82" s="3">
        <f t="shared" si="1"/>
        <v>17</v>
      </c>
      <c r="T82" s="3" t="str">
        <f>_xlfn.XLOOKUP(C82,DB!$A$2:$A$255,DB!$D$2:$D$255,"")</f>
        <v>Sector 7</v>
      </c>
    </row>
    <row r="83" spans="1:20" x14ac:dyDescent="0.2">
      <c r="A83" s="20" t="s">
        <v>164</v>
      </c>
      <c r="B83" s="20" t="s">
        <v>18</v>
      </c>
      <c r="C83" s="20" t="s">
        <v>165</v>
      </c>
      <c r="D83" s="20" t="s">
        <v>34</v>
      </c>
      <c r="E83" s="20" t="s">
        <v>6494</v>
      </c>
      <c r="F83" s="21">
        <v>46320.715011574073</v>
      </c>
      <c r="G83" s="20" t="s">
        <v>777</v>
      </c>
      <c r="H83" s="20" t="s">
        <v>7435</v>
      </c>
      <c r="I83" s="22">
        <v>340</v>
      </c>
      <c r="J83" s="20" t="s">
        <v>23</v>
      </c>
      <c r="K83" s="20" t="s">
        <v>24</v>
      </c>
      <c r="L83" s="22">
        <v>860</v>
      </c>
      <c r="M83" s="20" t="s">
        <v>36</v>
      </c>
      <c r="N83" s="21">
        <v>46320.762997685189</v>
      </c>
      <c r="O83" s="22">
        <v>340</v>
      </c>
      <c r="P83" s="20" t="s">
        <v>26</v>
      </c>
      <c r="Q83" s="22">
        <v>190</v>
      </c>
      <c r="R83" s="3" t="str">
        <f>IF(OR(G83="12R",G83="12L"),_xlfn.XLOOKUP(C83,DB!$A$2:$A$255,DB!$B$2:$B$255,""),IF(OR(G83="30L",G83="30R"),_xlfn.XLOOKUP(C83,DB!$A$2:$A$255,DB!$C$2:$C$255,""),""))</f>
        <v>UDGUV</v>
      </c>
      <c r="S83" s="3">
        <f t="shared" si="1"/>
        <v>17</v>
      </c>
      <c r="T83" s="3" t="str">
        <f>_xlfn.XLOOKUP(C83,DB!$A$2:$A$255,DB!$D$2:$D$255,"")</f>
        <v>Sector 2</v>
      </c>
    </row>
    <row r="84" spans="1:20" x14ac:dyDescent="0.2">
      <c r="A84" s="20" t="s">
        <v>479</v>
      </c>
      <c r="B84" s="20" t="s">
        <v>18</v>
      </c>
      <c r="C84" s="20" t="s">
        <v>480</v>
      </c>
      <c r="D84" s="20" t="s">
        <v>34</v>
      </c>
      <c r="E84" s="20" t="s">
        <v>391</v>
      </c>
      <c r="F84" s="21">
        <v>46320.716597222221</v>
      </c>
      <c r="G84" s="20" t="s">
        <v>777</v>
      </c>
      <c r="H84" s="20" t="s">
        <v>7436</v>
      </c>
      <c r="I84" s="22">
        <v>360</v>
      </c>
      <c r="J84" s="20" t="s">
        <v>23</v>
      </c>
      <c r="K84" s="20" t="s">
        <v>24</v>
      </c>
      <c r="L84" s="22">
        <v>871</v>
      </c>
      <c r="M84" s="20" t="s">
        <v>36</v>
      </c>
      <c r="N84" s="21">
        <v>46320.765023148153</v>
      </c>
      <c r="O84" s="22">
        <v>360</v>
      </c>
      <c r="P84" s="20" t="s">
        <v>26</v>
      </c>
      <c r="Q84" s="22">
        <v>190</v>
      </c>
      <c r="R84" s="3" t="str">
        <f>IF(OR(G84="12R",G84="12L"),_xlfn.XLOOKUP(C84,DB!$A$2:$A$255,DB!$B$2:$B$255,""),IF(OR(G84="30L",G84="30R"),_xlfn.XLOOKUP(C84,DB!$A$2:$A$255,DB!$C$2:$C$255,""),""))</f>
        <v>UDGUV</v>
      </c>
      <c r="S84" s="3">
        <f t="shared" si="1"/>
        <v>17</v>
      </c>
      <c r="T84" s="3" t="str">
        <f>_xlfn.XLOOKUP(C84,DB!$A$2:$A$255,DB!$D$2:$D$255,"")</f>
        <v>Sector 2</v>
      </c>
    </row>
    <row r="85" spans="1:20" x14ac:dyDescent="0.2">
      <c r="A85" s="20" t="s">
        <v>7437</v>
      </c>
      <c r="B85" s="20" t="s">
        <v>18</v>
      </c>
      <c r="C85" s="20" t="s">
        <v>28</v>
      </c>
      <c r="D85" s="20" t="s">
        <v>29</v>
      </c>
      <c r="E85" s="20" t="s">
        <v>7438</v>
      </c>
      <c r="F85" s="21">
        <v>46320.717928240745</v>
      </c>
      <c r="G85" s="20" t="s">
        <v>777</v>
      </c>
      <c r="H85" s="20" t="s">
        <v>7439</v>
      </c>
      <c r="I85" s="22">
        <v>410</v>
      </c>
      <c r="J85" s="20" t="s">
        <v>23</v>
      </c>
      <c r="K85" s="20" t="s">
        <v>24</v>
      </c>
      <c r="L85" s="22">
        <v>346</v>
      </c>
      <c r="M85" s="20" t="s">
        <v>31</v>
      </c>
      <c r="N85" s="21">
        <v>46320.740312499998</v>
      </c>
      <c r="O85" s="22">
        <v>410</v>
      </c>
      <c r="P85" s="20" t="s">
        <v>26</v>
      </c>
      <c r="Q85" s="22">
        <v>40</v>
      </c>
      <c r="R85" s="3" t="str">
        <f>IF(OR(G85="12R",G85="12L"),_xlfn.XLOOKUP(C85,DB!$A$2:$A$255,DB!$B$2:$B$255,""),IF(OR(G85="30L",G85="30R"),_xlfn.XLOOKUP(C85,DB!$A$2:$A$255,DB!$C$2:$C$255,""),""))</f>
        <v>ROTGI</v>
      </c>
      <c r="S85" s="3">
        <f t="shared" si="1"/>
        <v>17</v>
      </c>
      <c r="T85" s="3" t="str">
        <f>_xlfn.XLOOKUP(C85,DB!$A$2:$A$255,DB!$D$2:$D$255,"")</f>
        <v>Sector 3</v>
      </c>
    </row>
    <row r="86" spans="1:20" x14ac:dyDescent="0.2">
      <c r="A86" s="20" t="s">
        <v>7440</v>
      </c>
      <c r="B86" s="20" t="s">
        <v>18</v>
      </c>
      <c r="C86" s="20" t="s">
        <v>936</v>
      </c>
      <c r="D86" s="20" t="s">
        <v>213</v>
      </c>
      <c r="E86" s="20"/>
      <c r="F86" s="21">
        <v>46320.720277777778</v>
      </c>
      <c r="G86" s="20" t="s">
        <v>777</v>
      </c>
      <c r="H86" s="20" t="s">
        <v>7441</v>
      </c>
      <c r="I86" s="22">
        <v>410</v>
      </c>
      <c r="J86" s="20" t="s">
        <v>23</v>
      </c>
      <c r="K86" s="20" t="s">
        <v>51</v>
      </c>
      <c r="L86" s="22">
        <v>348</v>
      </c>
      <c r="M86" s="20" t="s">
        <v>31</v>
      </c>
      <c r="N86" s="21">
        <v>46320.744513888887</v>
      </c>
      <c r="O86" s="22">
        <v>390</v>
      </c>
      <c r="P86" s="20" t="s">
        <v>26</v>
      </c>
      <c r="Q86" s="22">
        <v>40</v>
      </c>
      <c r="R86" s="3" t="str">
        <f>IF(OR(G86="12R",G86="12L"),_xlfn.XLOOKUP(C86,DB!$A$2:$A$255,DB!$B$2:$B$255,""),IF(OR(G86="30L",G86="30R"),_xlfn.XLOOKUP(C86,DB!$A$2:$A$255,DB!$C$2:$C$255,""),""))</f>
        <v>ROTGI</v>
      </c>
      <c r="S86" s="3">
        <f t="shared" si="1"/>
        <v>17</v>
      </c>
      <c r="T86" s="3" t="str">
        <f>_xlfn.XLOOKUP(C86,DB!$A$2:$A$255,DB!$D$2:$D$255,"")</f>
        <v>Sector 3</v>
      </c>
    </row>
    <row r="87" spans="1:20" x14ac:dyDescent="0.2">
      <c r="A87" s="20" t="s">
        <v>3916</v>
      </c>
      <c r="B87" s="20" t="s">
        <v>18</v>
      </c>
      <c r="C87" s="20" t="s">
        <v>423</v>
      </c>
      <c r="D87" s="20" t="s">
        <v>129</v>
      </c>
      <c r="E87" s="20" t="s">
        <v>7442</v>
      </c>
      <c r="F87" s="21">
        <v>46320.721608796295</v>
      </c>
      <c r="G87" s="20" t="s">
        <v>777</v>
      </c>
      <c r="H87" s="20" t="s">
        <v>7443</v>
      </c>
      <c r="I87" s="22">
        <v>380</v>
      </c>
      <c r="J87" s="20" t="s">
        <v>23</v>
      </c>
      <c r="K87" s="20" t="s">
        <v>24</v>
      </c>
      <c r="L87" s="22">
        <v>429</v>
      </c>
      <c r="M87" s="20" t="s">
        <v>204</v>
      </c>
      <c r="N87" s="21">
        <v>46320.747858796298</v>
      </c>
      <c r="O87" s="22">
        <v>360</v>
      </c>
      <c r="P87" s="20" t="s">
        <v>26</v>
      </c>
      <c r="Q87" s="22">
        <v>190</v>
      </c>
      <c r="R87" s="3" t="str">
        <f>IF(OR(G87="12R",G87="12L"),_xlfn.XLOOKUP(C87,DB!$A$2:$A$255,DB!$B$2:$B$255,""),IF(OR(G87="30L",G87="30R"),_xlfn.XLOOKUP(C87,DB!$A$2:$A$255,DB!$C$2:$C$255,""),""))</f>
        <v>NOSUG</v>
      </c>
      <c r="S87" s="3">
        <f t="shared" si="1"/>
        <v>17</v>
      </c>
      <c r="T87" s="3" t="str">
        <f>_xlfn.XLOOKUP(C87,DB!$A$2:$A$255,DB!$D$2:$D$255,"")</f>
        <v>Sector 3</v>
      </c>
    </row>
    <row r="88" spans="1:20" x14ac:dyDescent="0.2">
      <c r="A88" s="20" t="s">
        <v>237</v>
      </c>
      <c r="B88" s="20" t="s">
        <v>18</v>
      </c>
      <c r="C88" s="20" t="s">
        <v>238</v>
      </c>
      <c r="D88" s="20" t="s">
        <v>116</v>
      </c>
      <c r="E88" s="20" t="s">
        <v>633</v>
      </c>
      <c r="F88" s="21">
        <v>46320.723009259258</v>
      </c>
      <c r="G88" s="20" t="s">
        <v>777</v>
      </c>
      <c r="H88" s="20" t="s">
        <v>7444</v>
      </c>
      <c r="I88" s="22">
        <v>330</v>
      </c>
      <c r="J88" s="20" t="s">
        <v>23</v>
      </c>
      <c r="K88" s="20" t="s">
        <v>24</v>
      </c>
      <c r="L88" s="22">
        <v>351</v>
      </c>
      <c r="M88" s="20" t="s">
        <v>31</v>
      </c>
      <c r="N88" s="21">
        <v>46320.744212962964</v>
      </c>
      <c r="O88" s="22">
        <v>330</v>
      </c>
      <c r="P88" s="20" t="s">
        <v>26</v>
      </c>
      <c r="Q88" s="22">
        <v>40</v>
      </c>
      <c r="R88" s="3" t="str">
        <f>IF(OR(G88="12R",G88="12L"),_xlfn.XLOOKUP(C88,DB!$A$2:$A$255,DB!$B$2:$B$255,""),IF(OR(G88="30L",G88="30R"),_xlfn.XLOOKUP(C88,DB!$A$2:$A$255,DB!$C$2:$C$255,""),""))</f>
        <v>ROTGI</v>
      </c>
      <c r="S88" s="3">
        <f t="shared" si="1"/>
        <v>17</v>
      </c>
      <c r="T88" s="3" t="str">
        <f>_xlfn.XLOOKUP(C88,DB!$A$2:$A$255,DB!$D$2:$D$255,"")</f>
        <v>Sector 3</v>
      </c>
    </row>
    <row r="89" spans="1:20" x14ac:dyDescent="0.2">
      <c r="A89" s="20" t="s">
        <v>202</v>
      </c>
      <c r="B89" s="20" t="s">
        <v>18</v>
      </c>
      <c r="C89" s="20" t="s">
        <v>203</v>
      </c>
      <c r="D89" s="20" t="s">
        <v>44</v>
      </c>
      <c r="E89" s="20" t="s">
        <v>906</v>
      </c>
      <c r="F89" s="21">
        <v>46320.724606481483</v>
      </c>
      <c r="G89" s="20" t="s">
        <v>777</v>
      </c>
      <c r="H89" s="20" t="s">
        <v>7445</v>
      </c>
      <c r="I89" s="22">
        <v>320</v>
      </c>
      <c r="J89" s="20" t="s">
        <v>23</v>
      </c>
      <c r="K89" s="20" t="s">
        <v>24</v>
      </c>
      <c r="L89" s="22">
        <v>363</v>
      </c>
      <c r="M89" s="20" t="s">
        <v>269</v>
      </c>
      <c r="N89" s="21">
        <v>46320.74628472222</v>
      </c>
      <c r="O89" s="22">
        <v>340</v>
      </c>
      <c r="P89" s="20" t="s">
        <v>26</v>
      </c>
      <c r="Q89" s="22">
        <v>190</v>
      </c>
      <c r="R89" s="3" t="str">
        <f>IF(OR(G89="12R",G89="12L"),_xlfn.XLOOKUP(C89,DB!$A$2:$A$255,DB!$B$2:$B$255,""),IF(OR(G89="30L",G89="30R"),_xlfn.XLOOKUP(C89,DB!$A$2:$A$255,DB!$C$2:$C$255,""),""))</f>
        <v>NOSUG</v>
      </c>
      <c r="S89" s="3">
        <f t="shared" si="1"/>
        <v>17</v>
      </c>
      <c r="T89" s="3" t="str">
        <f>_xlfn.XLOOKUP(C89,DB!$A$2:$A$255,DB!$D$2:$D$255,"")</f>
        <v>Sector 3</v>
      </c>
    </row>
    <row r="90" spans="1:20" x14ac:dyDescent="0.2">
      <c r="A90" s="20" t="s">
        <v>7446</v>
      </c>
      <c r="B90" s="20" t="s">
        <v>18</v>
      </c>
      <c r="C90" s="20" t="s">
        <v>626</v>
      </c>
      <c r="D90" s="20" t="s">
        <v>241</v>
      </c>
      <c r="E90" s="20" t="s">
        <v>7113</v>
      </c>
      <c r="F90" s="21">
        <v>46320.72619212963</v>
      </c>
      <c r="G90" s="20" t="s">
        <v>777</v>
      </c>
      <c r="H90" s="20" t="s">
        <v>7447</v>
      </c>
      <c r="I90" s="22">
        <v>370</v>
      </c>
      <c r="J90" s="20" t="s">
        <v>23</v>
      </c>
      <c r="K90" s="20" t="s">
        <v>24</v>
      </c>
      <c r="L90" s="22">
        <v>348</v>
      </c>
      <c r="M90" s="20" t="s">
        <v>31</v>
      </c>
      <c r="N90" s="21">
        <v>46320.748043981483</v>
      </c>
      <c r="O90" s="22">
        <v>370</v>
      </c>
      <c r="P90" s="20" t="s">
        <v>26</v>
      </c>
      <c r="Q90" s="22">
        <v>40</v>
      </c>
      <c r="R90" s="3" t="str">
        <f>IF(OR(G90="12R",G90="12L"),_xlfn.XLOOKUP(C90,DB!$A$2:$A$255,DB!$B$2:$B$255,""),IF(OR(G90="30L",G90="30R"),_xlfn.XLOOKUP(C90,DB!$A$2:$A$255,DB!$C$2:$C$255,""),""))</f>
        <v>ROTGI</v>
      </c>
      <c r="S90" s="3">
        <f t="shared" si="1"/>
        <v>17</v>
      </c>
      <c r="T90" s="3" t="str">
        <f>_xlfn.XLOOKUP(C90,DB!$A$2:$A$255,DB!$D$2:$D$255,"")</f>
        <v>Sector 3</v>
      </c>
    </row>
    <row r="91" spans="1:20" x14ac:dyDescent="0.2">
      <c r="A91" s="20" t="s">
        <v>7448</v>
      </c>
      <c r="B91" s="20" t="s">
        <v>18</v>
      </c>
      <c r="C91" s="20" t="s">
        <v>7449</v>
      </c>
      <c r="D91" s="20" t="s">
        <v>2791</v>
      </c>
      <c r="E91" s="20"/>
      <c r="F91" s="21">
        <v>46320.727962962963</v>
      </c>
      <c r="G91" s="20" t="s">
        <v>777</v>
      </c>
      <c r="H91" s="20" t="s">
        <v>7450</v>
      </c>
      <c r="I91" s="22">
        <v>410</v>
      </c>
      <c r="J91" s="20" t="s">
        <v>23</v>
      </c>
      <c r="K91" s="20" t="s">
        <v>51</v>
      </c>
      <c r="L91" s="22">
        <v>224</v>
      </c>
      <c r="M91" s="20" t="s">
        <v>383</v>
      </c>
      <c r="N91" s="21">
        <v>46320.742569444439</v>
      </c>
      <c r="O91" s="22">
        <v>397</v>
      </c>
      <c r="P91" s="20" t="s">
        <v>26</v>
      </c>
      <c r="Q91" s="22">
        <v>40</v>
      </c>
      <c r="R91" s="3" t="str">
        <f>IF(OR(G91="12R",G91="12L"),_xlfn.XLOOKUP(C91,DB!$A$2:$A$255,DB!$B$2:$B$255,""),IF(OR(G91="30L",G91="30R"),_xlfn.XLOOKUP(C91,DB!$A$2:$A$255,DB!$C$2:$C$255,""),""))</f>
        <v>ROTGI</v>
      </c>
      <c r="S91" s="3">
        <f t="shared" si="1"/>
        <v>17</v>
      </c>
      <c r="T91" s="3" t="str">
        <f>_xlfn.XLOOKUP(C91,DB!$A$2:$A$255,DB!$D$2:$D$255,"")</f>
        <v>Sector 3</v>
      </c>
    </row>
    <row r="92" spans="1:20" x14ac:dyDescent="0.2">
      <c r="A92" s="20" t="s">
        <v>207</v>
      </c>
      <c r="B92" s="20" t="s">
        <v>18</v>
      </c>
      <c r="C92" s="20" t="s">
        <v>208</v>
      </c>
      <c r="D92" s="20" t="s">
        <v>29</v>
      </c>
      <c r="E92" s="20" t="s">
        <v>7451</v>
      </c>
      <c r="F92" s="21">
        <v>46320.730428240742</v>
      </c>
      <c r="G92" s="20" t="s">
        <v>777</v>
      </c>
      <c r="H92" s="20" t="s">
        <v>7452</v>
      </c>
      <c r="I92" s="22">
        <v>350</v>
      </c>
      <c r="J92" s="20" t="s">
        <v>23</v>
      </c>
      <c r="K92" s="20" t="s">
        <v>24</v>
      </c>
      <c r="L92" s="22">
        <v>351</v>
      </c>
      <c r="M92" s="20" t="s">
        <v>31</v>
      </c>
      <c r="N92" s="21">
        <v>46320.752303240741</v>
      </c>
      <c r="O92" s="22">
        <v>350</v>
      </c>
      <c r="P92" s="20" t="s">
        <v>26</v>
      </c>
      <c r="Q92" s="22">
        <v>40</v>
      </c>
      <c r="R92" s="3" t="str">
        <f>IF(OR(G92="12R",G92="12L"),_xlfn.XLOOKUP(C92,DB!$A$2:$A$255,DB!$B$2:$B$255,""),IF(OR(G92="30L",G92="30R"),_xlfn.XLOOKUP(C92,DB!$A$2:$A$255,DB!$C$2:$C$255,""),""))</f>
        <v>NOSUG</v>
      </c>
      <c r="S92" s="3">
        <f t="shared" si="1"/>
        <v>17</v>
      </c>
      <c r="T92" s="3" t="str">
        <f>_xlfn.XLOOKUP(C92,DB!$A$2:$A$255,DB!$D$2:$D$255,"")</f>
        <v>Sector 3</v>
      </c>
    </row>
    <row r="93" spans="1:20" x14ac:dyDescent="0.2">
      <c r="A93" s="20" t="s">
        <v>262</v>
      </c>
      <c r="B93" s="20" t="s">
        <v>18</v>
      </c>
      <c r="C93" s="20" t="s">
        <v>134</v>
      </c>
      <c r="D93" s="20" t="s">
        <v>61</v>
      </c>
      <c r="E93" s="20" t="s">
        <v>4516</v>
      </c>
      <c r="F93" s="21">
        <v>46320.735347222224</v>
      </c>
      <c r="G93" s="20" t="s">
        <v>777</v>
      </c>
      <c r="H93" s="20" t="s">
        <v>7453</v>
      </c>
      <c r="I93" s="22">
        <v>350</v>
      </c>
      <c r="J93" s="20" t="s">
        <v>23</v>
      </c>
      <c r="K93" s="20" t="s">
        <v>24</v>
      </c>
      <c r="L93" s="22">
        <v>347</v>
      </c>
      <c r="M93" s="20" t="s">
        <v>31</v>
      </c>
      <c r="N93" s="21">
        <v>46320.756192129629</v>
      </c>
      <c r="O93" s="22">
        <v>330</v>
      </c>
      <c r="P93" s="20" t="s">
        <v>26</v>
      </c>
      <c r="Q93" s="22">
        <v>40</v>
      </c>
      <c r="R93" s="3" t="str">
        <f>IF(OR(G93="12R",G93="12L"),_xlfn.XLOOKUP(C93,DB!$A$2:$A$255,DB!$B$2:$B$255,""),IF(OR(G93="30L",G93="30R"),_xlfn.XLOOKUP(C93,DB!$A$2:$A$255,DB!$C$2:$C$255,""),""))</f>
        <v>NOSUG</v>
      </c>
      <c r="S93" s="3">
        <f t="shared" si="1"/>
        <v>17</v>
      </c>
      <c r="T93" s="3" t="str">
        <f>_xlfn.XLOOKUP(C93,DB!$A$2:$A$255,DB!$D$2:$D$255,"")</f>
        <v>Sector 3</v>
      </c>
    </row>
    <row r="94" spans="1:20" x14ac:dyDescent="0.2">
      <c r="A94" s="20" t="s">
        <v>194</v>
      </c>
      <c r="B94" s="20" t="s">
        <v>18</v>
      </c>
      <c r="C94" s="20" t="s">
        <v>144</v>
      </c>
      <c r="D94" s="20" t="s">
        <v>433</v>
      </c>
      <c r="E94" s="20" t="s">
        <v>7454</v>
      </c>
      <c r="F94" s="21">
        <v>46320.737754629634</v>
      </c>
      <c r="G94" s="20" t="s">
        <v>777</v>
      </c>
      <c r="H94" s="20" t="s">
        <v>7455</v>
      </c>
      <c r="I94" s="22">
        <v>410</v>
      </c>
      <c r="J94" s="20" t="s">
        <v>23</v>
      </c>
      <c r="K94" s="20" t="s">
        <v>24</v>
      </c>
      <c r="L94" s="22">
        <v>354</v>
      </c>
      <c r="M94" s="20" t="s">
        <v>31</v>
      </c>
      <c r="N94" s="21">
        <v>46320.758993055555</v>
      </c>
      <c r="O94" s="22">
        <v>410</v>
      </c>
      <c r="P94" s="20" t="s">
        <v>41</v>
      </c>
      <c r="Q94" s="22">
        <v>40</v>
      </c>
      <c r="R94" s="3" t="str">
        <f>IF(OR(G94="12R",G94="12L"),_xlfn.XLOOKUP(C94,DB!$A$2:$A$255,DB!$B$2:$B$255,""),IF(OR(G94="30L",G94="30R"),_xlfn.XLOOKUP(C94,DB!$A$2:$A$255,DB!$C$2:$C$255,""),""))</f>
        <v>ROTGI</v>
      </c>
      <c r="S94" s="3">
        <f t="shared" si="1"/>
        <v>17</v>
      </c>
      <c r="T94" s="3" t="str">
        <f>_xlfn.XLOOKUP(C94,DB!$A$2:$A$255,DB!$D$2:$D$255,"")</f>
        <v>Sector 3</v>
      </c>
    </row>
    <row r="95" spans="1:20" x14ac:dyDescent="0.2">
      <c r="A95" s="20" t="s">
        <v>3029</v>
      </c>
      <c r="B95" s="20" t="s">
        <v>18</v>
      </c>
      <c r="C95" s="20" t="s">
        <v>205</v>
      </c>
      <c r="D95" s="20" t="s">
        <v>34</v>
      </c>
      <c r="E95" s="20" t="s">
        <v>7456</v>
      </c>
      <c r="F95" s="21">
        <v>46320.739155092597</v>
      </c>
      <c r="G95" s="20" t="s">
        <v>777</v>
      </c>
      <c r="H95" s="20" t="s">
        <v>7457</v>
      </c>
      <c r="I95" s="22">
        <v>350</v>
      </c>
      <c r="J95" s="20" t="s">
        <v>23</v>
      </c>
      <c r="K95" s="20" t="s">
        <v>24</v>
      </c>
      <c r="L95" s="22">
        <v>147</v>
      </c>
      <c r="M95" s="20" t="s">
        <v>40</v>
      </c>
      <c r="N95" s="21">
        <v>46320.749305555553</v>
      </c>
      <c r="O95" s="22">
        <v>240</v>
      </c>
      <c r="P95" s="20" t="s">
        <v>26</v>
      </c>
      <c r="Q95" s="22">
        <v>40</v>
      </c>
      <c r="R95" s="3" t="str">
        <f>IF(OR(G95="12R",G95="12L"),_xlfn.XLOOKUP(C95,DB!$A$2:$A$255,DB!$B$2:$B$255,""),IF(OR(G95="30L",G95="30R"),_xlfn.XLOOKUP(C95,DB!$A$2:$A$255,DB!$C$2:$C$255,""),""))</f>
        <v>NUDAL</v>
      </c>
      <c r="S95" s="3">
        <f t="shared" si="1"/>
        <v>17</v>
      </c>
      <c r="T95" s="3" t="str">
        <f>_xlfn.XLOOKUP(C95,DB!$A$2:$A$255,DB!$D$2:$D$255,"")</f>
        <v>Sector 3</v>
      </c>
    </row>
    <row r="96" spans="1:20" x14ac:dyDescent="0.2">
      <c r="A96" s="20" t="s">
        <v>223</v>
      </c>
      <c r="B96" s="20" t="s">
        <v>18</v>
      </c>
      <c r="C96" s="20" t="s">
        <v>224</v>
      </c>
      <c r="D96" s="20" t="s">
        <v>116</v>
      </c>
      <c r="E96" s="20" t="s">
        <v>250</v>
      </c>
      <c r="F96" s="21">
        <v>46320.740613425922</v>
      </c>
      <c r="G96" s="20" t="s">
        <v>777</v>
      </c>
      <c r="H96" s="20" t="s">
        <v>7458</v>
      </c>
      <c r="I96" s="22">
        <v>400</v>
      </c>
      <c r="J96" s="20" t="s">
        <v>23</v>
      </c>
      <c r="K96" s="20" t="s">
        <v>24</v>
      </c>
      <c r="L96" s="22">
        <v>555</v>
      </c>
      <c r="M96" s="20" t="s">
        <v>130</v>
      </c>
      <c r="N96" s="21">
        <v>46320.773252314815</v>
      </c>
      <c r="O96" s="22">
        <v>380</v>
      </c>
      <c r="P96" s="20" t="s">
        <v>26</v>
      </c>
      <c r="Q96" s="22">
        <v>190</v>
      </c>
      <c r="R96" s="3" t="str">
        <f>IF(OR(G96="12R",G96="12L"),_xlfn.XLOOKUP(C96,DB!$A$2:$A$255,DB!$B$2:$B$255,""),IF(OR(G96="30L",G96="30R"),_xlfn.XLOOKUP(C96,DB!$A$2:$A$255,DB!$C$2:$C$255,""),""))</f>
        <v>NOSUG</v>
      </c>
      <c r="S96" s="3">
        <f t="shared" si="1"/>
        <v>17</v>
      </c>
      <c r="T96" s="3" t="str">
        <f>_xlfn.XLOOKUP(C96,DB!$A$2:$A$255,DB!$D$2:$D$255,"")</f>
        <v>Sector 3</v>
      </c>
    </row>
    <row r="97" spans="1:20" x14ac:dyDescent="0.2">
      <c r="A97" s="20" t="s">
        <v>2071</v>
      </c>
      <c r="B97" s="20" t="s">
        <v>18</v>
      </c>
      <c r="C97" s="20" t="s">
        <v>97</v>
      </c>
      <c r="D97" s="20" t="s">
        <v>770</v>
      </c>
      <c r="E97" s="20"/>
      <c r="F97" s="21">
        <v>46320.741643518515</v>
      </c>
      <c r="G97" s="20" t="s">
        <v>777</v>
      </c>
      <c r="H97" s="20" t="s">
        <v>7459</v>
      </c>
      <c r="I97" s="22">
        <v>400</v>
      </c>
      <c r="J97" s="20" t="s">
        <v>23</v>
      </c>
      <c r="K97" s="20" t="s">
        <v>51</v>
      </c>
      <c r="L97" s="22">
        <v>865</v>
      </c>
      <c r="M97" s="20" t="s">
        <v>99</v>
      </c>
      <c r="N97" s="21">
        <v>46320.788900462961</v>
      </c>
      <c r="O97" s="22">
        <v>242</v>
      </c>
      <c r="P97" s="20" t="s">
        <v>26</v>
      </c>
      <c r="Q97" s="22">
        <v>30</v>
      </c>
      <c r="R97" s="3" t="str">
        <f>IF(OR(G97="12R",G97="12L"),_xlfn.XLOOKUP(C97,DB!$A$2:$A$255,DB!$B$2:$B$255,""),IF(OR(G97="30L",G97="30R"),_xlfn.XLOOKUP(C97,DB!$A$2:$A$255,DB!$C$2:$C$255,""),""))</f>
        <v>UDGUV</v>
      </c>
      <c r="S97" s="3">
        <f t="shared" si="1"/>
        <v>17</v>
      </c>
      <c r="T97" s="3" t="str">
        <f>_xlfn.XLOOKUP(C97,DB!$A$2:$A$255,DB!$D$2:$D$255,"")</f>
        <v>Sector 2</v>
      </c>
    </row>
    <row r="98" spans="1:20" x14ac:dyDescent="0.2">
      <c r="A98" s="20" t="s">
        <v>1402</v>
      </c>
      <c r="B98" s="20" t="s">
        <v>18</v>
      </c>
      <c r="C98" s="20" t="s">
        <v>660</v>
      </c>
      <c r="D98" s="20" t="s">
        <v>29</v>
      </c>
      <c r="E98" s="20" t="s">
        <v>5840</v>
      </c>
      <c r="F98" s="21">
        <v>46320.742604166662</v>
      </c>
      <c r="G98" s="20" t="s">
        <v>777</v>
      </c>
      <c r="H98" s="20" t="s">
        <v>7460</v>
      </c>
      <c r="I98" s="22">
        <v>300</v>
      </c>
      <c r="J98" s="20" t="s">
        <v>23</v>
      </c>
      <c r="K98" s="20" t="s">
        <v>24</v>
      </c>
      <c r="L98" s="22">
        <v>426</v>
      </c>
      <c r="M98" s="20" t="s">
        <v>204</v>
      </c>
      <c r="N98" s="21">
        <v>46320.767384259263</v>
      </c>
      <c r="O98" s="22">
        <v>300</v>
      </c>
      <c r="P98" s="20" t="s">
        <v>26</v>
      </c>
      <c r="Q98" s="22">
        <v>190</v>
      </c>
      <c r="R98" s="3" t="str">
        <f>IF(OR(G98="12R",G98="12L"),_xlfn.XLOOKUP(C98,DB!$A$2:$A$255,DB!$B$2:$B$255,""),IF(OR(G98="30L",G98="30R"),_xlfn.XLOOKUP(C98,DB!$A$2:$A$255,DB!$C$2:$C$255,""),""))</f>
        <v>NOSUG</v>
      </c>
      <c r="S98" s="3">
        <f t="shared" si="1"/>
        <v>17</v>
      </c>
      <c r="T98" s="3" t="str">
        <f>_xlfn.XLOOKUP(C98,DB!$A$2:$A$255,DB!$D$2:$D$255,"")</f>
        <v>Sector 3</v>
      </c>
    </row>
    <row r="99" spans="1:20" x14ac:dyDescent="0.2">
      <c r="A99" s="20" t="s">
        <v>198</v>
      </c>
      <c r="B99" s="20" t="s">
        <v>18</v>
      </c>
      <c r="C99" s="20" t="s">
        <v>199</v>
      </c>
      <c r="D99" s="20" t="s">
        <v>61</v>
      </c>
      <c r="E99" s="20" t="s">
        <v>7461</v>
      </c>
      <c r="F99" s="21">
        <v>46320.743888888886</v>
      </c>
      <c r="G99" s="20" t="s">
        <v>777</v>
      </c>
      <c r="H99" s="20" t="s">
        <v>7462</v>
      </c>
      <c r="I99" s="22">
        <v>310</v>
      </c>
      <c r="J99" s="20" t="s">
        <v>23</v>
      </c>
      <c r="K99" s="20" t="s">
        <v>24</v>
      </c>
      <c r="L99" s="22">
        <v>346</v>
      </c>
      <c r="M99" s="20" t="s">
        <v>31</v>
      </c>
      <c r="N99" s="21">
        <v>46320.764594907407</v>
      </c>
      <c r="O99" s="22">
        <v>310</v>
      </c>
      <c r="P99" s="20" t="s">
        <v>26</v>
      </c>
      <c r="Q99" s="22">
        <v>40</v>
      </c>
      <c r="R99" s="3" t="str">
        <f>IF(OR(G99="12R",G99="12L"),_xlfn.XLOOKUP(C99,DB!$A$2:$A$255,DB!$B$2:$B$255,""),IF(OR(G99="30L",G99="30R"),_xlfn.XLOOKUP(C99,DB!$A$2:$A$255,DB!$C$2:$C$255,""),""))</f>
        <v>ROTGI</v>
      </c>
      <c r="S99" s="3">
        <f t="shared" si="1"/>
        <v>17</v>
      </c>
      <c r="T99" s="3" t="str">
        <f>_xlfn.XLOOKUP(C99,DB!$A$2:$A$255,DB!$D$2:$D$255,"")</f>
        <v>Sector 3</v>
      </c>
    </row>
    <row r="100" spans="1:20" x14ac:dyDescent="0.2">
      <c r="A100" s="20" t="s">
        <v>236</v>
      </c>
      <c r="B100" s="20" t="s">
        <v>18</v>
      </c>
      <c r="C100" s="20" t="s">
        <v>43</v>
      </c>
      <c r="D100" s="20" t="s">
        <v>129</v>
      </c>
      <c r="E100" s="20" t="s">
        <v>7463</v>
      </c>
      <c r="F100" s="21">
        <v>46320.745740740742</v>
      </c>
      <c r="G100" s="20" t="s">
        <v>777</v>
      </c>
      <c r="H100" s="20" t="s">
        <v>7464</v>
      </c>
      <c r="I100" s="22">
        <v>380</v>
      </c>
      <c r="J100" s="20" t="s">
        <v>23</v>
      </c>
      <c r="K100" s="20" t="s">
        <v>24</v>
      </c>
      <c r="L100" s="22">
        <v>849</v>
      </c>
      <c r="M100" s="20" t="s">
        <v>46</v>
      </c>
      <c r="N100" s="21">
        <v>46320.794039351851</v>
      </c>
      <c r="O100" s="22">
        <v>380</v>
      </c>
      <c r="P100" s="20" t="s">
        <v>26</v>
      </c>
      <c r="Q100" s="22">
        <v>190</v>
      </c>
      <c r="R100" s="3" t="str">
        <f>IF(OR(G100="12R",G100="12L"),_xlfn.XLOOKUP(C100,DB!$A$2:$A$255,DB!$B$2:$B$255,""),IF(OR(G100="30L",G100="30R"),_xlfn.XLOOKUP(C100,DB!$A$2:$A$255,DB!$C$2:$C$255,""),""))</f>
        <v>UDGUV</v>
      </c>
      <c r="S100" s="3">
        <f t="shared" si="1"/>
        <v>17</v>
      </c>
      <c r="T100" s="3" t="str">
        <f>_xlfn.XLOOKUP(C100,DB!$A$2:$A$255,DB!$D$2:$D$255,"")</f>
        <v>Sector 2</v>
      </c>
    </row>
    <row r="101" spans="1:20" x14ac:dyDescent="0.2">
      <c r="A101" s="20" t="s">
        <v>233</v>
      </c>
      <c r="B101" s="20" t="s">
        <v>18</v>
      </c>
      <c r="C101" s="20" t="s">
        <v>234</v>
      </c>
      <c r="D101" s="20" t="s">
        <v>44</v>
      </c>
      <c r="E101" s="20" t="s">
        <v>3420</v>
      </c>
      <c r="F101" s="21">
        <v>46320.747604166667</v>
      </c>
      <c r="G101" s="20" t="s">
        <v>777</v>
      </c>
      <c r="H101" s="20" t="s">
        <v>7465</v>
      </c>
      <c r="I101" s="22">
        <v>320</v>
      </c>
      <c r="J101" s="20" t="s">
        <v>23</v>
      </c>
      <c r="K101" s="20" t="s">
        <v>24</v>
      </c>
      <c r="L101" s="22">
        <v>877</v>
      </c>
      <c r="M101" s="20" t="s">
        <v>36</v>
      </c>
      <c r="N101" s="21">
        <v>46320.794583333336</v>
      </c>
      <c r="O101" s="22">
        <v>320</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220</v>
      </c>
      <c r="B102" s="20" t="s">
        <v>18</v>
      </c>
      <c r="C102" s="20" t="s">
        <v>221</v>
      </c>
      <c r="D102" s="20" t="s">
        <v>20</v>
      </c>
      <c r="E102" s="20" t="s">
        <v>562</v>
      </c>
      <c r="F102" s="21">
        <v>46320.750254629631</v>
      </c>
      <c r="G102" s="20" t="s">
        <v>777</v>
      </c>
      <c r="H102" s="20" t="s">
        <v>7466</v>
      </c>
      <c r="I102" s="22">
        <v>340</v>
      </c>
      <c r="J102" s="20" t="s">
        <v>23</v>
      </c>
      <c r="K102" s="20" t="s">
        <v>24</v>
      </c>
      <c r="L102" s="22">
        <v>849</v>
      </c>
      <c r="M102" s="20" t="s">
        <v>46</v>
      </c>
      <c r="N102" s="21">
        <v>46320.797569444447</v>
      </c>
      <c r="O102" s="22">
        <v>340</v>
      </c>
      <c r="P102" s="20" t="s">
        <v>26</v>
      </c>
      <c r="Q102" s="22">
        <v>190</v>
      </c>
      <c r="R102" s="3" t="str">
        <f>IF(OR(G102="12R",G102="12L"),_xlfn.XLOOKUP(C102,DB!$A$2:$A$255,DB!$B$2:$B$255,""),IF(OR(G102="30L",G102="30R"),_xlfn.XLOOKUP(C102,DB!$A$2:$A$255,DB!$C$2:$C$255,""),""))</f>
        <v>UDGUV</v>
      </c>
      <c r="S102" s="3">
        <f t="shared" si="1"/>
        <v>18</v>
      </c>
      <c r="T102" s="3" t="str">
        <f>_xlfn.XLOOKUP(C102,DB!$A$2:$A$255,DB!$D$2:$D$255,"")</f>
        <v>Sector 2</v>
      </c>
    </row>
    <row r="103" spans="1:20" x14ac:dyDescent="0.2">
      <c r="A103" s="20" t="s">
        <v>305</v>
      </c>
      <c r="B103" s="20" t="s">
        <v>18</v>
      </c>
      <c r="C103" s="20" t="s">
        <v>148</v>
      </c>
      <c r="D103" s="20" t="s">
        <v>61</v>
      </c>
      <c r="E103" s="20" t="s">
        <v>7467</v>
      </c>
      <c r="F103" s="21">
        <v>46320.751064814816</v>
      </c>
      <c r="G103" s="20" t="s">
        <v>777</v>
      </c>
      <c r="H103" s="20" t="s">
        <v>7468</v>
      </c>
      <c r="I103" s="22">
        <v>350</v>
      </c>
      <c r="J103" s="20" t="s">
        <v>23</v>
      </c>
      <c r="K103" s="20" t="s">
        <v>24</v>
      </c>
      <c r="L103" s="22">
        <v>152</v>
      </c>
      <c r="M103" s="20" t="s">
        <v>40</v>
      </c>
      <c r="N103" s="21">
        <v>46320.761643518519</v>
      </c>
      <c r="O103" s="22">
        <v>230</v>
      </c>
      <c r="P103" s="20" t="s">
        <v>26</v>
      </c>
      <c r="Q103" s="22">
        <v>40</v>
      </c>
      <c r="R103" s="3" t="str">
        <f>IF(OR(G103="12R",G103="12L"),_xlfn.XLOOKUP(C103,DB!$A$2:$A$255,DB!$B$2:$B$255,""),IF(OR(G103="30L",G103="30R"),_xlfn.XLOOKUP(C103,DB!$A$2:$A$255,DB!$C$2:$C$255,""),""))</f>
        <v>NUDAL</v>
      </c>
      <c r="S103" s="3">
        <f t="shared" si="1"/>
        <v>18</v>
      </c>
      <c r="T103" s="3" t="str">
        <f>_xlfn.XLOOKUP(C103,DB!$A$2:$A$255,DB!$D$2:$D$255,"")</f>
        <v>Sector 3</v>
      </c>
    </row>
    <row r="104" spans="1:20" x14ac:dyDescent="0.2">
      <c r="A104" s="20" t="s">
        <v>232</v>
      </c>
      <c r="B104" s="20" t="s">
        <v>18</v>
      </c>
      <c r="C104" s="20" t="s">
        <v>170</v>
      </c>
      <c r="D104" s="20" t="s">
        <v>20</v>
      </c>
      <c r="E104" s="20" t="s">
        <v>4706</v>
      </c>
      <c r="F104" s="21">
        <v>46320.752476851849</v>
      </c>
      <c r="G104" s="20" t="s">
        <v>777</v>
      </c>
      <c r="H104" s="20" t="s">
        <v>7469</v>
      </c>
      <c r="I104" s="22">
        <v>350</v>
      </c>
      <c r="J104" s="20" t="s">
        <v>23</v>
      </c>
      <c r="K104" s="20" t="s">
        <v>24</v>
      </c>
      <c r="L104" s="22">
        <v>345</v>
      </c>
      <c r="M104" s="20" t="s">
        <v>31</v>
      </c>
      <c r="N104" s="21">
        <v>46320.772719907407</v>
      </c>
      <c r="O104" s="22">
        <v>350</v>
      </c>
      <c r="P104" s="20" t="s">
        <v>26</v>
      </c>
      <c r="Q104" s="22">
        <v>40</v>
      </c>
      <c r="R104" s="3" t="str">
        <f>IF(OR(G104="12R",G104="12L"),_xlfn.XLOOKUP(C104,DB!$A$2:$A$255,DB!$B$2:$B$255,""),IF(OR(G104="30L",G104="30R"),_xlfn.XLOOKUP(C104,DB!$A$2:$A$255,DB!$C$2:$C$255,""),""))</f>
        <v>ROTGI</v>
      </c>
      <c r="S104" s="3">
        <f t="shared" si="1"/>
        <v>18</v>
      </c>
      <c r="T104" s="3" t="str">
        <f>_xlfn.XLOOKUP(C104,DB!$A$2:$A$255,DB!$D$2:$D$255,"")</f>
        <v>Sector 3</v>
      </c>
    </row>
    <row r="105" spans="1:20" x14ac:dyDescent="0.2">
      <c r="A105" s="20" t="s">
        <v>226</v>
      </c>
      <c r="B105" s="20" t="s">
        <v>18</v>
      </c>
      <c r="C105" s="20" t="s">
        <v>227</v>
      </c>
      <c r="D105" s="20" t="s">
        <v>54</v>
      </c>
      <c r="E105" s="20" t="s">
        <v>4087</v>
      </c>
      <c r="F105" s="21">
        <v>46320.753368055557</v>
      </c>
      <c r="G105" s="20" t="s">
        <v>777</v>
      </c>
      <c r="H105" s="20" t="s">
        <v>7470</v>
      </c>
      <c r="I105" s="22">
        <v>310</v>
      </c>
      <c r="J105" s="20" t="s">
        <v>23</v>
      </c>
      <c r="K105" s="20" t="s">
        <v>24</v>
      </c>
      <c r="L105" s="22">
        <v>177</v>
      </c>
      <c r="M105" s="20" t="s">
        <v>7471</v>
      </c>
      <c r="N105" s="21">
        <v>46320.763865740737</v>
      </c>
      <c r="O105" s="22">
        <v>275</v>
      </c>
      <c r="P105" s="20" t="s">
        <v>26</v>
      </c>
      <c r="Q105" s="22">
        <v>190</v>
      </c>
      <c r="R105" s="3" t="str">
        <f>IF(OR(G105="12R",G105="12L"),_xlfn.XLOOKUP(C105,DB!$A$2:$A$255,DB!$B$2:$B$255,""),IF(OR(G105="30L",G105="30R"),_xlfn.XLOOKUP(C105,DB!$A$2:$A$255,DB!$C$2:$C$255,""),""))</f>
        <v>CZM</v>
      </c>
      <c r="S105" s="3">
        <f t="shared" si="1"/>
        <v>18</v>
      </c>
      <c r="T105" s="3" t="str">
        <f>_xlfn.XLOOKUP(C105,DB!$A$2:$A$255,DB!$D$2:$D$255,"")</f>
        <v>Sector 7</v>
      </c>
    </row>
    <row r="106" spans="1:20" x14ac:dyDescent="0.2">
      <c r="A106" s="20" t="s">
        <v>240</v>
      </c>
      <c r="B106" s="20" t="s">
        <v>18</v>
      </c>
      <c r="C106" s="20" t="s">
        <v>28</v>
      </c>
      <c r="D106" s="20" t="s">
        <v>241</v>
      </c>
      <c r="E106" s="20" t="s">
        <v>7472</v>
      </c>
      <c r="F106" s="21">
        <v>46320.754629629635</v>
      </c>
      <c r="G106" s="20" t="s">
        <v>777</v>
      </c>
      <c r="H106" s="20" t="s">
        <v>7473</v>
      </c>
      <c r="I106" s="22">
        <v>370</v>
      </c>
      <c r="J106" s="20" t="s">
        <v>23</v>
      </c>
      <c r="K106" s="20" t="s">
        <v>24</v>
      </c>
      <c r="L106" s="22">
        <v>346</v>
      </c>
      <c r="M106" s="20" t="s">
        <v>31</v>
      </c>
      <c r="N106" s="21">
        <v>46320.776030092587</v>
      </c>
      <c r="O106" s="22">
        <v>390</v>
      </c>
      <c r="P106" s="20" t="s">
        <v>26</v>
      </c>
      <c r="Q106" s="22">
        <v>40</v>
      </c>
      <c r="R106" s="3" t="str">
        <f>IF(OR(G106="12R",G106="12L"),_xlfn.XLOOKUP(C106,DB!$A$2:$A$255,DB!$B$2:$B$255,""),IF(OR(G106="30L",G106="30R"),_xlfn.XLOOKUP(C106,DB!$A$2:$A$255,DB!$C$2:$C$255,""),""))</f>
        <v>ROTGI</v>
      </c>
      <c r="S106" s="3">
        <f t="shared" si="1"/>
        <v>18</v>
      </c>
      <c r="T106" s="3" t="str">
        <f>_xlfn.XLOOKUP(C106,DB!$A$2:$A$255,DB!$D$2:$D$255,"")</f>
        <v>Sector 3</v>
      </c>
    </row>
    <row r="107" spans="1:20" x14ac:dyDescent="0.2">
      <c r="A107" s="20" t="s">
        <v>228</v>
      </c>
      <c r="B107" s="20" t="s">
        <v>18</v>
      </c>
      <c r="C107" s="20" t="s">
        <v>19</v>
      </c>
      <c r="D107" s="20" t="s">
        <v>20</v>
      </c>
      <c r="E107" s="20" t="s">
        <v>579</v>
      </c>
      <c r="F107" s="21">
        <v>46320.755543981482</v>
      </c>
      <c r="G107" s="20" t="s">
        <v>777</v>
      </c>
      <c r="H107" s="20" t="s">
        <v>7474</v>
      </c>
      <c r="I107" s="22">
        <v>340</v>
      </c>
      <c r="J107" s="20" t="s">
        <v>23</v>
      </c>
      <c r="K107" s="20" t="s">
        <v>24</v>
      </c>
      <c r="L107" s="22">
        <v>860</v>
      </c>
      <c r="M107" s="20" t="s">
        <v>181</v>
      </c>
      <c r="N107" s="21">
        <v>46320.803518518514</v>
      </c>
      <c r="O107" s="22">
        <v>340</v>
      </c>
      <c r="P107" s="20" t="s">
        <v>26</v>
      </c>
      <c r="Q107" s="22">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242</v>
      </c>
      <c r="B108" s="20" t="s">
        <v>18</v>
      </c>
      <c r="C108" s="20" t="s">
        <v>203</v>
      </c>
      <c r="D108" s="20" t="s">
        <v>61</v>
      </c>
      <c r="E108" s="20" t="s">
        <v>7475</v>
      </c>
      <c r="F108" s="21">
        <v>46320.756747685184</v>
      </c>
      <c r="G108" s="20" t="s">
        <v>777</v>
      </c>
      <c r="H108" s="20" t="s">
        <v>7476</v>
      </c>
      <c r="I108" s="22">
        <v>330</v>
      </c>
      <c r="J108" s="20" t="s">
        <v>23</v>
      </c>
      <c r="K108" s="20" t="s">
        <v>24</v>
      </c>
      <c r="L108" s="22">
        <v>348</v>
      </c>
      <c r="M108" s="20" t="s">
        <v>31</v>
      </c>
      <c r="N108" s="21">
        <v>46320.777835648143</v>
      </c>
      <c r="O108" s="22">
        <v>330</v>
      </c>
      <c r="P108" s="20" t="s">
        <v>26</v>
      </c>
      <c r="Q108" s="22">
        <v>40</v>
      </c>
      <c r="R108" s="3" t="str">
        <f>IF(OR(G108="12R",G108="12L"),_xlfn.XLOOKUP(C108,DB!$A$2:$A$255,DB!$B$2:$B$255,""),IF(OR(G108="30L",G108="30R"),_xlfn.XLOOKUP(C108,DB!$A$2:$A$255,DB!$C$2:$C$255,""),""))</f>
        <v>NOSUG</v>
      </c>
      <c r="S108" s="3">
        <f t="shared" si="1"/>
        <v>18</v>
      </c>
      <c r="T108" s="3" t="str">
        <f>_xlfn.XLOOKUP(C108,DB!$A$2:$A$255,DB!$D$2:$D$255,"")</f>
        <v>Sector 3</v>
      </c>
    </row>
    <row r="109" spans="1:20" x14ac:dyDescent="0.2">
      <c r="A109" s="20" t="s">
        <v>717</v>
      </c>
      <c r="B109" s="20" t="s">
        <v>18</v>
      </c>
      <c r="C109" s="20" t="s">
        <v>718</v>
      </c>
      <c r="D109" s="20" t="s">
        <v>366</v>
      </c>
      <c r="E109" s="20" t="s">
        <v>7477</v>
      </c>
      <c r="F109" s="21">
        <v>46320.757939814815</v>
      </c>
      <c r="G109" s="20" t="s">
        <v>777</v>
      </c>
      <c r="H109" s="20" t="s">
        <v>7478</v>
      </c>
      <c r="I109" s="22">
        <v>390</v>
      </c>
      <c r="J109" s="20" t="s">
        <v>23</v>
      </c>
      <c r="K109" s="20" t="s">
        <v>24</v>
      </c>
      <c r="L109" s="22">
        <v>247</v>
      </c>
      <c r="M109" s="20" t="s">
        <v>56</v>
      </c>
      <c r="N109" s="21">
        <v>46320.772511574076</v>
      </c>
      <c r="O109" s="22">
        <v>303</v>
      </c>
      <c r="P109" s="20" t="s">
        <v>41</v>
      </c>
      <c r="Q109" s="22">
        <v>190</v>
      </c>
      <c r="R109" s="3" t="str">
        <f>IF(OR(G109="12R",G109="12L"),_xlfn.XLOOKUP(C109,DB!$A$2:$A$255,DB!$B$2:$B$255,""),IF(OR(G109="30L",G109="30R"),_xlfn.XLOOKUP(C109,DB!$A$2:$A$255,DB!$C$2:$C$255,""),""))</f>
        <v>CZM</v>
      </c>
      <c r="S109" s="3">
        <f t="shared" si="1"/>
        <v>18</v>
      </c>
      <c r="T109" s="3" t="str">
        <f>_xlfn.XLOOKUP(C109,DB!$A$2:$A$255,DB!$D$2:$D$255,"")</f>
        <v>Sector 7</v>
      </c>
    </row>
    <row r="110" spans="1:20" x14ac:dyDescent="0.2">
      <c r="A110" s="20" t="s">
        <v>7479</v>
      </c>
      <c r="B110" s="20" t="s">
        <v>18</v>
      </c>
      <c r="C110" s="20" t="s">
        <v>5635</v>
      </c>
      <c r="D110" s="20" t="s">
        <v>653</v>
      </c>
      <c r="E110" s="20" t="s">
        <v>7480</v>
      </c>
      <c r="F110" s="21">
        <v>46320.759247685186</v>
      </c>
      <c r="G110" s="20" t="s">
        <v>777</v>
      </c>
      <c r="H110" s="20" t="s">
        <v>7481</v>
      </c>
      <c r="I110" s="22">
        <v>430</v>
      </c>
      <c r="J110" s="20" t="s">
        <v>23</v>
      </c>
      <c r="K110" s="20" t="s">
        <v>152</v>
      </c>
      <c r="L110" s="22">
        <v>530</v>
      </c>
      <c r="M110" s="20" t="s">
        <v>130</v>
      </c>
      <c r="N110" s="21">
        <v>46320.791122685187</v>
      </c>
      <c r="O110" s="22">
        <v>430</v>
      </c>
      <c r="P110" s="20" t="s">
        <v>26</v>
      </c>
      <c r="Q110" s="22">
        <v>30</v>
      </c>
      <c r="R110" s="3" t="str">
        <f>IF(OR(G110="12R",G110="12L"),_xlfn.XLOOKUP(C110,DB!$A$2:$A$255,DB!$B$2:$B$255,""),IF(OR(G110="30L",G110="30R"),_xlfn.XLOOKUP(C110,DB!$A$2:$A$255,DB!$C$2:$C$255,""),""))</f>
        <v>NOSUG</v>
      </c>
      <c r="S110" s="3">
        <f t="shared" si="1"/>
        <v>18</v>
      </c>
      <c r="T110" s="3" t="str">
        <f>_xlfn.XLOOKUP(C110,DB!$A$2:$A$255,DB!$D$2:$D$255,"")</f>
        <v>Sector 3</v>
      </c>
    </row>
    <row r="111" spans="1:20" x14ac:dyDescent="0.2">
      <c r="A111" s="20" t="s">
        <v>217</v>
      </c>
      <c r="B111" s="20" t="s">
        <v>18</v>
      </c>
      <c r="C111" s="20" t="s">
        <v>33</v>
      </c>
      <c r="D111" s="20" t="s">
        <v>34</v>
      </c>
      <c r="E111" s="20" t="s">
        <v>159</v>
      </c>
      <c r="F111" s="21">
        <v>46320.760196759264</v>
      </c>
      <c r="G111" s="20" t="s">
        <v>777</v>
      </c>
      <c r="H111" s="20" t="s">
        <v>7482</v>
      </c>
      <c r="I111" s="22">
        <v>360</v>
      </c>
      <c r="J111" s="20" t="s">
        <v>23</v>
      </c>
      <c r="K111" s="20" t="s">
        <v>24</v>
      </c>
      <c r="L111" s="22">
        <v>868</v>
      </c>
      <c r="M111" s="20" t="s">
        <v>36</v>
      </c>
      <c r="N111" s="21">
        <v>46320.808587962965</v>
      </c>
      <c r="O111" s="22">
        <v>360</v>
      </c>
      <c r="P111" s="20" t="s">
        <v>26</v>
      </c>
      <c r="Q111" s="22">
        <v>190</v>
      </c>
      <c r="R111" s="3" t="str">
        <f>IF(OR(G111="12R",G111="12L"),_xlfn.XLOOKUP(C111,DB!$A$2:$A$255,DB!$B$2:$B$255,""),IF(OR(G111="30L",G111="30R"),_xlfn.XLOOKUP(C111,DB!$A$2:$A$255,DB!$C$2:$C$255,""),""))</f>
        <v>UDGUV</v>
      </c>
      <c r="S111" s="3">
        <f t="shared" si="1"/>
        <v>18</v>
      </c>
      <c r="T111" s="3" t="str">
        <f>_xlfn.XLOOKUP(C111,DB!$A$2:$A$255,DB!$D$2:$D$255,"")</f>
        <v>Sector 2</v>
      </c>
    </row>
    <row r="112" spans="1:20" x14ac:dyDescent="0.2">
      <c r="A112" s="20" t="s">
        <v>669</v>
      </c>
      <c r="B112" s="20" t="s">
        <v>18</v>
      </c>
      <c r="C112" s="20" t="s">
        <v>317</v>
      </c>
      <c r="D112" s="20" t="s">
        <v>20</v>
      </c>
      <c r="E112" s="20" t="s">
        <v>6782</v>
      </c>
      <c r="F112" s="21">
        <v>46320.760960648149</v>
      </c>
      <c r="G112" s="20" t="s">
        <v>777</v>
      </c>
      <c r="H112" s="20" t="s">
        <v>7483</v>
      </c>
      <c r="I112" s="22">
        <v>340</v>
      </c>
      <c r="J112" s="20" t="s">
        <v>23</v>
      </c>
      <c r="K112" s="20" t="s">
        <v>24</v>
      </c>
      <c r="L112" s="22">
        <v>529</v>
      </c>
      <c r="M112" s="20" t="s">
        <v>130</v>
      </c>
      <c r="N112" s="21">
        <v>46320.791932870372</v>
      </c>
      <c r="O112" s="22">
        <v>340</v>
      </c>
      <c r="P112" s="20" t="s">
        <v>26</v>
      </c>
      <c r="Q112" s="22">
        <v>190</v>
      </c>
      <c r="R112" s="3" t="str">
        <f>IF(OR(G112="12R",G112="12L"),_xlfn.XLOOKUP(C112,DB!$A$2:$A$255,DB!$B$2:$B$255,""),IF(OR(G112="30L",G112="30R"),_xlfn.XLOOKUP(C112,DB!$A$2:$A$255,DB!$C$2:$C$255,""),""))</f>
        <v>UDGUV</v>
      </c>
      <c r="S112" s="3">
        <f t="shared" si="1"/>
        <v>18</v>
      </c>
      <c r="T112" s="3" t="str">
        <f>_xlfn.XLOOKUP(C112,DB!$A$2:$A$255,DB!$D$2:$D$255,"")</f>
        <v>Sector 2</v>
      </c>
    </row>
    <row r="113" spans="1:20" x14ac:dyDescent="0.2">
      <c r="A113" s="20" t="s">
        <v>171</v>
      </c>
      <c r="B113" s="20" t="s">
        <v>18</v>
      </c>
      <c r="C113" s="20" t="s">
        <v>172</v>
      </c>
      <c r="D113" s="20" t="s">
        <v>54</v>
      </c>
      <c r="E113" s="20" t="s">
        <v>449</v>
      </c>
      <c r="F113" s="21">
        <v>46320.762071759258</v>
      </c>
      <c r="G113" s="20" t="s">
        <v>777</v>
      </c>
      <c r="H113" s="20" t="s">
        <v>7484</v>
      </c>
      <c r="I113" s="22">
        <v>380</v>
      </c>
      <c r="J113" s="20" t="s">
        <v>23</v>
      </c>
      <c r="K113" s="20" t="s">
        <v>24</v>
      </c>
      <c r="L113" s="22">
        <v>344</v>
      </c>
      <c r="M113" s="20" t="s">
        <v>5632</v>
      </c>
      <c r="N113" s="21">
        <v>46320.7809837963</v>
      </c>
      <c r="O113" s="22">
        <v>380</v>
      </c>
      <c r="P113" s="20" t="s">
        <v>26</v>
      </c>
      <c r="Q113" s="22">
        <v>190</v>
      </c>
      <c r="R113" s="3" t="str">
        <f>IF(OR(G113="12R",G113="12L"),_xlfn.XLOOKUP(C113,DB!$A$2:$A$255,DB!$B$2:$B$255,""),IF(OR(G113="30L",G113="30R"),_xlfn.XLOOKUP(C113,DB!$A$2:$A$255,DB!$C$2:$C$255,""),""))</f>
        <v>CZM</v>
      </c>
      <c r="S113" s="3">
        <f t="shared" si="1"/>
        <v>18</v>
      </c>
      <c r="T113" s="3" t="str">
        <f>_xlfn.XLOOKUP(C113,DB!$A$2:$A$255,DB!$D$2:$D$255,"")</f>
        <v>Sector 7</v>
      </c>
    </row>
    <row r="114" spans="1:20" x14ac:dyDescent="0.2">
      <c r="A114" s="20" t="s">
        <v>389</v>
      </c>
      <c r="B114" s="20" t="s">
        <v>18</v>
      </c>
      <c r="C114" s="20" t="s">
        <v>390</v>
      </c>
      <c r="D114" s="20" t="s">
        <v>34</v>
      </c>
      <c r="E114" s="20" t="s">
        <v>7485</v>
      </c>
      <c r="F114" s="21">
        <v>46320.762997685189</v>
      </c>
      <c r="G114" s="20" t="s">
        <v>777</v>
      </c>
      <c r="H114" s="20" t="s">
        <v>7486</v>
      </c>
      <c r="I114" s="22">
        <v>290</v>
      </c>
      <c r="J114" s="20" t="s">
        <v>23</v>
      </c>
      <c r="K114" s="20" t="s">
        <v>24</v>
      </c>
      <c r="L114" s="22">
        <v>348</v>
      </c>
      <c r="M114" s="20" t="s">
        <v>31</v>
      </c>
      <c r="N114" s="21">
        <v>46320.782638888893</v>
      </c>
      <c r="O114" s="22">
        <v>270</v>
      </c>
      <c r="P114" s="20" t="s">
        <v>26</v>
      </c>
      <c r="Q114" s="22">
        <v>40</v>
      </c>
      <c r="R114" s="3" t="str">
        <f>IF(OR(G114="12R",G114="12L"),_xlfn.XLOOKUP(C114,DB!$A$2:$A$255,DB!$B$2:$B$255,""),IF(OR(G114="30L",G114="30R"),_xlfn.XLOOKUP(C114,DB!$A$2:$A$255,DB!$C$2:$C$255,""),""))</f>
        <v>ROTGI</v>
      </c>
      <c r="S114" s="3">
        <f t="shared" si="1"/>
        <v>18</v>
      </c>
      <c r="T114" s="3" t="str">
        <f>_xlfn.XLOOKUP(C114,DB!$A$2:$A$255,DB!$D$2:$D$255,"")</f>
        <v>Sector 3</v>
      </c>
    </row>
    <row r="115" spans="1:20" x14ac:dyDescent="0.2">
      <c r="A115" s="20" t="s">
        <v>483</v>
      </c>
      <c r="B115" s="20" t="s">
        <v>18</v>
      </c>
      <c r="C115" s="20" t="s">
        <v>484</v>
      </c>
      <c r="D115" s="20" t="s">
        <v>34</v>
      </c>
      <c r="E115" s="20" t="s">
        <v>6468</v>
      </c>
      <c r="F115" s="21">
        <v>46320.763923611114</v>
      </c>
      <c r="G115" s="20" t="s">
        <v>777</v>
      </c>
      <c r="H115" s="20" t="s">
        <v>7487</v>
      </c>
      <c r="I115" s="22">
        <v>340</v>
      </c>
      <c r="J115" s="20" t="s">
        <v>23</v>
      </c>
      <c r="K115" s="20" t="s">
        <v>24</v>
      </c>
      <c r="L115" s="22">
        <v>988</v>
      </c>
      <c r="M115" s="20" t="s">
        <v>486</v>
      </c>
      <c r="N115" s="21">
        <v>46320.818344907406</v>
      </c>
      <c r="O115" s="22">
        <v>226</v>
      </c>
      <c r="P115" s="20" t="s">
        <v>26</v>
      </c>
      <c r="Q115" s="22">
        <v>190</v>
      </c>
      <c r="R115" s="3" t="str">
        <f>IF(OR(G115="12R",G115="12L"),_xlfn.XLOOKUP(C115,DB!$A$2:$A$255,DB!$B$2:$B$255,""),IF(OR(G115="30L",G115="30R"),_xlfn.XLOOKUP(C115,DB!$A$2:$A$255,DB!$C$2:$C$255,""),""))</f>
        <v>UDGUV</v>
      </c>
      <c r="S115" s="3">
        <f t="shared" si="1"/>
        <v>18</v>
      </c>
      <c r="T115" s="3" t="str">
        <f>_xlfn.XLOOKUP(C115,DB!$A$2:$A$255,DB!$D$2:$D$255,"")</f>
        <v>Sector 2</v>
      </c>
    </row>
    <row r="116" spans="1:20" x14ac:dyDescent="0.2">
      <c r="A116" s="20" t="s">
        <v>229</v>
      </c>
      <c r="B116" s="20" t="s">
        <v>18</v>
      </c>
      <c r="C116" s="20" t="s">
        <v>230</v>
      </c>
      <c r="D116" s="20" t="s">
        <v>61</v>
      </c>
      <c r="E116" s="20" t="s">
        <v>7488</v>
      </c>
      <c r="F116" s="21">
        <v>46320.76461805556</v>
      </c>
      <c r="G116" s="20" t="s">
        <v>777</v>
      </c>
      <c r="H116" s="20" t="s">
        <v>7489</v>
      </c>
      <c r="I116" s="22">
        <v>320</v>
      </c>
      <c r="J116" s="20" t="s">
        <v>23</v>
      </c>
      <c r="K116" s="20" t="s">
        <v>24</v>
      </c>
      <c r="L116" s="22">
        <v>364</v>
      </c>
      <c r="M116" s="20" t="s">
        <v>269</v>
      </c>
      <c r="N116" s="21">
        <v>46320.786539351851</v>
      </c>
      <c r="O116" s="22">
        <v>320</v>
      </c>
      <c r="P116" s="20" t="s">
        <v>26</v>
      </c>
      <c r="Q116" s="22">
        <v>190</v>
      </c>
      <c r="R116" s="3" t="str">
        <f>IF(OR(G116="12R",G116="12L"),_xlfn.XLOOKUP(C116,DB!$A$2:$A$255,DB!$B$2:$B$255,""),IF(OR(G116="30L",G116="30R"),_xlfn.XLOOKUP(C116,DB!$A$2:$A$255,DB!$C$2:$C$255,""),""))</f>
        <v>ROTGI</v>
      </c>
      <c r="S116" s="3">
        <f t="shared" si="1"/>
        <v>18</v>
      </c>
      <c r="T116" s="3" t="str">
        <f>_xlfn.XLOOKUP(C116,DB!$A$2:$A$255,DB!$D$2:$D$255,"")</f>
        <v>Sector 3</v>
      </c>
    </row>
    <row r="117" spans="1:20" x14ac:dyDescent="0.2">
      <c r="A117" s="20" t="s">
        <v>253</v>
      </c>
      <c r="B117" s="20" t="s">
        <v>18</v>
      </c>
      <c r="C117" s="20" t="s">
        <v>136</v>
      </c>
      <c r="D117" s="20" t="s">
        <v>44</v>
      </c>
      <c r="E117" s="20" t="s">
        <v>6589</v>
      </c>
      <c r="F117" s="21">
        <v>46320.765844907408</v>
      </c>
      <c r="G117" s="20" t="s">
        <v>777</v>
      </c>
      <c r="H117" s="20" t="s">
        <v>7490</v>
      </c>
      <c r="I117" s="22">
        <v>330</v>
      </c>
      <c r="J117" s="20" t="s">
        <v>23</v>
      </c>
      <c r="K117" s="20" t="s">
        <v>24</v>
      </c>
      <c r="L117" s="22">
        <v>347</v>
      </c>
      <c r="M117" s="20" t="s">
        <v>31</v>
      </c>
      <c r="N117" s="21">
        <v>46320.786898148144</v>
      </c>
      <c r="O117" s="22">
        <v>330</v>
      </c>
      <c r="P117" s="20" t="s">
        <v>26</v>
      </c>
      <c r="Q117" s="22">
        <v>40</v>
      </c>
      <c r="R117" s="3" t="str">
        <f>IF(OR(G117="12R",G117="12L"),_xlfn.XLOOKUP(C117,DB!$A$2:$A$255,DB!$B$2:$B$255,""),IF(OR(G117="30L",G117="30R"),_xlfn.XLOOKUP(C117,DB!$A$2:$A$255,DB!$C$2:$C$255,""),""))</f>
        <v>ROTGI</v>
      </c>
      <c r="S117" s="3">
        <f t="shared" si="1"/>
        <v>18</v>
      </c>
      <c r="T117" s="3" t="str">
        <f>_xlfn.XLOOKUP(C117,DB!$A$2:$A$255,DB!$D$2:$D$255,"")</f>
        <v>Sector 3</v>
      </c>
    </row>
    <row r="118" spans="1:20" x14ac:dyDescent="0.2">
      <c r="A118" s="20" t="s">
        <v>231</v>
      </c>
      <c r="B118" s="20" t="s">
        <v>18</v>
      </c>
      <c r="C118" s="20" t="s">
        <v>33</v>
      </c>
      <c r="D118" s="20" t="s">
        <v>20</v>
      </c>
      <c r="E118" s="20" t="s">
        <v>406</v>
      </c>
      <c r="F118" s="21">
        <v>46320.766759259262</v>
      </c>
      <c r="G118" s="20" t="s">
        <v>777</v>
      </c>
      <c r="H118" s="20" t="s">
        <v>7491</v>
      </c>
      <c r="I118" s="22">
        <v>340</v>
      </c>
      <c r="J118" s="20" t="s">
        <v>23</v>
      </c>
      <c r="K118" s="20" t="s">
        <v>24</v>
      </c>
      <c r="L118" s="22">
        <v>861</v>
      </c>
      <c r="M118" s="20" t="s">
        <v>36</v>
      </c>
      <c r="N118" s="21">
        <v>46320.814687499995</v>
      </c>
      <c r="O118" s="22">
        <v>324</v>
      </c>
      <c r="P118" s="20" t="s">
        <v>26</v>
      </c>
      <c r="Q118" s="22">
        <v>190</v>
      </c>
      <c r="R118" s="3" t="str">
        <f>IF(OR(G118="12R",G118="12L"),_xlfn.XLOOKUP(C118,DB!$A$2:$A$255,DB!$B$2:$B$255,""),IF(OR(G118="30L",G118="30R"),_xlfn.XLOOKUP(C118,DB!$A$2:$A$255,DB!$C$2:$C$255,""),""))</f>
        <v>UDGUV</v>
      </c>
      <c r="S118" s="3">
        <f t="shared" si="1"/>
        <v>18</v>
      </c>
      <c r="T118" s="3" t="str">
        <f>_xlfn.XLOOKUP(C118,DB!$A$2:$A$255,DB!$D$2:$D$255,"")</f>
        <v>Sector 2</v>
      </c>
    </row>
    <row r="119" spans="1:20" x14ac:dyDescent="0.2">
      <c r="A119" s="20" t="s">
        <v>218</v>
      </c>
      <c r="B119" s="20" t="s">
        <v>18</v>
      </c>
      <c r="C119" s="20" t="s">
        <v>219</v>
      </c>
      <c r="D119" s="20" t="s">
        <v>34</v>
      </c>
      <c r="E119" s="20" t="s">
        <v>7492</v>
      </c>
      <c r="F119" s="21">
        <v>46320.770011574074</v>
      </c>
      <c r="G119" s="20" t="s">
        <v>777</v>
      </c>
      <c r="H119" s="20" t="s">
        <v>7493</v>
      </c>
      <c r="I119" s="22">
        <v>310</v>
      </c>
      <c r="J119" s="20" t="s">
        <v>23</v>
      </c>
      <c r="K119" s="20" t="s">
        <v>24</v>
      </c>
      <c r="L119" s="22">
        <v>177</v>
      </c>
      <c r="M119" s="20" t="s">
        <v>117</v>
      </c>
      <c r="N119" s="21">
        <v>46320.780648148153</v>
      </c>
      <c r="O119" s="22">
        <v>226</v>
      </c>
      <c r="P119" s="20" t="s">
        <v>26</v>
      </c>
      <c r="Q119" s="22">
        <v>190</v>
      </c>
      <c r="R119" s="3" t="str">
        <f>IF(OR(G119="12R",G119="12L"),_xlfn.XLOOKUP(C119,DB!$A$2:$A$255,DB!$B$2:$B$255,""),IF(OR(G119="30L",G119="30R"),_xlfn.XLOOKUP(C119,DB!$A$2:$A$255,DB!$C$2:$C$255,""),""))</f>
        <v>CZM</v>
      </c>
      <c r="S119" s="3">
        <f t="shared" si="1"/>
        <v>18</v>
      </c>
      <c r="T119" s="3" t="str">
        <f>_xlfn.XLOOKUP(C119,DB!$A$2:$A$255,DB!$D$2:$D$255,"")</f>
        <v>Sector 7</v>
      </c>
    </row>
    <row r="120" spans="1:20" x14ac:dyDescent="0.2">
      <c r="A120" s="20" t="s">
        <v>1885</v>
      </c>
      <c r="B120" s="20" t="s">
        <v>18</v>
      </c>
      <c r="C120" s="20" t="s">
        <v>528</v>
      </c>
      <c r="D120" s="20" t="s">
        <v>29</v>
      </c>
      <c r="E120" s="20" t="s">
        <v>6131</v>
      </c>
      <c r="F120" s="21">
        <v>46320.772951388892</v>
      </c>
      <c r="G120" s="20" t="s">
        <v>777</v>
      </c>
      <c r="H120" s="20" t="s">
        <v>7494</v>
      </c>
      <c r="I120" s="22">
        <v>340</v>
      </c>
      <c r="J120" s="20" t="s">
        <v>23</v>
      </c>
      <c r="K120" s="20" t="s">
        <v>24</v>
      </c>
      <c r="L120" s="22">
        <v>855</v>
      </c>
      <c r="M120" s="20" t="s">
        <v>36</v>
      </c>
      <c r="N120" s="21">
        <v>46320.819050925929</v>
      </c>
      <c r="O120" s="22">
        <v>340</v>
      </c>
      <c r="P120" s="20" t="s">
        <v>26</v>
      </c>
      <c r="Q120" s="22">
        <v>190</v>
      </c>
      <c r="R120" s="3" t="str">
        <f>IF(OR(G120="12R",G120="12L"),_xlfn.XLOOKUP(C120,DB!$A$2:$A$255,DB!$B$2:$B$255,""),IF(OR(G120="30L",G120="30R"),_xlfn.XLOOKUP(C120,DB!$A$2:$A$255,DB!$C$2:$C$255,""),""))</f>
        <v>NOSUG</v>
      </c>
      <c r="S120" s="3">
        <f t="shared" si="1"/>
        <v>18</v>
      </c>
      <c r="T120" s="3" t="str">
        <f>_xlfn.XLOOKUP(C120,DB!$A$2:$A$255,DB!$D$2:$D$255,"")</f>
        <v>Sector 3</v>
      </c>
    </row>
    <row r="121" spans="1:20" x14ac:dyDescent="0.2">
      <c r="A121" s="20" t="s">
        <v>255</v>
      </c>
      <c r="B121" s="20" t="s">
        <v>18</v>
      </c>
      <c r="C121" s="20" t="s">
        <v>256</v>
      </c>
      <c r="D121" s="20" t="s">
        <v>54</v>
      </c>
      <c r="E121" s="20" t="s">
        <v>72</v>
      </c>
      <c r="F121" s="21">
        <v>46320.774270833332</v>
      </c>
      <c r="G121" s="20" t="s">
        <v>777</v>
      </c>
      <c r="H121" s="20" t="s">
        <v>7495</v>
      </c>
      <c r="I121" s="22">
        <v>360</v>
      </c>
      <c r="J121" s="20" t="s">
        <v>23</v>
      </c>
      <c r="K121" s="20" t="s">
        <v>24</v>
      </c>
      <c r="L121" s="22">
        <v>868</v>
      </c>
      <c r="M121" s="20" t="s">
        <v>36</v>
      </c>
      <c r="N121" s="21">
        <v>46320.821793981479</v>
      </c>
      <c r="O121" s="22">
        <v>360</v>
      </c>
      <c r="P121" s="20" t="s">
        <v>26</v>
      </c>
      <c r="Q121" s="22">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501</v>
      </c>
      <c r="B122" s="20" t="s">
        <v>18</v>
      </c>
      <c r="C122" s="20" t="s">
        <v>502</v>
      </c>
      <c r="D122" s="20" t="s">
        <v>129</v>
      </c>
      <c r="E122" s="20" t="s">
        <v>7496</v>
      </c>
      <c r="F122" s="21">
        <v>46320.77952546296</v>
      </c>
      <c r="G122" s="20" t="s">
        <v>777</v>
      </c>
      <c r="H122" s="20" t="s">
        <v>7497</v>
      </c>
      <c r="I122" s="22">
        <v>400</v>
      </c>
      <c r="J122" s="20" t="s">
        <v>23</v>
      </c>
      <c r="K122" s="20" t="s">
        <v>24</v>
      </c>
      <c r="L122" s="22">
        <v>417</v>
      </c>
      <c r="M122" s="20" t="s">
        <v>204</v>
      </c>
      <c r="N122" s="21">
        <v>46320.805381944447</v>
      </c>
      <c r="O122" s="22">
        <v>380</v>
      </c>
      <c r="P122" s="20" t="s">
        <v>26</v>
      </c>
      <c r="Q122" s="22">
        <v>190</v>
      </c>
      <c r="R122" s="3" t="str">
        <f>IF(OR(G122="12R",G122="12L"),_xlfn.XLOOKUP(C122,DB!$A$2:$A$255,DB!$B$2:$B$255,""),IF(OR(G122="30L",G122="30R"),_xlfn.XLOOKUP(C122,DB!$A$2:$A$255,DB!$C$2:$C$255,""),""))</f>
        <v>ROTGI</v>
      </c>
      <c r="S122" s="3">
        <f t="shared" si="1"/>
        <v>18</v>
      </c>
      <c r="T122" s="3" t="str">
        <f>_xlfn.XLOOKUP(C122,DB!$A$2:$A$255,DB!$D$2:$D$255,"")</f>
        <v>Sector 3</v>
      </c>
    </row>
    <row r="123" spans="1:20" x14ac:dyDescent="0.2">
      <c r="A123" s="20" t="s">
        <v>245</v>
      </c>
      <c r="B123" s="20" t="s">
        <v>18</v>
      </c>
      <c r="C123" s="20" t="s">
        <v>246</v>
      </c>
      <c r="D123" s="20" t="s">
        <v>247</v>
      </c>
      <c r="E123" s="20" t="s">
        <v>6762</v>
      </c>
      <c r="F123" s="21">
        <v>46320.784722222219</v>
      </c>
      <c r="G123" s="20" t="s">
        <v>777</v>
      </c>
      <c r="H123" s="20" t="s">
        <v>7498</v>
      </c>
      <c r="I123" s="22">
        <v>100</v>
      </c>
      <c r="J123" s="20" t="s">
        <v>23</v>
      </c>
      <c r="K123" s="20" t="s">
        <v>24</v>
      </c>
      <c r="L123" s="22">
        <v>360</v>
      </c>
      <c r="M123" s="20" t="s">
        <v>246</v>
      </c>
      <c r="N123" s="21">
        <v>46320.846851851849</v>
      </c>
      <c r="O123" s="22">
        <v>0</v>
      </c>
      <c r="P123" s="20" t="s">
        <v>137</v>
      </c>
      <c r="Q123" s="22">
        <v>40</v>
      </c>
      <c r="R123" s="3" t="str">
        <f>IF(OR(G123="12R",G123="12L"),_xlfn.XLOOKUP(C123,DB!$A$2:$A$255,DB!$B$2:$B$255,""),IF(OR(G123="30L",G123="30R"),_xlfn.XLOOKUP(C123,DB!$A$2:$A$255,DB!$C$2:$C$255,""),""))</f>
        <v>CZM</v>
      </c>
      <c r="S123" s="3">
        <f t="shared" si="1"/>
        <v>18</v>
      </c>
      <c r="T123" s="3" t="str">
        <f>_xlfn.XLOOKUP(C123,DB!$A$2:$A$255,DB!$D$2:$D$255,"")</f>
        <v>Sector 7</v>
      </c>
    </row>
    <row r="124" spans="1:20" x14ac:dyDescent="0.2">
      <c r="A124" s="20" t="s">
        <v>7499</v>
      </c>
      <c r="B124" s="20" t="s">
        <v>18</v>
      </c>
      <c r="C124" s="20" t="s">
        <v>144</v>
      </c>
      <c r="D124" s="20" t="s">
        <v>4607</v>
      </c>
      <c r="E124" s="20" t="s">
        <v>7500</v>
      </c>
      <c r="F124" s="21">
        <v>46320.786041666666</v>
      </c>
      <c r="G124" s="20" t="s">
        <v>777</v>
      </c>
      <c r="H124" s="20" t="s">
        <v>7501</v>
      </c>
      <c r="I124" s="22">
        <v>350</v>
      </c>
      <c r="J124" s="20" t="s">
        <v>23</v>
      </c>
      <c r="K124" s="20" t="s">
        <v>24</v>
      </c>
      <c r="L124" s="22">
        <v>349</v>
      </c>
      <c r="M124" s="20" t="s">
        <v>31</v>
      </c>
      <c r="N124" s="21">
        <v>46320.806435185186</v>
      </c>
      <c r="O124" s="22">
        <v>390</v>
      </c>
      <c r="P124" s="20" t="s">
        <v>41</v>
      </c>
      <c r="Q124" s="22">
        <v>40</v>
      </c>
      <c r="R124" s="3" t="str">
        <f>IF(OR(G124="12R",G124="12L"),_xlfn.XLOOKUP(C124,DB!$A$2:$A$255,DB!$B$2:$B$255,""),IF(OR(G124="30L",G124="30R"),_xlfn.XLOOKUP(C124,DB!$A$2:$A$255,DB!$C$2:$C$255,""),""))</f>
        <v>ROTGI</v>
      </c>
      <c r="S124" s="3">
        <f t="shared" si="1"/>
        <v>18</v>
      </c>
      <c r="T124" s="3" t="str">
        <f>_xlfn.XLOOKUP(C124,DB!$A$2:$A$255,DB!$D$2:$D$255,"")</f>
        <v>Sector 3</v>
      </c>
    </row>
    <row r="125" spans="1:20" x14ac:dyDescent="0.2">
      <c r="A125" s="20" t="s">
        <v>257</v>
      </c>
      <c r="B125" s="20" t="s">
        <v>18</v>
      </c>
      <c r="C125" s="20" t="s">
        <v>122</v>
      </c>
      <c r="D125" s="20" t="s">
        <v>44</v>
      </c>
      <c r="E125" s="20" t="s">
        <v>611</v>
      </c>
      <c r="F125" s="21">
        <v>46320.787453703699</v>
      </c>
      <c r="G125" s="20" t="s">
        <v>777</v>
      </c>
      <c r="H125" s="20" t="s">
        <v>7502</v>
      </c>
      <c r="I125" s="22">
        <v>320</v>
      </c>
      <c r="J125" s="20" t="s">
        <v>23</v>
      </c>
      <c r="K125" s="20" t="s">
        <v>24</v>
      </c>
      <c r="L125" s="22">
        <v>541</v>
      </c>
      <c r="M125" s="20" t="s">
        <v>130</v>
      </c>
      <c r="N125" s="21">
        <v>46320.819097222222</v>
      </c>
      <c r="O125" s="22">
        <v>280</v>
      </c>
      <c r="P125" s="20" t="s">
        <v>26</v>
      </c>
      <c r="Q125" s="22">
        <v>190</v>
      </c>
      <c r="R125" s="3" t="str">
        <f>IF(OR(G125="12R",G125="12L"),_xlfn.XLOOKUP(C125,DB!$A$2:$A$255,DB!$B$2:$B$255,""),IF(OR(G125="30L",G125="30R"),_xlfn.XLOOKUP(C125,DB!$A$2:$A$255,DB!$C$2:$C$255,""),""))</f>
        <v>NOSUG</v>
      </c>
      <c r="S125" s="3">
        <f t="shared" si="1"/>
        <v>18</v>
      </c>
      <c r="T125" s="3" t="str">
        <f>_xlfn.XLOOKUP(C125,DB!$A$2:$A$255,DB!$D$2:$D$255,"")</f>
        <v>Sector 3</v>
      </c>
    </row>
    <row r="126" spans="1:20" x14ac:dyDescent="0.2">
      <c r="A126" s="20" t="s">
        <v>258</v>
      </c>
      <c r="B126" s="20" t="s">
        <v>18</v>
      </c>
      <c r="C126" s="20" t="s">
        <v>128</v>
      </c>
      <c r="D126" s="20" t="s">
        <v>61</v>
      </c>
      <c r="E126" s="20" t="s">
        <v>3151</v>
      </c>
      <c r="F126" s="21">
        <v>46320.788773148146</v>
      </c>
      <c r="G126" s="20" t="s">
        <v>777</v>
      </c>
      <c r="H126" s="20" t="s">
        <v>7503</v>
      </c>
      <c r="I126" s="22">
        <v>300</v>
      </c>
      <c r="J126" s="20" t="s">
        <v>23</v>
      </c>
      <c r="K126" s="20" t="s">
        <v>24</v>
      </c>
      <c r="L126" s="22">
        <v>569</v>
      </c>
      <c r="M126" s="20" t="s">
        <v>130</v>
      </c>
      <c r="N126" s="21">
        <v>46320.820937500001</v>
      </c>
      <c r="O126" s="22">
        <v>260</v>
      </c>
      <c r="P126" s="20" t="s">
        <v>26</v>
      </c>
      <c r="Q126" s="22">
        <v>190</v>
      </c>
      <c r="R126" s="3" t="str">
        <f>IF(OR(G126="12R",G126="12L"),_xlfn.XLOOKUP(C126,DB!$A$2:$A$255,DB!$B$2:$B$255,""),IF(OR(G126="30L",G126="30R"),_xlfn.XLOOKUP(C126,DB!$A$2:$A$255,DB!$C$2:$C$255,""),""))</f>
        <v>NOSUG</v>
      </c>
      <c r="S126" s="3">
        <f t="shared" si="1"/>
        <v>18</v>
      </c>
      <c r="T126" s="3" t="str">
        <f>_xlfn.XLOOKUP(C126,DB!$A$2:$A$255,DB!$D$2:$D$255,"")</f>
        <v>Sector 3</v>
      </c>
    </row>
    <row r="127" spans="1:20" x14ac:dyDescent="0.2">
      <c r="A127" s="20" t="s">
        <v>498</v>
      </c>
      <c r="B127" s="20" t="s">
        <v>18</v>
      </c>
      <c r="C127" s="20" t="s">
        <v>101</v>
      </c>
      <c r="D127" s="20" t="s">
        <v>54</v>
      </c>
      <c r="E127" s="20" t="s">
        <v>112</v>
      </c>
      <c r="F127" s="21">
        <v>46320.789884259255</v>
      </c>
      <c r="G127" s="20" t="s">
        <v>777</v>
      </c>
      <c r="H127" s="20" t="s">
        <v>7504</v>
      </c>
      <c r="I127" s="22">
        <v>380</v>
      </c>
      <c r="J127" s="20" t="s">
        <v>23</v>
      </c>
      <c r="K127" s="20" t="s">
        <v>152</v>
      </c>
      <c r="L127" s="22">
        <v>848</v>
      </c>
      <c r="M127" s="20" t="s">
        <v>46</v>
      </c>
      <c r="N127" s="21">
        <v>46320.837800925925</v>
      </c>
      <c r="O127" s="22">
        <v>380</v>
      </c>
      <c r="P127" s="20" t="s">
        <v>26</v>
      </c>
      <c r="Q127" s="22">
        <v>190</v>
      </c>
      <c r="R127" s="3" t="str">
        <f>IF(OR(G127="12R",G127="12L"),_xlfn.XLOOKUP(C127,DB!$A$2:$A$255,DB!$B$2:$B$255,""),IF(OR(G127="30L",G127="30R"),_xlfn.XLOOKUP(C127,DB!$A$2:$A$255,DB!$C$2:$C$255,""),""))</f>
        <v>UDGUV</v>
      </c>
      <c r="S127" s="3">
        <f t="shared" si="1"/>
        <v>18</v>
      </c>
      <c r="T127" s="3" t="str">
        <f>_xlfn.XLOOKUP(C127,DB!$A$2:$A$255,DB!$D$2:$D$255,"")</f>
        <v>Sector 2</v>
      </c>
    </row>
    <row r="128" spans="1:20" x14ac:dyDescent="0.2">
      <c r="A128" s="20" t="s">
        <v>7505</v>
      </c>
      <c r="B128" s="20" t="s">
        <v>18</v>
      </c>
      <c r="C128" s="20" t="s">
        <v>28</v>
      </c>
      <c r="D128" s="20" t="s">
        <v>29</v>
      </c>
      <c r="E128" s="20" t="s">
        <v>3804</v>
      </c>
      <c r="F128" s="21">
        <v>46320.791030092594</v>
      </c>
      <c r="G128" s="20" t="s">
        <v>777</v>
      </c>
      <c r="H128" s="20" t="s">
        <v>7506</v>
      </c>
      <c r="I128" s="22">
        <v>330</v>
      </c>
      <c r="J128" s="20" t="s">
        <v>23</v>
      </c>
      <c r="K128" s="20" t="s">
        <v>24</v>
      </c>
      <c r="L128" s="22">
        <v>349</v>
      </c>
      <c r="M128" s="20" t="s">
        <v>31</v>
      </c>
      <c r="N128" s="21">
        <v>46320.812962962962</v>
      </c>
      <c r="O128" s="22">
        <v>330</v>
      </c>
      <c r="P128" s="20" t="s">
        <v>26</v>
      </c>
      <c r="Q128" s="22">
        <v>40</v>
      </c>
      <c r="R128" s="3" t="str">
        <f>IF(OR(G128="12R",G128="12L"),_xlfn.XLOOKUP(C128,DB!$A$2:$A$255,DB!$B$2:$B$255,""),IF(OR(G128="30L",G128="30R"),_xlfn.XLOOKUP(C128,DB!$A$2:$A$255,DB!$C$2:$C$255,""),""))</f>
        <v>ROTGI</v>
      </c>
      <c r="S128" s="3">
        <f t="shared" si="1"/>
        <v>18</v>
      </c>
      <c r="T128" s="3" t="str">
        <f>_xlfn.XLOOKUP(C128,DB!$A$2:$A$255,DB!$D$2:$D$255,"")</f>
        <v>Sector 3</v>
      </c>
    </row>
    <row r="129" spans="1:20" x14ac:dyDescent="0.2">
      <c r="A129" s="20" t="s">
        <v>248</v>
      </c>
      <c r="B129" s="20" t="s">
        <v>18</v>
      </c>
      <c r="C129" s="20" t="s">
        <v>249</v>
      </c>
      <c r="D129" s="20" t="s">
        <v>29</v>
      </c>
      <c r="E129" s="20" t="s">
        <v>7507</v>
      </c>
      <c r="F129" s="21">
        <v>46320.792384259257</v>
      </c>
      <c r="G129" s="20" t="s">
        <v>777</v>
      </c>
      <c r="H129" s="20" t="s">
        <v>7508</v>
      </c>
      <c r="I129" s="22">
        <v>360</v>
      </c>
      <c r="J129" s="20" t="s">
        <v>23</v>
      </c>
      <c r="K129" s="20" t="s">
        <v>24</v>
      </c>
      <c r="L129" s="22">
        <v>737</v>
      </c>
      <c r="M129" s="20" t="s">
        <v>225</v>
      </c>
      <c r="N129" s="21">
        <v>46320.833784722221</v>
      </c>
      <c r="O129" s="22">
        <v>360</v>
      </c>
      <c r="P129" s="20" t="s">
        <v>26</v>
      </c>
      <c r="Q129" s="22">
        <v>190</v>
      </c>
      <c r="R129" s="3" t="str">
        <f>IF(OR(G129="12R",G129="12L"),_xlfn.XLOOKUP(C129,DB!$A$2:$A$255,DB!$B$2:$B$255,""),IF(OR(G129="30L",G129="30R"),_xlfn.XLOOKUP(C129,DB!$A$2:$A$255,DB!$C$2:$C$255,""),""))</f>
        <v>UDGUV</v>
      </c>
      <c r="S129" s="3">
        <f t="shared" si="1"/>
        <v>19</v>
      </c>
      <c r="T129" s="3" t="str">
        <f>_xlfn.XLOOKUP(C129,DB!$A$2:$A$255,DB!$D$2:$D$255,"")</f>
        <v>Sector 2</v>
      </c>
    </row>
    <row r="130" spans="1:20" x14ac:dyDescent="0.2">
      <c r="A130" s="20" t="s">
        <v>251</v>
      </c>
      <c r="B130" s="20" t="s">
        <v>18</v>
      </c>
      <c r="C130" s="20" t="s">
        <v>63</v>
      </c>
      <c r="D130" s="20" t="s">
        <v>34</v>
      </c>
      <c r="E130" s="20" t="s">
        <v>505</v>
      </c>
      <c r="F130" s="21">
        <v>46320.794062500005</v>
      </c>
      <c r="G130" s="20" t="s">
        <v>777</v>
      </c>
      <c r="H130" s="20" t="s">
        <v>7509</v>
      </c>
      <c r="I130" s="22">
        <v>360</v>
      </c>
      <c r="J130" s="20" t="s">
        <v>23</v>
      </c>
      <c r="K130" s="20" t="s">
        <v>24</v>
      </c>
      <c r="L130" s="22">
        <v>857</v>
      </c>
      <c r="M130" s="20" t="s">
        <v>181</v>
      </c>
      <c r="N130" s="21">
        <v>46320.841597222221</v>
      </c>
      <c r="O130" s="22">
        <v>360</v>
      </c>
      <c r="P130" s="20" t="s">
        <v>26</v>
      </c>
      <c r="Q130" s="22">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339</v>
      </c>
      <c r="B131" s="20" t="s">
        <v>18</v>
      </c>
      <c r="C131" s="20" t="s">
        <v>193</v>
      </c>
      <c r="D131" s="20" t="s">
        <v>61</v>
      </c>
      <c r="E131" s="20" t="s">
        <v>81</v>
      </c>
      <c r="F131" s="21">
        <v>46320.795648148152</v>
      </c>
      <c r="G131" s="20" t="s">
        <v>777</v>
      </c>
      <c r="H131" s="20" t="s">
        <v>7510</v>
      </c>
      <c r="I131" s="22">
        <v>380</v>
      </c>
      <c r="J131" s="20" t="s">
        <v>23</v>
      </c>
      <c r="K131" s="20" t="s">
        <v>24</v>
      </c>
      <c r="L131" s="22">
        <v>826</v>
      </c>
      <c r="M131" s="20" t="s">
        <v>193</v>
      </c>
      <c r="N131" s="21">
        <v>46320.842766203699</v>
      </c>
      <c r="O131" s="22">
        <v>15</v>
      </c>
      <c r="P131" s="20" t="s">
        <v>26</v>
      </c>
      <c r="Q131" s="22">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20" t="s">
        <v>7511</v>
      </c>
      <c r="B132" s="20" t="s">
        <v>18</v>
      </c>
      <c r="C132" s="20" t="s">
        <v>28</v>
      </c>
      <c r="D132" s="20" t="s">
        <v>4607</v>
      </c>
      <c r="E132" s="20" t="s">
        <v>7512</v>
      </c>
      <c r="F132" s="21">
        <v>46320.797013888892</v>
      </c>
      <c r="G132" s="20" t="s">
        <v>777</v>
      </c>
      <c r="H132" s="20" t="s">
        <v>7513</v>
      </c>
      <c r="I132" s="22">
        <v>350</v>
      </c>
      <c r="J132" s="20" t="s">
        <v>23</v>
      </c>
      <c r="K132" s="20" t="s">
        <v>24</v>
      </c>
      <c r="L132" s="22">
        <v>345</v>
      </c>
      <c r="M132" s="20" t="s">
        <v>31</v>
      </c>
      <c r="N132" s="21">
        <v>46320.815937499996</v>
      </c>
      <c r="O132" s="22">
        <v>310</v>
      </c>
      <c r="P132" s="20" t="s">
        <v>41</v>
      </c>
      <c r="Q132" s="22">
        <v>40</v>
      </c>
      <c r="R132" s="3" t="str">
        <f>IF(OR(G132="12R",G132="12L"),_xlfn.XLOOKUP(C132,DB!$A$2:$A$255,DB!$B$2:$B$255,""),IF(OR(G132="30L",G132="30R"),_xlfn.XLOOKUP(C132,DB!$A$2:$A$255,DB!$C$2:$C$255,""),""))</f>
        <v>ROTGI</v>
      </c>
      <c r="S132" s="3">
        <f t="shared" si="2"/>
        <v>19</v>
      </c>
      <c r="T132" s="3" t="str">
        <f>_xlfn.XLOOKUP(C132,DB!$A$2:$A$255,DB!$D$2:$D$255,"")</f>
        <v>Sector 3</v>
      </c>
    </row>
    <row r="133" spans="1:20" x14ac:dyDescent="0.2">
      <c r="A133" s="20" t="s">
        <v>7514</v>
      </c>
      <c r="B133" s="20" t="s">
        <v>18</v>
      </c>
      <c r="C133" s="20" t="s">
        <v>43</v>
      </c>
      <c r="D133" s="20" t="s">
        <v>29</v>
      </c>
      <c r="E133" s="20" t="s">
        <v>1214</v>
      </c>
      <c r="F133" s="21">
        <v>46320.799027777779</v>
      </c>
      <c r="G133" s="20" t="s">
        <v>777</v>
      </c>
      <c r="H133" s="20" t="s">
        <v>7515</v>
      </c>
      <c r="I133" s="22">
        <v>360</v>
      </c>
      <c r="J133" s="20" t="s">
        <v>23</v>
      </c>
      <c r="K133" s="20" t="s">
        <v>24</v>
      </c>
      <c r="L133" s="22">
        <v>849</v>
      </c>
      <c r="M133" s="20" t="s">
        <v>46</v>
      </c>
      <c r="N133" s="21">
        <v>46320.847025462965</v>
      </c>
      <c r="O133" s="22">
        <v>360</v>
      </c>
      <c r="P133" s="20" t="s">
        <v>26</v>
      </c>
      <c r="Q133" s="22">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20" t="s">
        <v>621</v>
      </c>
      <c r="B134" s="20" t="s">
        <v>18</v>
      </c>
      <c r="C134" s="20" t="s">
        <v>28</v>
      </c>
      <c r="D134" s="20" t="s">
        <v>29</v>
      </c>
      <c r="E134" s="20" t="s">
        <v>920</v>
      </c>
      <c r="F134" s="21">
        <v>46320.800011574072</v>
      </c>
      <c r="G134" s="20" t="s">
        <v>777</v>
      </c>
      <c r="H134" s="20" t="s">
        <v>7516</v>
      </c>
      <c r="I134" s="22">
        <v>370</v>
      </c>
      <c r="J134" s="20" t="s">
        <v>23</v>
      </c>
      <c r="K134" s="20" t="s">
        <v>24</v>
      </c>
      <c r="L134" s="22">
        <v>345</v>
      </c>
      <c r="M134" s="20" t="s">
        <v>31</v>
      </c>
      <c r="N134" s="21">
        <v>46320.821296296301</v>
      </c>
      <c r="O134" s="22">
        <v>370</v>
      </c>
      <c r="P134" s="20" t="s">
        <v>26</v>
      </c>
      <c r="Q134" s="22">
        <v>40</v>
      </c>
      <c r="R134" s="3" t="str">
        <f>IF(OR(G134="12R",G134="12L"),_xlfn.XLOOKUP(C134,DB!$A$2:$A$255,DB!$B$2:$B$255,""),IF(OR(G134="30L",G134="30R"),_xlfn.XLOOKUP(C134,DB!$A$2:$A$255,DB!$C$2:$C$255,""),""))</f>
        <v>ROTGI</v>
      </c>
      <c r="S134" s="3">
        <f t="shared" si="2"/>
        <v>19</v>
      </c>
      <c r="T134" s="3" t="str">
        <f>_xlfn.XLOOKUP(C134,DB!$A$2:$A$255,DB!$D$2:$D$255,"")</f>
        <v>Sector 3</v>
      </c>
    </row>
    <row r="135" spans="1:20" x14ac:dyDescent="0.2">
      <c r="A135" s="20" t="s">
        <v>494</v>
      </c>
      <c r="B135" s="20" t="s">
        <v>18</v>
      </c>
      <c r="C135" s="20" t="s">
        <v>282</v>
      </c>
      <c r="D135" s="20" t="s">
        <v>116</v>
      </c>
      <c r="E135" s="20" t="s">
        <v>7517</v>
      </c>
      <c r="F135" s="21">
        <v>46320.801377314812</v>
      </c>
      <c r="G135" s="20" t="s">
        <v>777</v>
      </c>
      <c r="H135" s="20" t="s">
        <v>7518</v>
      </c>
      <c r="I135" s="22">
        <v>390</v>
      </c>
      <c r="J135" s="20" t="s">
        <v>23</v>
      </c>
      <c r="K135" s="20" t="s">
        <v>24</v>
      </c>
      <c r="L135" s="22">
        <v>149</v>
      </c>
      <c r="M135" s="20" t="s">
        <v>3017</v>
      </c>
      <c r="N135" s="21">
        <v>46320.810763888891</v>
      </c>
      <c r="O135" s="22">
        <v>270</v>
      </c>
      <c r="P135" s="20" t="s">
        <v>26</v>
      </c>
      <c r="Q135" s="22">
        <v>40</v>
      </c>
      <c r="R135" s="3" t="str">
        <f>IF(OR(G135="12R",G135="12L"),_xlfn.XLOOKUP(C135,DB!$A$2:$A$255,DB!$B$2:$B$255,""),IF(OR(G135="30L",G135="30R"),_xlfn.XLOOKUP(C135,DB!$A$2:$A$255,DB!$C$2:$C$255,""),""))</f>
        <v>ROTGI</v>
      </c>
      <c r="S135" s="3">
        <f t="shared" si="2"/>
        <v>19</v>
      </c>
      <c r="T135" s="3" t="str">
        <f>_xlfn.XLOOKUP(C135,DB!$A$2:$A$255,DB!$D$2:$D$255,"")</f>
        <v>Sector 3</v>
      </c>
    </row>
    <row r="136" spans="1:20" x14ac:dyDescent="0.2">
      <c r="A136" s="20" t="s">
        <v>265</v>
      </c>
      <c r="B136" s="20" t="s">
        <v>18</v>
      </c>
      <c r="C136" s="20" t="s">
        <v>148</v>
      </c>
      <c r="D136" s="20" t="s">
        <v>129</v>
      </c>
      <c r="E136" s="20" t="s">
        <v>7519</v>
      </c>
      <c r="F136" s="21">
        <v>46320.802604166667</v>
      </c>
      <c r="G136" s="20" t="s">
        <v>777</v>
      </c>
      <c r="H136" s="20" t="s">
        <v>7520</v>
      </c>
      <c r="I136" s="22">
        <v>370</v>
      </c>
      <c r="J136" s="20" t="s">
        <v>23</v>
      </c>
      <c r="K136" s="20" t="s">
        <v>24</v>
      </c>
      <c r="L136" s="22">
        <v>153</v>
      </c>
      <c r="M136" s="20" t="s">
        <v>40</v>
      </c>
      <c r="N136" s="21">
        <v>46320.812523148154</v>
      </c>
      <c r="O136" s="22">
        <v>270</v>
      </c>
      <c r="P136" s="20" t="s">
        <v>26</v>
      </c>
      <c r="Q136" s="22">
        <v>40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7521</v>
      </c>
      <c r="B137" s="20" t="s">
        <v>18</v>
      </c>
      <c r="C137" s="20" t="s">
        <v>203</v>
      </c>
      <c r="D137" s="20" t="s">
        <v>44</v>
      </c>
      <c r="E137" s="20" t="s">
        <v>398</v>
      </c>
      <c r="F137" s="21">
        <v>46320.805833333332</v>
      </c>
      <c r="G137" s="20" t="s">
        <v>777</v>
      </c>
      <c r="H137" s="20" t="s">
        <v>7522</v>
      </c>
      <c r="I137" s="22">
        <v>320</v>
      </c>
      <c r="J137" s="20" t="s">
        <v>23</v>
      </c>
      <c r="K137" s="20" t="s">
        <v>24</v>
      </c>
      <c r="L137" s="22">
        <v>363</v>
      </c>
      <c r="M137" s="20" t="s">
        <v>269</v>
      </c>
      <c r="N137" s="21">
        <v>46320.827094907407</v>
      </c>
      <c r="O137" s="22">
        <v>320</v>
      </c>
      <c r="P137" s="20" t="s">
        <v>26</v>
      </c>
      <c r="Q137" s="22">
        <v>190</v>
      </c>
      <c r="R137" s="3" t="str">
        <f>IF(OR(G137="12R",G137="12L"),_xlfn.XLOOKUP(C137,DB!$A$2:$A$255,DB!$B$2:$B$255,""),IF(OR(G137="30L",G137="30R"),_xlfn.XLOOKUP(C137,DB!$A$2:$A$255,DB!$C$2:$C$255,""),""))</f>
        <v>NOSUG</v>
      </c>
      <c r="S137" s="3">
        <f t="shared" si="2"/>
        <v>19</v>
      </c>
      <c r="T137" s="3" t="str">
        <f>_xlfn.XLOOKUP(C137,DB!$A$2:$A$255,DB!$D$2:$D$255,"")</f>
        <v>Sector 3</v>
      </c>
    </row>
    <row r="138" spans="1:20" x14ac:dyDescent="0.2">
      <c r="A138" s="20" t="s">
        <v>422</v>
      </c>
      <c r="B138" s="20" t="s">
        <v>18</v>
      </c>
      <c r="C138" s="20" t="s">
        <v>423</v>
      </c>
      <c r="D138" s="20" t="s">
        <v>61</v>
      </c>
      <c r="E138" s="20" t="s">
        <v>3609</v>
      </c>
      <c r="F138" s="21">
        <v>46320.80678240741</v>
      </c>
      <c r="G138" s="20" t="s">
        <v>777</v>
      </c>
      <c r="H138" s="20" t="s">
        <v>7523</v>
      </c>
      <c r="I138" s="22">
        <v>320</v>
      </c>
      <c r="J138" s="20" t="s">
        <v>23</v>
      </c>
      <c r="K138" s="20" t="s">
        <v>24</v>
      </c>
      <c r="L138" s="22">
        <v>529</v>
      </c>
      <c r="M138" s="20" t="s">
        <v>130</v>
      </c>
      <c r="N138" s="21">
        <v>46320.836979166663</v>
      </c>
      <c r="O138" s="22">
        <v>320</v>
      </c>
      <c r="P138" s="20" t="s">
        <v>26</v>
      </c>
      <c r="Q138" s="22">
        <v>190</v>
      </c>
      <c r="R138" s="3" t="str">
        <f>IF(OR(G138="12R",G138="12L"),_xlfn.XLOOKUP(C138,DB!$A$2:$A$255,DB!$B$2:$B$255,""),IF(OR(G138="30L",G138="30R"),_xlfn.XLOOKUP(C138,DB!$A$2:$A$255,DB!$C$2:$C$255,""),""))</f>
        <v>NOSUG</v>
      </c>
      <c r="S138" s="3">
        <f t="shared" si="2"/>
        <v>19</v>
      </c>
      <c r="T138" s="3" t="str">
        <f>_xlfn.XLOOKUP(C138,DB!$A$2:$A$255,DB!$D$2:$D$255,"")</f>
        <v>Sector 3</v>
      </c>
    </row>
    <row r="139" spans="1:20" x14ac:dyDescent="0.2">
      <c r="A139" s="20" t="s">
        <v>263</v>
      </c>
      <c r="B139" s="20" t="s">
        <v>18</v>
      </c>
      <c r="C139" s="20" t="s">
        <v>115</v>
      </c>
      <c r="D139" s="20" t="s">
        <v>129</v>
      </c>
      <c r="E139" s="20" t="s">
        <v>767</v>
      </c>
      <c r="F139" s="21">
        <v>46320.807905092588</v>
      </c>
      <c r="G139" s="20" t="s">
        <v>777</v>
      </c>
      <c r="H139" s="20" t="s">
        <v>7524</v>
      </c>
      <c r="I139" s="22">
        <v>370</v>
      </c>
      <c r="J139" s="20" t="s">
        <v>23</v>
      </c>
      <c r="K139" s="20" t="s">
        <v>24</v>
      </c>
      <c r="L139" s="22">
        <v>170</v>
      </c>
      <c r="M139" s="20" t="s">
        <v>117</v>
      </c>
      <c r="N139" s="21">
        <v>46320.818553240737</v>
      </c>
      <c r="O139" s="22">
        <v>290</v>
      </c>
      <c r="P139" s="20" t="s">
        <v>26</v>
      </c>
      <c r="Q139" s="22">
        <v>190</v>
      </c>
      <c r="R139" s="3" t="str">
        <f>IF(OR(G139="12R",G139="12L"),_xlfn.XLOOKUP(C139,DB!$A$2:$A$255,DB!$B$2:$B$255,""),IF(OR(G139="30L",G139="30R"),_xlfn.XLOOKUP(C139,DB!$A$2:$A$255,DB!$C$2:$C$255,""),""))</f>
        <v>CZM</v>
      </c>
      <c r="S139" s="3">
        <f t="shared" si="2"/>
        <v>19</v>
      </c>
      <c r="T139" s="3" t="str">
        <f>_xlfn.XLOOKUP(C139,DB!$A$2:$A$255,DB!$D$2:$D$255,"")</f>
        <v>Sector 7</v>
      </c>
    </row>
    <row r="140" spans="1:20" x14ac:dyDescent="0.2">
      <c r="A140" s="20" t="s">
        <v>7525</v>
      </c>
      <c r="B140" s="20" t="s">
        <v>18</v>
      </c>
      <c r="C140" s="20" t="s">
        <v>314</v>
      </c>
      <c r="D140" s="20" t="s">
        <v>34</v>
      </c>
      <c r="E140" s="20" t="s">
        <v>6867</v>
      </c>
      <c r="F140" s="21">
        <v>46320.810324074075</v>
      </c>
      <c r="G140" s="20" t="s">
        <v>777</v>
      </c>
      <c r="H140" s="20" t="s">
        <v>7526</v>
      </c>
      <c r="I140" s="22">
        <v>350</v>
      </c>
      <c r="J140" s="20" t="s">
        <v>23</v>
      </c>
      <c r="K140" s="20" t="s">
        <v>24</v>
      </c>
      <c r="L140" s="22">
        <v>227</v>
      </c>
      <c r="M140" s="20" t="s">
        <v>56</v>
      </c>
      <c r="N140" s="21">
        <v>46320.82403935185</v>
      </c>
      <c r="O140" s="22">
        <v>276</v>
      </c>
      <c r="P140" s="20" t="s">
        <v>26</v>
      </c>
      <c r="Q140" s="22">
        <v>190</v>
      </c>
      <c r="R140" s="3" t="str">
        <f>IF(OR(G140="12R",G140="12L"),_xlfn.XLOOKUP(C140,DB!$A$2:$A$255,DB!$B$2:$B$255,""),IF(OR(G140="30L",G140="30R"),_xlfn.XLOOKUP(C140,DB!$A$2:$A$255,DB!$C$2:$C$255,""),""))</f>
        <v>CZM</v>
      </c>
      <c r="S140" s="3">
        <f t="shared" si="2"/>
        <v>19</v>
      </c>
      <c r="T140" s="3" t="str">
        <f>_xlfn.XLOOKUP(C140,DB!$A$2:$A$255,DB!$D$2:$D$255,"")</f>
        <v>Sector 7</v>
      </c>
    </row>
    <row r="141" spans="1:20" x14ac:dyDescent="0.2">
      <c r="A141" s="20" t="s">
        <v>3096</v>
      </c>
      <c r="B141" s="20" t="s">
        <v>18</v>
      </c>
      <c r="C141" s="20" t="s">
        <v>205</v>
      </c>
      <c r="D141" s="20" t="s">
        <v>34</v>
      </c>
      <c r="E141" s="20" t="s">
        <v>3384</v>
      </c>
      <c r="F141" s="21">
        <v>46320.811192129629</v>
      </c>
      <c r="G141" s="20" t="s">
        <v>777</v>
      </c>
      <c r="H141" s="20" t="s">
        <v>7527</v>
      </c>
      <c r="I141" s="22">
        <v>350</v>
      </c>
      <c r="J141" s="20" t="s">
        <v>23</v>
      </c>
      <c r="K141" s="20" t="s">
        <v>24</v>
      </c>
      <c r="L141" s="22">
        <v>152</v>
      </c>
      <c r="M141" s="20" t="s">
        <v>40</v>
      </c>
      <c r="N141" s="21">
        <v>46320.820879629631</v>
      </c>
      <c r="O141" s="22">
        <v>216</v>
      </c>
      <c r="P141" s="20" t="s">
        <v>26</v>
      </c>
      <c r="Q141" s="22">
        <v>40</v>
      </c>
      <c r="R141" s="3" t="str">
        <f>IF(OR(G141="12R",G141="12L"),_xlfn.XLOOKUP(C141,DB!$A$2:$A$255,DB!$B$2:$B$255,""),IF(OR(G141="30L",G141="30R"),_xlfn.XLOOKUP(C141,DB!$A$2:$A$255,DB!$C$2:$C$255,""),""))</f>
        <v>NUDAL</v>
      </c>
      <c r="S141" s="3">
        <f t="shared" si="2"/>
        <v>19</v>
      </c>
      <c r="T141" s="3" t="str">
        <f>_xlfn.XLOOKUP(C141,DB!$A$2:$A$255,DB!$D$2:$D$255,"")</f>
        <v>Sector 3</v>
      </c>
    </row>
    <row r="142" spans="1:20" x14ac:dyDescent="0.2">
      <c r="A142" s="20" t="s">
        <v>509</v>
      </c>
      <c r="B142" s="20" t="s">
        <v>18</v>
      </c>
      <c r="C142" s="20" t="s">
        <v>134</v>
      </c>
      <c r="D142" s="20" t="s">
        <v>54</v>
      </c>
      <c r="E142" s="20" t="s">
        <v>7528</v>
      </c>
      <c r="F142" s="21">
        <v>46320.8122337963</v>
      </c>
      <c r="G142" s="20" t="s">
        <v>777</v>
      </c>
      <c r="H142" s="20" t="s">
        <v>7529</v>
      </c>
      <c r="I142" s="22">
        <v>370</v>
      </c>
      <c r="J142" s="20" t="s">
        <v>23</v>
      </c>
      <c r="K142" s="20" t="s">
        <v>24</v>
      </c>
      <c r="L142" s="22">
        <v>346</v>
      </c>
      <c r="M142" s="20" t="s">
        <v>31</v>
      </c>
      <c r="N142" s="21">
        <v>46320.833807870367</v>
      </c>
      <c r="O142" s="22">
        <v>370</v>
      </c>
      <c r="P142" s="20" t="s">
        <v>26</v>
      </c>
      <c r="Q142" s="22">
        <v>40</v>
      </c>
      <c r="R142" s="3" t="str">
        <f>IF(OR(G142="12R",G142="12L"),_xlfn.XLOOKUP(C142,DB!$A$2:$A$255,DB!$B$2:$B$255,""),IF(OR(G142="30L",G142="30R"),_xlfn.XLOOKUP(C142,DB!$A$2:$A$255,DB!$C$2:$C$255,""),""))</f>
        <v>NOSUG</v>
      </c>
      <c r="S142" s="3">
        <f t="shared" si="2"/>
        <v>19</v>
      </c>
      <c r="T142" s="3" t="str">
        <f>_xlfn.XLOOKUP(C142,DB!$A$2:$A$255,DB!$D$2:$D$255,"")</f>
        <v>Sector 3</v>
      </c>
    </row>
    <row r="143" spans="1:20" x14ac:dyDescent="0.2">
      <c r="A143" s="20" t="s">
        <v>492</v>
      </c>
      <c r="B143" s="20" t="s">
        <v>18</v>
      </c>
      <c r="C143" s="20" t="s">
        <v>493</v>
      </c>
      <c r="D143" s="20" t="s">
        <v>116</v>
      </c>
      <c r="E143" s="20" t="s">
        <v>425</v>
      </c>
      <c r="F143" s="21">
        <v>46320.813622685186</v>
      </c>
      <c r="G143" s="20" t="s">
        <v>777</v>
      </c>
      <c r="H143" s="20" t="s">
        <v>7530</v>
      </c>
      <c r="I143" s="22">
        <v>400</v>
      </c>
      <c r="J143" s="20" t="s">
        <v>23</v>
      </c>
      <c r="K143" s="20" t="s">
        <v>24</v>
      </c>
      <c r="L143" s="22">
        <v>433</v>
      </c>
      <c r="M143" s="20" t="s">
        <v>204</v>
      </c>
      <c r="N143" s="21">
        <v>46320.838749999995</v>
      </c>
      <c r="O143" s="22">
        <v>400</v>
      </c>
      <c r="P143" s="20" t="s">
        <v>26</v>
      </c>
      <c r="Q143" s="22">
        <v>190</v>
      </c>
      <c r="R143" s="3" t="str">
        <f>IF(OR(G143="12R",G143="12L"),_xlfn.XLOOKUP(C143,DB!$A$2:$A$255,DB!$B$2:$B$255,""),IF(OR(G143="30L",G143="30R"),_xlfn.XLOOKUP(C143,DB!$A$2:$A$255,DB!$C$2:$C$255,""),""))</f>
        <v>NOSUG</v>
      </c>
      <c r="S143" s="3">
        <f t="shared" si="2"/>
        <v>19</v>
      </c>
      <c r="T143" s="3" t="str">
        <f>_xlfn.XLOOKUP(C143,DB!$A$2:$A$255,DB!$D$2:$D$255,"")</f>
        <v>Sector 3</v>
      </c>
    </row>
    <row r="144" spans="1:20" x14ac:dyDescent="0.2">
      <c r="A144" s="20" t="s">
        <v>270</v>
      </c>
      <c r="B144" s="20" t="s">
        <v>18</v>
      </c>
      <c r="C144" s="20" t="s">
        <v>134</v>
      </c>
      <c r="D144" s="20" t="s">
        <v>61</v>
      </c>
      <c r="E144" s="20" t="s">
        <v>4464</v>
      </c>
      <c r="F144" s="21">
        <v>46320.814895833333</v>
      </c>
      <c r="G144" s="20" t="s">
        <v>777</v>
      </c>
      <c r="H144" s="20" t="s">
        <v>7531</v>
      </c>
      <c r="I144" s="22">
        <v>350</v>
      </c>
      <c r="J144" s="20" t="s">
        <v>23</v>
      </c>
      <c r="K144" s="20" t="s">
        <v>24</v>
      </c>
      <c r="L144" s="22">
        <v>345</v>
      </c>
      <c r="M144" s="20" t="s">
        <v>31</v>
      </c>
      <c r="N144" s="21">
        <v>46320.836284722223</v>
      </c>
      <c r="O144" s="22">
        <v>350</v>
      </c>
      <c r="P144" s="20" t="s">
        <v>26</v>
      </c>
      <c r="Q144" s="22">
        <v>40</v>
      </c>
      <c r="R144" s="3" t="str">
        <f>IF(OR(G144="12R",G144="12L"),_xlfn.XLOOKUP(C144,DB!$A$2:$A$255,DB!$B$2:$B$255,""),IF(OR(G144="30L",G144="30R"),_xlfn.XLOOKUP(C144,DB!$A$2:$A$255,DB!$C$2:$C$255,""),""))</f>
        <v>NOSUG</v>
      </c>
      <c r="S144" s="3">
        <f t="shared" si="2"/>
        <v>19</v>
      </c>
      <c r="T144" s="3" t="str">
        <f>_xlfn.XLOOKUP(C144,DB!$A$2:$A$255,DB!$D$2:$D$255,"")</f>
        <v>Sector 3</v>
      </c>
    </row>
    <row r="145" spans="1:20" x14ac:dyDescent="0.2">
      <c r="A145" s="20" t="s">
        <v>665</v>
      </c>
      <c r="B145" s="20" t="s">
        <v>18</v>
      </c>
      <c r="C145" s="20" t="s">
        <v>666</v>
      </c>
      <c r="D145" s="20" t="s">
        <v>29</v>
      </c>
      <c r="E145" s="20" t="s">
        <v>6356</v>
      </c>
      <c r="F145" s="21">
        <v>46320.81627314815</v>
      </c>
      <c r="G145" s="20" t="s">
        <v>777</v>
      </c>
      <c r="H145" s="20" t="s">
        <v>7532</v>
      </c>
      <c r="I145" s="22">
        <v>300</v>
      </c>
      <c r="J145" s="20" t="s">
        <v>23</v>
      </c>
      <c r="K145" s="20" t="s">
        <v>24</v>
      </c>
      <c r="L145" s="22">
        <v>426</v>
      </c>
      <c r="M145" s="20" t="s">
        <v>204</v>
      </c>
      <c r="N145" s="21">
        <v>46320.840717592597</v>
      </c>
      <c r="O145" s="22">
        <v>300</v>
      </c>
      <c r="P145" s="20" t="s">
        <v>26</v>
      </c>
      <c r="Q145" s="22">
        <v>190</v>
      </c>
      <c r="R145" s="3" t="str">
        <f>IF(OR(G145="12R",G145="12L"),_xlfn.XLOOKUP(C145,DB!$A$2:$A$255,DB!$B$2:$B$255,""),IF(OR(G145="30L",G145="30R"),_xlfn.XLOOKUP(C145,DB!$A$2:$A$255,DB!$C$2:$C$255,""),""))</f>
        <v>ROTGI</v>
      </c>
      <c r="S145" s="3">
        <f t="shared" si="2"/>
        <v>19</v>
      </c>
      <c r="T145" s="3" t="str">
        <f>_xlfn.XLOOKUP(C145,DB!$A$2:$A$255,DB!$D$2:$D$255,"")</f>
        <v>Sector 3</v>
      </c>
    </row>
    <row r="146" spans="1:20" x14ac:dyDescent="0.2">
      <c r="A146" s="20" t="s">
        <v>272</v>
      </c>
      <c r="B146" s="20" t="s">
        <v>18</v>
      </c>
      <c r="C146" s="20" t="s">
        <v>273</v>
      </c>
      <c r="D146" s="20" t="s">
        <v>61</v>
      </c>
      <c r="E146" s="20" t="s">
        <v>694</v>
      </c>
      <c r="F146" s="21">
        <v>46320.817210648151</v>
      </c>
      <c r="G146" s="20" t="s">
        <v>777</v>
      </c>
      <c r="H146" s="20" t="s">
        <v>7533</v>
      </c>
      <c r="I146" s="22">
        <v>340</v>
      </c>
      <c r="J146" s="20" t="s">
        <v>23</v>
      </c>
      <c r="K146" s="20" t="s">
        <v>24</v>
      </c>
      <c r="L146" s="22">
        <v>859</v>
      </c>
      <c r="M146" s="20" t="s">
        <v>36</v>
      </c>
      <c r="N146" s="21">
        <v>46320.864166666666</v>
      </c>
      <c r="O146" s="22">
        <v>340</v>
      </c>
      <c r="P146" s="20" t="s">
        <v>26</v>
      </c>
      <c r="Q146" s="22">
        <v>190</v>
      </c>
      <c r="R146" s="3" t="str">
        <f>IF(OR(G146="12R",G146="12L"),_xlfn.XLOOKUP(C146,DB!$A$2:$A$255,DB!$B$2:$B$255,""),IF(OR(G146="30L",G146="30R"),_xlfn.XLOOKUP(C146,DB!$A$2:$A$255,DB!$C$2:$C$255,""),""))</f>
        <v>UDGUV</v>
      </c>
      <c r="S146" s="3">
        <f t="shared" si="2"/>
        <v>19</v>
      </c>
      <c r="T146" s="3" t="str">
        <f>_xlfn.XLOOKUP(C146,DB!$A$2:$A$255,DB!$D$2:$D$255,"")</f>
        <v>Sector 2</v>
      </c>
    </row>
    <row r="147" spans="1:20" x14ac:dyDescent="0.2">
      <c r="A147" s="20" t="s">
        <v>316</v>
      </c>
      <c r="B147" s="20" t="s">
        <v>18</v>
      </c>
      <c r="C147" s="20" t="s">
        <v>317</v>
      </c>
      <c r="D147" s="20" t="s">
        <v>20</v>
      </c>
      <c r="E147" s="20" t="s">
        <v>7534</v>
      </c>
      <c r="F147" s="21">
        <v>46320.818240740744</v>
      </c>
      <c r="G147" s="20" t="s">
        <v>777</v>
      </c>
      <c r="H147" s="20" t="s">
        <v>7535</v>
      </c>
      <c r="I147" s="22">
        <v>340</v>
      </c>
      <c r="J147" s="20" t="s">
        <v>23</v>
      </c>
      <c r="K147" s="20" t="s">
        <v>24</v>
      </c>
      <c r="L147" s="22">
        <v>569</v>
      </c>
      <c r="M147" s="20" t="s">
        <v>130</v>
      </c>
      <c r="N147" s="21">
        <v>46320.850636574076</v>
      </c>
      <c r="O147" s="22">
        <v>340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278</v>
      </c>
      <c r="B148" s="20" t="s">
        <v>18</v>
      </c>
      <c r="C148" s="20" t="s">
        <v>33</v>
      </c>
      <c r="D148" s="20" t="s">
        <v>54</v>
      </c>
      <c r="E148" s="20" t="s">
        <v>408</v>
      </c>
      <c r="F148" s="21">
        <v>46320.819189814814</v>
      </c>
      <c r="G148" s="20" t="s">
        <v>777</v>
      </c>
      <c r="H148" s="20" t="s">
        <v>7536</v>
      </c>
      <c r="I148" s="22">
        <v>380</v>
      </c>
      <c r="J148" s="20" t="s">
        <v>23</v>
      </c>
      <c r="K148" s="20" t="s">
        <v>24</v>
      </c>
      <c r="L148" s="22">
        <v>856</v>
      </c>
      <c r="M148" s="20" t="s">
        <v>36</v>
      </c>
      <c r="N148" s="21">
        <v>46320.86818287037</v>
      </c>
      <c r="O148" s="22">
        <v>380</v>
      </c>
      <c r="P148" s="20" t="s">
        <v>26</v>
      </c>
      <c r="Q148" s="22">
        <v>190</v>
      </c>
      <c r="R148" s="3" t="str">
        <f>IF(OR(G148="12R",G148="12L"),_xlfn.XLOOKUP(C148,DB!$A$2:$A$255,DB!$B$2:$B$255,""),IF(OR(G148="30L",G148="30R"),_xlfn.XLOOKUP(C148,DB!$A$2:$A$255,DB!$C$2:$C$255,""),""))</f>
        <v>UDGUV</v>
      </c>
      <c r="S148" s="3">
        <f t="shared" si="2"/>
        <v>19</v>
      </c>
      <c r="T148" s="3" t="str">
        <f>_xlfn.XLOOKUP(C148,DB!$A$2:$A$255,DB!$D$2:$D$255,"")</f>
        <v>Sector 2</v>
      </c>
    </row>
    <row r="149" spans="1:20" x14ac:dyDescent="0.2">
      <c r="A149" s="20" t="s">
        <v>264</v>
      </c>
      <c r="B149" s="20" t="s">
        <v>18</v>
      </c>
      <c r="C149" s="20" t="s">
        <v>224</v>
      </c>
      <c r="D149" s="20" t="s">
        <v>116</v>
      </c>
      <c r="E149" s="20" t="s">
        <v>413</v>
      </c>
      <c r="F149" s="21">
        <v>46320.8200462963</v>
      </c>
      <c r="G149" s="20" t="s">
        <v>777</v>
      </c>
      <c r="H149" s="20" t="s">
        <v>7537</v>
      </c>
      <c r="I149" s="22">
        <v>400</v>
      </c>
      <c r="J149" s="20" t="s">
        <v>23</v>
      </c>
      <c r="K149" s="20" t="s">
        <v>24</v>
      </c>
      <c r="L149" s="22">
        <v>515</v>
      </c>
      <c r="M149" s="20" t="s">
        <v>130</v>
      </c>
      <c r="N149" s="21">
        <v>46320.849085648151</v>
      </c>
      <c r="O149" s="22">
        <v>400</v>
      </c>
      <c r="P149" s="20" t="s">
        <v>26</v>
      </c>
      <c r="Q149" s="22">
        <v>190</v>
      </c>
      <c r="R149" s="3" t="str">
        <f>IF(OR(G149="12R",G149="12L"),_xlfn.XLOOKUP(C149,DB!$A$2:$A$255,DB!$B$2:$B$255,""),IF(OR(G149="30L",G149="30R"),_xlfn.XLOOKUP(C149,DB!$A$2:$A$255,DB!$C$2:$C$255,""),""))</f>
        <v>NOSUG</v>
      </c>
      <c r="S149" s="3">
        <f t="shared" si="2"/>
        <v>19</v>
      </c>
      <c r="T149" s="3" t="str">
        <f>_xlfn.XLOOKUP(C149,DB!$A$2:$A$255,DB!$D$2:$D$255,"")</f>
        <v>Sector 3</v>
      </c>
    </row>
    <row r="150" spans="1:20" x14ac:dyDescent="0.2">
      <c r="A150" s="20" t="s">
        <v>7538</v>
      </c>
      <c r="B150" s="20" t="s">
        <v>18</v>
      </c>
      <c r="C150" s="20" t="s">
        <v>50</v>
      </c>
      <c r="D150" s="20" t="s">
        <v>578</v>
      </c>
      <c r="E150" s="20" t="s">
        <v>7539</v>
      </c>
      <c r="F150" s="21">
        <v>46320.821157407408</v>
      </c>
      <c r="G150" s="20" t="s">
        <v>777</v>
      </c>
      <c r="H150" s="20" t="s">
        <v>7540</v>
      </c>
      <c r="I150" s="22">
        <v>430</v>
      </c>
      <c r="J150" s="20" t="s">
        <v>23</v>
      </c>
      <c r="K150" s="20" t="s">
        <v>152</v>
      </c>
      <c r="L150" s="22">
        <v>852</v>
      </c>
      <c r="M150" s="20" t="s">
        <v>46</v>
      </c>
      <c r="N150" s="21">
        <v>46320.869976851856</v>
      </c>
      <c r="O150" s="22">
        <v>430</v>
      </c>
      <c r="P150" s="20" t="s">
        <v>26</v>
      </c>
      <c r="Q150" s="22">
        <v>30</v>
      </c>
      <c r="R150" s="3" t="str">
        <f>IF(OR(G150="12R",G150="12L"),_xlfn.XLOOKUP(C150,DB!$A$2:$A$255,DB!$B$2:$B$255,""),IF(OR(G150="30L",G150="30R"),_xlfn.XLOOKUP(C150,DB!$A$2:$A$255,DB!$C$2:$C$255,""),""))</f>
        <v>UDGUV</v>
      </c>
      <c r="S150" s="3">
        <f t="shared" si="2"/>
        <v>19</v>
      </c>
      <c r="T150" s="3" t="str">
        <f>_xlfn.XLOOKUP(C150,DB!$A$2:$A$255,DB!$D$2:$D$255,"")</f>
        <v>Sector 2</v>
      </c>
    </row>
    <row r="151" spans="1:20" x14ac:dyDescent="0.2">
      <c r="A151" s="20" t="s">
        <v>287</v>
      </c>
      <c r="B151" s="20" t="s">
        <v>18</v>
      </c>
      <c r="C151" s="20" t="s">
        <v>43</v>
      </c>
      <c r="D151" s="20" t="s">
        <v>29</v>
      </c>
      <c r="E151" s="20" t="s">
        <v>6504</v>
      </c>
      <c r="F151" s="21">
        <v>46320.822581018518</v>
      </c>
      <c r="G151" s="20" t="s">
        <v>777</v>
      </c>
      <c r="H151" s="20" t="s">
        <v>7541</v>
      </c>
      <c r="I151" s="22">
        <v>360</v>
      </c>
      <c r="J151" s="20" t="s">
        <v>23</v>
      </c>
      <c r="K151" s="20" t="s">
        <v>24</v>
      </c>
      <c r="L151" s="22">
        <v>849</v>
      </c>
      <c r="M151" s="20" t="s">
        <v>46</v>
      </c>
      <c r="N151" s="21">
        <v>46320.870474537034</v>
      </c>
      <c r="O151" s="22">
        <v>360</v>
      </c>
      <c r="P151" s="20" t="s">
        <v>26</v>
      </c>
      <c r="Q151" s="22">
        <v>190</v>
      </c>
      <c r="R151" s="3" t="str">
        <f>IF(OR(G151="12R",G151="12L"),_xlfn.XLOOKUP(C151,DB!$A$2:$A$255,DB!$B$2:$B$255,""),IF(OR(G151="30L",G151="30R"),_xlfn.XLOOKUP(C151,DB!$A$2:$A$255,DB!$C$2:$C$255,""),""))</f>
        <v>UDGUV</v>
      </c>
      <c r="S151" s="3">
        <f t="shared" si="2"/>
        <v>19</v>
      </c>
      <c r="T151" s="3" t="str">
        <f>_xlfn.XLOOKUP(C151,DB!$A$2:$A$255,DB!$D$2:$D$255,"")</f>
        <v>Sector 2</v>
      </c>
    </row>
    <row r="152" spans="1:20" x14ac:dyDescent="0.2">
      <c r="A152" s="20" t="s">
        <v>275</v>
      </c>
      <c r="B152" s="20" t="s">
        <v>18</v>
      </c>
      <c r="C152" s="20" t="s">
        <v>276</v>
      </c>
      <c r="D152" s="20" t="s">
        <v>44</v>
      </c>
      <c r="E152" s="20" t="s">
        <v>5549</v>
      </c>
      <c r="F152" s="21">
        <v>46320.824004629627</v>
      </c>
      <c r="G152" s="20" t="s">
        <v>777</v>
      </c>
      <c r="H152" s="20" t="s">
        <v>7542</v>
      </c>
      <c r="I152" s="22">
        <v>340</v>
      </c>
      <c r="J152" s="20" t="s">
        <v>23</v>
      </c>
      <c r="K152" s="20" t="s">
        <v>24</v>
      </c>
      <c r="L152" s="22">
        <v>871</v>
      </c>
      <c r="M152" s="20" t="s">
        <v>780</v>
      </c>
      <c r="N152" s="21">
        <v>46320.871493055558</v>
      </c>
      <c r="O152" s="22">
        <v>340</v>
      </c>
      <c r="P152" s="20" t="s">
        <v>26</v>
      </c>
      <c r="Q152" s="22">
        <v>190</v>
      </c>
      <c r="R152" s="3" t="str">
        <f>IF(OR(G152="12R",G152="12L"),_xlfn.XLOOKUP(C152,DB!$A$2:$A$255,DB!$B$2:$B$255,""),IF(OR(G152="30L",G152="30R"),_xlfn.XLOOKUP(C152,DB!$A$2:$A$255,DB!$C$2:$C$255,""),""))</f>
        <v>UDGUV</v>
      </c>
      <c r="S152" s="3">
        <f t="shared" si="2"/>
        <v>19</v>
      </c>
      <c r="T152" s="3" t="str">
        <f>_xlfn.XLOOKUP(C152,DB!$A$2:$A$255,DB!$D$2:$D$255,"")</f>
        <v>Sector 2</v>
      </c>
    </row>
    <row r="153" spans="1:20" x14ac:dyDescent="0.2">
      <c r="A153" s="20" t="s">
        <v>283</v>
      </c>
      <c r="B153" s="20" t="s">
        <v>18</v>
      </c>
      <c r="C153" s="20" t="s">
        <v>284</v>
      </c>
      <c r="D153" s="20" t="s">
        <v>54</v>
      </c>
      <c r="E153" s="20" t="s">
        <v>1101</v>
      </c>
      <c r="F153" s="21">
        <v>46320.825474537036</v>
      </c>
      <c r="G153" s="20" t="s">
        <v>777</v>
      </c>
      <c r="H153" s="20" t="s">
        <v>7543</v>
      </c>
      <c r="I153" s="22">
        <v>380</v>
      </c>
      <c r="J153" s="20" t="s">
        <v>23</v>
      </c>
      <c r="K153" s="20" t="s">
        <v>24</v>
      </c>
      <c r="L153" s="22">
        <v>853</v>
      </c>
      <c r="M153" s="20" t="s">
        <v>865</v>
      </c>
      <c r="N153" s="21">
        <v>46320.873958333337</v>
      </c>
      <c r="O153" s="22">
        <v>380</v>
      </c>
      <c r="P153" s="20" t="s">
        <v>26</v>
      </c>
      <c r="Q153" s="22">
        <v>190</v>
      </c>
      <c r="R153" s="3" t="str">
        <f>IF(OR(G153="12R",G153="12L"),_xlfn.XLOOKUP(C153,DB!$A$2:$A$255,DB!$B$2:$B$255,""),IF(OR(G153="30L",G153="30R"),_xlfn.XLOOKUP(C153,DB!$A$2:$A$255,DB!$C$2:$C$255,""),""))</f>
        <v>UDGUV</v>
      </c>
      <c r="S153" s="3">
        <f t="shared" si="2"/>
        <v>19</v>
      </c>
      <c r="T153" s="3" t="str">
        <f>_xlfn.XLOOKUP(C153,DB!$A$2:$A$255,DB!$D$2:$D$255,"")</f>
        <v>Sector 2</v>
      </c>
    </row>
    <row r="154" spans="1:20" x14ac:dyDescent="0.2">
      <c r="A154" s="20" t="s">
        <v>424</v>
      </c>
      <c r="B154" s="20" t="s">
        <v>18</v>
      </c>
      <c r="C154" s="20" t="s">
        <v>260</v>
      </c>
      <c r="D154" s="20" t="s">
        <v>261</v>
      </c>
      <c r="E154" s="20" t="s">
        <v>7544</v>
      </c>
      <c r="F154" s="21">
        <v>46320.826701388884</v>
      </c>
      <c r="G154" s="20" t="s">
        <v>777</v>
      </c>
      <c r="H154" s="20" t="s">
        <v>7545</v>
      </c>
      <c r="I154" s="22">
        <v>350</v>
      </c>
      <c r="J154" s="20" t="s">
        <v>23</v>
      </c>
      <c r="K154" s="20" t="s">
        <v>24</v>
      </c>
      <c r="L154" s="22">
        <v>220</v>
      </c>
      <c r="M154" s="20" t="s">
        <v>383</v>
      </c>
      <c r="N154" s="21">
        <v>46320.840358796297</v>
      </c>
      <c r="O154" s="22">
        <v>304</v>
      </c>
      <c r="P154" s="20" t="s">
        <v>41</v>
      </c>
      <c r="Q154" s="22">
        <v>40</v>
      </c>
      <c r="R154" s="3" t="str">
        <f>IF(OR(G154="12R",G154="12L"),_xlfn.XLOOKUP(C154,DB!$A$2:$A$255,DB!$B$2:$B$255,""),IF(OR(G154="30L",G154="30R"),_xlfn.XLOOKUP(C154,DB!$A$2:$A$255,DB!$C$2:$C$255,""),""))</f>
        <v>NUDAL</v>
      </c>
      <c r="S154" s="3">
        <f t="shared" si="2"/>
        <v>19</v>
      </c>
      <c r="T154" s="3" t="str">
        <f>_xlfn.XLOOKUP(C154,DB!$A$2:$A$255,DB!$D$2:$D$255,"")</f>
        <v>Sector 3</v>
      </c>
    </row>
    <row r="155" spans="1:20" x14ac:dyDescent="0.2">
      <c r="A155" s="20" t="s">
        <v>7546</v>
      </c>
      <c r="B155" s="20" t="s">
        <v>18</v>
      </c>
      <c r="C155" s="20" t="s">
        <v>203</v>
      </c>
      <c r="D155" s="20" t="s">
        <v>20</v>
      </c>
      <c r="E155" s="20" t="s">
        <v>5862</v>
      </c>
      <c r="F155" s="21">
        <v>46320.828472222223</v>
      </c>
      <c r="G155" s="20" t="s">
        <v>777</v>
      </c>
      <c r="H155" s="20" t="s">
        <v>7547</v>
      </c>
      <c r="I155" s="22">
        <v>340</v>
      </c>
      <c r="J155" s="20" t="s">
        <v>23</v>
      </c>
      <c r="K155" s="20" t="s">
        <v>24</v>
      </c>
      <c r="L155" s="22">
        <v>361</v>
      </c>
      <c r="M155" s="20" t="s">
        <v>269</v>
      </c>
      <c r="N155" s="21">
        <v>46320.851122685184</v>
      </c>
      <c r="O155" s="22">
        <v>340</v>
      </c>
      <c r="P155" s="20" t="s">
        <v>26</v>
      </c>
      <c r="Q155" s="22">
        <v>190</v>
      </c>
      <c r="R155" s="3" t="str">
        <f>IF(OR(G155="12R",G155="12L"),_xlfn.XLOOKUP(C155,DB!$A$2:$A$255,DB!$B$2:$B$255,""),IF(OR(G155="30L",G155="30R"),_xlfn.XLOOKUP(C155,DB!$A$2:$A$255,DB!$C$2:$C$255,""),""))</f>
        <v>NOSUG</v>
      </c>
      <c r="S155" s="3">
        <f t="shared" si="2"/>
        <v>19</v>
      </c>
      <c r="T155" s="3" t="str">
        <f>_xlfn.XLOOKUP(C155,DB!$A$2:$A$255,DB!$D$2:$D$255,"")</f>
        <v>Sector 3</v>
      </c>
    </row>
    <row r="156" spans="1:20" x14ac:dyDescent="0.2">
      <c r="A156" s="20" t="s">
        <v>285</v>
      </c>
      <c r="B156" s="20" t="s">
        <v>18</v>
      </c>
      <c r="C156" s="20" t="s">
        <v>199</v>
      </c>
      <c r="D156" s="20" t="s">
        <v>61</v>
      </c>
      <c r="E156" s="20" t="s">
        <v>5293</v>
      </c>
      <c r="F156" s="21">
        <v>46320.829826388886</v>
      </c>
      <c r="G156" s="20" t="s">
        <v>777</v>
      </c>
      <c r="H156" s="20" t="s">
        <v>7548</v>
      </c>
      <c r="I156" s="22">
        <v>350</v>
      </c>
      <c r="J156" s="20" t="s">
        <v>23</v>
      </c>
      <c r="K156" s="20" t="s">
        <v>24</v>
      </c>
      <c r="L156" s="22">
        <v>348</v>
      </c>
      <c r="M156" s="20" t="s">
        <v>31</v>
      </c>
      <c r="N156" s="21">
        <v>46320.851122685184</v>
      </c>
      <c r="O156" s="22">
        <v>350</v>
      </c>
      <c r="P156" s="20" t="s">
        <v>26</v>
      </c>
      <c r="Q156" s="22">
        <v>40</v>
      </c>
      <c r="R156" s="3" t="str">
        <f>IF(OR(G156="12R",G156="12L"),_xlfn.XLOOKUP(C156,DB!$A$2:$A$255,DB!$B$2:$B$255,""),IF(OR(G156="30L",G156="30R"),_xlfn.XLOOKUP(C156,DB!$A$2:$A$255,DB!$C$2:$C$255,""),""))</f>
        <v>ROTGI</v>
      </c>
      <c r="S156" s="3">
        <f t="shared" si="2"/>
        <v>19</v>
      </c>
      <c r="T156" s="3" t="str">
        <f>_xlfn.XLOOKUP(C156,DB!$A$2:$A$255,DB!$D$2:$D$255,"")</f>
        <v>Sector 3</v>
      </c>
    </row>
    <row r="157" spans="1:20" x14ac:dyDescent="0.2">
      <c r="A157" s="20" t="s">
        <v>329</v>
      </c>
      <c r="B157" s="20" t="s">
        <v>18</v>
      </c>
      <c r="C157" s="20" t="s">
        <v>330</v>
      </c>
      <c r="D157" s="20" t="s">
        <v>34</v>
      </c>
      <c r="E157" s="20" t="s">
        <v>3367</v>
      </c>
      <c r="F157" s="21">
        <v>46320.833055555559</v>
      </c>
      <c r="G157" s="20" t="s">
        <v>777</v>
      </c>
      <c r="H157" s="20" t="s">
        <v>7549</v>
      </c>
      <c r="I157" s="22">
        <v>330</v>
      </c>
      <c r="J157" s="20" t="s">
        <v>23</v>
      </c>
      <c r="K157" s="20" t="s">
        <v>24</v>
      </c>
      <c r="L157" s="22">
        <v>345</v>
      </c>
      <c r="M157" s="20" t="s">
        <v>31</v>
      </c>
      <c r="N157" s="21">
        <v>46320.854027777779</v>
      </c>
      <c r="O157" s="22">
        <v>330</v>
      </c>
      <c r="P157" s="20" t="s">
        <v>26</v>
      </c>
      <c r="Q157" s="22">
        <v>40</v>
      </c>
      <c r="R157" s="3" t="str">
        <f>IF(OR(G157="12R",G157="12L"),_xlfn.XLOOKUP(C157,DB!$A$2:$A$255,DB!$B$2:$B$255,""),IF(OR(G157="30L",G157="30R"),_xlfn.XLOOKUP(C157,DB!$A$2:$A$255,DB!$C$2:$C$255,""),""))</f>
        <v>ROTGI</v>
      </c>
      <c r="S157" s="3">
        <f t="shared" si="2"/>
        <v>19</v>
      </c>
      <c r="T157" s="3" t="str">
        <f>_xlfn.XLOOKUP(C157,DB!$A$2:$A$255,DB!$D$2:$D$255,"")</f>
        <v>Sector 3</v>
      </c>
    </row>
    <row r="158" spans="1:20" x14ac:dyDescent="0.2">
      <c r="A158" s="20" t="s">
        <v>131</v>
      </c>
      <c r="B158" s="20" t="s">
        <v>18</v>
      </c>
      <c r="C158" s="20" t="s">
        <v>1036</v>
      </c>
      <c r="D158" s="20" t="s">
        <v>132</v>
      </c>
      <c r="E158" s="20"/>
      <c r="F158" s="21">
        <v>46320.836168981477</v>
      </c>
      <c r="G158" s="20" t="s">
        <v>777</v>
      </c>
      <c r="H158" s="20" t="s">
        <v>7550</v>
      </c>
      <c r="I158" s="22">
        <v>300</v>
      </c>
      <c r="J158" s="20" t="s">
        <v>23</v>
      </c>
      <c r="K158" s="20" t="s">
        <v>51</v>
      </c>
      <c r="L158" s="22">
        <v>858</v>
      </c>
      <c r="M158" s="20" t="s">
        <v>181</v>
      </c>
      <c r="N158" s="21">
        <v>46320.88862268519</v>
      </c>
      <c r="O158" s="22">
        <v>300</v>
      </c>
      <c r="P158" s="20" t="s">
        <v>26</v>
      </c>
      <c r="Q158" s="22">
        <v>30</v>
      </c>
      <c r="R158" s="3" t="str">
        <f>IF(OR(G158="12R",G158="12L"),_xlfn.XLOOKUP(C158,DB!$A$2:$A$255,DB!$B$2:$B$255,""),IF(OR(G158="30L",G158="30R"),_xlfn.XLOOKUP(C158,DB!$A$2:$A$255,DB!$C$2:$C$255,""),""))</f>
        <v>UDGUV</v>
      </c>
      <c r="S158" s="3">
        <f t="shared" si="2"/>
        <v>20</v>
      </c>
      <c r="T158" s="3" t="str">
        <f>_xlfn.XLOOKUP(C158,DB!$A$2:$A$255,DB!$D$2:$D$255,"")</f>
        <v>Sector 2</v>
      </c>
    </row>
    <row r="159" spans="1:20" x14ac:dyDescent="0.2">
      <c r="A159" s="20" t="s">
        <v>214</v>
      </c>
      <c r="B159" s="20" t="s">
        <v>18</v>
      </c>
      <c r="C159" s="20" t="s">
        <v>215</v>
      </c>
      <c r="D159" s="20" t="s">
        <v>116</v>
      </c>
      <c r="E159" s="20" t="s">
        <v>3765</v>
      </c>
      <c r="F159" s="21">
        <v>46320.836967592593</v>
      </c>
      <c r="G159" s="20" t="s">
        <v>777</v>
      </c>
      <c r="H159" s="20" t="s">
        <v>7551</v>
      </c>
      <c r="I159" s="22">
        <v>380</v>
      </c>
      <c r="J159" s="20" t="s">
        <v>23</v>
      </c>
      <c r="K159" s="20" t="s">
        <v>24</v>
      </c>
      <c r="L159" s="22">
        <v>412</v>
      </c>
      <c r="M159" s="20" t="s">
        <v>204</v>
      </c>
      <c r="N159" s="21">
        <v>46320.861354166671</v>
      </c>
      <c r="O159" s="22">
        <v>380</v>
      </c>
      <c r="P159" s="20" t="s">
        <v>26</v>
      </c>
      <c r="Q159" s="22">
        <v>190</v>
      </c>
      <c r="R159" s="3" t="str">
        <f>IF(OR(G159="12R",G159="12L"),_xlfn.XLOOKUP(C159,DB!$A$2:$A$255,DB!$B$2:$B$255,""),IF(OR(G159="30L",G159="30R"),_xlfn.XLOOKUP(C159,DB!$A$2:$A$255,DB!$C$2:$C$255,""),""))</f>
        <v>ROTGI</v>
      </c>
      <c r="S159" s="3">
        <f t="shared" si="2"/>
        <v>20</v>
      </c>
      <c r="T159" s="3" t="str">
        <f>_xlfn.XLOOKUP(C159,DB!$A$2:$A$255,DB!$D$2:$D$255,"")</f>
        <v>Sector 3</v>
      </c>
    </row>
    <row r="160" spans="1:20" x14ac:dyDescent="0.2">
      <c r="A160" s="20" t="s">
        <v>856</v>
      </c>
      <c r="B160" s="20" t="s">
        <v>18</v>
      </c>
      <c r="C160" s="20" t="s">
        <v>203</v>
      </c>
      <c r="D160" s="20" t="s">
        <v>129</v>
      </c>
      <c r="E160" s="20" t="s">
        <v>7186</v>
      </c>
      <c r="F160" s="21">
        <v>46320.838182870371</v>
      </c>
      <c r="G160" s="20" t="s">
        <v>777</v>
      </c>
      <c r="H160" s="20" t="s">
        <v>7552</v>
      </c>
      <c r="I160" s="22">
        <v>360</v>
      </c>
      <c r="J160" s="20" t="s">
        <v>23</v>
      </c>
      <c r="K160" s="20" t="s">
        <v>24</v>
      </c>
      <c r="L160" s="22">
        <v>418</v>
      </c>
      <c r="M160" s="20" t="s">
        <v>204</v>
      </c>
      <c r="N160" s="21">
        <v>46320.863587962958</v>
      </c>
      <c r="O160" s="22">
        <v>360</v>
      </c>
      <c r="P160" s="20" t="s">
        <v>26</v>
      </c>
      <c r="Q160" s="22">
        <v>190</v>
      </c>
      <c r="R160" s="3" t="str">
        <f>IF(OR(G160="12R",G160="12L"),_xlfn.XLOOKUP(C160,DB!$A$2:$A$255,DB!$B$2:$B$255,""),IF(OR(G160="30L",G160="30R"),_xlfn.XLOOKUP(C160,DB!$A$2:$A$255,DB!$C$2:$C$255,""),""))</f>
        <v>NOSUG</v>
      </c>
      <c r="S160" s="3">
        <f t="shared" si="2"/>
        <v>20</v>
      </c>
      <c r="T160" s="3" t="str">
        <f>_xlfn.XLOOKUP(C160,DB!$A$2:$A$255,DB!$D$2:$D$255,"")</f>
        <v>Sector 3</v>
      </c>
    </row>
    <row r="161" spans="1:20" x14ac:dyDescent="0.2">
      <c r="A161" s="20" t="s">
        <v>7553</v>
      </c>
      <c r="B161" s="20" t="s">
        <v>18</v>
      </c>
      <c r="C161" s="20" t="s">
        <v>1105</v>
      </c>
      <c r="D161" s="20" t="s">
        <v>723</v>
      </c>
      <c r="E161" s="20" t="s">
        <v>7554</v>
      </c>
      <c r="F161" s="21">
        <v>46320.839398148149</v>
      </c>
      <c r="G161" s="20" t="s">
        <v>777</v>
      </c>
      <c r="H161" s="20" t="s">
        <v>7555</v>
      </c>
      <c r="I161" s="22">
        <v>450</v>
      </c>
      <c r="J161" s="20" t="s">
        <v>23</v>
      </c>
      <c r="K161" s="20" t="s">
        <v>51</v>
      </c>
      <c r="L161" s="22">
        <v>348</v>
      </c>
      <c r="M161" s="20" t="s">
        <v>517</v>
      </c>
      <c r="N161" s="21">
        <v>46320.858831018515</v>
      </c>
      <c r="O161" s="22">
        <v>426</v>
      </c>
      <c r="P161" s="20" t="s">
        <v>26</v>
      </c>
      <c r="Q161" s="22">
        <v>40</v>
      </c>
      <c r="R161" s="3" t="str">
        <f>IF(OR(G161="12R",G161="12L"),_xlfn.XLOOKUP(C161,DB!$A$2:$A$255,DB!$B$2:$B$255,""),IF(OR(G161="30L",G161="30R"),_xlfn.XLOOKUP(C161,DB!$A$2:$A$255,DB!$C$2:$C$255,""),""))</f>
        <v>NUDAL</v>
      </c>
      <c r="S161" s="3">
        <f t="shared" si="2"/>
        <v>20</v>
      </c>
      <c r="T161" s="3" t="str">
        <f>_xlfn.XLOOKUP(C161,DB!$A$2:$A$255,DB!$D$2:$D$255,"")</f>
        <v>Sector 3</v>
      </c>
    </row>
    <row r="162" spans="1:20" x14ac:dyDescent="0.2">
      <c r="A162" s="20" t="s">
        <v>292</v>
      </c>
      <c r="B162" s="20" t="s">
        <v>18</v>
      </c>
      <c r="C162" s="20" t="s">
        <v>43</v>
      </c>
      <c r="D162" s="20" t="s">
        <v>61</v>
      </c>
      <c r="E162" s="20" t="s">
        <v>98</v>
      </c>
      <c r="F162" s="21">
        <v>46320.841539351852</v>
      </c>
      <c r="G162" s="20" t="s">
        <v>777</v>
      </c>
      <c r="H162" s="20" t="s">
        <v>7556</v>
      </c>
      <c r="I162" s="22">
        <v>340</v>
      </c>
      <c r="J162" s="20" t="s">
        <v>23</v>
      </c>
      <c r="K162" s="20" t="s">
        <v>24</v>
      </c>
      <c r="L162" s="22">
        <v>849</v>
      </c>
      <c r="M162" s="20" t="s">
        <v>46</v>
      </c>
      <c r="N162" s="21">
        <v>46320.888344907406</v>
      </c>
      <c r="O162" s="22">
        <v>340</v>
      </c>
      <c r="P162" s="20" t="s">
        <v>26</v>
      </c>
      <c r="Q162" s="22">
        <v>190</v>
      </c>
      <c r="R162" s="3" t="str">
        <f>IF(OR(G162="12R",G162="12L"),_xlfn.XLOOKUP(C162,DB!$A$2:$A$255,DB!$B$2:$B$255,""),IF(OR(G162="30L",G162="30R"),_xlfn.XLOOKUP(C162,DB!$A$2:$A$255,DB!$C$2:$C$255,""),""))</f>
        <v>UDGUV</v>
      </c>
      <c r="S162" s="3">
        <f t="shared" si="2"/>
        <v>20</v>
      </c>
      <c r="T162" s="3" t="str">
        <f>_xlfn.XLOOKUP(C162,DB!$A$2:$A$255,DB!$D$2:$D$255,"")</f>
        <v>Sector 2</v>
      </c>
    </row>
    <row r="163" spans="1:20" x14ac:dyDescent="0.2">
      <c r="A163" s="20" t="s">
        <v>737</v>
      </c>
      <c r="B163" s="20" t="s">
        <v>18</v>
      </c>
      <c r="C163" s="20" t="s">
        <v>210</v>
      </c>
      <c r="D163" s="20" t="s">
        <v>29</v>
      </c>
      <c r="E163" s="20" t="s">
        <v>443</v>
      </c>
      <c r="F163" s="21">
        <v>46320.842546296291</v>
      </c>
      <c r="G163" s="20" t="s">
        <v>777</v>
      </c>
      <c r="H163" s="20" t="s">
        <v>7557</v>
      </c>
      <c r="I163" s="22">
        <v>350</v>
      </c>
      <c r="J163" s="20" t="s">
        <v>23</v>
      </c>
      <c r="K163" s="20" t="s">
        <v>24</v>
      </c>
      <c r="L163" s="22">
        <v>179</v>
      </c>
      <c r="M163" s="20" t="s">
        <v>117</v>
      </c>
      <c r="N163" s="21">
        <v>46320.854247685187</v>
      </c>
      <c r="O163" s="22">
        <v>267</v>
      </c>
      <c r="P163" s="20" t="s">
        <v>26</v>
      </c>
      <c r="Q163" s="22">
        <v>190</v>
      </c>
      <c r="R163" s="3" t="str">
        <f>IF(OR(G163="12R",G163="12L"),_xlfn.XLOOKUP(C163,DB!$A$2:$A$255,DB!$B$2:$B$255,""),IF(OR(G163="30L",G163="30R"),_xlfn.XLOOKUP(C163,DB!$A$2:$A$255,DB!$C$2:$C$255,""),""))</f>
        <v>CZM</v>
      </c>
      <c r="S163" s="3">
        <f t="shared" si="2"/>
        <v>20</v>
      </c>
      <c r="T163" s="3" t="str">
        <f>_xlfn.XLOOKUP(C163,DB!$A$2:$A$255,DB!$D$2:$D$255,"")</f>
        <v>Sector 7</v>
      </c>
    </row>
    <row r="164" spans="1:20" x14ac:dyDescent="0.2">
      <c r="A164" s="20" t="s">
        <v>299</v>
      </c>
      <c r="B164" s="20" t="s">
        <v>18</v>
      </c>
      <c r="C164" s="20" t="s">
        <v>284</v>
      </c>
      <c r="D164" s="20" t="s">
        <v>54</v>
      </c>
      <c r="E164" s="20" t="s">
        <v>704</v>
      </c>
      <c r="F164" s="21">
        <v>46320.843333333338</v>
      </c>
      <c r="G164" s="20" t="s">
        <v>777</v>
      </c>
      <c r="H164" s="20" t="s">
        <v>7558</v>
      </c>
      <c r="I164" s="22">
        <v>380</v>
      </c>
      <c r="J164" s="20" t="s">
        <v>23</v>
      </c>
      <c r="K164" s="20" t="s">
        <v>24</v>
      </c>
      <c r="L164" s="22">
        <v>860</v>
      </c>
      <c r="M164" s="20" t="s">
        <v>181</v>
      </c>
      <c r="N164" s="21">
        <v>46320.892164351855</v>
      </c>
      <c r="O164" s="22">
        <v>380</v>
      </c>
      <c r="P164" s="20" t="s">
        <v>26</v>
      </c>
      <c r="Q164" s="22">
        <v>190</v>
      </c>
      <c r="R164" s="3" t="str">
        <f>IF(OR(G164="12R",G164="12L"),_xlfn.XLOOKUP(C164,DB!$A$2:$A$255,DB!$B$2:$B$255,""),IF(OR(G164="30L",G164="30R"),_xlfn.XLOOKUP(C164,DB!$A$2:$A$255,DB!$C$2:$C$255,""),""))</f>
        <v>UDGUV</v>
      </c>
      <c r="S164" s="3">
        <f t="shared" si="2"/>
        <v>20</v>
      </c>
      <c r="T164" s="3" t="str">
        <f>_xlfn.XLOOKUP(C164,DB!$A$2:$A$255,DB!$D$2:$D$255,"")</f>
        <v>Sector 2</v>
      </c>
    </row>
    <row r="165" spans="1:20" x14ac:dyDescent="0.2">
      <c r="A165" s="20" t="s">
        <v>663</v>
      </c>
      <c r="B165" s="20" t="s">
        <v>18</v>
      </c>
      <c r="C165" s="20" t="s">
        <v>664</v>
      </c>
      <c r="D165" s="20" t="s">
        <v>29</v>
      </c>
      <c r="E165" s="20" t="s">
        <v>1268</v>
      </c>
      <c r="F165" s="21">
        <v>46320.84412037037</v>
      </c>
      <c r="G165" s="20" t="s">
        <v>777</v>
      </c>
      <c r="H165" s="20" t="s">
        <v>7559</v>
      </c>
      <c r="I165" s="22">
        <v>380</v>
      </c>
      <c r="J165" s="20" t="s">
        <v>23</v>
      </c>
      <c r="K165" s="20" t="s">
        <v>24</v>
      </c>
      <c r="L165" s="22">
        <v>412</v>
      </c>
      <c r="M165" s="20" t="s">
        <v>204</v>
      </c>
      <c r="N165" s="21">
        <v>46320.869374999995</v>
      </c>
      <c r="O165" s="22">
        <v>380</v>
      </c>
      <c r="P165" s="20" t="s">
        <v>26</v>
      </c>
      <c r="Q165" s="22">
        <v>190</v>
      </c>
      <c r="R165" s="3" t="str">
        <f>IF(OR(G165="12R",G165="12L"),_xlfn.XLOOKUP(C165,DB!$A$2:$A$255,DB!$B$2:$B$255,""),IF(OR(G165="30L",G165="30R"),_xlfn.XLOOKUP(C165,DB!$A$2:$A$255,DB!$C$2:$C$255,""),""))</f>
        <v>ROTGI</v>
      </c>
      <c r="S165" s="3">
        <f t="shared" si="2"/>
        <v>20</v>
      </c>
      <c r="T165" s="3" t="str">
        <f>_xlfn.XLOOKUP(C165,DB!$A$2:$A$255,DB!$D$2:$D$255,"")</f>
        <v>Sector 3</v>
      </c>
    </row>
    <row r="166" spans="1:20" x14ac:dyDescent="0.2">
      <c r="A166" s="20" t="s">
        <v>294</v>
      </c>
      <c r="B166" s="20" t="s">
        <v>18</v>
      </c>
      <c r="C166" s="20" t="s">
        <v>101</v>
      </c>
      <c r="D166" s="20" t="s">
        <v>54</v>
      </c>
      <c r="E166" s="20" t="s">
        <v>3594</v>
      </c>
      <c r="F166" s="21">
        <v>46320.845555555556</v>
      </c>
      <c r="G166" s="20" t="s">
        <v>777</v>
      </c>
      <c r="H166" s="20" t="s">
        <v>7560</v>
      </c>
      <c r="I166" s="22">
        <v>380</v>
      </c>
      <c r="J166" s="20" t="s">
        <v>23</v>
      </c>
      <c r="K166" s="20" t="s">
        <v>24</v>
      </c>
      <c r="L166" s="22">
        <v>851</v>
      </c>
      <c r="M166" s="20" t="s">
        <v>46</v>
      </c>
      <c r="N166" s="21">
        <v>46320.893564814818</v>
      </c>
      <c r="O166" s="22">
        <v>380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301</v>
      </c>
      <c r="B167" s="20" t="s">
        <v>18</v>
      </c>
      <c r="C167" s="20" t="s">
        <v>50</v>
      </c>
      <c r="D167" s="20" t="s">
        <v>34</v>
      </c>
      <c r="E167" s="20" t="s">
        <v>3008</v>
      </c>
      <c r="F167" s="21">
        <v>46320.847268518519</v>
      </c>
      <c r="G167" s="20" t="s">
        <v>777</v>
      </c>
      <c r="H167" s="20" t="s">
        <v>7561</v>
      </c>
      <c r="I167" s="22">
        <v>360</v>
      </c>
      <c r="J167" s="20" t="s">
        <v>23</v>
      </c>
      <c r="K167" s="20" t="s">
        <v>24</v>
      </c>
      <c r="L167" s="22">
        <v>849</v>
      </c>
      <c r="M167" s="20" t="s">
        <v>46</v>
      </c>
      <c r="N167" s="21">
        <v>46320.895150462966</v>
      </c>
      <c r="O167" s="22">
        <v>360</v>
      </c>
      <c r="P167" s="20" t="s">
        <v>26</v>
      </c>
      <c r="Q167" s="22">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20" t="s">
        <v>7562</v>
      </c>
      <c r="B168" s="20" t="s">
        <v>18</v>
      </c>
      <c r="C168" s="20" t="s">
        <v>144</v>
      </c>
      <c r="D168" s="20" t="s">
        <v>29</v>
      </c>
      <c r="E168" s="20" t="s">
        <v>7563</v>
      </c>
      <c r="F168" s="21">
        <v>46320.848159722227</v>
      </c>
      <c r="G168" s="20" t="s">
        <v>777</v>
      </c>
      <c r="H168" s="20" t="s">
        <v>7564</v>
      </c>
      <c r="I168" s="22">
        <v>410</v>
      </c>
      <c r="J168" s="20" t="s">
        <v>23</v>
      </c>
      <c r="K168" s="20" t="s">
        <v>504</v>
      </c>
      <c r="L168" s="22">
        <v>347</v>
      </c>
      <c r="M168" s="20" t="s">
        <v>31</v>
      </c>
      <c r="N168" s="21">
        <v>46320.870011574079</v>
      </c>
      <c r="O168" s="22">
        <v>410</v>
      </c>
      <c r="P168" s="20" t="s">
        <v>26</v>
      </c>
      <c r="Q168" s="22">
        <v>40</v>
      </c>
      <c r="R168" s="3" t="str">
        <f>IF(OR(G168="12R",G168="12L"),_xlfn.XLOOKUP(C168,DB!$A$2:$A$255,DB!$B$2:$B$255,""),IF(OR(G168="30L",G168="30R"),_xlfn.XLOOKUP(C168,DB!$A$2:$A$255,DB!$C$2:$C$255,""),""))</f>
        <v>ROTGI</v>
      </c>
      <c r="S168" s="3">
        <f t="shared" si="2"/>
        <v>20</v>
      </c>
      <c r="T168" s="3" t="str">
        <f>_xlfn.XLOOKUP(C168,DB!$A$2:$A$255,DB!$D$2:$D$255,"")</f>
        <v>Sector 3</v>
      </c>
    </row>
    <row r="169" spans="1:20" x14ac:dyDescent="0.2">
      <c r="A169" s="20" t="s">
        <v>7565</v>
      </c>
      <c r="B169" s="20" t="s">
        <v>18</v>
      </c>
      <c r="C169" s="20" t="s">
        <v>19</v>
      </c>
      <c r="D169" s="20" t="s">
        <v>54</v>
      </c>
      <c r="E169" s="20" t="s">
        <v>574</v>
      </c>
      <c r="F169" s="21">
        <v>46320.851365740746</v>
      </c>
      <c r="G169" s="20" t="s">
        <v>777</v>
      </c>
      <c r="H169" s="20" t="s">
        <v>7566</v>
      </c>
      <c r="I169" s="22">
        <v>360</v>
      </c>
      <c r="J169" s="20" t="s">
        <v>23</v>
      </c>
      <c r="K169" s="20" t="s">
        <v>504</v>
      </c>
      <c r="L169" s="22">
        <v>849</v>
      </c>
      <c r="M169" s="20" t="s">
        <v>25</v>
      </c>
      <c r="N169" s="21">
        <v>46320.89875</v>
      </c>
      <c r="O169" s="22">
        <v>360</v>
      </c>
      <c r="P169" s="20" t="s">
        <v>26</v>
      </c>
      <c r="Q169" s="22">
        <v>190</v>
      </c>
      <c r="R169" s="3" t="str">
        <f>IF(OR(G169="12R",G169="12L"),_xlfn.XLOOKUP(C169,DB!$A$2:$A$255,DB!$B$2:$B$255,""),IF(OR(G169="30L",G169="30R"),_xlfn.XLOOKUP(C169,DB!$A$2:$A$255,DB!$C$2:$C$255,""),""))</f>
        <v>UDGUV</v>
      </c>
      <c r="S169" s="3">
        <f t="shared" si="2"/>
        <v>20</v>
      </c>
      <c r="T169" s="3" t="str">
        <f>_xlfn.XLOOKUP(C169,DB!$A$2:$A$255,DB!$D$2:$D$255,"")</f>
        <v>Sector 2</v>
      </c>
    </row>
    <row r="170" spans="1:20" x14ac:dyDescent="0.2">
      <c r="A170" s="20" t="s">
        <v>510</v>
      </c>
      <c r="B170" s="20" t="s">
        <v>18</v>
      </c>
      <c r="C170" s="20" t="s">
        <v>238</v>
      </c>
      <c r="D170" s="20" t="s">
        <v>116</v>
      </c>
      <c r="E170" s="20" t="s">
        <v>4002</v>
      </c>
      <c r="F170" s="21">
        <v>46320.852164351847</v>
      </c>
      <c r="G170" s="20" t="s">
        <v>777</v>
      </c>
      <c r="H170" s="20" t="s">
        <v>7567</v>
      </c>
      <c r="I170" s="22">
        <v>390</v>
      </c>
      <c r="J170" s="20" t="s">
        <v>23</v>
      </c>
      <c r="K170" s="20" t="s">
        <v>24</v>
      </c>
      <c r="L170" s="22">
        <v>347</v>
      </c>
      <c r="M170" s="20" t="s">
        <v>31</v>
      </c>
      <c r="N170" s="21">
        <v>46320.873043981483</v>
      </c>
      <c r="O170" s="22">
        <v>370</v>
      </c>
      <c r="P170" s="20" t="s">
        <v>26</v>
      </c>
      <c r="Q170" s="22">
        <v>40</v>
      </c>
      <c r="R170" s="3" t="str">
        <f>IF(OR(G170="12R",G170="12L"),_xlfn.XLOOKUP(C170,DB!$A$2:$A$255,DB!$B$2:$B$255,""),IF(OR(G170="30L",G170="30R"),_xlfn.XLOOKUP(C170,DB!$A$2:$A$255,DB!$C$2:$C$255,""),""))</f>
        <v>ROTGI</v>
      </c>
      <c r="S170" s="3">
        <f t="shared" si="2"/>
        <v>20</v>
      </c>
      <c r="T170" s="3" t="str">
        <f>_xlfn.XLOOKUP(C170,DB!$A$2:$A$255,DB!$D$2:$D$255,"")</f>
        <v>Sector 3</v>
      </c>
    </row>
    <row r="171" spans="1:20" x14ac:dyDescent="0.2">
      <c r="A171" s="20" t="s">
        <v>304</v>
      </c>
      <c r="B171" s="20" t="s">
        <v>18</v>
      </c>
      <c r="C171" s="20" t="s">
        <v>134</v>
      </c>
      <c r="D171" s="20" t="s">
        <v>123</v>
      </c>
      <c r="E171" s="20" t="s">
        <v>6376</v>
      </c>
      <c r="F171" s="21">
        <v>46320.854120370372</v>
      </c>
      <c r="G171" s="20" t="s">
        <v>777</v>
      </c>
      <c r="H171" s="20" t="s">
        <v>7568</v>
      </c>
      <c r="I171" s="22">
        <v>350</v>
      </c>
      <c r="J171" s="20" t="s">
        <v>23</v>
      </c>
      <c r="K171" s="20" t="s">
        <v>24</v>
      </c>
      <c r="L171" s="22">
        <v>354</v>
      </c>
      <c r="M171" s="20" t="s">
        <v>31</v>
      </c>
      <c r="N171" s="21">
        <v>46320.874918981484</v>
      </c>
      <c r="O171" s="22">
        <v>330</v>
      </c>
      <c r="P171" s="20" t="s">
        <v>26</v>
      </c>
      <c r="Q171" s="22">
        <v>40</v>
      </c>
      <c r="R171" s="3" t="str">
        <f>IF(OR(G171="12R",G171="12L"),_xlfn.XLOOKUP(C171,DB!$A$2:$A$255,DB!$B$2:$B$255,""),IF(OR(G171="30L",G171="30R"),_xlfn.XLOOKUP(C171,DB!$A$2:$A$255,DB!$C$2:$C$255,""),""))</f>
        <v>NOSUG</v>
      </c>
      <c r="S171" s="3">
        <f t="shared" si="2"/>
        <v>20</v>
      </c>
      <c r="T171" s="3" t="str">
        <f>_xlfn.XLOOKUP(C171,DB!$A$2:$A$255,DB!$D$2:$D$255,"")</f>
        <v>Sector 3</v>
      </c>
    </row>
    <row r="172" spans="1:20" x14ac:dyDescent="0.2">
      <c r="A172" s="20" t="s">
        <v>516</v>
      </c>
      <c r="B172" s="20" t="s">
        <v>18</v>
      </c>
      <c r="C172" s="20" t="s">
        <v>199</v>
      </c>
      <c r="D172" s="20" t="s">
        <v>61</v>
      </c>
      <c r="E172" s="20" t="s">
        <v>7569</v>
      </c>
      <c r="F172" s="21">
        <v>46320.85802083333</v>
      </c>
      <c r="G172" s="20" t="s">
        <v>777</v>
      </c>
      <c r="H172" s="20" t="s">
        <v>7570</v>
      </c>
      <c r="I172" s="22">
        <v>310</v>
      </c>
      <c r="J172" s="20" t="s">
        <v>23</v>
      </c>
      <c r="K172" s="20" t="s">
        <v>24</v>
      </c>
      <c r="L172" s="22">
        <v>347</v>
      </c>
      <c r="M172" s="20" t="s">
        <v>31</v>
      </c>
      <c r="N172" s="21">
        <v>46320.878402777773</v>
      </c>
      <c r="O172" s="22">
        <v>310</v>
      </c>
      <c r="P172" s="20" t="s">
        <v>26</v>
      </c>
      <c r="Q172" s="22">
        <v>40</v>
      </c>
      <c r="R172" s="3" t="str">
        <f>IF(OR(G172="12R",G172="12L"),_xlfn.XLOOKUP(C172,DB!$A$2:$A$255,DB!$B$2:$B$255,""),IF(OR(G172="30L",G172="30R"),_xlfn.XLOOKUP(C172,DB!$A$2:$A$255,DB!$C$2:$C$255,""),""))</f>
        <v>ROTGI</v>
      </c>
      <c r="S172" s="3">
        <f t="shared" si="2"/>
        <v>20</v>
      </c>
      <c r="T172" s="3" t="str">
        <f>_xlfn.XLOOKUP(C172,DB!$A$2:$A$255,DB!$D$2:$D$255,"")</f>
        <v>Sector 3</v>
      </c>
    </row>
    <row r="173" spans="1:20" x14ac:dyDescent="0.2">
      <c r="A173" s="20" t="s">
        <v>303</v>
      </c>
      <c r="B173" s="20" t="s">
        <v>18</v>
      </c>
      <c r="C173" s="20" t="s">
        <v>43</v>
      </c>
      <c r="D173" s="20" t="s">
        <v>20</v>
      </c>
      <c r="E173" s="20" t="s">
        <v>4042</v>
      </c>
      <c r="F173" s="21">
        <v>46320.858761574069</v>
      </c>
      <c r="G173" s="20" t="s">
        <v>777</v>
      </c>
      <c r="H173" s="20" t="s">
        <v>7571</v>
      </c>
      <c r="I173" s="22">
        <v>340</v>
      </c>
      <c r="J173" s="20" t="s">
        <v>23</v>
      </c>
      <c r="K173" s="20" t="s">
        <v>24</v>
      </c>
      <c r="L173" s="22">
        <v>849</v>
      </c>
      <c r="M173" s="20" t="s">
        <v>46</v>
      </c>
      <c r="N173" s="21">
        <v>46320.903900462959</v>
      </c>
      <c r="O173" s="22">
        <v>320</v>
      </c>
      <c r="P173" s="20" t="s">
        <v>26</v>
      </c>
      <c r="Q173" s="22">
        <v>190</v>
      </c>
      <c r="R173" s="3" t="str">
        <f>IF(OR(G173="12R",G173="12L"),_xlfn.XLOOKUP(C173,DB!$A$2:$A$255,DB!$B$2:$B$255,""),IF(OR(G173="30L",G173="30R"),_xlfn.XLOOKUP(C173,DB!$A$2:$A$255,DB!$C$2:$C$255,""),""))</f>
        <v>UDGUV</v>
      </c>
      <c r="S173" s="3">
        <f t="shared" si="2"/>
        <v>20</v>
      </c>
      <c r="T173" s="3" t="str">
        <f>_xlfn.XLOOKUP(C173,DB!$A$2:$A$255,DB!$D$2:$D$255,"")</f>
        <v>Sector 2</v>
      </c>
    </row>
    <row r="174" spans="1:20" x14ac:dyDescent="0.2">
      <c r="A174" s="20" t="s">
        <v>7572</v>
      </c>
      <c r="B174" s="20" t="s">
        <v>18</v>
      </c>
      <c r="C174" s="20" t="s">
        <v>502</v>
      </c>
      <c r="D174" s="20" t="s">
        <v>29</v>
      </c>
      <c r="E174" s="20" t="s">
        <v>1978</v>
      </c>
      <c r="F174" s="21">
        <v>46320.859664351854</v>
      </c>
      <c r="G174" s="20" t="s">
        <v>777</v>
      </c>
      <c r="H174" s="20" t="s">
        <v>7573</v>
      </c>
      <c r="I174" s="22">
        <v>360</v>
      </c>
      <c r="J174" s="20" t="s">
        <v>23</v>
      </c>
      <c r="K174" s="20" t="s">
        <v>24</v>
      </c>
      <c r="L174" s="22">
        <v>412</v>
      </c>
      <c r="M174" s="20" t="s">
        <v>204</v>
      </c>
      <c r="N174" s="21">
        <v>46320.884837962964</v>
      </c>
      <c r="O174" s="22">
        <v>360</v>
      </c>
      <c r="P174" s="20" t="s">
        <v>26</v>
      </c>
      <c r="Q174" s="22">
        <v>190</v>
      </c>
      <c r="R174" s="3" t="str">
        <f>IF(OR(G174="12R",G174="12L"),_xlfn.XLOOKUP(C174,DB!$A$2:$A$255,DB!$B$2:$B$255,""),IF(OR(G174="30L",G174="30R"),_xlfn.XLOOKUP(C174,DB!$A$2:$A$255,DB!$C$2:$C$255,""),""))</f>
        <v>ROTGI</v>
      </c>
      <c r="S174" s="3">
        <f t="shared" si="2"/>
        <v>20</v>
      </c>
      <c r="T174" s="3" t="str">
        <f>_xlfn.XLOOKUP(C174,DB!$A$2:$A$255,DB!$D$2:$D$255,"")</f>
        <v>Sector 3</v>
      </c>
    </row>
    <row r="175" spans="1:20" x14ac:dyDescent="0.2">
      <c r="A175" s="20" t="s">
        <v>7574</v>
      </c>
      <c r="B175" s="20" t="s">
        <v>18</v>
      </c>
      <c r="C175" s="20" t="s">
        <v>43</v>
      </c>
      <c r="D175" s="20" t="s">
        <v>129</v>
      </c>
      <c r="E175" s="20" t="s">
        <v>7057</v>
      </c>
      <c r="F175" s="21">
        <v>46320.860405092593</v>
      </c>
      <c r="G175" s="20" t="s">
        <v>777</v>
      </c>
      <c r="H175" s="20" t="s">
        <v>7575</v>
      </c>
      <c r="I175" s="22">
        <v>360</v>
      </c>
      <c r="J175" s="20" t="s">
        <v>23</v>
      </c>
      <c r="K175" s="20" t="s">
        <v>24</v>
      </c>
      <c r="L175" s="22">
        <v>849</v>
      </c>
      <c r="M175" s="20" t="s">
        <v>46</v>
      </c>
      <c r="N175" s="21">
        <v>46320.907916666663</v>
      </c>
      <c r="O175" s="22">
        <v>340</v>
      </c>
      <c r="P175" s="20" t="s">
        <v>26</v>
      </c>
      <c r="Q175" s="22">
        <v>190</v>
      </c>
      <c r="R175" s="3" t="str">
        <f>IF(OR(G175="12R",G175="12L"),_xlfn.XLOOKUP(C175,DB!$A$2:$A$255,DB!$B$2:$B$255,""),IF(OR(G175="30L",G175="30R"),_xlfn.XLOOKUP(C175,DB!$A$2:$A$255,DB!$C$2:$C$255,""),""))</f>
        <v>UDGUV</v>
      </c>
      <c r="S175" s="3">
        <f t="shared" si="2"/>
        <v>20</v>
      </c>
      <c r="T175" s="3" t="str">
        <f>_xlfn.XLOOKUP(C175,DB!$A$2:$A$255,DB!$D$2:$D$255,"")</f>
        <v>Sector 2</v>
      </c>
    </row>
    <row r="176" spans="1:20" x14ac:dyDescent="0.2">
      <c r="A176" s="20" t="s">
        <v>3255</v>
      </c>
      <c r="B176" s="20" t="s">
        <v>18</v>
      </c>
      <c r="C176" s="20" t="s">
        <v>2728</v>
      </c>
      <c r="D176" s="20" t="s">
        <v>507</v>
      </c>
      <c r="E176" s="20"/>
      <c r="F176" s="21">
        <v>46320.861909722225</v>
      </c>
      <c r="G176" s="20" t="s">
        <v>777</v>
      </c>
      <c r="H176" s="20" t="s">
        <v>167</v>
      </c>
      <c r="I176" s="22">
        <v>15</v>
      </c>
      <c r="J176" s="20" t="s">
        <v>139</v>
      </c>
      <c r="K176" s="20" t="s">
        <v>51</v>
      </c>
      <c r="L176" s="22">
        <v>74</v>
      </c>
      <c r="M176" s="20" t="s">
        <v>2728</v>
      </c>
      <c r="N176" s="21">
        <v>46320.877129629633</v>
      </c>
      <c r="O176" s="22">
        <v>0</v>
      </c>
      <c r="P176" s="20" t="s">
        <v>137</v>
      </c>
      <c r="Q176" s="22">
        <v>15</v>
      </c>
      <c r="R176" s="3" t="str">
        <f>IF(OR(G176="12R",G176="12L"),_xlfn.XLOOKUP(C176,DB!$A$2:$A$255,DB!$B$2:$B$255,""),IF(OR(G176="30L",G176="30R"),_xlfn.XLOOKUP(C176,DB!$A$2:$A$255,DB!$C$2:$C$255,""),""))</f>
        <v/>
      </c>
      <c r="S176" s="3">
        <f t="shared" si="2"/>
        <v>20</v>
      </c>
      <c r="T176" s="3" t="str">
        <f>_xlfn.XLOOKUP(C176,DB!$A$2:$A$255,DB!$D$2:$D$255,"")</f>
        <v/>
      </c>
    </row>
    <row r="177" spans="1:20" x14ac:dyDescent="0.2">
      <c r="A177" s="20" t="s">
        <v>7576</v>
      </c>
      <c r="B177" s="20" t="s">
        <v>18</v>
      </c>
      <c r="C177" s="20" t="s">
        <v>7577</v>
      </c>
      <c r="D177" s="20" t="s">
        <v>723</v>
      </c>
      <c r="E177" s="20"/>
      <c r="F177" s="21">
        <v>46320.863217592589</v>
      </c>
      <c r="G177" s="20" t="s">
        <v>777</v>
      </c>
      <c r="H177" s="20" t="s">
        <v>7578</v>
      </c>
      <c r="I177" s="22">
        <v>470</v>
      </c>
      <c r="J177" s="20" t="s">
        <v>23</v>
      </c>
      <c r="K177" s="20" t="s">
        <v>51</v>
      </c>
      <c r="L177" s="22">
        <v>512</v>
      </c>
      <c r="M177" s="20" t="s">
        <v>130</v>
      </c>
      <c r="N177" s="21">
        <v>46320.892430555556</v>
      </c>
      <c r="O177" s="22">
        <v>470</v>
      </c>
      <c r="P177" s="20" t="s">
        <v>26</v>
      </c>
      <c r="Q177" s="22">
        <v>30</v>
      </c>
      <c r="R177" s="3" t="str">
        <f>IF(OR(G177="12R",G177="12L"),_xlfn.XLOOKUP(C177,DB!$A$2:$A$255,DB!$B$2:$B$255,""),IF(OR(G177="30L",G177="30R"),_xlfn.XLOOKUP(C177,DB!$A$2:$A$255,DB!$C$2:$C$255,""),""))</f>
        <v>ENEBA</v>
      </c>
      <c r="S177" s="3">
        <f t="shared" si="2"/>
        <v>20</v>
      </c>
      <c r="T177" s="3" t="str">
        <f>_xlfn.XLOOKUP(C177,DB!$A$2:$A$255,DB!$D$2:$D$255,"")</f>
        <v>Sector 3</v>
      </c>
    </row>
    <row r="178" spans="1:20" x14ac:dyDescent="0.2">
      <c r="A178" s="20" t="s">
        <v>7579</v>
      </c>
      <c r="B178" s="20" t="s">
        <v>18</v>
      </c>
      <c r="C178" s="20" t="s">
        <v>317</v>
      </c>
      <c r="D178" s="20" t="s">
        <v>44</v>
      </c>
      <c r="E178" s="20" t="s">
        <v>5608</v>
      </c>
      <c r="F178" s="21">
        <v>46320.867523148147</v>
      </c>
      <c r="G178" s="20" t="s">
        <v>777</v>
      </c>
      <c r="H178" s="20" t="s">
        <v>7580</v>
      </c>
      <c r="I178" s="22">
        <v>320</v>
      </c>
      <c r="J178" s="20" t="s">
        <v>23</v>
      </c>
      <c r="K178" s="20" t="s">
        <v>24</v>
      </c>
      <c r="L178" s="22">
        <v>515</v>
      </c>
      <c r="M178" s="20" t="s">
        <v>130</v>
      </c>
      <c r="N178" s="21">
        <v>46320.896620370375</v>
      </c>
      <c r="O178" s="22">
        <v>300</v>
      </c>
      <c r="P178" s="20" t="s">
        <v>26</v>
      </c>
      <c r="Q178" s="22">
        <v>190</v>
      </c>
      <c r="R178" s="3" t="str">
        <f>IF(OR(G178="12R",G178="12L"),_xlfn.XLOOKUP(C178,DB!$A$2:$A$255,DB!$B$2:$B$255,""),IF(OR(G178="30L",G178="30R"),_xlfn.XLOOKUP(C178,DB!$A$2:$A$255,DB!$C$2:$C$255,""),""))</f>
        <v>UDGUV</v>
      </c>
      <c r="S178" s="3">
        <f t="shared" si="2"/>
        <v>20</v>
      </c>
      <c r="T178" s="3" t="str">
        <f>_xlfn.XLOOKUP(C178,DB!$A$2:$A$255,DB!$D$2:$D$255,"")</f>
        <v>Sector 2</v>
      </c>
    </row>
    <row r="179" spans="1:20" x14ac:dyDescent="0.2">
      <c r="A179" s="20" t="s">
        <v>281</v>
      </c>
      <c r="B179" s="20" t="s">
        <v>18</v>
      </c>
      <c r="C179" s="20" t="s">
        <v>282</v>
      </c>
      <c r="D179" s="20" t="s">
        <v>34</v>
      </c>
      <c r="E179" s="20" t="s">
        <v>7581</v>
      </c>
      <c r="F179" s="21">
        <v>46320.868634259255</v>
      </c>
      <c r="G179" s="20" t="s">
        <v>777</v>
      </c>
      <c r="H179" s="20" t="s">
        <v>7582</v>
      </c>
      <c r="I179" s="22">
        <v>370</v>
      </c>
      <c r="J179" s="20" t="s">
        <v>23</v>
      </c>
      <c r="K179" s="20" t="s">
        <v>24</v>
      </c>
      <c r="L179" s="22">
        <v>155</v>
      </c>
      <c r="M179" s="20" t="s">
        <v>40</v>
      </c>
      <c r="N179" s="21">
        <v>46320.878796296296</v>
      </c>
      <c r="O179" s="22">
        <v>238</v>
      </c>
      <c r="P179" s="20" t="s">
        <v>26</v>
      </c>
      <c r="Q179" s="22">
        <v>40</v>
      </c>
      <c r="R179" s="3" t="str">
        <f>IF(OR(G179="12R",G179="12L"),_xlfn.XLOOKUP(C179,DB!$A$2:$A$255,DB!$B$2:$B$255,""),IF(OR(G179="30L",G179="30R"),_xlfn.XLOOKUP(C179,DB!$A$2:$A$255,DB!$C$2:$C$255,""),""))</f>
        <v>ROTGI</v>
      </c>
      <c r="S179" s="3">
        <f t="shared" si="2"/>
        <v>20</v>
      </c>
      <c r="T179" s="3" t="str">
        <f>_xlfn.XLOOKUP(C179,DB!$A$2:$A$255,DB!$D$2:$D$255,"")</f>
        <v>Sector 3</v>
      </c>
    </row>
    <row r="180" spans="1:20" x14ac:dyDescent="0.2">
      <c r="A180" s="20" t="s">
        <v>741</v>
      </c>
      <c r="B180" s="20" t="s">
        <v>18</v>
      </c>
      <c r="C180" s="20" t="s">
        <v>221</v>
      </c>
      <c r="D180" s="20" t="s">
        <v>34</v>
      </c>
      <c r="E180" s="20" t="s">
        <v>616</v>
      </c>
      <c r="F180" s="21">
        <v>46320.869467592594</v>
      </c>
      <c r="G180" s="20" t="s">
        <v>777</v>
      </c>
      <c r="H180" s="20" t="s">
        <v>7583</v>
      </c>
      <c r="I180" s="22">
        <v>360</v>
      </c>
      <c r="J180" s="20" t="s">
        <v>23</v>
      </c>
      <c r="K180" s="20" t="s">
        <v>24</v>
      </c>
      <c r="L180" s="22">
        <v>849</v>
      </c>
      <c r="M180" s="20" t="s">
        <v>46</v>
      </c>
      <c r="N180" s="21">
        <v>46320.916192129633</v>
      </c>
      <c r="O180" s="22">
        <v>360</v>
      </c>
      <c r="P180" s="20" t="s">
        <v>26</v>
      </c>
      <c r="Q180" s="22">
        <v>190</v>
      </c>
      <c r="R180" s="3" t="str">
        <f>IF(OR(G180="12R",G180="12L"),_xlfn.XLOOKUP(C180,DB!$A$2:$A$255,DB!$B$2:$B$255,""),IF(OR(G180="30L",G180="30R"),_xlfn.XLOOKUP(C180,DB!$A$2:$A$255,DB!$C$2:$C$255,""),""))</f>
        <v>UDGUV</v>
      </c>
      <c r="S180" s="3">
        <f t="shared" si="2"/>
        <v>20</v>
      </c>
      <c r="T180" s="3" t="str">
        <f>_xlfn.XLOOKUP(C180,DB!$A$2:$A$255,DB!$D$2:$D$255,"")</f>
        <v>Sector 2</v>
      </c>
    </row>
    <row r="181" spans="1:20" x14ac:dyDescent="0.2">
      <c r="A181" s="20" t="s">
        <v>7584</v>
      </c>
      <c r="B181" s="20" t="s">
        <v>18</v>
      </c>
      <c r="C181" s="20" t="s">
        <v>122</v>
      </c>
      <c r="D181" s="20" t="s">
        <v>123</v>
      </c>
      <c r="E181" s="20" t="s">
        <v>651</v>
      </c>
      <c r="F181" s="21">
        <v>46320.870347222226</v>
      </c>
      <c r="G181" s="20" t="s">
        <v>777</v>
      </c>
      <c r="H181" s="20" t="s">
        <v>7585</v>
      </c>
      <c r="I181" s="22">
        <v>260</v>
      </c>
      <c r="J181" s="20" t="s">
        <v>23</v>
      </c>
      <c r="K181" s="20" t="s">
        <v>24</v>
      </c>
      <c r="L181" s="22">
        <v>508</v>
      </c>
      <c r="M181" s="20" t="s">
        <v>130</v>
      </c>
      <c r="N181" s="21">
        <v>46320.900416666671</v>
      </c>
      <c r="O181" s="22">
        <v>260</v>
      </c>
      <c r="P181" s="20" t="s">
        <v>26</v>
      </c>
      <c r="Q181" s="22">
        <v>190</v>
      </c>
      <c r="R181" s="3" t="str">
        <f>IF(OR(G181="12R",G181="12L"),_xlfn.XLOOKUP(C181,DB!$A$2:$A$255,DB!$B$2:$B$255,""),IF(OR(G181="30L",G181="30R"),_xlfn.XLOOKUP(C181,DB!$A$2:$A$255,DB!$C$2:$C$255,""),""))</f>
        <v>NOSUG</v>
      </c>
      <c r="S181" s="3">
        <f t="shared" si="2"/>
        <v>20</v>
      </c>
      <c r="T181" s="3" t="str">
        <f>_xlfn.XLOOKUP(C181,DB!$A$2:$A$255,DB!$D$2:$D$255,"")</f>
        <v>Sector 3</v>
      </c>
    </row>
    <row r="182" spans="1:20" x14ac:dyDescent="0.2">
      <c r="A182" s="20" t="s">
        <v>280</v>
      </c>
      <c r="B182" s="20" t="s">
        <v>18</v>
      </c>
      <c r="C182" s="20" t="s">
        <v>170</v>
      </c>
      <c r="D182" s="20" t="s">
        <v>34</v>
      </c>
      <c r="E182" s="20" t="s">
        <v>3030</v>
      </c>
      <c r="F182" s="21">
        <v>46320.873090277775</v>
      </c>
      <c r="G182" s="20" t="s">
        <v>777</v>
      </c>
      <c r="H182" s="20" t="s">
        <v>7586</v>
      </c>
      <c r="I182" s="22">
        <v>330</v>
      </c>
      <c r="J182" s="20" t="s">
        <v>23</v>
      </c>
      <c r="K182" s="20" t="s">
        <v>24</v>
      </c>
      <c r="L182" s="22">
        <v>347</v>
      </c>
      <c r="M182" s="20" t="s">
        <v>31</v>
      </c>
      <c r="N182" s="21">
        <v>46320.892893518518</v>
      </c>
      <c r="O182" s="22">
        <v>330</v>
      </c>
      <c r="P182" s="20" t="s">
        <v>26</v>
      </c>
      <c r="Q182" s="22">
        <v>40</v>
      </c>
      <c r="R182" s="3" t="str">
        <f>IF(OR(G182="12R",G182="12L"),_xlfn.XLOOKUP(C182,DB!$A$2:$A$255,DB!$B$2:$B$255,""),IF(OR(G182="30L",G182="30R"),_xlfn.XLOOKUP(C182,DB!$A$2:$A$255,DB!$C$2:$C$255,""),""))</f>
        <v>ROTGI</v>
      </c>
      <c r="S182" s="3">
        <f t="shared" si="2"/>
        <v>20</v>
      </c>
      <c r="T182" s="3" t="str">
        <f>_xlfn.XLOOKUP(C182,DB!$A$2:$A$255,DB!$D$2:$D$255,"")</f>
        <v>Sector 3</v>
      </c>
    </row>
    <row r="183" spans="1:20" x14ac:dyDescent="0.2">
      <c r="A183" s="20" t="s">
        <v>320</v>
      </c>
      <c r="B183" s="20" t="s">
        <v>18</v>
      </c>
      <c r="C183" s="20" t="s">
        <v>128</v>
      </c>
      <c r="D183" s="20" t="s">
        <v>129</v>
      </c>
      <c r="E183" s="20" t="s">
        <v>7374</v>
      </c>
      <c r="F183" s="21">
        <v>46320.878622685181</v>
      </c>
      <c r="G183" s="20" t="s">
        <v>777</v>
      </c>
      <c r="H183" s="20" t="s">
        <v>7587</v>
      </c>
      <c r="I183" s="22">
        <v>280</v>
      </c>
      <c r="J183" s="20" t="s">
        <v>23</v>
      </c>
      <c r="K183" s="20" t="s">
        <v>24</v>
      </c>
      <c r="L183" s="22">
        <v>548</v>
      </c>
      <c r="M183" s="20" t="s">
        <v>130</v>
      </c>
      <c r="N183" s="21">
        <v>46320.909108796295</v>
      </c>
      <c r="O183" s="22">
        <v>280</v>
      </c>
      <c r="P183" s="20" t="s">
        <v>26</v>
      </c>
      <c r="Q183" s="22">
        <v>190</v>
      </c>
      <c r="R183" s="3" t="str">
        <f>IF(OR(G183="12R",G183="12L"),_xlfn.XLOOKUP(C183,DB!$A$2:$A$255,DB!$B$2:$B$255,""),IF(OR(G183="30L",G183="30R"),_xlfn.XLOOKUP(C183,DB!$A$2:$A$255,DB!$C$2:$C$255,""),""))</f>
        <v>NOSUG</v>
      </c>
      <c r="S183" s="3">
        <f t="shared" si="2"/>
        <v>21</v>
      </c>
      <c r="T183" s="3" t="str">
        <f>_xlfn.XLOOKUP(C183,DB!$A$2:$A$255,DB!$D$2:$D$255,"")</f>
        <v>Sector 3</v>
      </c>
    </row>
    <row r="184" spans="1:20" x14ac:dyDescent="0.2">
      <c r="A184" s="20" t="s">
        <v>530</v>
      </c>
      <c r="B184" s="20" t="s">
        <v>18</v>
      </c>
      <c r="C184" s="20" t="s">
        <v>178</v>
      </c>
      <c r="D184" s="20" t="s">
        <v>123</v>
      </c>
      <c r="E184" s="20" t="s">
        <v>7588</v>
      </c>
      <c r="F184" s="21">
        <v>46320.880405092597</v>
      </c>
      <c r="G184" s="20" t="s">
        <v>777</v>
      </c>
      <c r="H184" s="20" t="s">
        <v>7589</v>
      </c>
      <c r="I184" s="22">
        <v>310</v>
      </c>
      <c r="J184" s="20" t="s">
        <v>23</v>
      </c>
      <c r="K184" s="20" t="s">
        <v>24</v>
      </c>
      <c r="L184" s="22">
        <v>347</v>
      </c>
      <c r="M184" s="20" t="s">
        <v>31</v>
      </c>
      <c r="N184" s="21">
        <v>46320.90115740741</v>
      </c>
      <c r="O184" s="22">
        <v>310</v>
      </c>
      <c r="P184" s="20" t="s">
        <v>26</v>
      </c>
      <c r="Q184" s="22">
        <v>40</v>
      </c>
      <c r="R184" s="3" t="str">
        <f>IF(OR(G184="12R",G184="12L"),_xlfn.XLOOKUP(C184,DB!$A$2:$A$255,DB!$B$2:$B$255,""),IF(OR(G184="30L",G184="30R"),_xlfn.XLOOKUP(C184,DB!$A$2:$A$255,DB!$C$2:$C$255,""),""))</f>
        <v>ROTGI</v>
      </c>
      <c r="S184" s="3">
        <f t="shared" si="2"/>
        <v>21</v>
      </c>
      <c r="T184" s="3" t="str">
        <f>_xlfn.XLOOKUP(C184,DB!$A$2:$A$255,DB!$D$2:$D$255,"")</f>
        <v>Sector 3</v>
      </c>
    </row>
    <row r="185" spans="1:20" x14ac:dyDescent="0.2">
      <c r="A185" s="20" t="s">
        <v>883</v>
      </c>
      <c r="B185" s="20" t="s">
        <v>18</v>
      </c>
      <c r="C185" s="20" t="s">
        <v>170</v>
      </c>
      <c r="D185" s="20" t="s">
        <v>61</v>
      </c>
      <c r="E185" s="20" t="s">
        <v>4040</v>
      </c>
      <c r="F185" s="21">
        <v>46320.882731481484</v>
      </c>
      <c r="G185" s="20" t="s">
        <v>777</v>
      </c>
      <c r="H185" s="20" t="s">
        <v>7590</v>
      </c>
      <c r="I185" s="22">
        <v>330</v>
      </c>
      <c r="J185" s="20" t="s">
        <v>23</v>
      </c>
      <c r="K185" s="20" t="s">
        <v>24</v>
      </c>
      <c r="L185" s="22">
        <v>348</v>
      </c>
      <c r="M185" s="20" t="s">
        <v>31</v>
      </c>
      <c r="N185" s="21">
        <v>46320.904583333337</v>
      </c>
      <c r="O185" s="22">
        <v>330</v>
      </c>
      <c r="P185" s="20" t="s">
        <v>26</v>
      </c>
      <c r="Q185" s="22">
        <v>40</v>
      </c>
      <c r="R185" s="3" t="str">
        <f>IF(OR(G185="12R",G185="12L"),_xlfn.XLOOKUP(C185,DB!$A$2:$A$255,DB!$B$2:$B$255,""),IF(OR(G185="30L",G185="30R"),_xlfn.XLOOKUP(C185,DB!$A$2:$A$255,DB!$C$2:$C$255,""),""))</f>
        <v>ROTGI</v>
      </c>
      <c r="S185" s="3">
        <f t="shared" si="2"/>
        <v>21</v>
      </c>
      <c r="T185" s="3" t="str">
        <f>_xlfn.XLOOKUP(C185,DB!$A$2:$A$255,DB!$D$2:$D$255,"")</f>
        <v>Sector 3</v>
      </c>
    </row>
    <row r="186" spans="1:20" x14ac:dyDescent="0.2">
      <c r="A186" s="20" t="s">
        <v>527</v>
      </c>
      <c r="B186" s="20" t="s">
        <v>18</v>
      </c>
      <c r="C186" s="20" t="s">
        <v>528</v>
      </c>
      <c r="D186" s="20" t="s">
        <v>20</v>
      </c>
      <c r="E186" s="20" t="s">
        <v>7591</v>
      </c>
      <c r="F186" s="21">
        <v>46320.884027777778</v>
      </c>
      <c r="G186" s="20" t="s">
        <v>777</v>
      </c>
      <c r="H186" s="20" t="s">
        <v>7592</v>
      </c>
      <c r="I186" s="22">
        <v>260</v>
      </c>
      <c r="J186" s="20" t="s">
        <v>23</v>
      </c>
      <c r="K186" s="20" t="s">
        <v>24</v>
      </c>
      <c r="L186" s="22">
        <v>852</v>
      </c>
      <c r="M186" s="20" t="s">
        <v>36</v>
      </c>
      <c r="N186" s="21">
        <v>46320.927928240737</v>
      </c>
      <c r="O186" s="22">
        <v>260</v>
      </c>
      <c r="P186" s="20" t="s">
        <v>26</v>
      </c>
      <c r="Q186" s="22">
        <v>190</v>
      </c>
      <c r="R186" s="3" t="str">
        <f>IF(OR(G186="12R",G186="12L"),_xlfn.XLOOKUP(C186,DB!$A$2:$A$255,DB!$B$2:$B$255,""),IF(OR(G186="30L",G186="30R"),_xlfn.XLOOKUP(C186,DB!$A$2:$A$255,DB!$C$2:$C$255,""),""))</f>
        <v>NOSUG</v>
      </c>
      <c r="S186" s="3">
        <f t="shared" si="2"/>
        <v>21</v>
      </c>
      <c r="T186" s="3" t="str">
        <f>_xlfn.XLOOKUP(C186,DB!$A$2:$A$255,DB!$D$2:$D$255,"")</f>
        <v>Sector 3</v>
      </c>
    </row>
    <row r="187" spans="1:20" x14ac:dyDescent="0.2">
      <c r="A187" s="20" t="s">
        <v>1481</v>
      </c>
      <c r="B187" s="20" t="s">
        <v>18</v>
      </c>
      <c r="C187" s="20" t="s">
        <v>854</v>
      </c>
      <c r="D187" s="20" t="s">
        <v>129</v>
      </c>
      <c r="E187" s="20" t="s">
        <v>7196</v>
      </c>
      <c r="F187" s="21">
        <v>46320.887175925927</v>
      </c>
      <c r="G187" s="20" t="s">
        <v>777</v>
      </c>
      <c r="H187" s="20" t="s">
        <v>7593</v>
      </c>
      <c r="I187" s="22">
        <v>300</v>
      </c>
      <c r="J187" s="20" t="s">
        <v>23</v>
      </c>
      <c r="K187" s="20" t="s">
        <v>24</v>
      </c>
      <c r="L187" s="22">
        <v>543</v>
      </c>
      <c r="M187" s="20" t="s">
        <v>130</v>
      </c>
      <c r="N187" s="21">
        <v>46320.916643518518</v>
      </c>
      <c r="O187" s="22">
        <v>300</v>
      </c>
      <c r="P187" s="20" t="s">
        <v>26</v>
      </c>
      <c r="Q187" s="22">
        <v>190</v>
      </c>
      <c r="R187" s="3" t="str">
        <f>IF(OR(G187="12R",G187="12L"),_xlfn.XLOOKUP(C187,DB!$A$2:$A$255,DB!$B$2:$B$255,""),IF(OR(G187="30L",G187="30R"),_xlfn.XLOOKUP(C187,DB!$A$2:$A$255,DB!$C$2:$C$255,""),""))</f>
        <v>UDGUV</v>
      </c>
      <c r="S187" s="3">
        <f t="shared" si="2"/>
        <v>21</v>
      </c>
      <c r="T187" s="3" t="str">
        <f>_xlfn.XLOOKUP(C187,DB!$A$2:$A$255,DB!$D$2:$D$255,"")</f>
        <v>Sector 2</v>
      </c>
    </row>
    <row r="188" spans="1:20" x14ac:dyDescent="0.2">
      <c r="A188" s="20" t="s">
        <v>7594</v>
      </c>
      <c r="B188" s="20" t="s">
        <v>18</v>
      </c>
      <c r="C188" s="20" t="s">
        <v>136</v>
      </c>
      <c r="D188" s="20" t="s">
        <v>44</v>
      </c>
      <c r="E188" s="20" t="s">
        <v>7595</v>
      </c>
      <c r="F188" s="21">
        <v>46320.889155092591</v>
      </c>
      <c r="G188" s="20" t="s">
        <v>777</v>
      </c>
      <c r="H188" s="20" t="s">
        <v>7596</v>
      </c>
      <c r="I188" s="22">
        <v>310</v>
      </c>
      <c r="J188" s="20" t="s">
        <v>23</v>
      </c>
      <c r="K188" s="20" t="s">
        <v>24</v>
      </c>
      <c r="L188" s="22">
        <v>347</v>
      </c>
      <c r="M188" s="20" t="s">
        <v>31</v>
      </c>
      <c r="N188" s="21">
        <v>46320.909629629634</v>
      </c>
      <c r="O188" s="22">
        <v>310</v>
      </c>
      <c r="P188" s="20" t="s">
        <v>26</v>
      </c>
      <c r="Q188" s="22">
        <v>40</v>
      </c>
      <c r="R188" s="3" t="str">
        <f>IF(OR(G188="12R",G188="12L"),_xlfn.XLOOKUP(C188,DB!$A$2:$A$255,DB!$B$2:$B$255,""),IF(OR(G188="30L",G188="30R"),_xlfn.XLOOKUP(C188,DB!$A$2:$A$255,DB!$C$2:$C$255,""),""))</f>
        <v>ROTGI</v>
      </c>
      <c r="S188" s="3">
        <f t="shared" si="2"/>
        <v>21</v>
      </c>
      <c r="T188" s="3" t="str">
        <f>_xlfn.XLOOKUP(C188,DB!$A$2:$A$255,DB!$D$2:$D$255,"")</f>
        <v>Sector 3</v>
      </c>
    </row>
    <row r="189" spans="1:20" x14ac:dyDescent="0.2">
      <c r="A189" s="20" t="s">
        <v>313</v>
      </c>
      <c r="B189" s="20" t="s">
        <v>18</v>
      </c>
      <c r="C189" s="20" t="s">
        <v>314</v>
      </c>
      <c r="D189" s="20" t="s">
        <v>34</v>
      </c>
      <c r="E189" s="20" t="s">
        <v>5920</v>
      </c>
      <c r="F189" s="21">
        <v>46320.890717592592</v>
      </c>
      <c r="G189" s="20" t="s">
        <v>777</v>
      </c>
      <c r="H189" s="20" t="s">
        <v>7597</v>
      </c>
      <c r="I189" s="22">
        <v>350</v>
      </c>
      <c r="J189" s="20" t="s">
        <v>23</v>
      </c>
      <c r="K189" s="20" t="s">
        <v>24</v>
      </c>
      <c r="L189" s="22">
        <v>227</v>
      </c>
      <c r="M189" s="20" t="s">
        <v>56</v>
      </c>
      <c r="N189" s="21">
        <v>46320.904270833329</v>
      </c>
      <c r="O189" s="22">
        <v>280</v>
      </c>
      <c r="P189" s="20" t="s">
        <v>26</v>
      </c>
      <c r="Q189" s="22">
        <v>190</v>
      </c>
      <c r="R189" s="3" t="str">
        <f>IF(OR(G189="12R",G189="12L"),_xlfn.XLOOKUP(C189,DB!$A$2:$A$255,DB!$B$2:$B$255,""),IF(OR(G189="30L",G189="30R"),_xlfn.XLOOKUP(C189,DB!$A$2:$A$255,DB!$C$2:$C$255,""),""))</f>
        <v>CZM</v>
      </c>
      <c r="S189" s="3">
        <f t="shared" si="2"/>
        <v>21</v>
      </c>
      <c r="T189" s="3" t="str">
        <f>_xlfn.XLOOKUP(C189,DB!$A$2:$A$255,DB!$D$2:$D$255,"")</f>
        <v>Sector 7</v>
      </c>
    </row>
    <row r="190" spans="1:20" x14ac:dyDescent="0.2">
      <c r="A190" s="20" t="s">
        <v>324</v>
      </c>
      <c r="B190" s="20" t="s">
        <v>18</v>
      </c>
      <c r="C190" s="20" t="s">
        <v>325</v>
      </c>
      <c r="D190" s="20" t="s">
        <v>123</v>
      </c>
      <c r="E190" s="20" t="s">
        <v>6839</v>
      </c>
      <c r="F190" s="21">
        <v>46320.893171296295</v>
      </c>
      <c r="G190" s="20" t="s">
        <v>777</v>
      </c>
      <c r="H190" s="20" t="s">
        <v>7598</v>
      </c>
      <c r="I190" s="22">
        <v>340</v>
      </c>
      <c r="J190" s="20" t="s">
        <v>23</v>
      </c>
      <c r="K190" s="20" t="s">
        <v>24</v>
      </c>
      <c r="L190" s="22">
        <v>510</v>
      </c>
      <c r="M190" s="20" t="s">
        <v>130</v>
      </c>
      <c r="N190" s="21">
        <v>46320.921782407408</v>
      </c>
      <c r="O190" s="22">
        <v>340</v>
      </c>
      <c r="P190" s="20" t="s">
        <v>26</v>
      </c>
      <c r="Q190" s="22">
        <v>190</v>
      </c>
      <c r="R190" s="3" t="str">
        <f>IF(OR(G190="12R",G190="12L"),_xlfn.XLOOKUP(C190,DB!$A$2:$A$255,DB!$B$2:$B$255,""),IF(OR(G190="30L",G190="30R"),_xlfn.XLOOKUP(C190,DB!$A$2:$A$255,DB!$C$2:$C$255,""),""))</f>
        <v>ROTGI</v>
      </c>
      <c r="S190" s="3">
        <f t="shared" si="2"/>
        <v>21</v>
      </c>
      <c r="T190" s="3" t="str">
        <f>_xlfn.XLOOKUP(C190,DB!$A$2:$A$255,DB!$D$2:$D$255,"")</f>
        <v>Sector 3</v>
      </c>
    </row>
    <row r="191" spans="1:20" x14ac:dyDescent="0.2">
      <c r="A191" s="20" t="s">
        <v>334</v>
      </c>
      <c r="B191" s="20" t="s">
        <v>18</v>
      </c>
      <c r="C191" s="20" t="s">
        <v>19</v>
      </c>
      <c r="D191" s="20" t="s">
        <v>54</v>
      </c>
      <c r="E191" s="20" t="s">
        <v>742</v>
      </c>
      <c r="F191" s="21">
        <v>46320.89949074074</v>
      </c>
      <c r="G191" s="20" t="s">
        <v>777</v>
      </c>
      <c r="H191" s="20" t="s">
        <v>7599</v>
      </c>
      <c r="I191" s="22">
        <v>380</v>
      </c>
      <c r="J191" s="20" t="s">
        <v>23</v>
      </c>
      <c r="K191" s="20" t="s">
        <v>24</v>
      </c>
      <c r="L191" s="22">
        <v>850</v>
      </c>
      <c r="M191" s="20" t="s">
        <v>1140</v>
      </c>
      <c r="N191" s="21">
        <v>46320.946597222224</v>
      </c>
      <c r="O191" s="22">
        <v>380</v>
      </c>
      <c r="P191" s="20" t="s">
        <v>26</v>
      </c>
      <c r="Q191" s="22">
        <v>190</v>
      </c>
      <c r="R191" s="3" t="str">
        <f>IF(OR(G191="12R",G191="12L"),_xlfn.XLOOKUP(C191,DB!$A$2:$A$255,DB!$B$2:$B$255,""),IF(OR(G191="30L",G191="30R"),_xlfn.XLOOKUP(C191,DB!$A$2:$A$255,DB!$C$2:$C$255,""),""))</f>
        <v>UDGUV</v>
      </c>
      <c r="S191" s="3">
        <f t="shared" si="2"/>
        <v>21</v>
      </c>
      <c r="T191" s="3" t="str">
        <f>_xlfn.XLOOKUP(C191,DB!$A$2:$A$255,DB!$D$2:$D$255,"")</f>
        <v>Sector 2</v>
      </c>
    </row>
    <row r="192" spans="1:20" x14ac:dyDescent="0.2">
      <c r="A192" s="20" t="s">
        <v>333</v>
      </c>
      <c r="B192" s="20" t="s">
        <v>18</v>
      </c>
      <c r="C192" s="20" t="s">
        <v>148</v>
      </c>
      <c r="D192" s="20" t="s">
        <v>29</v>
      </c>
      <c r="E192" s="20" t="s">
        <v>5604</v>
      </c>
      <c r="F192" s="21">
        <v>46320.900451388894</v>
      </c>
      <c r="G192" s="20" t="s">
        <v>777</v>
      </c>
      <c r="H192" s="20" t="s">
        <v>7600</v>
      </c>
      <c r="I192" s="22">
        <v>370</v>
      </c>
      <c r="J192" s="20" t="s">
        <v>23</v>
      </c>
      <c r="K192" s="20" t="s">
        <v>24</v>
      </c>
      <c r="L192" s="22">
        <v>151</v>
      </c>
      <c r="M192" s="20" t="s">
        <v>40</v>
      </c>
      <c r="N192" s="21">
        <v>46320.911122685182</v>
      </c>
      <c r="O192" s="22">
        <v>268</v>
      </c>
      <c r="P192" s="20" t="s">
        <v>26</v>
      </c>
      <c r="Q192" s="22">
        <v>40</v>
      </c>
      <c r="R192" s="3" t="str">
        <f>IF(OR(G192="12R",G192="12L"),_xlfn.XLOOKUP(C192,DB!$A$2:$A$255,DB!$B$2:$B$255,""),IF(OR(G192="30L",G192="30R"),_xlfn.XLOOKUP(C192,DB!$A$2:$A$255,DB!$C$2:$C$255,""),""))</f>
        <v>NUDAL</v>
      </c>
      <c r="S192" s="3">
        <f t="shared" si="2"/>
        <v>21</v>
      </c>
      <c r="T192" s="3" t="str">
        <f>_xlfn.XLOOKUP(C192,DB!$A$2:$A$255,DB!$D$2:$D$255,"")</f>
        <v>Sector 3</v>
      </c>
    </row>
    <row r="193" spans="1:20" x14ac:dyDescent="0.2">
      <c r="A193" s="20" t="s">
        <v>7601</v>
      </c>
      <c r="B193" s="20" t="s">
        <v>18</v>
      </c>
      <c r="C193" s="20" t="s">
        <v>402</v>
      </c>
      <c r="D193" s="20" t="s">
        <v>5162</v>
      </c>
      <c r="E193" s="20"/>
      <c r="F193" s="21">
        <v>46320.902326388888</v>
      </c>
      <c r="G193" s="20" t="s">
        <v>777</v>
      </c>
      <c r="H193" s="20" t="s">
        <v>167</v>
      </c>
      <c r="I193" s="22">
        <v>15</v>
      </c>
      <c r="J193" s="20" t="s">
        <v>139</v>
      </c>
      <c r="K193" s="20" t="s">
        <v>51</v>
      </c>
      <c r="L193" s="22">
        <v>69</v>
      </c>
      <c r="M193" s="20" t="s">
        <v>402</v>
      </c>
      <c r="N193" s="21">
        <v>46320.913402777776</v>
      </c>
      <c r="O193" s="22">
        <v>0</v>
      </c>
      <c r="P193" s="20" t="s">
        <v>137</v>
      </c>
      <c r="Q193" s="22">
        <v>927</v>
      </c>
      <c r="R193" s="3" t="str">
        <f>IF(OR(G193="12R",G193="12L"),_xlfn.XLOOKUP(C193,DB!$A$2:$A$255,DB!$B$2:$B$255,""),IF(OR(G193="30L",G193="30R"),_xlfn.XLOOKUP(C193,DB!$A$2:$A$255,DB!$C$2:$C$255,""),""))</f>
        <v/>
      </c>
      <c r="S193" s="3">
        <f t="shared" si="2"/>
        <v>21</v>
      </c>
      <c r="T193" s="3" t="str">
        <f>_xlfn.XLOOKUP(C193,DB!$A$2:$A$255,DB!$D$2:$D$255,"")</f>
        <v/>
      </c>
    </row>
    <row r="194" spans="1:20" x14ac:dyDescent="0.2">
      <c r="A194" s="20" t="s">
        <v>525</v>
      </c>
      <c r="B194" s="20" t="s">
        <v>18</v>
      </c>
      <c r="C194" s="20" t="s">
        <v>317</v>
      </c>
      <c r="D194" s="20" t="s">
        <v>29</v>
      </c>
      <c r="E194" s="20" t="s">
        <v>7163</v>
      </c>
      <c r="F194" s="21">
        <v>46320.904108796298</v>
      </c>
      <c r="G194" s="20" t="s">
        <v>777</v>
      </c>
      <c r="H194" s="20" t="s">
        <v>7602</v>
      </c>
      <c r="I194" s="22">
        <v>300</v>
      </c>
      <c r="J194" s="20" t="s">
        <v>23</v>
      </c>
      <c r="K194" s="20" t="s">
        <v>24</v>
      </c>
      <c r="L194" s="22">
        <v>524</v>
      </c>
      <c r="M194" s="20" t="s">
        <v>130</v>
      </c>
      <c r="N194" s="21">
        <v>46320.93304398148</v>
      </c>
      <c r="O194" s="22">
        <v>360</v>
      </c>
      <c r="P194" s="20" t="s">
        <v>26</v>
      </c>
      <c r="Q194" s="22">
        <v>190</v>
      </c>
      <c r="R194" s="3" t="str">
        <f>IF(OR(G194="12R",G194="12L"),_xlfn.XLOOKUP(C194,DB!$A$2:$A$255,DB!$B$2:$B$255,""),IF(OR(G194="30L",G194="30R"),_xlfn.XLOOKUP(C194,DB!$A$2:$A$255,DB!$C$2:$C$255,""),""))</f>
        <v>UDGUV</v>
      </c>
      <c r="S194" s="3">
        <f t="shared" si="2"/>
        <v>21</v>
      </c>
      <c r="T194" s="3" t="str">
        <f>_xlfn.XLOOKUP(C194,DB!$A$2:$A$255,DB!$D$2:$D$255,"")</f>
        <v>Sector 2</v>
      </c>
    </row>
    <row r="195" spans="1:20" x14ac:dyDescent="0.2">
      <c r="A195" s="20" t="s">
        <v>326</v>
      </c>
      <c r="B195" s="20" t="s">
        <v>18</v>
      </c>
      <c r="C195" s="20" t="s">
        <v>33</v>
      </c>
      <c r="D195" s="20" t="s">
        <v>54</v>
      </c>
      <c r="E195" s="20" t="s">
        <v>702</v>
      </c>
      <c r="F195" s="21">
        <v>46320.905694444446</v>
      </c>
      <c r="G195" s="20" t="s">
        <v>777</v>
      </c>
      <c r="H195" s="20" t="s">
        <v>7603</v>
      </c>
      <c r="I195" s="22">
        <v>360</v>
      </c>
      <c r="J195" s="20" t="s">
        <v>23</v>
      </c>
      <c r="K195" s="20" t="s">
        <v>24</v>
      </c>
      <c r="L195" s="22">
        <v>858</v>
      </c>
      <c r="M195" s="20" t="s">
        <v>36</v>
      </c>
      <c r="N195" s="21">
        <v>46320.953043981484</v>
      </c>
      <c r="O195" s="22">
        <v>360</v>
      </c>
      <c r="P195" s="20" t="s">
        <v>26</v>
      </c>
      <c r="Q195" s="22">
        <v>190</v>
      </c>
      <c r="R195" s="3" t="str">
        <f>IF(OR(G195="12R",G195="12L"),_xlfn.XLOOKUP(C195,DB!$A$2:$A$255,DB!$B$2:$B$255,""),IF(OR(G195="30L",G195="30R"),_xlfn.XLOOKUP(C195,DB!$A$2:$A$255,DB!$C$2:$C$255,""),""))</f>
        <v>UDGUV</v>
      </c>
      <c r="S195" s="3">
        <f t="shared" ref="S195:S220" si="3">HOUR(F195)</f>
        <v>21</v>
      </c>
      <c r="T195" s="3" t="str">
        <f>_xlfn.XLOOKUP(C195,DB!$A$2:$A$255,DB!$D$2:$D$255,"")</f>
        <v>Sector 2</v>
      </c>
    </row>
    <row r="196" spans="1:20" x14ac:dyDescent="0.2">
      <c r="A196" s="20" t="s">
        <v>750</v>
      </c>
      <c r="B196" s="20" t="s">
        <v>18</v>
      </c>
      <c r="C196" s="20" t="s">
        <v>148</v>
      </c>
      <c r="D196" s="20" t="s">
        <v>366</v>
      </c>
      <c r="E196" s="20" t="s">
        <v>719</v>
      </c>
      <c r="F196" s="21">
        <v>46320.90724537037</v>
      </c>
      <c r="G196" s="20" t="s">
        <v>777</v>
      </c>
      <c r="H196" s="20" t="s">
        <v>7604</v>
      </c>
      <c r="I196" s="22">
        <v>410</v>
      </c>
      <c r="J196" s="20" t="s">
        <v>23</v>
      </c>
      <c r="K196" s="20" t="s">
        <v>24</v>
      </c>
      <c r="L196" s="22">
        <v>150</v>
      </c>
      <c r="M196" s="20" t="s">
        <v>40</v>
      </c>
      <c r="N196" s="21">
        <v>46320.917604166665</v>
      </c>
      <c r="O196" s="22">
        <v>290</v>
      </c>
      <c r="P196" s="20" t="s">
        <v>41</v>
      </c>
      <c r="Q196" s="22">
        <v>40</v>
      </c>
      <c r="R196" s="3" t="str">
        <f>IF(OR(G196="12R",G196="12L"),_xlfn.XLOOKUP(C196,DB!$A$2:$A$255,DB!$B$2:$B$255,""),IF(OR(G196="30L",G196="30R"),_xlfn.XLOOKUP(C196,DB!$A$2:$A$255,DB!$C$2:$C$255,""),""))</f>
        <v>NUDAL</v>
      </c>
      <c r="S196" s="3">
        <f t="shared" si="3"/>
        <v>21</v>
      </c>
      <c r="T196" s="3" t="str">
        <f>_xlfn.XLOOKUP(C196,DB!$A$2:$A$255,DB!$D$2:$D$255,"")</f>
        <v>Sector 3</v>
      </c>
    </row>
    <row r="197" spans="1:20" x14ac:dyDescent="0.2">
      <c r="A197" s="20" t="s">
        <v>327</v>
      </c>
      <c r="B197" s="20" t="s">
        <v>18</v>
      </c>
      <c r="C197" s="20" t="s">
        <v>328</v>
      </c>
      <c r="D197" s="20" t="s">
        <v>29</v>
      </c>
      <c r="E197" s="20" t="s">
        <v>774</v>
      </c>
      <c r="F197" s="21">
        <v>46320.909039351856</v>
      </c>
      <c r="G197" s="20" t="s">
        <v>777</v>
      </c>
      <c r="H197" s="20" t="s">
        <v>7605</v>
      </c>
      <c r="I197" s="22">
        <v>340</v>
      </c>
      <c r="J197" s="20" t="s">
        <v>23</v>
      </c>
      <c r="K197" s="20" t="s">
        <v>24</v>
      </c>
      <c r="L197" s="22">
        <v>504</v>
      </c>
      <c r="M197" s="20" t="s">
        <v>130</v>
      </c>
      <c r="N197" s="21">
        <v>46320.938460648147</v>
      </c>
      <c r="O197" s="22">
        <v>340</v>
      </c>
      <c r="P197" s="20" t="s">
        <v>26</v>
      </c>
      <c r="Q197" s="22">
        <v>190</v>
      </c>
      <c r="R197" s="3" t="str">
        <f>IF(OR(G197="12R",G197="12L"),_xlfn.XLOOKUP(C197,DB!$A$2:$A$255,DB!$B$2:$B$255,""),IF(OR(G197="30L",G197="30R"),_xlfn.XLOOKUP(C197,DB!$A$2:$A$255,DB!$C$2:$C$255,""),""))</f>
        <v>ROTGI</v>
      </c>
      <c r="S197" s="3">
        <f t="shared" si="3"/>
        <v>21</v>
      </c>
      <c r="T197" s="3" t="str">
        <f>_xlfn.XLOOKUP(C197,DB!$A$2:$A$255,DB!$D$2:$D$255,"")</f>
        <v>Sector 3</v>
      </c>
    </row>
    <row r="198" spans="1:20" x14ac:dyDescent="0.2">
      <c r="A198" s="20" t="s">
        <v>604</v>
      </c>
      <c r="B198" s="20" t="s">
        <v>18</v>
      </c>
      <c r="C198" s="20" t="s">
        <v>33</v>
      </c>
      <c r="D198" s="20" t="s">
        <v>54</v>
      </c>
      <c r="E198" s="20" t="s">
        <v>298</v>
      </c>
      <c r="F198" s="21">
        <v>46320.91024305555</v>
      </c>
      <c r="G198" s="20" t="s">
        <v>777</v>
      </c>
      <c r="H198" s="20" t="s">
        <v>7606</v>
      </c>
      <c r="I198" s="22">
        <v>340</v>
      </c>
      <c r="J198" s="20" t="s">
        <v>23</v>
      </c>
      <c r="K198" s="20" t="s">
        <v>24</v>
      </c>
      <c r="L198" s="22">
        <v>862</v>
      </c>
      <c r="M198" s="20" t="s">
        <v>36</v>
      </c>
      <c r="N198" s="21">
        <v>46320.955578703702</v>
      </c>
      <c r="O198" s="22">
        <v>340</v>
      </c>
      <c r="P198" s="20" t="s">
        <v>26</v>
      </c>
      <c r="Q198" s="22">
        <v>190</v>
      </c>
      <c r="R198" s="3" t="str">
        <f>IF(OR(G198="12R",G198="12L"),_xlfn.XLOOKUP(C198,DB!$A$2:$A$255,DB!$B$2:$B$255,""),IF(OR(G198="30L",G198="30R"),_xlfn.XLOOKUP(C198,DB!$A$2:$A$255,DB!$C$2:$C$255,""),""))</f>
        <v>UDGUV</v>
      </c>
      <c r="S198" s="3">
        <f t="shared" si="3"/>
        <v>21</v>
      </c>
      <c r="T198" s="3" t="str">
        <f>_xlfn.XLOOKUP(C198,DB!$A$2:$A$255,DB!$D$2:$D$255,"")</f>
        <v>Sector 2</v>
      </c>
    </row>
    <row r="199" spans="1:20" x14ac:dyDescent="0.2">
      <c r="A199" s="20" t="s">
        <v>340</v>
      </c>
      <c r="B199" s="20" t="s">
        <v>18</v>
      </c>
      <c r="C199" s="20" t="s">
        <v>101</v>
      </c>
      <c r="D199" s="20" t="s">
        <v>20</v>
      </c>
      <c r="E199" s="20" t="s">
        <v>183</v>
      </c>
      <c r="F199" s="21">
        <v>46320.91196759259</v>
      </c>
      <c r="G199" s="20" t="s">
        <v>777</v>
      </c>
      <c r="H199" s="20" t="s">
        <v>7607</v>
      </c>
      <c r="I199" s="22">
        <v>340</v>
      </c>
      <c r="J199" s="20" t="s">
        <v>23</v>
      </c>
      <c r="K199" s="20" t="s">
        <v>152</v>
      </c>
      <c r="L199" s="22">
        <v>849</v>
      </c>
      <c r="M199" s="20" t="s">
        <v>46</v>
      </c>
      <c r="N199" s="21">
        <v>46320.957384259258</v>
      </c>
      <c r="O199" s="22">
        <v>340</v>
      </c>
      <c r="P199" s="20" t="s">
        <v>26</v>
      </c>
      <c r="Q199" s="22">
        <v>190</v>
      </c>
      <c r="R199" s="3" t="str">
        <f>IF(OR(G199="12R",G199="12L"),_xlfn.XLOOKUP(C199,DB!$A$2:$A$255,DB!$B$2:$B$255,""),IF(OR(G199="30L",G199="30R"),_xlfn.XLOOKUP(C199,DB!$A$2:$A$255,DB!$C$2:$C$255,""),""))</f>
        <v>UDGUV</v>
      </c>
      <c r="S199" s="3">
        <f t="shared" si="3"/>
        <v>21</v>
      </c>
      <c r="T199" s="3" t="str">
        <f>_xlfn.XLOOKUP(C199,DB!$A$2:$A$255,DB!$D$2:$D$255,"")</f>
        <v>Sector 2</v>
      </c>
    </row>
    <row r="200" spans="1:20" x14ac:dyDescent="0.2">
      <c r="A200" s="20" t="s">
        <v>858</v>
      </c>
      <c r="B200" s="20" t="s">
        <v>18</v>
      </c>
      <c r="C200" s="20" t="s">
        <v>128</v>
      </c>
      <c r="D200" s="20" t="s">
        <v>129</v>
      </c>
      <c r="E200" s="20" t="s">
        <v>7608</v>
      </c>
      <c r="F200" s="21">
        <v>46320.913402777776</v>
      </c>
      <c r="G200" s="20" t="s">
        <v>777</v>
      </c>
      <c r="H200" s="20" t="s">
        <v>7609</v>
      </c>
      <c r="I200" s="22">
        <v>360</v>
      </c>
      <c r="J200" s="20" t="s">
        <v>23</v>
      </c>
      <c r="K200" s="20" t="s">
        <v>24</v>
      </c>
      <c r="L200" s="22">
        <v>516</v>
      </c>
      <c r="M200" s="20" t="s">
        <v>2869</v>
      </c>
      <c r="N200" s="21">
        <v>46320.943773148145</v>
      </c>
      <c r="O200" s="22">
        <v>360</v>
      </c>
      <c r="P200" s="20" t="s">
        <v>26</v>
      </c>
      <c r="Q200" s="22">
        <v>190</v>
      </c>
      <c r="R200" s="3" t="str">
        <f>IF(OR(G200="12R",G200="12L"),_xlfn.XLOOKUP(C200,DB!$A$2:$A$255,DB!$B$2:$B$255,""),IF(OR(G200="30L",G200="30R"),_xlfn.XLOOKUP(C200,DB!$A$2:$A$255,DB!$C$2:$C$255,""),""))</f>
        <v>NOSUG</v>
      </c>
      <c r="S200" s="3">
        <f t="shared" si="3"/>
        <v>21</v>
      </c>
      <c r="T200" s="3" t="str">
        <f>_xlfn.XLOOKUP(C200,DB!$A$2:$A$255,DB!$D$2:$D$255,"")</f>
        <v>Sector 3</v>
      </c>
    </row>
    <row r="201" spans="1:20" x14ac:dyDescent="0.2">
      <c r="A201" s="20" t="s">
        <v>7610</v>
      </c>
      <c r="B201" s="20" t="s">
        <v>18</v>
      </c>
      <c r="C201" s="20" t="s">
        <v>276</v>
      </c>
      <c r="D201" s="20" t="s">
        <v>44</v>
      </c>
      <c r="E201" s="20" t="s">
        <v>3295</v>
      </c>
      <c r="F201" s="21">
        <v>46320.914930555555</v>
      </c>
      <c r="G201" s="20" t="s">
        <v>777</v>
      </c>
      <c r="H201" s="20" t="s">
        <v>7611</v>
      </c>
      <c r="I201" s="22">
        <v>320</v>
      </c>
      <c r="J201" s="20" t="s">
        <v>23</v>
      </c>
      <c r="K201" s="20" t="s">
        <v>24</v>
      </c>
      <c r="L201" s="22">
        <v>906</v>
      </c>
      <c r="M201" s="20" t="s">
        <v>7612</v>
      </c>
      <c r="N201" s="21">
        <v>46320.963831018518</v>
      </c>
      <c r="O201" s="22">
        <v>320</v>
      </c>
      <c r="P201" s="20" t="s">
        <v>26</v>
      </c>
      <c r="Q201" s="22">
        <v>190</v>
      </c>
      <c r="R201" s="3" t="str">
        <f>IF(OR(G201="12R",G201="12L"),_xlfn.XLOOKUP(C201,DB!$A$2:$A$255,DB!$B$2:$B$255,""),IF(OR(G201="30L",G201="30R"),_xlfn.XLOOKUP(C201,DB!$A$2:$A$255,DB!$C$2:$C$255,""),""))</f>
        <v>UDGUV</v>
      </c>
      <c r="S201" s="3">
        <f t="shared" si="3"/>
        <v>21</v>
      </c>
      <c r="T201" s="3" t="str">
        <f>_xlfn.XLOOKUP(C201,DB!$A$2:$A$255,DB!$D$2:$D$255,"")</f>
        <v>Sector 2</v>
      </c>
    </row>
    <row r="202" spans="1:20" x14ac:dyDescent="0.2">
      <c r="A202" s="20" t="s">
        <v>7613</v>
      </c>
      <c r="B202" s="20" t="s">
        <v>18</v>
      </c>
      <c r="C202" s="20" t="s">
        <v>43</v>
      </c>
      <c r="D202" s="20" t="s">
        <v>44</v>
      </c>
      <c r="E202" s="20" t="s">
        <v>450</v>
      </c>
      <c r="F202" s="21">
        <v>46320.91642361111</v>
      </c>
      <c r="G202" s="20" t="s">
        <v>777</v>
      </c>
      <c r="H202" s="20" t="s">
        <v>7614</v>
      </c>
      <c r="I202" s="22">
        <v>340</v>
      </c>
      <c r="J202" s="20" t="s">
        <v>23</v>
      </c>
      <c r="K202" s="20" t="s">
        <v>24</v>
      </c>
      <c r="L202" s="22">
        <v>849</v>
      </c>
      <c r="M202" s="20" t="s">
        <v>46</v>
      </c>
      <c r="N202" s="21">
        <v>46320.96293981481</v>
      </c>
      <c r="O202" s="22">
        <v>340</v>
      </c>
      <c r="P202" s="20" t="s">
        <v>26</v>
      </c>
      <c r="Q202" s="22">
        <v>190</v>
      </c>
      <c r="R202" s="3" t="str">
        <f>IF(OR(G202="12R",G202="12L"),_xlfn.XLOOKUP(C202,DB!$A$2:$A$255,DB!$B$2:$B$255,""),IF(OR(G202="30L",G202="30R"),_xlfn.XLOOKUP(C202,DB!$A$2:$A$255,DB!$C$2:$C$255,""),""))</f>
        <v>UDGUV</v>
      </c>
      <c r="S202" s="3">
        <f t="shared" si="3"/>
        <v>21</v>
      </c>
      <c r="T202" s="3" t="str">
        <f>_xlfn.XLOOKUP(C202,DB!$A$2:$A$255,DB!$D$2:$D$255,"")</f>
        <v>Sector 2</v>
      </c>
    </row>
    <row r="203" spans="1:20" x14ac:dyDescent="0.2">
      <c r="A203" s="20" t="s">
        <v>338</v>
      </c>
      <c r="B203" s="20" t="s">
        <v>18</v>
      </c>
      <c r="C203" s="20" t="s">
        <v>75</v>
      </c>
      <c r="D203" s="20" t="s">
        <v>34</v>
      </c>
      <c r="E203" s="20" t="s">
        <v>640</v>
      </c>
      <c r="F203" s="21">
        <v>46320.918009259258</v>
      </c>
      <c r="G203" s="20" t="s">
        <v>777</v>
      </c>
      <c r="H203" s="20" t="s">
        <v>7615</v>
      </c>
      <c r="I203" s="22">
        <v>340</v>
      </c>
      <c r="J203" s="20" t="s">
        <v>23</v>
      </c>
      <c r="K203" s="20" t="s">
        <v>24</v>
      </c>
      <c r="L203" s="22">
        <v>723</v>
      </c>
      <c r="M203" s="20" t="s">
        <v>75</v>
      </c>
      <c r="N203" s="21">
        <v>46320.964814814812</v>
      </c>
      <c r="O203" s="22">
        <v>0</v>
      </c>
      <c r="P203" s="20" t="s">
        <v>26</v>
      </c>
      <c r="Q203" s="22">
        <v>190</v>
      </c>
      <c r="R203" s="3" t="str">
        <f>IF(OR(G203="12R",G203="12L"),_xlfn.XLOOKUP(C203,DB!$A$2:$A$255,DB!$B$2:$B$255,""),IF(OR(G203="30L",G203="30R"),_xlfn.XLOOKUP(C203,DB!$A$2:$A$255,DB!$C$2:$C$255,""),""))</f>
        <v>UDGUV</v>
      </c>
      <c r="S203" s="3">
        <f t="shared" si="3"/>
        <v>22</v>
      </c>
      <c r="T203" s="3" t="str">
        <f>_xlfn.XLOOKUP(C203,DB!$A$2:$A$255,DB!$D$2:$D$255,"")</f>
        <v>Sector 2</v>
      </c>
    </row>
    <row r="204" spans="1:20" x14ac:dyDescent="0.2">
      <c r="A204" s="20" t="s">
        <v>7616</v>
      </c>
      <c r="B204" s="20" t="s">
        <v>18</v>
      </c>
      <c r="C204" s="20" t="s">
        <v>381</v>
      </c>
      <c r="D204" s="20" t="s">
        <v>507</v>
      </c>
      <c r="E204" s="20"/>
      <c r="F204" s="21">
        <v>46320.919571759259</v>
      </c>
      <c r="G204" s="20" t="s">
        <v>777</v>
      </c>
      <c r="H204" s="20" t="s">
        <v>7617</v>
      </c>
      <c r="I204" s="22">
        <v>115</v>
      </c>
      <c r="J204" s="20" t="s">
        <v>139</v>
      </c>
      <c r="K204" s="20" t="s">
        <v>51</v>
      </c>
      <c r="L204" s="22">
        <v>136</v>
      </c>
      <c r="M204" s="20" t="s">
        <v>7618</v>
      </c>
      <c r="N204" s="21">
        <v>46320.949421296296</v>
      </c>
      <c r="O204" s="22">
        <v>115</v>
      </c>
      <c r="P204" s="20" t="s">
        <v>137</v>
      </c>
      <c r="Q204" s="22">
        <v>15</v>
      </c>
      <c r="R204" s="3" t="str">
        <f>IF(OR(G204="12R",G204="12L"),_xlfn.XLOOKUP(C204,DB!$A$2:$A$255,DB!$B$2:$B$255,""),IF(OR(G204="30L",G204="30R"),_xlfn.XLOOKUP(C204,DB!$A$2:$A$255,DB!$C$2:$C$255,""),""))</f>
        <v>ROTGI</v>
      </c>
      <c r="S204" s="3">
        <f t="shared" si="3"/>
        <v>22</v>
      </c>
      <c r="T204" s="3" t="str">
        <f>_xlfn.XLOOKUP(C204,DB!$A$2:$A$255,DB!$D$2:$D$255,"")</f>
        <v>Sector 3</v>
      </c>
    </row>
    <row r="205" spans="1:20" x14ac:dyDescent="0.2">
      <c r="A205" s="20" t="s">
        <v>336</v>
      </c>
      <c r="B205" s="20" t="s">
        <v>18</v>
      </c>
      <c r="C205" s="20" t="s">
        <v>115</v>
      </c>
      <c r="D205" s="20" t="s">
        <v>129</v>
      </c>
      <c r="E205" s="20" t="s">
        <v>5666</v>
      </c>
      <c r="F205" s="21">
        <v>46320.922430555554</v>
      </c>
      <c r="G205" s="20" t="s">
        <v>777</v>
      </c>
      <c r="H205" s="20" t="s">
        <v>7619</v>
      </c>
      <c r="I205" s="22">
        <v>350</v>
      </c>
      <c r="J205" s="20" t="s">
        <v>23</v>
      </c>
      <c r="K205" s="20" t="s">
        <v>24</v>
      </c>
      <c r="L205" s="22">
        <v>170</v>
      </c>
      <c r="M205" s="20" t="s">
        <v>1378</v>
      </c>
      <c r="N205" s="21">
        <v>46320.933148148149</v>
      </c>
      <c r="O205" s="22">
        <v>305</v>
      </c>
      <c r="P205" s="20" t="s">
        <v>26</v>
      </c>
      <c r="Q205" s="22">
        <v>190</v>
      </c>
      <c r="R205" s="3" t="str">
        <f>IF(OR(G205="12R",G205="12L"),_xlfn.XLOOKUP(C205,DB!$A$2:$A$255,DB!$B$2:$B$255,""),IF(OR(G205="30L",G205="30R"),_xlfn.XLOOKUP(C205,DB!$A$2:$A$255,DB!$C$2:$C$255,""),""))</f>
        <v>CZM</v>
      </c>
      <c r="S205" s="3">
        <f t="shared" si="3"/>
        <v>22</v>
      </c>
      <c r="T205" s="3" t="str">
        <f>_xlfn.XLOOKUP(C205,DB!$A$2:$A$255,DB!$D$2:$D$255,"")</f>
        <v>Sector 7</v>
      </c>
    </row>
    <row r="206" spans="1:20" x14ac:dyDescent="0.2">
      <c r="A206" s="20" t="s">
        <v>337</v>
      </c>
      <c r="B206" s="20" t="s">
        <v>18</v>
      </c>
      <c r="C206" s="20" t="s">
        <v>219</v>
      </c>
      <c r="D206" s="20" t="s">
        <v>34</v>
      </c>
      <c r="E206" s="20" t="s">
        <v>1967</v>
      </c>
      <c r="F206" s="21">
        <v>46320.92387731481</v>
      </c>
      <c r="G206" s="20" t="s">
        <v>777</v>
      </c>
      <c r="H206" s="20" t="s">
        <v>7620</v>
      </c>
      <c r="I206" s="22">
        <v>310</v>
      </c>
      <c r="J206" s="20" t="s">
        <v>23</v>
      </c>
      <c r="K206" s="20" t="s">
        <v>24</v>
      </c>
      <c r="L206" s="22">
        <v>174</v>
      </c>
      <c r="M206" s="20" t="s">
        <v>3476</v>
      </c>
      <c r="N206" s="21">
        <v>46320.934884259259</v>
      </c>
      <c r="O206" s="22">
        <v>260</v>
      </c>
      <c r="P206" s="20" t="s">
        <v>26</v>
      </c>
      <c r="Q206" s="22">
        <v>190</v>
      </c>
      <c r="R206" s="3" t="str">
        <f>IF(OR(G206="12R",G206="12L"),_xlfn.XLOOKUP(C206,DB!$A$2:$A$255,DB!$B$2:$B$255,""),IF(OR(G206="30L",G206="30R"),_xlfn.XLOOKUP(C206,DB!$A$2:$A$255,DB!$C$2:$C$255,""),""))</f>
        <v>CZM</v>
      </c>
      <c r="S206" s="3">
        <f t="shared" si="3"/>
        <v>22</v>
      </c>
      <c r="T206" s="3" t="str">
        <f>_xlfn.XLOOKUP(C206,DB!$A$2:$A$255,DB!$D$2:$D$255,"")</f>
        <v>Sector 7</v>
      </c>
    </row>
    <row r="207" spans="1:20" x14ac:dyDescent="0.2">
      <c r="A207" s="20" t="s">
        <v>315</v>
      </c>
      <c r="B207" s="20" t="s">
        <v>18</v>
      </c>
      <c r="C207" s="20" t="s">
        <v>224</v>
      </c>
      <c r="D207" s="20" t="s">
        <v>29</v>
      </c>
      <c r="E207" s="20" t="s">
        <v>2259</v>
      </c>
      <c r="F207" s="21">
        <v>46320.924861111111</v>
      </c>
      <c r="G207" s="20" t="s">
        <v>777</v>
      </c>
      <c r="H207" s="20" t="s">
        <v>7621</v>
      </c>
      <c r="I207" s="22">
        <v>300</v>
      </c>
      <c r="J207" s="20" t="s">
        <v>23</v>
      </c>
      <c r="K207" s="20" t="s">
        <v>24</v>
      </c>
      <c r="L207" s="22">
        <v>541</v>
      </c>
      <c r="M207" s="20" t="s">
        <v>130</v>
      </c>
      <c r="N207" s="21">
        <v>46320.954537037032</v>
      </c>
      <c r="O207" s="22">
        <v>300</v>
      </c>
      <c r="P207" s="20" t="s">
        <v>26</v>
      </c>
      <c r="Q207" s="22">
        <v>190</v>
      </c>
      <c r="R207" s="3" t="str">
        <f>IF(OR(G207="12R",G207="12L"),_xlfn.XLOOKUP(C207,DB!$A$2:$A$255,DB!$B$2:$B$255,""),IF(OR(G207="30L",G207="30R"),_xlfn.XLOOKUP(C207,DB!$A$2:$A$255,DB!$C$2:$C$255,""),""))</f>
        <v>NOSUG</v>
      </c>
      <c r="S207" s="3">
        <f t="shared" si="3"/>
        <v>22</v>
      </c>
      <c r="T207" s="3" t="str">
        <f>_xlfn.XLOOKUP(C207,DB!$A$2:$A$255,DB!$D$2:$D$255,"")</f>
        <v>Sector 3</v>
      </c>
    </row>
    <row r="208" spans="1:20" ht="16" customHeight="1" x14ac:dyDescent="0.2">
      <c r="A208" s="20" t="s">
        <v>7622</v>
      </c>
      <c r="B208" s="20" t="s">
        <v>18</v>
      </c>
      <c r="C208" s="20" t="s">
        <v>234</v>
      </c>
      <c r="D208" s="20" t="s">
        <v>44</v>
      </c>
      <c r="E208" s="20" t="s">
        <v>1844</v>
      </c>
      <c r="F208" s="21">
        <v>46320.926388888889</v>
      </c>
      <c r="G208" s="20" t="s">
        <v>777</v>
      </c>
      <c r="H208" s="20" t="s">
        <v>7623</v>
      </c>
      <c r="I208" s="22">
        <v>320</v>
      </c>
      <c r="J208" s="20" t="s">
        <v>23</v>
      </c>
      <c r="K208" s="20" t="s">
        <v>24</v>
      </c>
      <c r="L208" s="22">
        <v>856</v>
      </c>
      <c r="M208" s="20" t="s">
        <v>36</v>
      </c>
      <c r="N208" s="21">
        <v>46320.972650462965</v>
      </c>
      <c r="O208" s="22">
        <v>320</v>
      </c>
      <c r="P208" s="20" t="s">
        <v>26</v>
      </c>
      <c r="Q208" s="22">
        <v>190</v>
      </c>
      <c r="R208" s="3" t="str">
        <f>IF(OR(G208="12R",G208="12L"),_xlfn.XLOOKUP(C208,DB!$A$2:$A$255,DB!$B$2:$B$255,""),IF(OR(G208="30L",G208="30R"),_xlfn.XLOOKUP(C208,DB!$A$2:$A$255,DB!$C$2:$C$255,""),""))</f>
        <v>UDGUV</v>
      </c>
      <c r="S208" s="3">
        <f t="shared" si="3"/>
        <v>22</v>
      </c>
      <c r="T208" s="3" t="str">
        <f>_xlfn.XLOOKUP(C208,DB!$A$2:$A$255,DB!$D$2:$D$255,"")</f>
        <v>Sector 2</v>
      </c>
    </row>
    <row r="209" spans="1:20" ht="16" customHeight="1" x14ac:dyDescent="0.2">
      <c r="A209" s="20" t="s">
        <v>749</v>
      </c>
      <c r="B209" s="20" t="s">
        <v>18</v>
      </c>
      <c r="C209" s="20" t="s">
        <v>444</v>
      </c>
      <c r="D209" s="20" t="s">
        <v>261</v>
      </c>
      <c r="E209" s="20" t="s">
        <v>549</v>
      </c>
      <c r="F209" s="21">
        <v>46320.927407407406</v>
      </c>
      <c r="G209" s="20" t="s">
        <v>777</v>
      </c>
      <c r="H209" s="20" t="s">
        <v>7624</v>
      </c>
      <c r="I209" s="22">
        <v>390</v>
      </c>
      <c r="J209" s="20" t="s">
        <v>23</v>
      </c>
      <c r="K209" s="20" t="s">
        <v>24</v>
      </c>
      <c r="L209" s="22">
        <v>156</v>
      </c>
      <c r="M209" s="20" t="s">
        <v>40</v>
      </c>
      <c r="N209" s="21">
        <v>46320.937847222223</v>
      </c>
      <c r="O209" s="22">
        <v>257</v>
      </c>
      <c r="P209" s="20" t="s">
        <v>41</v>
      </c>
      <c r="Q209" s="22">
        <v>40</v>
      </c>
      <c r="R209" s="3" t="str">
        <f>IF(OR(G209="12R",G209="12L"),_xlfn.XLOOKUP(C209,DB!$A$2:$A$255,DB!$B$2:$B$255,""),IF(OR(G209="30L",G209="30R"),_xlfn.XLOOKUP(C209,DB!$A$2:$A$255,DB!$C$2:$C$255,""),""))</f>
        <v>NUDAL</v>
      </c>
      <c r="S209" s="3">
        <f t="shared" si="3"/>
        <v>22</v>
      </c>
      <c r="T209" s="3" t="str">
        <f>_xlfn.XLOOKUP(C209,DB!$A$2:$A$255,DB!$D$2:$D$255,"")</f>
        <v>Sector 3</v>
      </c>
    </row>
    <row r="210" spans="1:20" x14ac:dyDescent="0.2">
      <c r="A210" s="20" t="s">
        <v>5654</v>
      </c>
      <c r="B210" s="20" t="s">
        <v>18</v>
      </c>
      <c r="C210" s="20" t="s">
        <v>539</v>
      </c>
      <c r="D210" s="20" t="s">
        <v>129</v>
      </c>
      <c r="E210" s="20" t="s">
        <v>7625</v>
      </c>
      <c r="F210" s="21">
        <v>46320.929247685184</v>
      </c>
      <c r="G210" s="20" t="s">
        <v>777</v>
      </c>
      <c r="H210" s="20" t="s">
        <v>7626</v>
      </c>
      <c r="I210" s="22">
        <v>360</v>
      </c>
      <c r="J210" s="20" t="s">
        <v>23</v>
      </c>
      <c r="K210" s="20" t="s">
        <v>24</v>
      </c>
      <c r="L210" s="22">
        <v>411</v>
      </c>
      <c r="M210" s="20" t="s">
        <v>204</v>
      </c>
      <c r="N210" s="21">
        <v>46320.953750000001</v>
      </c>
      <c r="O210" s="22">
        <v>360</v>
      </c>
      <c r="P210" s="20" t="s">
        <v>26</v>
      </c>
      <c r="Q210" s="22">
        <v>190</v>
      </c>
      <c r="R210" s="3" t="str">
        <f>IF(OR(G210="12R",G210="12L"),_xlfn.XLOOKUP(C210,DB!$A$2:$A$255,DB!$B$2:$B$255,""),IF(OR(G210="30L",G210="30R"),_xlfn.XLOOKUP(C210,DB!$A$2:$A$255,DB!$C$2:$C$255,""),""))</f>
        <v>ROTGI</v>
      </c>
      <c r="S210" s="3">
        <f t="shared" si="3"/>
        <v>22</v>
      </c>
      <c r="T210" s="3" t="str">
        <f>_xlfn.XLOOKUP(C210,DB!$A$2:$A$255,DB!$D$2:$D$255,"")</f>
        <v>Sector 3</v>
      </c>
    </row>
    <row r="211" spans="1:20" x14ac:dyDescent="0.2">
      <c r="A211" s="20" t="s">
        <v>748</v>
      </c>
      <c r="B211" s="20" t="s">
        <v>18</v>
      </c>
      <c r="C211" s="20" t="s">
        <v>322</v>
      </c>
      <c r="D211" s="20" t="s">
        <v>261</v>
      </c>
      <c r="E211" s="20" t="s">
        <v>323</v>
      </c>
      <c r="F211" s="21">
        <v>46320.931168981479</v>
      </c>
      <c r="G211" s="20" t="s">
        <v>777</v>
      </c>
      <c r="H211" s="20" t="s">
        <v>7627</v>
      </c>
      <c r="I211" s="22">
        <v>390</v>
      </c>
      <c r="J211" s="20" t="s">
        <v>23</v>
      </c>
      <c r="K211" s="20" t="s">
        <v>24</v>
      </c>
      <c r="L211" s="22">
        <v>172</v>
      </c>
      <c r="M211" s="20" t="s">
        <v>40</v>
      </c>
      <c r="N211" s="21">
        <v>46320.942303240736</v>
      </c>
      <c r="O211" s="22">
        <v>257</v>
      </c>
      <c r="P211" s="20" t="s">
        <v>41</v>
      </c>
      <c r="Q211" s="22">
        <v>40</v>
      </c>
      <c r="R211" s="3" t="str">
        <f>IF(OR(G211="12R",G211="12L"),_xlfn.XLOOKUP(C211,DB!$A$2:$A$255,DB!$B$2:$B$255,""),IF(OR(G211="30L",G211="30R"),_xlfn.XLOOKUP(C211,DB!$A$2:$A$255,DB!$C$2:$C$255,""),""))</f>
        <v>NUDAL</v>
      </c>
      <c r="S211" s="3">
        <f t="shared" si="3"/>
        <v>22</v>
      </c>
      <c r="T211" s="3" t="str">
        <f>_xlfn.XLOOKUP(C211,DB!$A$2:$A$255,DB!$D$2:$D$255,"")</f>
        <v>Sector 3</v>
      </c>
    </row>
    <row r="212" spans="1:20" x14ac:dyDescent="0.2">
      <c r="A212" s="20" t="s">
        <v>7628</v>
      </c>
      <c r="B212" s="20" t="s">
        <v>18</v>
      </c>
      <c r="C212" s="20" t="s">
        <v>328</v>
      </c>
      <c r="D212" s="20" t="s">
        <v>116</v>
      </c>
      <c r="E212" s="20" t="s">
        <v>7629</v>
      </c>
      <c r="F212" s="21">
        <v>46320.933020833334</v>
      </c>
      <c r="G212" s="20" t="s">
        <v>777</v>
      </c>
      <c r="H212" s="20" t="s">
        <v>7630</v>
      </c>
      <c r="I212" s="22">
        <v>360</v>
      </c>
      <c r="J212" s="20" t="s">
        <v>23</v>
      </c>
      <c r="K212" s="20" t="s">
        <v>24</v>
      </c>
      <c r="L212" s="22">
        <v>409</v>
      </c>
      <c r="M212" s="20" t="s">
        <v>204</v>
      </c>
      <c r="N212" s="21">
        <v>46320.957858796297</v>
      </c>
      <c r="O212" s="22">
        <v>340</v>
      </c>
      <c r="P212" s="20" t="s">
        <v>26</v>
      </c>
      <c r="Q212" s="22">
        <v>190</v>
      </c>
      <c r="R212" s="3" t="str">
        <f>IF(OR(G212="12R",G212="12L"),_xlfn.XLOOKUP(C212,DB!$A$2:$A$255,DB!$B$2:$B$255,""),IF(OR(G212="30L",G212="30R"),_xlfn.XLOOKUP(C212,DB!$A$2:$A$255,DB!$C$2:$C$255,""),""))</f>
        <v>ROTGI</v>
      </c>
      <c r="S212" s="3">
        <f t="shared" si="3"/>
        <v>22</v>
      </c>
      <c r="T212" s="3" t="str">
        <f>_xlfn.XLOOKUP(C212,DB!$A$2:$A$255,DB!$D$2:$D$255,"")</f>
        <v>Sector 3</v>
      </c>
    </row>
    <row r="213" spans="1:20" x14ac:dyDescent="0.2">
      <c r="A213" s="20" t="s">
        <v>343</v>
      </c>
      <c r="B213" s="20" t="s">
        <v>18</v>
      </c>
      <c r="C213" s="20" t="s">
        <v>122</v>
      </c>
      <c r="D213" s="20" t="s">
        <v>44</v>
      </c>
      <c r="E213" s="20" t="s">
        <v>1131</v>
      </c>
      <c r="F213" s="21">
        <v>46320.93450231482</v>
      </c>
      <c r="G213" s="20" t="s">
        <v>777</v>
      </c>
      <c r="H213" s="20" t="s">
        <v>7631</v>
      </c>
      <c r="I213" s="22">
        <v>340</v>
      </c>
      <c r="J213" s="20" t="s">
        <v>23</v>
      </c>
      <c r="K213" s="20" t="s">
        <v>24</v>
      </c>
      <c r="L213" s="22">
        <v>553</v>
      </c>
      <c r="M213" s="20" t="s">
        <v>130</v>
      </c>
      <c r="N213" s="21">
        <v>46320.965462962966</v>
      </c>
      <c r="O213" s="22">
        <v>340</v>
      </c>
      <c r="P213" s="20" t="s">
        <v>26</v>
      </c>
      <c r="Q213" s="22">
        <v>190</v>
      </c>
      <c r="R213" s="3" t="str">
        <f>IF(OR(G213="12R",G213="12L"),_xlfn.XLOOKUP(C213,DB!$A$2:$A$255,DB!$B$2:$B$255,""),IF(OR(G213="30L",G213="30R"),_xlfn.XLOOKUP(C213,DB!$A$2:$A$255,DB!$C$2:$C$255,""),""))</f>
        <v>NOSUG</v>
      </c>
      <c r="S213" s="3">
        <f t="shared" si="3"/>
        <v>22</v>
      </c>
      <c r="T213" s="3" t="str">
        <f>_xlfn.XLOOKUP(C213,DB!$A$2:$A$255,DB!$D$2:$D$255,"")</f>
        <v>Sector 3</v>
      </c>
    </row>
    <row r="214" spans="1:20" x14ac:dyDescent="0.2">
      <c r="A214" s="20" t="s">
        <v>448</v>
      </c>
      <c r="B214" s="20" t="s">
        <v>18</v>
      </c>
      <c r="C214" s="20" t="s">
        <v>273</v>
      </c>
      <c r="D214" s="20" t="s">
        <v>54</v>
      </c>
      <c r="E214" s="20" t="s">
        <v>427</v>
      </c>
      <c r="F214" s="21">
        <v>46320.938692129625</v>
      </c>
      <c r="G214" s="20" t="s">
        <v>777</v>
      </c>
      <c r="H214" s="20" t="s">
        <v>7632</v>
      </c>
      <c r="I214" s="22">
        <v>360</v>
      </c>
      <c r="J214" s="20" t="s">
        <v>23</v>
      </c>
      <c r="K214" s="20" t="s">
        <v>24</v>
      </c>
      <c r="L214" s="22">
        <v>858</v>
      </c>
      <c r="M214" s="20" t="s">
        <v>36</v>
      </c>
      <c r="N214" s="21">
        <v>46320.987592592588</v>
      </c>
      <c r="O214" s="22">
        <v>360</v>
      </c>
      <c r="P214" s="20" t="s">
        <v>26</v>
      </c>
      <c r="Q214" s="22">
        <v>190</v>
      </c>
      <c r="R214" s="3" t="str">
        <f>IF(OR(G214="12R",G214="12L"),_xlfn.XLOOKUP(C214,DB!$A$2:$A$255,DB!$B$2:$B$255,""),IF(OR(G214="30L",G214="30R"),_xlfn.XLOOKUP(C214,DB!$A$2:$A$255,DB!$C$2:$C$255,""),""))</f>
        <v>UDGUV</v>
      </c>
      <c r="S214" s="3">
        <f t="shared" si="3"/>
        <v>22</v>
      </c>
      <c r="T214" s="3" t="str">
        <f>_xlfn.XLOOKUP(C214,DB!$A$2:$A$255,DB!$D$2:$D$255,"")</f>
        <v>Sector 2</v>
      </c>
    </row>
    <row r="215" spans="1:20" x14ac:dyDescent="0.2">
      <c r="A215" s="20" t="s">
        <v>7633</v>
      </c>
      <c r="B215" s="20" t="s">
        <v>18</v>
      </c>
      <c r="C215" s="20" t="s">
        <v>539</v>
      </c>
      <c r="D215" s="20" t="s">
        <v>29</v>
      </c>
      <c r="E215" s="20" t="s">
        <v>2784</v>
      </c>
      <c r="F215" s="21">
        <v>46320.94</v>
      </c>
      <c r="G215" s="20" t="s">
        <v>777</v>
      </c>
      <c r="H215" s="20" t="s">
        <v>7634</v>
      </c>
      <c r="I215" s="22">
        <v>360</v>
      </c>
      <c r="J215" s="20" t="s">
        <v>23</v>
      </c>
      <c r="K215" s="20" t="s">
        <v>24</v>
      </c>
      <c r="L215" s="22">
        <v>537</v>
      </c>
      <c r="M215" s="20" t="s">
        <v>130</v>
      </c>
      <c r="N215" s="21">
        <v>46320.971030092594</v>
      </c>
      <c r="O215" s="22">
        <v>320</v>
      </c>
      <c r="P215" s="20" t="s">
        <v>26</v>
      </c>
      <c r="Q215" s="22">
        <v>190</v>
      </c>
      <c r="R215" s="3" t="str">
        <f>IF(OR(G215="12R",G215="12L"),_xlfn.XLOOKUP(C215,DB!$A$2:$A$255,DB!$B$2:$B$255,""),IF(OR(G215="30L",G215="30R"),_xlfn.XLOOKUP(C215,DB!$A$2:$A$255,DB!$C$2:$C$255,""),""))</f>
        <v>ROTGI</v>
      </c>
      <c r="S215" s="3">
        <f t="shared" si="3"/>
        <v>22</v>
      </c>
      <c r="T215" s="3" t="str">
        <f>_xlfn.XLOOKUP(C215,DB!$A$2:$A$255,DB!$D$2:$D$255,"")</f>
        <v>Sector 3</v>
      </c>
    </row>
    <row r="216" spans="1:20" x14ac:dyDescent="0.2">
      <c r="A216" s="20" t="s">
        <v>538</v>
      </c>
      <c r="B216" s="20" t="s">
        <v>18</v>
      </c>
      <c r="C216" s="20" t="s">
        <v>539</v>
      </c>
      <c r="D216" s="20" t="s">
        <v>129</v>
      </c>
      <c r="E216" s="20" t="s">
        <v>5655</v>
      </c>
      <c r="F216" s="21">
        <v>46320.941770833335</v>
      </c>
      <c r="G216" s="20" t="s">
        <v>777</v>
      </c>
      <c r="H216" s="20" t="s">
        <v>7635</v>
      </c>
      <c r="I216" s="22">
        <v>380</v>
      </c>
      <c r="J216" s="20" t="s">
        <v>23</v>
      </c>
      <c r="K216" s="20" t="s">
        <v>24</v>
      </c>
      <c r="L216" s="22">
        <v>547</v>
      </c>
      <c r="M216" s="20" t="s">
        <v>130</v>
      </c>
      <c r="N216" s="21">
        <v>46320.973969907413</v>
      </c>
      <c r="O216" s="22">
        <v>380</v>
      </c>
      <c r="P216" s="20" t="s">
        <v>26</v>
      </c>
      <c r="Q216" s="22">
        <v>190</v>
      </c>
      <c r="R216" s="3" t="str">
        <f>IF(OR(G216="12R",G216="12L"),_xlfn.XLOOKUP(C216,DB!$A$2:$A$255,DB!$B$2:$B$255,""),IF(OR(G216="30L",G216="30R"),_xlfn.XLOOKUP(C216,DB!$A$2:$A$255,DB!$C$2:$C$255,""),""))</f>
        <v>ROTGI</v>
      </c>
      <c r="S216" s="3">
        <f t="shared" si="3"/>
        <v>22</v>
      </c>
      <c r="T216" s="3" t="str">
        <f>_xlfn.XLOOKUP(C216,DB!$A$2:$A$255,DB!$D$2:$D$255,"")</f>
        <v>Sector 3</v>
      </c>
    </row>
    <row r="217" spans="1:20" x14ac:dyDescent="0.2">
      <c r="A217" s="20" t="s">
        <v>436</v>
      </c>
      <c r="B217" s="20" t="s">
        <v>18</v>
      </c>
      <c r="C217" s="20" t="s">
        <v>437</v>
      </c>
      <c r="D217" s="20" t="s">
        <v>54</v>
      </c>
      <c r="E217" s="20" t="s">
        <v>4004</v>
      </c>
      <c r="F217" s="21">
        <v>46320.942858796298</v>
      </c>
      <c r="G217" s="20" t="s">
        <v>777</v>
      </c>
      <c r="H217" s="20" t="s">
        <v>7636</v>
      </c>
      <c r="I217" s="22">
        <v>380</v>
      </c>
      <c r="J217" s="20" t="s">
        <v>23</v>
      </c>
      <c r="K217" s="20" t="s">
        <v>24</v>
      </c>
      <c r="L217" s="22">
        <v>855</v>
      </c>
      <c r="M217" s="20" t="s">
        <v>181</v>
      </c>
      <c r="N217" s="21">
        <v>46320.989074074074</v>
      </c>
      <c r="O217" s="22">
        <v>380</v>
      </c>
      <c r="P217" s="20" t="s">
        <v>26</v>
      </c>
      <c r="Q217" s="22">
        <v>190</v>
      </c>
      <c r="R217" s="3" t="str">
        <f>IF(OR(G217="12R",G217="12L"),_xlfn.XLOOKUP(C217,DB!$A$2:$A$255,DB!$B$2:$B$255,""),IF(OR(G217="30L",G217="30R"),_xlfn.XLOOKUP(C217,DB!$A$2:$A$255,DB!$C$2:$C$255,""),""))</f>
        <v>UDGUV</v>
      </c>
      <c r="S217" s="3">
        <f t="shared" si="3"/>
        <v>22</v>
      </c>
      <c r="T217" s="3" t="str">
        <f>_xlfn.XLOOKUP(C217,DB!$A$2:$A$255,DB!$D$2:$D$255,"")</f>
        <v>Sector 2</v>
      </c>
    </row>
    <row r="218" spans="1:20" x14ac:dyDescent="0.2">
      <c r="A218" s="20" t="s">
        <v>349</v>
      </c>
      <c r="B218" s="20" t="s">
        <v>18</v>
      </c>
      <c r="C218" s="20" t="s">
        <v>221</v>
      </c>
      <c r="D218" s="20" t="s">
        <v>34</v>
      </c>
      <c r="E218" s="20" t="s">
        <v>5457</v>
      </c>
      <c r="F218" s="21">
        <v>46320.946701388893</v>
      </c>
      <c r="G218" s="20" t="s">
        <v>777</v>
      </c>
      <c r="H218" s="20" t="s">
        <v>7637</v>
      </c>
      <c r="I218" s="22">
        <v>360</v>
      </c>
      <c r="J218" s="20" t="s">
        <v>23</v>
      </c>
      <c r="K218" s="20" t="s">
        <v>24</v>
      </c>
      <c r="L218" s="22">
        <v>877</v>
      </c>
      <c r="M218" s="20" t="s">
        <v>744</v>
      </c>
      <c r="N218" s="21">
        <v>46320.994953703703</v>
      </c>
      <c r="O218" s="22">
        <v>360</v>
      </c>
      <c r="P218" s="20" t="s">
        <v>26</v>
      </c>
      <c r="Q218" s="22">
        <v>190</v>
      </c>
      <c r="R218" s="3" t="str">
        <f>IF(OR(G218="12R",G218="12L"),_xlfn.XLOOKUP(C218,DB!$A$2:$A$255,DB!$B$2:$B$255,""),IF(OR(G218="30L",G218="30R"),_xlfn.XLOOKUP(C218,DB!$A$2:$A$255,DB!$C$2:$C$255,""),""))</f>
        <v>UDGUV</v>
      </c>
      <c r="S218" s="3">
        <f t="shared" si="3"/>
        <v>22</v>
      </c>
      <c r="T218" s="3" t="str">
        <f>_xlfn.XLOOKUP(C218,DB!$A$2:$A$255,DB!$D$2:$D$255,"")</f>
        <v>Sector 2</v>
      </c>
    </row>
    <row r="219" spans="1:20" x14ac:dyDescent="0.2">
      <c r="A219" s="20" t="s">
        <v>6028</v>
      </c>
      <c r="B219" s="20" t="s">
        <v>18</v>
      </c>
      <c r="C219" s="20" t="s">
        <v>144</v>
      </c>
      <c r="D219" s="20" t="s">
        <v>29</v>
      </c>
      <c r="E219" s="20" t="s">
        <v>7638</v>
      </c>
      <c r="F219" s="21">
        <v>46320.958622685182</v>
      </c>
      <c r="G219" s="20" t="s">
        <v>777</v>
      </c>
      <c r="H219" s="20" t="s">
        <v>7639</v>
      </c>
      <c r="I219" s="22">
        <v>370</v>
      </c>
      <c r="J219" s="20" t="s">
        <v>23</v>
      </c>
      <c r="K219" s="20" t="s">
        <v>24</v>
      </c>
      <c r="L219" s="22">
        <v>347</v>
      </c>
      <c r="M219" s="20" t="s">
        <v>31</v>
      </c>
      <c r="N219" s="21">
        <v>46320.980173611111</v>
      </c>
      <c r="O219" s="22">
        <v>370</v>
      </c>
      <c r="P219" s="20" t="s">
        <v>26</v>
      </c>
      <c r="Q219" s="22">
        <v>40</v>
      </c>
      <c r="R219" s="3" t="str">
        <f>IF(OR(G219="12R",G219="12L"),_xlfn.XLOOKUP(C219,DB!$A$2:$A$255,DB!$B$2:$B$255,""),IF(OR(G219="30L",G219="30R"),_xlfn.XLOOKUP(C219,DB!$A$2:$A$255,DB!$C$2:$C$255,""),""))</f>
        <v>ROTGI</v>
      </c>
      <c r="S219" s="3">
        <f t="shared" si="3"/>
        <v>23</v>
      </c>
      <c r="T219" s="3" t="str">
        <f>_xlfn.XLOOKUP(C219,DB!$A$2:$A$255,DB!$D$2:$D$255,"")</f>
        <v>Sector 3</v>
      </c>
    </row>
    <row r="220" spans="1:20" x14ac:dyDescent="0.2">
      <c r="A220" s="20" t="s">
        <v>625</v>
      </c>
      <c r="B220" s="20" t="s">
        <v>18</v>
      </c>
      <c r="C220" s="20" t="s">
        <v>28</v>
      </c>
      <c r="D220" s="20" t="s">
        <v>241</v>
      </c>
      <c r="E220" s="20" t="s">
        <v>4723</v>
      </c>
      <c r="F220" s="21">
        <v>46320.970173611116</v>
      </c>
      <c r="G220" s="20" t="s">
        <v>777</v>
      </c>
      <c r="H220" s="20" t="s">
        <v>7640</v>
      </c>
      <c r="I220" s="22">
        <v>370</v>
      </c>
      <c r="J220" s="20" t="s">
        <v>23</v>
      </c>
      <c r="K220" s="20" t="s">
        <v>24</v>
      </c>
      <c r="L220" s="22">
        <v>347</v>
      </c>
      <c r="M220" s="20" t="s">
        <v>31</v>
      </c>
      <c r="N220" s="21">
        <v>46320.991493055553</v>
      </c>
      <c r="O220" s="22">
        <v>370</v>
      </c>
      <c r="P220" s="20" t="s">
        <v>26</v>
      </c>
      <c r="Q220" s="22">
        <v>40</v>
      </c>
      <c r="R220" s="3" t="str">
        <f>IF(OR(G220="12R",G220="12L"),_xlfn.XLOOKUP(C220,DB!$A$2:$A$255,DB!$B$2:$B$255,""),IF(OR(G220="30L",G220="30R"),_xlfn.XLOOKUP(C220,DB!$A$2:$A$255,DB!$C$2:$C$255,""),""))</f>
        <v>ROTGI</v>
      </c>
      <c r="S220" s="3">
        <f t="shared" si="3"/>
        <v>23</v>
      </c>
      <c r="T220" s="3" t="str">
        <f>_xlfn.XLOOKUP(C220,DB!$A$2:$A$255,DB!$D$2:$D$255,"")</f>
        <v>Sector 3</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Sunday, October 25,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0</v>
      </c>
      <c r="C227" s="8">
        <f t="shared" si="4"/>
        <v>1</v>
      </c>
      <c r="D227" s="8">
        <f t="shared" si="4"/>
        <v>0</v>
      </c>
      <c r="E227" s="8">
        <f t="shared" si="4"/>
        <v>0</v>
      </c>
      <c r="F227" s="8">
        <f t="shared" si="4"/>
        <v>1</v>
      </c>
      <c r="G227" s="8">
        <f t="shared" si="4"/>
        <v>0</v>
      </c>
      <c r="H227" s="8">
        <f t="shared" si="4"/>
        <v>2</v>
      </c>
      <c r="I227" s="9">
        <f t="shared" ref="I227:I235" si="5">SUM(B227:H227)</f>
        <v>4</v>
      </c>
    </row>
    <row r="228" spans="1:9" x14ac:dyDescent="0.2">
      <c r="A228" s="7">
        <v>15</v>
      </c>
      <c r="B228" s="8">
        <f t="shared" si="4"/>
        <v>0</v>
      </c>
      <c r="C228" s="8">
        <f t="shared" si="4"/>
        <v>0</v>
      </c>
      <c r="D228" s="8">
        <f t="shared" si="4"/>
        <v>0</v>
      </c>
      <c r="E228" s="8">
        <f t="shared" si="4"/>
        <v>0</v>
      </c>
      <c r="F228" s="8">
        <f t="shared" si="4"/>
        <v>2</v>
      </c>
      <c r="G228" s="8">
        <f t="shared" si="4"/>
        <v>0</v>
      </c>
      <c r="H228" s="8">
        <f t="shared" si="4"/>
        <v>7</v>
      </c>
      <c r="I228" s="9">
        <f t="shared" si="5"/>
        <v>9</v>
      </c>
    </row>
    <row r="229" spans="1:9" x14ac:dyDescent="0.2">
      <c r="A229" s="7">
        <v>16</v>
      </c>
      <c r="B229" s="8">
        <f t="shared" si="4"/>
        <v>3</v>
      </c>
      <c r="C229" s="8">
        <f t="shared" si="4"/>
        <v>2</v>
      </c>
      <c r="D229" s="8">
        <f t="shared" si="4"/>
        <v>0</v>
      </c>
      <c r="E229" s="8">
        <f t="shared" si="4"/>
        <v>0</v>
      </c>
      <c r="F229" s="8">
        <f t="shared" si="4"/>
        <v>1</v>
      </c>
      <c r="G229" s="8">
        <f t="shared" si="4"/>
        <v>1</v>
      </c>
      <c r="H229" s="8">
        <f t="shared" si="4"/>
        <v>11</v>
      </c>
      <c r="I229" s="9">
        <f t="shared" si="5"/>
        <v>18</v>
      </c>
    </row>
    <row r="230" spans="1:9" x14ac:dyDescent="0.2">
      <c r="A230" s="7">
        <v>17</v>
      </c>
      <c r="B230" s="8">
        <f t="shared" si="4"/>
        <v>1</v>
      </c>
      <c r="C230" s="8">
        <f t="shared" si="4"/>
        <v>0</v>
      </c>
      <c r="D230" s="8">
        <f t="shared" si="4"/>
        <v>0</v>
      </c>
      <c r="E230" s="8">
        <f t="shared" si="4"/>
        <v>1</v>
      </c>
      <c r="F230" s="8">
        <f t="shared" si="4"/>
        <v>0</v>
      </c>
      <c r="G230" s="8">
        <f t="shared" si="4"/>
        <v>0</v>
      </c>
      <c r="H230" s="8">
        <f t="shared" si="4"/>
        <v>6</v>
      </c>
      <c r="I230" s="9">
        <f t="shared" si="5"/>
        <v>8</v>
      </c>
    </row>
    <row r="231" spans="1:9" x14ac:dyDescent="0.2">
      <c r="A231" s="7">
        <v>18</v>
      </c>
      <c r="B231" s="8">
        <f t="shared" si="4"/>
        <v>5</v>
      </c>
      <c r="C231" s="8">
        <f t="shared" si="4"/>
        <v>0</v>
      </c>
      <c r="D231" s="8">
        <f t="shared" si="4"/>
        <v>0</v>
      </c>
      <c r="E231" s="8">
        <f t="shared" si="4"/>
        <v>1</v>
      </c>
      <c r="F231" s="8">
        <f t="shared" si="4"/>
        <v>0</v>
      </c>
      <c r="G231" s="8">
        <f t="shared" si="4"/>
        <v>0</v>
      </c>
      <c r="H231" s="8">
        <f t="shared" si="4"/>
        <v>8</v>
      </c>
      <c r="I231" s="9">
        <f t="shared" si="5"/>
        <v>14</v>
      </c>
    </row>
    <row r="232" spans="1:9" x14ac:dyDescent="0.2">
      <c r="A232" s="7">
        <v>19</v>
      </c>
      <c r="B232" s="8">
        <f t="shared" si="4"/>
        <v>2</v>
      </c>
      <c r="C232" s="8">
        <f t="shared" si="4"/>
        <v>0</v>
      </c>
      <c r="D232" s="8">
        <f t="shared" si="4"/>
        <v>0</v>
      </c>
      <c r="E232" s="8">
        <f t="shared" si="4"/>
        <v>3</v>
      </c>
      <c r="F232" s="8">
        <f t="shared" si="4"/>
        <v>0</v>
      </c>
      <c r="G232" s="8">
        <f t="shared" si="4"/>
        <v>0</v>
      </c>
      <c r="H232" s="8">
        <f t="shared" si="4"/>
        <v>11</v>
      </c>
      <c r="I232" s="9">
        <f t="shared" si="5"/>
        <v>16</v>
      </c>
    </row>
    <row r="233" spans="1:9" x14ac:dyDescent="0.2">
      <c r="A233" s="7">
        <v>20</v>
      </c>
      <c r="B233" s="8">
        <f t="shared" si="4"/>
        <v>1</v>
      </c>
      <c r="C233" s="8">
        <f t="shared" si="4"/>
        <v>1</v>
      </c>
      <c r="D233" s="8">
        <f t="shared" si="4"/>
        <v>0</v>
      </c>
      <c r="E233" s="8">
        <f t="shared" si="4"/>
        <v>1</v>
      </c>
      <c r="F233" s="8">
        <f t="shared" si="4"/>
        <v>0</v>
      </c>
      <c r="G233" s="8">
        <f t="shared" si="4"/>
        <v>0</v>
      </c>
      <c r="H233" s="8">
        <f t="shared" si="4"/>
        <v>10</v>
      </c>
      <c r="I233" s="9">
        <f t="shared" si="5"/>
        <v>13</v>
      </c>
    </row>
    <row r="234" spans="1:9" x14ac:dyDescent="0.2">
      <c r="A234" s="7">
        <v>21</v>
      </c>
      <c r="B234" s="8">
        <f t="shared" si="4"/>
        <v>1</v>
      </c>
      <c r="C234" s="8">
        <f t="shared" si="4"/>
        <v>0</v>
      </c>
      <c r="D234" s="8">
        <f t="shared" si="4"/>
        <v>0</v>
      </c>
      <c r="E234" s="8">
        <f t="shared" si="4"/>
        <v>2</v>
      </c>
      <c r="F234" s="8">
        <f t="shared" si="4"/>
        <v>0</v>
      </c>
      <c r="G234" s="8">
        <f t="shared" si="4"/>
        <v>0</v>
      </c>
      <c r="H234" s="8">
        <f t="shared" si="4"/>
        <v>8</v>
      </c>
      <c r="I234" s="9">
        <f t="shared" si="5"/>
        <v>11</v>
      </c>
    </row>
    <row r="235" spans="1:9" x14ac:dyDescent="0.2">
      <c r="A235" s="10">
        <v>22</v>
      </c>
      <c r="B235" s="11">
        <f t="shared" si="4"/>
        <v>2</v>
      </c>
      <c r="C235" s="11">
        <f t="shared" si="4"/>
        <v>0</v>
      </c>
      <c r="D235" s="11">
        <f t="shared" si="4"/>
        <v>0</v>
      </c>
      <c r="E235" s="11">
        <f t="shared" si="4"/>
        <v>2</v>
      </c>
      <c r="F235" s="11">
        <f t="shared" si="4"/>
        <v>0</v>
      </c>
      <c r="G235" s="11">
        <f t="shared" si="4"/>
        <v>0</v>
      </c>
      <c r="H235" s="11">
        <f t="shared" si="4"/>
        <v>5</v>
      </c>
      <c r="I235" s="12">
        <f t="shared" si="5"/>
        <v>9</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Sunday, October 25,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Sunday, October 25,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2</v>
      </c>
      <c r="D264" s="8">
        <f t="shared" si="6"/>
        <v>0</v>
      </c>
      <c r="E264" s="9">
        <f t="shared" ref="E264:E273" si="7">SUM(B264:D264)</f>
        <v>4</v>
      </c>
    </row>
    <row r="265" spans="1:9" x14ac:dyDescent="0.2">
      <c r="A265" s="7">
        <v>15</v>
      </c>
      <c r="B265" s="8">
        <f t="shared" si="6"/>
        <v>7</v>
      </c>
      <c r="C265" s="8">
        <f t="shared" si="6"/>
        <v>2</v>
      </c>
      <c r="D265" s="8">
        <f t="shared" si="6"/>
        <v>0</v>
      </c>
      <c r="E265" s="9">
        <f t="shared" si="7"/>
        <v>9</v>
      </c>
    </row>
    <row r="266" spans="1:9" x14ac:dyDescent="0.2">
      <c r="A266" s="7">
        <v>16</v>
      </c>
      <c r="B266" s="8">
        <f t="shared" si="6"/>
        <v>11</v>
      </c>
      <c r="C266" s="8">
        <f t="shared" si="6"/>
        <v>8</v>
      </c>
      <c r="D266" s="8">
        <f t="shared" si="6"/>
        <v>4</v>
      </c>
      <c r="E266" s="9">
        <f t="shared" si="7"/>
        <v>23</v>
      </c>
    </row>
    <row r="267" spans="1:9" x14ac:dyDescent="0.2">
      <c r="A267" s="7">
        <v>17</v>
      </c>
      <c r="B267" s="8">
        <f t="shared" si="6"/>
        <v>6</v>
      </c>
      <c r="C267" s="8">
        <f t="shared" si="6"/>
        <v>16</v>
      </c>
      <c r="D267" s="8">
        <f t="shared" si="6"/>
        <v>1</v>
      </c>
      <c r="E267" s="9">
        <f t="shared" si="7"/>
        <v>23</v>
      </c>
    </row>
    <row r="268" spans="1:9" x14ac:dyDescent="0.2">
      <c r="A268" s="7">
        <v>18</v>
      </c>
      <c r="B268" s="8">
        <f t="shared" si="6"/>
        <v>8</v>
      </c>
      <c r="C268" s="8">
        <f t="shared" si="6"/>
        <v>14</v>
      </c>
      <c r="D268" s="8">
        <f t="shared" si="6"/>
        <v>5</v>
      </c>
      <c r="E268" s="9">
        <f t="shared" si="7"/>
        <v>27</v>
      </c>
    </row>
    <row r="269" spans="1:9" x14ac:dyDescent="0.2">
      <c r="A269" s="7">
        <v>19</v>
      </c>
      <c r="B269" s="8">
        <f t="shared" si="6"/>
        <v>11</v>
      </c>
      <c r="C269" s="8">
        <f t="shared" si="6"/>
        <v>16</v>
      </c>
      <c r="D269" s="8">
        <f t="shared" si="6"/>
        <v>2</v>
      </c>
      <c r="E269" s="9">
        <f t="shared" si="7"/>
        <v>29</v>
      </c>
    </row>
    <row r="270" spans="1:9" x14ac:dyDescent="0.2">
      <c r="A270" s="7">
        <v>20</v>
      </c>
      <c r="B270" s="8">
        <f t="shared" si="6"/>
        <v>10</v>
      </c>
      <c r="C270" s="8">
        <f t="shared" si="6"/>
        <v>13</v>
      </c>
      <c r="D270" s="8">
        <f t="shared" si="6"/>
        <v>1</v>
      </c>
      <c r="E270" s="9">
        <f t="shared" si="7"/>
        <v>24</v>
      </c>
    </row>
    <row r="271" spans="1:9" x14ac:dyDescent="0.2">
      <c r="A271" s="7">
        <v>21</v>
      </c>
      <c r="B271" s="8">
        <f t="shared" si="6"/>
        <v>8</v>
      </c>
      <c r="C271" s="8">
        <f t="shared" si="6"/>
        <v>10</v>
      </c>
      <c r="D271" s="8">
        <f t="shared" si="6"/>
        <v>1</v>
      </c>
      <c r="E271" s="9">
        <f t="shared" si="7"/>
        <v>19</v>
      </c>
    </row>
    <row r="272" spans="1:9" x14ac:dyDescent="0.2">
      <c r="A272" s="7">
        <v>22</v>
      </c>
      <c r="B272" s="8">
        <f t="shared" si="6"/>
        <v>5</v>
      </c>
      <c r="C272" s="8">
        <f t="shared" si="6"/>
        <v>9</v>
      </c>
      <c r="D272" s="8">
        <f t="shared" si="6"/>
        <v>2</v>
      </c>
      <c r="E272" s="9">
        <f t="shared" si="7"/>
        <v>16</v>
      </c>
    </row>
    <row r="273" spans="1:9" x14ac:dyDescent="0.2">
      <c r="A273" s="10">
        <v>23</v>
      </c>
      <c r="B273" s="11">
        <f t="shared" si="6"/>
        <v>0</v>
      </c>
      <c r="C273" s="11">
        <f t="shared" si="6"/>
        <v>2</v>
      </c>
      <c r="D273" s="11">
        <f t="shared" si="6"/>
        <v>0</v>
      </c>
      <c r="E273" s="12">
        <f t="shared" si="7"/>
        <v>2</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Sunday, October 25,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DB4392-B0D0-9D42-A061-387A36CBC2C3}">
  <dimension ref="A1:T275"/>
  <sheetViews>
    <sheetView showGridLines="0" zoomScale="110" zoomScaleNormal="110" workbookViewId="0">
      <selection activeCell="A2" sqref="A2:Q217"/>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47</v>
      </c>
      <c r="B2" s="20" t="s">
        <v>18</v>
      </c>
      <c r="C2" s="20" t="s">
        <v>48</v>
      </c>
      <c r="D2" s="20" t="s">
        <v>49</v>
      </c>
      <c r="E2" s="20" t="s">
        <v>863</v>
      </c>
      <c r="F2" s="21">
        <v>46321.002152777779</v>
      </c>
      <c r="G2" s="20" t="s">
        <v>777</v>
      </c>
      <c r="H2" s="20" t="s">
        <v>7641</v>
      </c>
      <c r="I2" s="22">
        <v>350</v>
      </c>
      <c r="J2" s="20" t="s">
        <v>23</v>
      </c>
      <c r="K2" s="20" t="s">
        <v>24</v>
      </c>
      <c r="L2" s="22">
        <v>155</v>
      </c>
      <c r="M2" s="20" t="s">
        <v>40</v>
      </c>
      <c r="N2" s="21">
        <v>46321.012997685189</v>
      </c>
      <c r="O2" s="22">
        <v>259</v>
      </c>
      <c r="P2" s="20" t="s">
        <v>41</v>
      </c>
      <c r="Q2" s="22">
        <v>40</v>
      </c>
      <c r="R2" s="3" t="str">
        <f>IF(OR(G2="12R",G2="12L"),_xlfn.XLOOKUP(C2,DB!$A$2:$A$255,DB!$B$2:$B$255,""),IF(OR(G2="30L",G2="30R"),_xlfn.XLOOKUP(C2,DB!$A$2:$A$255,DB!$C$2:$C$255,""),""))</f>
        <v>NUDAL</v>
      </c>
      <c r="S2" s="3">
        <f>HOUR(F2)</f>
        <v>0</v>
      </c>
      <c r="T2" s="3" t="str">
        <f>_xlfn.XLOOKUP(C2,DB!$A$2:$A$255,DB!$D$2:$D$255,"")</f>
        <v>Sector 3</v>
      </c>
    </row>
    <row r="3" spans="1:20" x14ac:dyDescent="0.2">
      <c r="A3" s="20" t="s">
        <v>7642</v>
      </c>
      <c r="B3" s="20" t="s">
        <v>18</v>
      </c>
      <c r="C3" s="20" t="s">
        <v>43</v>
      </c>
      <c r="D3" s="20" t="s">
        <v>20</v>
      </c>
      <c r="E3" s="20" t="s">
        <v>482</v>
      </c>
      <c r="F3" s="21">
        <v>46321.004305555558</v>
      </c>
      <c r="G3" s="20" t="s">
        <v>777</v>
      </c>
      <c r="H3" s="20" t="s">
        <v>7643</v>
      </c>
      <c r="I3" s="22">
        <v>360</v>
      </c>
      <c r="J3" s="20" t="s">
        <v>23</v>
      </c>
      <c r="K3" s="20" t="s">
        <v>24</v>
      </c>
      <c r="L3" s="22">
        <v>847</v>
      </c>
      <c r="M3" s="20" t="s">
        <v>46</v>
      </c>
      <c r="N3" s="21">
        <v>46321.051863425921</v>
      </c>
      <c r="O3" s="22">
        <v>360</v>
      </c>
      <c r="P3" s="20" t="s">
        <v>26</v>
      </c>
      <c r="Q3" s="22">
        <v>190</v>
      </c>
      <c r="R3" s="3" t="str">
        <f>IF(OR(G3="12R",G3="12L"),_xlfn.XLOOKUP(C3,DB!$A$2:$A$255,DB!$B$2:$B$255,""),IF(OR(G3="30L",G3="30R"),_xlfn.XLOOKUP(C3,DB!$A$2:$A$255,DB!$C$2:$C$255,""),""))</f>
        <v>UDGUV</v>
      </c>
      <c r="S3" s="3">
        <f t="shared" ref="S3:S66" si="0">HOUR(F3)</f>
        <v>0</v>
      </c>
      <c r="T3" s="3" t="str">
        <f>_xlfn.XLOOKUP(C3,DB!$A$2:$A$255,DB!$D$2:$D$255,"")</f>
        <v>Sector 2</v>
      </c>
    </row>
    <row r="4" spans="1:20" x14ac:dyDescent="0.2">
      <c r="A4" s="20" t="s">
        <v>552</v>
      </c>
      <c r="B4" s="20" t="s">
        <v>18</v>
      </c>
      <c r="C4" s="20" t="s">
        <v>553</v>
      </c>
      <c r="D4" s="20" t="s">
        <v>34</v>
      </c>
      <c r="E4" s="20" t="s">
        <v>391</v>
      </c>
      <c r="F4" s="21">
        <v>46321.008090277777</v>
      </c>
      <c r="G4" s="20" t="s">
        <v>777</v>
      </c>
      <c r="H4" s="20" t="s">
        <v>7644</v>
      </c>
      <c r="I4" s="22">
        <v>360</v>
      </c>
      <c r="J4" s="20" t="s">
        <v>23</v>
      </c>
      <c r="K4" s="20" t="s">
        <v>24</v>
      </c>
      <c r="L4" s="22">
        <v>861</v>
      </c>
      <c r="M4" s="20" t="s">
        <v>36</v>
      </c>
      <c r="N4" s="21">
        <v>46321.055937500001</v>
      </c>
      <c r="O4" s="22">
        <v>360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352</v>
      </c>
      <c r="B5" s="20" t="s">
        <v>18</v>
      </c>
      <c r="C5" s="20" t="s">
        <v>87</v>
      </c>
      <c r="D5" s="20" t="s">
        <v>88</v>
      </c>
      <c r="E5" s="20" t="s">
        <v>3233</v>
      </c>
      <c r="F5" s="21">
        <v>46321.021631944444</v>
      </c>
      <c r="G5" s="20" t="s">
        <v>777</v>
      </c>
      <c r="H5" s="20" t="s">
        <v>7645</v>
      </c>
      <c r="I5" s="22">
        <v>350</v>
      </c>
      <c r="J5" s="20" t="s">
        <v>23</v>
      </c>
      <c r="K5" s="20" t="s">
        <v>24</v>
      </c>
      <c r="L5" s="22">
        <v>162</v>
      </c>
      <c r="M5" s="20" t="s">
        <v>40</v>
      </c>
      <c r="N5" s="21">
        <v>46321.03361111111</v>
      </c>
      <c r="O5" s="22">
        <v>228</v>
      </c>
      <c r="P5" s="20" t="s">
        <v>41</v>
      </c>
      <c r="Q5" s="22">
        <v>40</v>
      </c>
      <c r="R5" s="3" t="str">
        <f>IF(OR(G5="12R",G5="12L"),_xlfn.XLOOKUP(C5,DB!$A$2:$A$255,DB!$B$2:$B$255,""),IF(OR(G5="30L",G5="30R"),_xlfn.XLOOKUP(C5,DB!$A$2:$A$255,DB!$C$2:$C$255,""),""))</f>
        <v>NUDAL</v>
      </c>
      <c r="S5" s="3">
        <f t="shared" si="0"/>
        <v>0</v>
      </c>
      <c r="T5" s="3" t="str">
        <f>_xlfn.XLOOKUP(C5,DB!$A$2:$A$255,DB!$D$2:$D$255,"")</f>
        <v>Sector 3</v>
      </c>
    </row>
    <row r="6" spans="1:20" x14ac:dyDescent="0.2">
      <c r="A6" s="20" t="s">
        <v>7646</v>
      </c>
      <c r="B6" s="20" t="s">
        <v>18</v>
      </c>
      <c r="C6" s="20" t="s">
        <v>28</v>
      </c>
      <c r="D6" s="20" t="s">
        <v>20</v>
      </c>
      <c r="E6" s="20" t="s">
        <v>7647</v>
      </c>
      <c r="F6" s="21">
        <v>46321.023229166662</v>
      </c>
      <c r="G6" s="20" t="s">
        <v>777</v>
      </c>
      <c r="H6" s="20" t="s">
        <v>7648</v>
      </c>
      <c r="I6" s="22">
        <v>390</v>
      </c>
      <c r="J6" s="20" t="s">
        <v>23</v>
      </c>
      <c r="K6" s="20" t="s">
        <v>24</v>
      </c>
      <c r="L6" s="22">
        <v>347</v>
      </c>
      <c r="M6" s="20" t="s">
        <v>31</v>
      </c>
      <c r="N6" s="21">
        <v>46321.044166666667</v>
      </c>
      <c r="O6" s="22">
        <v>370</v>
      </c>
      <c r="P6" s="20" t="s">
        <v>26</v>
      </c>
      <c r="Q6" s="22">
        <v>40</v>
      </c>
      <c r="R6" s="3" t="str">
        <f>IF(OR(G6="12R",G6="12L"),_xlfn.XLOOKUP(C6,DB!$A$2:$A$255,DB!$B$2:$B$255,""),IF(OR(G6="30L",G6="30R"),_xlfn.XLOOKUP(C6,DB!$A$2:$A$255,DB!$C$2:$C$255,""),""))</f>
        <v>ROTGI</v>
      </c>
      <c r="S6" s="3">
        <f t="shared" si="0"/>
        <v>0</v>
      </c>
      <c r="T6" s="3" t="str">
        <f>_xlfn.XLOOKUP(C6,DB!$A$2:$A$255,DB!$D$2:$D$255,"")</f>
        <v>Sector 3</v>
      </c>
    </row>
    <row r="7" spans="1:20" x14ac:dyDescent="0.2">
      <c r="A7" s="20" t="s">
        <v>7649</v>
      </c>
      <c r="B7" s="20" t="s">
        <v>18</v>
      </c>
      <c r="C7" s="20" t="s">
        <v>144</v>
      </c>
      <c r="D7" s="20" t="s">
        <v>20</v>
      </c>
      <c r="E7" s="20" t="s">
        <v>7650</v>
      </c>
      <c r="F7" s="21">
        <v>46321.026099537034</v>
      </c>
      <c r="G7" s="20" t="s">
        <v>777</v>
      </c>
      <c r="H7" s="20" t="s">
        <v>7651</v>
      </c>
      <c r="I7" s="22">
        <v>370</v>
      </c>
      <c r="J7" s="20" t="s">
        <v>23</v>
      </c>
      <c r="K7" s="20" t="s">
        <v>24</v>
      </c>
      <c r="L7" s="22">
        <v>347</v>
      </c>
      <c r="M7" s="20" t="s">
        <v>31</v>
      </c>
      <c r="N7" s="21">
        <v>46321.047199074077</v>
      </c>
      <c r="O7" s="22">
        <v>350</v>
      </c>
      <c r="P7" s="20" t="s">
        <v>26</v>
      </c>
      <c r="Q7" s="22">
        <v>40</v>
      </c>
      <c r="R7" s="3" t="str">
        <f>IF(OR(G7="12R",G7="12L"),_xlfn.XLOOKUP(C7,DB!$A$2:$A$255,DB!$B$2:$B$255,""),IF(OR(G7="30L",G7="30R"),_xlfn.XLOOKUP(C7,DB!$A$2:$A$255,DB!$C$2:$C$255,""),""))</f>
        <v>ROTGI</v>
      </c>
      <c r="S7" s="3">
        <f t="shared" si="0"/>
        <v>0</v>
      </c>
      <c r="T7" s="3" t="str">
        <f>_xlfn.XLOOKUP(C7,DB!$A$2:$A$255,DB!$D$2:$D$255,"")</f>
        <v>Sector 3</v>
      </c>
    </row>
    <row r="8" spans="1:20" x14ac:dyDescent="0.2">
      <c r="A8" s="20" t="s">
        <v>7652</v>
      </c>
      <c r="B8" s="20" t="s">
        <v>18</v>
      </c>
      <c r="C8" s="20" t="s">
        <v>1006</v>
      </c>
      <c r="D8" s="20" t="s">
        <v>29</v>
      </c>
      <c r="E8" s="20" t="s">
        <v>4399</v>
      </c>
      <c r="F8" s="21">
        <v>46321.028020833328</v>
      </c>
      <c r="G8" s="20" t="s">
        <v>777</v>
      </c>
      <c r="H8" s="20" t="s">
        <v>7653</v>
      </c>
      <c r="I8" s="22">
        <v>400</v>
      </c>
      <c r="J8" s="20" t="s">
        <v>23</v>
      </c>
      <c r="K8" s="20" t="s">
        <v>24</v>
      </c>
      <c r="L8" s="22">
        <v>426</v>
      </c>
      <c r="M8" s="20" t="s">
        <v>204</v>
      </c>
      <c r="N8" s="21">
        <v>46321.05405092593</v>
      </c>
      <c r="O8" s="22">
        <v>400</v>
      </c>
      <c r="P8" s="20" t="s">
        <v>26</v>
      </c>
      <c r="Q8" s="22">
        <v>190</v>
      </c>
      <c r="R8" s="3" t="str">
        <f>IF(OR(G8="12R",G8="12L"),_xlfn.XLOOKUP(C8,DB!$A$2:$A$255,DB!$B$2:$B$255,""),IF(OR(G8="30L",G8="30R"),_xlfn.XLOOKUP(C8,DB!$A$2:$A$255,DB!$C$2:$C$255,""),""))</f>
        <v>ROTGI</v>
      </c>
      <c r="S8" s="3">
        <f t="shared" si="0"/>
        <v>0</v>
      </c>
      <c r="T8" s="3" t="str">
        <f>_xlfn.XLOOKUP(C8,DB!$A$2:$A$255,DB!$D$2:$D$255,"")</f>
        <v>Sector 3</v>
      </c>
    </row>
    <row r="9" spans="1:20" x14ac:dyDescent="0.2">
      <c r="A9" s="20" t="s">
        <v>7654</v>
      </c>
      <c r="B9" s="20" t="s">
        <v>18</v>
      </c>
      <c r="C9" s="20" t="s">
        <v>7655</v>
      </c>
      <c r="D9" s="20" t="s">
        <v>29</v>
      </c>
      <c r="E9" s="20" t="s">
        <v>7656</v>
      </c>
      <c r="F9" s="21">
        <v>46321.029745370368</v>
      </c>
      <c r="G9" s="20" t="s">
        <v>777</v>
      </c>
      <c r="H9" s="20" t="s">
        <v>7657</v>
      </c>
      <c r="I9" s="22">
        <v>380</v>
      </c>
      <c r="J9" s="20" t="s">
        <v>23</v>
      </c>
      <c r="K9" s="20" t="s">
        <v>24</v>
      </c>
      <c r="L9" s="22">
        <v>530</v>
      </c>
      <c r="M9" s="20" t="s">
        <v>130</v>
      </c>
      <c r="N9" s="21">
        <v>46321.062476851846</v>
      </c>
      <c r="O9" s="22">
        <v>380</v>
      </c>
      <c r="P9" s="20" t="s">
        <v>26</v>
      </c>
      <c r="Q9" s="22">
        <v>190</v>
      </c>
      <c r="R9" s="3" t="str">
        <f>IF(OR(G9="12R",G9="12L"),_xlfn.XLOOKUP(C9,DB!$A$2:$A$255,DB!$B$2:$B$255,""),IF(OR(G9="30L",G9="30R"),_xlfn.XLOOKUP(C9,DB!$A$2:$A$255,DB!$C$2:$C$255,""),""))</f>
        <v>NOSUG</v>
      </c>
      <c r="S9" s="3">
        <f t="shared" si="0"/>
        <v>0</v>
      </c>
      <c r="T9" s="3" t="str">
        <f>_xlfn.XLOOKUP(C9,DB!$A$2:$A$255,DB!$D$2:$D$255,"")</f>
        <v>Sector 3</v>
      </c>
    </row>
    <row r="10" spans="1:20" x14ac:dyDescent="0.2">
      <c r="A10" s="20" t="s">
        <v>32</v>
      </c>
      <c r="B10" s="20" t="s">
        <v>18</v>
      </c>
      <c r="C10" s="20" t="s">
        <v>33</v>
      </c>
      <c r="D10" s="20" t="s">
        <v>54</v>
      </c>
      <c r="E10" s="20" t="s">
        <v>751</v>
      </c>
      <c r="F10" s="21">
        <v>46321.035798611112</v>
      </c>
      <c r="G10" s="20" t="s">
        <v>777</v>
      </c>
      <c r="H10" s="20" t="s">
        <v>7658</v>
      </c>
      <c r="I10" s="22">
        <v>360</v>
      </c>
      <c r="J10" s="20" t="s">
        <v>23</v>
      </c>
      <c r="K10" s="20" t="s">
        <v>24</v>
      </c>
      <c r="L10" s="22">
        <v>863</v>
      </c>
      <c r="M10" s="20" t="s">
        <v>36</v>
      </c>
      <c r="N10" s="21">
        <v>46321.084837962961</v>
      </c>
      <c r="O10" s="22">
        <v>360</v>
      </c>
      <c r="P10" s="20" t="s">
        <v>26</v>
      </c>
      <c r="Q10" s="22">
        <v>190</v>
      </c>
      <c r="R10" s="3" t="str">
        <f>IF(OR(G10="12R",G10="12L"),_xlfn.XLOOKUP(C10,DB!$A$2:$A$255,DB!$B$2:$B$255,""),IF(OR(G10="30L",G10="30R"),_xlfn.XLOOKUP(C10,DB!$A$2:$A$255,DB!$C$2:$C$255,""),""))</f>
        <v>UDGUV</v>
      </c>
      <c r="S10" s="3">
        <f t="shared" si="0"/>
        <v>0</v>
      </c>
      <c r="T10" s="3" t="str">
        <f>_xlfn.XLOOKUP(C10,DB!$A$2:$A$255,DB!$D$2:$D$255,"")</f>
        <v>Sector 2</v>
      </c>
    </row>
    <row r="11" spans="1:20" x14ac:dyDescent="0.2">
      <c r="A11" s="20" t="s">
        <v>42</v>
      </c>
      <c r="B11" s="20" t="s">
        <v>18</v>
      </c>
      <c r="C11" s="20" t="s">
        <v>43</v>
      </c>
      <c r="D11" s="20" t="s">
        <v>29</v>
      </c>
      <c r="E11" s="20" t="s">
        <v>2012</v>
      </c>
      <c r="F11" s="21">
        <v>46321.038449074069</v>
      </c>
      <c r="G11" s="20" t="s">
        <v>777</v>
      </c>
      <c r="H11" s="20" t="s">
        <v>7659</v>
      </c>
      <c r="I11" s="22">
        <v>360</v>
      </c>
      <c r="J11" s="20" t="s">
        <v>23</v>
      </c>
      <c r="K11" s="20" t="s">
        <v>24</v>
      </c>
      <c r="L11" s="22">
        <v>849</v>
      </c>
      <c r="M11" s="20" t="s">
        <v>46</v>
      </c>
      <c r="N11" s="21">
        <v>46321.085740740746</v>
      </c>
      <c r="O11" s="22">
        <v>360</v>
      </c>
      <c r="P11" s="20" t="s">
        <v>26</v>
      </c>
      <c r="Q11" s="22">
        <v>190</v>
      </c>
      <c r="R11" s="3" t="str">
        <f>IF(OR(G11="12R",G11="12L"),_xlfn.XLOOKUP(C11,DB!$A$2:$A$255,DB!$B$2:$B$255,""),IF(OR(G11="30L",G11="30R"),_xlfn.XLOOKUP(C11,DB!$A$2:$A$255,DB!$C$2:$C$255,""),""))</f>
        <v>UDGUV</v>
      </c>
      <c r="S11" s="3">
        <f t="shared" si="0"/>
        <v>0</v>
      </c>
      <c r="T11" s="3" t="str">
        <f>_xlfn.XLOOKUP(C11,DB!$A$2:$A$255,DB!$D$2:$D$255,"")</f>
        <v>Sector 2</v>
      </c>
    </row>
    <row r="12" spans="1:20" x14ac:dyDescent="0.2">
      <c r="A12" s="20" t="s">
        <v>7660</v>
      </c>
      <c r="B12" s="20" t="s">
        <v>18</v>
      </c>
      <c r="C12" s="20" t="s">
        <v>87</v>
      </c>
      <c r="D12" s="20" t="s">
        <v>69</v>
      </c>
      <c r="E12" s="20" t="s">
        <v>7661</v>
      </c>
      <c r="F12" s="21">
        <v>46321.045254629629</v>
      </c>
      <c r="G12" s="20" t="s">
        <v>777</v>
      </c>
      <c r="H12" s="20" t="s">
        <v>7662</v>
      </c>
      <c r="I12" s="22">
        <v>370</v>
      </c>
      <c r="J12" s="20" t="s">
        <v>23</v>
      </c>
      <c r="K12" s="20" t="s">
        <v>24</v>
      </c>
      <c r="L12" s="22">
        <v>155</v>
      </c>
      <c r="M12" s="20" t="s">
        <v>40</v>
      </c>
      <c r="N12" s="21">
        <v>46321.055706018524</v>
      </c>
      <c r="O12" s="22">
        <v>221</v>
      </c>
      <c r="P12" s="20" t="s">
        <v>41</v>
      </c>
      <c r="Q12" s="22">
        <v>40</v>
      </c>
      <c r="R12" s="3" t="str">
        <f>IF(OR(G12="12R",G12="12L"),_xlfn.XLOOKUP(C12,DB!$A$2:$A$255,DB!$B$2:$B$255,""),IF(OR(G12="30L",G12="30R"),_xlfn.XLOOKUP(C12,DB!$A$2:$A$255,DB!$C$2:$C$255,""),""))</f>
        <v>NUDAL</v>
      </c>
      <c r="S12" s="3">
        <f t="shared" si="0"/>
        <v>1</v>
      </c>
      <c r="T12" s="3" t="str">
        <f>_xlfn.XLOOKUP(C12,DB!$A$2:$A$255,DB!$D$2:$D$255,"")</f>
        <v>Sector 3</v>
      </c>
    </row>
    <row r="13" spans="1:20" x14ac:dyDescent="0.2">
      <c r="A13" s="20" t="s">
        <v>7663</v>
      </c>
      <c r="B13" s="20" t="s">
        <v>18</v>
      </c>
      <c r="C13" s="20" t="s">
        <v>28</v>
      </c>
      <c r="D13" s="20" t="s">
        <v>29</v>
      </c>
      <c r="E13" s="20" t="s">
        <v>1318</v>
      </c>
      <c r="F13" s="21">
        <v>46321.052060185189</v>
      </c>
      <c r="G13" s="20" t="s">
        <v>777</v>
      </c>
      <c r="H13" s="20" t="s">
        <v>7664</v>
      </c>
      <c r="I13" s="22">
        <v>370</v>
      </c>
      <c r="J13" s="20" t="s">
        <v>23</v>
      </c>
      <c r="K13" s="20" t="s">
        <v>24</v>
      </c>
      <c r="L13" s="22">
        <v>347</v>
      </c>
      <c r="M13" s="20" t="s">
        <v>31</v>
      </c>
      <c r="N13" s="21">
        <v>46321.073379629626</v>
      </c>
      <c r="O13" s="22">
        <v>370</v>
      </c>
      <c r="P13" s="20" t="s">
        <v>26</v>
      </c>
      <c r="Q13" s="22">
        <v>40</v>
      </c>
      <c r="R13" s="3" t="str">
        <f>IF(OR(G13="12R",G13="12L"),_xlfn.XLOOKUP(C13,DB!$A$2:$A$255,DB!$B$2:$B$255,""),IF(OR(G13="30L",G13="30R"),_xlfn.XLOOKUP(C13,DB!$A$2:$A$255,DB!$C$2:$C$255,""),""))</f>
        <v>ROTGI</v>
      </c>
      <c r="S13" s="3">
        <f t="shared" si="0"/>
        <v>1</v>
      </c>
      <c r="T13" s="3" t="str">
        <f>_xlfn.XLOOKUP(C13,DB!$A$2:$A$255,DB!$D$2:$D$255,"")</f>
        <v>Sector 3</v>
      </c>
    </row>
    <row r="14" spans="1:20" x14ac:dyDescent="0.2">
      <c r="A14" s="20" t="s">
        <v>7665</v>
      </c>
      <c r="B14" s="20" t="s">
        <v>18</v>
      </c>
      <c r="C14" s="20" t="s">
        <v>502</v>
      </c>
      <c r="D14" s="20" t="s">
        <v>29</v>
      </c>
      <c r="E14" s="20" t="s">
        <v>6862</v>
      </c>
      <c r="F14" s="21">
        <v>46321.054710648154</v>
      </c>
      <c r="G14" s="20" t="s">
        <v>777</v>
      </c>
      <c r="H14" s="20" t="s">
        <v>7666</v>
      </c>
      <c r="I14" s="22">
        <v>380</v>
      </c>
      <c r="J14" s="20" t="s">
        <v>23</v>
      </c>
      <c r="K14" s="20" t="s">
        <v>24</v>
      </c>
      <c r="L14" s="22">
        <v>429</v>
      </c>
      <c r="M14" s="20" t="s">
        <v>204</v>
      </c>
      <c r="N14" s="21">
        <v>46321.080717592587</v>
      </c>
      <c r="O14" s="22">
        <v>400</v>
      </c>
      <c r="P14" s="20" t="s">
        <v>26</v>
      </c>
      <c r="Q14" s="22">
        <v>19</v>
      </c>
      <c r="R14" s="3" t="str">
        <f>IF(OR(G14="12R",G14="12L"),_xlfn.XLOOKUP(C14,DB!$A$2:$A$255,DB!$B$2:$B$255,""),IF(OR(G14="30L",G14="30R"),_xlfn.XLOOKUP(C14,DB!$A$2:$A$255,DB!$C$2:$C$255,""),""))</f>
        <v>ROTGI</v>
      </c>
      <c r="S14" s="3">
        <f t="shared" si="0"/>
        <v>1</v>
      </c>
      <c r="T14" s="3" t="str">
        <f>_xlfn.XLOOKUP(C14,DB!$A$2:$A$255,DB!$D$2:$D$255,"")</f>
        <v>Sector 3</v>
      </c>
    </row>
    <row r="15" spans="1:20" x14ac:dyDescent="0.2">
      <c r="A15" s="20" t="s">
        <v>57</v>
      </c>
      <c r="B15" s="20" t="s">
        <v>18</v>
      </c>
      <c r="C15" s="20" t="s">
        <v>43</v>
      </c>
      <c r="D15" s="20" t="s">
        <v>20</v>
      </c>
      <c r="E15" s="20" t="s">
        <v>406</v>
      </c>
      <c r="F15" s="21">
        <v>46321.056631944448</v>
      </c>
      <c r="G15" s="20" t="s">
        <v>777</v>
      </c>
      <c r="H15" s="20" t="s">
        <v>7556</v>
      </c>
      <c r="I15" s="22">
        <v>340</v>
      </c>
      <c r="J15" s="20" t="s">
        <v>23</v>
      </c>
      <c r="K15" s="20" t="s">
        <v>24</v>
      </c>
      <c r="L15" s="22">
        <v>849</v>
      </c>
      <c r="M15" s="20" t="s">
        <v>46</v>
      </c>
      <c r="N15" s="21">
        <v>46321.103495370371</v>
      </c>
      <c r="O15" s="22">
        <v>340</v>
      </c>
      <c r="P15" s="20" t="s">
        <v>26</v>
      </c>
      <c r="Q15" s="22">
        <v>190</v>
      </c>
      <c r="R15" s="3" t="str">
        <f>IF(OR(G15="12R",G15="12L"),_xlfn.XLOOKUP(C15,DB!$A$2:$A$255,DB!$B$2:$B$255,""),IF(OR(G15="30L",G15="30R"),_xlfn.XLOOKUP(C15,DB!$A$2:$A$255,DB!$C$2:$C$255,""),""))</f>
        <v>UDGUV</v>
      </c>
      <c r="S15" s="3">
        <f t="shared" si="0"/>
        <v>1</v>
      </c>
      <c r="T15" s="3" t="str">
        <f>_xlfn.XLOOKUP(C15,DB!$A$2:$A$255,DB!$D$2:$D$255,"")</f>
        <v>Sector 2</v>
      </c>
    </row>
    <row r="16" spans="1:20" x14ac:dyDescent="0.2">
      <c r="A16" s="20" t="s">
        <v>822</v>
      </c>
      <c r="B16" s="20" t="s">
        <v>18</v>
      </c>
      <c r="C16" s="20" t="s">
        <v>28</v>
      </c>
      <c r="D16" s="20" t="s">
        <v>61</v>
      </c>
      <c r="E16" s="20" t="s">
        <v>707</v>
      </c>
      <c r="F16" s="21">
        <v>46321.058425925927</v>
      </c>
      <c r="G16" s="20" t="s">
        <v>777</v>
      </c>
      <c r="H16" s="20" t="s">
        <v>7667</v>
      </c>
      <c r="I16" s="22">
        <v>370</v>
      </c>
      <c r="J16" s="20" t="s">
        <v>23</v>
      </c>
      <c r="K16" s="20" t="s">
        <v>24</v>
      </c>
      <c r="L16" s="22">
        <v>350</v>
      </c>
      <c r="M16" s="20" t="s">
        <v>31</v>
      </c>
      <c r="N16" s="21">
        <v>46321.078159722223</v>
      </c>
      <c r="O16" s="22">
        <v>350</v>
      </c>
      <c r="P16" s="20" t="s">
        <v>26</v>
      </c>
      <c r="Q16" s="22">
        <v>40</v>
      </c>
      <c r="R16" s="3" t="str">
        <f>IF(OR(G16="12R",G16="12L"),_xlfn.XLOOKUP(C16,DB!$A$2:$A$255,DB!$B$2:$B$255,""),IF(OR(G16="30L",G16="30R"),_xlfn.XLOOKUP(C16,DB!$A$2:$A$255,DB!$C$2:$C$255,""),""))</f>
        <v>ROTGI</v>
      </c>
      <c r="S16" s="3">
        <f t="shared" si="0"/>
        <v>1</v>
      </c>
      <c r="T16" s="3" t="str">
        <f>_xlfn.XLOOKUP(C16,DB!$A$2:$A$255,DB!$D$2:$D$255,"")</f>
        <v>Sector 3</v>
      </c>
    </row>
    <row r="17" spans="1:20" x14ac:dyDescent="0.2">
      <c r="A17" s="20" t="s">
        <v>758</v>
      </c>
      <c r="B17" s="20" t="s">
        <v>18</v>
      </c>
      <c r="C17" s="20" t="s">
        <v>368</v>
      </c>
      <c r="D17" s="20" t="s">
        <v>69</v>
      </c>
      <c r="E17" s="20" t="s">
        <v>5978</v>
      </c>
      <c r="F17" s="21">
        <v>46321.071481481486</v>
      </c>
      <c r="G17" s="20" t="s">
        <v>777</v>
      </c>
      <c r="H17" s="20" t="s">
        <v>7668</v>
      </c>
      <c r="I17" s="22">
        <v>370</v>
      </c>
      <c r="J17" s="20" t="s">
        <v>23</v>
      </c>
      <c r="K17" s="20" t="s">
        <v>152</v>
      </c>
      <c r="L17" s="22">
        <v>154</v>
      </c>
      <c r="M17" s="20" t="s">
        <v>40</v>
      </c>
      <c r="N17" s="21">
        <v>46321.082870370374</v>
      </c>
      <c r="O17" s="22">
        <v>225</v>
      </c>
      <c r="P17" s="20" t="s">
        <v>41</v>
      </c>
      <c r="Q17" s="22">
        <v>40</v>
      </c>
      <c r="R17" s="3" t="str">
        <f>IF(OR(G17="12R",G17="12L"),_xlfn.XLOOKUP(C17,DB!$A$2:$A$255,DB!$B$2:$B$255,""),IF(OR(G17="30L",G17="30R"),_xlfn.XLOOKUP(C17,DB!$A$2:$A$255,DB!$C$2:$C$255,""),""))</f>
        <v>NUDAL</v>
      </c>
      <c r="S17" s="3">
        <f t="shared" si="0"/>
        <v>1</v>
      </c>
      <c r="T17" s="3" t="str">
        <f>_xlfn.XLOOKUP(C17,DB!$A$2:$A$255,DB!$D$2:$D$255,"")</f>
        <v>Sector 3</v>
      </c>
    </row>
    <row r="18" spans="1:20" x14ac:dyDescent="0.2">
      <c r="A18" s="20" t="s">
        <v>7669</v>
      </c>
      <c r="B18" s="20" t="s">
        <v>18</v>
      </c>
      <c r="C18" s="20" t="s">
        <v>43</v>
      </c>
      <c r="D18" s="20" t="s">
        <v>29</v>
      </c>
      <c r="E18" s="20" t="s">
        <v>7670</v>
      </c>
      <c r="F18" s="21">
        <v>46321.085717592592</v>
      </c>
      <c r="G18" s="20" t="s">
        <v>777</v>
      </c>
      <c r="H18" s="20" t="s">
        <v>7671</v>
      </c>
      <c r="I18" s="22">
        <v>380</v>
      </c>
      <c r="J18" s="20" t="s">
        <v>23</v>
      </c>
      <c r="K18" s="20" t="s">
        <v>24</v>
      </c>
      <c r="L18" s="22">
        <v>849</v>
      </c>
      <c r="M18" s="20" t="s">
        <v>46</v>
      </c>
      <c r="N18" s="21">
        <v>46321.132997685185</v>
      </c>
      <c r="O18" s="22">
        <v>380</v>
      </c>
      <c r="P18" s="20" t="s">
        <v>26</v>
      </c>
      <c r="Q18" s="22">
        <v>190</v>
      </c>
      <c r="R18" s="3" t="str">
        <f>IF(OR(G18="12R",G18="12L"),_xlfn.XLOOKUP(C18,DB!$A$2:$A$255,DB!$B$2:$B$255,""),IF(OR(G18="30L",G18="30R"),_xlfn.XLOOKUP(C18,DB!$A$2:$A$255,DB!$C$2:$C$255,""),""))</f>
        <v>UDGUV</v>
      </c>
      <c r="S18" s="3">
        <f t="shared" si="0"/>
        <v>2</v>
      </c>
      <c r="T18" s="3" t="str">
        <f>_xlfn.XLOOKUP(C18,DB!$A$2:$A$255,DB!$D$2:$D$255,"")</f>
        <v>Sector 2</v>
      </c>
    </row>
    <row r="19" spans="1:20" x14ac:dyDescent="0.2">
      <c r="A19" s="20" t="s">
        <v>7672</v>
      </c>
      <c r="B19" s="20" t="s">
        <v>18</v>
      </c>
      <c r="C19" s="20" t="s">
        <v>28</v>
      </c>
      <c r="D19" s="20" t="s">
        <v>29</v>
      </c>
      <c r="E19" s="20" t="s">
        <v>6201</v>
      </c>
      <c r="F19" s="21">
        <v>46321.095208333332</v>
      </c>
      <c r="G19" s="20" t="s">
        <v>777</v>
      </c>
      <c r="H19" s="20" t="s">
        <v>7673</v>
      </c>
      <c r="I19" s="22">
        <v>370</v>
      </c>
      <c r="J19" s="20" t="s">
        <v>23</v>
      </c>
      <c r="K19" s="20" t="s">
        <v>24</v>
      </c>
      <c r="L19" s="22">
        <v>346</v>
      </c>
      <c r="M19" s="20" t="s">
        <v>31</v>
      </c>
      <c r="N19" s="21">
        <v>46321.116793981477</v>
      </c>
      <c r="O19" s="22">
        <v>370</v>
      </c>
      <c r="P19" s="20" t="s">
        <v>26</v>
      </c>
      <c r="Q19" s="22">
        <v>40</v>
      </c>
      <c r="R19" s="3" t="str">
        <f>IF(OR(G19="12R",G19="12L"),_xlfn.XLOOKUP(C19,DB!$A$2:$A$255,DB!$B$2:$B$255,""),IF(OR(G19="30L",G19="30R"),_xlfn.XLOOKUP(C19,DB!$A$2:$A$255,DB!$C$2:$C$255,""),""))</f>
        <v>ROTGI</v>
      </c>
      <c r="S19" s="3">
        <f t="shared" si="0"/>
        <v>2</v>
      </c>
      <c r="T19" s="3" t="str">
        <f>_xlfn.XLOOKUP(C19,DB!$A$2:$A$255,DB!$D$2:$D$255,"")</f>
        <v>Sector 3</v>
      </c>
    </row>
    <row r="20" spans="1:20" x14ac:dyDescent="0.2">
      <c r="A20" s="20" t="s">
        <v>729</v>
      </c>
      <c r="B20" s="20" t="s">
        <v>18</v>
      </c>
      <c r="C20" s="20" t="s">
        <v>50</v>
      </c>
      <c r="D20" s="20" t="s">
        <v>730</v>
      </c>
      <c r="E20" s="20"/>
      <c r="F20" s="21">
        <v>46321.096759259264</v>
      </c>
      <c r="G20" s="20" t="s">
        <v>777</v>
      </c>
      <c r="H20" s="20" t="s">
        <v>7540</v>
      </c>
      <c r="I20" s="22">
        <v>400</v>
      </c>
      <c r="J20" s="20" t="s">
        <v>23</v>
      </c>
      <c r="K20" s="20" t="s">
        <v>51</v>
      </c>
      <c r="L20" s="22">
        <v>852</v>
      </c>
      <c r="M20" s="20" t="s">
        <v>46</v>
      </c>
      <c r="N20" s="21">
        <v>46321.143182870372</v>
      </c>
      <c r="O20" s="22">
        <v>400</v>
      </c>
      <c r="P20" s="20" t="s">
        <v>26</v>
      </c>
      <c r="Q20" s="22">
        <v>30</v>
      </c>
      <c r="R20" s="3" t="str">
        <f>IF(OR(G20="12R",G20="12L"),_xlfn.XLOOKUP(C20,DB!$A$2:$A$255,DB!$B$2:$B$255,""),IF(OR(G20="30L",G20="30R"),_xlfn.XLOOKUP(C20,DB!$A$2:$A$255,DB!$C$2:$C$255,""),""))</f>
        <v>UDGUV</v>
      </c>
      <c r="S20" s="3">
        <f t="shared" si="0"/>
        <v>2</v>
      </c>
      <c r="T20" s="3" t="str">
        <f>_xlfn.XLOOKUP(C20,DB!$A$2:$A$255,DB!$D$2:$D$255,"")</f>
        <v>Sector 2</v>
      </c>
    </row>
    <row r="21" spans="1:20" x14ac:dyDescent="0.2">
      <c r="A21" s="20" t="s">
        <v>5994</v>
      </c>
      <c r="B21" s="20" t="s">
        <v>18</v>
      </c>
      <c r="C21" s="20" t="s">
        <v>1061</v>
      </c>
      <c r="D21" s="20" t="s">
        <v>5995</v>
      </c>
      <c r="E21" s="20" t="s">
        <v>7674</v>
      </c>
      <c r="F21" s="21">
        <v>46321.113298611112</v>
      </c>
      <c r="G21" s="20" t="s">
        <v>777</v>
      </c>
      <c r="H21" s="20" t="s">
        <v>7675</v>
      </c>
      <c r="I21" s="22">
        <v>370</v>
      </c>
      <c r="J21" s="20" t="s">
        <v>23</v>
      </c>
      <c r="K21" s="20" t="s">
        <v>24</v>
      </c>
      <c r="L21" s="22">
        <v>215</v>
      </c>
      <c r="M21" s="20" t="s">
        <v>383</v>
      </c>
      <c r="N21" s="21">
        <v>46321.12804398148</v>
      </c>
      <c r="O21" s="22">
        <v>303</v>
      </c>
      <c r="P21" s="20" t="s">
        <v>41</v>
      </c>
      <c r="Q21" s="22">
        <v>40</v>
      </c>
      <c r="R21" s="3" t="str">
        <f>IF(OR(G21="12R",G21="12L"),_xlfn.XLOOKUP(C21,DB!$A$2:$A$255,DB!$B$2:$B$255,""),IF(OR(G21="30L",G21="30R"),_xlfn.XLOOKUP(C21,DB!$A$2:$A$255,DB!$C$2:$C$255,""),""))</f>
        <v>NUDAL</v>
      </c>
      <c r="S21" s="3">
        <f t="shared" si="0"/>
        <v>2</v>
      </c>
      <c r="T21" s="3" t="str">
        <f>_xlfn.XLOOKUP(C21,DB!$A$2:$A$255,DB!$D$2:$D$255,"")</f>
        <v>Sector 3</v>
      </c>
    </row>
    <row r="22" spans="1:20" x14ac:dyDescent="0.2">
      <c r="A22" s="20" t="s">
        <v>71</v>
      </c>
      <c r="B22" s="20" t="s">
        <v>18</v>
      </c>
      <c r="C22" s="20" t="s">
        <v>43</v>
      </c>
      <c r="D22" s="20" t="s">
        <v>54</v>
      </c>
      <c r="E22" s="20" t="s">
        <v>5990</v>
      </c>
      <c r="F22" s="21">
        <v>46321.1175</v>
      </c>
      <c r="G22" s="20" t="s">
        <v>777</v>
      </c>
      <c r="H22" s="20" t="s">
        <v>7556</v>
      </c>
      <c r="I22" s="22">
        <v>380</v>
      </c>
      <c r="J22" s="20" t="s">
        <v>23</v>
      </c>
      <c r="K22" s="20" t="s">
        <v>24</v>
      </c>
      <c r="L22" s="22">
        <v>849</v>
      </c>
      <c r="M22" s="20" t="s">
        <v>46</v>
      </c>
      <c r="N22" s="21">
        <v>46321.164965277778</v>
      </c>
      <c r="O22" s="22">
        <v>380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7676</v>
      </c>
      <c r="B23" s="20" t="s">
        <v>18</v>
      </c>
      <c r="C23" s="20" t="s">
        <v>43</v>
      </c>
      <c r="D23" s="20" t="s">
        <v>44</v>
      </c>
      <c r="E23" s="20" t="s">
        <v>712</v>
      </c>
      <c r="F23" s="21">
        <v>46321.12096064815</v>
      </c>
      <c r="G23" s="20" t="s">
        <v>777</v>
      </c>
      <c r="H23" s="20" t="s">
        <v>7659</v>
      </c>
      <c r="I23" s="22">
        <v>340</v>
      </c>
      <c r="J23" s="20" t="s">
        <v>23</v>
      </c>
      <c r="K23" s="20" t="s">
        <v>24</v>
      </c>
      <c r="L23" s="22">
        <v>849</v>
      </c>
      <c r="M23" s="20" t="s">
        <v>46</v>
      </c>
      <c r="N23" s="21">
        <v>46321.167708333334</v>
      </c>
      <c r="O23" s="22">
        <v>340</v>
      </c>
      <c r="P23" s="20" t="s">
        <v>26</v>
      </c>
      <c r="Q23" s="22">
        <v>190</v>
      </c>
      <c r="R23" s="3" t="str">
        <f>IF(OR(G23="12R",G23="12L"),_xlfn.XLOOKUP(C23,DB!$A$2:$A$255,DB!$B$2:$B$255,""),IF(OR(G23="30L",G23="30R"),_xlfn.XLOOKUP(C23,DB!$A$2:$A$255,DB!$C$2:$C$255,""),""))</f>
        <v>UDGUV</v>
      </c>
      <c r="S23" s="3">
        <f t="shared" si="0"/>
        <v>2</v>
      </c>
      <c r="T23" s="3" t="str">
        <f>_xlfn.XLOOKUP(C23,DB!$A$2:$A$255,DB!$D$2:$D$255,"")</f>
        <v>Sector 2</v>
      </c>
    </row>
    <row r="24" spans="1:20" x14ac:dyDescent="0.2">
      <c r="A24" s="20" t="s">
        <v>375</v>
      </c>
      <c r="B24" s="20" t="s">
        <v>18</v>
      </c>
      <c r="C24" s="20" t="s">
        <v>219</v>
      </c>
      <c r="D24" s="20" t="s">
        <v>34</v>
      </c>
      <c r="E24" s="20" t="s">
        <v>640</v>
      </c>
      <c r="F24" s="21">
        <v>46321.122476851851</v>
      </c>
      <c r="G24" s="20" t="s">
        <v>777</v>
      </c>
      <c r="H24" s="20" t="s">
        <v>7677</v>
      </c>
      <c r="I24" s="22">
        <v>370</v>
      </c>
      <c r="J24" s="20" t="s">
        <v>23</v>
      </c>
      <c r="K24" s="20" t="s">
        <v>24</v>
      </c>
      <c r="L24" s="22">
        <v>152</v>
      </c>
      <c r="M24" s="20" t="s">
        <v>117</v>
      </c>
      <c r="N24" s="21">
        <v>46321.133194444439</v>
      </c>
      <c r="O24" s="22">
        <v>281</v>
      </c>
      <c r="P24" s="20" t="s">
        <v>26</v>
      </c>
      <c r="Q24" s="22">
        <v>190</v>
      </c>
      <c r="R24" s="3" t="str">
        <f>IF(OR(G24="12R",G24="12L"),_xlfn.XLOOKUP(C24,DB!$A$2:$A$255,DB!$B$2:$B$255,""),IF(OR(G24="30L",G24="30R"),_xlfn.XLOOKUP(C24,DB!$A$2:$A$255,DB!$C$2:$C$255,""),""))</f>
        <v>CZM</v>
      </c>
      <c r="S24" s="3">
        <f t="shared" si="0"/>
        <v>2</v>
      </c>
      <c r="T24" s="3" t="str">
        <f>_xlfn.XLOOKUP(C24,DB!$A$2:$A$255,DB!$D$2:$D$255,"")</f>
        <v>Sector 7</v>
      </c>
    </row>
    <row r="25" spans="1:20" x14ac:dyDescent="0.2">
      <c r="A25" s="20" t="s">
        <v>17</v>
      </c>
      <c r="B25" s="20" t="s">
        <v>18</v>
      </c>
      <c r="C25" s="20" t="s">
        <v>19</v>
      </c>
      <c r="D25" s="20" t="s">
        <v>34</v>
      </c>
      <c r="E25" s="20" t="s">
        <v>5595</v>
      </c>
      <c r="F25" s="21">
        <v>46321.123726851853</v>
      </c>
      <c r="G25" s="20" t="s">
        <v>777</v>
      </c>
      <c r="H25" s="20" t="s">
        <v>7678</v>
      </c>
      <c r="I25" s="22">
        <v>340</v>
      </c>
      <c r="J25" s="20" t="s">
        <v>23</v>
      </c>
      <c r="K25" s="20" t="s">
        <v>24</v>
      </c>
      <c r="L25" s="22">
        <v>854</v>
      </c>
      <c r="M25" s="20" t="s">
        <v>725</v>
      </c>
      <c r="N25" s="21">
        <v>46321.171087962968</v>
      </c>
      <c r="O25" s="22">
        <v>340</v>
      </c>
      <c r="P25" s="20" t="s">
        <v>26</v>
      </c>
      <c r="Q25" s="22">
        <v>190</v>
      </c>
      <c r="R25" s="3" t="str">
        <f>IF(OR(G25="12R",G25="12L"),_xlfn.XLOOKUP(C25,DB!$A$2:$A$255,DB!$B$2:$B$255,""),IF(OR(G25="30L",G25="30R"),_xlfn.XLOOKUP(C25,DB!$A$2:$A$255,DB!$C$2:$C$255,""),""))</f>
        <v>UDGUV</v>
      </c>
      <c r="S25" s="3">
        <f t="shared" si="0"/>
        <v>2</v>
      </c>
      <c r="T25" s="3" t="str">
        <f>_xlfn.XLOOKUP(C25,DB!$A$2:$A$255,DB!$D$2:$D$255,"")</f>
        <v>Sector 2</v>
      </c>
    </row>
    <row r="26" spans="1:20" x14ac:dyDescent="0.2">
      <c r="A26" s="20" t="s">
        <v>556</v>
      </c>
      <c r="B26" s="20" t="s">
        <v>18</v>
      </c>
      <c r="C26" s="20" t="s">
        <v>101</v>
      </c>
      <c r="D26" s="20" t="s">
        <v>34</v>
      </c>
      <c r="E26" s="20" t="s">
        <v>641</v>
      </c>
      <c r="F26" s="21">
        <v>46321.127858796295</v>
      </c>
      <c r="G26" s="20" t="s">
        <v>7679</v>
      </c>
      <c r="H26" s="20" t="s">
        <v>7680</v>
      </c>
      <c r="I26" s="22">
        <v>360</v>
      </c>
      <c r="J26" s="20" t="s">
        <v>23</v>
      </c>
      <c r="K26" s="20" t="s">
        <v>24</v>
      </c>
      <c r="L26" s="22">
        <v>850</v>
      </c>
      <c r="M26" s="20" t="s">
        <v>46</v>
      </c>
      <c r="N26" s="21">
        <v>46321.174907407403</v>
      </c>
      <c r="O26" s="22">
        <v>360</v>
      </c>
      <c r="P26" s="20" t="s">
        <v>26</v>
      </c>
      <c r="Q26" s="22">
        <v>190</v>
      </c>
      <c r="R26" s="3" t="str">
        <f>IF(OR(G26="12R",G26="12L"),_xlfn.XLOOKUP(C26,DB!$A$2:$A$255,DB!$B$2:$B$255,""),IF(OR(G26="30L",G26="30R"),_xlfn.XLOOKUP(C26,DB!$A$2:$A$255,DB!$C$2:$C$255,""),""))</f>
        <v>UDGUV</v>
      </c>
      <c r="S26" s="3">
        <f t="shared" si="0"/>
        <v>3</v>
      </c>
      <c r="T26" s="3" t="str">
        <f>_xlfn.XLOOKUP(C26,DB!$A$2:$A$255,DB!$D$2:$D$255,"")</f>
        <v>Sector 2</v>
      </c>
    </row>
    <row r="27" spans="1:20" x14ac:dyDescent="0.2">
      <c r="A27" s="20" t="s">
        <v>80</v>
      </c>
      <c r="B27" s="20" t="s">
        <v>18</v>
      </c>
      <c r="C27" s="20" t="s">
        <v>43</v>
      </c>
      <c r="D27" s="20" t="s">
        <v>20</v>
      </c>
      <c r="E27" s="20" t="s">
        <v>4042</v>
      </c>
      <c r="F27" s="21">
        <v>46321.130729166667</v>
      </c>
      <c r="G27" s="20" t="s">
        <v>7679</v>
      </c>
      <c r="H27" s="20" t="s">
        <v>7681</v>
      </c>
      <c r="I27" s="22">
        <v>360</v>
      </c>
      <c r="J27" s="20" t="s">
        <v>23</v>
      </c>
      <c r="K27" s="20" t="s">
        <v>24</v>
      </c>
      <c r="L27" s="22">
        <v>850</v>
      </c>
      <c r="M27" s="20" t="s">
        <v>46</v>
      </c>
      <c r="N27" s="21">
        <v>46321.178310185191</v>
      </c>
      <c r="O27" s="22">
        <v>360</v>
      </c>
      <c r="P27" s="20" t="s">
        <v>26</v>
      </c>
      <c r="Q27" s="22">
        <v>190</v>
      </c>
      <c r="R27" s="3" t="str">
        <f>IF(OR(G27="12R",G27="12L"),_xlfn.XLOOKUP(C27,DB!$A$2:$A$255,DB!$B$2:$B$255,""),IF(OR(G27="30L",G27="30R"),_xlfn.XLOOKUP(C27,DB!$A$2:$A$255,DB!$C$2:$C$255,""),""))</f>
        <v>UDGUV</v>
      </c>
      <c r="S27" s="3">
        <f t="shared" si="0"/>
        <v>3</v>
      </c>
      <c r="T27" s="3" t="str">
        <f>_xlfn.XLOOKUP(C27,DB!$A$2:$A$255,DB!$D$2:$D$255,"")</f>
        <v>Sector 2</v>
      </c>
    </row>
    <row r="28" spans="1:20" x14ac:dyDescent="0.2">
      <c r="A28" s="20" t="s">
        <v>367</v>
      </c>
      <c r="B28" s="20" t="s">
        <v>18</v>
      </c>
      <c r="C28" s="20" t="s">
        <v>368</v>
      </c>
      <c r="D28" s="20" t="s">
        <v>88</v>
      </c>
      <c r="E28" s="20" t="s">
        <v>369</v>
      </c>
      <c r="F28" s="21">
        <v>46321.146516203706</v>
      </c>
      <c r="G28" s="20" t="s">
        <v>7679</v>
      </c>
      <c r="H28" s="20" t="s">
        <v>7682</v>
      </c>
      <c r="I28" s="22">
        <v>370</v>
      </c>
      <c r="J28" s="20" t="s">
        <v>23</v>
      </c>
      <c r="K28" s="20" t="s">
        <v>24</v>
      </c>
      <c r="L28" s="22">
        <v>340</v>
      </c>
      <c r="M28" s="20" t="s">
        <v>31</v>
      </c>
      <c r="N28" s="21">
        <v>46321.168263888889</v>
      </c>
      <c r="O28" s="22">
        <v>334</v>
      </c>
      <c r="P28" s="20" t="s">
        <v>41</v>
      </c>
      <c r="Q28" s="22">
        <v>40</v>
      </c>
      <c r="R28" s="3" t="str">
        <f>IF(OR(G28="12R",G28="12L"),_xlfn.XLOOKUP(C28,DB!$A$2:$A$255,DB!$B$2:$B$255,""),IF(OR(G28="30L",G28="30R"),_xlfn.XLOOKUP(C28,DB!$A$2:$A$255,DB!$C$2:$C$255,""),""))</f>
        <v>NUDAL</v>
      </c>
      <c r="S28" s="3">
        <f t="shared" si="0"/>
        <v>3</v>
      </c>
      <c r="T28" s="3" t="str">
        <f>_xlfn.XLOOKUP(C28,DB!$A$2:$A$255,DB!$D$2:$D$255,"")</f>
        <v>Sector 3</v>
      </c>
    </row>
    <row r="29" spans="1:20" x14ac:dyDescent="0.2">
      <c r="A29" s="20" t="s">
        <v>373</v>
      </c>
      <c r="B29" s="20" t="s">
        <v>18</v>
      </c>
      <c r="C29" s="20" t="s">
        <v>38</v>
      </c>
      <c r="D29" s="20" t="s">
        <v>366</v>
      </c>
      <c r="E29" s="20" t="s">
        <v>1222</v>
      </c>
      <c r="F29" s="21">
        <v>46321.15221064815</v>
      </c>
      <c r="G29" s="20" t="s">
        <v>7679</v>
      </c>
      <c r="H29" s="20" t="s">
        <v>7683</v>
      </c>
      <c r="I29" s="22">
        <v>390</v>
      </c>
      <c r="J29" s="20" t="s">
        <v>23</v>
      </c>
      <c r="K29" s="20" t="s">
        <v>24</v>
      </c>
      <c r="L29" s="22">
        <v>142</v>
      </c>
      <c r="M29" s="20" t="s">
        <v>40</v>
      </c>
      <c r="N29" s="21">
        <v>46321.163229166668</v>
      </c>
      <c r="O29" s="22">
        <v>223</v>
      </c>
      <c r="P29" s="20" t="s">
        <v>41</v>
      </c>
      <c r="Q29" s="22">
        <v>190</v>
      </c>
      <c r="R29" s="3" t="str">
        <f>IF(OR(G29="12R",G29="12L"),_xlfn.XLOOKUP(C29,DB!$A$2:$A$255,DB!$B$2:$B$255,""),IF(OR(G29="30L",G29="30R"),_xlfn.XLOOKUP(C29,DB!$A$2:$A$255,DB!$C$2:$C$255,""),""))</f>
        <v>NUDAL</v>
      </c>
      <c r="S29" s="3">
        <f t="shared" si="0"/>
        <v>3</v>
      </c>
      <c r="T29" s="3" t="str">
        <f>_xlfn.XLOOKUP(C29,DB!$A$2:$A$255,DB!$D$2:$D$255,"")</f>
        <v>Sector 3</v>
      </c>
    </row>
    <row r="30" spans="1:20" x14ac:dyDescent="0.2">
      <c r="A30" s="20" t="s">
        <v>77</v>
      </c>
      <c r="B30" s="20" t="s">
        <v>18</v>
      </c>
      <c r="C30" s="20" t="s">
        <v>19</v>
      </c>
      <c r="D30" s="20" t="s">
        <v>34</v>
      </c>
      <c r="E30" s="20" t="s">
        <v>84</v>
      </c>
      <c r="F30" s="21">
        <v>46321.155370370368</v>
      </c>
      <c r="G30" s="20" t="s">
        <v>7679</v>
      </c>
      <c r="H30" s="20" t="s">
        <v>7684</v>
      </c>
      <c r="I30" s="22">
        <v>340</v>
      </c>
      <c r="J30" s="20" t="s">
        <v>23</v>
      </c>
      <c r="K30" s="20" t="s">
        <v>24</v>
      </c>
      <c r="L30" s="22">
        <v>853</v>
      </c>
      <c r="M30" s="20" t="s">
        <v>453</v>
      </c>
      <c r="N30" s="21">
        <v>46321.202974537038</v>
      </c>
      <c r="O30" s="22">
        <v>340</v>
      </c>
      <c r="P30" s="20" t="s">
        <v>26</v>
      </c>
      <c r="Q30" s="22">
        <v>190</v>
      </c>
      <c r="R30" s="3" t="str">
        <f>IF(OR(G30="12R",G30="12L"),_xlfn.XLOOKUP(C30,DB!$A$2:$A$255,DB!$B$2:$B$255,""),IF(OR(G30="30L",G30="30R"),_xlfn.XLOOKUP(C30,DB!$A$2:$A$255,DB!$C$2:$C$255,""),""))</f>
        <v>UDGUV</v>
      </c>
      <c r="S30" s="3">
        <f t="shared" si="0"/>
        <v>3</v>
      </c>
      <c r="T30" s="3" t="str">
        <f>_xlfn.XLOOKUP(C30,DB!$A$2:$A$255,DB!$D$2:$D$255,"")</f>
        <v>Sector 2</v>
      </c>
    </row>
    <row r="31" spans="1:20" x14ac:dyDescent="0.2">
      <c r="A31" s="20" t="s">
        <v>759</v>
      </c>
      <c r="B31" s="20" t="s">
        <v>18</v>
      </c>
      <c r="C31" s="20" t="s">
        <v>33</v>
      </c>
      <c r="D31" s="20" t="s">
        <v>20</v>
      </c>
      <c r="E31" s="20" t="s">
        <v>955</v>
      </c>
      <c r="F31" s="21">
        <v>46321.166909722218</v>
      </c>
      <c r="G31" s="20" t="s">
        <v>7679</v>
      </c>
      <c r="H31" s="20" t="s">
        <v>7685</v>
      </c>
      <c r="I31" s="22">
        <v>340</v>
      </c>
      <c r="J31" s="20" t="s">
        <v>23</v>
      </c>
      <c r="K31" s="20" t="s">
        <v>24</v>
      </c>
      <c r="L31" s="22">
        <v>859</v>
      </c>
      <c r="M31" s="20" t="s">
        <v>36</v>
      </c>
      <c r="N31" s="21">
        <v>46321.212129629625</v>
      </c>
      <c r="O31" s="22">
        <v>340</v>
      </c>
      <c r="P31" s="20" t="s">
        <v>26</v>
      </c>
      <c r="Q31" s="22">
        <v>190</v>
      </c>
      <c r="R31" s="3" t="str">
        <f>IF(OR(G31="12R",G31="12L"),_xlfn.XLOOKUP(C31,DB!$A$2:$A$255,DB!$B$2:$B$255,""),IF(OR(G31="30L",G31="30R"),_xlfn.XLOOKUP(C31,DB!$A$2:$A$255,DB!$C$2:$C$255,""),""))</f>
        <v>UDGUV</v>
      </c>
      <c r="S31" s="3">
        <f t="shared" si="0"/>
        <v>4</v>
      </c>
      <c r="T31" s="3" t="str">
        <f>_xlfn.XLOOKUP(C31,DB!$A$2:$A$255,DB!$D$2:$D$255,"")</f>
        <v>Sector 2</v>
      </c>
    </row>
    <row r="32" spans="1:20" x14ac:dyDescent="0.2">
      <c r="A32" s="20" t="s">
        <v>89</v>
      </c>
      <c r="B32" s="20" t="s">
        <v>18</v>
      </c>
      <c r="C32" s="20" t="s">
        <v>43</v>
      </c>
      <c r="D32" s="20" t="s">
        <v>61</v>
      </c>
      <c r="E32" s="20" t="s">
        <v>156</v>
      </c>
      <c r="F32" s="21">
        <v>46321.21329861111</v>
      </c>
      <c r="G32" s="20" t="s">
        <v>7679</v>
      </c>
      <c r="H32" s="20" t="s">
        <v>7686</v>
      </c>
      <c r="I32" s="22">
        <v>360</v>
      </c>
      <c r="J32" s="20" t="s">
        <v>23</v>
      </c>
      <c r="K32" s="20" t="s">
        <v>24</v>
      </c>
      <c r="L32" s="22">
        <v>850</v>
      </c>
      <c r="M32" s="20" t="s">
        <v>46</v>
      </c>
      <c r="N32" s="21">
        <v>46321.260439814811</v>
      </c>
      <c r="O32" s="22">
        <v>360</v>
      </c>
      <c r="P32" s="20" t="s">
        <v>26</v>
      </c>
      <c r="Q32" s="22">
        <v>190</v>
      </c>
      <c r="R32" s="3" t="str">
        <f>IF(OR(G32="12R",G32="12L"),_xlfn.XLOOKUP(C32,DB!$A$2:$A$255,DB!$B$2:$B$255,""),IF(OR(G32="30L",G32="30R"),_xlfn.XLOOKUP(C32,DB!$A$2:$A$255,DB!$C$2:$C$255,""),""))</f>
        <v>UDGUV</v>
      </c>
      <c r="S32" s="3">
        <f t="shared" si="0"/>
        <v>5</v>
      </c>
      <c r="T32" s="3" t="str">
        <f>_xlfn.XLOOKUP(C32,DB!$A$2:$A$255,DB!$D$2:$D$255,"")</f>
        <v>Sector 2</v>
      </c>
    </row>
    <row r="33" spans="1:20" x14ac:dyDescent="0.2">
      <c r="A33" s="20" t="s">
        <v>7133</v>
      </c>
      <c r="B33" s="20" t="s">
        <v>18</v>
      </c>
      <c r="C33" s="20" t="s">
        <v>33</v>
      </c>
      <c r="D33" s="20" t="s">
        <v>54</v>
      </c>
      <c r="E33" s="20" t="s">
        <v>512</v>
      </c>
      <c r="F33" s="21">
        <v>46321.405729166669</v>
      </c>
      <c r="G33" s="20" t="s">
        <v>7679</v>
      </c>
      <c r="H33" s="20" t="s">
        <v>7687</v>
      </c>
      <c r="I33" s="22">
        <v>380</v>
      </c>
      <c r="J33" s="20" t="s">
        <v>23</v>
      </c>
      <c r="K33" s="20" t="s">
        <v>24</v>
      </c>
      <c r="L33" s="22">
        <v>843</v>
      </c>
      <c r="M33" s="20" t="s">
        <v>36</v>
      </c>
      <c r="N33" s="21">
        <v>46321.454039351855</v>
      </c>
      <c r="O33" s="22">
        <v>371</v>
      </c>
      <c r="P33" s="20" t="s">
        <v>26</v>
      </c>
      <c r="Q33" s="22">
        <v>190</v>
      </c>
      <c r="R33" s="3" t="str">
        <f>IF(OR(G33="12R",G33="12L"),_xlfn.XLOOKUP(C33,DB!$A$2:$A$255,DB!$B$2:$B$255,""),IF(OR(G33="30L",G33="30R"),_xlfn.XLOOKUP(C33,DB!$A$2:$A$255,DB!$C$2:$C$255,""),""))</f>
        <v>UDGUV</v>
      </c>
      <c r="S33" s="3">
        <f t="shared" si="0"/>
        <v>9</v>
      </c>
      <c r="T33" s="3" t="str">
        <f>_xlfn.XLOOKUP(C33,DB!$A$2:$A$255,DB!$D$2:$D$255,"")</f>
        <v>Sector 2</v>
      </c>
    </row>
    <row r="34" spans="1:20" x14ac:dyDescent="0.2">
      <c r="A34" s="20" t="s">
        <v>96</v>
      </c>
      <c r="B34" s="20" t="s">
        <v>18</v>
      </c>
      <c r="C34" s="20" t="s">
        <v>97</v>
      </c>
      <c r="D34" s="20" t="s">
        <v>20</v>
      </c>
      <c r="E34" s="20" t="s">
        <v>406</v>
      </c>
      <c r="F34" s="21">
        <v>46321.461087962962</v>
      </c>
      <c r="G34" s="20" t="s">
        <v>7679</v>
      </c>
      <c r="H34" s="20" t="s">
        <v>7688</v>
      </c>
      <c r="I34" s="22">
        <v>360</v>
      </c>
      <c r="J34" s="20" t="s">
        <v>23</v>
      </c>
      <c r="K34" s="20" t="s">
        <v>24</v>
      </c>
      <c r="L34" s="22">
        <v>866</v>
      </c>
      <c r="M34" s="20" t="s">
        <v>99</v>
      </c>
      <c r="N34" s="21">
        <v>46321.509259259255</v>
      </c>
      <c r="O34" s="22">
        <v>201</v>
      </c>
      <c r="P34" s="20" t="s">
        <v>26</v>
      </c>
      <c r="Q34" s="22">
        <v>190</v>
      </c>
      <c r="R34" s="3" t="str">
        <f>IF(OR(G34="12R",G34="12L"),_xlfn.XLOOKUP(C34,DB!$A$2:$A$255,DB!$B$2:$B$255,""),IF(OR(G34="30L",G34="30R"),_xlfn.XLOOKUP(C34,DB!$A$2:$A$255,DB!$C$2:$C$255,""),""))</f>
        <v>UDGUV</v>
      </c>
      <c r="S34" s="3">
        <f t="shared" si="0"/>
        <v>11</v>
      </c>
      <c r="T34" s="3" t="str">
        <f>_xlfn.XLOOKUP(C34,DB!$A$2:$A$255,DB!$D$2:$D$255,"")</f>
        <v>Sector 2</v>
      </c>
    </row>
    <row r="35" spans="1:20" x14ac:dyDescent="0.2">
      <c r="A35" s="20" t="s">
        <v>100</v>
      </c>
      <c r="B35" s="20" t="s">
        <v>18</v>
      </c>
      <c r="C35" s="20" t="s">
        <v>101</v>
      </c>
      <c r="D35" s="20" t="s">
        <v>20</v>
      </c>
      <c r="E35" s="20" t="s">
        <v>5464</v>
      </c>
      <c r="F35" s="21">
        <v>46321.467604166668</v>
      </c>
      <c r="G35" s="20" t="s">
        <v>7679</v>
      </c>
      <c r="H35" s="20" t="s">
        <v>7689</v>
      </c>
      <c r="I35" s="22">
        <v>340</v>
      </c>
      <c r="J35" s="20" t="s">
        <v>23</v>
      </c>
      <c r="K35" s="20" t="s">
        <v>24</v>
      </c>
      <c r="L35" s="22">
        <v>850</v>
      </c>
      <c r="M35" s="20" t="s">
        <v>46</v>
      </c>
      <c r="N35" s="21">
        <v>46321.514224537037</v>
      </c>
      <c r="O35" s="22">
        <v>340</v>
      </c>
      <c r="P35" s="20" t="s">
        <v>26</v>
      </c>
      <c r="Q35" s="22">
        <v>190</v>
      </c>
      <c r="R35" s="3" t="str">
        <f>IF(OR(G35="12R",G35="12L"),_xlfn.XLOOKUP(C35,DB!$A$2:$A$255,DB!$B$2:$B$255,""),IF(OR(G35="30L",G35="30R"),_xlfn.XLOOKUP(C35,DB!$A$2:$A$255,DB!$C$2:$C$255,""),""))</f>
        <v>UDGUV</v>
      </c>
      <c r="S35" s="3">
        <f t="shared" si="0"/>
        <v>11</v>
      </c>
      <c r="T35" s="3" t="str">
        <f>_xlfn.XLOOKUP(C35,DB!$A$2:$A$255,DB!$D$2:$D$255,"")</f>
        <v>Sector 2</v>
      </c>
    </row>
    <row r="36" spans="1:20" x14ac:dyDescent="0.2">
      <c r="A36" s="20" t="s">
        <v>103</v>
      </c>
      <c r="B36" s="20" t="s">
        <v>18</v>
      </c>
      <c r="C36" s="20" t="s">
        <v>43</v>
      </c>
      <c r="D36" s="20" t="s">
        <v>44</v>
      </c>
      <c r="E36" s="20" t="s">
        <v>450</v>
      </c>
      <c r="F36" s="21">
        <v>46321.475486111114</v>
      </c>
      <c r="G36" s="20" t="s">
        <v>7679</v>
      </c>
      <c r="H36" s="20" t="s">
        <v>7690</v>
      </c>
      <c r="I36" s="22">
        <v>360</v>
      </c>
      <c r="J36" s="20" t="s">
        <v>23</v>
      </c>
      <c r="K36" s="20" t="s">
        <v>24</v>
      </c>
      <c r="L36" s="22">
        <v>850</v>
      </c>
      <c r="M36" s="20" t="s">
        <v>46</v>
      </c>
      <c r="N36" s="21">
        <v>46321.521944444445</v>
      </c>
      <c r="O36" s="22">
        <v>340</v>
      </c>
      <c r="P36" s="20" t="s">
        <v>26</v>
      </c>
      <c r="Q36" s="22">
        <v>190</v>
      </c>
      <c r="R36" s="3" t="str">
        <f>IF(OR(G36="12R",G36="12L"),_xlfn.XLOOKUP(C36,DB!$A$2:$A$255,DB!$B$2:$B$255,""),IF(OR(G36="30L",G36="30R"),_xlfn.XLOOKUP(C36,DB!$A$2:$A$255,DB!$C$2:$C$255,""),""))</f>
        <v>UDGUV</v>
      </c>
      <c r="S36" s="3">
        <f t="shared" si="0"/>
        <v>11</v>
      </c>
      <c r="T36" s="3" t="str">
        <f>_xlfn.XLOOKUP(C36,DB!$A$2:$A$255,DB!$D$2:$D$255,"")</f>
        <v>Sector 2</v>
      </c>
    </row>
    <row r="37" spans="1:20" x14ac:dyDescent="0.2">
      <c r="A37" s="20" t="s">
        <v>106</v>
      </c>
      <c r="B37" s="20" t="s">
        <v>18</v>
      </c>
      <c r="C37" s="20" t="s">
        <v>43</v>
      </c>
      <c r="D37" s="20" t="s">
        <v>20</v>
      </c>
      <c r="E37" s="20" t="s">
        <v>562</v>
      </c>
      <c r="F37" s="21">
        <v>46321.47729166667</v>
      </c>
      <c r="G37" s="20" t="s">
        <v>7679</v>
      </c>
      <c r="H37" s="20" t="s">
        <v>7686</v>
      </c>
      <c r="I37" s="22">
        <v>340</v>
      </c>
      <c r="J37" s="20" t="s">
        <v>23</v>
      </c>
      <c r="K37" s="20" t="s">
        <v>24</v>
      </c>
      <c r="L37" s="22">
        <v>850</v>
      </c>
      <c r="M37" s="20" t="s">
        <v>46</v>
      </c>
      <c r="N37" s="21">
        <v>46321.524189814816</v>
      </c>
      <c r="O37" s="22">
        <v>340</v>
      </c>
      <c r="P37" s="20" t="s">
        <v>26</v>
      </c>
      <c r="Q37" s="22">
        <v>190</v>
      </c>
      <c r="R37" s="3" t="str">
        <f>IF(OR(G37="12R",G37="12L"),_xlfn.XLOOKUP(C37,DB!$A$2:$A$255,DB!$B$2:$B$255,""),IF(OR(G37="30L",G37="30R"),_xlfn.XLOOKUP(C37,DB!$A$2:$A$255,DB!$C$2:$C$255,""),""))</f>
        <v>UDGUV</v>
      </c>
      <c r="S37" s="3">
        <f t="shared" si="0"/>
        <v>11</v>
      </c>
      <c r="T37" s="3" t="str">
        <f>_xlfn.XLOOKUP(C37,DB!$A$2:$A$255,DB!$D$2:$D$255,"")</f>
        <v>Sector 2</v>
      </c>
    </row>
    <row r="38" spans="1:20" x14ac:dyDescent="0.2">
      <c r="A38" s="20" t="s">
        <v>546</v>
      </c>
      <c r="B38" s="20" t="s">
        <v>18</v>
      </c>
      <c r="C38" s="20" t="s">
        <v>565</v>
      </c>
      <c r="D38" s="20" t="s">
        <v>507</v>
      </c>
      <c r="E38" s="20"/>
      <c r="F38" s="21">
        <v>46321.484340277777</v>
      </c>
      <c r="G38" s="20" t="s">
        <v>7679</v>
      </c>
      <c r="H38" s="20" t="s">
        <v>7691</v>
      </c>
      <c r="I38" s="22">
        <v>60</v>
      </c>
      <c r="J38" s="20" t="s">
        <v>782</v>
      </c>
      <c r="K38" s="20" t="s">
        <v>51</v>
      </c>
      <c r="L38" s="22">
        <v>246</v>
      </c>
      <c r="M38" s="20" t="s">
        <v>565</v>
      </c>
      <c r="N38" s="21">
        <v>46321.51939814815</v>
      </c>
      <c r="O38" s="22">
        <v>0</v>
      </c>
      <c r="P38" s="20" t="s">
        <v>137</v>
      </c>
      <c r="Q38" s="22">
        <v>40</v>
      </c>
      <c r="R38" s="3" t="str">
        <f>IF(OR(G38="12R",G38="12L"),_xlfn.XLOOKUP(C38,DB!$A$2:$A$255,DB!$B$2:$B$255,""),IF(OR(G38="30L",G38="30R"),_xlfn.XLOOKUP(C38,DB!$A$2:$A$255,DB!$C$2:$C$255,""),""))</f>
        <v/>
      </c>
      <c r="S38" s="3">
        <f t="shared" si="0"/>
        <v>11</v>
      </c>
      <c r="T38" s="3" t="str">
        <f>_xlfn.XLOOKUP(C38,DB!$A$2:$A$255,DB!$D$2:$D$255,"")</f>
        <v/>
      </c>
    </row>
    <row r="39" spans="1:20" x14ac:dyDescent="0.2">
      <c r="A39" s="20" t="s">
        <v>107</v>
      </c>
      <c r="B39" s="20" t="s">
        <v>18</v>
      </c>
      <c r="C39" s="20" t="s">
        <v>108</v>
      </c>
      <c r="D39" s="20" t="s">
        <v>34</v>
      </c>
      <c r="E39" s="20" t="s">
        <v>391</v>
      </c>
      <c r="F39" s="21">
        <v>46321.492696759262</v>
      </c>
      <c r="G39" s="20" t="s">
        <v>7679</v>
      </c>
      <c r="H39" s="20" t="s">
        <v>7692</v>
      </c>
      <c r="I39" s="22">
        <v>290</v>
      </c>
      <c r="J39" s="20" t="s">
        <v>23</v>
      </c>
      <c r="K39" s="20" t="s">
        <v>24</v>
      </c>
      <c r="L39" s="22">
        <v>142</v>
      </c>
      <c r="M39" s="20" t="s">
        <v>40</v>
      </c>
      <c r="N39" s="21">
        <v>46321.502488425926</v>
      </c>
      <c r="O39" s="22">
        <v>270</v>
      </c>
      <c r="P39" s="20" t="s">
        <v>26</v>
      </c>
      <c r="Q39" s="22">
        <v>190</v>
      </c>
      <c r="R39" s="3" t="str">
        <f>IF(OR(G39="12R",G39="12L"),_xlfn.XLOOKUP(C39,DB!$A$2:$A$255,DB!$B$2:$B$255,""),IF(OR(G39="30L",G39="30R"),_xlfn.XLOOKUP(C39,DB!$A$2:$A$255,DB!$C$2:$C$255,""),""))</f>
        <v>NUDAL</v>
      </c>
      <c r="S39" s="3">
        <f t="shared" si="0"/>
        <v>11</v>
      </c>
      <c r="T39" s="3" t="str">
        <f>_xlfn.XLOOKUP(C39,DB!$A$2:$A$255,DB!$D$2:$D$255,"")</f>
        <v>Sector 3</v>
      </c>
    </row>
    <row r="40" spans="1:20" x14ac:dyDescent="0.2">
      <c r="A40" s="20" t="s">
        <v>111</v>
      </c>
      <c r="B40" s="20" t="s">
        <v>18</v>
      </c>
      <c r="C40" s="20" t="s">
        <v>33</v>
      </c>
      <c r="D40" s="20" t="s">
        <v>34</v>
      </c>
      <c r="E40" s="20" t="s">
        <v>640</v>
      </c>
      <c r="F40" s="21">
        <v>46321.500949074078</v>
      </c>
      <c r="G40" s="20" t="s">
        <v>7679</v>
      </c>
      <c r="H40" s="20" t="s">
        <v>7693</v>
      </c>
      <c r="I40" s="22">
        <v>360</v>
      </c>
      <c r="J40" s="20" t="s">
        <v>23</v>
      </c>
      <c r="K40" s="20" t="s">
        <v>24</v>
      </c>
      <c r="L40" s="22">
        <v>854</v>
      </c>
      <c r="M40" s="20" t="s">
        <v>36</v>
      </c>
      <c r="N40" s="21">
        <v>46321.548738425925</v>
      </c>
      <c r="O40" s="22">
        <v>360</v>
      </c>
      <c r="P40" s="20" t="s">
        <v>26</v>
      </c>
      <c r="Q40" s="22">
        <v>190</v>
      </c>
      <c r="R40" s="3" t="str">
        <f>IF(OR(G40="12R",G40="12L"),_xlfn.XLOOKUP(C40,DB!$A$2:$A$255,DB!$B$2:$B$255,""),IF(OR(G40="30L",G40="30R"),_xlfn.XLOOKUP(C40,DB!$A$2:$A$255,DB!$C$2:$C$255,""),""))</f>
        <v>UDGUV</v>
      </c>
      <c r="S40" s="3">
        <f t="shared" si="0"/>
        <v>12</v>
      </c>
      <c r="T40" s="3" t="str">
        <f>_xlfn.XLOOKUP(C40,DB!$A$2:$A$255,DB!$D$2:$D$255,"")</f>
        <v>Sector 2</v>
      </c>
    </row>
    <row r="41" spans="1:20" x14ac:dyDescent="0.2">
      <c r="A41" s="20" t="s">
        <v>113</v>
      </c>
      <c r="B41" s="20" t="s">
        <v>18</v>
      </c>
      <c r="C41" s="20" t="s">
        <v>43</v>
      </c>
      <c r="D41" s="20" t="s">
        <v>44</v>
      </c>
      <c r="E41" s="20" t="s">
        <v>1170</v>
      </c>
      <c r="F41" s="21">
        <v>46321.502511574072</v>
      </c>
      <c r="G41" s="20" t="s">
        <v>7679</v>
      </c>
      <c r="H41" s="20" t="s">
        <v>7694</v>
      </c>
      <c r="I41" s="22">
        <v>360</v>
      </c>
      <c r="J41" s="20" t="s">
        <v>23</v>
      </c>
      <c r="K41" s="20" t="s">
        <v>24</v>
      </c>
      <c r="L41" s="22">
        <v>850</v>
      </c>
      <c r="M41" s="20" t="s">
        <v>46</v>
      </c>
      <c r="N41" s="21">
        <v>46321.548576388886</v>
      </c>
      <c r="O41" s="22">
        <v>360</v>
      </c>
      <c r="P41" s="20" t="s">
        <v>26</v>
      </c>
      <c r="Q41" s="22">
        <v>190</v>
      </c>
      <c r="R41" s="3" t="str">
        <f>IF(OR(G41="12R",G41="12L"),_xlfn.XLOOKUP(C41,DB!$A$2:$A$255,DB!$B$2:$B$255,""),IF(OR(G41="30L",G41="30R"),_xlfn.XLOOKUP(C41,DB!$A$2:$A$255,DB!$C$2:$C$255,""),""))</f>
        <v>UDGUV</v>
      </c>
      <c r="S41" s="3">
        <f t="shared" si="0"/>
        <v>12</v>
      </c>
      <c r="T41" s="3" t="str">
        <f>_xlfn.XLOOKUP(C41,DB!$A$2:$A$255,DB!$D$2:$D$255,"")</f>
        <v>Sector 2</v>
      </c>
    </row>
    <row r="42" spans="1:20" x14ac:dyDescent="0.2">
      <c r="A42" s="20" t="s">
        <v>395</v>
      </c>
      <c r="B42" s="20" t="s">
        <v>18</v>
      </c>
      <c r="C42" s="20" t="s">
        <v>28</v>
      </c>
      <c r="D42" s="20" t="s">
        <v>29</v>
      </c>
      <c r="E42" s="20" t="s">
        <v>1143</v>
      </c>
      <c r="F42" s="21">
        <v>46321.503750000003</v>
      </c>
      <c r="G42" s="20" t="s">
        <v>7679</v>
      </c>
      <c r="H42" s="20" t="s">
        <v>7695</v>
      </c>
      <c r="I42" s="22">
        <v>350</v>
      </c>
      <c r="J42" s="20" t="s">
        <v>23</v>
      </c>
      <c r="K42" s="20" t="s">
        <v>24</v>
      </c>
      <c r="L42" s="22">
        <v>343</v>
      </c>
      <c r="M42" s="20" t="s">
        <v>31</v>
      </c>
      <c r="N42" s="21">
        <v>46321.524571759262</v>
      </c>
      <c r="O42" s="22">
        <v>350</v>
      </c>
      <c r="P42" s="20" t="s">
        <v>26</v>
      </c>
      <c r="Q42" s="22">
        <v>190</v>
      </c>
      <c r="R42" s="3" t="str">
        <f>IF(OR(G42="12R",G42="12L"),_xlfn.XLOOKUP(C42,DB!$A$2:$A$255,DB!$B$2:$B$255,""),IF(OR(G42="30L",G42="30R"),_xlfn.XLOOKUP(C42,DB!$A$2:$A$255,DB!$C$2:$C$255,""),""))</f>
        <v>ROTGI</v>
      </c>
      <c r="S42" s="3">
        <f t="shared" si="0"/>
        <v>12</v>
      </c>
      <c r="T42" s="3" t="str">
        <f>_xlfn.XLOOKUP(C42,DB!$A$2:$A$255,DB!$D$2:$D$255,"")</f>
        <v>Sector 3</v>
      </c>
    </row>
    <row r="43" spans="1:20" x14ac:dyDescent="0.2">
      <c r="A43" s="20" t="s">
        <v>114</v>
      </c>
      <c r="B43" s="20" t="s">
        <v>18</v>
      </c>
      <c r="C43" s="20" t="s">
        <v>115</v>
      </c>
      <c r="D43" s="20" t="s">
        <v>129</v>
      </c>
      <c r="E43" s="20" t="s">
        <v>4449</v>
      </c>
      <c r="F43" s="21">
        <v>46321.506793981476</v>
      </c>
      <c r="G43" s="20" t="s">
        <v>7679</v>
      </c>
      <c r="H43" s="20" t="s">
        <v>7696</v>
      </c>
      <c r="I43" s="22">
        <v>350</v>
      </c>
      <c r="J43" s="20" t="s">
        <v>23</v>
      </c>
      <c r="K43" s="20" t="s">
        <v>24</v>
      </c>
      <c r="L43" s="22">
        <v>156</v>
      </c>
      <c r="M43" s="20" t="s">
        <v>7697</v>
      </c>
      <c r="N43" s="21">
        <v>46321.51699074074</v>
      </c>
      <c r="O43" s="22">
        <v>290</v>
      </c>
      <c r="P43" s="20" t="s">
        <v>26</v>
      </c>
      <c r="Q43" s="22">
        <v>190</v>
      </c>
      <c r="R43" s="3" t="str">
        <f>IF(OR(G43="12R",G43="12L"),_xlfn.XLOOKUP(C43,DB!$A$2:$A$255,DB!$B$2:$B$255,""),IF(OR(G43="30L",G43="30R"),_xlfn.XLOOKUP(C43,DB!$A$2:$A$255,DB!$C$2:$C$255,""),""))</f>
        <v>CZM</v>
      </c>
      <c r="S43" s="3">
        <f t="shared" si="0"/>
        <v>12</v>
      </c>
      <c r="T43" s="3" t="str">
        <f>_xlfn.XLOOKUP(C43,DB!$A$2:$A$255,DB!$D$2:$D$255,"")</f>
        <v>Sector 7</v>
      </c>
    </row>
    <row r="44" spans="1:20" x14ac:dyDescent="0.2">
      <c r="A44" s="20" t="s">
        <v>746</v>
      </c>
      <c r="B44" s="20" t="s">
        <v>18</v>
      </c>
      <c r="C44" s="20" t="s">
        <v>489</v>
      </c>
      <c r="D44" s="20" t="s">
        <v>132</v>
      </c>
      <c r="E44" s="20"/>
      <c r="F44" s="21">
        <v>46321.508344907408</v>
      </c>
      <c r="G44" s="20" t="s">
        <v>7679</v>
      </c>
      <c r="H44" s="20" t="s">
        <v>7698</v>
      </c>
      <c r="I44" s="22">
        <v>200</v>
      </c>
      <c r="J44" s="20" t="s">
        <v>23</v>
      </c>
      <c r="K44" s="20" t="s">
        <v>51</v>
      </c>
      <c r="L44" s="22">
        <v>359</v>
      </c>
      <c r="M44" s="20" t="s">
        <v>489</v>
      </c>
      <c r="N44" s="21">
        <v>46321.533576388887</v>
      </c>
      <c r="O44" s="22">
        <v>0</v>
      </c>
      <c r="P44" s="20" t="s">
        <v>26</v>
      </c>
      <c r="Q44" s="22">
        <v>40</v>
      </c>
      <c r="R44" s="3" t="str">
        <f>IF(OR(G44="12R",G44="12L"),_xlfn.XLOOKUP(C44,DB!$A$2:$A$255,DB!$B$2:$B$255,""),IF(OR(G44="30L",G44="30R"),_xlfn.XLOOKUP(C44,DB!$A$2:$A$255,DB!$C$2:$C$255,""),""))</f>
        <v>CZM</v>
      </c>
      <c r="S44" s="3">
        <f t="shared" si="0"/>
        <v>12</v>
      </c>
      <c r="T44" s="3" t="str">
        <f>_xlfn.XLOOKUP(C44,DB!$A$2:$A$255,DB!$D$2:$D$255,"")</f>
        <v>Sector 7</v>
      </c>
    </row>
    <row r="45" spans="1:20" x14ac:dyDescent="0.2">
      <c r="A45" s="20" t="s">
        <v>127</v>
      </c>
      <c r="B45" s="20" t="s">
        <v>18</v>
      </c>
      <c r="C45" s="20" t="s">
        <v>128</v>
      </c>
      <c r="D45" s="20" t="s">
        <v>129</v>
      </c>
      <c r="E45" s="20" t="s">
        <v>7699</v>
      </c>
      <c r="F45" s="21">
        <v>46321.521620370375</v>
      </c>
      <c r="G45" s="20" t="s">
        <v>7679</v>
      </c>
      <c r="H45" s="20" t="s">
        <v>7700</v>
      </c>
      <c r="I45" s="22">
        <v>340</v>
      </c>
      <c r="J45" s="20" t="s">
        <v>23</v>
      </c>
      <c r="K45" s="20" t="s">
        <v>24</v>
      </c>
      <c r="L45" s="22">
        <v>504</v>
      </c>
      <c r="M45" s="20" t="s">
        <v>130</v>
      </c>
      <c r="N45" s="21">
        <v>46321.549004629633</v>
      </c>
      <c r="O45" s="22">
        <v>340</v>
      </c>
      <c r="P45" s="20" t="s">
        <v>26</v>
      </c>
      <c r="Q45" s="22">
        <v>190</v>
      </c>
      <c r="R45" s="3" t="str">
        <f>IF(OR(G45="12R",G45="12L"),_xlfn.XLOOKUP(C45,DB!$A$2:$A$255,DB!$B$2:$B$255,""),IF(OR(G45="30L",G45="30R"),_xlfn.XLOOKUP(C45,DB!$A$2:$A$255,DB!$C$2:$C$255,""),""))</f>
        <v>NOSUG</v>
      </c>
      <c r="S45" s="3">
        <f t="shared" si="0"/>
        <v>12</v>
      </c>
      <c r="T45" s="3" t="str">
        <f>_xlfn.XLOOKUP(C45,DB!$A$2:$A$255,DB!$D$2:$D$255,"")</f>
        <v>Sector 3</v>
      </c>
    </row>
    <row r="46" spans="1:20" x14ac:dyDescent="0.2">
      <c r="A46" s="20" t="s">
        <v>135</v>
      </c>
      <c r="B46" s="20" t="s">
        <v>18</v>
      </c>
      <c r="C46" s="20" t="s">
        <v>136</v>
      </c>
      <c r="D46" s="20" t="s">
        <v>44</v>
      </c>
      <c r="E46" s="20" t="s">
        <v>1844</v>
      </c>
      <c r="F46" s="21">
        <v>46321.525821759264</v>
      </c>
      <c r="G46" s="20" t="s">
        <v>7679</v>
      </c>
      <c r="H46" s="20" t="s">
        <v>7701</v>
      </c>
      <c r="I46" s="22">
        <v>330</v>
      </c>
      <c r="J46" s="20" t="s">
        <v>23</v>
      </c>
      <c r="K46" s="20" t="s">
        <v>24</v>
      </c>
      <c r="L46" s="22">
        <v>340</v>
      </c>
      <c r="M46" s="20" t="s">
        <v>31</v>
      </c>
      <c r="N46" s="21">
        <v>46321.546215277776</v>
      </c>
      <c r="O46" s="22">
        <v>330</v>
      </c>
      <c r="P46" s="20" t="s">
        <v>26</v>
      </c>
      <c r="Q46" s="22">
        <v>190</v>
      </c>
      <c r="R46" s="3" t="str">
        <f>IF(OR(G46="12R",G46="12L"),_xlfn.XLOOKUP(C46,DB!$A$2:$A$255,DB!$B$2:$B$255,""),IF(OR(G46="30L",G46="30R"),_xlfn.XLOOKUP(C46,DB!$A$2:$A$255,DB!$C$2:$C$255,""),""))</f>
        <v>ROTGI</v>
      </c>
      <c r="S46" s="3">
        <f t="shared" si="0"/>
        <v>12</v>
      </c>
      <c r="T46" s="3" t="str">
        <f>_xlfn.XLOOKUP(C46,DB!$A$2:$A$255,DB!$D$2:$D$255,"")</f>
        <v>Sector 3</v>
      </c>
    </row>
    <row r="47" spans="1:20" x14ac:dyDescent="0.2">
      <c r="A47" s="20" t="s">
        <v>121</v>
      </c>
      <c r="B47" s="20" t="s">
        <v>18</v>
      </c>
      <c r="C47" s="20" t="s">
        <v>122</v>
      </c>
      <c r="D47" s="20" t="s">
        <v>44</v>
      </c>
      <c r="E47" s="20" t="s">
        <v>4527</v>
      </c>
      <c r="F47" s="21">
        <v>46321.528969907406</v>
      </c>
      <c r="G47" s="20" t="s">
        <v>7679</v>
      </c>
      <c r="H47" s="20" t="s">
        <v>7702</v>
      </c>
      <c r="I47" s="22">
        <v>360</v>
      </c>
      <c r="J47" s="20" t="s">
        <v>23</v>
      </c>
      <c r="K47" s="20" t="s">
        <v>24</v>
      </c>
      <c r="L47" s="22">
        <v>520</v>
      </c>
      <c r="M47" s="20" t="s">
        <v>130</v>
      </c>
      <c r="N47" s="21">
        <v>46321.559386574074</v>
      </c>
      <c r="O47" s="22">
        <v>360</v>
      </c>
      <c r="P47" s="20" t="s">
        <v>26</v>
      </c>
      <c r="Q47" s="22">
        <v>40</v>
      </c>
      <c r="R47" s="3" t="str">
        <f>IF(OR(G47="12R",G47="12L"),_xlfn.XLOOKUP(C47,DB!$A$2:$A$255,DB!$B$2:$B$255,""),IF(OR(G47="30L",G47="30R"),_xlfn.XLOOKUP(C47,DB!$A$2:$A$255,DB!$C$2:$C$255,""),""))</f>
        <v>NOSUG</v>
      </c>
      <c r="S47" s="3">
        <f t="shared" si="0"/>
        <v>12</v>
      </c>
      <c r="T47" s="3" t="str">
        <f>_xlfn.XLOOKUP(C47,DB!$A$2:$A$255,DB!$D$2:$D$255,"")</f>
        <v>Sector 3</v>
      </c>
    </row>
    <row r="48" spans="1:20" x14ac:dyDescent="0.2">
      <c r="A48" s="20" t="s">
        <v>133</v>
      </c>
      <c r="B48" s="20" t="s">
        <v>18</v>
      </c>
      <c r="C48" s="20" t="s">
        <v>134</v>
      </c>
      <c r="D48" s="20" t="s">
        <v>129</v>
      </c>
      <c r="E48" s="20" t="s">
        <v>7703</v>
      </c>
      <c r="F48" s="21">
        <v>46321.541168981479</v>
      </c>
      <c r="G48" s="20" t="s">
        <v>777</v>
      </c>
      <c r="H48" s="20" t="s">
        <v>7704</v>
      </c>
      <c r="I48" s="22">
        <v>370</v>
      </c>
      <c r="J48" s="20" t="s">
        <v>23</v>
      </c>
      <c r="K48" s="20" t="s">
        <v>24</v>
      </c>
      <c r="L48" s="22">
        <v>345</v>
      </c>
      <c r="M48" s="20" t="s">
        <v>31</v>
      </c>
      <c r="N48" s="21">
        <v>46321.560879629629</v>
      </c>
      <c r="O48" s="22">
        <v>350</v>
      </c>
      <c r="P48" s="20" t="s">
        <v>26</v>
      </c>
      <c r="Q48" s="22">
        <v>40</v>
      </c>
      <c r="R48" s="3" t="str">
        <f>IF(OR(G48="12R",G48="12L"),_xlfn.XLOOKUP(C48,DB!$A$2:$A$255,DB!$B$2:$B$255,""),IF(OR(G48="30L",G48="30R"),_xlfn.XLOOKUP(C48,DB!$A$2:$A$255,DB!$C$2:$C$255,""),""))</f>
        <v>NOSUG</v>
      </c>
      <c r="S48" s="3">
        <f t="shared" si="0"/>
        <v>12</v>
      </c>
      <c r="T48" s="3" t="str">
        <f>_xlfn.XLOOKUP(C48,DB!$A$2:$A$255,DB!$D$2:$D$255,"")</f>
        <v>Sector 3</v>
      </c>
    </row>
    <row r="49" spans="1:20" x14ac:dyDescent="0.2">
      <c r="A49" s="20" t="s">
        <v>570</v>
      </c>
      <c r="B49" s="20" t="s">
        <v>18</v>
      </c>
      <c r="C49" s="20" t="s">
        <v>221</v>
      </c>
      <c r="D49" s="20" t="s">
        <v>54</v>
      </c>
      <c r="E49" s="20" t="s">
        <v>112</v>
      </c>
      <c r="F49" s="21">
        <v>46321.543344907404</v>
      </c>
      <c r="G49" s="20" t="s">
        <v>7679</v>
      </c>
      <c r="H49" s="20" t="s">
        <v>7705</v>
      </c>
      <c r="I49" s="22">
        <v>380</v>
      </c>
      <c r="J49" s="20" t="s">
        <v>23</v>
      </c>
      <c r="K49" s="20" t="s">
        <v>24</v>
      </c>
      <c r="L49" s="22">
        <v>848</v>
      </c>
      <c r="M49" s="20" t="s">
        <v>46</v>
      </c>
      <c r="N49" s="21">
        <v>46321.590601851851</v>
      </c>
      <c r="O49" s="22">
        <v>380</v>
      </c>
      <c r="P49" s="20" t="s">
        <v>26</v>
      </c>
      <c r="Q49" s="22">
        <v>190</v>
      </c>
      <c r="R49" s="3" t="str">
        <f>IF(OR(G49="12R",G49="12L"),_xlfn.XLOOKUP(C49,DB!$A$2:$A$255,DB!$B$2:$B$255,""),IF(OR(G49="30L",G49="30R"),_xlfn.XLOOKUP(C49,DB!$A$2:$A$255,DB!$C$2:$C$255,""),""))</f>
        <v>UDGUV</v>
      </c>
      <c r="S49" s="3">
        <f t="shared" si="0"/>
        <v>13</v>
      </c>
      <c r="T49" s="3" t="str">
        <f>_xlfn.XLOOKUP(C49,DB!$A$2:$A$255,DB!$D$2:$D$255,"")</f>
        <v>Sector 2</v>
      </c>
    </row>
    <row r="50" spans="1:20" x14ac:dyDescent="0.2">
      <c r="A50" s="20" t="s">
        <v>7379</v>
      </c>
      <c r="B50" s="20" t="s">
        <v>18</v>
      </c>
      <c r="C50" s="20" t="s">
        <v>43</v>
      </c>
      <c r="D50" s="20" t="s">
        <v>44</v>
      </c>
      <c r="E50" s="20" t="s">
        <v>588</v>
      </c>
      <c r="F50" s="21">
        <v>46321.552071759259</v>
      </c>
      <c r="G50" s="20" t="s">
        <v>777</v>
      </c>
      <c r="H50" s="20" t="s">
        <v>7706</v>
      </c>
      <c r="I50" s="22">
        <v>360</v>
      </c>
      <c r="J50" s="20" t="s">
        <v>23</v>
      </c>
      <c r="K50" s="20" t="s">
        <v>24</v>
      </c>
      <c r="L50" s="22">
        <v>849</v>
      </c>
      <c r="M50" s="20" t="s">
        <v>46</v>
      </c>
      <c r="N50" s="21">
        <v>46321.599074074074</v>
      </c>
      <c r="O50" s="22">
        <v>360</v>
      </c>
      <c r="P50" s="20" t="s">
        <v>26</v>
      </c>
      <c r="Q50" s="22">
        <v>190</v>
      </c>
      <c r="R50" s="3" t="str">
        <f>IF(OR(G50="12R",G50="12L"),_xlfn.XLOOKUP(C50,DB!$A$2:$A$255,DB!$B$2:$B$255,""),IF(OR(G50="30L",G50="30R"),_xlfn.XLOOKUP(C50,DB!$A$2:$A$255,DB!$C$2:$C$255,""),""))</f>
        <v>UDGUV</v>
      </c>
      <c r="S50" s="3">
        <f t="shared" si="0"/>
        <v>13</v>
      </c>
      <c r="T50" s="3" t="str">
        <f>_xlfn.XLOOKUP(C50,DB!$A$2:$A$255,DB!$D$2:$D$255,"")</f>
        <v>Sector 2</v>
      </c>
    </row>
    <row r="51" spans="1:20" x14ac:dyDescent="0.2">
      <c r="A51" s="20" t="s">
        <v>7071</v>
      </c>
      <c r="B51" s="20" t="s">
        <v>18</v>
      </c>
      <c r="C51" s="20" t="s">
        <v>166</v>
      </c>
      <c r="D51" s="20" t="s">
        <v>416</v>
      </c>
      <c r="E51" s="20"/>
      <c r="F51" s="21">
        <v>46321.583692129629</v>
      </c>
      <c r="G51" s="20" t="s">
        <v>777</v>
      </c>
      <c r="H51" s="20" t="s">
        <v>167</v>
      </c>
      <c r="I51" s="22">
        <v>15</v>
      </c>
      <c r="J51" s="20" t="s">
        <v>139</v>
      </c>
      <c r="K51" s="20" t="s">
        <v>51</v>
      </c>
      <c r="L51" s="22">
        <v>58</v>
      </c>
      <c r="M51" s="20" t="s">
        <v>166</v>
      </c>
      <c r="N51" s="21">
        <v>46321.601226851853</v>
      </c>
      <c r="O51" s="22">
        <v>0</v>
      </c>
      <c r="P51" s="20" t="s">
        <v>137</v>
      </c>
      <c r="Q51" s="22">
        <v>15</v>
      </c>
      <c r="R51" s="3" t="str">
        <f>IF(OR(G51="12R",G51="12L"),_xlfn.XLOOKUP(C51,DB!$A$2:$A$255,DB!$B$2:$B$255,""),IF(OR(G51="30L",G51="30R"),_xlfn.XLOOKUP(C51,DB!$A$2:$A$255,DB!$C$2:$C$255,""),""))</f>
        <v>CZM</v>
      </c>
      <c r="S51" s="3">
        <f t="shared" si="0"/>
        <v>14</v>
      </c>
      <c r="T51" s="3" t="str">
        <f>_xlfn.XLOOKUP(C51,DB!$A$2:$A$255,DB!$D$2:$D$255,"")</f>
        <v>Sector 7</v>
      </c>
    </row>
    <row r="52" spans="1:20" x14ac:dyDescent="0.2">
      <c r="A52" s="20" t="s">
        <v>7707</v>
      </c>
      <c r="B52" s="20" t="s">
        <v>18</v>
      </c>
      <c r="C52" s="20" t="s">
        <v>539</v>
      </c>
      <c r="D52" s="20" t="s">
        <v>29</v>
      </c>
      <c r="E52" s="20" t="s">
        <v>7708</v>
      </c>
      <c r="F52" s="21">
        <v>46321.589282407411</v>
      </c>
      <c r="G52" s="20" t="s">
        <v>777</v>
      </c>
      <c r="H52" s="20" t="s">
        <v>7709</v>
      </c>
      <c r="I52" s="22">
        <v>380</v>
      </c>
      <c r="J52" s="20" t="s">
        <v>23</v>
      </c>
      <c r="K52" s="20" t="s">
        <v>24</v>
      </c>
      <c r="L52" s="22">
        <v>523</v>
      </c>
      <c r="M52" s="20" t="s">
        <v>130</v>
      </c>
      <c r="N52" s="21">
        <v>46321.620682870373</v>
      </c>
      <c r="O52" s="22">
        <v>380</v>
      </c>
      <c r="P52" s="20" t="s">
        <v>26</v>
      </c>
      <c r="Q52" s="22">
        <v>190</v>
      </c>
      <c r="R52" s="3" t="str">
        <f>IF(OR(G52="12R",G52="12L"),_xlfn.XLOOKUP(C52,DB!$A$2:$A$255,DB!$B$2:$B$255,""),IF(OR(G52="30L",G52="30R"),_xlfn.XLOOKUP(C52,DB!$A$2:$A$255,DB!$C$2:$C$255,""),""))</f>
        <v>ROTGI</v>
      </c>
      <c r="S52" s="3">
        <f t="shared" si="0"/>
        <v>14</v>
      </c>
      <c r="T52" s="3" t="str">
        <f>_xlfn.XLOOKUP(C52,DB!$A$2:$A$255,DB!$D$2:$D$255,"")</f>
        <v>Sector 3</v>
      </c>
    </row>
    <row r="53" spans="1:20" x14ac:dyDescent="0.2">
      <c r="A53" s="20" t="s">
        <v>243</v>
      </c>
      <c r="B53" s="20" t="s">
        <v>18</v>
      </c>
      <c r="C53" s="20" t="s">
        <v>144</v>
      </c>
      <c r="D53" s="20" t="s">
        <v>29</v>
      </c>
      <c r="E53" s="20" t="s">
        <v>1201</v>
      </c>
      <c r="F53" s="21">
        <v>46321.594166666662</v>
      </c>
      <c r="G53" s="20" t="s">
        <v>777</v>
      </c>
      <c r="H53" s="20" t="s">
        <v>7710</v>
      </c>
      <c r="I53" s="22">
        <v>330</v>
      </c>
      <c r="J53" s="20" t="s">
        <v>23</v>
      </c>
      <c r="K53" s="20" t="s">
        <v>24</v>
      </c>
      <c r="L53" s="22">
        <v>341</v>
      </c>
      <c r="M53" s="20" t="s">
        <v>31</v>
      </c>
      <c r="N53" s="21">
        <v>46321.614606481482</v>
      </c>
      <c r="O53" s="22">
        <v>330</v>
      </c>
      <c r="P53" s="20" t="s">
        <v>26</v>
      </c>
      <c r="Q53" s="22">
        <v>40</v>
      </c>
      <c r="R53" s="3" t="str">
        <f>IF(OR(G53="12R",G53="12L"),_xlfn.XLOOKUP(C53,DB!$A$2:$A$255,DB!$B$2:$B$255,""),IF(OR(G53="30L",G53="30R"),_xlfn.XLOOKUP(C53,DB!$A$2:$A$255,DB!$C$2:$C$255,""),""))</f>
        <v>ROTGI</v>
      </c>
      <c r="S53" s="3">
        <f t="shared" si="0"/>
        <v>14</v>
      </c>
      <c r="T53" s="3" t="str">
        <f>_xlfn.XLOOKUP(C53,DB!$A$2:$A$255,DB!$D$2:$D$255,"")</f>
        <v>Sector 3</v>
      </c>
    </row>
    <row r="54" spans="1:20" x14ac:dyDescent="0.2">
      <c r="A54" s="20" t="s">
        <v>140</v>
      </c>
      <c r="B54" s="20" t="s">
        <v>18</v>
      </c>
      <c r="C54" s="20" t="s">
        <v>43</v>
      </c>
      <c r="D54" s="20" t="s">
        <v>44</v>
      </c>
      <c r="E54" s="20" t="s">
        <v>668</v>
      </c>
      <c r="F54" s="21">
        <v>46321.607962962968</v>
      </c>
      <c r="G54" s="20" t="s">
        <v>777</v>
      </c>
      <c r="H54" s="20" t="s">
        <v>7711</v>
      </c>
      <c r="I54" s="22">
        <v>360</v>
      </c>
      <c r="J54" s="20" t="s">
        <v>23</v>
      </c>
      <c r="K54" s="20" t="s">
        <v>24</v>
      </c>
      <c r="L54" s="22">
        <v>845</v>
      </c>
      <c r="M54" s="20" t="s">
        <v>46</v>
      </c>
      <c r="N54" s="21">
        <v>46321.654942129629</v>
      </c>
      <c r="O54" s="22">
        <v>360</v>
      </c>
      <c r="P54" s="20" t="s">
        <v>26</v>
      </c>
      <c r="Q54" s="22">
        <v>190</v>
      </c>
      <c r="R54" s="3" t="str">
        <f>IF(OR(G54="12R",G54="12L"),_xlfn.XLOOKUP(C54,DB!$A$2:$A$255,DB!$B$2:$B$255,""),IF(OR(G54="30L",G54="30R"),_xlfn.XLOOKUP(C54,DB!$A$2:$A$255,DB!$C$2:$C$255,""),""))</f>
        <v>UDGUV</v>
      </c>
      <c r="S54" s="3">
        <f t="shared" si="0"/>
        <v>14</v>
      </c>
      <c r="T54" s="3" t="str">
        <f>_xlfn.XLOOKUP(C54,DB!$A$2:$A$255,DB!$D$2:$D$255,"")</f>
        <v>Sector 2</v>
      </c>
    </row>
    <row r="55" spans="1:20" x14ac:dyDescent="0.2">
      <c r="A55" s="20" t="s">
        <v>1399</v>
      </c>
      <c r="B55" s="20" t="s">
        <v>18</v>
      </c>
      <c r="C55" s="20" t="s">
        <v>1400</v>
      </c>
      <c r="D55" s="20" t="s">
        <v>429</v>
      </c>
      <c r="E55" s="20"/>
      <c r="F55" s="21">
        <v>46321.61619212963</v>
      </c>
      <c r="G55" s="20" t="s">
        <v>777</v>
      </c>
      <c r="H55" s="20" t="s">
        <v>7712</v>
      </c>
      <c r="I55" s="22">
        <v>280</v>
      </c>
      <c r="J55" s="20" t="s">
        <v>23</v>
      </c>
      <c r="K55" s="20" t="s">
        <v>51</v>
      </c>
      <c r="L55" s="22">
        <v>855</v>
      </c>
      <c r="M55" s="20" t="s">
        <v>46</v>
      </c>
      <c r="N55" s="21">
        <v>46321.707615740743</v>
      </c>
      <c r="O55" s="22">
        <v>280</v>
      </c>
      <c r="P55" s="20" t="s">
        <v>137</v>
      </c>
      <c r="Q55" s="22">
        <v>40</v>
      </c>
      <c r="R55" s="3" t="str">
        <f>IF(OR(G55="12R",G55="12L"),_xlfn.XLOOKUP(C55,DB!$A$2:$A$255,DB!$B$2:$B$255,""),IF(OR(G55="30L",G55="30R"),_xlfn.XLOOKUP(C55,DB!$A$2:$A$255,DB!$C$2:$C$255,""),""))</f>
        <v>UDGUV</v>
      </c>
      <c r="S55" s="3">
        <f t="shared" si="0"/>
        <v>14</v>
      </c>
      <c r="T55" s="3" t="str">
        <f>_xlfn.XLOOKUP(C55,DB!$A$2:$A$255,DB!$D$2:$D$255,"")</f>
        <v>Sector 2</v>
      </c>
    </row>
    <row r="56" spans="1:20" x14ac:dyDescent="0.2">
      <c r="A56" s="20" t="s">
        <v>7713</v>
      </c>
      <c r="B56" s="20" t="s">
        <v>18</v>
      </c>
      <c r="C56" s="20" t="s">
        <v>386</v>
      </c>
      <c r="D56" s="20" t="s">
        <v>490</v>
      </c>
      <c r="E56" s="20" t="s">
        <v>7714</v>
      </c>
      <c r="F56" s="21">
        <v>46321.61923611111</v>
      </c>
      <c r="G56" s="20" t="s">
        <v>777</v>
      </c>
      <c r="H56" s="20" t="s">
        <v>7715</v>
      </c>
      <c r="I56" s="22">
        <v>350</v>
      </c>
      <c r="J56" s="20" t="s">
        <v>23</v>
      </c>
      <c r="K56" s="20" t="s">
        <v>504</v>
      </c>
      <c r="L56" s="22">
        <v>205</v>
      </c>
      <c r="M56" s="20" t="s">
        <v>383</v>
      </c>
      <c r="N56" s="21">
        <v>46321.633298611108</v>
      </c>
      <c r="O56" s="22">
        <v>330</v>
      </c>
      <c r="P56" s="20" t="s">
        <v>26</v>
      </c>
      <c r="Q56" s="22">
        <v>40</v>
      </c>
      <c r="R56" s="3" t="str">
        <f>IF(OR(G56="12R",G56="12L"),_xlfn.XLOOKUP(C56,DB!$A$2:$A$255,DB!$B$2:$B$255,""),IF(OR(G56="30L",G56="30R"),_xlfn.XLOOKUP(C56,DB!$A$2:$A$255,DB!$C$2:$C$255,""),""))</f>
        <v>NUDAL</v>
      </c>
      <c r="S56" s="3">
        <f t="shared" si="0"/>
        <v>14</v>
      </c>
      <c r="T56" s="3" t="str">
        <f>_xlfn.XLOOKUP(C56,DB!$A$2:$A$255,DB!$D$2:$D$255,"")</f>
        <v>Sector 3</v>
      </c>
    </row>
    <row r="57" spans="1:20" x14ac:dyDescent="0.2">
      <c r="A57" s="20" t="s">
        <v>2973</v>
      </c>
      <c r="B57" s="20" t="s">
        <v>18</v>
      </c>
      <c r="C57" s="20" t="s">
        <v>128</v>
      </c>
      <c r="D57" s="20" t="s">
        <v>20</v>
      </c>
      <c r="E57" s="20" t="s">
        <v>3872</v>
      </c>
      <c r="F57" s="21">
        <v>46321.627546296295</v>
      </c>
      <c r="G57" s="20" t="s">
        <v>22</v>
      </c>
      <c r="H57" s="20" t="s">
        <v>7716</v>
      </c>
      <c r="I57" s="22">
        <v>320</v>
      </c>
      <c r="J57" s="20" t="s">
        <v>23</v>
      </c>
      <c r="K57" s="20" t="s">
        <v>24</v>
      </c>
      <c r="L57" s="22">
        <v>521</v>
      </c>
      <c r="M57" s="20" t="s">
        <v>130</v>
      </c>
      <c r="N57" s="21">
        <v>46321.657546296294</v>
      </c>
      <c r="O57" s="22">
        <v>340</v>
      </c>
      <c r="P57" s="20" t="s">
        <v>26</v>
      </c>
      <c r="Q57" s="22">
        <v>190</v>
      </c>
      <c r="R57" s="3" t="str">
        <f>IF(OR(G57="12R",G57="12L"),_xlfn.XLOOKUP(C57,DB!$A$2:$A$255,DB!$B$2:$B$255,""),IF(OR(G57="30L",G57="30R"),_xlfn.XLOOKUP(C57,DB!$A$2:$A$255,DB!$C$2:$C$255,""),""))</f>
        <v>ENEBA</v>
      </c>
      <c r="S57" s="3">
        <f t="shared" si="0"/>
        <v>15</v>
      </c>
      <c r="T57" s="3" t="str">
        <f>_xlfn.XLOOKUP(C57,DB!$A$2:$A$255,DB!$D$2:$D$255,"")</f>
        <v>Sector 3</v>
      </c>
    </row>
    <row r="58" spans="1:20" x14ac:dyDescent="0.2">
      <c r="A58" s="20" t="s">
        <v>146</v>
      </c>
      <c r="B58" s="20" t="s">
        <v>18</v>
      </c>
      <c r="C58" s="20" t="s">
        <v>33</v>
      </c>
      <c r="D58" s="20" t="s">
        <v>54</v>
      </c>
      <c r="E58" s="20" t="s">
        <v>751</v>
      </c>
      <c r="F58" s="21">
        <v>46321.629745370374</v>
      </c>
      <c r="G58" s="20" t="s">
        <v>22</v>
      </c>
      <c r="H58" s="20" t="s">
        <v>7717</v>
      </c>
      <c r="I58" s="22">
        <v>380</v>
      </c>
      <c r="J58" s="20" t="s">
        <v>23</v>
      </c>
      <c r="K58" s="20" t="s">
        <v>24</v>
      </c>
      <c r="L58" s="22">
        <v>872</v>
      </c>
      <c r="M58" s="20" t="s">
        <v>36</v>
      </c>
      <c r="N58" s="21">
        <v>46321.67868055556</v>
      </c>
      <c r="O58" s="22">
        <v>380</v>
      </c>
      <c r="P58" s="20" t="s">
        <v>26</v>
      </c>
      <c r="Q58" s="22">
        <v>190</v>
      </c>
      <c r="R58" s="3" t="str">
        <f>IF(OR(G58="12R",G58="12L"),_xlfn.XLOOKUP(C58,DB!$A$2:$A$255,DB!$B$2:$B$255,""),IF(OR(G58="30L",G58="30R"),_xlfn.XLOOKUP(C58,DB!$A$2:$A$255,DB!$C$2:$C$255,""),""))</f>
        <v>UDGUV</v>
      </c>
      <c r="S58" s="3">
        <f t="shared" si="0"/>
        <v>15</v>
      </c>
      <c r="T58" s="3" t="str">
        <f>_xlfn.XLOOKUP(C58,DB!$A$2:$A$255,DB!$D$2:$D$255,"")</f>
        <v>Sector 2</v>
      </c>
    </row>
    <row r="59" spans="1:20" x14ac:dyDescent="0.2">
      <c r="A59" s="20" t="s">
        <v>150</v>
      </c>
      <c r="B59" s="20" t="s">
        <v>18</v>
      </c>
      <c r="C59" s="20" t="s">
        <v>50</v>
      </c>
      <c r="D59" s="20" t="s">
        <v>34</v>
      </c>
      <c r="E59" s="20" t="s">
        <v>4523</v>
      </c>
      <c r="F59" s="21">
        <v>46321.648229166662</v>
      </c>
      <c r="G59" s="20" t="s">
        <v>22</v>
      </c>
      <c r="H59" s="20" t="s">
        <v>7718</v>
      </c>
      <c r="I59" s="22">
        <v>380</v>
      </c>
      <c r="J59" s="20" t="s">
        <v>23</v>
      </c>
      <c r="K59" s="20" t="s">
        <v>152</v>
      </c>
      <c r="L59" s="22">
        <v>858</v>
      </c>
      <c r="M59" s="20" t="s">
        <v>46</v>
      </c>
      <c r="N59" s="21">
        <v>46321.696701388893</v>
      </c>
      <c r="O59" s="22">
        <v>380</v>
      </c>
      <c r="P59" s="20" t="s">
        <v>26</v>
      </c>
      <c r="Q59" s="22">
        <v>190</v>
      </c>
      <c r="R59" s="3" t="str">
        <f>IF(OR(G59="12R",G59="12L"),_xlfn.XLOOKUP(C59,DB!$A$2:$A$255,DB!$B$2:$B$255,""),IF(OR(G59="30L",G59="30R"),_xlfn.XLOOKUP(C59,DB!$A$2:$A$255,DB!$C$2:$C$255,""),""))</f>
        <v>UDGUV</v>
      </c>
      <c r="S59" s="3">
        <f t="shared" si="0"/>
        <v>15</v>
      </c>
      <c r="T59" s="3" t="str">
        <f>_xlfn.XLOOKUP(C59,DB!$A$2:$A$255,DB!$D$2:$D$255,"")</f>
        <v>Sector 2</v>
      </c>
    </row>
    <row r="60" spans="1:20" x14ac:dyDescent="0.2">
      <c r="A60" s="20" t="s">
        <v>7719</v>
      </c>
      <c r="B60" s="20" t="s">
        <v>18</v>
      </c>
      <c r="C60" s="20" t="s">
        <v>28</v>
      </c>
      <c r="D60" s="20" t="s">
        <v>129</v>
      </c>
      <c r="E60" s="20" t="s">
        <v>7720</v>
      </c>
      <c r="F60" s="21">
        <v>46321.649224537032</v>
      </c>
      <c r="G60" s="20" t="s">
        <v>22</v>
      </c>
      <c r="H60" s="20" t="s">
        <v>7721</v>
      </c>
      <c r="I60" s="22">
        <v>390</v>
      </c>
      <c r="J60" s="20" t="s">
        <v>23</v>
      </c>
      <c r="K60" s="20" t="s">
        <v>24</v>
      </c>
      <c r="L60" s="22">
        <v>360</v>
      </c>
      <c r="M60" s="20" t="s">
        <v>31</v>
      </c>
      <c r="N60" s="21">
        <v>46321.670590277776</v>
      </c>
      <c r="O60" s="22">
        <v>390</v>
      </c>
      <c r="P60" s="20" t="s">
        <v>26</v>
      </c>
      <c r="Q60" s="22">
        <v>40</v>
      </c>
      <c r="R60" s="3" t="str">
        <f>IF(OR(G60="12R",G60="12L"),_xlfn.XLOOKUP(C60,DB!$A$2:$A$255,DB!$B$2:$B$255,""),IF(OR(G60="30L",G60="30R"),_xlfn.XLOOKUP(C60,DB!$A$2:$A$255,DB!$C$2:$C$255,""),""))</f>
        <v>OMSUK</v>
      </c>
      <c r="S60" s="3">
        <f t="shared" si="0"/>
        <v>15</v>
      </c>
      <c r="T60" s="3" t="str">
        <f>_xlfn.XLOOKUP(C60,DB!$A$2:$A$255,DB!$D$2:$D$255,"")</f>
        <v>Sector 3</v>
      </c>
    </row>
    <row r="61" spans="1:20" x14ac:dyDescent="0.2">
      <c r="A61" s="20" t="s">
        <v>60</v>
      </c>
      <c r="B61" s="20" t="s">
        <v>18</v>
      </c>
      <c r="C61" s="20" t="s">
        <v>28</v>
      </c>
      <c r="D61" s="20" t="s">
        <v>61</v>
      </c>
      <c r="E61" s="20" t="s">
        <v>374</v>
      </c>
      <c r="F61" s="21">
        <v>46321.651736111111</v>
      </c>
      <c r="G61" s="20" t="s">
        <v>22</v>
      </c>
      <c r="H61" s="20" t="s">
        <v>7722</v>
      </c>
      <c r="I61" s="22">
        <v>330</v>
      </c>
      <c r="J61" s="20" t="s">
        <v>23</v>
      </c>
      <c r="K61" s="20" t="s">
        <v>24</v>
      </c>
      <c r="L61" s="22">
        <v>357</v>
      </c>
      <c r="M61" s="20" t="s">
        <v>31</v>
      </c>
      <c r="N61" s="21">
        <v>46321.67224537037</v>
      </c>
      <c r="O61" s="22">
        <v>330</v>
      </c>
      <c r="P61" s="20" t="s">
        <v>26</v>
      </c>
      <c r="Q61" s="22">
        <v>40</v>
      </c>
      <c r="R61" s="3" t="str">
        <f>IF(OR(G61="12R",G61="12L"),_xlfn.XLOOKUP(C61,DB!$A$2:$A$255,DB!$B$2:$B$255,""),IF(OR(G61="30L",G61="30R"),_xlfn.XLOOKUP(C61,DB!$A$2:$A$255,DB!$C$2:$C$255,""),""))</f>
        <v>OMSUK</v>
      </c>
      <c r="S61" s="3">
        <f t="shared" si="0"/>
        <v>15</v>
      </c>
      <c r="T61" s="3" t="str">
        <f>_xlfn.XLOOKUP(C61,DB!$A$2:$A$255,DB!$D$2:$D$255,"")</f>
        <v>Sector 3</v>
      </c>
    </row>
    <row r="62" spans="1:20" x14ac:dyDescent="0.2">
      <c r="A62" s="20" t="s">
        <v>466</v>
      </c>
      <c r="B62" s="20" t="s">
        <v>18</v>
      </c>
      <c r="C62" s="20" t="s">
        <v>50</v>
      </c>
      <c r="D62" s="20" t="s">
        <v>34</v>
      </c>
      <c r="E62" s="20" t="s">
        <v>3008</v>
      </c>
      <c r="F62" s="21">
        <v>46321.652789351851</v>
      </c>
      <c r="G62" s="20" t="s">
        <v>22</v>
      </c>
      <c r="H62" s="20" t="s">
        <v>6473</v>
      </c>
      <c r="I62" s="22">
        <v>380</v>
      </c>
      <c r="J62" s="20" t="s">
        <v>23</v>
      </c>
      <c r="K62" s="20" t="s">
        <v>24</v>
      </c>
      <c r="L62" s="22">
        <v>862</v>
      </c>
      <c r="M62" s="20" t="s">
        <v>46</v>
      </c>
      <c r="N62" s="21">
        <v>46321.700694444444</v>
      </c>
      <c r="O62" s="22">
        <v>380</v>
      </c>
      <c r="P62" s="20" t="s">
        <v>26</v>
      </c>
      <c r="Q62" s="22">
        <v>190</v>
      </c>
      <c r="R62" s="3" t="str">
        <f>IF(OR(G62="12R",G62="12L"),_xlfn.XLOOKUP(C62,DB!$A$2:$A$255,DB!$B$2:$B$255,""),IF(OR(G62="30L",G62="30R"),_xlfn.XLOOKUP(C62,DB!$A$2:$A$255,DB!$C$2:$C$255,""),""))</f>
        <v>UDGUV</v>
      </c>
      <c r="S62" s="3">
        <f t="shared" si="0"/>
        <v>15</v>
      </c>
      <c r="T62" s="3" t="str">
        <f>_xlfn.XLOOKUP(C62,DB!$A$2:$A$255,DB!$D$2:$D$255,"")</f>
        <v>Sector 2</v>
      </c>
    </row>
    <row r="63" spans="1:20" x14ac:dyDescent="0.2">
      <c r="A63" s="20" t="s">
        <v>7428</v>
      </c>
      <c r="B63" s="20" t="s">
        <v>18</v>
      </c>
      <c r="C63" s="20" t="s">
        <v>732</v>
      </c>
      <c r="D63" s="20" t="s">
        <v>61</v>
      </c>
      <c r="E63" s="20" t="s">
        <v>932</v>
      </c>
      <c r="F63" s="21">
        <v>46321.655150462961</v>
      </c>
      <c r="G63" s="20" t="s">
        <v>22</v>
      </c>
      <c r="H63" s="20" t="s">
        <v>7723</v>
      </c>
      <c r="I63" s="22">
        <v>370</v>
      </c>
      <c r="J63" s="20" t="s">
        <v>23</v>
      </c>
      <c r="K63" s="20" t="s">
        <v>24</v>
      </c>
      <c r="L63" s="22">
        <v>352</v>
      </c>
      <c r="M63" s="20" t="s">
        <v>31</v>
      </c>
      <c r="N63" s="21">
        <v>46321.676342592589</v>
      </c>
      <c r="O63" s="22">
        <v>370</v>
      </c>
      <c r="P63" s="20" t="s">
        <v>26</v>
      </c>
      <c r="Q63" s="22">
        <v>40</v>
      </c>
      <c r="R63" s="3" t="str">
        <f>IF(OR(G63="12R",G63="12L"),_xlfn.XLOOKUP(C63,DB!$A$2:$A$255,DB!$B$2:$B$255,""),IF(OR(G63="30L",G63="30R"),_xlfn.XLOOKUP(C63,DB!$A$2:$A$255,DB!$C$2:$C$255,""),""))</f>
        <v>OMSUK</v>
      </c>
      <c r="S63" s="3">
        <f t="shared" si="0"/>
        <v>15</v>
      </c>
      <c r="T63" s="3" t="str">
        <f>_xlfn.XLOOKUP(C63,DB!$A$2:$A$255,DB!$D$2:$D$255,"")</f>
        <v>Sector 3</v>
      </c>
    </row>
    <row r="64" spans="1:20" x14ac:dyDescent="0.2">
      <c r="A64" s="20" t="s">
        <v>7724</v>
      </c>
      <c r="B64" s="20" t="s">
        <v>18</v>
      </c>
      <c r="C64" s="20" t="s">
        <v>5635</v>
      </c>
      <c r="D64" s="20" t="s">
        <v>213</v>
      </c>
      <c r="E64" s="20"/>
      <c r="F64" s="21">
        <v>46321.656550925924</v>
      </c>
      <c r="G64" s="20" t="s">
        <v>22</v>
      </c>
      <c r="H64" s="20" t="s">
        <v>7725</v>
      </c>
      <c r="I64" s="22">
        <v>430</v>
      </c>
      <c r="J64" s="20" t="s">
        <v>23</v>
      </c>
      <c r="K64" s="20" t="s">
        <v>51</v>
      </c>
      <c r="L64" s="22">
        <v>527</v>
      </c>
      <c r="M64" s="20" t="s">
        <v>130</v>
      </c>
      <c r="N64" s="21">
        <v>46321.691666666666</v>
      </c>
      <c r="O64" s="22">
        <v>430</v>
      </c>
      <c r="P64" s="20" t="s">
        <v>26</v>
      </c>
      <c r="Q64" s="22">
        <v>40</v>
      </c>
      <c r="R64" s="3" t="str">
        <f>IF(OR(G64="12R",G64="12L"),_xlfn.XLOOKUP(C64,DB!$A$2:$A$255,DB!$B$2:$B$255,""),IF(OR(G64="30L",G64="30R"),_xlfn.XLOOKUP(C64,DB!$A$2:$A$255,DB!$C$2:$C$255,""),""))</f>
        <v>ENEBA</v>
      </c>
      <c r="S64" s="3">
        <f t="shared" si="0"/>
        <v>15</v>
      </c>
      <c r="T64" s="3" t="str">
        <f>_xlfn.XLOOKUP(C64,DB!$A$2:$A$255,DB!$D$2:$D$255,"")</f>
        <v>Sector 3</v>
      </c>
    </row>
    <row r="65" spans="1:20" x14ac:dyDescent="0.2">
      <c r="A65" s="20" t="s">
        <v>157</v>
      </c>
      <c r="B65" s="20" t="s">
        <v>18</v>
      </c>
      <c r="C65" s="20" t="s">
        <v>19</v>
      </c>
      <c r="D65" s="20" t="s">
        <v>20</v>
      </c>
      <c r="E65" s="20" t="s">
        <v>736</v>
      </c>
      <c r="F65" s="21">
        <v>46321.658032407402</v>
      </c>
      <c r="G65" s="20" t="s">
        <v>22</v>
      </c>
      <c r="H65" s="20" t="s">
        <v>7726</v>
      </c>
      <c r="I65" s="22">
        <v>360</v>
      </c>
      <c r="J65" s="20" t="s">
        <v>23</v>
      </c>
      <c r="K65" s="20" t="s">
        <v>24</v>
      </c>
      <c r="L65" s="22">
        <v>859</v>
      </c>
      <c r="M65" s="20" t="s">
        <v>46</v>
      </c>
      <c r="N65" s="21">
        <v>46321.705648148149</v>
      </c>
      <c r="O65" s="22">
        <v>367</v>
      </c>
      <c r="P65" s="20" t="s">
        <v>26</v>
      </c>
      <c r="Q65" s="22">
        <v>190</v>
      </c>
      <c r="R65" s="3" t="str">
        <f>IF(OR(G65="12R",G65="12L"),_xlfn.XLOOKUP(C65,DB!$A$2:$A$255,DB!$B$2:$B$255,""),IF(OR(G65="30L",G65="30R"),_xlfn.XLOOKUP(C65,DB!$A$2:$A$255,DB!$C$2:$C$255,""),""))</f>
        <v>UDGUV</v>
      </c>
      <c r="S65" s="3">
        <f t="shared" si="0"/>
        <v>15</v>
      </c>
      <c r="T65" s="3" t="str">
        <f>_xlfn.XLOOKUP(C65,DB!$A$2:$A$255,DB!$D$2:$D$255,"")</f>
        <v>Sector 2</v>
      </c>
    </row>
    <row r="66" spans="1:20" x14ac:dyDescent="0.2">
      <c r="A66" s="20" t="s">
        <v>154</v>
      </c>
      <c r="B66" s="20" t="s">
        <v>18</v>
      </c>
      <c r="C66" s="20" t="s">
        <v>43</v>
      </c>
      <c r="D66" s="20" t="s">
        <v>61</v>
      </c>
      <c r="E66" s="20" t="s">
        <v>418</v>
      </c>
      <c r="F66" s="21">
        <v>46321.664293981477</v>
      </c>
      <c r="G66" s="20" t="s">
        <v>22</v>
      </c>
      <c r="H66" s="20" t="s">
        <v>7727</v>
      </c>
      <c r="I66" s="22">
        <v>360</v>
      </c>
      <c r="J66" s="20" t="s">
        <v>23</v>
      </c>
      <c r="K66" s="20" t="s">
        <v>24</v>
      </c>
      <c r="L66" s="22">
        <v>859</v>
      </c>
      <c r="M66" s="20" t="s">
        <v>46</v>
      </c>
      <c r="N66" s="21">
        <v>46321.711342592593</v>
      </c>
      <c r="O66" s="22">
        <v>360</v>
      </c>
      <c r="P66" s="20" t="s">
        <v>26</v>
      </c>
      <c r="Q66" s="22">
        <v>190</v>
      </c>
      <c r="R66" s="3" t="str">
        <f>IF(OR(G66="12R",G66="12L"),_xlfn.XLOOKUP(C66,DB!$A$2:$A$255,DB!$B$2:$B$255,""),IF(OR(G66="30L",G66="30R"),_xlfn.XLOOKUP(C66,DB!$A$2:$A$255,DB!$C$2:$C$255,""),""))</f>
        <v>UDGUV</v>
      </c>
      <c r="S66" s="3">
        <f t="shared" si="0"/>
        <v>15</v>
      </c>
      <c r="T66" s="3" t="str">
        <f>_xlfn.XLOOKUP(C66,DB!$A$2:$A$255,DB!$D$2:$D$255,"")</f>
        <v>Sector 2</v>
      </c>
    </row>
    <row r="67" spans="1:20" x14ac:dyDescent="0.2">
      <c r="A67" s="20" t="s">
        <v>2986</v>
      </c>
      <c r="B67" s="20" t="s">
        <v>18</v>
      </c>
      <c r="C67" s="20" t="s">
        <v>203</v>
      </c>
      <c r="D67" s="20" t="s">
        <v>20</v>
      </c>
      <c r="E67" s="20" t="s">
        <v>6499</v>
      </c>
      <c r="F67" s="21">
        <v>46321.665138888886</v>
      </c>
      <c r="G67" s="20" t="s">
        <v>22</v>
      </c>
      <c r="H67" s="20" t="s">
        <v>7728</v>
      </c>
      <c r="I67" s="22">
        <v>320</v>
      </c>
      <c r="J67" s="20" t="s">
        <v>23</v>
      </c>
      <c r="K67" s="20" t="s">
        <v>24</v>
      </c>
      <c r="L67" s="22">
        <v>433</v>
      </c>
      <c r="M67" s="20" t="s">
        <v>204</v>
      </c>
      <c r="N67" s="21">
        <v>46321.690243055556</v>
      </c>
      <c r="O67" s="22">
        <v>320</v>
      </c>
      <c r="P67" s="20" t="s">
        <v>26</v>
      </c>
      <c r="Q67" s="22">
        <v>40</v>
      </c>
      <c r="R67" s="3" t="str">
        <f>IF(OR(G67="12R",G67="12L"),_xlfn.XLOOKUP(C67,DB!$A$2:$A$255,DB!$B$2:$B$255,""),IF(OR(G67="30L",G67="30R"),_xlfn.XLOOKUP(C67,DB!$A$2:$A$255,DB!$C$2:$C$255,""),""))</f>
        <v>ENEBA</v>
      </c>
      <c r="S67" s="3">
        <f t="shared" ref="S67:S130" si="1">HOUR(F67)</f>
        <v>15</v>
      </c>
      <c r="T67" s="3" t="str">
        <f>_xlfn.XLOOKUP(C67,DB!$A$2:$A$255,DB!$D$2:$D$255,"")</f>
        <v>Sector 3</v>
      </c>
    </row>
    <row r="68" spans="1:20" x14ac:dyDescent="0.2">
      <c r="A68" s="20" t="s">
        <v>175</v>
      </c>
      <c r="B68" s="20" t="s">
        <v>18</v>
      </c>
      <c r="C68" s="20" t="s">
        <v>28</v>
      </c>
      <c r="D68" s="20" t="s">
        <v>433</v>
      </c>
      <c r="E68" s="20" t="s">
        <v>7729</v>
      </c>
      <c r="F68" s="21">
        <v>46321.667650462958</v>
      </c>
      <c r="G68" s="20" t="s">
        <v>22</v>
      </c>
      <c r="H68" s="20" t="s">
        <v>7730</v>
      </c>
      <c r="I68" s="22">
        <v>400</v>
      </c>
      <c r="J68" s="20" t="s">
        <v>23</v>
      </c>
      <c r="K68" s="20" t="s">
        <v>24</v>
      </c>
      <c r="L68" s="22">
        <v>384</v>
      </c>
      <c r="M68" s="20" t="s">
        <v>269</v>
      </c>
      <c r="N68" s="21">
        <v>46321.690625000003</v>
      </c>
      <c r="O68" s="22">
        <v>400</v>
      </c>
      <c r="P68" s="20" t="s">
        <v>41</v>
      </c>
      <c r="Q68" s="22">
        <v>40</v>
      </c>
      <c r="R68" s="3" t="str">
        <f>IF(OR(G68="12R",G68="12L"),_xlfn.XLOOKUP(C68,DB!$A$2:$A$255,DB!$B$2:$B$255,""),IF(OR(G68="30L",G68="30R"),_xlfn.XLOOKUP(C68,DB!$A$2:$A$255,DB!$C$2:$C$255,""),""))</f>
        <v>OMSUK</v>
      </c>
      <c r="S68" s="3">
        <f t="shared" si="1"/>
        <v>16</v>
      </c>
      <c r="T68" s="3" t="str">
        <f>_xlfn.XLOOKUP(C68,DB!$A$2:$A$255,DB!$D$2:$D$255,"")</f>
        <v>Sector 3</v>
      </c>
    </row>
    <row r="69" spans="1:20" x14ac:dyDescent="0.2">
      <c r="A69" s="20" t="s">
        <v>162</v>
      </c>
      <c r="B69" s="20" t="s">
        <v>18</v>
      </c>
      <c r="C69" s="20" t="s">
        <v>33</v>
      </c>
      <c r="D69" s="20" t="s">
        <v>54</v>
      </c>
      <c r="E69" s="20" t="s">
        <v>298</v>
      </c>
      <c r="F69" s="21">
        <v>46321.669305555552</v>
      </c>
      <c r="G69" s="20" t="s">
        <v>22</v>
      </c>
      <c r="H69" s="20" t="s">
        <v>7731</v>
      </c>
      <c r="I69" s="22">
        <v>360</v>
      </c>
      <c r="J69" s="20" t="s">
        <v>23</v>
      </c>
      <c r="K69" s="20" t="s">
        <v>24</v>
      </c>
      <c r="L69" s="22">
        <v>866</v>
      </c>
      <c r="M69" s="20" t="s">
        <v>36</v>
      </c>
      <c r="N69" s="21">
        <v>46321.717615740738</v>
      </c>
      <c r="O69" s="22">
        <v>360</v>
      </c>
      <c r="P69" s="20" t="s">
        <v>26</v>
      </c>
      <c r="Q69" s="22">
        <v>190</v>
      </c>
      <c r="R69" s="3" t="str">
        <f>IF(OR(G69="12R",G69="12L"),_xlfn.XLOOKUP(C69,DB!$A$2:$A$255,DB!$B$2:$B$255,""),IF(OR(G69="30L",G69="30R"),_xlfn.XLOOKUP(C69,DB!$A$2:$A$255,DB!$C$2:$C$255,""),""))</f>
        <v>UDGUV</v>
      </c>
      <c r="S69" s="3">
        <f t="shared" si="1"/>
        <v>16</v>
      </c>
      <c r="T69" s="3" t="str">
        <f>_xlfn.XLOOKUP(C69,DB!$A$2:$A$255,DB!$D$2:$D$255,"")</f>
        <v>Sector 2</v>
      </c>
    </row>
    <row r="70" spans="1:20" x14ac:dyDescent="0.2">
      <c r="A70" s="20" t="s">
        <v>163</v>
      </c>
      <c r="B70" s="20" t="s">
        <v>18</v>
      </c>
      <c r="C70" s="20" t="s">
        <v>101</v>
      </c>
      <c r="D70" s="20" t="s">
        <v>129</v>
      </c>
      <c r="E70" s="20" t="s">
        <v>7732</v>
      </c>
      <c r="F70" s="21">
        <v>46321.671064814815</v>
      </c>
      <c r="G70" s="20" t="s">
        <v>22</v>
      </c>
      <c r="H70" s="20" t="s">
        <v>296</v>
      </c>
      <c r="I70" s="22">
        <v>380</v>
      </c>
      <c r="J70" s="20" t="s">
        <v>23</v>
      </c>
      <c r="K70" s="20" t="s">
        <v>24</v>
      </c>
      <c r="L70" s="22">
        <v>859</v>
      </c>
      <c r="M70" s="20" t="s">
        <v>46</v>
      </c>
      <c r="N70" s="21">
        <v>46321.718993055554</v>
      </c>
      <c r="O70" s="22">
        <v>380</v>
      </c>
      <c r="P70" s="20" t="s">
        <v>26</v>
      </c>
      <c r="Q70" s="22">
        <v>190</v>
      </c>
      <c r="R70" s="3" t="str">
        <f>IF(OR(G70="12R",G70="12L"),_xlfn.XLOOKUP(C70,DB!$A$2:$A$255,DB!$B$2:$B$255,""),IF(OR(G70="30L",G70="30R"),_xlfn.XLOOKUP(C70,DB!$A$2:$A$255,DB!$C$2:$C$255,""),""))</f>
        <v>UDGUV</v>
      </c>
      <c r="S70" s="3">
        <f t="shared" si="1"/>
        <v>16</v>
      </c>
      <c r="T70" s="3" t="str">
        <f>_xlfn.XLOOKUP(C70,DB!$A$2:$A$255,DB!$D$2:$D$255,"")</f>
        <v>Sector 2</v>
      </c>
    </row>
    <row r="71" spans="1:20" x14ac:dyDescent="0.2">
      <c r="A71" s="20" t="s">
        <v>7399</v>
      </c>
      <c r="B71" s="20" t="s">
        <v>18</v>
      </c>
      <c r="C71" s="20" t="s">
        <v>128</v>
      </c>
      <c r="D71" s="20" t="s">
        <v>129</v>
      </c>
      <c r="E71" s="20" t="s">
        <v>7733</v>
      </c>
      <c r="F71" s="21">
        <v>46321.673159722224</v>
      </c>
      <c r="G71" s="20" t="s">
        <v>22</v>
      </c>
      <c r="H71" s="20" t="s">
        <v>7734</v>
      </c>
      <c r="I71" s="22">
        <v>360</v>
      </c>
      <c r="J71" s="20" t="s">
        <v>23</v>
      </c>
      <c r="K71" s="20" t="s">
        <v>24</v>
      </c>
      <c r="L71" s="22">
        <v>536</v>
      </c>
      <c r="M71" s="20" t="s">
        <v>130</v>
      </c>
      <c r="N71" s="21">
        <v>46321.70447916667</v>
      </c>
      <c r="O71" s="22">
        <v>360</v>
      </c>
      <c r="P71" s="20" t="s">
        <v>26</v>
      </c>
      <c r="Q71" s="22">
        <v>40</v>
      </c>
      <c r="R71" s="3" t="str">
        <f>IF(OR(G71="12R",G71="12L"),_xlfn.XLOOKUP(C71,DB!$A$2:$A$255,DB!$B$2:$B$255,""),IF(OR(G71="30L",G71="30R"),_xlfn.XLOOKUP(C71,DB!$A$2:$A$255,DB!$C$2:$C$255,""),""))</f>
        <v>ENEBA</v>
      </c>
      <c r="S71" s="3">
        <f t="shared" si="1"/>
        <v>16</v>
      </c>
      <c r="T71" s="3" t="str">
        <f>_xlfn.XLOOKUP(C71,DB!$A$2:$A$255,DB!$D$2:$D$255,"")</f>
        <v>Sector 3</v>
      </c>
    </row>
    <row r="72" spans="1:20" x14ac:dyDescent="0.2">
      <c r="A72" s="20" t="s">
        <v>223</v>
      </c>
      <c r="B72" s="20" t="s">
        <v>18</v>
      </c>
      <c r="C72" s="20" t="s">
        <v>224</v>
      </c>
      <c r="D72" s="20" t="s">
        <v>29</v>
      </c>
      <c r="E72" s="20" t="s">
        <v>7735</v>
      </c>
      <c r="F72" s="21">
        <v>46321.675057870365</v>
      </c>
      <c r="G72" s="20" t="s">
        <v>22</v>
      </c>
      <c r="H72" s="20" t="s">
        <v>7736</v>
      </c>
      <c r="I72" s="22">
        <v>320</v>
      </c>
      <c r="J72" s="20" t="s">
        <v>23</v>
      </c>
      <c r="K72" s="20" t="s">
        <v>24</v>
      </c>
      <c r="L72" s="22">
        <v>546</v>
      </c>
      <c r="M72" s="20" t="s">
        <v>130</v>
      </c>
      <c r="N72" s="21">
        <v>46321.704976851848</v>
      </c>
      <c r="O72" s="22">
        <v>320</v>
      </c>
      <c r="P72" s="20" t="s">
        <v>26</v>
      </c>
      <c r="Q72" s="22">
        <v>40</v>
      </c>
      <c r="R72" s="3" t="str">
        <f>IF(OR(G72="12R",G72="12L"),_xlfn.XLOOKUP(C72,DB!$A$2:$A$255,DB!$B$2:$B$255,""),IF(OR(G72="30L",G72="30R"),_xlfn.XLOOKUP(C72,DB!$A$2:$A$255,DB!$C$2:$C$255,""),""))</f>
        <v>ENEBA</v>
      </c>
      <c r="S72" s="3">
        <f t="shared" si="1"/>
        <v>16</v>
      </c>
      <c r="T72" s="3" t="str">
        <f>_xlfn.XLOOKUP(C72,DB!$A$2:$A$255,DB!$D$2:$D$255,"")</f>
        <v>Sector 3</v>
      </c>
    </row>
    <row r="73" spans="1:20" x14ac:dyDescent="0.2">
      <c r="A73" s="20" t="s">
        <v>471</v>
      </c>
      <c r="B73" s="20" t="s">
        <v>18</v>
      </c>
      <c r="C73" s="20" t="s">
        <v>208</v>
      </c>
      <c r="D73" s="20" t="s">
        <v>61</v>
      </c>
      <c r="E73" s="20" t="s">
        <v>7737</v>
      </c>
      <c r="F73" s="21">
        <v>46321.678090277783</v>
      </c>
      <c r="G73" s="20" t="s">
        <v>22</v>
      </c>
      <c r="H73" s="20" t="s">
        <v>7738</v>
      </c>
      <c r="I73" s="22">
        <v>330</v>
      </c>
      <c r="J73" s="20" t="s">
        <v>23</v>
      </c>
      <c r="K73" s="20" t="s">
        <v>24</v>
      </c>
      <c r="L73" s="22">
        <v>362</v>
      </c>
      <c r="M73" s="20" t="s">
        <v>31</v>
      </c>
      <c r="N73" s="21">
        <v>46321.699490740742</v>
      </c>
      <c r="O73" s="22">
        <v>330</v>
      </c>
      <c r="P73" s="20" t="s">
        <v>26</v>
      </c>
      <c r="Q73" s="22">
        <v>40</v>
      </c>
      <c r="R73" s="3" t="str">
        <f>IF(OR(G73="12R",G73="12L"),_xlfn.XLOOKUP(C73,DB!$A$2:$A$255,DB!$B$2:$B$255,""),IF(OR(G73="30L",G73="30R"),_xlfn.XLOOKUP(C73,DB!$A$2:$A$255,DB!$C$2:$C$255,""),""))</f>
        <v>ENEBA</v>
      </c>
      <c r="S73" s="3">
        <f t="shared" si="1"/>
        <v>16</v>
      </c>
      <c r="T73" s="3" t="str">
        <f>_xlfn.XLOOKUP(C73,DB!$A$2:$A$255,DB!$D$2:$D$255,"")</f>
        <v>Sector 3</v>
      </c>
    </row>
    <row r="74" spans="1:20" x14ac:dyDescent="0.2">
      <c r="A74" s="20" t="s">
        <v>2992</v>
      </c>
      <c r="B74" s="20" t="s">
        <v>18</v>
      </c>
      <c r="C74" s="20" t="s">
        <v>493</v>
      </c>
      <c r="D74" s="20" t="s">
        <v>20</v>
      </c>
      <c r="E74" s="20" t="s">
        <v>3277</v>
      </c>
      <c r="F74" s="21">
        <v>46321.679861111115</v>
      </c>
      <c r="G74" s="20" t="s">
        <v>22</v>
      </c>
      <c r="H74" s="20" t="s">
        <v>7739</v>
      </c>
      <c r="I74" s="22">
        <v>340</v>
      </c>
      <c r="J74" s="20" t="s">
        <v>23</v>
      </c>
      <c r="K74" s="20" t="s">
        <v>24</v>
      </c>
      <c r="L74" s="22">
        <v>438</v>
      </c>
      <c r="M74" s="20" t="s">
        <v>204</v>
      </c>
      <c r="N74" s="21">
        <v>46321.705682870372</v>
      </c>
      <c r="O74" s="22">
        <v>340</v>
      </c>
      <c r="P74" s="20" t="s">
        <v>26</v>
      </c>
      <c r="Q74" s="22">
        <v>40</v>
      </c>
      <c r="R74" s="3" t="str">
        <f>IF(OR(G74="12R",G74="12L"),_xlfn.XLOOKUP(C74,DB!$A$2:$A$255,DB!$B$2:$B$255,""),IF(OR(G74="30L",G74="30R"),_xlfn.XLOOKUP(C74,DB!$A$2:$A$255,DB!$C$2:$C$255,""),""))</f>
        <v>ENEBA</v>
      </c>
      <c r="S74" s="3">
        <f t="shared" si="1"/>
        <v>16</v>
      </c>
      <c r="T74" s="3" t="str">
        <f>_xlfn.XLOOKUP(C74,DB!$A$2:$A$255,DB!$D$2:$D$255,"")</f>
        <v>Sector 3</v>
      </c>
    </row>
    <row r="75" spans="1:20" x14ac:dyDescent="0.2">
      <c r="A75" s="20" t="s">
        <v>473</v>
      </c>
      <c r="B75" s="20" t="s">
        <v>18</v>
      </c>
      <c r="C75" s="20" t="s">
        <v>284</v>
      </c>
      <c r="D75" s="20" t="s">
        <v>54</v>
      </c>
      <c r="E75" s="20" t="s">
        <v>2701</v>
      </c>
      <c r="F75" s="21">
        <v>46321.681018518517</v>
      </c>
      <c r="G75" s="20" t="s">
        <v>22</v>
      </c>
      <c r="H75" s="20" t="s">
        <v>7740</v>
      </c>
      <c r="I75" s="22">
        <v>380</v>
      </c>
      <c r="J75" s="20" t="s">
        <v>23</v>
      </c>
      <c r="K75" s="20" t="s">
        <v>24</v>
      </c>
      <c r="L75" s="22">
        <v>867</v>
      </c>
      <c r="M75" s="20" t="s">
        <v>181</v>
      </c>
      <c r="N75" s="21">
        <v>46321.729641203703</v>
      </c>
      <c r="O75" s="22">
        <v>380</v>
      </c>
      <c r="P75" s="20" t="s">
        <v>26</v>
      </c>
      <c r="Q75" s="22">
        <v>190</v>
      </c>
      <c r="R75" s="3" t="str">
        <f>IF(OR(G75="12R",G75="12L"),_xlfn.XLOOKUP(C75,DB!$A$2:$A$255,DB!$B$2:$B$255,""),IF(OR(G75="30L",G75="30R"),_xlfn.XLOOKUP(C75,DB!$A$2:$A$255,DB!$C$2:$C$255,""),""))</f>
        <v>UDGUV</v>
      </c>
      <c r="S75" s="3">
        <f t="shared" si="1"/>
        <v>16</v>
      </c>
      <c r="T75" s="3" t="str">
        <f>_xlfn.XLOOKUP(C75,DB!$A$2:$A$255,DB!$D$2:$D$255,"")</f>
        <v>Sector 2</v>
      </c>
    </row>
    <row r="76" spans="1:20" x14ac:dyDescent="0.2">
      <c r="A76" s="20" t="s">
        <v>168</v>
      </c>
      <c r="B76" s="20" t="s">
        <v>18</v>
      </c>
      <c r="C76" s="20" t="s">
        <v>115</v>
      </c>
      <c r="D76" s="20" t="s">
        <v>129</v>
      </c>
      <c r="E76" s="20" t="s">
        <v>7741</v>
      </c>
      <c r="F76" s="21">
        <v>46321.681979166664</v>
      </c>
      <c r="G76" s="20" t="s">
        <v>22</v>
      </c>
      <c r="H76" s="20" t="s">
        <v>7742</v>
      </c>
      <c r="I76" s="22">
        <v>350</v>
      </c>
      <c r="J76" s="20" t="s">
        <v>23</v>
      </c>
      <c r="K76" s="20" t="s">
        <v>24</v>
      </c>
      <c r="L76" s="22">
        <v>149</v>
      </c>
      <c r="M76" s="20" t="s">
        <v>117</v>
      </c>
      <c r="N76" s="21">
        <v>46321.691736111112</v>
      </c>
      <c r="O76" s="22">
        <v>286</v>
      </c>
      <c r="P76" s="20" t="s">
        <v>26</v>
      </c>
      <c r="Q76" s="22">
        <v>190</v>
      </c>
      <c r="R76" s="3" t="str">
        <f>IF(OR(G76="12R",G76="12L"),_xlfn.XLOOKUP(C76,DB!$A$2:$A$255,DB!$B$2:$B$255,""),IF(OR(G76="30L",G76="30R"),_xlfn.XLOOKUP(C76,DB!$A$2:$A$255,DB!$C$2:$C$255,""),""))</f>
        <v>TAKUX</v>
      </c>
      <c r="S76" s="3">
        <f t="shared" si="1"/>
        <v>16</v>
      </c>
      <c r="T76" s="3" t="str">
        <f>_xlfn.XLOOKUP(C76,DB!$A$2:$A$255,DB!$D$2:$D$255,"")</f>
        <v>Sector 7</v>
      </c>
    </row>
    <row r="77" spans="1:20" x14ac:dyDescent="0.2">
      <c r="A77" s="20" t="s">
        <v>164</v>
      </c>
      <c r="B77" s="20" t="s">
        <v>18</v>
      </c>
      <c r="C77" s="20" t="s">
        <v>165</v>
      </c>
      <c r="D77" s="20" t="s">
        <v>34</v>
      </c>
      <c r="E77" s="20" t="s">
        <v>545</v>
      </c>
      <c r="F77" s="21">
        <v>46321.687442129631</v>
      </c>
      <c r="G77" s="20" t="s">
        <v>22</v>
      </c>
      <c r="H77" s="20" t="s">
        <v>7743</v>
      </c>
      <c r="I77" s="22">
        <v>360</v>
      </c>
      <c r="J77" s="20" t="s">
        <v>23</v>
      </c>
      <c r="K77" s="20" t="s">
        <v>24</v>
      </c>
      <c r="L77" s="22">
        <v>876</v>
      </c>
      <c r="M77" s="20" t="s">
        <v>36</v>
      </c>
      <c r="N77" s="21">
        <v>46321.736145833333</v>
      </c>
      <c r="O77" s="22">
        <v>360</v>
      </c>
      <c r="P77" s="20" t="s">
        <v>26</v>
      </c>
      <c r="Q77" s="22">
        <v>190</v>
      </c>
      <c r="R77" s="3" t="str">
        <f>IF(OR(G77="12R",G77="12L"),_xlfn.XLOOKUP(C77,DB!$A$2:$A$255,DB!$B$2:$B$255,""),IF(OR(G77="30L",G77="30R"),_xlfn.XLOOKUP(C77,DB!$A$2:$A$255,DB!$C$2:$C$255,""),""))</f>
        <v>UDGUV</v>
      </c>
      <c r="S77" s="3">
        <f t="shared" si="1"/>
        <v>16</v>
      </c>
      <c r="T77" s="3" t="str">
        <f>_xlfn.XLOOKUP(C77,DB!$A$2:$A$255,DB!$D$2:$D$255,"")</f>
        <v>Sector 2</v>
      </c>
    </row>
    <row r="78" spans="1:20" x14ac:dyDescent="0.2">
      <c r="A78" s="20" t="s">
        <v>396</v>
      </c>
      <c r="B78" s="20" t="s">
        <v>18</v>
      </c>
      <c r="C78" s="20" t="s">
        <v>101</v>
      </c>
      <c r="D78" s="20" t="s">
        <v>54</v>
      </c>
      <c r="E78" s="20" t="s">
        <v>3542</v>
      </c>
      <c r="F78" s="21">
        <v>46321.689201388886</v>
      </c>
      <c r="G78" s="20" t="s">
        <v>22</v>
      </c>
      <c r="H78" s="20" t="s">
        <v>7744</v>
      </c>
      <c r="I78" s="22">
        <v>380</v>
      </c>
      <c r="J78" s="20" t="s">
        <v>23</v>
      </c>
      <c r="K78" s="20" t="s">
        <v>152</v>
      </c>
      <c r="L78" s="22">
        <v>857</v>
      </c>
      <c r="M78" s="20" t="s">
        <v>46</v>
      </c>
      <c r="N78" s="21">
        <v>46321.736597222218</v>
      </c>
      <c r="O78" s="22">
        <v>380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7417</v>
      </c>
      <c r="B79" s="20" t="s">
        <v>18</v>
      </c>
      <c r="C79" s="20" t="s">
        <v>122</v>
      </c>
      <c r="D79" s="20" t="s">
        <v>44</v>
      </c>
      <c r="E79" s="20" t="s">
        <v>7745</v>
      </c>
      <c r="F79" s="21">
        <v>46321.690509259264</v>
      </c>
      <c r="G79" s="20" t="s">
        <v>22</v>
      </c>
      <c r="H79" s="20" t="s">
        <v>7746</v>
      </c>
      <c r="I79" s="22">
        <v>340</v>
      </c>
      <c r="J79" s="20" t="s">
        <v>23</v>
      </c>
      <c r="K79" s="20" t="s">
        <v>24</v>
      </c>
      <c r="L79" s="22">
        <v>546</v>
      </c>
      <c r="M79" s="20" t="s">
        <v>130</v>
      </c>
      <c r="N79" s="21">
        <v>46321.72179398148</v>
      </c>
      <c r="O79" s="22">
        <v>340</v>
      </c>
      <c r="P79" s="20" t="s">
        <v>26</v>
      </c>
      <c r="Q79" s="22">
        <v>40</v>
      </c>
      <c r="R79" s="3" t="str">
        <f>IF(OR(G79="12R",G79="12L"),_xlfn.XLOOKUP(C79,DB!$A$2:$A$255,DB!$B$2:$B$255,""),IF(OR(G79="30L",G79="30R"),_xlfn.XLOOKUP(C79,DB!$A$2:$A$255,DB!$C$2:$C$255,""),""))</f>
        <v>ENEBA</v>
      </c>
      <c r="S79" s="3">
        <f t="shared" si="1"/>
        <v>16</v>
      </c>
      <c r="T79" s="3" t="str">
        <f>_xlfn.XLOOKUP(C79,DB!$A$2:$A$255,DB!$D$2:$D$255,"")</f>
        <v>Sector 3</v>
      </c>
    </row>
    <row r="80" spans="1:20" x14ac:dyDescent="0.2">
      <c r="A80" s="20" t="s">
        <v>248</v>
      </c>
      <c r="B80" s="20" t="s">
        <v>18</v>
      </c>
      <c r="C80" s="20" t="s">
        <v>249</v>
      </c>
      <c r="D80" s="20" t="s">
        <v>116</v>
      </c>
      <c r="E80" s="20" t="s">
        <v>3402</v>
      </c>
      <c r="F80" s="21">
        <v>46321.695185185185</v>
      </c>
      <c r="G80" s="20" t="s">
        <v>22</v>
      </c>
      <c r="H80" s="20" t="s">
        <v>7747</v>
      </c>
      <c r="I80" s="22">
        <v>400</v>
      </c>
      <c r="J80" s="20" t="s">
        <v>23</v>
      </c>
      <c r="K80" s="20" t="s">
        <v>24</v>
      </c>
      <c r="L80" s="22">
        <v>567</v>
      </c>
      <c r="M80" s="20" t="s">
        <v>130</v>
      </c>
      <c r="N80" s="21">
        <v>46321.727326388893</v>
      </c>
      <c r="O80" s="22">
        <v>400</v>
      </c>
      <c r="P80" s="20" t="s">
        <v>26</v>
      </c>
      <c r="Q80" s="22">
        <v>40</v>
      </c>
      <c r="R80" s="3" t="str">
        <f>IF(OR(G80="12R",G80="12L"),_xlfn.XLOOKUP(C80,DB!$A$2:$A$255,DB!$B$2:$B$255,""),IF(OR(G80="30L",G80="30R"),_xlfn.XLOOKUP(C80,DB!$A$2:$A$255,DB!$C$2:$C$255,""),""))</f>
        <v>UDGUV</v>
      </c>
      <c r="S80" s="3">
        <f t="shared" si="1"/>
        <v>16</v>
      </c>
      <c r="T80" s="3" t="str">
        <f>_xlfn.XLOOKUP(C80,DB!$A$2:$A$255,DB!$D$2:$D$255,"")</f>
        <v>Sector 2</v>
      </c>
    </row>
    <row r="81" spans="1:20" x14ac:dyDescent="0.2">
      <c r="A81" s="20" t="s">
        <v>196</v>
      </c>
      <c r="B81" s="20" t="s">
        <v>18</v>
      </c>
      <c r="C81" s="20" t="s">
        <v>43</v>
      </c>
      <c r="D81" s="20" t="s">
        <v>129</v>
      </c>
      <c r="E81" s="20" t="s">
        <v>837</v>
      </c>
      <c r="F81" s="21">
        <v>46321.698680555557</v>
      </c>
      <c r="G81" s="20" t="s">
        <v>22</v>
      </c>
      <c r="H81" s="20" t="s">
        <v>7748</v>
      </c>
      <c r="I81" s="22">
        <v>380</v>
      </c>
      <c r="J81" s="20" t="s">
        <v>23</v>
      </c>
      <c r="K81" s="20" t="s">
        <v>24</v>
      </c>
      <c r="L81" s="22">
        <v>854</v>
      </c>
      <c r="M81" s="20" t="s">
        <v>46</v>
      </c>
      <c r="N81" s="21">
        <v>46321.745891203704</v>
      </c>
      <c r="O81" s="22">
        <v>380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475</v>
      </c>
      <c r="B82" s="20" t="s">
        <v>18</v>
      </c>
      <c r="C82" s="20" t="s">
        <v>249</v>
      </c>
      <c r="D82" s="20" t="s">
        <v>129</v>
      </c>
      <c r="E82" s="20" t="s">
        <v>7749</v>
      </c>
      <c r="F82" s="21">
        <v>46321.699803240743</v>
      </c>
      <c r="G82" s="20" t="s">
        <v>22</v>
      </c>
      <c r="H82" s="20" t="s">
        <v>7750</v>
      </c>
      <c r="I82" s="22">
        <v>360</v>
      </c>
      <c r="J82" s="20" t="s">
        <v>23</v>
      </c>
      <c r="K82" s="20" t="s">
        <v>24</v>
      </c>
      <c r="L82" s="22">
        <v>544</v>
      </c>
      <c r="M82" s="20" t="s">
        <v>130</v>
      </c>
      <c r="N82" s="21">
        <v>46321.731180555551</v>
      </c>
      <c r="O82" s="22">
        <v>360</v>
      </c>
      <c r="P82" s="20" t="s">
        <v>26</v>
      </c>
      <c r="Q82" s="22">
        <v>40</v>
      </c>
      <c r="R82" s="3" t="str">
        <f>IF(OR(G82="12R",G82="12L"),_xlfn.XLOOKUP(C82,DB!$A$2:$A$255,DB!$B$2:$B$255,""),IF(OR(G82="30L",G82="30R"),_xlfn.XLOOKUP(C82,DB!$A$2:$A$255,DB!$C$2:$C$255,""),""))</f>
        <v>UDGUV</v>
      </c>
      <c r="S82" s="3">
        <f t="shared" si="1"/>
        <v>16</v>
      </c>
      <c r="T82" s="3" t="str">
        <f>_xlfn.XLOOKUP(C82,DB!$A$2:$A$255,DB!$D$2:$D$255,"")</f>
        <v>Sector 2</v>
      </c>
    </row>
    <row r="83" spans="1:20" x14ac:dyDescent="0.2">
      <c r="A83" s="20" t="s">
        <v>404</v>
      </c>
      <c r="B83" s="20" t="s">
        <v>18</v>
      </c>
      <c r="C83" s="20" t="s">
        <v>33</v>
      </c>
      <c r="D83" s="20" t="s">
        <v>20</v>
      </c>
      <c r="E83" s="20" t="s">
        <v>406</v>
      </c>
      <c r="F83" s="21">
        <v>46321.702175925922</v>
      </c>
      <c r="G83" s="20" t="s">
        <v>22</v>
      </c>
      <c r="H83" s="20" t="s">
        <v>7751</v>
      </c>
      <c r="I83" s="22">
        <v>340</v>
      </c>
      <c r="J83" s="20" t="s">
        <v>23</v>
      </c>
      <c r="K83" s="20" t="s">
        <v>152</v>
      </c>
      <c r="L83" s="22">
        <v>868</v>
      </c>
      <c r="M83" s="20" t="s">
        <v>36</v>
      </c>
      <c r="N83" s="21">
        <v>46321.750486111108</v>
      </c>
      <c r="O83" s="22">
        <v>340</v>
      </c>
      <c r="P83" s="20" t="s">
        <v>26</v>
      </c>
      <c r="Q83" s="22">
        <v>190</v>
      </c>
      <c r="R83" s="3" t="str">
        <f>IF(OR(G83="12R",G83="12L"),_xlfn.XLOOKUP(C83,DB!$A$2:$A$255,DB!$B$2:$B$255,""),IF(OR(G83="30L",G83="30R"),_xlfn.XLOOKUP(C83,DB!$A$2:$A$255,DB!$C$2:$C$255,""),""))</f>
        <v>UDGUV</v>
      </c>
      <c r="S83" s="3">
        <f t="shared" si="1"/>
        <v>16</v>
      </c>
      <c r="T83" s="3" t="str">
        <f>_xlfn.XLOOKUP(C83,DB!$A$2:$A$255,DB!$D$2:$D$255,"")</f>
        <v>Sector 2</v>
      </c>
    </row>
    <row r="84" spans="1:20" x14ac:dyDescent="0.2">
      <c r="A84" s="20" t="s">
        <v>191</v>
      </c>
      <c r="B84" s="20" t="s">
        <v>18</v>
      </c>
      <c r="C84" s="20" t="s">
        <v>115</v>
      </c>
      <c r="D84" s="20" t="s">
        <v>29</v>
      </c>
      <c r="E84" s="20" t="s">
        <v>827</v>
      </c>
      <c r="F84" s="21">
        <v>46321.708009259259</v>
      </c>
      <c r="G84" s="20" t="s">
        <v>22</v>
      </c>
      <c r="H84" s="20" t="s">
        <v>7752</v>
      </c>
      <c r="I84" s="22">
        <v>350</v>
      </c>
      <c r="J84" s="20" t="s">
        <v>23</v>
      </c>
      <c r="K84" s="20" t="s">
        <v>24</v>
      </c>
      <c r="L84" s="22">
        <v>149</v>
      </c>
      <c r="M84" s="20" t="s">
        <v>117</v>
      </c>
      <c r="N84" s="21">
        <v>46321.718194444446</v>
      </c>
      <c r="O84" s="22">
        <v>259</v>
      </c>
      <c r="P84" s="20" t="s">
        <v>26</v>
      </c>
      <c r="Q84" s="22">
        <v>190</v>
      </c>
      <c r="R84" s="3" t="str">
        <f>IF(OR(G84="12R",G84="12L"),_xlfn.XLOOKUP(C84,DB!$A$2:$A$255,DB!$B$2:$B$255,""),IF(OR(G84="30L",G84="30R"),_xlfn.XLOOKUP(C84,DB!$A$2:$A$255,DB!$C$2:$C$255,""),""))</f>
        <v>TAKUX</v>
      </c>
      <c r="S84" s="3">
        <f t="shared" si="1"/>
        <v>16</v>
      </c>
      <c r="T84" s="3" t="str">
        <f>_xlfn.XLOOKUP(C84,DB!$A$2:$A$255,DB!$D$2:$D$255,"")</f>
        <v>Sector 7</v>
      </c>
    </row>
    <row r="85" spans="1:20" x14ac:dyDescent="0.2">
      <c r="A85" s="20" t="s">
        <v>177</v>
      </c>
      <c r="B85" s="20" t="s">
        <v>18</v>
      </c>
      <c r="C85" s="20" t="s">
        <v>178</v>
      </c>
      <c r="D85" s="20" t="s">
        <v>44</v>
      </c>
      <c r="E85" s="20" t="s">
        <v>5646</v>
      </c>
      <c r="F85" s="21">
        <v>46321.709131944444</v>
      </c>
      <c r="G85" s="20" t="s">
        <v>22</v>
      </c>
      <c r="H85" s="20" t="s">
        <v>7753</v>
      </c>
      <c r="I85" s="22">
        <v>330</v>
      </c>
      <c r="J85" s="20" t="s">
        <v>23</v>
      </c>
      <c r="K85" s="20" t="s">
        <v>24</v>
      </c>
      <c r="L85" s="22">
        <v>353</v>
      </c>
      <c r="M85" s="20" t="s">
        <v>31</v>
      </c>
      <c r="N85" s="21">
        <v>46321.729201388887</v>
      </c>
      <c r="O85" s="22">
        <v>330</v>
      </c>
      <c r="P85" s="20" t="s">
        <v>26</v>
      </c>
      <c r="Q85" s="22">
        <v>40</v>
      </c>
      <c r="R85" s="3" t="str">
        <f>IF(OR(G85="12R",G85="12L"),_xlfn.XLOOKUP(C85,DB!$A$2:$A$255,DB!$B$2:$B$255,""),IF(OR(G85="30L",G85="30R"),_xlfn.XLOOKUP(C85,DB!$A$2:$A$255,DB!$C$2:$C$255,""),""))</f>
        <v>OMSUK</v>
      </c>
      <c r="S85" s="3">
        <f t="shared" si="1"/>
        <v>17</v>
      </c>
      <c r="T85" s="3" t="str">
        <f>_xlfn.XLOOKUP(C85,DB!$A$2:$A$255,DB!$D$2:$D$255,"")</f>
        <v>Sector 3</v>
      </c>
    </row>
    <row r="86" spans="1:20" x14ac:dyDescent="0.2">
      <c r="A86" s="20" t="s">
        <v>192</v>
      </c>
      <c r="B86" s="20" t="s">
        <v>18</v>
      </c>
      <c r="C86" s="20" t="s">
        <v>193</v>
      </c>
      <c r="D86" s="20" t="s">
        <v>34</v>
      </c>
      <c r="E86" s="20" t="s">
        <v>391</v>
      </c>
      <c r="F86" s="21">
        <v>46321.714178240742</v>
      </c>
      <c r="G86" s="20" t="s">
        <v>22</v>
      </c>
      <c r="H86" s="20" t="s">
        <v>7754</v>
      </c>
      <c r="I86" s="22">
        <v>360</v>
      </c>
      <c r="J86" s="20" t="s">
        <v>23</v>
      </c>
      <c r="K86" s="20" t="s">
        <v>24</v>
      </c>
      <c r="L86" s="22">
        <v>838</v>
      </c>
      <c r="M86" s="20" t="s">
        <v>193</v>
      </c>
      <c r="N86" s="21">
        <v>46321.76399305556</v>
      </c>
      <c r="O86" s="22">
        <v>15</v>
      </c>
      <c r="P86" s="20" t="s">
        <v>26</v>
      </c>
      <c r="Q86" s="22">
        <v>190</v>
      </c>
      <c r="R86" s="3" t="str">
        <f>IF(OR(G86="12R",G86="12L"),_xlfn.XLOOKUP(C86,DB!$A$2:$A$255,DB!$B$2:$B$255,""),IF(OR(G86="30L",G86="30R"),_xlfn.XLOOKUP(C86,DB!$A$2:$A$255,DB!$C$2:$C$255,""),""))</f>
        <v>UDGUV</v>
      </c>
      <c r="S86" s="3">
        <f t="shared" si="1"/>
        <v>17</v>
      </c>
      <c r="T86" s="3" t="str">
        <f>_xlfn.XLOOKUP(C86,DB!$A$2:$A$255,DB!$D$2:$D$255,"")</f>
        <v>Sector 2</v>
      </c>
    </row>
    <row r="87" spans="1:20" x14ac:dyDescent="0.2">
      <c r="A87" s="20" t="s">
        <v>201</v>
      </c>
      <c r="B87" s="20" t="s">
        <v>18</v>
      </c>
      <c r="C87" s="20" t="s">
        <v>128</v>
      </c>
      <c r="D87" s="20" t="s">
        <v>29</v>
      </c>
      <c r="E87" s="20" t="s">
        <v>7755</v>
      </c>
      <c r="F87" s="21">
        <v>46321.715405092589</v>
      </c>
      <c r="G87" s="20" t="s">
        <v>22</v>
      </c>
      <c r="H87" s="20" t="s">
        <v>7756</v>
      </c>
      <c r="I87" s="22">
        <v>360</v>
      </c>
      <c r="J87" s="20" t="s">
        <v>23</v>
      </c>
      <c r="K87" s="20" t="s">
        <v>24</v>
      </c>
      <c r="L87" s="22">
        <v>555</v>
      </c>
      <c r="M87" s="20" t="s">
        <v>7757</v>
      </c>
      <c r="N87" s="21">
        <v>46321.747615740736</v>
      </c>
      <c r="O87" s="22">
        <v>360</v>
      </c>
      <c r="P87" s="20" t="s">
        <v>26</v>
      </c>
      <c r="Q87" s="22">
        <v>40</v>
      </c>
      <c r="R87" s="3" t="str">
        <f>IF(OR(G87="12R",G87="12L"),_xlfn.XLOOKUP(C87,DB!$A$2:$A$255,DB!$B$2:$B$255,""),IF(OR(G87="30L",G87="30R"),_xlfn.XLOOKUP(C87,DB!$A$2:$A$255,DB!$C$2:$C$255,""),""))</f>
        <v>ENEBA</v>
      </c>
      <c r="S87" s="3">
        <f t="shared" si="1"/>
        <v>17</v>
      </c>
      <c r="T87" s="3" t="str">
        <f>_xlfn.XLOOKUP(C87,DB!$A$2:$A$255,DB!$D$2:$D$255,"")</f>
        <v>Sector 3</v>
      </c>
    </row>
    <row r="88" spans="1:20" x14ac:dyDescent="0.2">
      <c r="A88" s="20" t="s">
        <v>410</v>
      </c>
      <c r="B88" s="20" t="s">
        <v>18</v>
      </c>
      <c r="C88" s="20" t="s">
        <v>63</v>
      </c>
      <c r="D88" s="20" t="s">
        <v>34</v>
      </c>
      <c r="E88" s="20" t="s">
        <v>6468</v>
      </c>
      <c r="F88" s="21">
        <v>46321.719409722224</v>
      </c>
      <c r="G88" s="20" t="s">
        <v>22</v>
      </c>
      <c r="H88" s="20" t="s">
        <v>7758</v>
      </c>
      <c r="I88" s="22">
        <v>380</v>
      </c>
      <c r="J88" s="20" t="s">
        <v>23</v>
      </c>
      <c r="K88" s="20" t="s">
        <v>24</v>
      </c>
      <c r="L88" s="22">
        <v>869</v>
      </c>
      <c r="M88" s="20" t="s">
        <v>181</v>
      </c>
      <c r="N88" s="21">
        <v>46321.767847222218</v>
      </c>
      <c r="O88" s="22">
        <v>380</v>
      </c>
      <c r="P88" s="20" t="s">
        <v>26</v>
      </c>
      <c r="Q88" s="22">
        <v>190</v>
      </c>
      <c r="R88" s="3" t="str">
        <f>IF(OR(G88="12R",G88="12L"),_xlfn.XLOOKUP(C88,DB!$A$2:$A$255,DB!$B$2:$B$255,""),IF(OR(G88="30L",G88="30R"),_xlfn.XLOOKUP(C88,DB!$A$2:$A$255,DB!$C$2:$C$255,""),""))</f>
        <v>UDGUV</v>
      </c>
      <c r="S88" s="3">
        <f t="shared" si="1"/>
        <v>17</v>
      </c>
      <c r="T88" s="3" t="str">
        <f>_xlfn.XLOOKUP(C88,DB!$A$2:$A$255,DB!$D$2:$D$255,"")</f>
        <v>Sector 2</v>
      </c>
    </row>
    <row r="89" spans="1:20" x14ac:dyDescent="0.2">
      <c r="A89" s="20" t="s">
        <v>3029</v>
      </c>
      <c r="B89" s="20" t="s">
        <v>18</v>
      </c>
      <c r="C89" s="20" t="s">
        <v>205</v>
      </c>
      <c r="D89" s="20" t="s">
        <v>34</v>
      </c>
      <c r="E89" s="20" t="s">
        <v>4214</v>
      </c>
      <c r="F89" s="21">
        <v>46321.721400462964</v>
      </c>
      <c r="G89" s="20" t="s">
        <v>22</v>
      </c>
      <c r="H89" s="20" t="s">
        <v>5261</v>
      </c>
      <c r="I89" s="22">
        <v>330</v>
      </c>
      <c r="J89" s="20" t="s">
        <v>23</v>
      </c>
      <c r="K89" s="20" t="s">
        <v>24</v>
      </c>
      <c r="L89" s="22">
        <v>135</v>
      </c>
      <c r="M89" s="20" t="s">
        <v>40</v>
      </c>
      <c r="N89" s="21">
        <v>46321.730891203704</v>
      </c>
      <c r="O89" s="22">
        <v>241</v>
      </c>
      <c r="P89" s="20" t="s">
        <v>26</v>
      </c>
      <c r="Q89" s="22">
        <v>190</v>
      </c>
      <c r="R89" s="3" t="str">
        <f>IF(OR(G89="12R",G89="12L"),_xlfn.XLOOKUP(C89,DB!$A$2:$A$255,DB!$B$2:$B$255,""),IF(OR(G89="30L",G89="30R"),_xlfn.XLOOKUP(C89,DB!$A$2:$A$255,DB!$C$2:$C$255,""),""))</f>
        <v>NUDAL</v>
      </c>
      <c r="S89" s="3">
        <f t="shared" si="1"/>
        <v>17</v>
      </c>
      <c r="T89" s="3" t="str">
        <f>_xlfn.XLOOKUP(C89,DB!$A$2:$A$255,DB!$D$2:$D$255,"")</f>
        <v>Sector 3</v>
      </c>
    </row>
    <row r="90" spans="1:20" x14ac:dyDescent="0.2">
      <c r="A90" s="20" t="s">
        <v>202</v>
      </c>
      <c r="B90" s="20" t="s">
        <v>18</v>
      </c>
      <c r="C90" s="20" t="s">
        <v>203</v>
      </c>
      <c r="D90" s="20" t="s">
        <v>44</v>
      </c>
      <c r="E90" s="20" t="s">
        <v>885</v>
      </c>
      <c r="F90" s="21">
        <v>46321.723703703705</v>
      </c>
      <c r="G90" s="20" t="s">
        <v>22</v>
      </c>
      <c r="H90" s="20" t="s">
        <v>7759</v>
      </c>
      <c r="I90" s="22">
        <v>340</v>
      </c>
      <c r="J90" s="20" t="s">
        <v>23</v>
      </c>
      <c r="K90" s="20" t="s">
        <v>24</v>
      </c>
      <c r="L90" s="22">
        <v>384</v>
      </c>
      <c r="M90" s="20" t="s">
        <v>269</v>
      </c>
      <c r="N90" s="21">
        <v>46321.745868055557</v>
      </c>
      <c r="O90" s="22">
        <v>340</v>
      </c>
      <c r="P90" s="20" t="s">
        <v>26</v>
      </c>
      <c r="Q90" s="22">
        <v>40</v>
      </c>
      <c r="R90" s="3" t="str">
        <f>IF(OR(G90="12R",G90="12L"),_xlfn.XLOOKUP(C90,DB!$A$2:$A$255,DB!$B$2:$B$255,""),IF(OR(G90="30L",G90="30R"),_xlfn.XLOOKUP(C90,DB!$A$2:$A$255,DB!$C$2:$C$255,""),""))</f>
        <v>ENEBA</v>
      </c>
      <c r="S90" s="3">
        <f t="shared" si="1"/>
        <v>17</v>
      </c>
      <c r="T90" s="3" t="str">
        <f>_xlfn.XLOOKUP(C90,DB!$A$2:$A$255,DB!$D$2:$D$255,"")</f>
        <v>Sector 3</v>
      </c>
    </row>
    <row r="91" spans="1:20" x14ac:dyDescent="0.2">
      <c r="A91" s="20" t="s">
        <v>393</v>
      </c>
      <c r="B91" s="20" t="s">
        <v>18</v>
      </c>
      <c r="C91" s="20" t="s">
        <v>28</v>
      </c>
      <c r="D91" s="20" t="s">
        <v>29</v>
      </c>
      <c r="E91" s="20" t="s">
        <v>5675</v>
      </c>
      <c r="F91" s="21">
        <v>46321.724953703699</v>
      </c>
      <c r="G91" s="20" t="s">
        <v>22</v>
      </c>
      <c r="H91" s="20" t="s">
        <v>7760</v>
      </c>
      <c r="I91" s="22">
        <v>340</v>
      </c>
      <c r="J91" s="20" t="s">
        <v>23</v>
      </c>
      <c r="K91" s="20" t="s">
        <v>24</v>
      </c>
      <c r="L91" s="22">
        <v>434</v>
      </c>
      <c r="M91" s="20" t="s">
        <v>204</v>
      </c>
      <c r="N91" s="21">
        <v>46321.750671296293</v>
      </c>
      <c r="O91" s="22">
        <v>340</v>
      </c>
      <c r="P91" s="20" t="s">
        <v>26</v>
      </c>
      <c r="Q91" s="22">
        <v>40</v>
      </c>
      <c r="R91" s="3" t="str">
        <f>IF(OR(G91="12R",G91="12L"),_xlfn.XLOOKUP(C91,DB!$A$2:$A$255,DB!$B$2:$B$255,""),IF(OR(G91="30L",G91="30R"),_xlfn.XLOOKUP(C91,DB!$A$2:$A$255,DB!$C$2:$C$255,""),""))</f>
        <v>OMSUK</v>
      </c>
      <c r="S91" s="3">
        <f t="shared" si="1"/>
        <v>17</v>
      </c>
      <c r="T91" s="3" t="str">
        <f>_xlfn.XLOOKUP(C91,DB!$A$2:$A$255,DB!$D$2:$D$255,"")</f>
        <v>Sector 3</v>
      </c>
    </row>
    <row r="92" spans="1:20" x14ac:dyDescent="0.2">
      <c r="A92" s="20" t="s">
        <v>198</v>
      </c>
      <c r="B92" s="20" t="s">
        <v>18</v>
      </c>
      <c r="C92" s="20" t="s">
        <v>199</v>
      </c>
      <c r="D92" s="20" t="s">
        <v>61</v>
      </c>
      <c r="E92" s="20" t="s">
        <v>4521</v>
      </c>
      <c r="F92" s="21">
        <v>46321.7262962963</v>
      </c>
      <c r="G92" s="20" t="s">
        <v>22</v>
      </c>
      <c r="H92" s="20" t="s">
        <v>7761</v>
      </c>
      <c r="I92" s="22">
        <v>330</v>
      </c>
      <c r="J92" s="20" t="s">
        <v>23</v>
      </c>
      <c r="K92" s="20" t="s">
        <v>24</v>
      </c>
      <c r="L92" s="22">
        <v>352</v>
      </c>
      <c r="M92" s="20" t="s">
        <v>31</v>
      </c>
      <c r="N92" s="21">
        <v>46321.746678240743</v>
      </c>
      <c r="O92" s="22">
        <v>325</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236</v>
      </c>
      <c r="B93" s="20" t="s">
        <v>18</v>
      </c>
      <c r="C93" s="20" t="s">
        <v>43</v>
      </c>
      <c r="D93" s="20" t="s">
        <v>129</v>
      </c>
      <c r="E93" s="20" t="s">
        <v>3545</v>
      </c>
      <c r="F93" s="21">
        <v>46321.734791666662</v>
      </c>
      <c r="G93" s="20" t="s">
        <v>22</v>
      </c>
      <c r="H93" s="20" t="s">
        <v>7762</v>
      </c>
      <c r="I93" s="22">
        <v>380</v>
      </c>
      <c r="J93" s="20" t="s">
        <v>23</v>
      </c>
      <c r="K93" s="20" t="s">
        <v>24</v>
      </c>
      <c r="L93" s="22">
        <v>859</v>
      </c>
      <c r="M93" s="20" t="s">
        <v>46</v>
      </c>
      <c r="N93" s="21">
        <v>46321.782048611116</v>
      </c>
      <c r="O93" s="22">
        <v>380</v>
      </c>
      <c r="P93" s="20" t="s">
        <v>26</v>
      </c>
      <c r="Q93" s="22">
        <v>190</v>
      </c>
      <c r="R93" s="3" t="str">
        <f>IF(OR(G93="12R",G93="12L"),_xlfn.XLOOKUP(C93,DB!$A$2:$A$255,DB!$B$2:$B$255,""),IF(OR(G93="30L",G93="30R"),_xlfn.XLOOKUP(C93,DB!$A$2:$A$255,DB!$C$2:$C$255,""),""))</f>
        <v>UDGUV</v>
      </c>
      <c r="S93" s="3">
        <f t="shared" si="1"/>
        <v>17</v>
      </c>
      <c r="T93" s="3" t="str">
        <f>_xlfn.XLOOKUP(C93,DB!$A$2:$A$255,DB!$D$2:$D$255,"")</f>
        <v>Sector 2</v>
      </c>
    </row>
    <row r="94" spans="1:20" x14ac:dyDescent="0.2">
      <c r="A94" s="20" t="s">
        <v>229</v>
      </c>
      <c r="B94" s="20" t="s">
        <v>18</v>
      </c>
      <c r="C94" s="20" t="s">
        <v>230</v>
      </c>
      <c r="D94" s="20" t="s">
        <v>61</v>
      </c>
      <c r="E94" s="20" t="s">
        <v>7763</v>
      </c>
      <c r="F94" s="21">
        <v>46321.735821759255</v>
      </c>
      <c r="G94" s="20" t="s">
        <v>22</v>
      </c>
      <c r="H94" s="20" t="s">
        <v>7764</v>
      </c>
      <c r="I94" s="22">
        <v>320</v>
      </c>
      <c r="J94" s="20" t="s">
        <v>23</v>
      </c>
      <c r="K94" s="20" t="s">
        <v>24</v>
      </c>
      <c r="L94" s="22">
        <v>373</v>
      </c>
      <c r="M94" s="20" t="s">
        <v>269</v>
      </c>
      <c r="N94" s="21">
        <v>46321.757974537039</v>
      </c>
      <c r="O94" s="22">
        <v>320</v>
      </c>
      <c r="P94" s="20" t="s">
        <v>26</v>
      </c>
      <c r="Q94" s="22">
        <v>40</v>
      </c>
      <c r="R94" s="3" t="str">
        <f>IF(OR(G94="12R",G94="12L"),_xlfn.XLOOKUP(C94,DB!$A$2:$A$255,DB!$B$2:$B$255,""),IF(OR(G94="30L",G94="30R"),_xlfn.XLOOKUP(C94,DB!$A$2:$A$255,DB!$C$2:$C$255,""),""))</f>
        <v>OMSUK</v>
      </c>
      <c r="S94" s="3">
        <f t="shared" si="1"/>
        <v>17</v>
      </c>
      <c r="T94" s="3" t="str">
        <f>_xlfn.XLOOKUP(C94,DB!$A$2:$A$255,DB!$D$2:$D$255,"")</f>
        <v>Sector 3</v>
      </c>
    </row>
    <row r="95" spans="1:20" x14ac:dyDescent="0.2">
      <c r="A95" s="20" t="s">
        <v>669</v>
      </c>
      <c r="B95" s="20" t="s">
        <v>18</v>
      </c>
      <c r="C95" s="20" t="s">
        <v>317</v>
      </c>
      <c r="D95" s="20" t="s">
        <v>20</v>
      </c>
      <c r="E95" s="20" t="s">
        <v>7765</v>
      </c>
      <c r="F95" s="21">
        <v>46321.737164351856</v>
      </c>
      <c r="G95" s="20" t="s">
        <v>22</v>
      </c>
      <c r="H95" s="20" t="s">
        <v>7766</v>
      </c>
      <c r="I95" s="22">
        <v>300</v>
      </c>
      <c r="J95" s="20" t="s">
        <v>23</v>
      </c>
      <c r="K95" s="20" t="s">
        <v>24</v>
      </c>
      <c r="L95" s="22">
        <v>429</v>
      </c>
      <c r="M95" s="20" t="s">
        <v>204</v>
      </c>
      <c r="N95" s="21">
        <v>46321.762777777782</v>
      </c>
      <c r="O95" s="22">
        <v>300</v>
      </c>
      <c r="P95" s="20" t="s">
        <v>26</v>
      </c>
      <c r="Q95" s="22">
        <v>40</v>
      </c>
      <c r="R95" s="3" t="str">
        <f>IF(OR(G95="12R",G95="12L"),_xlfn.XLOOKUP(C95,DB!$A$2:$A$255,DB!$B$2:$B$255,""),IF(OR(G95="30L",G95="30R"),_xlfn.XLOOKUP(C95,DB!$A$2:$A$255,DB!$C$2:$C$255,""),""))</f>
        <v>UDGUV</v>
      </c>
      <c r="S95" s="3">
        <f t="shared" si="1"/>
        <v>17</v>
      </c>
      <c r="T95" s="3" t="str">
        <f>_xlfn.XLOOKUP(C95,DB!$A$2:$A$255,DB!$D$2:$D$255,"")</f>
        <v>Sector 2</v>
      </c>
    </row>
    <row r="96" spans="1:20" x14ac:dyDescent="0.2">
      <c r="A96" s="20" t="s">
        <v>218</v>
      </c>
      <c r="B96" s="20" t="s">
        <v>18</v>
      </c>
      <c r="C96" s="20" t="s">
        <v>219</v>
      </c>
      <c r="D96" s="20" t="s">
        <v>54</v>
      </c>
      <c r="E96" s="20" t="s">
        <v>648</v>
      </c>
      <c r="F96" s="21">
        <v>46321.738726851851</v>
      </c>
      <c r="G96" s="20" t="s">
        <v>22</v>
      </c>
      <c r="H96" s="20" t="s">
        <v>7767</v>
      </c>
      <c r="I96" s="22">
        <v>350</v>
      </c>
      <c r="J96" s="20" t="s">
        <v>23</v>
      </c>
      <c r="K96" s="20" t="s">
        <v>24</v>
      </c>
      <c r="L96" s="22">
        <v>150</v>
      </c>
      <c r="M96" s="20" t="s">
        <v>117</v>
      </c>
      <c r="N96" s="21">
        <v>46321.748854166668</v>
      </c>
      <c r="O96" s="22">
        <v>271</v>
      </c>
      <c r="P96" s="20" t="s">
        <v>26</v>
      </c>
      <c r="Q96" s="22">
        <v>190</v>
      </c>
      <c r="R96" s="3" t="str">
        <f>IF(OR(G96="12R",G96="12L"),_xlfn.XLOOKUP(C96,DB!$A$2:$A$255,DB!$B$2:$B$255,""),IF(OR(G96="30L",G96="30R"),_xlfn.XLOOKUP(C96,DB!$A$2:$A$255,DB!$C$2:$C$255,""),""))</f>
        <v>TAKUX</v>
      </c>
      <c r="S96" s="3">
        <f t="shared" si="1"/>
        <v>17</v>
      </c>
      <c r="T96" s="3" t="str">
        <f>_xlfn.XLOOKUP(C96,DB!$A$2:$A$255,DB!$D$2:$D$255,"")</f>
        <v>Sector 7</v>
      </c>
    </row>
    <row r="97" spans="1:20" x14ac:dyDescent="0.2">
      <c r="A97" s="20" t="s">
        <v>207</v>
      </c>
      <c r="B97" s="20" t="s">
        <v>18</v>
      </c>
      <c r="C97" s="20" t="s">
        <v>208</v>
      </c>
      <c r="D97" s="20" t="s">
        <v>61</v>
      </c>
      <c r="E97" s="20" t="s">
        <v>7461</v>
      </c>
      <c r="F97" s="21">
        <v>46321.740081018521</v>
      </c>
      <c r="G97" s="20" t="s">
        <v>22</v>
      </c>
      <c r="H97" s="20" t="s">
        <v>7768</v>
      </c>
      <c r="I97" s="22">
        <v>330</v>
      </c>
      <c r="J97" s="20" t="s">
        <v>23</v>
      </c>
      <c r="K97" s="20" t="s">
        <v>24</v>
      </c>
      <c r="L97" s="22">
        <v>359</v>
      </c>
      <c r="M97" s="20" t="s">
        <v>31</v>
      </c>
      <c r="N97" s="21">
        <v>46321.761145833334</v>
      </c>
      <c r="O97" s="22">
        <v>330</v>
      </c>
      <c r="P97" s="20" t="s">
        <v>26</v>
      </c>
      <c r="Q97" s="22">
        <v>40</v>
      </c>
      <c r="R97" s="3" t="str">
        <f>IF(OR(G97="12R",G97="12L"),_xlfn.XLOOKUP(C97,DB!$A$2:$A$255,DB!$B$2:$B$255,""),IF(OR(G97="30L",G97="30R"),_xlfn.XLOOKUP(C97,DB!$A$2:$A$255,DB!$C$2:$C$255,""),""))</f>
        <v>ENEBA</v>
      </c>
      <c r="S97" s="3">
        <f t="shared" si="1"/>
        <v>17</v>
      </c>
      <c r="T97" s="3" t="str">
        <f>_xlfn.XLOOKUP(C97,DB!$A$2:$A$255,DB!$D$2:$D$255,"")</f>
        <v>Sector 3</v>
      </c>
    </row>
    <row r="98" spans="1:20" x14ac:dyDescent="0.2">
      <c r="A98" s="20" t="s">
        <v>262</v>
      </c>
      <c r="B98" s="20" t="s">
        <v>18</v>
      </c>
      <c r="C98" s="20" t="s">
        <v>134</v>
      </c>
      <c r="D98" s="20" t="s">
        <v>61</v>
      </c>
      <c r="E98" s="20" t="s">
        <v>7769</v>
      </c>
      <c r="F98" s="21">
        <v>46321.741990740746</v>
      </c>
      <c r="G98" s="20" t="s">
        <v>22</v>
      </c>
      <c r="H98" s="20" t="s">
        <v>7770</v>
      </c>
      <c r="I98" s="22">
        <v>310</v>
      </c>
      <c r="J98" s="20" t="s">
        <v>23</v>
      </c>
      <c r="K98" s="20" t="s">
        <v>24</v>
      </c>
      <c r="L98" s="22">
        <v>365</v>
      </c>
      <c r="M98" s="20" t="s">
        <v>31</v>
      </c>
      <c r="N98" s="21">
        <v>46321.763344907406</v>
      </c>
      <c r="O98" s="22">
        <v>310</v>
      </c>
      <c r="P98" s="20" t="s">
        <v>26</v>
      </c>
      <c r="Q98" s="22">
        <v>40</v>
      </c>
      <c r="R98" s="3" t="str">
        <f>IF(OR(G98="12R",G98="12L"),_xlfn.XLOOKUP(C98,DB!$A$2:$A$255,DB!$B$2:$B$255,""),IF(OR(G98="30L",G98="30R"),_xlfn.XLOOKUP(C98,DB!$A$2:$A$255,DB!$C$2:$C$255,""),""))</f>
        <v>ENEBA</v>
      </c>
      <c r="S98" s="3">
        <f t="shared" si="1"/>
        <v>17</v>
      </c>
      <c r="T98" s="3" t="str">
        <f>_xlfn.XLOOKUP(C98,DB!$A$2:$A$255,DB!$D$2:$D$255,"")</f>
        <v>Sector 3</v>
      </c>
    </row>
    <row r="99" spans="1:20" x14ac:dyDescent="0.2">
      <c r="A99" s="20" t="s">
        <v>194</v>
      </c>
      <c r="B99" s="20" t="s">
        <v>18</v>
      </c>
      <c r="C99" s="20" t="s">
        <v>144</v>
      </c>
      <c r="D99" s="20" t="s">
        <v>433</v>
      </c>
      <c r="E99" s="20" t="s">
        <v>7771</v>
      </c>
      <c r="F99" s="21">
        <v>46321.743831018517</v>
      </c>
      <c r="G99" s="20" t="s">
        <v>22</v>
      </c>
      <c r="H99" s="20" t="s">
        <v>7772</v>
      </c>
      <c r="I99" s="22">
        <v>410</v>
      </c>
      <c r="J99" s="20" t="s">
        <v>23</v>
      </c>
      <c r="K99" s="20" t="s">
        <v>24</v>
      </c>
      <c r="L99" s="22">
        <v>365</v>
      </c>
      <c r="M99" s="20" t="s">
        <v>31</v>
      </c>
      <c r="N99" s="21">
        <v>46321.765416666662</v>
      </c>
      <c r="O99" s="22">
        <v>410</v>
      </c>
      <c r="P99" s="20" t="s">
        <v>41</v>
      </c>
      <c r="Q99" s="22">
        <v>40</v>
      </c>
      <c r="R99" s="3" t="str">
        <f>IF(OR(G99="12R",G99="12L"),_xlfn.XLOOKUP(C99,DB!$A$2:$A$255,DB!$B$2:$B$255,""),IF(OR(G99="30L",G99="30R"),_xlfn.XLOOKUP(C99,DB!$A$2:$A$255,DB!$C$2:$C$255,""),""))</f>
        <v>OMSUK</v>
      </c>
      <c r="S99" s="3">
        <f t="shared" si="1"/>
        <v>17</v>
      </c>
      <c r="T99" s="3" t="str">
        <f>_xlfn.XLOOKUP(C99,DB!$A$2:$A$255,DB!$D$2:$D$255,"")</f>
        <v>Sector 3</v>
      </c>
    </row>
    <row r="100" spans="1:20" x14ac:dyDescent="0.2">
      <c r="A100" s="20" t="s">
        <v>305</v>
      </c>
      <c r="B100" s="20" t="s">
        <v>18</v>
      </c>
      <c r="C100" s="20" t="s">
        <v>148</v>
      </c>
      <c r="D100" s="20" t="s">
        <v>61</v>
      </c>
      <c r="E100" s="20" t="s">
        <v>7773</v>
      </c>
      <c r="F100" s="21">
        <v>46321.74591435185</v>
      </c>
      <c r="G100" s="20" t="s">
        <v>22</v>
      </c>
      <c r="H100" s="20" t="s">
        <v>7774</v>
      </c>
      <c r="I100" s="22">
        <v>350</v>
      </c>
      <c r="J100" s="20" t="s">
        <v>23</v>
      </c>
      <c r="K100" s="20" t="s">
        <v>24</v>
      </c>
      <c r="L100" s="22">
        <v>131</v>
      </c>
      <c r="M100" s="20" t="s">
        <v>40</v>
      </c>
      <c r="N100" s="21">
        <v>46321.755520833336</v>
      </c>
      <c r="O100" s="22">
        <v>214</v>
      </c>
      <c r="P100" s="20" t="s">
        <v>26</v>
      </c>
      <c r="Q100" s="22">
        <v>190</v>
      </c>
      <c r="R100" s="3" t="str">
        <f>IF(OR(G100="12R",G100="12L"),_xlfn.XLOOKUP(C100,DB!$A$2:$A$255,DB!$B$2:$B$255,""),IF(OR(G100="30L",G100="30R"),_xlfn.XLOOKUP(C100,DB!$A$2:$A$255,DB!$C$2:$C$255,""),""))</f>
        <v>NUDAL</v>
      </c>
      <c r="S100" s="3">
        <f t="shared" si="1"/>
        <v>17</v>
      </c>
      <c r="T100" s="3" t="str">
        <f>_xlfn.XLOOKUP(C100,DB!$A$2:$A$255,DB!$D$2:$D$255,"")</f>
        <v>Sector 3</v>
      </c>
    </row>
    <row r="101" spans="1:20" x14ac:dyDescent="0.2">
      <c r="A101" s="20" t="s">
        <v>217</v>
      </c>
      <c r="B101" s="20" t="s">
        <v>18</v>
      </c>
      <c r="C101" s="20" t="s">
        <v>33</v>
      </c>
      <c r="D101" s="20" t="s">
        <v>20</v>
      </c>
      <c r="E101" s="20" t="s">
        <v>5464</v>
      </c>
      <c r="F101" s="21">
        <v>46321.748981481476</v>
      </c>
      <c r="G101" s="20" t="s">
        <v>22</v>
      </c>
      <c r="H101" s="20" t="s">
        <v>7775</v>
      </c>
      <c r="I101" s="22">
        <v>320</v>
      </c>
      <c r="J101" s="20" t="s">
        <v>23</v>
      </c>
      <c r="K101" s="20" t="s">
        <v>24</v>
      </c>
      <c r="L101" s="22">
        <v>867</v>
      </c>
      <c r="M101" s="20" t="s">
        <v>36</v>
      </c>
      <c r="N101" s="21">
        <v>46321.797060185185</v>
      </c>
      <c r="O101" s="22">
        <v>320</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232</v>
      </c>
      <c r="B102" s="20" t="s">
        <v>18</v>
      </c>
      <c r="C102" s="20" t="s">
        <v>170</v>
      </c>
      <c r="D102" s="20" t="s">
        <v>20</v>
      </c>
      <c r="E102" s="20" t="s">
        <v>654</v>
      </c>
      <c r="F102" s="21">
        <v>46321.749953703707</v>
      </c>
      <c r="G102" s="20" t="s">
        <v>22</v>
      </c>
      <c r="H102" s="20" t="s">
        <v>7776</v>
      </c>
      <c r="I102" s="22">
        <v>330</v>
      </c>
      <c r="J102" s="20" t="s">
        <v>23</v>
      </c>
      <c r="K102" s="20" t="s">
        <v>24</v>
      </c>
      <c r="L102" s="22">
        <v>361</v>
      </c>
      <c r="M102" s="20" t="s">
        <v>31</v>
      </c>
      <c r="N102" s="21">
        <v>46321.770127314812</v>
      </c>
      <c r="O102" s="22">
        <v>330</v>
      </c>
      <c r="P102" s="20" t="s">
        <v>26</v>
      </c>
      <c r="Q102" s="22">
        <v>40</v>
      </c>
      <c r="R102" s="3" t="str">
        <f>IF(OR(G102="12R",G102="12L"),_xlfn.XLOOKUP(C102,DB!$A$2:$A$255,DB!$B$2:$B$255,""),IF(OR(G102="30L",G102="30R"),_xlfn.XLOOKUP(C102,DB!$A$2:$A$255,DB!$C$2:$C$255,""),""))</f>
        <v>OMSUK</v>
      </c>
      <c r="S102" s="3">
        <f t="shared" si="1"/>
        <v>17</v>
      </c>
      <c r="T102" s="3" t="str">
        <f>_xlfn.XLOOKUP(C102,DB!$A$2:$A$255,DB!$D$2:$D$255,"")</f>
        <v>Sector 3</v>
      </c>
    </row>
    <row r="103" spans="1:20" x14ac:dyDescent="0.2">
      <c r="A103" s="20" t="s">
        <v>233</v>
      </c>
      <c r="B103" s="20" t="s">
        <v>18</v>
      </c>
      <c r="C103" s="20" t="s">
        <v>234</v>
      </c>
      <c r="D103" s="20" t="s">
        <v>44</v>
      </c>
      <c r="E103" s="20" t="s">
        <v>470</v>
      </c>
      <c r="F103" s="21">
        <v>46321.751168981486</v>
      </c>
      <c r="G103" s="20" t="s">
        <v>22</v>
      </c>
      <c r="H103" s="20" t="s">
        <v>7777</v>
      </c>
      <c r="I103" s="22">
        <v>300</v>
      </c>
      <c r="J103" s="20" t="s">
        <v>23</v>
      </c>
      <c r="K103" s="20" t="s">
        <v>24</v>
      </c>
      <c r="L103" s="22">
        <v>546</v>
      </c>
      <c r="M103" s="20" t="s">
        <v>130</v>
      </c>
      <c r="N103" s="21">
        <v>46321.781851851847</v>
      </c>
      <c r="O103" s="22">
        <v>320</v>
      </c>
      <c r="P103" s="20" t="s">
        <v>26</v>
      </c>
      <c r="Q103" s="22">
        <v>404</v>
      </c>
      <c r="R103" s="3" t="str">
        <f>IF(OR(G103="12R",G103="12L"),_xlfn.XLOOKUP(C103,DB!$A$2:$A$255,DB!$B$2:$B$255,""),IF(OR(G103="30L",G103="30R"),_xlfn.XLOOKUP(C103,DB!$A$2:$A$255,DB!$C$2:$C$255,""),""))</f>
        <v>UDGUV</v>
      </c>
      <c r="S103" s="3">
        <f t="shared" si="1"/>
        <v>18</v>
      </c>
      <c r="T103" s="3" t="str">
        <f>_xlfn.XLOOKUP(C103,DB!$A$2:$A$255,DB!$D$2:$D$255,"")</f>
        <v>Sector 2</v>
      </c>
    </row>
    <row r="104" spans="1:20" x14ac:dyDescent="0.2">
      <c r="A104" s="20" t="s">
        <v>237</v>
      </c>
      <c r="B104" s="20" t="s">
        <v>18</v>
      </c>
      <c r="C104" s="20" t="s">
        <v>238</v>
      </c>
      <c r="D104" s="20" t="s">
        <v>116</v>
      </c>
      <c r="E104" s="20" t="s">
        <v>7778</v>
      </c>
      <c r="F104" s="21">
        <v>46321.754398148143</v>
      </c>
      <c r="G104" s="20" t="s">
        <v>22</v>
      </c>
      <c r="H104" s="20" t="s">
        <v>7779</v>
      </c>
      <c r="I104" s="22">
        <v>350</v>
      </c>
      <c r="J104" s="20" t="s">
        <v>23</v>
      </c>
      <c r="K104" s="20" t="s">
        <v>24</v>
      </c>
      <c r="L104" s="22">
        <v>136</v>
      </c>
      <c r="M104" s="20" t="s">
        <v>40</v>
      </c>
      <c r="N104" s="21">
        <v>46321.763344907406</v>
      </c>
      <c r="O104" s="22">
        <v>254</v>
      </c>
      <c r="P104" s="20" t="s">
        <v>26</v>
      </c>
      <c r="Q104" s="22">
        <v>190</v>
      </c>
      <c r="R104" s="3" t="str">
        <f>IF(OR(G104="12R",G104="12L"),_xlfn.XLOOKUP(C104,DB!$A$2:$A$255,DB!$B$2:$B$255,""),IF(OR(G104="30L",G104="30R"),_xlfn.XLOOKUP(C104,DB!$A$2:$A$255,DB!$C$2:$C$255,""),""))</f>
        <v>OMSUK</v>
      </c>
      <c r="S104" s="3">
        <f t="shared" si="1"/>
        <v>18</v>
      </c>
      <c r="T104" s="3" t="str">
        <f>_xlfn.XLOOKUP(C104,DB!$A$2:$A$255,DB!$D$2:$D$255,"")</f>
        <v>Sector 3</v>
      </c>
    </row>
    <row r="105" spans="1:20" x14ac:dyDescent="0.2">
      <c r="A105" s="20" t="s">
        <v>228</v>
      </c>
      <c r="B105" s="20" t="s">
        <v>18</v>
      </c>
      <c r="C105" s="20" t="s">
        <v>19</v>
      </c>
      <c r="D105" s="20" t="s">
        <v>20</v>
      </c>
      <c r="E105" s="20" t="s">
        <v>4776</v>
      </c>
      <c r="F105" s="21">
        <v>46321.755266203705</v>
      </c>
      <c r="G105" s="20" t="s">
        <v>22</v>
      </c>
      <c r="H105" s="20" t="s">
        <v>7780</v>
      </c>
      <c r="I105" s="22">
        <v>360</v>
      </c>
      <c r="J105" s="20" t="s">
        <v>23</v>
      </c>
      <c r="K105" s="20" t="s">
        <v>24</v>
      </c>
      <c r="L105" s="22">
        <v>866</v>
      </c>
      <c r="M105" s="20" t="s">
        <v>753</v>
      </c>
      <c r="N105" s="21">
        <v>46321.80363425926</v>
      </c>
      <c r="O105" s="22">
        <v>360</v>
      </c>
      <c r="P105" s="20" t="s">
        <v>26</v>
      </c>
      <c r="Q105" s="22">
        <v>190</v>
      </c>
      <c r="R105" s="3" t="str">
        <f>IF(OR(G105="12R",G105="12L"),_xlfn.XLOOKUP(C105,DB!$A$2:$A$255,DB!$B$2:$B$255,""),IF(OR(G105="30L",G105="30R"),_xlfn.XLOOKUP(C105,DB!$A$2:$A$255,DB!$C$2:$C$255,""),""))</f>
        <v>UDGUV</v>
      </c>
      <c r="S105" s="3">
        <f t="shared" si="1"/>
        <v>18</v>
      </c>
      <c r="T105" s="3" t="str">
        <f>_xlfn.XLOOKUP(C105,DB!$A$2:$A$255,DB!$D$2:$D$255,"")</f>
        <v>Sector 2</v>
      </c>
    </row>
    <row r="106" spans="1:20" x14ac:dyDescent="0.2">
      <c r="A106" s="20" t="s">
        <v>7781</v>
      </c>
      <c r="B106" s="20" t="s">
        <v>18</v>
      </c>
      <c r="C106" s="20" t="s">
        <v>50</v>
      </c>
      <c r="D106" s="20" t="s">
        <v>459</v>
      </c>
      <c r="E106" s="20"/>
      <c r="F106" s="21">
        <v>46321.757164351853</v>
      </c>
      <c r="G106" s="20" t="s">
        <v>22</v>
      </c>
      <c r="H106" s="20" t="s">
        <v>7782</v>
      </c>
      <c r="I106" s="22">
        <v>430</v>
      </c>
      <c r="J106" s="20" t="s">
        <v>23</v>
      </c>
      <c r="K106" s="20" t="s">
        <v>51</v>
      </c>
      <c r="L106" s="22">
        <v>867</v>
      </c>
      <c r="M106" s="20" t="s">
        <v>4775</v>
      </c>
      <c r="N106" s="21">
        <v>46321.808148148149</v>
      </c>
      <c r="O106" s="22">
        <v>430</v>
      </c>
      <c r="P106" s="20" t="s">
        <v>26</v>
      </c>
      <c r="Q106" s="22">
        <v>30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242</v>
      </c>
      <c r="B107" s="20" t="s">
        <v>18</v>
      </c>
      <c r="C107" s="20" t="s">
        <v>203</v>
      </c>
      <c r="D107" s="20" t="s">
        <v>61</v>
      </c>
      <c r="E107" s="20" t="s">
        <v>3364</v>
      </c>
      <c r="F107" s="21">
        <v>46321.758067129631</v>
      </c>
      <c r="G107" s="20" t="s">
        <v>22</v>
      </c>
      <c r="H107" s="20" t="s">
        <v>7783</v>
      </c>
      <c r="I107" s="22">
        <v>330</v>
      </c>
      <c r="J107" s="20" t="s">
        <v>23</v>
      </c>
      <c r="K107" s="20" t="s">
        <v>24</v>
      </c>
      <c r="L107" s="22">
        <v>361</v>
      </c>
      <c r="M107" s="20" t="s">
        <v>31</v>
      </c>
      <c r="N107" s="21">
        <v>46321.778657407413</v>
      </c>
      <c r="O107" s="22">
        <v>330</v>
      </c>
      <c r="P107" s="20" t="s">
        <v>26</v>
      </c>
      <c r="Q107" s="22">
        <v>40</v>
      </c>
      <c r="R107" s="3" t="str">
        <f>IF(OR(G107="12R",G107="12L"),_xlfn.XLOOKUP(C107,DB!$A$2:$A$255,DB!$B$2:$B$255,""),IF(OR(G107="30L",G107="30R"),_xlfn.XLOOKUP(C107,DB!$A$2:$A$255,DB!$C$2:$C$255,""),""))</f>
        <v>ENEBA</v>
      </c>
      <c r="S107" s="3">
        <f t="shared" si="1"/>
        <v>18</v>
      </c>
      <c r="T107" s="3" t="str">
        <f>_xlfn.XLOOKUP(C107,DB!$A$2:$A$255,DB!$D$2:$D$255,"")</f>
        <v>Sector 3</v>
      </c>
    </row>
    <row r="108" spans="1:20" x14ac:dyDescent="0.2">
      <c r="A108" s="20" t="s">
        <v>665</v>
      </c>
      <c r="B108" s="20" t="s">
        <v>18</v>
      </c>
      <c r="C108" s="20" t="s">
        <v>666</v>
      </c>
      <c r="D108" s="20" t="s">
        <v>129</v>
      </c>
      <c r="E108" s="20" t="s">
        <v>3598</v>
      </c>
      <c r="F108" s="21">
        <v>46321.759456018517</v>
      </c>
      <c r="G108" s="20" t="s">
        <v>22</v>
      </c>
      <c r="H108" s="20" t="s">
        <v>7784</v>
      </c>
      <c r="I108" s="22">
        <v>320</v>
      </c>
      <c r="J108" s="20" t="s">
        <v>23</v>
      </c>
      <c r="K108" s="20" t="s">
        <v>24</v>
      </c>
      <c r="L108" s="22">
        <v>440</v>
      </c>
      <c r="M108" s="20" t="s">
        <v>204</v>
      </c>
      <c r="N108" s="21">
        <v>46321.783530092594</v>
      </c>
      <c r="O108" s="22">
        <v>320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4189</v>
      </c>
      <c r="B109" s="20" t="s">
        <v>18</v>
      </c>
      <c r="C109" s="20" t="s">
        <v>166</v>
      </c>
      <c r="D109" s="20" t="s">
        <v>4190</v>
      </c>
      <c r="E109" s="20"/>
      <c r="F109" s="21">
        <v>46321.760925925926</v>
      </c>
      <c r="G109" s="20" t="s">
        <v>22</v>
      </c>
      <c r="H109" s="20" t="s">
        <v>167</v>
      </c>
      <c r="I109" s="22">
        <v>15</v>
      </c>
      <c r="J109" s="20" t="s">
        <v>139</v>
      </c>
      <c r="K109" s="20" t="s">
        <v>51</v>
      </c>
      <c r="L109" s="22">
        <v>58</v>
      </c>
      <c r="M109" s="20" t="s">
        <v>166</v>
      </c>
      <c r="N109" s="21">
        <v>46321.773344907408</v>
      </c>
      <c r="O109" s="22">
        <v>0</v>
      </c>
      <c r="P109" s="20" t="s">
        <v>137</v>
      </c>
      <c r="Q109" s="22">
        <v>15</v>
      </c>
      <c r="R109" s="3" t="str">
        <f>IF(OR(G109="12R",G109="12L"),_xlfn.XLOOKUP(C109,DB!$A$2:$A$255,DB!$B$2:$B$255,""),IF(OR(G109="30L",G109="30R"),_xlfn.XLOOKUP(C109,DB!$A$2:$A$255,DB!$C$2:$C$255,""),""))</f>
        <v>CZM</v>
      </c>
      <c r="S109" s="3">
        <f t="shared" si="1"/>
        <v>18</v>
      </c>
      <c r="T109" s="3" t="str">
        <f>_xlfn.XLOOKUP(C109,DB!$A$2:$A$255,DB!$D$2:$D$255,"")</f>
        <v>Sector 7</v>
      </c>
    </row>
    <row r="110" spans="1:20" x14ac:dyDescent="0.2">
      <c r="A110" s="20" t="s">
        <v>389</v>
      </c>
      <c r="B110" s="20" t="s">
        <v>18</v>
      </c>
      <c r="C110" s="20" t="s">
        <v>390</v>
      </c>
      <c r="D110" s="20" t="s">
        <v>34</v>
      </c>
      <c r="E110" s="20" t="s">
        <v>7785</v>
      </c>
      <c r="F110" s="21">
        <v>46321.761932870373</v>
      </c>
      <c r="G110" s="20" t="s">
        <v>22</v>
      </c>
      <c r="H110" s="20" t="s">
        <v>7786</v>
      </c>
      <c r="I110" s="22">
        <v>350</v>
      </c>
      <c r="J110" s="20" t="s">
        <v>23</v>
      </c>
      <c r="K110" s="20" t="s">
        <v>24</v>
      </c>
      <c r="L110" s="22">
        <v>360</v>
      </c>
      <c r="M110" s="20" t="s">
        <v>31</v>
      </c>
      <c r="N110" s="21">
        <v>46321.782789351855</v>
      </c>
      <c r="O110" s="22">
        <v>350</v>
      </c>
      <c r="P110" s="20" t="s">
        <v>26</v>
      </c>
      <c r="Q110" s="22">
        <v>40</v>
      </c>
      <c r="R110" s="3" t="str">
        <f>IF(OR(G110="12R",G110="12L"),_xlfn.XLOOKUP(C110,DB!$A$2:$A$255,DB!$B$2:$B$255,""),IF(OR(G110="30L",G110="30R"),_xlfn.XLOOKUP(C110,DB!$A$2:$A$255,DB!$C$2:$C$255,""),""))</f>
        <v>OMSUK</v>
      </c>
      <c r="S110" s="3">
        <f t="shared" si="1"/>
        <v>18</v>
      </c>
      <c r="T110" s="3" t="str">
        <f>_xlfn.XLOOKUP(C110,DB!$A$2:$A$255,DB!$D$2:$D$255,"")</f>
        <v>Sector 3</v>
      </c>
    </row>
    <row r="111" spans="1:20" x14ac:dyDescent="0.2">
      <c r="A111" s="20" t="s">
        <v>214</v>
      </c>
      <c r="B111" s="20" t="s">
        <v>18</v>
      </c>
      <c r="C111" s="20" t="s">
        <v>215</v>
      </c>
      <c r="D111" s="20" t="s">
        <v>116</v>
      </c>
      <c r="E111" s="20" t="s">
        <v>6065</v>
      </c>
      <c r="F111" s="21">
        <v>46321.763078703705</v>
      </c>
      <c r="G111" s="20" t="s">
        <v>22</v>
      </c>
      <c r="H111" s="20" t="s">
        <v>7787</v>
      </c>
      <c r="I111" s="22">
        <v>340</v>
      </c>
      <c r="J111" s="20" t="s">
        <v>23</v>
      </c>
      <c r="K111" s="20" t="s">
        <v>24</v>
      </c>
      <c r="L111" s="22">
        <v>438</v>
      </c>
      <c r="M111" s="20" t="s">
        <v>204</v>
      </c>
      <c r="N111" s="21">
        <v>46321.787731481483</v>
      </c>
      <c r="O111" s="22">
        <v>360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240</v>
      </c>
      <c r="B112" s="20" t="s">
        <v>18</v>
      </c>
      <c r="C112" s="20" t="s">
        <v>28</v>
      </c>
      <c r="D112" s="20" t="s">
        <v>241</v>
      </c>
      <c r="E112" s="20" t="s">
        <v>7788</v>
      </c>
      <c r="F112" s="21">
        <v>46321.764409722222</v>
      </c>
      <c r="G112" s="20" t="s">
        <v>22</v>
      </c>
      <c r="H112" s="20" t="s">
        <v>7789</v>
      </c>
      <c r="I112" s="22">
        <v>350</v>
      </c>
      <c r="J112" s="20" t="s">
        <v>23</v>
      </c>
      <c r="K112" s="20" t="s">
        <v>24</v>
      </c>
      <c r="L112" s="22">
        <v>359</v>
      </c>
      <c r="M112" s="20" t="s">
        <v>31</v>
      </c>
      <c r="N112" s="21">
        <v>46321.785462962958</v>
      </c>
      <c r="O112" s="22">
        <v>310</v>
      </c>
      <c r="P112" s="20" t="s">
        <v>26</v>
      </c>
      <c r="Q112" s="22">
        <v>40</v>
      </c>
      <c r="R112" s="3" t="str">
        <f>IF(OR(G112="12R",G112="12L"),_xlfn.XLOOKUP(C112,DB!$A$2:$A$255,DB!$B$2:$B$255,""),IF(OR(G112="30L",G112="30R"),_xlfn.XLOOKUP(C112,DB!$A$2:$A$255,DB!$C$2:$C$255,""),""))</f>
        <v>OMSUK</v>
      </c>
      <c r="S112" s="3">
        <f t="shared" si="1"/>
        <v>18</v>
      </c>
      <c r="T112" s="3" t="str">
        <f>_xlfn.XLOOKUP(C112,DB!$A$2:$A$255,DB!$D$2:$D$255,"")</f>
        <v>Sector 3</v>
      </c>
    </row>
    <row r="113" spans="1:20" x14ac:dyDescent="0.2">
      <c r="A113" s="20" t="s">
        <v>253</v>
      </c>
      <c r="B113" s="20" t="s">
        <v>18</v>
      </c>
      <c r="C113" s="20" t="s">
        <v>136</v>
      </c>
      <c r="D113" s="20" t="s">
        <v>44</v>
      </c>
      <c r="E113" s="20" t="s">
        <v>487</v>
      </c>
      <c r="F113" s="21">
        <v>46321.766435185185</v>
      </c>
      <c r="G113" s="20" t="s">
        <v>22</v>
      </c>
      <c r="H113" s="20" t="s">
        <v>7790</v>
      </c>
      <c r="I113" s="22">
        <v>330</v>
      </c>
      <c r="J113" s="20" t="s">
        <v>23</v>
      </c>
      <c r="K113" s="20" t="s">
        <v>24</v>
      </c>
      <c r="L113" s="22">
        <v>363</v>
      </c>
      <c r="M113" s="20" t="s">
        <v>31</v>
      </c>
      <c r="N113" s="21">
        <v>46321.788148148145</v>
      </c>
      <c r="O113" s="22">
        <v>330</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231</v>
      </c>
      <c r="B114" s="20" t="s">
        <v>18</v>
      </c>
      <c r="C114" s="20" t="s">
        <v>33</v>
      </c>
      <c r="D114" s="20" t="s">
        <v>20</v>
      </c>
      <c r="E114" s="20" t="s">
        <v>562</v>
      </c>
      <c r="F114" s="21">
        <v>46321.767696759256</v>
      </c>
      <c r="G114" s="20" t="s">
        <v>22</v>
      </c>
      <c r="H114" s="20" t="s">
        <v>380</v>
      </c>
      <c r="I114" s="22">
        <v>320</v>
      </c>
      <c r="J114" s="20" t="s">
        <v>23</v>
      </c>
      <c r="K114" s="20" t="s">
        <v>24</v>
      </c>
      <c r="L114" s="22">
        <v>878</v>
      </c>
      <c r="M114" s="20" t="s">
        <v>36</v>
      </c>
      <c r="N114" s="21">
        <v>46321.814004629632</v>
      </c>
      <c r="O114" s="22">
        <v>320</v>
      </c>
      <c r="P114" s="20" t="s">
        <v>26</v>
      </c>
      <c r="Q114" s="22">
        <v>190</v>
      </c>
      <c r="R114" s="3" t="str">
        <f>IF(OR(G114="12R",G114="12L"),_xlfn.XLOOKUP(C114,DB!$A$2:$A$255,DB!$B$2:$B$255,""),IF(OR(G114="30L",G114="30R"),_xlfn.XLOOKUP(C114,DB!$A$2:$A$255,DB!$C$2:$C$255,""),""))</f>
        <v>UDGUV</v>
      </c>
      <c r="S114" s="3">
        <f t="shared" si="1"/>
        <v>18</v>
      </c>
      <c r="T114" s="3" t="str">
        <f>_xlfn.XLOOKUP(C114,DB!$A$2:$A$255,DB!$D$2:$D$255,"")</f>
        <v>Sector 2</v>
      </c>
    </row>
    <row r="115" spans="1:20" x14ac:dyDescent="0.2">
      <c r="A115" s="20" t="s">
        <v>7791</v>
      </c>
      <c r="B115" s="20" t="s">
        <v>18</v>
      </c>
      <c r="C115" s="20" t="s">
        <v>148</v>
      </c>
      <c r="D115" s="20" t="s">
        <v>6753</v>
      </c>
      <c r="E115" s="20" t="s">
        <v>7792</v>
      </c>
      <c r="F115" s="21">
        <v>46321.768587962964</v>
      </c>
      <c r="G115" s="20" t="s">
        <v>22</v>
      </c>
      <c r="H115" s="20" t="s">
        <v>7793</v>
      </c>
      <c r="I115" s="22">
        <v>310</v>
      </c>
      <c r="J115" s="20" t="s">
        <v>23</v>
      </c>
      <c r="K115" s="20" t="s">
        <v>51</v>
      </c>
      <c r="L115" s="22">
        <v>360</v>
      </c>
      <c r="M115" s="20" t="s">
        <v>31</v>
      </c>
      <c r="N115" s="21">
        <v>46321.789942129632</v>
      </c>
      <c r="O115" s="22">
        <v>290</v>
      </c>
      <c r="P115" s="20" t="s">
        <v>26</v>
      </c>
      <c r="Q115" s="22">
        <v>40</v>
      </c>
      <c r="R115" s="3" t="str">
        <f>IF(OR(G115="12R",G115="12L"),_xlfn.XLOOKUP(C115,DB!$A$2:$A$255,DB!$B$2:$B$255,""),IF(OR(G115="30L",G115="30R"),_xlfn.XLOOKUP(C115,DB!$A$2:$A$255,DB!$C$2:$C$255,""),""))</f>
        <v>NUDAL</v>
      </c>
      <c r="S115" s="3">
        <f t="shared" si="1"/>
        <v>18</v>
      </c>
      <c r="T115" s="3" t="str">
        <f>_xlfn.XLOOKUP(C115,DB!$A$2:$A$255,DB!$D$2:$D$255,"")</f>
        <v>Sector 3</v>
      </c>
    </row>
    <row r="116" spans="1:20" x14ac:dyDescent="0.2">
      <c r="A116" s="20" t="s">
        <v>171</v>
      </c>
      <c r="B116" s="20" t="s">
        <v>18</v>
      </c>
      <c r="C116" s="20" t="s">
        <v>172</v>
      </c>
      <c r="D116" s="20" t="s">
        <v>20</v>
      </c>
      <c r="E116" s="20" t="s">
        <v>1242</v>
      </c>
      <c r="F116" s="21">
        <v>46321.769583333335</v>
      </c>
      <c r="G116" s="20" t="s">
        <v>22</v>
      </c>
      <c r="H116" s="20" t="s">
        <v>7794</v>
      </c>
      <c r="I116" s="22">
        <v>380</v>
      </c>
      <c r="J116" s="20" t="s">
        <v>23</v>
      </c>
      <c r="K116" s="20" t="s">
        <v>24</v>
      </c>
      <c r="L116" s="22">
        <v>332</v>
      </c>
      <c r="M116" s="20" t="s">
        <v>1122</v>
      </c>
      <c r="N116" s="21">
        <v>46321.788576388892</v>
      </c>
      <c r="O116" s="22">
        <v>380</v>
      </c>
      <c r="P116" s="20" t="s">
        <v>26</v>
      </c>
      <c r="Q116" s="22">
        <v>190</v>
      </c>
      <c r="R116" s="3" t="str">
        <f>IF(OR(G116="12R",G116="12L"),_xlfn.XLOOKUP(C116,DB!$A$2:$A$255,DB!$B$2:$B$255,""),IF(OR(G116="30L",G116="30R"),_xlfn.XLOOKUP(C116,DB!$A$2:$A$255,DB!$C$2:$C$255,""),""))</f>
        <v>CZM</v>
      </c>
      <c r="S116" s="3">
        <f t="shared" si="1"/>
        <v>18</v>
      </c>
      <c r="T116" s="3" t="str">
        <f>_xlfn.XLOOKUP(C116,DB!$A$2:$A$255,DB!$D$2:$D$255,"")</f>
        <v>Sector 7</v>
      </c>
    </row>
    <row r="117" spans="1:20" x14ac:dyDescent="0.2">
      <c r="A117" s="20" t="s">
        <v>663</v>
      </c>
      <c r="B117" s="20" t="s">
        <v>18</v>
      </c>
      <c r="C117" s="20" t="s">
        <v>664</v>
      </c>
      <c r="D117" s="20" t="s">
        <v>29</v>
      </c>
      <c r="E117" s="20" t="s">
        <v>7795</v>
      </c>
      <c r="F117" s="21">
        <v>46321.772106481483</v>
      </c>
      <c r="G117" s="20" t="s">
        <v>22</v>
      </c>
      <c r="H117" s="20" t="s">
        <v>7796</v>
      </c>
      <c r="I117" s="22">
        <v>400</v>
      </c>
      <c r="J117" s="20" t="s">
        <v>23</v>
      </c>
      <c r="K117" s="20" t="s">
        <v>24</v>
      </c>
      <c r="L117" s="22">
        <v>446</v>
      </c>
      <c r="M117" s="20" t="s">
        <v>204</v>
      </c>
      <c r="N117" s="21">
        <v>46321.798622685186</v>
      </c>
      <c r="O117" s="22">
        <v>400</v>
      </c>
      <c r="P117" s="20" t="s">
        <v>26</v>
      </c>
      <c r="Q117" s="22">
        <v>40</v>
      </c>
      <c r="R117" s="3" t="str">
        <f>IF(OR(G117="12R",G117="12L"),_xlfn.XLOOKUP(C117,DB!$A$2:$A$255,DB!$B$2:$B$255,""),IF(OR(G117="30L",G117="30R"),_xlfn.XLOOKUP(C117,DB!$A$2:$A$255,DB!$C$2:$C$255,""),""))</f>
        <v>OMSUK</v>
      </c>
      <c r="S117" s="3">
        <f t="shared" si="1"/>
        <v>18</v>
      </c>
      <c r="T117" s="3" t="str">
        <f>_xlfn.XLOOKUP(C117,DB!$A$2:$A$255,DB!$D$2:$D$255,"")</f>
        <v>Sector 3</v>
      </c>
    </row>
    <row r="118" spans="1:20" x14ac:dyDescent="0.2">
      <c r="A118" s="20" t="s">
        <v>226</v>
      </c>
      <c r="B118" s="20" t="s">
        <v>18</v>
      </c>
      <c r="C118" s="20" t="s">
        <v>227</v>
      </c>
      <c r="D118" s="20" t="s">
        <v>54</v>
      </c>
      <c r="E118" s="20" t="s">
        <v>4087</v>
      </c>
      <c r="F118" s="21">
        <v>46321.774988425925</v>
      </c>
      <c r="G118" s="20" t="s">
        <v>22</v>
      </c>
      <c r="H118" s="20" t="s">
        <v>7797</v>
      </c>
      <c r="I118" s="22">
        <v>370</v>
      </c>
      <c r="J118" s="20" t="s">
        <v>23</v>
      </c>
      <c r="K118" s="20" t="s">
        <v>24</v>
      </c>
      <c r="L118" s="22">
        <v>153</v>
      </c>
      <c r="M118" s="20" t="s">
        <v>117</v>
      </c>
      <c r="N118" s="21">
        <v>46321.785324074073</v>
      </c>
      <c r="O118" s="22">
        <v>287</v>
      </c>
      <c r="P118" s="20" t="s">
        <v>26</v>
      </c>
      <c r="Q118" s="22">
        <v>190</v>
      </c>
      <c r="R118" s="3" t="str">
        <f>IF(OR(G118="12R",G118="12L"),_xlfn.XLOOKUP(C118,DB!$A$2:$A$255,DB!$B$2:$B$255,""),IF(OR(G118="30L",G118="30R"),_xlfn.XLOOKUP(C118,DB!$A$2:$A$255,DB!$C$2:$C$255,""),""))</f>
        <v>TAKUX</v>
      </c>
      <c r="S118" s="3">
        <f t="shared" si="1"/>
        <v>18</v>
      </c>
      <c r="T118" s="3" t="str">
        <f>_xlfn.XLOOKUP(C118,DB!$A$2:$A$255,DB!$D$2:$D$255,"")</f>
        <v>Sector 7</v>
      </c>
    </row>
    <row r="119" spans="1:20" x14ac:dyDescent="0.2">
      <c r="A119" s="20" t="s">
        <v>155</v>
      </c>
      <c r="B119" s="20" t="s">
        <v>18</v>
      </c>
      <c r="C119" s="20" t="s">
        <v>33</v>
      </c>
      <c r="D119" s="20" t="s">
        <v>61</v>
      </c>
      <c r="E119" s="20" t="s">
        <v>605</v>
      </c>
      <c r="F119" s="21">
        <v>46321.776909722219</v>
      </c>
      <c r="G119" s="20" t="s">
        <v>22</v>
      </c>
      <c r="H119" s="20" t="s">
        <v>7798</v>
      </c>
      <c r="I119" s="22">
        <v>340</v>
      </c>
      <c r="J119" s="20" t="s">
        <v>23</v>
      </c>
      <c r="K119" s="20" t="s">
        <v>24</v>
      </c>
      <c r="L119" s="22">
        <v>870</v>
      </c>
      <c r="M119" s="20" t="s">
        <v>36</v>
      </c>
      <c r="N119" s="21">
        <v>46321.824745370366</v>
      </c>
      <c r="O119" s="22">
        <v>340</v>
      </c>
      <c r="P119" s="20" t="s">
        <v>26</v>
      </c>
      <c r="Q119" s="22">
        <v>190</v>
      </c>
      <c r="R119" s="3" t="str">
        <f>IF(OR(G119="12R",G119="12L"),_xlfn.XLOOKUP(C119,DB!$A$2:$A$255,DB!$B$2:$B$255,""),IF(OR(G119="30L",G119="30R"),_xlfn.XLOOKUP(C119,DB!$A$2:$A$255,DB!$C$2:$C$255,""),""))</f>
        <v>UDGUV</v>
      </c>
      <c r="S119" s="3">
        <f t="shared" si="1"/>
        <v>18</v>
      </c>
      <c r="T119" s="3" t="str">
        <f>_xlfn.XLOOKUP(C119,DB!$A$2:$A$255,DB!$D$2:$D$255,"")</f>
        <v>Sector 2</v>
      </c>
    </row>
    <row r="120" spans="1:20" x14ac:dyDescent="0.2">
      <c r="A120" s="20" t="s">
        <v>251</v>
      </c>
      <c r="B120" s="20" t="s">
        <v>18</v>
      </c>
      <c r="C120" s="20" t="s">
        <v>63</v>
      </c>
      <c r="D120" s="20" t="s">
        <v>34</v>
      </c>
      <c r="E120" s="20" t="s">
        <v>159</v>
      </c>
      <c r="F120" s="21">
        <v>46321.782962962963</v>
      </c>
      <c r="G120" s="20" t="s">
        <v>22</v>
      </c>
      <c r="H120" s="20" t="s">
        <v>7799</v>
      </c>
      <c r="I120" s="22">
        <v>380</v>
      </c>
      <c r="J120" s="20" t="s">
        <v>23</v>
      </c>
      <c r="K120" s="20" t="s">
        <v>24</v>
      </c>
      <c r="L120" s="22">
        <v>867</v>
      </c>
      <c r="M120" s="20" t="s">
        <v>181</v>
      </c>
      <c r="N120" s="21">
        <v>46321.831076388888</v>
      </c>
      <c r="O120" s="22">
        <v>380</v>
      </c>
      <c r="P120" s="20" t="s">
        <v>26</v>
      </c>
      <c r="Q120" s="22">
        <v>190</v>
      </c>
      <c r="R120" s="3" t="str">
        <f>IF(OR(G120="12R",G120="12L"),_xlfn.XLOOKUP(C120,DB!$A$2:$A$255,DB!$B$2:$B$255,""),IF(OR(G120="30L",G120="30R"),_xlfn.XLOOKUP(C120,DB!$A$2:$A$255,DB!$C$2:$C$255,""),""))</f>
        <v>UDGUV</v>
      </c>
      <c r="S120" s="3">
        <f t="shared" si="1"/>
        <v>18</v>
      </c>
      <c r="T120" s="3" t="str">
        <f>_xlfn.XLOOKUP(C120,DB!$A$2:$A$255,DB!$D$2:$D$255,"")</f>
        <v>Sector 2</v>
      </c>
    </row>
    <row r="121" spans="1:20" x14ac:dyDescent="0.2">
      <c r="A121" s="20" t="s">
        <v>255</v>
      </c>
      <c r="B121" s="20" t="s">
        <v>18</v>
      </c>
      <c r="C121" s="20" t="s">
        <v>256</v>
      </c>
      <c r="D121" s="20" t="s">
        <v>34</v>
      </c>
      <c r="E121" s="20" t="s">
        <v>252</v>
      </c>
      <c r="F121" s="21">
        <v>46321.784502314811</v>
      </c>
      <c r="G121" s="20" t="s">
        <v>22</v>
      </c>
      <c r="H121" s="20" t="s">
        <v>7800</v>
      </c>
      <c r="I121" s="22">
        <v>360</v>
      </c>
      <c r="J121" s="20" t="s">
        <v>23</v>
      </c>
      <c r="K121" s="20" t="s">
        <v>24</v>
      </c>
      <c r="L121" s="22">
        <v>870</v>
      </c>
      <c r="M121" s="20" t="s">
        <v>36</v>
      </c>
      <c r="N121" s="21">
        <v>46321.833113425921</v>
      </c>
      <c r="O121" s="22">
        <v>360</v>
      </c>
      <c r="P121" s="20" t="s">
        <v>26</v>
      </c>
      <c r="Q121" s="22">
        <v>190</v>
      </c>
      <c r="R121" s="3" t="str">
        <f>IF(OR(G121="12R",G121="12L"),_xlfn.XLOOKUP(C121,DB!$A$2:$A$255,DB!$B$2:$B$255,""),IF(OR(G121="30L",G121="30R"),_xlfn.XLOOKUP(C121,DB!$A$2:$A$255,DB!$C$2:$C$255,""),""))</f>
        <v>UDGUV</v>
      </c>
      <c r="S121" s="3">
        <f t="shared" si="1"/>
        <v>18</v>
      </c>
      <c r="T121" s="3" t="str">
        <f>_xlfn.XLOOKUP(C121,DB!$A$2:$A$255,DB!$D$2:$D$255,"")</f>
        <v>Sector 2</v>
      </c>
    </row>
    <row r="122" spans="1:20" x14ac:dyDescent="0.2">
      <c r="A122" s="20" t="s">
        <v>419</v>
      </c>
      <c r="B122" s="20" t="s">
        <v>18</v>
      </c>
      <c r="C122" s="20" t="s">
        <v>101</v>
      </c>
      <c r="D122" s="20" t="s">
        <v>34</v>
      </c>
      <c r="E122" s="20" t="s">
        <v>640</v>
      </c>
      <c r="F122" s="21">
        <v>46321.785879629635</v>
      </c>
      <c r="G122" s="20" t="s">
        <v>22</v>
      </c>
      <c r="H122" s="20" t="s">
        <v>184</v>
      </c>
      <c r="I122" s="22">
        <v>380</v>
      </c>
      <c r="J122" s="20" t="s">
        <v>23</v>
      </c>
      <c r="K122" s="20" t="s">
        <v>152</v>
      </c>
      <c r="L122" s="22">
        <v>859</v>
      </c>
      <c r="M122" s="20" t="s">
        <v>46</v>
      </c>
      <c r="N122" s="21">
        <v>46321.832951388889</v>
      </c>
      <c r="O122" s="22">
        <v>360</v>
      </c>
      <c r="P122" s="20" t="s">
        <v>26</v>
      </c>
      <c r="Q122" s="22">
        <v>190</v>
      </c>
      <c r="R122" s="3" t="str">
        <f>IF(OR(G122="12R",G122="12L"),_xlfn.XLOOKUP(C122,DB!$A$2:$A$255,DB!$B$2:$B$255,""),IF(OR(G122="30L",G122="30R"),_xlfn.XLOOKUP(C122,DB!$A$2:$A$255,DB!$C$2:$C$255,""),""))</f>
        <v>UDGUV</v>
      </c>
      <c r="S122" s="3">
        <f t="shared" si="1"/>
        <v>18</v>
      </c>
      <c r="T122" s="3" t="str">
        <f>_xlfn.XLOOKUP(C122,DB!$A$2:$A$255,DB!$D$2:$D$255,"")</f>
        <v>Sector 2</v>
      </c>
    </row>
    <row r="123" spans="1:20" x14ac:dyDescent="0.2">
      <c r="A123" s="20" t="s">
        <v>339</v>
      </c>
      <c r="B123" s="20" t="s">
        <v>18</v>
      </c>
      <c r="C123" s="20" t="s">
        <v>193</v>
      </c>
      <c r="D123" s="20" t="s">
        <v>20</v>
      </c>
      <c r="E123" s="20" t="s">
        <v>7184</v>
      </c>
      <c r="F123" s="21">
        <v>46321.788078703699</v>
      </c>
      <c r="G123" s="20" t="s">
        <v>22</v>
      </c>
      <c r="H123" s="20" t="s">
        <v>7801</v>
      </c>
      <c r="I123" s="22">
        <v>380</v>
      </c>
      <c r="J123" s="20" t="s">
        <v>23</v>
      </c>
      <c r="K123" s="20" t="s">
        <v>24</v>
      </c>
      <c r="L123" s="22">
        <v>836</v>
      </c>
      <c r="M123" s="20" t="s">
        <v>193</v>
      </c>
      <c r="N123" s="21">
        <v>46321.835451388892</v>
      </c>
      <c r="O123" s="22">
        <v>15</v>
      </c>
      <c r="P123" s="20" t="s">
        <v>26</v>
      </c>
      <c r="Q123" s="22">
        <v>190</v>
      </c>
      <c r="R123" s="3" t="str">
        <f>IF(OR(G123="12R",G123="12L"),_xlfn.XLOOKUP(C123,DB!$A$2:$A$255,DB!$B$2:$B$255,""),IF(OR(G123="30L",G123="30R"),_xlfn.XLOOKUP(C123,DB!$A$2:$A$255,DB!$C$2:$C$255,""),""))</f>
        <v>UDGUV</v>
      </c>
      <c r="S123" s="3">
        <f t="shared" si="1"/>
        <v>18</v>
      </c>
      <c r="T123" s="3" t="str">
        <f>_xlfn.XLOOKUP(C123,DB!$A$2:$A$255,DB!$D$2:$D$255,"")</f>
        <v>Sector 2</v>
      </c>
    </row>
    <row r="124" spans="1:20" x14ac:dyDescent="0.2">
      <c r="A124" s="20" t="s">
        <v>7071</v>
      </c>
      <c r="B124" s="20" t="s">
        <v>18</v>
      </c>
      <c r="C124" s="20" t="s">
        <v>18</v>
      </c>
      <c r="D124" s="20" t="s">
        <v>416</v>
      </c>
      <c r="E124" s="20"/>
      <c r="F124" s="21">
        <v>46321.790567129632</v>
      </c>
      <c r="G124" s="20" t="s">
        <v>22</v>
      </c>
      <c r="H124" s="20" t="s">
        <v>7802</v>
      </c>
      <c r="I124" s="22">
        <v>15</v>
      </c>
      <c r="J124" s="20" t="s">
        <v>139</v>
      </c>
      <c r="K124" s="20" t="s">
        <v>51</v>
      </c>
      <c r="L124" s="22">
        <v>144</v>
      </c>
      <c r="M124" s="20" t="s">
        <v>18</v>
      </c>
      <c r="N124" s="21">
        <v>46321.843576388885</v>
      </c>
      <c r="O124" s="22">
        <v>0</v>
      </c>
      <c r="P124" s="20" t="s">
        <v>137</v>
      </c>
      <c r="Q124" s="22">
        <v>927</v>
      </c>
      <c r="R124" s="3" t="str">
        <f>IF(OR(G124="12R",G124="12L"),_xlfn.XLOOKUP(C124,DB!$A$2:$A$255,DB!$B$2:$B$255,""),IF(OR(G124="30L",G124="30R"),_xlfn.XLOOKUP(C124,DB!$A$2:$A$255,DB!$C$2:$C$255,""),""))</f>
        <v/>
      </c>
      <c r="S124" s="3">
        <f t="shared" si="1"/>
        <v>18</v>
      </c>
      <c r="T124" s="3" t="str">
        <f>_xlfn.XLOOKUP(C124,DB!$A$2:$A$255,DB!$D$2:$D$255,"")</f>
        <v/>
      </c>
    </row>
    <row r="125" spans="1:20" x14ac:dyDescent="0.2">
      <c r="A125" s="20" t="s">
        <v>6976</v>
      </c>
      <c r="B125" s="20" t="s">
        <v>18</v>
      </c>
      <c r="C125" s="20" t="s">
        <v>221</v>
      </c>
      <c r="D125" s="20" t="s">
        <v>603</v>
      </c>
      <c r="E125" s="20"/>
      <c r="F125" s="21">
        <v>46321.792037037041</v>
      </c>
      <c r="G125" s="20" t="s">
        <v>22</v>
      </c>
      <c r="H125" s="20" t="s">
        <v>7803</v>
      </c>
      <c r="I125" s="22">
        <v>380</v>
      </c>
      <c r="J125" s="20" t="s">
        <v>23</v>
      </c>
      <c r="K125" s="20" t="s">
        <v>51</v>
      </c>
      <c r="L125" s="22">
        <v>859</v>
      </c>
      <c r="M125" s="20" t="s">
        <v>46</v>
      </c>
      <c r="N125" s="21">
        <v>46321.84412037037</v>
      </c>
      <c r="O125" s="22">
        <v>360</v>
      </c>
      <c r="P125" s="20" t="s">
        <v>26</v>
      </c>
      <c r="Q125" s="22">
        <v>30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257</v>
      </c>
      <c r="B126" s="20" t="s">
        <v>18</v>
      </c>
      <c r="C126" s="20" t="s">
        <v>122</v>
      </c>
      <c r="D126" s="20" t="s">
        <v>44</v>
      </c>
      <c r="E126" s="20" t="s">
        <v>1711</v>
      </c>
      <c r="F126" s="21">
        <v>46321.792951388888</v>
      </c>
      <c r="G126" s="20" t="s">
        <v>22</v>
      </c>
      <c r="H126" s="20" t="s">
        <v>7804</v>
      </c>
      <c r="I126" s="22">
        <v>320</v>
      </c>
      <c r="J126" s="20" t="s">
        <v>23</v>
      </c>
      <c r="K126" s="20" t="s">
        <v>24</v>
      </c>
      <c r="L126" s="22">
        <v>568</v>
      </c>
      <c r="M126" s="20" t="s">
        <v>130</v>
      </c>
      <c r="N126" s="21">
        <v>46321.825532407413</v>
      </c>
      <c r="O126" s="22">
        <v>320</v>
      </c>
      <c r="P126" s="20" t="s">
        <v>26</v>
      </c>
      <c r="Q126" s="22">
        <v>40</v>
      </c>
      <c r="R126" s="3" t="str">
        <f>IF(OR(G126="12R",G126="12L"),_xlfn.XLOOKUP(C126,DB!$A$2:$A$255,DB!$B$2:$B$255,""),IF(OR(G126="30L",G126="30R"),_xlfn.XLOOKUP(C126,DB!$A$2:$A$255,DB!$C$2:$C$255,""),""))</f>
        <v>ENEBA</v>
      </c>
      <c r="S126" s="3">
        <f t="shared" si="1"/>
        <v>19</v>
      </c>
      <c r="T126" s="3" t="str">
        <f>_xlfn.XLOOKUP(C126,DB!$A$2:$A$255,DB!$D$2:$D$255,"")</f>
        <v>Sector 3</v>
      </c>
    </row>
    <row r="127" spans="1:20" x14ac:dyDescent="0.2">
      <c r="A127" s="20" t="s">
        <v>483</v>
      </c>
      <c r="B127" s="20" t="s">
        <v>18</v>
      </c>
      <c r="C127" s="20" t="s">
        <v>484</v>
      </c>
      <c r="D127" s="20" t="s">
        <v>20</v>
      </c>
      <c r="E127" s="20" t="s">
        <v>3838</v>
      </c>
      <c r="F127" s="21">
        <v>46321.793703703705</v>
      </c>
      <c r="G127" s="20" t="s">
        <v>22</v>
      </c>
      <c r="H127" s="20" t="s">
        <v>7805</v>
      </c>
      <c r="I127" s="22">
        <v>380</v>
      </c>
      <c r="J127" s="20" t="s">
        <v>23</v>
      </c>
      <c r="K127" s="20" t="s">
        <v>24</v>
      </c>
      <c r="L127" s="22">
        <v>1013</v>
      </c>
      <c r="M127" s="20" t="s">
        <v>486</v>
      </c>
      <c r="N127" s="21">
        <v>46321.847303240742</v>
      </c>
      <c r="O127" s="22">
        <v>229</v>
      </c>
      <c r="P127" s="20" t="s">
        <v>26</v>
      </c>
      <c r="Q127" s="22">
        <v>190</v>
      </c>
      <c r="R127" s="3" t="str">
        <f>IF(OR(G127="12R",G127="12L"),_xlfn.XLOOKUP(C127,DB!$A$2:$A$255,DB!$B$2:$B$255,""),IF(OR(G127="30L",G127="30R"),_xlfn.XLOOKUP(C127,DB!$A$2:$A$255,DB!$C$2:$C$255,""),""))</f>
        <v>UDGUV</v>
      </c>
      <c r="S127" s="3">
        <f t="shared" si="1"/>
        <v>19</v>
      </c>
      <c r="T127" s="3" t="str">
        <f>_xlfn.XLOOKUP(C127,DB!$A$2:$A$255,DB!$D$2:$D$255,"")</f>
        <v>Sector 2</v>
      </c>
    </row>
    <row r="128" spans="1:20" x14ac:dyDescent="0.2">
      <c r="A128" s="20" t="s">
        <v>621</v>
      </c>
      <c r="B128" s="20" t="s">
        <v>18</v>
      </c>
      <c r="C128" s="20" t="s">
        <v>28</v>
      </c>
      <c r="D128" s="20" t="s">
        <v>116</v>
      </c>
      <c r="E128" s="20" t="s">
        <v>7806</v>
      </c>
      <c r="F128" s="21">
        <v>46321.794664351852</v>
      </c>
      <c r="G128" s="20" t="s">
        <v>22</v>
      </c>
      <c r="H128" s="20" t="s">
        <v>7807</v>
      </c>
      <c r="I128" s="22">
        <v>400</v>
      </c>
      <c r="J128" s="20" t="s">
        <v>23</v>
      </c>
      <c r="K128" s="20" t="s">
        <v>24</v>
      </c>
      <c r="L128" s="22">
        <v>437</v>
      </c>
      <c r="M128" s="20" t="s">
        <v>204</v>
      </c>
      <c r="N128" s="21">
        <v>46321.820636574077</v>
      </c>
      <c r="O128" s="22">
        <v>400</v>
      </c>
      <c r="P128" s="20" t="s">
        <v>26</v>
      </c>
      <c r="Q128" s="22">
        <v>40</v>
      </c>
      <c r="R128" s="3" t="str">
        <f>IF(OR(G128="12R",G128="12L"),_xlfn.XLOOKUP(C128,DB!$A$2:$A$255,DB!$B$2:$B$255,""),IF(OR(G128="30L",G128="30R"),_xlfn.XLOOKUP(C128,DB!$A$2:$A$255,DB!$C$2:$C$255,""),""))</f>
        <v>OMSUK</v>
      </c>
      <c r="S128" s="3">
        <f t="shared" si="1"/>
        <v>19</v>
      </c>
      <c r="T128" s="3" t="str">
        <f>_xlfn.XLOOKUP(C128,DB!$A$2:$A$255,DB!$D$2:$D$255,"")</f>
        <v>Sector 3</v>
      </c>
    </row>
    <row r="129" spans="1:20" x14ac:dyDescent="0.2">
      <c r="A129" s="20" t="s">
        <v>7446</v>
      </c>
      <c r="B129" s="20" t="s">
        <v>18</v>
      </c>
      <c r="C129" s="20" t="s">
        <v>626</v>
      </c>
      <c r="D129" s="20" t="s">
        <v>241</v>
      </c>
      <c r="E129" s="20" t="s">
        <v>5241</v>
      </c>
      <c r="F129" s="21">
        <v>46321.79619212963</v>
      </c>
      <c r="G129" s="20" t="s">
        <v>22</v>
      </c>
      <c r="H129" s="20" t="s">
        <v>7808</v>
      </c>
      <c r="I129" s="22">
        <v>350</v>
      </c>
      <c r="J129" s="20" t="s">
        <v>23</v>
      </c>
      <c r="K129" s="20" t="s">
        <v>24</v>
      </c>
      <c r="L129" s="22">
        <v>359</v>
      </c>
      <c r="M129" s="20" t="s">
        <v>6789</v>
      </c>
      <c r="N129" s="21">
        <v>46321.817118055551</v>
      </c>
      <c r="O129" s="22">
        <v>370</v>
      </c>
      <c r="P129" s="20" t="s">
        <v>26</v>
      </c>
      <c r="Q129" s="22">
        <v>40</v>
      </c>
      <c r="R129" s="3" t="str">
        <f>IF(OR(G129="12R",G129="12L"),_xlfn.XLOOKUP(C129,DB!$A$2:$A$255,DB!$B$2:$B$255,""),IF(OR(G129="30L",G129="30R"),_xlfn.XLOOKUP(C129,DB!$A$2:$A$255,DB!$C$2:$C$255,""),""))</f>
        <v>OMSUK</v>
      </c>
      <c r="S129" s="3">
        <f t="shared" si="1"/>
        <v>19</v>
      </c>
      <c r="T129" s="3" t="str">
        <f>_xlfn.XLOOKUP(C129,DB!$A$2:$A$255,DB!$D$2:$D$255,"")</f>
        <v>Sector 3</v>
      </c>
    </row>
    <row r="130" spans="1:20" x14ac:dyDescent="0.2">
      <c r="A130" s="20" t="s">
        <v>7514</v>
      </c>
      <c r="B130" s="20" t="s">
        <v>18</v>
      </c>
      <c r="C130" s="20" t="s">
        <v>43</v>
      </c>
      <c r="D130" s="20" t="s">
        <v>29</v>
      </c>
      <c r="E130" s="20" t="s">
        <v>7809</v>
      </c>
      <c r="F130" s="21">
        <v>46321.797164351854</v>
      </c>
      <c r="G130" s="20" t="s">
        <v>22</v>
      </c>
      <c r="H130" s="20" t="s">
        <v>7810</v>
      </c>
      <c r="I130" s="22">
        <v>380</v>
      </c>
      <c r="J130" s="20" t="s">
        <v>23</v>
      </c>
      <c r="K130" s="20" t="s">
        <v>24</v>
      </c>
      <c r="L130" s="22">
        <v>870</v>
      </c>
      <c r="M130" s="20" t="s">
        <v>46</v>
      </c>
      <c r="N130" s="21">
        <v>46321.842824074076</v>
      </c>
      <c r="O130" s="22">
        <v>380</v>
      </c>
      <c r="P130" s="20" t="s">
        <v>26</v>
      </c>
      <c r="Q130" s="22">
        <v>190</v>
      </c>
      <c r="R130" s="3" t="str">
        <f>IF(OR(G130="12R",G130="12L"),_xlfn.XLOOKUP(C130,DB!$A$2:$A$255,DB!$B$2:$B$255,""),IF(OR(G130="30L",G130="30R"),_xlfn.XLOOKUP(C130,DB!$A$2:$A$255,DB!$C$2:$C$255,""),""))</f>
        <v>UDGUV</v>
      </c>
      <c r="S130" s="3">
        <f t="shared" si="1"/>
        <v>19</v>
      </c>
      <c r="T130" s="3" t="str">
        <f>_xlfn.XLOOKUP(C130,DB!$A$2:$A$255,DB!$D$2:$D$255,"")</f>
        <v>Sector 2</v>
      </c>
    </row>
    <row r="131" spans="1:20" x14ac:dyDescent="0.2">
      <c r="A131" s="20" t="s">
        <v>258</v>
      </c>
      <c r="B131" s="20" t="s">
        <v>18</v>
      </c>
      <c r="C131" s="20" t="s">
        <v>128</v>
      </c>
      <c r="D131" s="20" t="s">
        <v>61</v>
      </c>
      <c r="E131" s="20" t="s">
        <v>715</v>
      </c>
      <c r="F131" s="21">
        <v>46321.798368055555</v>
      </c>
      <c r="G131" s="20" t="s">
        <v>22</v>
      </c>
      <c r="H131" s="20" t="s">
        <v>7811</v>
      </c>
      <c r="I131" s="22">
        <v>320</v>
      </c>
      <c r="J131" s="20" t="s">
        <v>23</v>
      </c>
      <c r="K131" s="20" t="s">
        <v>24</v>
      </c>
      <c r="L131" s="22">
        <v>554</v>
      </c>
      <c r="M131" s="20" t="s">
        <v>130</v>
      </c>
      <c r="N131" s="21">
        <v>46321.829201388886</v>
      </c>
      <c r="O131" s="22">
        <v>340</v>
      </c>
      <c r="P131" s="20" t="s">
        <v>26</v>
      </c>
      <c r="Q131" s="22">
        <v>40</v>
      </c>
      <c r="R131" s="3" t="str">
        <f>IF(OR(G131="12R",G131="12L"),_xlfn.XLOOKUP(C131,DB!$A$2:$A$255,DB!$B$2:$B$255,""),IF(OR(G131="30L",G131="30R"),_xlfn.XLOOKUP(C131,DB!$A$2:$A$255,DB!$C$2:$C$255,""),""))</f>
        <v>ENEBA</v>
      </c>
      <c r="S131" s="3">
        <f t="shared" ref="S131:S194" si="2">HOUR(F131)</f>
        <v>19</v>
      </c>
      <c r="T131" s="3" t="str">
        <f>_xlfn.XLOOKUP(C131,DB!$A$2:$A$255,DB!$D$2:$D$255,"")</f>
        <v>Sector 3</v>
      </c>
    </row>
    <row r="132" spans="1:20" x14ac:dyDescent="0.2">
      <c r="A132" s="20" t="s">
        <v>289</v>
      </c>
      <c r="B132" s="20" t="s">
        <v>18</v>
      </c>
      <c r="C132" s="20" t="s">
        <v>97</v>
      </c>
      <c r="D132" s="20" t="s">
        <v>54</v>
      </c>
      <c r="E132" s="20" t="s">
        <v>112</v>
      </c>
      <c r="F132" s="21">
        <v>46321.799398148149</v>
      </c>
      <c r="G132" s="20" t="s">
        <v>22</v>
      </c>
      <c r="H132" s="20" t="s">
        <v>7812</v>
      </c>
      <c r="I132" s="22">
        <v>380</v>
      </c>
      <c r="J132" s="20" t="s">
        <v>23</v>
      </c>
      <c r="K132" s="20" t="s">
        <v>24</v>
      </c>
      <c r="L132" s="22">
        <v>888</v>
      </c>
      <c r="M132" s="20" t="s">
        <v>2979</v>
      </c>
      <c r="N132" s="21">
        <v>46321.847418981481</v>
      </c>
      <c r="O132" s="22">
        <v>240</v>
      </c>
      <c r="P132" s="20" t="s">
        <v>26</v>
      </c>
      <c r="Q132" s="22">
        <v>190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7499</v>
      </c>
      <c r="B133" s="20" t="s">
        <v>18</v>
      </c>
      <c r="C133" s="20" t="s">
        <v>144</v>
      </c>
      <c r="D133" s="20" t="s">
        <v>4607</v>
      </c>
      <c r="E133" s="20" t="s">
        <v>7813</v>
      </c>
      <c r="F133" s="21">
        <v>46321.800289351857</v>
      </c>
      <c r="G133" s="20" t="s">
        <v>22</v>
      </c>
      <c r="H133" s="20" t="s">
        <v>7814</v>
      </c>
      <c r="I133" s="22">
        <v>390</v>
      </c>
      <c r="J133" s="20" t="s">
        <v>23</v>
      </c>
      <c r="K133" s="20" t="s">
        <v>24</v>
      </c>
      <c r="L133" s="22">
        <v>352</v>
      </c>
      <c r="M133" s="20" t="s">
        <v>6789</v>
      </c>
      <c r="N133" s="21">
        <v>46321.819594907407</v>
      </c>
      <c r="O133" s="22">
        <v>390</v>
      </c>
      <c r="P133" s="20" t="s">
        <v>41</v>
      </c>
      <c r="Q133" s="22">
        <v>40</v>
      </c>
      <c r="R133" s="3" t="str">
        <f>IF(OR(G133="12R",G133="12L"),_xlfn.XLOOKUP(C133,DB!$A$2:$A$255,DB!$B$2:$B$255,""),IF(OR(G133="30L",G133="30R"),_xlfn.XLOOKUP(C133,DB!$A$2:$A$255,DB!$C$2:$C$255,""),""))</f>
        <v>OMSUK</v>
      </c>
      <c r="S133" s="3">
        <f t="shared" si="2"/>
        <v>19</v>
      </c>
      <c r="T133" s="3" t="str">
        <f>_xlfn.XLOOKUP(C133,DB!$A$2:$A$255,DB!$D$2:$D$255,"")</f>
        <v>Sector 3</v>
      </c>
    </row>
    <row r="134" spans="1:20" x14ac:dyDescent="0.2">
      <c r="A134" s="20" t="s">
        <v>7546</v>
      </c>
      <c r="B134" s="20" t="s">
        <v>18</v>
      </c>
      <c r="C134" s="20" t="s">
        <v>203</v>
      </c>
      <c r="D134" s="20" t="s">
        <v>20</v>
      </c>
      <c r="E134" s="20" t="s">
        <v>7815</v>
      </c>
      <c r="F134" s="21">
        <v>46321.802141203705</v>
      </c>
      <c r="G134" s="20" t="s">
        <v>22</v>
      </c>
      <c r="H134" s="20" t="s">
        <v>7816</v>
      </c>
      <c r="I134" s="22">
        <v>320</v>
      </c>
      <c r="J134" s="20" t="s">
        <v>23</v>
      </c>
      <c r="K134" s="20" t="s">
        <v>24</v>
      </c>
      <c r="L134" s="22">
        <v>380</v>
      </c>
      <c r="M134" s="20" t="s">
        <v>7817</v>
      </c>
      <c r="N134" s="21">
        <v>46321.823206018518</v>
      </c>
      <c r="O134" s="22">
        <v>320</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509</v>
      </c>
      <c r="B135" s="20" t="s">
        <v>18</v>
      </c>
      <c r="C135" s="20" t="s">
        <v>134</v>
      </c>
      <c r="D135" s="20" t="s">
        <v>20</v>
      </c>
      <c r="E135" s="20" t="s">
        <v>7818</v>
      </c>
      <c r="F135" s="21">
        <v>46321.803530092591</v>
      </c>
      <c r="G135" s="20" t="s">
        <v>22</v>
      </c>
      <c r="H135" s="20" t="s">
        <v>7819</v>
      </c>
      <c r="I135" s="22">
        <v>330</v>
      </c>
      <c r="J135" s="20" t="s">
        <v>23</v>
      </c>
      <c r="K135" s="20" t="s">
        <v>24</v>
      </c>
      <c r="L135" s="22">
        <v>359</v>
      </c>
      <c r="M135" s="20" t="s">
        <v>6789</v>
      </c>
      <c r="N135" s="21">
        <v>46321.823425925926</v>
      </c>
      <c r="O135" s="22">
        <v>310</v>
      </c>
      <c r="P135" s="20" t="s">
        <v>26</v>
      </c>
      <c r="Q135" s="22">
        <v>40</v>
      </c>
      <c r="R135" s="3" t="str">
        <f>IF(OR(G135="12R",G135="12L"),_xlfn.XLOOKUP(C135,DB!$A$2:$A$255,DB!$B$2:$B$255,""),IF(OR(G135="30L",G135="30R"),_xlfn.XLOOKUP(C135,DB!$A$2:$A$255,DB!$C$2:$C$255,""),""))</f>
        <v>ENEBA</v>
      </c>
      <c r="S135" s="3">
        <f t="shared" si="2"/>
        <v>19</v>
      </c>
      <c r="T135" s="3" t="str">
        <f>_xlfn.XLOOKUP(C135,DB!$A$2:$A$255,DB!$D$2:$D$255,"")</f>
        <v>Sector 3</v>
      </c>
    </row>
    <row r="136" spans="1:20" x14ac:dyDescent="0.2">
      <c r="A136" s="20" t="s">
        <v>3096</v>
      </c>
      <c r="B136" s="20" t="s">
        <v>18</v>
      </c>
      <c r="C136" s="20" t="s">
        <v>205</v>
      </c>
      <c r="D136" s="20" t="s">
        <v>34</v>
      </c>
      <c r="E136" s="20" t="s">
        <v>7820</v>
      </c>
      <c r="F136" s="21">
        <v>46321.804594907408</v>
      </c>
      <c r="G136" s="20" t="s">
        <v>22</v>
      </c>
      <c r="H136" s="20" t="s">
        <v>2581</v>
      </c>
      <c r="I136" s="22">
        <v>350</v>
      </c>
      <c r="J136" s="20" t="s">
        <v>23</v>
      </c>
      <c r="K136" s="20" t="s">
        <v>24</v>
      </c>
      <c r="L136" s="22">
        <v>133</v>
      </c>
      <c r="M136" s="20" t="s">
        <v>40</v>
      </c>
      <c r="N136" s="21">
        <v>46321.813715277778</v>
      </c>
      <c r="O136" s="22">
        <v>233</v>
      </c>
      <c r="P136" s="20" t="s">
        <v>26</v>
      </c>
      <c r="Q136" s="22">
        <v>190</v>
      </c>
      <c r="R136" s="3" t="str">
        <f>IF(OR(G136="12R",G136="12L"),_xlfn.XLOOKUP(C136,DB!$A$2:$A$255,DB!$B$2:$B$255,""),IF(OR(G136="30L",G136="30R"),_xlfn.XLOOKUP(C136,DB!$A$2:$A$255,DB!$C$2:$C$255,""),""))</f>
        <v>NUDAL</v>
      </c>
      <c r="S136" s="3">
        <f t="shared" si="2"/>
        <v>19</v>
      </c>
      <c r="T136" s="3" t="str">
        <f>_xlfn.XLOOKUP(C136,DB!$A$2:$A$255,DB!$D$2:$D$255,"")</f>
        <v>Sector 3</v>
      </c>
    </row>
    <row r="137" spans="1:20" x14ac:dyDescent="0.2">
      <c r="A137" s="20" t="s">
        <v>245</v>
      </c>
      <c r="B137" s="20" t="s">
        <v>18</v>
      </c>
      <c r="C137" s="20" t="s">
        <v>246</v>
      </c>
      <c r="D137" s="20" t="s">
        <v>247</v>
      </c>
      <c r="E137" s="20" t="s">
        <v>6762</v>
      </c>
      <c r="F137" s="21">
        <v>46321.806435185186</v>
      </c>
      <c r="G137" s="20" t="s">
        <v>22</v>
      </c>
      <c r="H137" s="20" t="s">
        <v>7821</v>
      </c>
      <c r="I137" s="22">
        <v>100</v>
      </c>
      <c r="J137" s="20" t="s">
        <v>23</v>
      </c>
      <c r="K137" s="20" t="s">
        <v>24</v>
      </c>
      <c r="L137" s="22">
        <v>338</v>
      </c>
      <c r="M137" s="20" t="s">
        <v>246</v>
      </c>
      <c r="N137" s="21">
        <v>46321.861782407403</v>
      </c>
      <c r="O137" s="22">
        <v>0</v>
      </c>
      <c r="P137" s="20" t="s">
        <v>137</v>
      </c>
      <c r="Q137" s="22">
        <v>40</v>
      </c>
      <c r="R137" s="3" t="str">
        <f>IF(OR(G137="12R",G137="12L"),_xlfn.XLOOKUP(C137,DB!$A$2:$A$255,DB!$B$2:$B$255,""),IF(OR(G137="30L",G137="30R"),_xlfn.XLOOKUP(C137,DB!$A$2:$A$255,DB!$C$2:$C$255,""),""))</f>
        <v>CZM</v>
      </c>
      <c r="S137" s="3">
        <f t="shared" si="2"/>
        <v>19</v>
      </c>
      <c r="T137" s="3" t="str">
        <f>_xlfn.XLOOKUP(C137,DB!$A$2:$A$255,DB!$D$2:$D$255,"")</f>
        <v>Sector 7</v>
      </c>
    </row>
    <row r="138" spans="1:20" x14ac:dyDescent="0.2">
      <c r="A138" s="20" t="s">
        <v>422</v>
      </c>
      <c r="B138" s="20" t="s">
        <v>18</v>
      </c>
      <c r="C138" s="20" t="s">
        <v>423</v>
      </c>
      <c r="D138" s="20" t="s">
        <v>61</v>
      </c>
      <c r="E138" s="20" t="s">
        <v>1165</v>
      </c>
      <c r="F138" s="21">
        <v>46321.808263888888</v>
      </c>
      <c r="G138" s="20" t="s">
        <v>22</v>
      </c>
      <c r="H138" s="20" t="s">
        <v>7822</v>
      </c>
      <c r="I138" s="22">
        <v>320</v>
      </c>
      <c r="J138" s="20" t="s">
        <v>23</v>
      </c>
      <c r="K138" s="20" t="s">
        <v>24</v>
      </c>
      <c r="L138" s="22">
        <v>375</v>
      </c>
      <c r="M138" s="20" t="s">
        <v>269</v>
      </c>
      <c r="N138" s="21">
        <v>46321.830081018517</v>
      </c>
      <c r="O138" s="22">
        <v>300</v>
      </c>
      <c r="P138" s="20" t="s">
        <v>26</v>
      </c>
      <c r="Q138" s="22">
        <v>40</v>
      </c>
      <c r="R138" s="3" t="str">
        <f>IF(OR(G138="12R",G138="12L"),_xlfn.XLOOKUP(C138,DB!$A$2:$A$255,DB!$B$2:$B$255,""),IF(OR(G138="30L",G138="30R"),_xlfn.XLOOKUP(C138,DB!$A$2:$A$255,DB!$C$2:$C$255,""),""))</f>
        <v>ENEBA</v>
      </c>
      <c r="S138" s="3">
        <f t="shared" si="2"/>
        <v>19</v>
      </c>
      <c r="T138" s="3" t="str">
        <f>_xlfn.XLOOKUP(C138,DB!$A$2:$A$255,DB!$D$2:$D$255,"")</f>
        <v>Sector 3</v>
      </c>
    </row>
    <row r="139" spans="1:20" x14ac:dyDescent="0.2">
      <c r="A139" s="20" t="s">
        <v>263</v>
      </c>
      <c r="B139" s="20" t="s">
        <v>18</v>
      </c>
      <c r="C139" s="20" t="s">
        <v>115</v>
      </c>
      <c r="D139" s="20" t="s">
        <v>44</v>
      </c>
      <c r="E139" s="20" t="s">
        <v>7823</v>
      </c>
      <c r="F139" s="21">
        <v>46321.809687500005</v>
      </c>
      <c r="G139" s="20" t="s">
        <v>22</v>
      </c>
      <c r="H139" s="20" t="s">
        <v>7824</v>
      </c>
      <c r="I139" s="22">
        <v>330</v>
      </c>
      <c r="J139" s="20" t="s">
        <v>23</v>
      </c>
      <c r="K139" s="20" t="s">
        <v>24</v>
      </c>
      <c r="L139" s="22">
        <v>150</v>
      </c>
      <c r="M139" s="20" t="s">
        <v>117</v>
      </c>
      <c r="N139" s="21">
        <v>46321.82</v>
      </c>
      <c r="O139" s="22">
        <v>251</v>
      </c>
      <c r="P139" s="20" t="s">
        <v>26</v>
      </c>
      <c r="Q139" s="22">
        <v>190</v>
      </c>
      <c r="R139" s="3" t="str">
        <f>IF(OR(G139="12R",G139="12L"),_xlfn.XLOOKUP(C139,DB!$A$2:$A$255,DB!$B$2:$B$255,""),IF(OR(G139="30L",G139="30R"),_xlfn.XLOOKUP(C139,DB!$A$2:$A$255,DB!$C$2:$C$255,""),""))</f>
        <v>TAKUX</v>
      </c>
      <c r="S139" s="3">
        <f t="shared" si="2"/>
        <v>19</v>
      </c>
      <c r="T139" s="3" t="str">
        <f>_xlfn.XLOOKUP(C139,DB!$A$2:$A$255,DB!$D$2:$D$255,"")</f>
        <v>Sector 7</v>
      </c>
    </row>
    <row r="140" spans="1:20" x14ac:dyDescent="0.2">
      <c r="A140" s="20" t="s">
        <v>7521</v>
      </c>
      <c r="B140" s="20" t="s">
        <v>18</v>
      </c>
      <c r="C140" s="20" t="s">
        <v>203</v>
      </c>
      <c r="D140" s="20" t="s">
        <v>44</v>
      </c>
      <c r="E140" s="20" t="s">
        <v>5157</v>
      </c>
      <c r="F140" s="21">
        <v>46321.810995370368</v>
      </c>
      <c r="G140" s="20" t="s">
        <v>22</v>
      </c>
      <c r="H140" s="20" t="s">
        <v>7825</v>
      </c>
      <c r="I140" s="22">
        <v>320</v>
      </c>
      <c r="J140" s="20" t="s">
        <v>23</v>
      </c>
      <c r="K140" s="20" t="s">
        <v>24</v>
      </c>
      <c r="L140" s="22">
        <v>383</v>
      </c>
      <c r="M140" s="20" t="s">
        <v>269</v>
      </c>
      <c r="N140" s="21">
        <v>46321.833634259259</v>
      </c>
      <c r="O140" s="22">
        <v>320</v>
      </c>
      <c r="P140" s="20" t="s">
        <v>26</v>
      </c>
      <c r="Q140" s="22">
        <v>40</v>
      </c>
      <c r="R140" s="3" t="str">
        <f>IF(OR(G140="12R",G140="12L"),_xlfn.XLOOKUP(C140,DB!$A$2:$A$255,DB!$B$2:$B$255,""),IF(OR(G140="30L",G140="30R"),_xlfn.XLOOKUP(C140,DB!$A$2:$A$255,DB!$C$2:$C$255,""),""))</f>
        <v>ENEBA</v>
      </c>
      <c r="S140" s="3">
        <f t="shared" si="2"/>
        <v>19</v>
      </c>
      <c r="T140" s="3" t="str">
        <f>_xlfn.XLOOKUP(C140,DB!$A$2:$A$255,DB!$D$2:$D$255,"")</f>
        <v>Sector 3</v>
      </c>
    </row>
    <row r="141" spans="1:20" x14ac:dyDescent="0.2">
      <c r="A141" s="20" t="s">
        <v>7511</v>
      </c>
      <c r="B141" s="20" t="s">
        <v>18</v>
      </c>
      <c r="C141" s="20" t="s">
        <v>28</v>
      </c>
      <c r="D141" s="20" t="s">
        <v>4607</v>
      </c>
      <c r="E141" s="20" t="s">
        <v>7512</v>
      </c>
      <c r="F141" s="21">
        <v>46321.812384259261</v>
      </c>
      <c r="G141" s="20" t="s">
        <v>22</v>
      </c>
      <c r="H141" s="20" t="s">
        <v>7826</v>
      </c>
      <c r="I141" s="22">
        <v>350</v>
      </c>
      <c r="J141" s="20" t="s">
        <v>23</v>
      </c>
      <c r="K141" s="20" t="s">
        <v>24</v>
      </c>
      <c r="L141" s="22">
        <v>359</v>
      </c>
      <c r="M141" s="20" t="s">
        <v>6789</v>
      </c>
      <c r="N141" s="21">
        <v>46321.831562499996</v>
      </c>
      <c r="O141" s="22">
        <v>350</v>
      </c>
      <c r="P141" s="20" t="s">
        <v>41</v>
      </c>
      <c r="Q141" s="22">
        <v>40</v>
      </c>
      <c r="R141" s="3" t="str">
        <f>IF(OR(G141="12R",G141="12L"),_xlfn.XLOOKUP(C141,DB!$A$2:$A$255,DB!$B$2:$B$255,""),IF(OR(G141="30L",G141="30R"),_xlfn.XLOOKUP(C141,DB!$A$2:$A$255,DB!$C$2:$C$255,""),""))</f>
        <v>OMSUK</v>
      </c>
      <c r="S141" s="3">
        <f t="shared" si="2"/>
        <v>19</v>
      </c>
      <c r="T141" s="3" t="str">
        <f>_xlfn.XLOOKUP(C141,DB!$A$2:$A$255,DB!$D$2:$D$255,"")</f>
        <v>Sector 3</v>
      </c>
    </row>
    <row r="142" spans="1:20" x14ac:dyDescent="0.2">
      <c r="A142" s="20" t="s">
        <v>494</v>
      </c>
      <c r="B142" s="20" t="s">
        <v>18</v>
      </c>
      <c r="C142" s="20" t="s">
        <v>282</v>
      </c>
      <c r="D142" s="20" t="s">
        <v>129</v>
      </c>
      <c r="E142" s="20" t="s">
        <v>594</v>
      </c>
      <c r="F142" s="21">
        <v>46321.814212962963</v>
      </c>
      <c r="G142" s="20" t="s">
        <v>22</v>
      </c>
      <c r="H142" s="20" t="s">
        <v>7827</v>
      </c>
      <c r="I142" s="22">
        <v>370</v>
      </c>
      <c r="J142" s="20" t="s">
        <v>23</v>
      </c>
      <c r="K142" s="20" t="s">
        <v>24</v>
      </c>
      <c r="L142" s="22">
        <v>135</v>
      </c>
      <c r="M142" s="20" t="s">
        <v>266</v>
      </c>
      <c r="N142" s="21">
        <v>46321.82304398148</v>
      </c>
      <c r="O142" s="22">
        <v>258</v>
      </c>
      <c r="P142" s="20" t="s">
        <v>26</v>
      </c>
      <c r="Q142" s="22">
        <v>190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270</v>
      </c>
      <c r="B143" s="20" t="s">
        <v>18</v>
      </c>
      <c r="C143" s="20" t="s">
        <v>134</v>
      </c>
      <c r="D143" s="20" t="s">
        <v>61</v>
      </c>
      <c r="E143" s="20" t="s">
        <v>7022</v>
      </c>
      <c r="F143" s="21">
        <v>46321.815555555557</v>
      </c>
      <c r="G143" s="20" t="s">
        <v>22</v>
      </c>
      <c r="H143" s="20" t="s">
        <v>7828</v>
      </c>
      <c r="I143" s="22">
        <v>330</v>
      </c>
      <c r="J143" s="20" t="s">
        <v>23</v>
      </c>
      <c r="K143" s="20" t="s">
        <v>24</v>
      </c>
      <c r="L143" s="22">
        <v>365</v>
      </c>
      <c r="M143" s="20" t="s">
        <v>31</v>
      </c>
      <c r="N143" s="21">
        <v>46321.837013888886</v>
      </c>
      <c r="O143" s="22">
        <v>310</v>
      </c>
      <c r="P143" s="20" t="s">
        <v>26</v>
      </c>
      <c r="Q143" s="22">
        <v>40</v>
      </c>
      <c r="R143" s="3" t="str">
        <f>IF(OR(G143="12R",G143="12L"),_xlfn.XLOOKUP(C143,DB!$A$2:$A$255,DB!$B$2:$B$255,""),IF(OR(G143="30L",G143="30R"),_xlfn.XLOOKUP(C143,DB!$A$2:$A$255,DB!$C$2:$C$255,""),""))</f>
        <v>ENEBA</v>
      </c>
      <c r="S143" s="3">
        <f t="shared" si="2"/>
        <v>19</v>
      </c>
      <c r="T143" s="3" t="str">
        <f>_xlfn.XLOOKUP(C143,DB!$A$2:$A$255,DB!$D$2:$D$255,"")</f>
        <v>Sector 3</v>
      </c>
    </row>
    <row r="144" spans="1:20" x14ac:dyDescent="0.2">
      <c r="A144" s="20" t="s">
        <v>316</v>
      </c>
      <c r="B144" s="20" t="s">
        <v>18</v>
      </c>
      <c r="C144" s="20" t="s">
        <v>317</v>
      </c>
      <c r="D144" s="20" t="s">
        <v>20</v>
      </c>
      <c r="E144" s="20" t="s">
        <v>7829</v>
      </c>
      <c r="F144" s="21">
        <v>46321.816828703704</v>
      </c>
      <c r="G144" s="20" t="s">
        <v>22</v>
      </c>
      <c r="H144" s="20" t="s">
        <v>7830</v>
      </c>
      <c r="I144" s="22">
        <v>280</v>
      </c>
      <c r="J144" s="20" t="s">
        <v>23</v>
      </c>
      <c r="K144" s="20" t="s">
        <v>24</v>
      </c>
      <c r="L144" s="22">
        <v>443</v>
      </c>
      <c r="M144" s="20" t="s">
        <v>204</v>
      </c>
      <c r="N144" s="21">
        <v>46321.843136574069</v>
      </c>
      <c r="O144" s="22">
        <v>280</v>
      </c>
      <c r="P144" s="20" t="s">
        <v>26</v>
      </c>
      <c r="Q144" s="22">
        <v>40</v>
      </c>
      <c r="R144" s="3" t="str">
        <f>IF(OR(G144="12R",G144="12L"),_xlfn.XLOOKUP(C144,DB!$A$2:$A$255,DB!$B$2:$B$255,""),IF(OR(G144="30L",G144="30R"),_xlfn.XLOOKUP(C144,DB!$A$2:$A$255,DB!$C$2:$C$255,""),""))</f>
        <v>UDGUV</v>
      </c>
      <c r="S144" s="3">
        <f t="shared" si="2"/>
        <v>19</v>
      </c>
      <c r="T144" s="3" t="str">
        <f>_xlfn.XLOOKUP(C144,DB!$A$2:$A$255,DB!$D$2:$D$255,"")</f>
        <v>Sector 2</v>
      </c>
    </row>
    <row r="145" spans="1:20" x14ac:dyDescent="0.2">
      <c r="A145" s="20" t="s">
        <v>275</v>
      </c>
      <c r="B145" s="20" t="s">
        <v>18</v>
      </c>
      <c r="C145" s="20" t="s">
        <v>276</v>
      </c>
      <c r="D145" s="20" t="s">
        <v>44</v>
      </c>
      <c r="E145" s="20" t="s">
        <v>3420</v>
      </c>
      <c r="F145" s="21">
        <v>46321.817870370374</v>
      </c>
      <c r="G145" s="20" t="s">
        <v>22</v>
      </c>
      <c r="H145" s="20" t="s">
        <v>7831</v>
      </c>
      <c r="I145" s="22">
        <v>300</v>
      </c>
      <c r="J145" s="20" t="s">
        <v>23</v>
      </c>
      <c r="K145" s="20" t="s">
        <v>24</v>
      </c>
      <c r="L145" s="22">
        <v>879</v>
      </c>
      <c r="M145" s="20" t="s">
        <v>36</v>
      </c>
      <c r="N145" s="21">
        <v>46321.865358796298</v>
      </c>
      <c r="O145" s="22">
        <v>320</v>
      </c>
      <c r="P145" s="20" t="s">
        <v>26</v>
      </c>
      <c r="Q145" s="22">
        <v>190</v>
      </c>
      <c r="R145" s="3" t="str">
        <f>IF(OR(G145="12R",G145="12L"),_xlfn.XLOOKUP(C145,DB!$A$2:$A$255,DB!$B$2:$B$255,""),IF(OR(G145="30L",G145="30R"),_xlfn.XLOOKUP(C145,DB!$A$2:$A$255,DB!$C$2:$C$255,""),""))</f>
        <v>UDGUV</v>
      </c>
      <c r="S145" s="3">
        <f t="shared" si="2"/>
        <v>19</v>
      </c>
      <c r="T145" s="3" t="str">
        <f>_xlfn.XLOOKUP(C145,DB!$A$2:$A$255,DB!$D$2:$D$255,"")</f>
        <v>Sector 2</v>
      </c>
    </row>
    <row r="146" spans="1:20" x14ac:dyDescent="0.2">
      <c r="A146" s="20" t="s">
        <v>7832</v>
      </c>
      <c r="B146" s="20" t="s">
        <v>18</v>
      </c>
      <c r="C146" s="20" t="s">
        <v>732</v>
      </c>
      <c r="D146" s="20" t="s">
        <v>29</v>
      </c>
      <c r="E146" s="20" t="s">
        <v>7833</v>
      </c>
      <c r="F146" s="21">
        <v>46321.819004629629</v>
      </c>
      <c r="G146" s="20" t="s">
        <v>22</v>
      </c>
      <c r="H146" s="20" t="s">
        <v>7834</v>
      </c>
      <c r="I146" s="22">
        <v>330</v>
      </c>
      <c r="J146" s="20" t="s">
        <v>23</v>
      </c>
      <c r="K146" s="20" t="s">
        <v>24</v>
      </c>
      <c r="L146" s="22">
        <v>356</v>
      </c>
      <c r="M146" s="20" t="s">
        <v>31</v>
      </c>
      <c r="N146" s="21">
        <v>46321.839502314819</v>
      </c>
      <c r="O146" s="22">
        <v>320</v>
      </c>
      <c r="P146" s="20" t="s">
        <v>26</v>
      </c>
      <c r="Q146" s="22">
        <v>40</v>
      </c>
      <c r="R146" s="3" t="str">
        <f>IF(OR(G146="12R",G146="12L"),_xlfn.XLOOKUP(C146,DB!$A$2:$A$255,DB!$B$2:$B$255,""),IF(OR(G146="30L",G146="30R"),_xlfn.XLOOKUP(C146,DB!$A$2:$A$255,DB!$C$2:$C$255,""),""))</f>
        <v>OMSUK</v>
      </c>
      <c r="S146" s="3">
        <f t="shared" si="2"/>
        <v>19</v>
      </c>
      <c r="T146" s="3" t="str">
        <f>_xlfn.XLOOKUP(C146,DB!$A$2:$A$255,DB!$D$2:$D$255,"")</f>
        <v>Sector 3</v>
      </c>
    </row>
    <row r="147" spans="1:20" x14ac:dyDescent="0.2">
      <c r="A147" s="20" t="s">
        <v>283</v>
      </c>
      <c r="B147" s="20" t="s">
        <v>18</v>
      </c>
      <c r="C147" s="20" t="s">
        <v>284</v>
      </c>
      <c r="D147" s="20" t="s">
        <v>34</v>
      </c>
      <c r="E147" s="20" t="s">
        <v>766</v>
      </c>
      <c r="F147" s="21">
        <v>46321.819803240738</v>
      </c>
      <c r="G147" s="20" t="s">
        <v>22</v>
      </c>
      <c r="H147" s="20" t="s">
        <v>7835</v>
      </c>
      <c r="I147" s="22">
        <v>380</v>
      </c>
      <c r="J147" s="20" t="s">
        <v>23</v>
      </c>
      <c r="K147" s="20" t="s">
        <v>24</v>
      </c>
      <c r="L147" s="22">
        <v>863</v>
      </c>
      <c r="M147" s="20" t="s">
        <v>4259</v>
      </c>
      <c r="N147" s="21">
        <v>46321.86854166667</v>
      </c>
      <c r="O147" s="22">
        <v>380</v>
      </c>
      <c r="P147" s="20" t="s">
        <v>26</v>
      </c>
      <c r="Q147" s="22">
        <v>190</v>
      </c>
      <c r="R147" s="3" t="str">
        <f>IF(OR(G147="12R",G147="12L"),_xlfn.XLOOKUP(C147,DB!$A$2:$A$255,DB!$B$2:$B$255,""),IF(OR(G147="30L",G147="30R"),_xlfn.XLOOKUP(C147,DB!$A$2:$A$255,DB!$C$2:$C$255,""),""))</f>
        <v>UDGUV</v>
      </c>
      <c r="S147" s="3">
        <f t="shared" si="2"/>
        <v>19</v>
      </c>
      <c r="T147" s="3" t="str">
        <f>_xlfn.XLOOKUP(C147,DB!$A$2:$A$255,DB!$D$2:$D$255,"")</f>
        <v>Sector 2</v>
      </c>
    </row>
    <row r="148" spans="1:20" x14ac:dyDescent="0.2">
      <c r="A148" s="20" t="s">
        <v>7525</v>
      </c>
      <c r="B148" s="20" t="s">
        <v>18</v>
      </c>
      <c r="C148" s="20" t="s">
        <v>314</v>
      </c>
      <c r="D148" s="20" t="s">
        <v>34</v>
      </c>
      <c r="E148" s="20" t="s">
        <v>6421</v>
      </c>
      <c r="F148" s="21">
        <v>46321.820902777778</v>
      </c>
      <c r="G148" s="20" t="s">
        <v>22</v>
      </c>
      <c r="H148" s="20" t="s">
        <v>7836</v>
      </c>
      <c r="I148" s="22">
        <v>330</v>
      </c>
      <c r="J148" s="20" t="s">
        <v>23</v>
      </c>
      <c r="K148" s="20" t="s">
        <v>24</v>
      </c>
      <c r="L148" s="22">
        <v>152</v>
      </c>
      <c r="M148" s="20" t="s">
        <v>117</v>
      </c>
      <c r="N148" s="21">
        <v>46321.831203703703</v>
      </c>
      <c r="O148" s="22">
        <v>219</v>
      </c>
      <c r="P148" s="20" t="s">
        <v>26</v>
      </c>
      <c r="Q148" s="22">
        <v>190</v>
      </c>
      <c r="R148" s="3" t="str">
        <f>IF(OR(G148="12R",G148="12L"),_xlfn.XLOOKUP(C148,DB!$A$2:$A$255,DB!$B$2:$B$255,""),IF(OR(G148="30L",G148="30R"),_xlfn.XLOOKUP(C148,DB!$A$2:$A$255,DB!$C$2:$C$255,""),""))</f>
        <v>CZM</v>
      </c>
      <c r="S148" s="3">
        <f t="shared" si="2"/>
        <v>19</v>
      </c>
      <c r="T148" s="3" t="str">
        <f>_xlfn.XLOOKUP(C148,DB!$A$2:$A$255,DB!$D$2:$D$255,"")</f>
        <v>Sector 7</v>
      </c>
    </row>
    <row r="149" spans="1:20" x14ac:dyDescent="0.2">
      <c r="A149" s="20" t="s">
        <v>160</v>
      </c>
      <c r="B149" s="20" t="s">
        <v>18</v>
      </c>
      <c r="C149" s="20" t="s">
        <v>43</v>
      </c>
      <c r="D149" s="20" t="s">
        <v>34</v>
      </c>
      <c r="E149" s="20" t="s">
        <v>870</v>
      </c>
      <c r="F149" s="21">
        <v>46321.822129629625</v>
      </c>
      <c r="G149" s="20" t="s">
        <v>22</v>
      </c>
      <c r="H149" s="20" t="s">
        <v>7837</v>
      </c>
      <c r="I149" s="22">
        <v>360</v>
      </c>
      <c r="J149" s="20" t="s">
        <v>23</v>
      </c>
      <c r="K149" s="20" t="s">
        <v>24</v>
      </c>
      <c r="L149" s="22">
        <v>859</v>
      </c>
      <c r="M149" s="20" t="s">
        <v>46</v>
      </c>
      <c r="N149" s="21">
        <v>46321.871712962966</v>
      </c>
      <c r="O149" s="22">
        <v>360</v>
      </c>
      <c r="P149" s="20" t="s">
        <v>26</v>
      </c>
      <c r="Q149" s="22">
        <v>190</v>
      </c>
      <c r="R149" s="3" t="str">
        <f>IF(OR(G149="12R",G149="12L"),_xlfn.XLOOKUP(C149,DB!$A$2:$A$255,DB!$B$2:$B$255,""),IF(OR(G149="30L",G149="30R"),_xlfn.XLOOKUP(C149,DB!$A$2:$A$255,DB!$C$2:$C$255,""),""))</f>
        <v>UDGUV</v>
      </c>
      <c r="S149" s="3">
        <f t="shared" si="2"/>
        <v>19</v>
      </c>
      <c r="T149" s="3" t="str">
        <f>_xlfn.XLOOKUP(C149,DB!$A$2:$A$255,DB!$D$2:$D$255,"")</f>
        <v>Sector 2</v>
      </c>
    </row>
    <row r="150" spans="1:20" x14ac:dyDescent="0.2">
      <c r="A150" s="20" t="s">
        <v>280</v>
      </c>
      <c r="B150" s="20" t="s">
        <v>18</v>
      </c>
      <c r="C150" s="20" t="s">
        <v>170</v>
      </c>
      <c r="D150" s="20" t="s">
        <v>34</v>
      </c>
      <c r="E150" s="20" t="s">
        <v>7838</v>
      </c>
      <c r="F150" s="21">
        <v>46321.823055555556</v>
      </c>
      <c r="G150" s="20" t="s">
        <v>22</v>
      </c>
      <c r="H150" s="20" t="s">
        <v>7839</v>
      </c>
      <c r="I150" s="22">
        <v>330</v>
      </c>
      <c r="J150" s="20" t="s">
        <v>23</v>
      </c>
      <c r="K150" s="20" t="s">
        <v>24</v>
      </c>
      <c r="L150" s="22">
        <v>359</v>
      </c>
      <c r="M150" s="20" t="s">
        <v>31</v>
      </c>
      <c r="N150" s="21">
        <v>46321.843668981484</v>
      </c>
      <c r="O150" s="22">
        <v>330</v>
      </c>
      <c r="P150" s="20" t="s">
        <v>26</v>
      </c>
      <c r="Q150" s="22">
        <v>40</v>
      </c>
      <c r="R150" s="3" t="str">
        <f>IF(OR(G150="12R",G150="12L"),_xlfn.XLOOKUP(C150,DB!$A$2:$A$255,DB!$B$2:$B$255,""),IF(OR(G150="30L",G150="30R"),_xlfn.XLOOKUP(C150,DB!$A$2:$A$255,DB!$C$2:$C$255,""),""))</f>
        <v>OMSUK</v>
      </c>
      <c r="S150" s="3">
        <f t="shared" si="2"/>
        <v>19</v>
      </c>
      <c r="T150" s="3" t="str">
        <f>_xlfn.XLOOKUP(C150,DB!$A$2:$A$255,DB!$D$2:$D$255,"")</f>
        <v>Sector 3</v>
      </c>
    </row>
    <row r="151" spans="1:20" x14ac:dyDescent="0.2">
      <c r="A151" s="20" t="s">
        <v>7151</v>
      </c>
      <c r="B151" s="20" t="s">
        <v>18</v>
      </c>
      <c r="C151" s="20" t="s">
        <v>50</v>
      </c>
      <c r="D151" s="20" t="s">
        <v>653</v>
      </c>
      <c r="E151" s="20"/>
      <c r="F151" s="21">
        <v>46321.824004629627</v>
      </c>
      <c r="G151" s="20" t="s">
        <v>22</v>
      </c>
      <c r="H151" s="20" t="s">
        <v>7840</v>
      </c>
      <c r="I151" s="22">
        <v>430</v>
      </c>
      <c r="J151" s="20" t="s">
        <v>23</v>
      </c>
      <c r="K151" s="20" t="s">
        <v>51</v>
      </c>
      <c r="L151" s="22">
        <v>861</v>
      </c>
      <c r="M151" s="20" t="s">
        <v>46</v>
      </c>
      <c r="N151" s="21">
        <v>46321.869513888887</v>
      </c>
      <c r="O151" s="22">
        <v>430</v>
      </c>
      <c r="P151" s="20" t="s">
        <v>26</v>
      </c>
      <c r="Q151" s="22">
        <v>30</v>
      </c>
      <c r="R151" s="3" t="str">
        <f>IF(OR(G151="12R",G151="12L"),_xlfn.XLOOKUP(C151,DB!$A$2:$A$255,DB!$B$2:$B$255,""),IF(OR(G151="30L",G151="30R"),_xlfn.XLOOKUP(C151,DB!$A$2:$A$255,DB!$C$2:$C$255,""),""))</f>
        <v>UDGUV</v>
      </c>
      <c r="S151" s="3">
        <f t="shared" si="2"/>
        <v>19</v>
      </c>
      <c r="T151" s="3" t="str">
        <f>_xlfn.XLOOKUP(C151,DB!$A$2:$A$255,DB!$D$2:$D$255,"")</f>
        <v>Sector 2</v>
      </c>
    </row>
    <row r="152" spans="1:20" x14ac:dyDescent="0.2">
      <c r="A152" s="20" t="s">
        <v>7841</v>
      </c>
      <c r="B152" s="20" t="s">
        <v>18</v>
      </c>
      <c r="C152" s="20" t="s">
        <v>1006</v>
      </c>
      <c r="D152" s="20" t="s">
        <v>29</v>
      </c>
      <c r="E152" s="20" t="s">
        <v>2699</v>
      </c>
      <c r="F152" s="21">
        <v>46321.82540509259</v>
      </c>
      <c r="G152" s="20" t="s">
        <v>22</v>
      </c>
      <c r="H152" s="20" t="s">
        <v>7842</v>
      </c>
      <c r="I152" s="22">
        <v>400</v>
      </c>
      <c r="J152" s="20" t="s">
        <v>23</v>
      </c>
      <c r="K152" s="20" t="s">
        <v>24</v>
      </c>
      <c r="L152" s="22">
        <v>438</v>
      </c>
      <c r="M152" s="20" t="s">
        <v>204</v>
      </c>
      <c r="N152" s="21">
        <v>46321.851597222223</v>
      </c>
      <c r="O152" s="22">
        <v>400</v>
      </c>
      <c r="P152" s="20" t="s">
        <v>26</v>
      </c>
      <c r="Q152" s="22">
        <v>40</v>
      </c>
      <c r="R152" s="3" t="str">
        <f>IF(OR(G152="12R",G152="12L"),_xlfn.XLOOKUP(C152,DB!$A$2:$A$255,DB!$B$2:$B$255,""),IF(OR(G152="30L",G152="30R"),_xlfn.XLOOKUP(C152,DB!$A$2:$A$255,DB!$C$2:$C$255,""),""))</f>
        <v>OMSUK</v>
      </c>
      <c r="S152" s="3">
        <f t="shared" si="2"/>
        <v>19</v>
      </c>
      <c r="T152" s="3" t="str">
        <f>_xlfn.XLOOKUP(C152,DB!$A$2:$A$255,DB!$D$2:$D$255,"")</f>
        <v>Sector 3</v>
      </c>
    </row>
    <row r="153" spans="1:20" x14ac:dyDescent="0.2">
      <c r="A153" s="20" t="s">
        <v>1402</v>
      </c>
      <c r="B153" s="20" t="s">
        <v>18</v>
      </c>
      <c r="C153" s="20" t="s">
        <v>660</v>
      </c>
      <c r="D153" s="20" t="s">
        <v>29</v>
      </c>
      <c r="E153" s="20" t="s">
        <v>1137</v>
      </c>
      <c r="F153" s="21">
        <v>46321.826712962968</v>
      </c>
      <c r="G153" s="20" t="s">
        <v>22</v>
      </c>
      <c r="H153" s="20" t="s">
        <v>7843</v>
      </c>
      <c r="I153" s="22">
        <v>320</v>
      </c>
      <c r="J153" s="20" t="s">
        <v>23</v>
      </c>
      <c r="K153" s="20" t="s">
        <v>24</v>
      </c>
      <c r="L153" s="22">
        <v>437</v>
      </c>
      <c r="M153" s="20" t="s">
        <v>204</v>
      </c>
      <c r="N153" s="21">
        <v>46321.851145833338</v>
      </c>
      <c r="O153" s="22">
        <v>320</v>
      </c>
      <c r="P153" s="20" t="s">
        <v>26</v>
      </c>
      <c r="Q153" s="22">
        <v>40</v>
      </c>
      <c r="R153" s="3" t="str">
        <f>IF(OR(G153="12R",G153="12L"),_xlfn.XLOOKUP(C153,DB!$A$2:$A$255,DB!$B$2:$B$255,""),IF(OR(G153="30L",G153="30R"),_xlfn.XLOOKUP(C153,DB!$A$2:$A$255,DB!$C$2:$C$255,""),""))</f>
        <v>ENEBA</v>
      </c>
      <c r="S153" s="3">
        <f t="shared" si="2"/>
        <v>19</v>
      </c>
      <c r="T153" s="3" t="str">
        <f>_xlfn.XLOOKUP(C153,DB!$A$2:$A$255,DB!$D$2:$D$255,"")</f>
        <v>Sector 3</v>
      </c>
    </row>
    <row r="154" spans="1:20" x14ac:dyDescent="0.2">
      <c r="A154" s="20" t="s">
        <v>264</v>
      </c>
      <c r="B154" s="20" t="s">
        <v>18</v>
      </c>
      <c r="C154" s="20" t="s">
        <v>224</v>
      </c>
      <c r="D154" s="20" t="s">
        <v>29</v>
      </c>
      <c r="E154" s="20" t="s">
        <v>2526</v>
      </c>
      <c r="F154" s="21">
        <v>46321.8278587963</v>
      </c>
      <c r="G154" s="20" t="s">
        <v>22</v>
      </c>
      <c r="H154" s="20" t="s">
        <v>7844</v>
      </c>
      <c r="I154" s="22">
        <v>320</v>
      </c>
      <c r="J154" s="20" t="s">
        <v>23</v>
      </c>
      <c r="K154" s="20" t="s">
        <v>24</v>
      </c>
      <c r="L154" s="22">
        <v>531</v>
      </c>
      <c r="M154" s="20" t="s">
        <v>130</v>
      </c>
      <c r="N154" s="21">
        <v>46321.85765046296</v>
      </c>
      <c r="O154" s="22">
        <v>320</v>
      </c>
      <c r="P154" s="20" t="s">
        <v>26</v>
      </c>
      <c r="Q154" s="22">
        <v>40</v>
      </c>
      <c r="R154" s="3" t="str">
        <f>IF(OR(G154="12R",G154="12L"),_xlfn.XLOOKUP(C154,DB!$A$2:$A$255,DB!$B$2:$B$255,""),IF(OR(G154="30L",G154="30R"),_xlfn.XLOOKUP(C154,DB!$A$2:$A$255,DB!$C$2:$C$255,""),""))</f>
        <v>ENEBA</v>
      </c>
      <c r="S154" s="3">
        <f t="shared" si="2"/>
        <v>19</v>
      </c>
      <c r="T154" s="3" t="str">
        <f>_xlfn.XLOOKUP(C154,DB!$A$2:$A$255,DB!$D$2:$D$255,"")</f>
        <v>Sector 3</v>
      </c>
    </row>
    <row r="155" spans="1:20" x14ac:dyDescent="0.2">
      <c r="A155" s="20" t="s">
        <v>329</v>
      </c>
      <c r="B155" s="20" t="s">
        <v>18</v>
      </c>
      <c r="C155" s="20" t="s">
        <v>330</v>
      </c>
      <c r="D155" s="20" t="s">
        <v>61</v>
      </c>
      <c r="E155" s="20" t="s">
        <v>7845</v>
      </c>
      <c r="F155" s="21">
        <v>46321.82913194444</v>
      </c>
      <c r="G155" s="20" t="s">
        <v>22</v>
      </c>
      <c r="H155" s="20" t="s">
        <v>7846</v>
      </c>
      <c r="I155" s="22">
        <v>330</v>
      </c>
      <c r="J155" s="20" t="s">
        <v>23</v>
      </c>
      <c r="K155" s="20" t="s">
        <v>24</v>
      </c>
      <c r="L155" s="22">
        <v>359</v>
      </c>
      <c r="M155" s="20" t="s">
        <v>31</v>
      </c>
      <c r="N155" s="21">
        <v>46321.850648148145</v>
      </c>
      <c r="O155" s="22">
        <v>310</v>
      </c>
      <c r="P155" s="20" t="s">
        <v>26</v>
      </c>
      <c r="Q155" s="22">
        <v>40</v>
      </c>
      <c r="R155" s="3" t="str">
        <f>IF(OR(G155="12R",G155="12L"),_xlfn.XLOOKUP(C155,DB!$A$2:$A$255,DB!$B$2:$B$255,""),IF(OR(G155="30L",G155="30R"),_xlfn.XLOOKUP(C155,DB!$A$2:$A$255,DB!$C$2:$C$255,""),""))</f>
        <v>OMSUK</v>
      </c>
      <c r="S155" s="3">
        <f t="shared" si="2"/>
        <v>19</v>
      </c>
      <c r="T155" s="3" t="str">
        <f>_xlfn.XLOOKUP(C155,DB!$A$2:$A$255,DB!$D$2:$D$255,"")</f>
        <v>Sector 3</v>
      </c>
    </row>
    <row r="156" spans="1:20" x14ac:dyDescent="0.2">
      <c r="A156" s="20" t="s">
        <v>287</v>
      </c>
      <c r="B156" s="20" t="s">
        <v>18</v>
      </c>
      <c r="C156" s="20" t="s">
        <v>43</v>
      </c>
      <c r="D156" s="20" t="s">
        <v>44</v>
      </c>
      <c r="E156" s="20" t="s">
        <v>572</v>
      </c>
      <c r="F156" s="21">
        <v>46321.830358796295</v>
      </c>
      <c r="G156" s="20" t="s">
        <v>22</v>
      </c>
      <c r="H156" s="20" t="s">
        <v>7847</v>
      </c>
      <c r="I156" s="22">
        <v>360</v>
      </c>
      <c r="J156" s="20" t="s">
        <v>23</v>
      </c>
      <c r="K156" s="20" t="s">
        <v>24</v>
      </c>
      <c r="L156" s="22">
        <v>869</v>
      </c>
      <c r="M156" s="20" t="s">
        <v>46</v>
      </c>
      <c r="N156" s="21">
        <v>46321.877858796295</v>
      </c>
      <c r="O156" s="22">
        <v>360</v>
      </c>
      <c r="P156" s="20" t="s">
        <v>26</v>
      </c>
      <c r="Q156" s="22">
        <v>190</v>
      </c>
      <c r="R156" s="3" t="str">
        <f>IF(OR(G156="12R",G156="12L"),_xlfn.XLOOKUP(C156,DB!$A$2:$A$255,DB!$B$2:$B$255,""),IF(OR(G156="30L",G156="30R"),_xlfn.XLOOKUP(C156,DB!$A$2:$A$255,DB!$C$2:$C$255,""),""))</f>
        <v>UDGUV</v>
      </c>
      <c r="S156" s="3">
        <f t="shared" si="2"/>
        <v>19</v>
      </c>
      <c r="T156" s="3" t="str">
        <f>_xlfn.XLOOKUP(C156,DB!$A$2:$A$255,DB!$D$2:$D$255,"")</f>
        <v>Sector 2</v>
      </c>
    </row>
    <row r="157" spans="1:20" x14ac:dyDescent="0.2">
      <c r="A157" s="20" t="s">
        <v>265</v>
      </c>
      <c r="B157" s="20" t="s">
        <v>18</v>
      </c>
      <c r="C157" s="20" t="s">
        <v>148</v>
      </c>
      <c r="D157" s="20" t="s">
        <v>129</v>
      </c>
      <c r="E157" s="20" t="s">
        <v>4930</v>
      </c>
      <c r="F157" s="21">
        <v>46321.831307870365</v>
      </c>
      <c r="G157" s="20" t="s">
        <v>22</v>
      </c>
      <c r="H157" s="20" t="s">
        <v>421</v>
      </c>
      <c r="I157" s="22">
        <v>350</v>
      </c>
      <c r="J157" s="20" t="s">
        <v>23</v>
      </c>
      <c r="K157" s="20" t="s">
        <v>24</v>
      </c>
      <c r="L157" s="22">
        <v>136</v>
      </c>
      <c r="M157" s="20" t="s">
        <v>40</v>
      </c>
      <c r="N157" s="21">
        <v>46321.840208333335</v>
      </c>
      <c r="O157" s="22">
        <v>243</v>
      </c>
      <c r="P157" s="20" t="s">
        <v>26</v>
      </c>
      <c r="Q157" s="22">
        <v>190</v>
      </c>
      <c r="R157" s="3" t="str">
        <f>IF(OR(G157="12R",G157="12L"),_xlfn.XLOOKUP(C157,DB!$A$2:$A$255,DB!$B$2:$B$255,""),IF(OR(G157="30L",G157="30R"),_xlfn.XLOOKUP(C157,DB!$A$2:$A$255,DB!$C$2:$C$255,""),""))</f>
        <v>NUDAL</v>
      </c>
      <c r="S157" s="3">
        <f t="shared" si="2"/>
        <v>19</v>
      </c>
      <c r="T157" s="3" t="str">
        <f>_xlfn.XLOOKUP(C157,DB!$A$2:$A$255,DB!$D$2:$D$255,"")</f>
        <v>Sector 3</v>
      </c>
    </row>
    <row r="158" spans="1:20" x14ac:dyDescent="0.2">
      <c r="A158" s="20" t="s">
        <v>285</v>
      </c>
      <c r="B158" s="20" t="s">
        <v>18</v>
      </c>
      <c r="C158" s="20" t="s">
        <v>199</v>
      </c>
      <c r="D158" s="20" t="s">
        <v>61</v>
      </c>
      <c r="E158" s="20" t="s">
        <v>7848</v>
      </c>
      <c r="F158" s="21">
        <v>46321.832604166666</v>
      </c>
      <c r="G158" s="20" t="s">
        <v>22</v>
      </c>
      <c r="H158" s="20" t="s">
        <v>7849</v>
      </c>
      <c r="I158" s="22">
        <v>330</v>
      </c>
      <c r="J158" s="20" t="s">
        <v>23</v>
      </c>
      <c r="K158" s="20" t="s">
        <v>24</v>
      </c>
      <c r="L158" s="22">
        <v>354</v>
      </c>
      <c r="M158" s="20" t="s">
        <v>31</v>
      </c>
      <c r="N158" s="21">
        <v>46321.853749999995</v>
      </c>
      <c r="O158" s="22">
        <v>330</v>
      </c>
      <c r="P158" s="20" t="s">
        <v>26</v>
      </c>
      <c r="Q158" s="22">
        <v>40</v>
      </c>
      <c r="R158" s="3" t="str">
        <f>IF(OR(G158="12R",G158="12L"),_xlfn.XLOOKUP(C158,DB!$A$2:$A$255,DB!$B$2:$B$255,""),IF(OR(G158="30L",G158="30R"),_xlfn.XLOOKUP(C158,DB!$A$2:$A$255,DB!$C$2:$C$255,""),""))</f>
        <v>OMSUK</v>
      </c>
      <c r="S158" s="3">
        <f t="shared" si="2"/>
        <v>19</v>
      </c>
      <c r="T158" s="3" t="str">
        <f>_xlfn.XLOOKUP(C158,DB!$A$2:$A$255,DB!$D$2:$D$255,"")</f>
        <v>Sector 3</v>
      </c>
    </row>
    <row r="159" spans="1:20" x14ac:dyDescent="0.2">
      <c r="A159" s="20" t="s">
        <v>492</v>
      </c>
      <c r="B159" s="20" t="s">
        <v>18</v>
      </c>
      <c r="C159" s="20" t="s">
        <v>493</v>
      </c>
      <c r="D159" s="20" t="s">
        <v>116</v>
      </c>
      <c r="E159" s="20" t="s">
        <v>413</v>
      </c>
      <c r="F159" s="21">
        <v>46321.833796296298</v>
      </c>
      <c r="G159" s="20" t="s">
        <v>22</v>
      </c>
      <c r="H159" s="20" t="s">
        <v>7850</v>
      </c>
      <c r="I159" s="22">
        <v>320</v>
      </c>
      <c r="J159" s="20" t="s">
        <v>23</v>
      </c>
      <c r="K159" s="20" t="s">
        <v>24</v>
      </c>
      <c r="L159" s="22">
        <v>446</v>
      </c>
      <c r="M159" s="20" t="s">
        <v>204</v>
      </c>
      <c r="N159" s="21">
        <v>46321.85873842593</v>
      </c>
      <c r="O159" s="22">
        <v>320</v>
      </c>
      <c r="P159" s="20" t="s">
        <v>26</v>
      </c>
      <c r="Q159" s="22">
        <v>40</v>
      </c>
      <c r="R159" s="3" t="str">
        <f>IF(OR(G159="12R",G159="12L"),_xlfn.XLOOKUP(C159,DB!$A$2:$A$255,DB!$B$2:$B$255,""),IF(OR(G159="30L",G159="30R"),_xlfn.XLOOKUP(C159,DB!$A$2:$A$255,DB!$C$2:$C$255,""),""))</f>
        <v>ENEBA</v>
      </c>
      <c r="S159" s="3">
        <f t="shared" si="2"/>
        <v>20</v>
      </c>
      <c r="T159" s="3" t="str">
        <f>_xlfn.XLOOKUP(C159,DB!$A$2:$A$255,DB!$D$2:$D$255,"")</f>
        <v>Sector 3</v>
      </c>
    </row>
    <row r="160" spans="1:20" x14ac:dyDescent="0.2">
      <c r="A160" s="20" t="s">
        <v>856</v>
      </c>
      <c r="B160" s="20" t="s">
        <v>18</v>
      </c>
      <c r="C160" s="20" t="s">
        <v>203</v>
      </c>
      <c r="D160" s="20" t="s">
        <v>129</v>
      </c>
      <c r="E160" s="20" t="s">
        <v>6665</v>
      </c>
      <c r="F160" s="21">
        <v>46321.835358796292</v>
      </c>
      <c r="G160" s="20" t="s">
        <v>22</v>
      </c>
      <c r="H160" s="20" t="s">
        <v>7851</v>
      </c>
      <c r="I160" s="22">
        <v>360</v>
      </c>
      <c r="J160" s="20" t="s">
        <v>23</v>
      </c>
      <c r="K160" s="20" t="s">
        <v>24</v>
      </c>
      <c r="L160" s="22">
        <v>446</v>
      </c>
      <c r="M160" s="20" t="s">
        <v>204</v>
      </c>
      <c r="N160" s="21">
        <v>46321.861585648148</v>
      </c>
      <c r="O160" s="22">
        <v>360</v>
      </c>
      <c r="P160" s="20" t="s">
        <v>26</v>
      </c>
      <c r="Q160" s="22">
        <v>40</v>
      </c>
      <c r="R160" s="3" t="str">
        <f>IF(OR(G160="12R",G160="12L"),_xlfn.XLOOKUP(C160,DB!$A$2:$A$255,DB!$B$2:$B$255,""),IF(OR(G160="30L",G160="30R"),_xlfn.XLOOKUP(C160,DB!$A$2:$A$255,DB!$C$2:$C$255,""),""))</f>
        <v>ENEBA</v>
      </c>
      <c r="S160" s="3">
        <f t="shared" si="2"/>
        <v>20</v>
      </c>
      <c r="T160" s="3" t="str">
        <f>_xlfn.XLOOKUP(C160,DB!$A$2:$A$255,DB!$D$2:$D$255,"")</f>
        <v>Sector 3</v>
      </c>
    </row>
    <row r="161" spans="1:20" x14ac:dyDescent="0.2">
      <c r="A161" s="20" t="s">
        <v>503</v>
      </c>
      <c r="B161" s="20" t="s">
        <v>18</v>
      </c>
      <c r="C161" s="20" t="s">
        <v>260</v>
      </c>
      <c r="D161" s="20" t="s">
        <v>261</v>
      </c>
      <c r="E161" s="20" t="s">
        <v>6546</v>
      </c>
      <c r="F161" s="21">
        <v>46321.838240740741</v>
      </c>
      <c r="G161" s="20" t="s">
        <v>22</v>
      </c>
      <c r="H161" s="20" t="s">
        <v>7852</v>
      </c>
      <c r="I161" s="22">
        <v>370</v>
      </c>
      <c r="J161" s="20" t="s">
        <v>23</v>
      </c>
      <c r="K161" s="20" t="s">
        <v>24</v>
      </c>
      <c r="L161" s="22">
        <v>359</v>
      </c>
      <c r="M161" s="20" t="s">
        <v>31</v>
      </c>
      <c r="N161" s="21">
        <v>46321.858472222222</v>
      </c>
      <c r="O161" s="22">
        <v>370</v>
      </c>
      <c r="P161" s="20" t="s">
        <v>41</v>
      </c>
      <c r="Q161" s="22">
        <v>40</v>
      </c>
      <c r="R161" s="3" t="str">
        <f>IF(OR(G161="12R",G161="12L"),_xlfn.XLOOKUP(C161,DB!$A$2:$A$255,DB!$B$2:$B$255,""),IF(OR(G161="30L",G161="30R"),_xlfn.XLOOKUP(C161,DB!$A$2:$A$255,DB!$C$2:$C$255,""),""))</f>
        <v>NUDAL</v>
      </c>
      <c r="S161" s="3">
        <f t="shared" si="2"/>
        <v>20</v>
      </c>
      <c r="T161" s="3" t="str">
        <f>_xlfn.XLOOKUP(C161,DB!$A$2:$A$255,DB!$D$2:$D$255,"")</f>
        <v>Sector 3</v>
      </c>
    </row>
    <row r="162" spans="1:20" x14ac:dyDescent="0.2">
      <c r="A162" s="20" t="s">
        <v>858</v>
      </c>
      <c r="B162" s="20" t="s">
        <v>18</v>
      </c>
      <c r="C162" s="20" t="s">
        <v>128</v>
      </c>
      <c r="D162" s="20" t="s">
        <v>129</v>
      </c>
      <c r="E162" s="20" t="s">
        <v>7853</v>
      </c>
      <c r="F162" s="21">
        <v>46321.840231481481</v>
      </c>
      <c r="G162" s="20" t="s">
        <v>22</v>
      </c>
      <c r="H162" s="20" t="s">
        <v>7854</v>
      </c>
      <c r="I162" s="22">
        <v>360</v>
      </c>
      <c r="J162" s="20" t="s">
        <v>23</v>
      </c>
      <c r="K162" s="20" t="s">
        <v>24</v>
      </c>
      <c r="L162" s="22">
        <v>585</v>
      </c>
      <c r="M162" s="20" t="s">
        <v>130</v>
      </c>
      <c r="N162" s="21">
        <v>46321.874976851846</v>
      </c>
      <c r="O162" s="22">
        <v>360</v>
      </c>
      <c r="P162" s="20" t="s">
        <v>26</v>
      </c>
      <c r="Q162" s="22">
        <v>40</v>
      </c>
      <c r="R162" s="3" t="str">
        <f>IF(OR(G162="12R",G162="12L"),_xlfn.XLOOKUP(C162,DB!$A$2:$A$255,DB!$B$2:$B$255,""),IF(OR(G162="30L",G162="30R"),_xlfn.XLOOKUP(C162,DB!$A$2:$A$255,DB!$C$2:$C$255,""),""))</f>
        <v>ENEBA</v>
      </c>
      <c r="S162" s="3">
        <f t="shared" si="2"/>
        <v>20</v>
      </c>
      <c r="T162" s="3" t="str">
        <f>_xlfn.XLOOKUP(C162,DB!$A$2:$A$255,DB!$D$2:$D$255,"")</f>
        <v>Sector 3</v>
      </c>
    </row>
    <row r="163" spans="1:20" x14ac:dyDescent="0.2">
      <c r="A163" s="20" t="s">
        <v>7572</v>
      </c>
      <c r="B163" s="20" t="s">
        <v>18</v>
      </c>
      <c r="C163" s="20" t="s">
        <v>502</v>
      </c>
      <c r="D163" s="20" t="s">
        <v>29</v>
      </c>
      <c r="E163" s="20" t="s">
        <v>4399</v>
      </c>
      <c r="F163" s="21">
        <v>46321.850243055553</v>
      </c>
      <c r="G163" s="20" t="s">
        <v>22</v>
      </c>
      <c r="H163" s="20" t="s">
        <v>7855</v>
      </c>
      <c r="I163" s="22">
        <v>380</v>
      </c>
      <c r="J163" s="20" t="s">
        <v>23</v>
      </c>
      <c r="K163" s="20" t="s">
        <v>24</v>
      </c>
      <c r="L163" s="22">
        <v>433</v>
      </c>
      <c r="M163" s="20" t="s">
        <v>204</v>
      </c>
      <c r="N163" s="21">
        <v>46321.876192129625</v>
      </c>
      <c r="O163" s="22">
        <v>380</v>
      </c>
      <c r="P163" s="20" t="s">
        <v>26</v>
      </c>
      <c r="Q163" s="22">
        <v>40</v>
      </c>
      <c r="R163" s="3" t="str">
        <f>IF(OR(G163="12R",G163="12L"),_xlfn.XLOOKUP(C163,DB!$A$2:$A$255,DB!$B$2:$B$255,""),IF(OR(G163="30L",G163="30R"),_xlfn.XLOOKUP(C163,DB!$A$2:$A$255,DB!$C$2:$C$255,""),""))</f>
        <v>OMSUK</v>
      </c>
      <c r="S163" s="3">
        <f t="shared" si="2"/>
        <v>20</v>
      </c>
      <c r="T163" s="3" t="str">
        <f>_xlfn.XLOOKUP(C163,DB!$A$2:$A$255,DB!$D$2:$D$255,"")</f>
        <v>Sector 3</v>
      </c>
    </row>
    <row r="164" spans="1:20" x14ac:dyDescent="0.2">
      <c r="A164" s="20" t="s">
        <v>776</v>
      </c>
      <c r="B164" s="20" t="s">
        <v>18</v>
      </c>
      <c r="C164" s="20" t="s">
        <v>144</v>
      </c>
      <c r="D164" s="20" t="s">
        <v>29</v>
      </c>
      <c r="E164" s="20" t="s">
        <v>2776</v>
      </c>
      <c r="F164" s="21">
        <v>46321.851493055554</v>
      </c>
      <c r="G164" s="20" t="s">
        <v>22</v>
      </c>
      <c r="H164" s="20" t="s">
        <v>7856</v>
      </c>
      <c r="I164" s="22">
        <v>370</v>
      </c>
      <c r="J164" s="20" t="s">
        <v>23</v>
      </c>
      <c r="K164" s="20" t="s">
        <v>24</v>
      </c>
      <c r="L164" s="22">
        <v>359</v>
      </c>
      <c r="M164" s="20" t="s">
        <v>6789</v>
      </c>
      <c r="N164" s="21">
        <v>46321.873124999998</v>
      </c>
      <c r="O164" s="22">
        <v>350</v>
      </c>
      <c r="P164" s="20" t="s">
        <v>26</v>
      </c>
      <c r="Q164" s="22">
        <v>40</v>
      </c>
      <c r="R164" s="3" t="str">
        <f>IF(OR(G164="12R",G164="12L"),_xlfn.XLOOKUP(C164,DB!$A$2:$A$255,DB!$B$2:$B$255,""),IF(OR(G164="30L",G164="30R"),_xlfn.XLOOKUP(C164,DB!$A$2:$A$255,DB!$C$2:$C$255,""),""))</f>
        <v>OMSUK</v>
      </c>
      <c r="S164" s="3">
        <f t="shared" si="2"/>
        <v>20</v>
      </c>
      <c r="T164" s="3" t="str">
        <f>_xlfn.XLOOKUP(C164,DB!$A$2:$A$255,DB!$D$2:$D$255,"")</f>
        <v>Sector 3</v>
      </c>
    </row>
    <row r="165" spans="1:20" x14ac:dyDescent="0.2">
      <c r="A165" s="20" t="s">
        <v>304</v>
      </c>
      <c r="B165" s="20" t="s">
        <v>18</v>
      </c>
      <c r="C165" s="20" t="s">
        <v>134</v>
      </c>
      <c r="D165" s="20" t="s">
        <v>123</v>
      </c>
      <c r="E165" s="20" t="s">
        <v>5638</v>
      </c>
      <c r="F165" s="21">
        <v>46321.853414351848</v>
      </c>
      <c r="G165" s="20" t="s">
        <v>22</v>
      </c>
      <c r="H165" s="20" t="s">
        <v>7857</v>
      </c>
      <c r="I165" s="22">
        <v>330</v>
      </c>
      <c r="J165" s="20" t="s">
        <v>23</v>
      </c>
      <c r="K165" s="20" t="s">
        <v>24</v>
      </c>
      <c r="L165" s="22">
        <v>369</v>
      </c>
      <c r="M165" s="20" t="s">
        <v>6789</v>
      </c>
      <c r="N165" s="21">
        <v>46321.874513888892</v>
      </c>
      <c r="O165" s="22">
        <v>330</v>
      </c>
      <c r="P165" s="20" t="s">
        <v>26</v>
      </c>
      <c r="Q165" s="22">
        <v>40</v>
      </c>
      <c r="R165" s="3" t="str">
        <f>IF(OR(G165="12R",G165="12L"),_xlfn.XLOOKUP(C165,DB!$A$2:$A$255,DB!$B$2:$B$255,""),IF(OR(G165="30L",G165="30R"),_xlfn.XLOOKUP(C165,DB!$A$2:$A$255,DB!$C$2:$C$255,""),""))</f>
        <v>ENEBA</v>
      </c>
      <c r="S165" s="3">
        <f t="shared" si="2"/>
        <v>20</v>
      </c>
      <c r="T165" s="3" t="str">
        <f>_xlfn.XLOOKUP(C165,DB!$A$2:$A$255,DB!$D$2:$D$255,"")</f>
        <v>Sector 3</v>
      </c>
    </row>
    <row r="166" spans="1:20" x14ac:dyDescent="0.2">
      <c r="A166" s="20" t="s">
        <v>301</v>
      </c>
      <c r="B166" s="20" t="s">
        <v>18</v>
      </c>
      <c r="C166" s="20" t="s">
        <v>50</v>
      </c>
      <c r="D166" s="20" t="s">
        <v>54</v>
      </c>
      <c r="E166" s="20" t="s">
        <v>931</v>
      </c>
      <c r="F166" s="21">
        <v>46321.855370370366</v>
      </c>
      <c r="G166" s="20" t="s">
        <v>22</v>
      </c>
      <c r="H166" s="20" t="s">
        <v>7858</v>
      </c>
      <c r="I166" s="22">
        <v>380</v>
      </c>
      <c r="J166" s="20" t="s">
        <v>23</v>
      </c>
      <c r="K166" s="20" t="s">
        <v>24</v>
      </c>
      <c r="L166" s="22">
        <v>859</v>
      </c>
      <c r="M166" s="20" t="s">
        <v>46</v>
      </c>
      <c r="N166" s="21">
        <v>46321.903009259258</v>
      </c>
      <c r="O166" s="22">
        <v>380</v>
      </c>
      <c r="P166" s="20" t="s">
        <v>26</v>
      </c>
      <c r="Q166" s="22">
        <v>190</v>
      </c>
      <c r="R166" s="3" t="str">
        <f>IF(OR(G166="12R",G166="12L"),_xlfn.XLOOKUP(C166,DB!$A$2:$A$255,DB!$B$2:$B$255,""),IF(OR(G166="30L",G166="30R"),_xlfn.XLOOKUP(C166,DB!$A$2:$A$255,DB!$C$2:$C$255,""),""))</f>
        <v>UDGUV</v>
      </c>
      <c r="S166" s="3">
        <f t="shared" si="2"/>
        <v>20</v>
      </c>
      <c r="T166" s="3" t="str">
        <f>_xlfn.XLOOKUP(C166,DB!$A$2:$A$255,DB!$D$2:$D$255,"")</f>
        <v>Sector 2</v>
      </c>
    </row>
    <row r="167" spans="1:20" x14ac:dyDescent="0.2">
      <c r="A167" s="20" t="s">
        <v>303</v>
      </c>
      <c r="B167" s="20" t="s">
        <v>18</v>
      </c>
      <c r="C167" s="20" t="s">
        <v>43</v>
      </c>
      <c r="D167" s="20" t="s">
        <v>20</v>
      </c>
      <c r="E167" s="20" t="s">
        <v>7030</v>
      </c>
      <c r="F167" s="21">
        <v>46321.856956018513</v>
      </c>
      <c r="G167" s="20" t="s">
        <v>22</v>
      </c>
      <c r="H167" s="20" t="s">
        <v>7859</v>
      </c>
      <c r="I167" s="22">
        <v>360</v>
      </c>
      <c r="J167" s="20" t="s">
        <v>23</v>
      </c>
      <c r="K167" s="20" t="s">
        <v>24</v>
      </c>
      <c r="L167" s="22">
        <v>859</v>
      </c>
      <c r="M167" s="20" t="s">
        <v>46</v>
      </c>
      <c r="N167" s="21">
        <v>46321.904467592598</v>
      </c>
      <c r="O167" s="22">
        <v>360</v>
      </c>
      <c r="P167" s="20" t="s">
        <v>26</v>
      </c>
      <c r="Q167" s="22">
        <v>190</v>
      </c>
      <c r="R167" s="3" t="str">
        <f>IF(OR(G167="12R",G167="12L"),_xlfn.XLOOKUP(C167,DB!$A$2:$A$255,DB!$B$2:$B$255,""),IF(OR(G167="30L",G167="30R"),_xlfn.XLOOKUP(C167,DB!$A$2:$A$255,DB!$C$2:$C$255,""),""))</f>
        <v>UDGUV</v>
      </c>
      <c r="S167" s="3">
        <f t="shared" si="2"/>
        <v>20</v>
      </c>
      <c r="T167" s="3" t="str">
        <f>_xlfn.XLOOKUP(C167,DB!$A$2:$A$255,DB!$D$2:$D$255,"")</f>
        <v>Sector 2</v>
      </c>
    </row>
    <row r="168" spans="1:20" x14ac:dyDescent="0.2">
      <c r="A168" s="20" t="s">
        <v>281</v>
      </c>
      <c r="B168" s="20" t="s">
        <v>18</v>
      </c>
      <c r="C168" s="20" t="s">
        <v>282</v>
      </c>
      <c r="D168" s="20" t="s">
        <v>34</v>
      </c>
      <c r="E168" s="20" t="s">
        <v>7485</v>
      </c>
      <c r="F168" s="21">
        <v>46321.857731481483</v>
      </c>
      <c r="G168" s="20" t="s">
        <v>22</v>
      </c>
      <c r="H168" s="20" t="s">
        <v>7860</v>
      </c>
      <c r="I168" s="22">
        <v>350</v>
      </c>
      <c r="J168" s="20" t="s">
        <v>23</v>
      </c>
      <c r="K168" s="20" t="s">
        <v>24</v>
      </c>
      <c r="L168" s="22">
        <v>359</v>
      </c>
      <c r="M168" s="20" t="s">
        <v>6095</v>
      </c>
      <c r="N168" s="21">
        <v>46321.878495370373</v>
      </c>
      <c r="O168" s="22">
        <v>310</v>
      </c>
      <c r="P168" s="20" t="s">
        <v>26</v>
      </c>
      <c r="Q168" s="22">
        <v>40</v>
      </c>
      <c r="R168" s="3" t="str">
        <f>IF(OR(G168="12R",G168="12L"),_xlfn.XLOOKUP(C168,DB!$A$2:$A$255,DB!$B$2:$B$255,""),IF(OR(G168="30L",G168="30R"),_xlfn.XLOOKUP(C168,DB!$A$2:$A$255,DB!$C$2:$C$255,""),""))</f>
        <v>OMSUK</v>
      </c>
      <c r="S168" s="3">
        <f t="shared" si="2"/>
        <v>20</v>
      </c>
      <c r="T168" s="3" t="str">
        <f>_xlfn.XLOOKUP(C168,DB!$A$2:$A$255,DB!$D$2:$D$255,"")</f>
        <v>Sector 3</v>
      </c>
    </row>
    <row r="169" spans="1:20" x14ac:dyDescent="0.2">
      <c r="A169" s="20" t="s">
        <v>7574</v>
      </c>
      <c r="B169" s="20" t="s">
        <v>18</v>
      </c>
      <c r="C169" s="20" t="s">
        <v>43</v>
      </c>
      <c r="D169" s="20" t="s">
        <v>44</v>
      </c>
      <c r="E169" s="20" t="s">
        <v>588</v>
      </c>
      <c r="F169" s="21">
        <v>46321.858715277776</v>
      </c>
      <c r="G169" s="20" t="s">
        <v>22</v>
      </c>
      <c r="H169" s="20" t="s">
        <v>7861</v>
      </c>
      <c r="I169" s="22">
        <v>340</v>
      </c>
      <c r="J169" s="20" t="s">
        <v>23</v>
      </c>
      <c r="K169" s="20" t="s">
        <v>24</v>
      </c>
      <c r="L169" s="22">
        <v>859</v>
      </c>
      <c r="M169" s="20" t="s">
        <v>46</v>
      </c>
      <c r="N169" s="21">
        <v>46321.90626157407</v>
      </c>
      <c r="O169" s="22">
        <v>340</v>
      </c>
      <c r="P169" s="20" t="s">
        <v>26</v>
      </c>
      <c r="Q169" s="22">
        <v>190</v>
      </c>
      <c r="R169" s="3" t="str">
        <f>IF(OR(G169="12R",G169="12L"),_xlfn.XLOOKUP(C169,DB!$A$2:$A$255,DB!$B$2:$B$255,""),IF(OR(G169="30L",G169="30R"),_xlfn.XLOOKUP(C169,DB!$A$2:$A$255,DB!$C$2:$C$255,""),""))</f>
        <v>UDGUV</v>
      </c>
      <c r="S169" s="3">
        <f t="shared" si="2"/>
        <v>20</v>
      </c>
      <c r="T169" s="3" t="str">
        <f>_xlfn.XLOOKUP(C169,DB!$A$2:$A$255,DB!$D$2:$D$255,"")</f>
        <v>Sector 2</v>
      </c>
    </row>
    <row r="170" spans="1:20" x14ac:dyDescent="0.2">
      <c r="A170" s="20" t="s">
        <v>516</v>
      </c>
      <c r="B170" s="20" t="s">
        <v>18</v>
      </c>
      <c r="C170" s="20" t="s">
        <v>199</v>
      </c>
      <c r="D170" s="20" t="s">
        <v>61</v>
      </c>
      <c r="E170" s="20" t="s">
        <v>7862</v>
      </c>
      <c r="F170" s="21">
        <v>46321.860462962963</v>
      </c>
      <c r="G170" s="20" t="s">
        <v>22</v>
      </c>
      <c r="H170" s="20" t="s">
        <v>7863</v>
      </c>
      <c r="I170" s="22">
        <v>330</v>
      </c>
      <c r="J170" s="20" t="s">
        <v>23</v>
      </c>
      <c r="K170" s="20" t="s">
        <v>24</v>
      </c>
      <c r="L170" s="22">
        <v>365</v>
      </c>
      <c r="M170" s="20" t="s">
        <v>31</v>
      </c>
      <c r="N170" s="21">
        <v>46321.882013888884</v>
      </c>
      <c r="O170" s="22">
        <v>320</v>
      </c>
      <c r="P170" s="20" t="s">
        <v>26</v>
      </c>
      <c r="Q170" s="22">
        <v>40</v>
      </c>
      <c r="R170" s="3" t="str">
        <f>IF(OR(G170="12R",G170="12L"),_xlfn.XLOOKUP(C170,DB!$A$2:$A$255,DB!$B$2:$B$255,""),IF(OR(G170="30L",G170="30R"),_xlfn.XLOOKUP(C170,DB!$A$2:$A$255,DB!$C$2:$C$255,""),""))</f>
        <v>OMSUK</v>
      </c>
      <c r="S170" s="3">
        <f t="shared" si="2"/>
        <v>20</v>
      </c>
      <c r="T170" s="3" t="str">
        <f>_xlfn.XLOOKUP(C170,DB!$A$2:$A$255,DB!$D$2:$D$255,"")</f>
        <v>Sector 3</v>
      </c>
    </row>
    <row r="171" spans="1:20" x14ac:dyDescent="0.2">
      <c r="A171" s="20" t="s">
        <v>521</v>
      </c>
      <c r="B171" s="20" t="s">
        <v>18</v>
      </c>
      <c r="C171" s="20" t="s">
        <v>19</v>
      </c>
      <c r="D171" s="20" t="s">
        <v>54</v>
      </c>
      <c r="E171" s="20" t="s">
        <v>102</v>
      </c>
      <c r="F171" s="21">
        <v>46321.861550925925</v>
      </c>
      <c r="G171" s="20" t="s">
        <v>22</v>
      </c>
      <c r="H171" s="20" t="s">
        <v>7864</v>
      </c>
      <c r="I171" s="22">
        <v>360</v>
      </c>
      <c r="J171" s="20" t="s">
        <v>23</v>
      </c>
      <c r="K171" s="20" t="s">
        <v>24</v>
      </c>
      <c r="L171" s="22">
        <v>868</v>
      </c>
      <c r="M171" s="20" t="s">
        <v>181</v>
      </c>
      <c r="N171" s="21">
        <v>46321.910115740742</v>
      </c>
      <c r="O171" s="22">
        <v>360</v>
      </c>
      <c r="P171" s="20" t="s">
        <v>26</v>
      </c>
      <c r="Q171" s="22">
        <v>190</v>
      </c>
      <c r="R171" s="3" t="str">
        <f>IF(OR(G171="12R",G171="12L"),_xlfn.XLOOKUP(C171,DB!$A$2:$A$255,DB!$B$2:$B$255,""),IF(OR(G171="30L",G171="30R"),_xlfn.XLOOKUP(C171,DB!$A$2:$A$255,DB!$C$2:$C$255,""),""))</f>
        <v>UDGUV</v>
      </c>
      <c r="S171" s="3">
        <f t="shared" si="2"/>
        <v>20</v>
      </c>
      <c r="T171" s="3" t="str">
        <f>_xlfn.XLOOKUP(C171,DB!$A$2:$A$255,DB!$D$2:$D$255,"")</f>
        <v>Sector 2</v>
      </c>
    </row>
    <row r="172" spans="1:20" x14ac:dyDescent="0.2">
      <c r="A172" s="20" t="s">
        <v>7579</v>
      </c>
      <c r="B172" s="20" t="s">
        <v>18</v>
      </c>
      <c r="C172" s="20" t="s">
        <v>317</v>
      </c>
      <c r="D172" s="20" t="s">
        <v>44</v>
      </c>
      <c r="E172" s="20" t="s">
        <v>1573</v>
      </c>
      <c r="F172" s="21">
        <v>46321.862291666665</v>
      </c>
      <c r="G172" s="20" t="s">
        <v>22</v>
      </c>
      <c r="H172" s="20" t="s">
        <v>7865</v>
      </c>
      <c r="I172" s="22">
        <v>320</v>
      </c>
      <c r="J172" s="20" t="s">
        <v>23</v>
      </c>
      <c r="K172" s="20" t="s">
        <v>24</v>
      </c>
      <c r="L172" s="22">
        <v>439</v>
      </c>
      <c r="M172" s="20" t="s">
        <v>204</v>
      </c>
      <c r="N172" s="21">
        <v>46321.888298611113</v>
      </c>
      <c r="O172" s="22">
        <v>340</v>
      </c>
      <c r="P172" s="20" t="s">
        <v>26</v>
      </c>
      <c r="Q172" s="22">
        <v>40</v>
      </c>
      <c r="R172" s="3" t="str">
        <f>IF(OR(G172="12R",G172="12L"),_xlfn.XLOOKUP(C172,DB!$A$2:$A$255,DB!$B$2:$B$255,""),IF(OR(G172="30L",G172="30R"),_xlfn.XLOOKUP(C172,DB!$A$2:$A$255,DB!$C$2:$C$255,""),""))</f>
        <v>UDGUV</v>
      </c>
      <c r="S172" s="3">
        <f t="shared" si="2"/>
        <v>20</v>
      </c>
      <c r="T172" s="3" t="str">
        <f>_xlfn.XLOOKUP(C172,DB!$A$2:$A$255,DB!$D$2:$D$255,"")</f>
        <v>Sector 2</v>
      </c>
    </row>
    <row r="173" spans="1:20" x14ac:dyDescent="0.2">
      <c r="A173" s="20" t="s">
        <v>299</v>
      </c>
      <c r="B173" s="20" t="s">
        <v>18</v>
      </c>
      <c r="C173" s="20" t="s">
        <v>284</v>
      </c>
      <c r="D173" s="20" t="s">
        <v>34</v>
      </c>
      <c r="E173" s="20" t="s">
        <v>4468</v>
      </c>
      <c r="F173" s="21">
        <v>46321.863796296297</v>
      </c>
      <c r="G173" s="20" t="s">
        <v>22</v>
      </c>
      <c r="H173" s="20" t="s">
        <v>7866</v>
      </c>
      <c r="I173" s="22">
        <v>360</v>
      </c>
      <c r="J173" s="20" t="s">
        <v>23</v>
      </c>
      <c r="K173" s="20" t="s">
        <v>24</v>
      </c>
      <c r="L173" s="22">
        <v>869</v>
      </c>
      <c r="M173" s="20" t="s">
        <v>181</v>
      </c>
      <c r="N173" s="21">
        <v>46321.912256944444</v>
      </c>
      <c r="O173" s="22">
        <v>360</v>
      </c>
      <c r="P173" s="20" t="s">
        <v>26</v>
      </c>
      <c r="Q173" s="22">
        <v>190</v>
      </c>
      <c r="R173" s="3" t="str">
        <f>IF(OR(G173="12R",G173="12L"),_xlfn.XLOOKUP(C173,DB!$A$2:$A$255,DB!$B$2:$B$255,""),IF(OR(G173="30L",G173="30R"),_xlfn.XLOOKUP(C173,DB!$A$2:$A$255,DB!$C$2:$C$255,""),""))</f>
        <v>UDGUV</v>
      </c>
      <c r="S173" s="3">
        <f t="shared" si="2"/>
        <v>20</v>
      </c>
      <c r="T173" s="3" t="str">
        <f>_xlfn.XLOOKUP(C173,DB!$A$2:$A$255,DB!$D$2:$D$255,"")</f>
        <v>Sector 2</v>
      </c>
    </row>
    <row r="174" spans="1:20" x14ac:dyDescent="0.2">
      <c r="A174" s="20" t="s">
        <v>741</v>
      </c>
      <c r="B174" s="20" t="s">
        <v>18</v>
      </c>
      <c r="C174" s="20" t="s">
        <v>221</v>
      </c>
      <c r="D174" s="20" t="s">
        <v>54</v>
      </c>
      <c r="E174" s="20" t="s">
        <v>577</v>
      </c>
      <c r="F174" s="21">
        <v>46321.868981481486</v>
      </c>
      <c r="G174" s="20" t="s">
        <v>22</v>
      </c>
      <c r="H174" s="20" t="s">
        <v>7324</v>
      </c>
      <c r="I174" s="22">
        <v>360</v>
      </c>
      <c r="J174" s="20" t="s">
        <v>23</v>
      </c>
      <c r="K174" s="20" t="s">
        <v>24</v>
      </c>
      <c r="L174" s="22">
        <v>859</v>
      </c>
      <c r="M174" s="20" t="s">
        <v>46</v>
      </c>
      <c r="N174" s="21">
        <v>46321.918333333335</v>
      </c>
      <c r="O174" s="22">
        <v>360</v>
      </c>
      <c r="P174" s="20" t="s">
        <v>26</v>
      </c>
      <c r="Q174" s="22">
        <v>190</v>
      </c>
      <c r="R174" s="3" t="str">
        <f>IF(OR(G174="12R",G174="12L"),_xlfn.XLOOKUP(C174,DB!$A$2:$A$255,DB!$B$2:$B$255,""),IF(OR(G174="30L",G174="30R"),_xlfn.XLOOKUP(C174,DB!$A$2:$A$255,DB!$C$2:$C$255,""),""))</f>
        <v>UDGUV</v>
      </c>
      <c r="S174" s="3">
        <f t="shared" si="2"/>
        <v>20</v>
      </c>
      <c r="T174" s="3" t="str">
        <f>_xlfn.XLOOKUP(C174,DB!$A$2:$A$255,DB!$D$2:$D$255,"")</f>
        <v>Sector 2</v>
      </c>
    </row>
    <row r="175" spans="1:20" x14ac:dyDescent="0.2">
      <c r="A175" s="20" t="s">
        <v>510</v>
      </c>
      <c r="B175" s="20" t="s">
        <v>18</v>
      </c>
      <c r="C175" s="20" t="s">
        <v>238</v>
      </c>
      <c r="D175" s="20" t="s">
        <v>129</v>
      </c>
      <c r="E175" s="20" t="s">
        <v>7867</v>
      </c>
      <c r="F175" s="21">
        <v>46321.873090277775</v>
      </c>
      <c r="G175" s="20" t="s">
        <v>22</v>
      </c>
      <c r="H175" s="20" t="s">
        <v>7868</v>
      </c>
      <c r="I175" s="22">
        <v>350</v>
      </c>
      <c r="J175" s="20" t="s">
        <v>23</v>
      </c>
      <c r="K175" s="20" t="s">
        <v>24</v>
      </c>
      <c r="L175" s="22">
        <v>359</v>
      </c>
      <c r="M175" s="20" t="s">
        <v>31</v>
      </c>
      <c r="N175" s="21">
        <v>46321.893425925926</v>
      </c>
      <c r="O175" s="22">
        <v>350</v>
      </c>
      <c r="P175" s="20" t="s">
        <v>26</v>
      </c>
      <c r="Q175" s="22">
        <v>40</v>
      </c>
      <c r="R175" s="3" t="str">
        <f>IF(OR(G175="12R",G175="12L"),_xlfn.XLOOKUP(C175,DB!$A$2:$A$255,DB!$B$2:$B$255,""),IF(OR(G175="30L",G175="30R"),_xlfn.XLOOKUP(C175,DB!$A$2:$A$255,DB!$C$2:$C$255,""),""))</f>
        <v>OMSUK</v>
      </c>
      <c r="S175" s="3">
        <f t="shared" si="2"/>
        <v>20</v>
      </c>
      <c r="T175" s="3" t="str">
        <f>_xlfn.XLOOKUP(C175,DB!$A$2:$A$255,DB!$D$2:$D$255,"")</f>
        <v>Sector 3</v>
      </c>
    </row>
    <row r="176" spans="1:20" x14ac:dyDescent="0.2">
      <c r="A176" s="20" t="s">
        <v>530</v>
      </c>
      <c r="B176" s="20" t="s">
        <v>18</v>
      </c>
      <c r="C176" s="20" t="s">
        <v>178</v>
      </c>
      <c r="D176" s="20" t="s">
        <v>123</v>
      </c>
      <c r="E176" s="20" t="s">
        <v>5448</v>
      </c>
      <c r="F176" s="21">
        <v>46321.875659722224</v>
      </c>
      <c r="G176" s="20" t="s">
        <v>22</v>
      </c>
      <c r="H176" s="20" t="s">
        <v>7869</v>
      </c>
      <c r="I176" s="22">
        <v>290</v>
      </c>
      <c r="J176" s="20" t="s">
        <v>23</v>
      </c>
      <c r="K176" s="20" t="s">
        <v>24</v>
      </c>
      <c r="L176" s="22">
        <v>359</v>
      </c>
      <c r="M176" s="20" t="s">
        <v>31</v>
      </c>
      <c r="N176" s="21">
        <v>46321.895567129628</v>
      </c>
      <c r="O176" s="22">
        <v>330</v>
      </c>
      <c r="P176" s="20" t="s">
        <v>26</v>
      </c>
      <c r="Q176" s="22">
        <v>40</v>
      </c>
      <c r="R176" s="3" t="str">
        <f>IF(OR(G176="12R",G176="12L"),_xlfn.XLOOKUP(C176,DB!$A$2:$A$255,DB!$B$2:$B$255,""),IF(OR(G176="30L",G176="30R"),_xlfn.XLOOKUP(C176,DB!$A$2:$A$255,DB!$C$2:$C$255,""),""))</f>
        <v>OMSUK</v>
      </c>
      <c r="S176" s="3">
        <f t="shared" si="2"/>
        <v>21</v>
      </c>
      <c r="T176" s="3" t="str">
        <f>_xlfn.XLOOKUP(C176,DB!$A$2:$A$255,DB!$D$2:$D$255,"")</f>
        <v>Sector 3</v>
      </c>
    </row>
    <row r="177" spans="1:20" x14ac:dyDescent="0.2">
      <c r="A177" s="20" t="s">
        <v>883</v>
      </c>
      <c r="B177" s="20" t="s">
        <v>18</v>
      </c>
      <c r="C177" s="20" t="s">
        <v>170</v>
      </c>
      <c r="D177" s="20" t="s">
        <v>61</v>
      </c>
      <c r="E177" s="20" t="s">
        <v>7870</v>
      </c>
      <c r="F177" s="21">
        <v>46321.880555555559</v>
      </c>
      <c r="G177" s="20" t="s">
        <v>22</v>
      </c>
      <c r="H177" s="20" t="s">
        <v>7871</v>
      </c>
      <c r="I177" s="22">
        <v>330</v>
      </c>
      <c r="J177" s="20" t="s">
        <v>23</v>
      </c>
      <c r="K177" s="20" t="s">
        <v>24</v>
      </c>
      <c r="L177" s="22">
        <v>360</v>
      </c>
      <c r="M177" s="20" t="s">
        <v>31</v>
      </c>
      <c r="N177" s="21">
        <v>46321.901226851856</v>
      </c>
      <c r="O177" s="22">
        <v>310</v>
      </c>
      <c r="P177" s="20" t="s">
        <v>26</v>
      </c>
      <c r="Q177" s="22">
        <v>40</v>
      </c>
      <c r="R177" s="3" t="str">
        <f>IF(OR(G177="12R",G177="12L"),_xlfn.XLOOKUP(C177,DB!$A$2:$A$255,DB!$B$2:$B$255,""),IF(OR(G177="30L",G177="30R"),_xlfn.XLOOKUP(C177,DB!$A$2:$A$255,DB!$C$2:$C$255,""),""))</f>
        <v>OMSUK</v>
      </c>
      <c r="S177" s="3">
        <f t="shared" si="2"/>
        <v>21</v>
      </c>
      <c r="T177" s="3" t="str">
        <f>_xlfn.XLOOKUP(C177,DB!$A$2:$A$255,DB!$D$2:$D$255,"")</f>
        <v>Sector 3</v>
      </c>
    </row>
    <row r="178" spans="1:20" x14ac:dyDescent="0.2">
      <c r="A178" s="20" t="s">
        <v>320</v>
      </c>
      <c r="B178" s="20" t="s">
        <v>18</v>
      </c>
      <c r="C178" s="20" t="s">
        <v>128</v>
      </c>
      <c r="D178" s="20" t="s">
        <v>129</v>
      </c>
      <c r="E178" s="20" t="s">
        <v>7173</v>
      </c>
      <c r="F178" s="21">
        <v>46321.884502314817</v>
      </c>
      <c r="G178" s="20" t="s">
        <v>22</v>
      </c>
      <c r="H178" s="20" t="s">
        <v>7872</v>
      </c>
      <c r="I178" s="22">
        <v>360</v>
      </c>
      <c r="J178" s="20" t="s">
        <v>23</v>
      </c>
      <c r="K178" s="20" t="s">
        <v>24</v>
      </c>
      <c r="L178" s="22">
        <v>530</v>
      </c>
      <c r="M178" s="20" t="s">
        <v>130</v>
      </c>
      <c r="N178" s="21">
        <v>46321.916956018518</v>
      </c>
      <c r="O178" s="22">
        <v>360</v>
      </c>
      <c r="P178" s="20" t="s">
        <v>26</v>
      </c>
      <c r="Q178" s="22">
        <v>40</v>
      </c>
      <c r="R178" s="3" t="str">
        <f>IF(OR(G178="12R",G178="12L"),_xlfn.XLOOKUP(C178,DB!$A$2:$A$255,DB!$B$2:$B$255,""),IF(OR(G178="30L",G178="30R"),_xlfn.XLOOKUP(C178,DB!$A$2:$A$255,DB!$C$2:$C$255,""),""))</f>
        <v>ENEBA</v>
      </c>
      <c r="S178" s="3">
        <f t="shared" si="2"/>
        <v>21</v>
      </c>
      <c r="T178" s="3" t="str">
        <f>_xlfn.XLOOKUP(C178,DB!$A$2:$A$255,DB!$D$2:$D$255,"")</f>
        <v>Sector 3</v>
      </c>
    </row>
    <row r="179" spans="1:20" x14ac:dyDescent="0.2">
      <c r="A179" s="20" t="s">
        <v>7594</v>
      </c>
      <c r="B179" s="20" t="s">
        <v>18</v>
      </c>
      <c r="C179" s="20" t="s">
        <v>136</v>
      </c>
      <c r="D179" s="20" t="s">
        <v>44</v>
      </c>
      <c r="E179" s="20" t="s">
        <v>6694</v>
      </c>
      <c r="F179" s="21">
        <v>46321.886273148149</v>
      </c>
      <c r="G179" s="20" t="s">
        <v>22</v>
      </c>
      <c r="H179" s="20" t="s">
        <v>7873</v>
      </c>
      <c r="I179" s="22">
        <v>330</v>
      </c>
      <c r="J179" s="20" t="s">
        <v>23</v>
      </c>
      <c r="K179" s="20" t="s">
        <v>24</v>
      </c>
      <c r="L179" s="22">
        <v>360</v>
      </c>
      <c r="M179" s="20" t="s">
        <v>31</v>
      </c>
      <c r="N179" s="21">
        <v>46321.907013888893</v>
      </c>
      <c r="O179" s="22">
        <v>330</v>
      </c>
      <c r="P179" s="20" t="s">
        <v>26</v>
      </c>
      <c r="Q179" s="22">
        <v>40</v>
      </c>
      <c r="R179" s="3" t="str">
        <f>IF(OR(G179="12R",G179="12L"),_xlfn.XLOOKUP(C179,DB!$A$2:$A$255,DB!$B$2:$B$255,""),IF(OR(G179="30L",G179="30R"),_xlfn.XLOOKUP(C179,DB!$A$2:$A$255,DB!$C$2:$C$255,""),""))</f>
        <v>OMSUK</v>
      </c>
      <c r="S179" s="3">
        <f t="shared" si="2"/>
        <v>21</v>
      </c>
      <c r="T179" s="3" t="str">
        <f>_xlfn.XLOOKUP(C179,DB!$A$2:$A$255,DB!$D$2:$D$255,"")</f>
        <v>Sector 3</v>
      </c>
    </row>
    <row r="180" spans="1:20" x14ac:dyDescent="0.2">
      <c r="A180" s="20" t="s">
        <v>7584</v>
      </c>
      <c r="B180" s="20" t="s">
        <v>18</v>
      </c>
      <c r="C180" s="20" t="s">
        <v>122</v>
      </c>
      <c r="D180" s="20" t="s">
        <v>123</v>
      </c>
      <c r="E180" s="20" t="s">
        <v>7874</v>
      </c>
      <c r="F180" s="21">
        <v>46321.890162037038</v>
      </c>
      <c r="G180" s="20" t="s">
        <v>22</v>
      </c>
      <c r="H180" s="20" t="s">
        <v>7875</v>
      </c>
      <c r="I180" s="22">
        <v>300</v>
      </c>
      <c r="J180" s="20" t="s">
        <v>23</v>
      </c>
      <c r="K180" s="20" t="s">
        <v>24</v>
      </c>
      <c r="L180" s="22">
        <v>536</v>
      </c>
      <c r="M180" s="20" t="s">
        <v>130</v>
      </c>
      <c r="N180" s="21">
        <v>46321.919004629628</v>
      </c>
      <c r="O180" s="22">
        <v>300</v>
      </c>
      <c r="P180" s="20" t="s">
        <v>26</v>
      </c>
      <c r="Q180" s="22">
        <v>40</v>
      </c>
      <c r="R180" s="3" t="str">
        <f>IF(OR(G180="12R",G180="12L"),_xlfn.XLOOKUP(C180,DB!$A$2:$A$255,DB!$B$2:$B$255,""),IF(OR(G180="30L",G180="30R"),_xlfn.XLOOKUP(C180,DB!$A$2:$A$255,DB!$C$2:$C$255,""),""))</f>
        <v>ENEBA</v>
      </c>
      <c r="S180" s="3">
        <f t="shared" si="2"/>
        <v>21</v>
      </c>
      <c r="T180" s="3" t="str">
        <f>_xlfn.XLOOKUP(C180,DB!$A$2:$A$255,DB!$D$2:$D$255,"")</f>
        <v>Sector 3</v>
      </c>
    </row>
    <row r="181" spans="1:20" x14ac:dyDescent="0.2">
      <c r="A181" s="20" t="s">
        <v>313</v>
      </c>
      <c r="B181" s="20" t="s">
        <v>18</v>
      </c>
      <c r="C181" s="20" t="s">
        <v>314</v>
      </c>
      <c r="D181" s="20" t="s">
        <v>34</v>
      </c>
      <c r="E181" s="20" t="s">
        <v>7876</v>
      </c>
      <c r="F181" s="21">
        <v>46321.89135416667</v>
      </c>
      <c r="G181" s="20" t="s">
        <v>22</v>
      </c>
      <c r="H181" s="20" t="s">
        <v>7877</v>
      </c>
      <c r="I181" s="22">
        <v>330</v>
      </c>
      <c r="J181" s="20" t="s">
        <v>23</v>
      </c>
      <c r="K181" s="20" t="s">
        <v>24</v>
      </c>
      <c r="L181" s="22">
        <v>150</v>
      </c>
      <c r="M181" s="20" t="s">
        <v>117</v>
      </c>
      <c r="N181" s="21">
        <v>46321.901550925926</v>
      </c>
      <c r="O181" s="22">
        <v>222</v>
      </c>
      <c r="P181" s="20" t="s">
        <v>26</v>
      </c>
      <c r="Q181" s="22">
        <v>190</v>
      </c>
      <c r="R181" s="3" t="str">
        <f>IF(OR(G181="12R",G181="12L"),_xlfn.XLOOKUP(C181,DB!$A$2:$A$255,DB!$B$2:$B$255,""),IF(OR(G181="30L",G181="30R"),_xlfn.XLOOKUP(C181,DB!$A$2:$A$255,DB!$C$2:$C$255,""),""))</f>
        <v>CZM</v>
      </c>
      <c r="S181" s="3">
        <f t="shared" si="2"/>
        <v>21</v>
      </c>
      <c r="T181" s="3" t="str">
        <f>_xlfn.XLOOKUP(C181,DB!$A$2:$A$255,DB!$D$2:$D$255,"")</f>
        <v>Sector 7</v>
      </c>
    </row>
    <row r="182" spans="1:20" x14ac:dyDescent="0.2">
      <c r="A182" s="20" t="s">
        <v>538</v>
      </c>
      <c r="B182" s="20" t="s">
        <v>18</v>
      </c>
      <c r="C182" s="20" t="s">
        <v>539</v>
      </c>
      <c r="D182" s="20" t="s">
        <v>29</v>
      </c>
      <c r="E182" s="20" t="s">
        <v>7656</v>
      </c>
      <c r="F182" s="21">
        <v>46321.893136574072</v>
      </c>
      <c r="G182" s="20" t="s">
        <v>22</v>
      </c>
      <c r="H182" s="20" t="s">
        <v>7878</v>
      </c>
      <c r="I182" s="22">
        <v>380</v>
      </c>
      <c r="J182" s="20" t="s">
        <v>23</v>
      </c>
      <c r="K182" s="20" t="s">
        <v>24</v>
      </c>
      <c r="L182" s="22">
        <v>526</v>
      </c>
      <c r="M182" s="20" t="s">
        <v>130</v>
      </c>
      <c r="N182" s="21">
        <v>46321.92324074074</v>
      </c>
      <c r="O182" s="22">
        <v>380</v>
      </c>
      <c r="P182" s="20" t="s">
        <v>26</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324</v>
      </c>
      <c r="B183" s="20" t="s">
        <v>18</v>
      </c>
      <c r="C183" s="20" t="s">
        <v>325</v>
      </c>
      <c r="D183" s="20" t="s">
        <v>123</v>
      </c>
      <c r="E183" s="20" t="s">
        <v>7879</v>
      </c>
      <c r="F183" s="21">
        <v>46321.894525462965</v>
      </c>
      <c r="G183" s="20" t="s">
        <v>22</v>
      </c>
      <c r="H183" s="20" t="s">
        <v>7880</v>
      </c>
      <c r="I183" s="22">
        <v>320</v>
      </c>
      <c r="J183" s="20" t="s">
        <v>23</v>
      </c>
      <c r="K183" s="20" t="s">
        <v>24</v>
      </c>
      <c r="L183" s="22">
        <v>543</v>
      </c>
      <c r="M183" s="20" t="s">
        <v>130</v>
      </c>
      <c r="N183" s="21">
        <v>46321.924224537041</v>
      </c>
      <c r="O183" s="22">
        <v>320</v>
      </c>
      <c r="P183" s="20" t="s">
        <v>26</v>
      </c>
      <c r="Q183" s="22">
        <v>40</v>
      </c>
      <c r="R183" s="3" t="str">
        <f>IF(OR(G183="12R",G183="12L"),_xlfn.XLOOKUP(C183,DB!$A$2:$A$255,DB!$B$2:$B$255,""),IF(OR(G183="30L",G183="30R"),_xlfn.XLOOKUP(C183,DB!$A$2:$A$255,DB!$C$2:$C$255,""),""))</f>
        <v>OMSUK</v>
      </c>
      <c r="S183" s="3">
        <f t="shared" si="2"/>
        <v>21</v>
      </c>
      <c r="T183" s="3" t="str">
        <f>_xlfn.XLOOKUP(C183,DB!$A$2:$A$255,DB!$D$2:$D$255,"")</f>
        <v>Sector 3</v>
      </c>
    </row>
    <row r="184" spans="1:20" x14ac:dyDescent="0.2">
      <c r="A184" s="20" t="s">
        <v>333</v>
      </c>
      <c r="B184" s="20" t="s">
        <v>18</v>
      </c>
      <c r="C184" s="20" t="s">
        <v>148</v>
      </c>
      <c r="D184" s="20" t="s">
        <v>129</v>
      </c>
      <c r="E184" s="20" t="s">
        <v>7881</v>
      </c>
      <c r="F184" s="21">
        <v>46321.895694444444</v>
      </c>
      <c r="G184" s="20" t="s">
        <v>22</v>
      </c>
      <c r="H184" s="20" t="s">
        <v>421</v>
      </c>
      <c r="I184" s="22">
        <v>370</v>
      </c>
      <c r="J184" s="20" t="s">
        <v>23</v>
      </c>
      <c r="K184" s="20" t="s">
        <v>24</v>
      </c>
      <c r="L184" s="22">
        <v>136</v>
      </c>
      <c r="M184" s="20" t="s">
        <v>40</v>
      </c>
      <c r="N184" s="21">
        <v>46321.904965277776</v>
      </c>
      <c r="O184" s="22">
        <v>252</v>
      </c>
      <c r="P184" s="20" t="s">
        <v>26</v>
      </c>
      <c r="Q184" s="22">
        <v>190</v>
      </c>
      <c r="R184" s="3" t="str">
        <f>IF(OR(G184="12R",G184="12L"),_xlfn.XLOOKUP(C184,DB!$A$2:$A$255,DB!$B$2:$B$255,""),IF(OR(G184="30L",G184="30R"),_xlfn.XLOOKUP(C184,DB!$A$2:$A$255,DB!$C$2:$C$255,""),""))</f>
        <v>NUDAL</v>
      </c>
      <c r="S184" s="3">
        <f t="shared" si="2"/>
        <v>21</v>
      </c>
      <c r="T184" s="3" t="str">
        <f>_xlfn.XLOOKUP(C184,DB!$A$2:$A$255,DB!$D$2:$D$255,"")</f>
        <v>Sector 3</v>
      </c>
    </row>
    <row r="185" spans="1:20" x14ac:dyDescent="0.2">
      <c r="A185" s="20" t="s">
        <v>292</v>
      </c>
      <c r="B185" s="20" t="s">
        <v>18</v>
      </c>
      <c r="C185" s="20" t="s">
        <v>43</v>
      </c>
      <c r="D185" s="20" t="s">
        <v>20</v>
      </c>
      <c r="E185" s="20" t="s">
        <v>58</v>
      </c>
      <c r="F185" s="21">
        <v>46321.897291666668</v>
      </c>
      <c r="G185" s="20" t="s">
        <v>22</v>
      </c>
      <c r="H185" s="20" t="s">
        <v>7882</v>
      </c>
      <c r="I185" s="22">
        <v>360</v>
      </c>
      <c r="J185" s="20" t="s">
        <v>23</v>
      </c>
      <c r="K185" s="20" t="s">
        <v>24</v>
      </c>
      <c r="L185" s="22">
        <v>859</v>
      </c>
      <c r="M185" s="20" t="s">
        <v>46</v>
      </c>
      <c r="N185" s="21">
        <v>46321.944872685184</v>
      </c>
      <c r="O185" s="22">
        <v>360</v>
      </c>
      <c r="P185" s="20" t="s">
        <v>26</v>
      </c>
      <c r="Q185" s="22">
        <v>190</v>
      </c>
      <c r="R185" s="3" t="str">
        <f>IF(OR(G185="12R",G185="12L"),_xlfn.XLOOKUP(C185,DB!$A$2:$A$255,DB!$B$2:$B$255,""),IF(OR(G185="30L",G185="30R"),_xlfn.XLOOKUP(C185,DB!$A$2:$A$255,DB!$C$2:$C$255,""),""))</f>
        <v>UDGUV</v>
      </c>
      <c r="S185" s="3">
        <f t="shared" si="2"/>
        <v>21</v>
      </c>
      <c r="T185" s="3" t="str">
        <f>_xlfn.XLOOKUP(C185,DB!$A$2:$A$255,DB!$D$2:$D$255,"")</f>
        <v>Sector 2</v>
      </c>
    </row>
    <row r="186" spans="1:20" x14ac:dyDescent="0.2">
      <c r="A186" s="20" t="s">
        <v>326</v>
      </c>
      <c r="B186" s="20" t="s">
        <v>18</v>
      </c>
      <c r="C186" s="20" t="s">
        <v>33</v>
      </c>
      <c r="D186" s="20" t="s">
        <v>54</v>
      </c>
      <c r="E186" s="20" t="s">
        <v>512</v>
      </c>
      <c r="F186" s="21">
        <v>46321.902800925927</v>
      </c>
      <c r="G186" s="20" t="s">
        <v>22</v>
      </c>
      <c r="H186" s="20" t="s">
        <v>7883</v>
      </c>
      <c r="I186" s="22">
        <v>360</v>
      </c>
      <c r="J186" s="20" t="s">
        <v>23</v>
      </c>
      <c r="K186" s="20" t="s">
        <v>24</v>
      </c>
      <c r="L186" s="22">
        <v>873</v>
      </c>
      <c r="M186" s="20" t="s">
        <v>36</v>
      </c>
      <c r="N186" s="21">
        <v>46321.949918981481</v>
      </c>
      <c r="O186" s="22">
        <v>360</v>
      </c>
      <c r="P186" s="20" t="s">
        <v>26</v>
      </c>
      <c r="Q186" s="22">
        <v>190</v>
      </c>
      <c r="R186" s="3" t="str">
        <f>IF(OR(G186="12R",G186="12L"),_xlfn.XLOOKUP(C186,DB!$A$2:$A$255,DB!$B$2:$B$255,""),IF(OR(G186="30L",G186="30R"),_xlfn.XLOOKUP(C186,DB!$A$2:$A$255,DB!$C$2:$C$255,""),""))</f>
        <v>UDGUV</v>
      </c>
      <c r="S186" s="3">
        <f t="shared" si="2"/>
        <v>21</v>
      </c>
      <c r="T186" s="3" t="str">
        <f>_xlfn.XLOOKUP(C186,DB!$A$2:$A$255,DB!$D$2:$D$255,"")</f>
        <v>Sector 2</v>
      </c>
    </row>
    <row r="187" spans="1:20" x14ac:dyDescent="0.2">
      <c r="A187" s="20" t="s">
        <v>334</v>
      </c>
      <c r="B187" s="20" t="s">
        <v>18</v>
      </c>
      <c r="C187" s="20" t="s">
        <v>19</v>
      </c>
      <c r="D187" s="20" t="s">
        <v>54</v>
      </c>
      <c r="E187" s="20" t="s">
        <v>943</v>
      </c>
      <c r="F187" s="21">
        <v>46321.905810185184</v>
      </c>
      <c r="G187" s="20" t="s">
        <v>22</v>
      </c>
      <c r="H187" s="20" t="s">
        <v>7884</v>
      </c>
      <c r="I187" s="22">
        <v>380</v>
      </c>
      <c r="J187" s="20" t="s">
        <v>23</v>
      </c>
      <c r="K187" s="20" t="s">
        <v>24</v>
      </c>
      <c r="L187" s="22">
        <v>867</v>
      </c>
      <c r="M187" s="20" t="s">
        <v>181</v>
      </c>
      <c r="N187" s="21">
        <v>46321.95413194444</v>
      </c>
      <c r="O187" s="22">
        <v>380</v>
      </c>
      <c r="P187" s="20" t="s">
        <v>26</v>
      </c>
      <c r="Q187" s="22">
        <v>190</v>
      </c>
      <c r="R187" s="3" t="str">
        <f>IF(OR(G187="12R",G187="12L"),_xlfn.XLOOKUP(C187,DB!$A$2:$A$255,DB!$B$2:$B$255,""),IF(OR(G187="30L",G187="30R"),_xlfn.XLOOKUP(C187,DB!$A$2:$A$255,DB!$C$2:$C$255,""),""))</f>
        <v>UDGUV</v>
      </c>
      <c r="S187" s="3">
        <f t="shared" si="2"/>
        <v>21</v>
      </c>
      <c r="T187" s="3" t="str">
        <f>_xlfn.XLOOKUP(C187,DB!$A$2:$A$255,DB!$D$2:$D$255,"")</f>
        <v>Sector 2</v>
      </c>
    </row>
    <row r="188" spans="1:20" x14ac:dyDescent="0.2">
      <c r="A188" s="20" t="s">
        <v>7610</v>
      </c>
      <c r="B188" s="20" t="s">
        <v>18</v>
      </c>
      <c r="C188" s="20" t="s">
        <v>276</v>
      </c>
      <c r="D188" s="20" t="s">
        <v>44</v>
      </c>
      <c r="E188" s="20" t="s">
        <v>611</v>
      </c>
      <c r="F188" s="21">
        <v>46321.906828703708</v>
      </c>
      <c r="G188" s="20" t="s">
        <v>22</v>
      </c>
      <c r="H188" s="20" t="s">
        <v>7885</v>
      </c>
      <c r="I188" s="22">
        <v>300</v>
      </c>
      <c r="J188" s="20" t="s">
        <v>23</v>
      </c>
      <c r="K188" s="20" t="s">
        <v>24</v>
      </c>
      <c r="L188" s="22">
        <v>547</v>
      </c>
      <c r="M188" s="20" t="s">
        <v>130</v>
      </c>
      <c r="N188" s="21">
        <v>46321.937997685185</v>
      </c>
      <c r="O188" s="22">
        <v>320</v>
      </c>
      <c r="P188" s="20" t="s">
        <v>26</v>
      </c>
      <c r="Q188" s="22">
        <v>40</v>
      </c>
      <c r="R188" s="3" t="str">
        <f>IF(OR(G188="12R",G188="12L"),_xlfn.XLOOKUP(C188,DB!$A$2:$A$255,DB!$B$2:$B$255,""),IF(OR(G188="30L",G188="30R"),_xlfn.XLOOKUP(C188,DB!$A$2:$A$255,DB!$C$2:$C$255,""),""))</f>
        <v>UDGUV</v>
      </c>
      <c r="S188" s="3">
        <f t="shared" si="2"/>
        <v>21</v>
      </c>
      <c r="T188" s="3" t="str">
        <f>_xlfn.XLOOKUP(C188,DB!$A$2:$A$255,DB!$D$2:$D$255,"")</f>
        <v>Sector 2</v>
      </c>
    </row>
    <row r="189" spans="1:20" x14ac:dyDescent="0.2">
      <c r="A189" s="20" t="s">
        <v>272</v>
      </c>
      <c r="B189" s="20" t="s">
        <v>18</v>
      </c>
      <c r="C189" s="20" t="s">
        <v>273</v>
      </c>
      <c r="D189" s="20" t="s">
        <v>20</v>
      </c>
      <c r="E189" s="20" t="s">
        <v>21</v>
      </c>
      <c r="F189" s="21">
        <v>46321.908020833333</v>
      </c>
      <c r="G189" s="20" t="s">
        <v>22</v>
      </c>
      <c r="H189" s="20" t="s">
        <v>7886</v>
      </c>
      <c r="I189" s="22">
        <v>320</v>
      </c>
      <c r="J189" s="20" t="s">
        <v>23</v>
      </c>
      <c r="K189" s="20" t="s">
        <v>24</v>
      </c>
      <c r="L189" s="22">
        <v>874</v>
      </c>
      <c r="M189" s="20" t="s">
        <v>36</v>
      </c>
      <c r="N189" s="21">
        <v>46321.953993055555</v>
      </c>
      <c r="O189" s="22">
        <v>320</v>
      </c>
      <c r="P189" s="20" t="s">
        <v>26</v>
      </c>
      <c r="Q189" s="22">
        <v>190</v>
      </c>
      <c r="R189" s="3" t="str">
        <f>IF(OR(G189="12R",G189="12L"),_xlfn.XLOOKUP(C189,DB!$A$2:$A$255,DB!$B$2:$B$255,""),IF(OR(G189="30L",G189="30R"),_xlfn.XLOOKUP(C189,DB!$A$2:$A$255,DB!$C$2:$C$255,""),""))</f>
        <v>UDGUV</v>
      </c>
      <c r="S189" s="3">
        <f t="shared" si="2"/>
        <v>21</v>
      </c>
      <c r="T189" s="3" t="str">
        <f>_xlfn.XLOOKUP(C189,DB!$A$2:$A$255,DB!$D$2:$D$255,"")</f>
        <v>Sector 2</v>
      </c>
    </row>
    <row r="190" spans="1:20" x14ac:dyDescent="0.2">
      <c r="A190" s="20" t="s">
        <v>336</v>
      </c>
      <c r="B190" s="20" t="s">
        <v>18</v>
      </c>
      <c r="C190" s="20" t="s">
        <v>115</v>
      </c>
      <c r="D190" s="20" t="s">
        <v>29</v>
      </c>
      <c r="E190" s="20" t="s">
        <v>6054</v>
      </c>
      <c r="F190" s="21">
        <v>46321.911539351851</v>
      </c>
      <c r="G190" s="20" t="s">
        <v>22</v>
      </c>
      <c r="H190" s="20" t="s">
        <v>567</v>
      </c>
      <c r="I190" s="22">
        <v>350</v>
      </c>
      <c r="J190" s="20" t="s">
        <v>23</v>
      </c>
      <c r="K190" s="20" t="s">
        <v>24</v>
      </c>
      <c r="L190" s="22">
        <v>153</v>
      </c>
      <c r="M190" s="20" t="s">
        <v>117</v>
      </c>
      <c r="N190" s="21">
        <v>46321.921909722223</v>
      </c>
      <c r="O190" s="22">
        <v>259</v>
      </c>
      <c r="P190" s="20" t="s">
        <v>26</v>
      </c>
      <c r="Q190" s="22">
        <v>190</v>
      </c>
      <c r="R190" s="3" t="str">
        <f>IF(OR(G190="12R",G190="12L"),_xlfn.XLOOKUP(C190,DB!$A$2:$A$255,DB!$B$2:$B$255,""),IF(OR(G190="30L",G190="30R"),_xlfn.XLOOKUP(C190,DB!$A$2:$A$255,DB!$C$2:$C$255,""),""))</f>
        <v>TAKUX</v>
      </c>
      <c r="S190" s="3">
        <f t="shared" si="2"/>
        <v>21</v>
      </c>
      <c r="T190" s="3" t="str">
        <f>_xlfn.XLOOKUP(C190,DB!$A$2:$A$255,DB!$D$2:$D$255,"")</f>
        <v>Sector 7</v>
      </c>
    </row>
    <row r="191" spans="1:20" x14ac:dyDescent="0.2">
      <c r="A191" s="20" t="s">
        <v>338</v>
      </c>
      <c r="B191" s="20" t="s">
        <v>18</v>
      </c>
      <c r="C191" s="20" t="s">
        <v>75</v>
      </c>
      <c r="D191" s="20" t="s">
        <v>34</v>
      </c>
      <c r="E191" s="20" t="s">
        <v>391</v>
      </c>
      <c r="F191" s="21">
        <v>46321.91375</v>
      </c>
      <c r="G191" s="20" t="s">
        <v>22</v>
      </c>
      <c r="H191" s="20" t="s">
        <v>7887</v>
      </c>
      <c r="I191" s="22">
        <v>380</v>
      </c>
      <c r="J191" s="20" t="s">
        <v>23</v>
      </c>
      <c r="K191" s="20" t="s">
        <v>24</v>
      </c>
      <c r="L191" s="22">
        <v>727</v>
      </c>
      <c r="M191" s="20" t="s">
        <v>75</v>
      </c>
      <c r="N191" s="21">
        <v>46321.962500000001</v>
      </c>
      <c r="O191" s="22">
        <v>0</v>
      </c>
      <c r="P191" s="20" t="s">
        <v>26</v>
      </c>
      <c r="Q191" s="22">
        <v>190</v>
      </c>
      <c r="R191" s="3" t="str">
        <f>IF(OR(G191="12R",G191="12L"),_xlfn.XLOOKUP(C191,DB!$A$2:$A$255,DB!$B$2:$B$255,""),IF(OR(G191="30L",G191="30R"),_xlfn.XLOOKUP(C191,DB!$A$2:$A$255,DB!$C$2:$C$255,""),""))</f>
        <v>UDGUV</v>
      </c>
      <c r="S191" s="3">
        <f t="shared" si="2"/>
        <v>21</v>
      </c>
      <c r="T191" s="3" t="str">
        <f>_xlfn.XLOOKUP(C191,DB!$A$2:$A$255,DB!$D$2:$D$255,"")</f>
        <v>Sector 2</v>
      </c>
    </row>
    <row r="192" spans="1:20" x14ac:dyDescent="0.2">
      <c r="A192" s="20" t="s">
        <v>7628</v>
      </c>
      <c r="B192" s="20" t="s">
        <v>18</v>
      </c>
      <c r="C192" s="20" t="s">
        <v>328</v>
      </c>
      <c r="D192" s="20" t="s">
        <v>29</v>
      </c>
      <c r="E192" s="20" t="s">
        <v>7888</v>
      </c>
      <c r="F192" s="21">
        <v>46321.914583333331</v>
      </c>
      <c r="G192" s="20" t="s">
        <v>22</v>
      </c>
      <c r="H192" s="20" t="s">
        <v>7889</v>
      </c>
      <c r="I192" s="22">
        <v>400</v>
      </c>
      <c r="J192" s="20" t="s">
        <v>23</v>
      </c>
      <c r="K192" s="20" t="s">
        <v>24</v>
      </c>
      <c r="L192" s="22">
        <v>433</v>
      </c>
      <c r="M192" s="20" t="s">
        <v>204</v>
      </c>
      <c r="N192" s="21">
        <v>46321.939942129626</v>
      </c>
      <c r="O192" s="22">
        <v>400</v>
      </c>
      <c r="P192" s="20" t="s">
        <v>26</v>
      </c>
      <c r="Q192" s="22">
        <v>40</v>
      </c>
      <c r="R192" s="3" t="str">
        <f>IF(OR(G192="12R",G192="12L"),_xlfn.XLOOKUP(C192,DB!$A$2:$A$255,DB!$B$2:$B$255,""),IF(OR(G192="30L",G192="30R"),_xlfn.XLOOKUP(C192,DB!$A$2:$A$255,DB!$C$2:$C$255,""),""))</f>
        <v>OMSUK</v>
      </c>
      <c r="S192" s="3">
        <f t="shared" si="2"/>
        <v>21</v>
      </c>
      <c r="T192" s="3" t="str">
        <f>_xlfn.XLOOKUP(C192,DB!$A$2:$A$255,DB!$D$2:$D$255,"")</f>
        <v>Sector 3</v>
      </c>
    </row>
    <row r="193" spans="1:20" x14ac:dyDescent="0.2">
      <c r="A193" s="20" t="s">
        <v>337</v>
      </c>
      <c r="B193" s="20" t="s">
        <v>18</v>
      </c>
      <c r="C193" s="20" t="s">
        <v>219</v>
      </c>
      <c r="D193" s="20" t="s">
        <v>34</v>
      </c>
      <c r="E193" s="20" t="s">
        <v>7890</v>
      </c>
      <c r="F193" s="21">
        <v>46321.916643518518</v>
      </c>
      <c r="G193" s="20" t="s">
        <v>22</v>
      </c>
      <c r="H193" s="20" t="s">
        <v>7891</v>
      </c>
      <c r="I193" s="22">
        <v>330</v>
      </c>
      <c r="J193" s="20" t="s">
        <v>23</v>
      </c>
      <c r="K193" s="20" t="s">
        <v>24</v>
      </c>
      <c r="L193" s="22">
        <v>149</v>
      </c>
      <c r="M193" s="20" t="s">
        <v>117</v>
      </c>
      <c r="N193" s="21">
        <v>46321.92664351852</v>
      </c>
      <c r="O193" s="22">
        <v>240</v>
      </c>
      <c r="P193" s="20" t="s">
        <v>26</v>
      </c>
      <c r="Q193" s="22">
        <v>190</v>
      </c>
      <c r="R193" s="3" t="str">
        <f>IF(OR(G193="12R",G193="12L"),_xlfn.XLOOKUP(C193,DB!$A$2:$A$255,DB!$B$2:$B$255,""),IF(OR(G193="30L",G193="30R"),_xlfn.XLOOKUP(C193,DB!$A$2:$A$255,DB!$C$2:$C$255,""),""))</f>
        <v>TAKUX</v>
      </c>
      <c r="S193" s="3">
        <f t="shared" si="2"/>
        <v>21</v>
      </c>
      <c r="T193" s="3" t="str">
        <f>_xlfn.XLOOKUP(C193,DB!$A$2:$A$255,DB!$D$2:$D$255,"")</f>
        <v>Sector 7</v>
      </c>
    </row>
    <row r="194" spans="1:20" x14ac:dyDescent="0.2">
      <c r="A194" s="20" t="s">
        <v>527</v>
      </c>
      <c r="B194" s="20" t="s">
        <v>18</v>
      </c>
      <c r="C194" s="20" t="s">
        <v>128</v>
      </c>
      <c r="D194" s="20" t="s">
        <v>20</v>
      </c>
      <c r="E194" s="20" t="s">
        <v>7591</v>
      </c>
      <c r="F194" s="21">
        <v>46321.921377314815</v>
      </c>
      <c r="G194" s="20" t="s">
        <v>22</v>
      </c>
      <c r="H194" s="20" t="s">
        <v>7892</v>
      </c>
      <c r="I194" s="22">
        <v>300</v>
      </c>
      <c r="J194" s="20" t="s">
        <v>23</v>
      </c>
      <c r="K194" s="20" t="s">
        <v>24</v>
      </c>
      <c r="L194" s="22">
        <v>574</v>
      </c>
      <c r="M194" s="20" t="s">
        <v>130</v>
      </c>
      <c r="N194" s="21">
        <v>46321.95484953704</v>
      </c>
      <c r="O194" s="22">
        <v>300</v>
      </c>
      <c r="P194" s="20" t="s">
        <v>26</v>
      </c>
      <c r="Q194" s="22">
        <v>40</v>
      </c>
      <c r="R194" s="3" t="str">
        <f>IF(OR(G194="12R",G194="12L"),_xlfn.XLOOKUP(C194,DB!$A$2:$A$255,DB!$B$2:$B$255,""),IF(OR(G194="30L",G194="30R"),_xlfn.XLOOKUP(C194,DB!$A$2:$A$255,DB!$C$2:$C$255,""),""))</f>
        <v>ENEBA</v>
      </c>
      <c r="S194" s="3">
        <f t="shared" si="2"/>
        <v>22</v>
      </c>
      <c r="T194" s="3" t="str">
        <f>_xlfn.XLOOKUP(C194,DB!$A$2:$A$255,DB!$D$2:$D$255,"")</f>
        <v>Sector 3</v>
      </c>
    </row>
    <row r="195" spans="1:20" x14ac:dyDescent="0.2">
      <c r="A195" s="20" t="s">
        <v>791</v>
      </c>
      <c r="B195" s="20" t="s">
        <v>18</v>
      </c>
      <c r="C195" s="20" t="s">
        <v>322</v>
      </c>
      <c r="D195" s="20" t="s">
        <v>366</v>
      </c>
      <c r="E195" s="20" t="s">
        <v>441</v>
      </c>
      <c r="F195" s="21">
        <v>46321.92465277778</v>
      </c>
      <c r="G195" s="20" t="s">
        <v>22</v>
      </c>
      <c r="H195" s="20" t="s">
        <v>7893</v>
      </c>
      <c r="I195" s="22">
        <v>390</v>
      </c>
      <c r="J195" s="20" t="s">
        <v>23</v>
      </c>
      <c r="K195" s="20" t="s">
        <v>24</v>
      </c>
      <c r="L195" s="22">
        <v>134</v>
      </c>
      <c r="M195" s="20" t="s">
        <v>40</v>
      </c>
      <c r="N195" s="21">
        <v>46321.933888888889</v>
      </c>
      <c r="O195" s="22">
        <v>223</v>
      </c>
      <c r="P195" s="20" t="s">
        <v>41</v>
      </c>
      <c r="Q195" s="22">
        <v>190</v>
      </c>
      <c r="R195" s="3" t="str">
        <f>IF(OR(G195="12R",G195="12L"),_xlfn.XLOOKUP(C195,DB!$A$2:$A$255,DB!$B$2:$B$255,""),IF(OR(G195="30L",G195="30R"),_xlfn.XLOOKUP(C195,DB!$A$2:$A$255,DB!$C$2:$C$255,""),""))</f>
        <v>NUDAL</v>
      </c>
      <c r="S195" s="3">
        <f t="shared" ref="S195:S220" si="3">HOUR(F195)</f>
        <v>22</v>
      </c>
      <c r="T195" s="3" t="str">
        <f>_xlfn.XLOOKUP(C195,DB!$A$2:$A$255,DB!$D$2:$D$255,"")</f>
        <v>Sector 3</v>
      </c>
    </row>
    <row r="196" spans="1:20" x14ac:dyDescent="0.2">
      <c r="A196" s="20" t="s">
        <v>327</v>
      </c>
      <c r="B196" s="20" t="s">
        <v>18</v>
      </c>
      <c r="C196" s="20" t="s">
        <v>328</v>
      </c>
      <c r="D196" s="20" t="s">
        <v>261</v>
      </c>
      <c r="E196" s="20" t="s">
        <v>7894</v>
      </c>
      <c r="F196" s="21">
        <v>46321.92701388889</v>
      </c>
      <c r="G196" s="20" t="s">
        <v>22</v>
      </c>
      <c r="H196" s="20" t="s">
        <v>7895</v>
      </c>
      <c r="I196" s="22">
        <v>380</v>
      </c>
      <c r="J196" s="20" t="s">
        <v>23</v>
      </c>
      <c r="K196" s="20" t="s">
        <v>24</v>
      </c>
      <c r="L196" s="22">
        <v>435</v>
      </c>
      <c r="M196" s="20" t="s">
        <v>204</v>
      </c>
      <c r="N196" s="21">
        <v>46321.951388888891</v>
      </c>
      <c r="O196" s="22">
        <v>400</v>
      </c>
      <c r="P196" s="20" t="s">
        <v>41</v>
      </c>
      <c r="Q196" s="22">
        <v>40</v>
      </c>
      <c r="R196" s="3" t="str">
        <f>IF(OR(G196="12R",G196="12L"),_xlfn.XLOOKUP(C196,DB!$A$2:$A$255,DB!$B$2:$B$255,""),IF(OR(G196="30L",G196="30R"),_xlfn.XLOOKUP(C196,DB!$A$2:$A$255,DB!$C$2:$C$255,""),""))</f>
        <v>OMSUK</v>
      </c>
      <c r="S196" s="3">
        <f t="shared" si="3"/>
        <v>22</v>
      </c>
      <c r="T196" s="3" t="str">
        <f>_xlfn.XLOOKUP(C196,DB!$A$2:$A$255,DB!$D$2:$D$255,"")</f>
        <v>Sector 3</v>
      </c>
    </row>
    <row r="197" spans="1:20" x14ac:dyDescent="0.2">
      <c r="A197" s="20" t="s">
        <v>294</v>
      </c>
      <c r="B197" s="20" t="s">
        <v>18</v>
      </c>
      <c r="C197" s="20" t="s">
        <v>101</v>
      </c>
      <c r="D197" s="20" t="s">
        <v>54</v>
      </c>
      <c r="E197" s="20" t="s">
        <v>3876</v>
      </c>
      <c r="F197" s="21">
        <v>46321.930231481485</v>
      </c>
      <c r="G197" s="20" t="s">
        <v>22</v>
      </c>
      <c r="H197" s="20" t="s">
        <v>7896</v>
      </c>
      <c r="I197" s="22">
        <v>380</v>
      </c>
      <c r="J197" s="20" t="s">
        <v>23</v>
      </c>
      <c r="K197" s="20" t="s">
        <v>24</v>
      </c>
      <c r="L197" s="22">
        <v>859</v>
      </c>
      <c r="M197" s="20" t="s">
        <v>46</v>
      </c>
      <c r="N197" s="21">
        <v>46321.977592592593</v>
      </c>
      <c r="O197" s="22">
        <v>380</v>
      </c>
      <c r="P197" s="20" t="s">
        <v>26</v>
      </c>
      <c r="Q197" s="22">
        <v>190</v>
      </c>
      <c r="R197" s="3" t="str">
        <f>IF(OR(G197="12R",G197="12L"),_xlfn.XLOOKUP(C197,DB!$A$2:$A$255,DB!$B$2:$B$255,""),IF(OR(G197="30L",G197="30R"),_xlfn.XLOOKUP(C197,DB!$A$2:$A$255,DB!$C$2:$C$255,""),""))</f>
        <v>UDGUV</v>
      </c>
      <c r="S197" s="3">
        <f t="shared" si="3"/>
        <v>22</v>
      </c>
      <c r="T197" s="3" t="str">
        <f>_xlfn.XLOOKUP(C197,DB!$A$2:$A$255,DB!$D$2:$D$255,"")</f>
        <v>Sector 2</v>
      </c>
    </row>
    <row r="198" spans="1:20" x14ac:dyDescent="0.2">
      <c r="A198" s="20" t="s">
        <v>340</v>
      </c>
      <c r="B198" s="20" t="s">
        <v>18</v>
      </c>
      <c r="C198" s="20" t="s">
        <v>101</v>
      </c>
      <c r="D198" s="20" t="s">
        <v>20</v>
      </c>
      <c r="E198" s="20" t="s">
        <v>765</v>
      </c>
      <c r="F198" s="21">
        <v>46321.932071759264</v>
      </c>
      <c r="G198" s="20" t="s">
        <v>22</v>
      </c>
      <c r="H198" s="20" t="s">
        <v>7897</v>
      </c>
      <c r="I198" s="22">
        <v>360</v>
      </c>
      <c r="J198" s="20" t="s">
        <v>23</v>
      </c>
      <c r="K198" s="20" t="s">
        <v>152</v>
      </c>
      <c r="L198" s="22">
        <v>853</v>
      </c>
      <c r="M198" s="20" t="s">
        <v>46</v>
      </c>
      <c r="N198" s="21">
        <v>46321.979467592595</v>
      </c>
      <c r="O198" s="22">
        <v>360</v>
      </c>
      <c r="P198" s="20" t="s">
        <v>26</v>
      </c>
      <c r="Q198" s="22">
        <v>190</v>
      </c>
      <c r="R198" s="3" t="str">
        <f>IF(OR(G198="12R",G198="12L"),_xlfn.XLOOKUP(C198,DB!$A$2:$A$255,DB!$B$2:$B$255,""),IF(OR(G198="30L",G198="30R"),_xlfn.XLOOKUP(C198,DB!$A$2:$A$255,DB!$C$2:$C$255,""),""))</f>
        <v>UDGUV</v>
      </c>
      <c r="S198" s="3">
        <f t="shared" si="3"/>
        <v>22</v>
      </c>
      <c r="T198" s="3" t="str">
        <f>_xlfn.XLOOKUP(C198,DB!$A$2:$A$255,DB!$D$2:$D$255,"")</f>
        <v>Sector 2</v>
      </c>
    </row>
    <row r="199" spans="1:20" x14ac:dyDescent="0.2">
      <c r="A199" s="20" t="s">
        <v>315</v>
      </c>
      <c r="B199" s="20" t="s">
        <v>18</v>
      </c>
      <c r="C199" s="20" t="s">
        <v>224</v>
      </c>
      <c r="D199" s="20" t="s">
        <v>116</v>
      </c>
      <c r="E199" s="20" t="s">
        <v>7898</v>
      </c>
      <c r="F199" s="21">
        <v>46321.93378472222</v>
      </c>
      <c r="G199" s="20" t="s">
        <v>22</v>
      </c>
      <c r="H199" s="20" t="s">
        <v>7899</v>
      </c>
      <c r="I199" s="22">
        <v>400</v>
      </c>
      <c r="J199" s="20" t="s">
        <v>23</v>
      </c>
      <c r="K199" s="20" t="s">
        <v>24</v>
      </c>
      <c r="L199" s="22">
        <v>531</v>
      </c>
      <c r="M199" s="20" t="s">
        <v>130</v>
      </c>
      <c r="N199" s="21">
        <v>46321.963159722218</v>
      </c>
      <c r="O199" s="22">
        <v>380</v>
      </c>
      <c r="P199" s="20" t="s">
        <v>26</v>
      </c>
      <c r="Q199" s="22">
        <v>40</v>
      </c>
      <c r="R199" s="3" t="str">
        <f>IF(OR(G199="12R",G199="12L"),_xlfn.XLOOKUP(C199,DB!$A$2:$A$255,DB!$B$2:$B$255,""),IF(OR(G199="30L",G199="30R"),_xlfn.XLOOKUP(C199,DB!$A$2:$A$255,DB!$C$2:$C$255,""),""))</f>
        <v>ENEBA</v>
      </c>
      <c r="S199" s="3">
        <f t="shared" si="3"/>
        <v>22</v>
      </c>
      <c r="T199" s="3" t="str">
        <f>_xlfn.XLOOKUP(C199,DB!$A$2:$A$255,DB!$D$2:$D$255,"")</f>
        <v>Sector 3</v>
      </c>
    </row>
    <row r="200" spans="1:20" x14ac:dyDescent="0.2">
      <c r="A200" s="20" t="s">
        <v>7633</v>
      </c>
      <c r="B200" s="20" t="s">
        <v>18</v>
      </c>
      <c r="C200" s="20" t="s">
        <v>539</v>
      </c>
      <c r="D200" s="20" t="s">
        <v>29</v>
      </c>
      <c r="E200" s="20" t="s">
        <v>6480</v>
      </c>
      <c r="F200" s="21">
        <v>46321.935127314813</v>
      </c>
      <c r="G200" s="20" t="s">
        <v>22</v>
      </c>
      <c r="H200" s="20" t="s">
        <v>7900</v>
      </c>
      <c r="I200" s="22">
        <v>380</v>
      </c>
      <c r="J200" s="20" t="s">
        <v>23</v>
      </c>
      <c r="K200" s="20" t="s">
        <v>24</v>
      </c>
      <c r="L200" s="22">
        <v>537</v>
      </c>
      <c r="M200" s="20" t="s">
        <v>130</v>
      </c>
      <c r="N200" s="21">
        <v>46321.966689814813</v>
      </c>
      <c r="O200" s="22">
        <v>360</v>
      </c>
      <c r="P200" s="20" t="s">
        <v>26</v>
      </c>
      <c r="Q200" s="22">
        <v>40</v>
      </c>
      <c r="R200" s="3" t="str">
        <f>IF(OR(G200="12R",G200="12L"),_xlfn.XLOOKUP(C200,DB!$A$2:$A$255,DB!$B$2:$B$255,""),IF(OR(G200="30L",G200="30R"),_xlfn.XLOOKUP(C200,DB!$A$2:$A$255,DB!$C$2:$C$255,""),""))</f>
        <v>OMSUK</v>
      </c>
      <c r="S200" s="3">
        <f t="shared" si="3"/>
        <v>22</v>
      </c>
      <c r="T200" s="3" t="str">
        <f>_xlfn.XLOOKUP(C200,DB!$A$2:$A$255,DB!$D$2:$D$255,"")</f>
        <v>Sector 3</v>
      </c>
    </row>
    <row r="201" spans="1:20" x14ac:dyDescent="0.2">
      <c r="A201" s="20" t="s">
        <v>793</v>
      </c>
      <c r="B201" s="20" t="s">
        <v>18</v>
      </c>
      <c r="C201" s="20" t="s">
        <v>48</v>
      </c>
      <c r="D201" s="20" t="s">
        <v>366</v>
      </c>
      <c r="E201" s="20" t="s">
        <v>609</v>
      </c>
      <c r="F201" s="21">
        <v>46321.93677083333</v>
      </c>
      <c r="G201" s="20" t="s">
        <v>22</v>
      </c>
      <c r="H201" s="20" t="s">
        <v>7901</v>
      </c>
      <c r="I201" s="22">
        <v>390</v>
      </c>
      <c r="J201" s="20" t="s">
        <v>23</v>
      </c>
      <c r="K201" s="20" t="s">
        <v>24</v>
      </c>
      <c r="L201" s="22">
        <v>145</v>
      </c>
      <c r="M201" s="20" t="s">
        <v>3340</v>
      </c>
      <c r="N201" s="21">
        <v>46321.945810185185</v>
      </c>
      <c r="O201" s="22">
        <v>242</v>
      </c>
      <c r="P201" s="20" t="s">
        <v>41</v>
      </c>
      <c r="Q201" s="22">
        <v>190</v>
      </c>
      <c r="R201" s="3" t="str">
        <f>IF(OR(G201="12R",G201="12L"),_xlfn.XLOOKUP(C201,DB!$A$2:$A$255,DB!$B$2:$B$255,""),IF(OR(G201="30L",G201="30R"),_xlfn.XLOOKUP(C201,DB!$A$2:$A$255,DB!$C$2:$C$255,""),""))</f>
        <v>NUDAL</v>
      </c>
      <c r="S201" s="3">
        <f t="shared" si="3"/>
        <v>22</v>
      </c>
      <c r="T201" s="3" t="str">
        <f>_xlfn.XLOOKUP(C201,DB!$A$2:$A$255,DB!$D$2:$D$255,"")</f>
        <v>Sector 3</v>
      </c>
    </row>
    <row r="202" spans="1:20" x14ac:dyDescent="0.2">
      <c r="A202" s="20" t="s">
        <v>7622</v>
      </c>
      <c r="B202" s="20" t="s">
        <v>18</v>
      </c>
      <c r="C202" s="20" t="s">
        <v>234</v>
      </c>
      <c r="D202" s="20" t="s">
        <v>44</v>
      </c>
      <c r="E202" s="20" t="s">
        <v>6204</v>
      </c>
      <c r="F202" s="21">
        <v>46321.938877314809</v>
      </c>
      <c r="G202" s="20" t="s">
        <v>22</v>
      </c>
      <c r="H202" s="20" t="s">
        <v>7902</v>
      </c>
      <c r="I202" s="22">
        <v>320</v>
      </c>
      <c r="J202" s="20" t="s">
        <v>23</v>
      </c>
      <c r="K202" s="20" t="s">
        <v>24</v>
      </c>
      <c r="L202" s="22">
        <v>867</v>
      </c>
      <c r="M202" s="20" t="s">
        <v>36</v>
      </c>
      <c r="N202" s="21">
        <v>46321.984351851846</v>
      </c>
      <c r="O202" s="22">
        <v>320</v>
      </c>
      <c r="P202" s="20" t="s">
        <v>26</v>
      </c>
      <c r="Q202" s="22">
        <v>190</v>
      </c>
      <c r="R202" s="3" t="str">
        <f>IF(OR(G202="12R",G202="12L"),_xlfn.XLOOKUP(C202,DB!$A$2:$A$255,DB!$B$2:$B$255,""),IF(OR(G202="30L",G202="30R"),_xlfn.XLOOKUP(C202,DB!$A$2:$A$255,DB!$C$2:$C$255,""),""))</f>
        <v>UDGUV</v>
      </c>
      <c r="S202" s="3">
        <f t="shared" si="3"/>
        <v>22</v>
      </c>
      <c r="T202" s="3" t="str">
        <f>_xlfn.XLOOKUP(C202,DB!$A$2:$A$255,DB!$D$2:$D$255,"")</f>
        <v>Sector 2</v>
      </c>
    </row>
    <row r="203" spans="1:20" x14ac:dyDescent="0.2">
      <c r="A203" s="20" t="s">
        <v>448</v>
      </c>
      <c r="B203" s="20" t="s">
        <v>18</v>
      </c>
      <c r="C203" s="20" t="s">
        <v>273</v>
      </c>
      <c r="D203" s="20" t="s">
        <v>54</v>
      </c>
      <c r="E203" s="20" t="s">
        <v>427</v>
      </c>
      <c r="F203" s="21">
        <v>46321.946111111116</v>
      </c>
      <c r="G203" s="20" t="s">
        <v>22</v>
      </c>
      <c r="H203" s="20" t="s">
        <v>7903</v>
      </c>
      <c r="I203" s="22">
        <v>380</v>
      </c>
      <c r="J203" s="20" t="s">
        <v>23</v>
      </c>
      <c r="K203" s="20" t="s">
        <v>24</v>
      </c>
      <c r="L203" s="22">
        <v>866</v>
      </c>
      <c r="M203" s="20" t="s">
        <v>36</v>
      </c>
      <c r="N203" s="21">
        <v>46321.993680555555</v>
      </c>
      <c r="O203" s="22">
        <v>380</v>
      </c>
      <c r="P203" s="20" t="s">
        <v>26</v>
      </c>
      <c r="Q203" s="22">
        <v>190</v>
      </c>
      <c r="R203" s="3" t="str">
        <f>IF(OR(G203="12R",G203="12L"),_xlfn.XLOOKUP(C203,DB!$A$2:$A$255,DB!$B$2:$B$255,""),IF(OR(G203="30L",G203="30R"),_xlfn.XLOOKUP(C203,DB!$A$2:$A$255,DB!$C$2:$C$255,""),""))</f>
        <v>UDGUV</v>
      </c>
      <c r="S203" s="3">
        <f t="shared" si="3"/>
        <v>22</v>
      </c>
      <c r="T203" s="3" t="str">
        <f>_xlfn.XLOOKUP(C203,DB!$A$2:$A$255,DB!$D$2:$D$255,"")</f>
        <v>Sector 2</v>
      </c>
    </row>
    <row r="204" spans="1:20" x14ac:dyDescent="0.2">
      <c r="A204" s="20" t="s">
        <v>1481</v>
      </c>
      <c r="B204" s="20" t="s">
        <v>18</v>
      </c>
      <c r="C204" s="20" t="s">
        <v>854</v>
      </c>
      <c r="D204" s="20" t="s">
        <v>29</v>
      </c>
      <c r="E204" s="20" t="s">
        <v>7904</v>
      </c>
      <c r="F204" s="21">
        <v>46321.951319444444</v>
      </c>
      <c r="G204" s="20" t="s">
        <v>22</v>
      </c>
      <c r="H204" s="20" t="s">
        <v>7905</v>
      </c>
      <c r="I204" s="22">
        <v>300</v>
      </c>
      <c r="J204" s="20" t="s">
        <v>23</v>
      </c>
      <c r="K204" s="20" t="s">
        <v>24</v>
      </c>
      <c r="L204" s="22">
        <v>867</v>
      </c>
      <c r="M204" s="20" t="s">
        <v>36</v>
      </c>
      <c r="N204" s="21">
        <v>46321.996412037042</v>
      </c>
      <c r="O204" s="22">
        <v>340</v>
      </c>
      <c r="P204" s="20" t="s">
        <v>26</v>
      </c>
      <c r="Q204" s="22">
        <v>190</v>
      </c>
      <c r="R204" s="3" t="str">
        <f>IF(OR(G204="12R",G204="12L"),_xlfn.XLOOKUP(C204,DB!$A$2:$A$255,DB!$B$2:$B$255,""),IF(OR(G204="30L",G204="30R"),_xlfn.XLOOKUP(C204,DB!$A$2:$A$255,DB!$C$2:$C$255,""),""))</f>
        <v>UDGUV</v>
      </c>
      <c r="S204" s="3">
        <f t="shared" si="3"/>
        <v>22</v>
      </c>
      <c r="T204" s="3" t="str">
        <f>_xlfn.XLOOKUP(C204,DB!$A$2:$A$255,DB!$D$2:$D$255,"")</f>
        <v>Sector 2</v>
      </c>
    </row>
    <row r="205" spans="1:20" x14ac:dyDescent="0.2">
      <c r="A205" s="20" t="s">
        <v>525</v>
      </c>
      <c r="B205" s="20" t="s">
        <v>18</v>
      </c>
      <c r="C205" s="20" t="s">
        <v>317</v>
      </c>
      <c r="D205" s="20" t="s">
        <v>29</v>
      </c>
      <c r="E205" s="20" t="s">
        <v>1954</v>
      </c>
      <c r="F205" s="21">
        <v>46321.955011574071</v>
      </c>
      <c r="G205" s="20" t="s">
        <v>22</v>
      </c>
      <c r="H205" s="20" t="s">
        <v>7906</v>
      </c>
      <c r="I205" s="22">
        <v>260</v>
      </c>
      <c r="J205" s="20" t="s">
        <v>23</v>
      </c>
      <c r="K205" s="20" t="s">
        <v>24</v>
      </c>
      <c r="L205" s="22">
        <v>538</v>
      </c>
      <c r="M205" s="20" t="s">
        <v>130</v>
      </c>
      <c r="N205" s="21">
        <v>46321.983229166668</v>
      </c>
      <c r="O205" s="22">
        <v>260</v>
      </c>
      <c r="P205" s="20" t="s">
        <v>26</v>
      </c>
      <c r="Q205" s="22">
        <v>40</v>
      </c>
      <c r="R205" s="3" t="str">
        <f>IF(OR(G205="12R",G205="12L"),_xlfn.XLOOKUP(C205,DB!$A$2:$A$255,DB!$B$2:$B$255,""),IF(OR(G205="30L",G205="30R"),_xlfn.XLOOKUP(C205,DB!$A$2:$A$255,DB!$C$2:$C$255,""),""))</f>
        <v>UDGUV</v>
      </c>
      <c r="S205" s="3">
        <f t="shared" si="3"/>
        <v>22</v>
      </c>
      <c r="T205" s="3" t="str">
        <f>_xlfn.XLOOKUP(C205,DB!$A$2:$A$255,DB!$D$2:$D$255,"")</f>
        <v>Sector 2</v>
      </c>
    </row>
    <row r="206" spans="1:20" x14ac:dyDescent="0.2">
      <c r="A206" s="20" t="s">
        <v>354</v>
      </c>
      <c r="B206" s="20" t="s">
        <v>18</v>
      </c>
      <c r="C206" s="20" t="s">
        <v>43</v>
      </c>
      <c r="D206" s="20" t="s">
        <v>129</v>
      </c>
      <c r="E206" s="20" t="s">
        <v>7732</v>
      </c>
      <c r="F206" s="21">
        <v>46321.956412037034</v>
      </c>
      <c r="G206" s="20" t="s">
        <v>22</v>
      </c>
      <c r="H206" s="20" t="s">
        <v>7907</v>
      </c>
      <c r="I206" s="22">
        <v>380</v>
      </c>
      <c r="J206" s="20" t="s">
        <v>23</v>
      </c>
      <c r="K206" s="20" t="s">
        <v>24</v>
      </c>
      <c r="L206" s="22">
        <v>859</v>
      </c>
      <c r="M206" s="20" t="s">
        <v>46</v>
      </c>
      <c r="N206" s="21">
        <v>46322.002592592587</v>
      </c>
      <c r="O206" s="22">
        <v>380</v>
      </c>
      <c r="P206" s="20" t="s">
        <v>26</v>
      </c>
      <c r="Q206" s="22">
        <v>190</v>
      </c>
      <c r="R206" s="3" t="str">
        <f>IF(OR(G206="12R",G206="12L"),_xlfn.XLOOKUP(C206,DB!$A$2:$A$255,DB!$B$2:$B$255,""),IF(OR(G206="30L",G206="30R"),_xlfn.XLOOKUP(C206,DB!$A$2:$A$255,DB!$C$2:$C$255,""),""))</f>
        <v>UDGUV</v>
      </c>
      <c r="S206" s="3">
        <f t="shared" si="3"/>
        <v>22</v>
      </c>
      <c r="T206" s="3" t="str">
        <f>_xlfn.XLOOKUP(C206,DB!$A$2:$A$255,DB!$D$2:$D$255,"")</f>
        <v>Sector 2</v>
      </c>
    </row>
    <row r="207" spans="1:20" x14ac:dyDescent="0.2">
      <c r="A207" s="20" t="s">
        <v>344</v>
      </c>
      <c r="B207" s="20" t="s">
        <v>18</v>
      </c>
      <c r="C207" s="20" t="s">
        <v>345</v>
      </c>
      <c r="D207" s="20" t="s">
        <v>34</v>
      </c>
      <c r="E207" s="20" t="s">
        <v>5595</v>
      </c>
      <c r="F207" s="21">
        <v>46321.958009259259</v>
      </c>
      <c r="G207" s="20" t="s">
        <v>22</v>
      </c>
      <c r="H207" s="20" t="s">
        <v>7908</v>
      </c>
      <c r="I207" s="22">
        <v>380</v>
      </c>
      <c r="J207" s="20" t="s">
        <v>23</v>
      </c>
      <c r="K207" s="20" t="s">
        <v>24</v>
      </c>
      <c r="L207" s="22">
        <v>864</v>
      </c>
      <c r="M207" s="20" t="s">
        <v>753</v>
      </c>
      <c r="N207" s="21">
        <v>46322.006331018521</v>
      </c>
      <c r="O207" s="22">
        <v>380</v>
      </c>
      <c r="P207" s="20" t="s">
        <v>26</v>
      </c>
      <c r="Q207" s="22">
        <v>190</v>
      </c>
      <c r="R207" s="3" t="str">
        <f>IF(OR(G207="12R",G207="12L"),_xlfn.XLOOKUP(C207,DB!$A$2:$A$255,DB!$B$2:$B$255,""),IF(OR(G207="30L",G207="30R"),_xlfn.XLOOKUP(C207,DB!$A$2:$A$255,DB!$C$2:$C$255,""),""))</f>
        <v>UDGUV</v>
      </c>
      <c r="S207" s="3">
        <f t="shared" si="3"/>
        <v>22</v>
      </c>
      <c r="T207" s="3" t="str">
        <f>_xlfn.XLOOKUP(C207,DB!$A$2:$A$255,DB!$D$2:$D$255,"")</f>
        <v>Sector 2</v>
      </c>
    </row>
    <row r="208" spans="1:20" ht="16" customHeight="1" x14ac:dyDescent="0.2">
      <c r="A208" s="20" t="s">
        <v>7613</v>
      </c>
      <c r="B208" s="20" t="s">
        <v>18</v>
      </c>
      <c r="C208" s="20" t="s">
        <v>43</v>
      </c>
      <c r="D208" s="20" t="s">
        <v>44</v>
      </c>
      <c r="E208" s="20" t="s">
        <v>668</v>
      </c>
      <c r="F208" s="21">
        <v>46321.963923611111</v>
      </c>
      <c r="G208" s="20" t="s">
        <v>22</v>
      </c>
      <c r="H208" s="20" t="s">
        <v>7909</v>
      </c>
      <c r="I208" s="22">
        <v>360</v>
      </c>
      <c r="J208" s="20" t="s">
        <v>23</v>
      </c>
      <c r="K208" s="20" t="s">
        <v>24</v>
      </c>
      <c r="L208" s="22">
        <v>859</v>
      </c>
      <c r="M208" s="20" t="s">
        <v>46</v>
      </c>
      <c r="N208" s="21">
        <v>46322.010972222226</v>
      </c>
      <c r="O208" s="22">
        <v>360</v>
      </c>
      <c r="P208" s="20" t="s">
        <v>26</v>
      </c>
      <c r="Q208" s="22">
        <v>190</v>
      </c>
      <c r="R208" s="3" t="str">
        <f>IF(OR(G208="12R",G208="12L"),_xlfn.XLOOKUP(C208,DB!$A$2:$A$255,DB!$B$2:$B$255,""),IF(OR(G208="30L",G208="30R"),_xlfn.XLOOKUP(C208,DB!$A$2:$A$255,DB!$C$2:$C$255,""),""))</f>
        <v>UDGUV</v>
      </c>
      <c r="S208" s="3">
        <f t="shared" si="3"/>
        <v>23</v>
      </c>
      <c r="T208" s="3" t="str">
        <f>_xlfn.XLOOKUP(C208,DB!$A$2:$A$255,DB!$D$2:$D$255,"")</f>
        <v>Sector 2</v>
      </c>
    </row>
    <row r="209" spans="1:20" ht="16" customHeight="1" x14ac:dyDescent="0.2">
      <c r="A209" s="20" t="s">
        <v>359</v>
      </c>
      <c r="B209" s="20" t="s">
        <v>18</v>
      </c>
      <c r="C209" s="20" t="s">
        <v>219</v>
      </c>
      <c r="D209" s="20" t="s">
        <v>54</v>
      </c>
      <c r="E209" s="20" t="s">
        <v>7910</v>
      </c>
      <c r="F209" s="21">
        <v>46321.965300925927</v>
      </c>
      <c r="G209" s="20" t="s">
        <v>22</v>
      </c>
      <c r="H209" s="20" t="s">
        <v>7911</v>
      </c>
      <c r="I209" s="22">
        <v>370</v>
      </c>
      <c r="J209" s="20" t="s">
        <v>23</v>
      </c>
      <c r="K209" s="20" t="s">
        <v>24</v>
      </c>
      <c r="L209" s="22">
        <v>153</v>
      </c>
      <c r="M209" s="20" t="s">
        <v>117</v>
      </c>
      <c r="N209" s="21">
        <v>46321.975254629629</v>
      </c>
      <c r="O209" s="22">
        <v>303</v>
      </c>
      <c r="P209" s="20" t="s">
        <v>26</v>
      </c>
      <c r="Q209" s="22">
        <v>190</v>
      </c>
      <c r="R209" s="3" t="str">
        <f>IF(OR(G209="12R",G209="12L"),_xlfn.XLOOKUP(C209,DB!$A$2:$A$255,DB!$B$2:$B$255,""),IF(OR(G209="30L",G209="30R"),_xlfn.XLOOKUP(C209,DB!$A$2:$A$255,DB!$C$2:$C$255,""),""))</f>
        <v>TAKUX</v>
      </c>
      <c r="S209" s="3">
        <f t="shared" si="3"/>
        <v>23</v>
      </c>
      <c r="T209" s="3" t="str">
        <f>_xlfn.XLOOKUP(C209,DB!$A$2:$A$255,DB!$D$2:$D$255,"")</f>
        <v>Sector 7</v>
      </c>
    </row>
    <row r="210" spans="1:20" x14ac:dyDescent="0.2">
      <c r="A210" s="20" t="s">
        <v>6028</v>
      </c>
      <c r="B210" s="20" t="s">
        <v>18</v>
      </c>
      <c r="C210" s="20" t="s">
        <v>144</v>
      </c>
      <c r="D210" s="20" t="s">
        <v>29</v>
      </c>
      <c r="E210" s="20" t="s">
        <v>7912</v>
      </c>
      <c r="F210" s="21">
        <v>46321.96674768519</v>
      </c>
      <c r="G210" s="20" t="s">
        <v>22</v>
      </c>
      <c r="H210" s="20" t="s">
        <v>7913</v>
      </c>
      <c r="I210" s="22">
        <v>390</v>
      </c>
      <c r="J210" s="20" t="s">
        <v>23</v>
      </c>
      <c r="K210" s="20" t="s">
        <v>24</v>
      </c>
      <c r="L210" s="22">
        <v>360</v>
      </c>
      <c r="M210" s="20" t="s">
        <v>31</v>
      </c>
      <c r="N210" s="21">
        <v>46321.987488425926</v>
      </c>
      <c r="O210" s="22">
        <v>380</v>
      </c>
      <c r="P210" s="20" t="s">
        <v>26</v>
      </c>
      <c r="Q210" s="22">
        <v>40</v>
      </c>
      <c r="R210" s="3" t="str">
        <f>IF(OR(G210="12R",G210="12L"),_xlfn.XLOOKUP(C210,DB!$A$2:$A$255,DB!$B$2:$B$255,""),IF(OR(G210="30L",G210="30R"),_xlfn.XLOOKUP(C210,DB!$A$2:$A$255,DB!$C$2:$C$255,""),""))</f>
        <v>OMSUK</v>
      </c>
      <c r="S210" s="3">
        <f t="shared" si="3"/>
        <v>23</v>
      </c>
      <c r="T210" s="3" t="str">
        <f>_xlfn.XLOOKUP(C210,DB!$A$2:$A$255,DB!$D$2:$D$255,"")</f>
        <v>Sector 3</v>
      </c>
    </row>
    <row r="211" spans="1:20" x14ac:dyDescent="0.2">
      <c r="A211" s="20" t="s">
        <v>356</v>
      </c>
      <c r="B211" s="20" t="s">
        <v>18</v>
      </c>
      <c r="C211" s="20" t="s">
        <v>63</v>
      </c>
      <c r="D211" s="20" t="s">
        <v>34</v>
      </c>
      <c r="E211" s="20" t="s">
        <v>6468</v>
      </c>
      <c r="F211" s="21">
        <v>46321.968819444446</v>
      </c>
      <c r="G211" s="20" t="s">
        <v>22</v>
      </c>
      <c r="H211" s="20" t="s">
        <v>7914</v>
      </c>
      <c r="I211" s="22">
        <v>380</v>
      </c>
      <c r="J211" s="20" t="s">
        <v>23</v>
      </c>
      <c r="K211" s="20" t="s">
        <v>24</v>
      </c>
      <c r="L211" s="22">
        <v>866</v>
      </c>
      <c r="M211" s="20" t="s">
        <v>1140</v>
      </c>
      <c r="N211" s="21">
        <v>46322.016527777778</v>
      </c>
      <c r="O211" s="22">
        <v>380</v>
      </c>
      <c r="P211" s="20" t="s">
        <v>26</v>
      </c>
      <c r="Q211" s="22">
        <v>190</v>
      </c>
      <c r="R211" s="3" t="str">
        <f>IF(OR(G211="12R",G211="12L"),_xlfn.XLOOKUP(C211,DB!$A$2:$A$255,DB!$B$2:$B$255,""),IF(OR(G211="30L",G211="30R"),_xlfn.XLOOKUP(C211,DB!$A$2:$A$255,DB!$C$2:$C$255,""),""))</f>
        <v>UDGUV</v>
      </c>
      <c r="S211" s="3">
        <f t="shared" si="3"/>
        <v>23</v>
      </c>
      <c r="T211" s="3" t="str">
        <f>_xlfn.XLOOKUP(C211,DB!$A$2:$A$255,DB!$D$2:$D$255,"")</f>
        <v>Sector 2</v>
      </c>
    </row>
    <row r="212" spans="1:20" x14ac:dyDescent="0.2">
      <c r="A212" s="20" t="s">
        <v>349</v>
      </c>
      <c r="B212" s="20" t="s">
        <v>18</v>
      </c>
      <c r="C212" s="20" t="s">
        <v>221</v>
      </c>
      <c r="D212" s="20" t="s">
        <v>54</v>
      </c>
      <c r="E212" s="20" t="s">
        <v>4009</v>
      </c>
      <c r="F212" s="21">
        <v>46321.970578703702</v>
      </c>
      <c r="G212" s="20" t="s">
        <v>22</v>
      </c>
      <c r="H212" s="20" t="s">
        <v>7915</v>
      </c>
      <c r="I212" s="22">
        <v>380</v>
      </c>
      <c r="J212" s="20" t="s">
        <v>23</v>
      </c>
      <c r="K212" s="20" t="s">
        <v>24</v>
      </c>
      <c r="L212" s="22">
        <v>859</v>
      </c>
      <c r="M212" s="20" t="s">
        <v>46</v>
      </c>
      <c r="N212" s="21">
        <v>46322.018113425926</v>
      </c>
      <c r="O212" s="22">
        <v>380</v>
      </c>
      <c r="P212" s="20" t="s">
        <v>26</v>
      </c>
      <c r="Q212" s="22">
        <v>190</v>
      </c>
      <c r="R212" s="3" t="str">
        <f>IF(OR(G212="12R",G212="12L"),_xlfn.XLOOKUP(C212,DB!$A$2:$A$255,DB!$B$2:$B$255,""),IF(OR(G212="30L",G212="30R"),_xlfn.XLOOKUP(C212,DB!$A$2:$A$255,DB!$C$2:$C$255,""),""))</f>
        <v>UDGUV</v>
      </c>
      <c r="S212" s="3">
        <f t="shared" si="3"/>
        <v>23</v>
      </c>
      <c r="T212" s="3" t="str">
        <f>_xlfn.XLOOKUP(C212,DB!$A$2:$A$255,DB!$D$2:$D$255,"")</f>
        <v>Sector 2</v>
      </c>
    </row>
    <row r="213" spans="1:20" x14ac:dyDescent="0.2">
      <c r="A213" s="20" t="s">
        <v>358</v>
      </c>
      <c r="B213" s="20" t="s">
        <v>18</v>
      </c>
      <c r="C213" s="20" t="s">
        <v>276</v>
      </c>
      <c r="D213" s="20" t="s">
        <v>129</v>
      </c>
      <c r="E213" s="20" t="s">
        <v>7916</v>
      </c>
      <c r="F213" s="21">
        <v>46321.971956018519</v>
      </c>
      <c r="G213" s="20" t="s">
        <v>22</v>
      </c>
      <c r="H213" s="20" t="s">
        <v>7917</v>
      </c>
      <c r="I213" s="22">
        <v>340</v>
      </c>
      <c r="J213" s="20" t="s">
        <v>23</v>
      </c>
      <c r="K213" s="20" t="s">
        <v>24</v>
      </c>
      <c r="L213" s="22">
        <v>883</v>
      </c>
      <c r="M213" s="20" t="s">
        <v>36</v>
      </c>
      <c r="N213" s="21">
        <v>46322.019375000003</v>
      </c>
      <c r="O213" s="22">
        <v>340</v>
      </c>
      <c r="P213" s="20" t="s">
        <v>26</v>
      </c>
      <c r="Q213" s="22">
        <v>190</v>
      </c>
      <c r="R213" s="3" t="str">
        <f>IF(OR(G213="12R",G213="12L"),_xlfn.XLOOKUP(C213,DB!$A$2:$A$255,DB!$B$2:$B$255,""),IF(OR(G213="30L",G213="30R"),_xlfn.XLOOKUP(C213,DB!$A$2:$A$255,DB!$C$2:$C$255,""),""))</f>
        <v>UDGUV</v>
      </c>
      <c r="S213" s="3">
        <f t="shared" si="3"/>
        <v>23</v>
      </c>
      <c r="T213" s="3" t="str">
        <f>_xlfn.XLOOKUP(C213,DB!$A$2:$A$255,DB!$D$2:$D$255,"")</f>
        <v>Sector 2</v>
      </c>
    </row>
    <row r="214" spans="1:20" x14ac:dyDescent="0.2">
      <c r="A214" s="20" t="s">
        <v>343</v>
      </c>
      <c r="B214" s="20" t="s">
        <v>18</v>
      </c>
      <c r="C214" s="20" t="s">
        <v>122</v>
      </c>
      <c r="D214" s="20" t="s">
        <v>44</v>
      </c>
      <c r="E214" s="20" t="s">
        <v>7918</v>
      </c>
      <c r="F214" s="21">
        <v>46321.974375000005</v>
      </c>
      <c r="G214" s="20" t="s">
        <v>22</v>
      </c>
      <c r="H214" s="20" t="s">
        <v>7919</v>
      </c>
      <c r="I214" s="22">
        <v>360</v>
      </c>
      <c r="J214" s="20" t="s">
        <v>23</v>
      </c>
      <c r="K214" s="20" t="s">
        <v>24</v>
      </c>
      <c r="L214" s="22">
        <v>587</v>
      </c>
      <c r="M214" s="20" t="s">
        <v>130</v>
      </c>
      <c r="N214" s="21">
        <v>46322.00818287037</v>
      </c>
      <c r="O214" s="22">
        <v>360</v>
      </c>
      <c r="P214" s="20" t="s">
        <v>26</v>
      </c>
      <c r="Q214" s="22">
        <v>40</v>
      </c>
      <c r="R214" s="3" t="str">
        <f>IF(OR(G214="12R",G214="12L"),_xlfn.XLOOKUP(C214,DB!$A$2:$A$255,DB!$B$2:$B$255,""),IF(OR(G214="30L",G214="30R"),_xlfn.XLOOKUP(C214,DB!$A$2:$A$255,DB!$C$2:$C$255,""),""))</f>
        <v>ENEBA</v>
      </c>
      <c r="S214" s="3">
        <f t="shared" si="3"/>
        <v>23</v>
      </c>
      <c r="T214" s="3" t="str">
        <f>_xlfn.XLOOKUP(C214,DB!$A$2:$A$255,DB!$D$2:$D$255,"")</f>
        <v>Sector 3</v>
      </c>
    </row>
    <row r="215" spans="1:20" x14ac:dyDescent="0.2">
      <c r="A215" s="20" t="s">
        <v>7660</v>
      </c>
      <c r="B215" s="20" t="s">
        <v>18</v>
      </c>
      <c r="C215" s="20" t="s">
        <v>87</v>
      </c>
      <c r="D215" s="20" t="s">
        <v>69</v>
      </c>
      <c r="E215" s="20" t="s">
        <v>7920</v>
      </c>
      <c r="F215" s="21">
        <v>46321.978749999995</v>
      </c>
      <c r="G215" s="20" t="s">
        <v>22</v>
      </c>
      <c r="H215" s="20" t="s">
        <v>7921</v>
      </c>
      <c r="I215" s="22">
        <v>350</v>
      </c>
      <c r="J215" s="20" t="s">
        <v>23</v>
      </c>
      <c r="K215" s="20" t="s">
        <v>24</v>
      </c>
      <c r="L215" s="22">
        <v>136</v>
      </c>
      <c r="M215" s="20" t="s">
        <v>40</v>
      </c>
      <c r="N215" s="21">
        <v>46321.988125000003</v>
      </c>
      <c r="O215" s="22">
        <v>235</v>
      </c>
      <c r="P215" s="20" t="s">
        <v>41</v>
      </c>
      <c r="Q215" s="22">
        <v>190</v>
      </c>
      <c r="R215" s="3" t="str">
        <f>IF(OR(G215="12R",G215="12L"),_xlfn.XLOOKUP(C215,DB!$A$2:$A$255,DB!$B$2:$B$255,""),IF(OR(G215="30L",G215="30R"),_xlfn.XLOOKUP(C215,DB!$A$2:$A$255,DB!$C$2:$C$255,""),""))</f>
        <v>NUDAL</v>
      </c>
      <c r="S215" s="3">
        <f t="shared" si="3"/>
        <v>23</v>
      </c>
      <c r="T215" s="3" t="str">
        <f>_xlfn.XLOOKUP(C215,DB!$A$2:$A$255,DB!$D$2:$D$255,"")</f>
        <v>Sector 3</v>
      </c>
    </row>
    <row r="216" spans="1:20" x14ac:dyDescent="0.2">
      <c r="A216" s="20" t="s">
        <v>5654</v>
      </c>
      <c r="B216" s="20" t="s">
        <v>18</v>
      </c>
      <c r="C216" s="20" t="s">
        <v>539</v>
      </c>
      <c r="D216" s="20" t="s">
        <v>29</v>
      </c>
      <c r="E216" s="20" t="s">
        <v>3045</v>
      </c>
      <c r="F216" s="21">
        <v>46321.98364583333</v>
      </c>
      <c r="G216" s="20" t="s">
        <v>22</v>
      </c>
      <c r="H216" s="20" t="s">
        <v>7922</v>
      </c>
      <c r="I216" s="22">
        <v>380</v>
      </c>
      <c r="J216" s="20" t="s">
        <v>23</v>
      </c>
      <c r="K216" s="20" t="s">
        <v>24</v>
      </c>
      <c r="L216" s="22">
        <v>439</v>
      </c>
      <c r="M216" s="20" t="s">
        <v>204</v>
      </c>
      <c r="N216" s="21">
        <v>46322.010312500002</v>
      </c>
      <c r="O216" s="22">
        <v>360</v>
      </c>
      <c r="P216" s="20" t="s">
        <v>26</v>
      </c>
      <c r="Q216" s="22">
        <v>40</v>
      </c>
      <c r="R216" s="3" t="str">
        <f>IF(OR(G216="12R",G216="12L"),_xlfn.XLOOKUP(C216,DB!$A$2:$A$255,DB!$B$2:$B$255,""),IF(OR(G216="30L",G216="30R"),_xlfn.XLOOKUP(C216,DB!$A$2:$A$255,DB!$C$2:$C$255,""),""))</f>
        <v>OMSUK</v>
      </c>
      <c r="S216" s="3">
        <f t="shared" si="3"/>
        <v>23</v>
      </c>
      <c r="T216" s="3" t="str">
        <f>_xlfn.XLOOKUP(C216,DB!$A$2:$A$255,DB!$D$2:$D$255,"")</f>
        <v>Sector 3</v>
      </c>
    </row>
    <row r="217" spans="1:20" x14ac:dyDescent="0.2">
      <c r="A217" s="20" t="s">
        <v>7642</v>
      </c>
      <c r="B217" s="20" t="s">
        <v>18</v>
      </c>
      <c r="C217" s="20" t="s">
        <v>43</v>
      </c>
      <c r="D217" s="20" t="s">
        <v>20</v>
      </c>
      <c r="E217" s="20" t="s">
        <v>1242</v>
      </c>
      <c r="F217" s="21">
        <v>46321.984965277778</v>
      </c>
      <c r="G217" s="20" t="s">
        <v>22</v>
      </c>
      <c r="H217" s="20" t="s">
        <v>7923</v>
      </c>
      <c r="I217" s="22">
        <v>340</v>
      </c>
      <c r="J217" s="20" t="s">
        <v>23</v>
      </c>
      <c r="K217" s="20" t="s">
        <v>24</v>
      </c>
      <c r="L217" s="22">
        <v>859</v>
      </c>
      <c r="M217" s="20" t="s">
        <v>46</v>
      </c>
      <c r="N217" s="21">
        <v>46322.03398148148</v>
      </c>
      <c r="O217" s="22">
        <v>340</v>
      </c>
      <c r="P217" s="20" t="s">
        <v>26</v>
      </c>
      <c r="Q217" s="22">
        <v>190</v>
      </c>
      <c r="R217" s="3" t="str">
        <f>IF(OR(G217="12R",G217="12L"),_xlfn.XLOOKUP(C217,DB!$A$2:$A$255,DB!$B$2:$B$255,""),IF(OR(G217="30L",G217="30R"),_xlfn.XLOOKUP(C217,DB!$A$2:$A$255,DB!$C$2:$C$255,""),""))</f>
        <v>UDGUV</v>
      </c>
      <c r="S217" s="3">
        <f t="shared" si="3"/>
        <v>23</v>
      </c>
      <c r="T217" s="3" t="str">
        <f>_xlfn.XLOOKUP(C217,DB!$A$2:$A$255,DB!$D$2:$D$255,"")</f>
        <v>Sector 2</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Monday, October 26,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1</v>
      </c>
      <c r="F227" s="8">
        <f t="shared" si="4"/>
        <v>0</v>
      </c>
      <c r="G227" s="8">
        <f t="shared" si="4"/>
        <v>0</v>
      </c>
      <c r="H227" s="8">
        <f t="shared" si="4"/>
        <v>2</v>
      </c>
      <c r="I227" s="9">
        <f t="shared" ref="I227:I235" si="5">SUM(B227:H227)</f>
        <v>4</v>
      </c>
    </row>
    <row r="228" spans="1:9" x14ac:dyDescent="0.2">
      <c r="A228" s="7">
        <v>15</v>
      </c>
      <c r="B228" s="8">
        <f t="shared" si="4"/>
        <v>0</v>
      </c>
      <c r="C228" s="8">
        <f t="shared" si="4"/>
        <v>3</v>
      </c>
      <c r="D228" s="8">
        <f t="shared" si="4"/>
        <v>0</v>
      </c>
      <c r="E228" s="8">
        <f t="shared" si="4"/>
        <v>0</v>
      </c>
      <c r="F228" s="8">
        <f t="shared" si="4"/>
        <v>3</v>
      </c>
      <c r="G228" s="8">
        <f t="shared" si="4"/>
        <v>0</v>
      </c>
      <c r="H228" s="8">
        <f t="shared" si="4"/>
        <v>5</v>
      </c>
      <c r="I228" s="9">
        <f t="shared" si="5"/>
        <v>11</v>
      </c>
    </row>
    <row r="229" spans="1:9" x14ac:dyDescent="0.2">
      <c r="A229" s="7">
        <v>16</v>
      </c>
      <c r="B229" s="8">
        <f t="shared" si="4"/>
        <v>0</v>
      </c>
      <c r="C229" s="8">
        <f t="shared" si="4"/>
        <v>5</v>
      </c>
      <c r="D229" s="8">
        <f t="shared" si="4"/>
        <v>0</v>
      </c>
      <c r="E229" s="8">
        <f t="shared" si="4"/>
        <v>0</v>
      </c>
      <c r="F229" s="8">
        <f t="shared" si="4"/>
        <v>1</v>
      </c>
      <c r="G229" s="8">
        <f t="shared" si="4"/>
        <v>2</v>
      </c>
      <c r="H229" s="8">
        <f t="shared" si="4"/>
        <v>9</v>
      </c>
      <c r="I229" s="9">
        <f t="shared" si="5"/>
        <v>17</v>
      </c>
    </row>
    <row r="230" spans="1:9" x14ac:dyDescent="0.2">
      <c r="A230" s="7">
        <v>17</v>
      </c>
      <c r="B230" s="8">
        <f t="shared" si="4"/>
        <v>0</v>
      </c>
      <c r="C230" s="8">
        <f t="shared" si="4"/>
        <v>4</v>
      </c>
      <c r="D230" s="8">
        <f t="shared" si="4"/>
        <v>0</v>
      </c>
      <c r="E230" s="8">
        <f t="shared" si="4"/>
        <v>2</v>
      </c>
      <c r="F230" s="8">
        <f t="shared" si="4"/>
        <v>6</v>
      </c>
      <c r="G230" s="8">
        <f t="shared" si="4"/>
        <v>1</v>
      </c>
      <c r="H230" s="8">
        <f t="shared" si="4"/>
        <v>5</v>
      </c>
      <c r="I230" s="9">
        <f t="shared" si="5"/>
        <v>18</v>
      </c>
    </row>
    <row r="231" spans="1:9" x14ac:dyDescent="0.2">
      <c r="A231" s="7">
        <v>18</v>
      </c>
      <c r="B231" s="8">
        <f t="shared" si="4"/>
        <v>2</v>
      </c>
      <c r="C231" s="8">
        <f t="shared" si="4"/>
        <v>1</v>
      </c>
      <c r="D231" s="8">
        <f t="shared" si="4"/>
        <v>0</v>
      </c>
      <c r="E231" s="8">
        <f t="shared" si="4"/>
        <v>1</v>
      </c>
      <c r="F231" s="8">
        <f t="shared" si="4"/>
        <v>7</v>
      </c>
      <c r="G231" s="8">
        <f t="shared" si="4"/>
        <v>1</v>
      </c>
      <c r="H231" s="8">
        <f t="shared" si="4"/>
        <v>9</v>
      </c>
      <c r="I231" s="9">
        <f t="shared" si="5"/>
        <v>21</v>
      </c>
    </row>
    <row r="232" spans="1:9" x14ac:dyDescent="0.2">
      <c r="A232" s="7">
        <v>19</v>
      </c>
      <c r="B232" s="8">
        <f t="shared" si="4"/>
        <v>2</v>
      </c>
      <c r="C232" s="8">
        <f t="shared" si="4"/>
        <v>9</v>
      </c>
      <c r="D232" s="8">
        <f t="shared" si="4"/>
        <v>0</v>
      </c>
      <c r="E232" s="8">
        <f t="shared" si="4"/>
        <v>2</v>
      </c>
      <c r="F232" s="8">
        <f t="shared" si="4"/>
        <v>10</v>
      </c>
      <c r="G232" s="8">
        <f t="shared" si="4"/>
        <v>1</v>
      </c>
      <c r="H232" s="8">
        <f t="shared" si="4"/>
        <v>10</v>
      </c>
      <c r="I232" s="9">
        <f t="shared" si="5"/>
        <v>34</v>
      </c>
    </row>
    <row r="233" spans="1:9" x14ac:dyDescent="0.2">
      <c r="A233" s="7">
        <v>20</v>
      </c>
      <c r="B233" s="8">
        <f t="shared" si="4"/>
        <v>0</v>
      </c>
      <c r="C233" s="8">
        <f t="shared" si="4"/>
        <v>4</v>
      </c>
      <c r="D233" s="8">
        <f t="shared" si="4"/>
        <v>0</v>
      </c>
      <c r="E233" s="8">
        <f t="shared" si="4"/>
        <v>1</v>
      </c>
      <c r="F233" s="8">
        <f t="shared" si="4"/>
        <v>5</v>
      </c>
      <c r="G233" s="8">
        <f t="shared" si="4"/>
        <v>0</v>
      </c>
      <c r="H233" s="8">
        <f t="shared" si="4"/>
        <v>7</v>
      </c>
      <c r="I233" s="9">
        <f t="shared" si="5"/>
        <v>17</v>
      </c>
    </row>
    <row r="234" spans="1:9" x14ac:dyDescent="0.2">
      <c r="A234" s="7">
        <v>21</v>
      </c>
      <c r="B234" s="8">
        <f t="shared" si="4"/>
        <v>1</v>
      </c>
      <c r="C234" s="8">
        <f t="shared" si="4"/>
        <v>2</v>
      </c>
      <c r="D234" s="8">
        <f t="shared" si="4"/>
        <v>0</v>
      </c>
      <c r="E234" s="8">
        <f t="shared" si="4"/>
        <v>1</v>
      </c>
      <c r="F234" s="8">
        <f t="shared" si="4"/>
        <v>6</v>
      </c>
      <c r="G234" s="8">
        <f t="shared" si="4"/>
        <v>2</v>
      </c>
      <c r="H234" s="8">
        <f t="shared" si="4"/>
        <v>6</v>
      </c>
      <c r="I234" s="9">
        <f t="shared" si="5"/>
        <v>18</v>
      </c>
    </row>
    <row r="235" spans="1:9" x14ac:dyDescent="0.2">
      <c r="A235" s="10">
        <v>22</v>
      </c>
      <c r="B235" s="11">
        <f t="shared" si="4"/>
        <v>0</v>
      </c>
      <c r="C235" s="11">
        <f t="shared" si="4"/>
        <v>2</v>
      </c>
      <c r="D235" s="11">
        <f t="shared" si="4"/>
        <v>0</v>
      </c>
      <c r="E235" s="11">
        <f t="shared" si="4"/>
        <v>2</v>
      </c>
      <c r="F235" s="11">
        <f t="shared" si="4"/>
        <v>2</v>
      </c>
      <c r="G235" s="11">
        <f t="shared" si="4"/>
        <v>0</v>
      </c>
      <c r="H235" s="11">
        <f t="shared" si="4"/>
        <v>8</v>
      </c>
      <c r="I235" s="12">
        <f t="shared" si="5"/>
        <v>14</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Monday, October 26,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Monday, October 26,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2</v>
      </c>
      <c r="C264" s="8">
        <f t="shared" si="6"/>
        <v>3</v>
      </c>
      <c r="D264" s="8">
        <f t="shared" si="6"/>
        <v>1</v>
      </c>
      <c r="E264" s="9">
        <f t="shared" ref="E264:E273" si="7">SUM(B264:D264)</f>
        <v>6</v>
      </c>
    </row>
    <row r="265" spans="1:9" x14ac:dyDescent="0.2">
      <c r="A265" s="7">
        <v>15</v>
      </c>
      <c r="B265" s="8">
        <f t="shared" si="6"/>
        <v>5</v>
      </c>
      <c r="C265" s="8">
        <f t="shared" si="6"/>
        <v>6</v>
      </c>
      <c r="D265" s="8">
        <f t="shared" si="6"/>
        <v>0</v>
      </c>
      <c r="E265" s="9">
        <f t="shared" si="7"/>
        <v>11</v>
      </c>
    </row>
    <row r="266" spans="1:9" x14ac:dyDescent="0.2">
      <c r="A266" s="7">
        <v>16</v>
      </c>
      <c r="B266" s="8">
        <f t="shared" si="6"/>
        <v>9</v>
      </c>
      <c r="C266" s="8">
        <f t="shared" si="6"/>
        <v>6</v>
      </c>
      <c r="D266" s="8">
        <f t="shared" si="6"/>
        <v>2</v>
      </c>
      <c r="E266" s="9">
        <f t="shared" si="7"/>
        <v>17</v>
      </c>
    </row>
    <row r="267" spans="1:9" x14ac:dyDescent="0.2">
      <c r="A267" s="7">
        <v>17</v>
      </c>
      <c r="B267" s="8">
        <f t="shared" si="6"/>
        <v>5</v>
      </c>
      <c r="C267" s="8">
        <f t="shared" si="6"/>
        <v>12</v>
      </c>
      <c r="D267" s="8">
        <f t="shared" si="6"/>
        <v>1</v>
      </c>
      <c r="E267" s="9">
        <f t="shared" si="7"/>
        <v>18</v>
      </c>
    </row>
    <row r="268" spans="1:9" x14ac:dyDescent="0.2">
      <c r="A268" s="7">
        <v>18</v>
      </c>
      <c r="B268" s="8">
        <f t="shared" si="6"/>
        <v>9</v>
      </c>
      <c r="C268" s="8">
        <f t="shared" si="6"/>
        <v>9</v>
      </c>
      <c r="D268" s="8">
        <f t="shared" si="6"/>
        <v>3</v>
      </c>
      <c r="E268" s="9">
        <f t="shared" si="7"/>
        <v>21</v>
      </c>
    </row>
    <row r="269" spans="1:9" x14ac:dyDescent="0.2">
      <c r="A269" s="7">
        <v>19</v>
      </c>
      <c r="B269" s="8">
        <f t="shared" si="6"/>
        <v>10</v>
      </c>
      <c r="C269" s="8">
        <f t="shared" si="6"/>
        <v>21</v>
      </c>
      <c r="D269" s="8">
        <f t="shared" si="6"/>
        <v>3</v>
      </c>
      <c r="E269" s="9">
        <f t="shared" si="7"/>
        <v>34</v>
      </c>
    </row>
    <row r="270" spans="1:9" x14ac:dyDescent="0.2">
      <c r="A270" s="7">
        <v>20</v>
      </c>
      <c r="B270" s="8">
        <f t="shared" si="6"/>
        <v>7</v>
      </c>
      <c r="C270" s="8">
        <f t="shared" si="6"/>
        <v>10</v>
      </c>
      <c r="D270" s="8">
        <f t="shared" si="6"/>
        <v>0</v>
      </c>
      <c r="E270" s="9">
        <f t="shared" si="7"/>
        <v>17</v>
      </c>
    </row>
    <row r="271" spans="1:9" x14ac:dyDescent="0.2">
      <c r="A271" s="7">
        <v>21</v>
      </c>
      <c r="B271" s="8">
        <f t="shared" si="6"/>
        <v>6</v>
      </c>
      <c r="C271" s="8">
        <f t="shared" si="6"/>
        <v>9</v>
      </c>
      <c r="D271" s="8">
        <f t="shared" si="6"/>
        <v>3</v>
      </c>
      <c r="E271" s="9">
        <f t="shared" si="7"/>
        <v>18</v>
      </c>
    </row>
    <row r="272" spans="1:9" x14ac:dyDescent="0.2">
      <c r="A272" s="7">
        <v>22</v>
      </c>
      <c r="B272" s="8">
        <f t="shared" si="6"/>
        <v>8</v>
      </c>
      <c r="C272" s="8">
        <f t="shared" si="6"/>
        <v>6</v>
      </c>
      <c r="D272" s="8">
        <f t="shared" si="6"/>
        <v>0</v>
      </c>
      <c r="E272" s="9">
        <f t="shared" si="7"/>
        <v>14</v>
      </c>
    </row>
    <row r="273" spans="1:9" x14ac:dyDescent="0.2">
      <c r="A273" s="10">
        <v>23</v>
      </c>
      <c r="B273" s="11">
        <f t="shared" si="6"/>
        <v>5</v>
      </c>
      <c r="C273" s="11">
        <f t="shared" si="6"/>
        <v>4</v>
      </c>
      <c r="D273" s="11">
        <f t="shared" si="6"/>
        <v>1</v>
      </c>
      <c r="E273" s="12">
        <f t="shared" si="7"/>
        <v>10</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Monday, October 26,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9F579A-DFF8-5C40-B2BF-357FD8A9BABA}">
  <dimension ref="A1:T275"/>
  <sheetViews>
    <sheetView showGridLines="0" tabSelected="1" zoomScale="110" zoomScaleNormal="110" workbookViewId="0">
      <selection activeCell="A2" sqref="A2:Q191"/>
    </sheetView>
  </sheetViews>
  <sheetFormatPr baseColWidth="10" defaultRowHeight="16" x14ac:dyDescent="0.2"/>
  <cols>
    <col min="1" max="1" width="10" customWidth="1"/>
    <col min="2" max="3" width="7.5" customWidth="1"/>
    <col min="4" max="4" width="14" customWidth="1"/>
    <col min="5" max="5" width="20.1640625" customWidth="1"/>
    <col min="6" max="6" width="19" bestFit="1" customWidth="1"/>
    <col min="7" max="7" width="13.1640625" customWidth="1"/>
    <col min="8" max="8" width="46.6640625" customWidth="1"/>
    <col min="9" max="9" width="5.33203125" customWidth="1"/>
    <col min="10" max="10" width="11.83203125" customWidth="1"/>
    <col min="11" max="11" width="12.1640625" customWidth="1"/>
    <col min="12" max="12" width="21" customWidth="1"/>
    <col min="13" max="13" width="13.1640625" bestFit="1" customWidth="1"/>
    <col min="14" max="14" width="19" bestFit="1" customWidth="1"/>
    <col min="15" max="15" width="11.1640625" customWidth="1"/>
    <col min="16" max="16" width="6.5" customWidth="1"/>
    <col min="17" max="17" width="5.6640625" customWidth="1"/>
  </cols>
  <sheetData>
    <row r="1" spans="1:20"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1079</v>
      </c>
      <c r="S1" s="1" t="s">
        <v>1080</v>
      </c>
      <c r="T1" s="1" t="s">
        <v>1085</v>
      </c>
    </row>
    <row r="2" spans="1:20" x14ac:dyDescent="0.2">
      <c r="A2" s="20" t="s">
        <v>47</v>
      </c>
      <c r="B2" s="20" t="s">
        <v>18</v>
      </c>
      <c r="C2" s="20" t="s">
        <v>48</v>
      </c>
      <c r="D2" s="20" t="s">
        <v>49</v>
      </c>
      <c r="E2" s="20" t="s">
        <v>3483</v>
      </c>
      <c r="F2" s="21">
        <v>46322.00582175926</v>
      </c>
      <c r="G2" s="20" t="s">
        <v>22</v>
      </c>
      <c r="H2" s="20" t="s">
        <v>7924</v>
      </c>
      <c r="I2" s="22">
        <v>350</v>
      </c>
      <c r="J2" s="20" t="s">
        <v>23</v>
      </c>
      <c r="K2" s="20" t="s">
        <v>24</v>
      </c>
      <c r="L2" s="22">
        <v>136</v>
      </c>
      <c r="M2" s="20" t="s">
        <v>40</v>
      </c>
      <c r="N2" s="21">
        <v>46322.015509259261</v>
      </c>
      <c r="O2" s="22">
        <v>241</v>
      </c>
      <c r="P2" s="20" t="s">
        <v>41</v>
      </c>
      <c r="Q2" s="22">
        <v>190</v>
      </c>
      <c r="R2" s="3" t="str">
        <f>IF(OR(G2="12R",G2="12L"),_xlfn.XLOOKUP(C2,DB!$A$2:$A$255,DB!$B$2:$B$255,""),IF(OR(G2="30L",G2="30R"),_xlfn.XLOOKUP(C2,DB!$A$2:$A$255,DB!$C$2:$C$255,""),""))</f>
        <v>NUDAL</v>
      </c>
      <c r="S2" s="3">
        <f>HOUR(F2)</f>
        <v>0</v>
      </c>
      <c r="T2" s="3" t="str">
        <f>_xlfn.XLOOKUP(C2,DB!$A$2:$A$255,DB!$D$2:$D$255,"")</f>
        <v>Sector 3</v>
      </c>
    </row>
    <row r="3" spans="1:20" x14ac:dyDescent="0.2">
      <c r="A3" s="20" t="s">
        <v>362</v>
      </c>
      <c r="B3" s="20" t="s">
        <v>18</v>
      </c>
      <c r="C3" s="20" t="s">
        <v>314</v>
      </c>
      <c r="D3" s="20" t="s">
        <v>34</v>
      </c>
      <c r="E3" s="20" t="s">
        <v>3422</v>
      </c>
      <c r="F3" s="21">
        <v>46322.008009259254</v>
      </c>
      <c r="G3" s="20" t="s">
        <v>22</v>
      </c>
      <c r="H3" s="20" t="s">
        <v>7925</v>
      </c>
      <c r="I3" s="22">
        <v>350</v>
      </c>
      <c r="J3" s="20" t="s">
        <v>23</v>
      </c>
      <c r="K3" s="20" t="s">
        <v>24</v>
      </c>
      <c r="L3" s="22">
        <v>219</v>
      </c>
      <c r="M3" s="20" t="s">
        <v>56</v>
      </c>
      <c r="N3" s="21">
        <v>46322.021354166667</v>
      </c>
      <c r="O3" s="22">
        <v>305</v>
      </c>
      <c r="P3" s="20" t="s">
        <v>26</v>
      </c>
      <c r="Q3" s="22">
        <v>190</v>
      </c>
      <c r="R3" s="3" t="str">
        <f>IF(OR(G3="12R",G3="12L"),_xlfn.XLOOKUP(C3,DB!$A$2:$A$255,DB!$B$2:$B$255,""),IF(OR(G3="30L",G3="30R"),_xlfn.XLOOKUP(C3,DB!$A$2:$A$255,DB!$C$2:$C$255,""),""))</f>
        <v>CZM</v>
      </c>
      <c r="S3" s="3">
        <f t="shared" ref="S3:S66" si="0">HOUR(F3)</f>
        <v>0</v>
      </c>
      <c r="T3" s="3" t="str">
        <f>_xlfn.XLOOKUP(C3,DB!$A$2:$A$255,DB!$D$2:$D$255,"")</f>
        <v>Sector 7</v>
      </c>
    </row>
    <row r="4" spans="1:20" x14ac:dyDescent="0.2">
      <c r="A4" s="20" t="s">
        <v>360</v>
      </c>
      <c r="B4" s="20" t="s">
        <v>18</v>
      </c>
      <c r="C4" s="20" t="s">
        <v>43</v>
      </c>
      <c r="D4" s="20" t="s">
        <v>29</v>
      </c>
      <c r="E4" s="20" t="s">
        <v>4187</v>
      </c>
      <c r="F4" s="21">
        <v>46322.009259259255</v>
      </c>
      <c r="G4" s="20" t="s">
        <v>22</v>
      </c>
      <c r="H4" s="20" t="s">
        <v>7926</v>
      </c>
      <c r="I4" s="22">
        <v>380</v>
      </c>
      <c r="J4" s="20" t="s">
        <v>23</v>
      </c>
      <c r="K4" s="20" t="s">
        <v>24</v>
      </c>
      <c r="L4" s="22">
        <v>859</v>
      </c>
      <c r="M4" s="20" t="s">
        <v>46</v>
      </c>
      <c r="N4" s="21">
        <v>46322.055347222224</v>
      </c>
      <c r="O4" s="22">
        <v>380</v>
      </c>
      <c r="P4" s="20" t="s">
        <v>26</v>
      </c>
      <c r="Q4" s="22">
        <v>190</v>
      </c>
      <c r="R4" s="3" t="str">
        <f>IF(OR(G4="12R",G4="12L"),_xlfn.XLOOKUP(C4,DB!$A$2:$A$255,DB!$B$2:$B$255,""),IF(OR(G4="30L",G4="30R"),_xlfn.XLOOKUP(C4,DB!$A$2:$A$255,DB!$C$2:$C$255,""),""))</f>
        <v>UDGUV</v>
      </c>
      <c r="S4" s="3">
        <f t="shared" si="0"/>
        <v>0</v>
      </c>
      <c r="T4" s="3" t="str">
        <f>_xlfn.XLOOKUP(C4,DB!$A$2:$A$255,DB!$D$2:$D$255,"")</f>
        <v>Sector 2</v>
      </c>
    </row>
    <row r="5" spans="1:20" x14ac:dyDescent="0.2">
      <c r="A5" s="20" t="s">
        <v>278</v>
      </c>
      <c r="B5" s="20" t="s">
        <v>18</v>
      </c>
      <c r="C5" s="20" t="s">
        <v>33</v>
      </c>
      <c r="D5" s="20" t="s">
        <v>34</v>
      </c>
      <c r="E5" s="20" t="s">
        <v>478</v>
      </c>
      <c r="F5" s="21">
        <v>46322.011562500003</v>
      </c>
      <c r="G5" s="20" t="s">
        <v>22</v>
      </c>
      <c r="H5" s="20" t="s">
        <v>7927</v>
      </c>
      <c r="I5" s="22">
        <v>300</v>
      </c>
      <c r="J5" s="20" t="s">
        <v>23</v>
      </c>
      <c r="K5" s="20" t="s">
        <v>24</v>
      </c>
      <c r="L5" s="22">
        <v>862</v>
      </c>
      <c r="M5" s="20" t="s">
        <v>36</v>
      </c>
      <c r="N5" s="21">
        <v>46322.060717592598</v>
      </c>
      <c r="O5" s="22">
        <v>300</v>
      </c>
      <c r="P5" s="20" t="s">
        <v>26</v>
      </c>
      <c r="Q5" s="22">
        <v>190</v>
      </c>
      <c r="R5" s="3" t="str">
        <f>IF(OR(G5="12R",G5="12L"),_xlfn.XLOOKUP(C5,DB!$A$2:$A$255,DB!$B$2:$B$255,""),IF(OR(G5="30L",G5="30R"),_xlfn.XLOOKUP(C5,DB!$A$2:$A$255,DB!$C$2:$C$255,""),""))</f>
        <v>UDGUV</v>
      </c>
      <c r="S5" s="3">
        <f t="shared" si="0"/>
        <v>0</v>
      </c>
      <c r="T5" s="3" t="str">
        <f>_xlfn.XLOOKUP(C5,DB!$A$2:$A$255,DB!$D$2:$D$255,"")</f>
        <v>Sector 2</v>
      </c>
    </row>
    <row r="6" spans="1:20" x14ac:dyDescent="0.2">
      <c r="A6" s="20" t="s">
        <v>17</v>
      </c>
      <c r="B6" s="20" t="s">
        <v>18</v>
      </c>
      <c r="C6" s="20" t="s">
        <v>19</v>
      </c>
      <c r="D6" s="20" t="s">
        <v>20</v>
      </c>
      <c r="E6" s="20" t="s">
        <v>7928</v>
      </c>
      <c r="F6" s="21">
        <v>46322.021527777775</v>
      </c>
      <c r="G6" s="20" t="s">
        <v>22</v>
      </c>
      <c r="H6" s="20" t="s">
        <v>7929</v>
      </c>
      <c r="I6" s="22">
        <v>360</v>
      </c>
      <c r="J6" s="20" t="s">
        <v>23</v>
      </c>
      <c r="K6" s="20" t="s">
        <v>24</v>
      </c>
      <c r="L6" s="22">
        <v>904</v>
      </c>
      <c r="M6" s="20" t="s">
        <v>25</v>
      </c>
      <c r="N6" s="21">
        <v>46322.071956018517</v>
      </c>
      <c r="O6" s="22">
        <v>360</v>
      </c>
      <c r="P6" s="20" t="s">
        <v>26</v>
      </c>
      <c r="Q6" s="22">
        <v>190</v>
      </c>
      <c r="R6" s="3" t="str">
        <f>IF(OR(G6="12R",G6="12L"),_xlfn.XLOOKUP(C6,DB!$A$2:$A$255,DB!$B$2:$B$255,""),IF(OR(G6="30L",G6="30R"),_xlfn.XLOOKUP(C6,DB!$A$2:$A$255,DB!$C$2:$C$255,""),""))</f>
        <v>UDGUV</v>
      </c>
      <c r="S6" s="3">
        <f t="shared" si="0"/>
        <v>0</v>
      </c>
      <c r="T6" s="3" t="str">
        <f>_xlfn.XLOOKUP(C6,DB!$A$2:$A$255,DB!$D$2:$D$255,"")</f>
        <v>Sector 2</v>
      </c>
    </row>
    <row r="7" spans="1:20" x14ac:dyDescent="0.2">
      <c r="A7" s="20" t="s">
        <v>7930</v>
      </c>
      <c r="B7" s="20" t="s">
        <v>18</v>
      </c>
      <c r="C7" s="20" t="s">
        <v>219</v>
      </c>
      <c r="D7" s="20" t="s">
        <v>54</v>
      </c>
      <c r="E7" s="20" t="s">
        <v>7931</v>
      </c>
      <c r="F7" s="21">
        <v>46322.029780092591</v>
      </c>
      <c r="G7" s="20" t="s">
        <v>22</v>
      </c>
      <c r="H7" s="20" t="s">
        <v>7932</v>
      </c>
      <c r="I7" s="22">
        <v>390</v>
      </c>
      <c r="J7" s="20" t="s">
        <v>23</v>
      </c>
      <c r="K7" s="20" t="s">
        <v>152</v>
      </c>
      <c r="L7" s="22">
        <v>148</v>
      </c>
      <c r="M7" s="20" t="s">
        <v>3832</v>
      </c>
      <c r="N7" s="21">
        <v>46322.038900462961</v>
      </c>
      <c r="O7" s="22">
        <v>321</v>
      </c>
      <c r="P7" s="20" t="s">
        <v>26</v>
      </c>
      <c r="Q7" s="22">
        <v>190</v>
      </c>
      <c r="R7" s="3" t="str">
        <f>IF(OR(G7="12R",G7="12L"),_xlfn.XLOOKUP(C7,DB!$A$2:$A$255,DB!$B$2:$B$255,""),IF(OR(G7="30L",G7="30R"),_xlfn.XLOOKUP(C7,DB!$A$2:$A$255,DB!$C$2:$C$255,""),""))</f>
        <v>TAKUX</v>
      </c>
      <c r="S7" s="3">
        <f t="shared" si="0"/>
        <v>0</v>
      </c>
      <c r="T7" s="3" t="str">
        <f>_xlfn.XLOOKUP(C7,DB!$A$2:$A$255,DB!$D$2:$D$255,"")</f>
        <v>Sector 7</v>
      </c>
    </row>
    <row r="8" spans="1:20" x14ac:dyDescent="0.2">
      <c r="A8" s="20" t="s">
        <v>7646</v>
      </c>
      <c r="B8" s="20" t="s">
        <v>18</v>
      </c>
      <c r="C8" s="20" t="s">
        <v>28</v>
      </c>
      <c r="D8" s="20" t="s">
        <v>20</v>
      </c>
      <c r="E8" s="20" t="s">
        <v>7650</v>
      </c>
      <c r="F8" s="21">
        <v>46322.031597222223</v>
      </c>
      <c r="G8" s="20" t="s">
        <v>22</v>
      </c>
      <c r="H8" s="20" t="s">
        <v>7933</v>
      </c>
      <c r="I8" s="22">
        <v>370</v>
      </c>
      <c r="J8" s="20" t="s">
        <v>23</v>
      </c>
      <c r="K8" s="20" t="s">
        <v>24</v>
      </c>
      <c r="L8" s="22">
        <v>356</v>
      </c>
      <c r="M8" s="20" t="s">
        <v>31</v>
      </c>
      <c r="N8" s="21">
        <v>46322.052511574075</v>
      </c>
      <c r="O8" s="22">
        <v>370</v>
      </c>
      <c r="P8" s="20" t="s">
        <v>26</v>
      </c>
      <c r="Q8" s="22">
        <v>40</v>
      </c>
      <c r="R8" s="3" t="str">
        <f>IF(OR(G8="12R",G8="12L"),_xlfn.XLOOKUP(C8,DB!$A$2:$A$255,DB!$B$2:$B$255,""),IF(OR(G8="30L",G8="30R"),_xlfn.XLOOKUP(C8,DB!$A$2:$A$255,DB!$C$2:$C$255,""),""))</f>
        <v>OMSUK</v>
      </c>
      <c r="S8" s="3">
        <f t="shared" si="0"/>
        <v>0</v>
      </c>
      <c r="T8" s="3" t="str">
        <f>_xlfn.XLOOKUP(C8,DB!$A$2:$A$255,DB!$D$2:$D$255,"")</f>
        <v>Sector 3</v>
      </c>
    </row>
    <row r="9" spans="1:20" x14ac:dyDescent="0.2">
      <c r="A9" s="20" t="s">
        <v>42</v>
      </c>
      <c r="B9" s="20" t="s">
        <v>18</v>
      </c>
      <c r="C9" s="20" t="s">
        <v>43</v>
      </c>
      <c r="D9" s="20" t="s">
        <v>29</v>
      </c>
      <c r="E9" s="20" t="s">
        <v>7934</v>
      </c>
      <c r="F9" s="21">
        <v>46322.03392361111</v>
      </c>
      <c r="G9" s="20" t="s">
        <v>22</v>
      </c>
      <c r="H9" s="20" t="s">
        <v>7935</v>
      </c>
      <c r="I9" s="22">
        <v>380</v>
      </c>
      <c r="J9" s="20" t="s">
        <v>23</v>
      </c>
      <c r="K9" s="20" t="s">
        <v>24</v>
      </c>
      <c r="L9" s="22">
        <v>859</v>
      </c>
      <c r="M9" s="20" t="s">
        <v>46</v>
      </c>
      <c r="N9" s="21">
        <v>46322.081284722226</v>
      </c>
      <c r="O9" s="22">
        <v>380</v>
      </c>
      <c r="P9" s="20" t="s">
        <v>26</v>
      </c>
      <c r="Q9" s="22">
        <v>190</v>
      </c>
      <c r="R9" s="3" t="str">
        <f>IF(OR(G9="12R",G9="12L"),_xlfn.XLOOKUP(C9,DB!$A$2:$A$255,DB!$B$2:$B$255,""),IF(OR(G9="30L",G9="30R"),_xlfn.XLOOKUP(C9,DB!$A$2:$A$255,DB!$C$2:$C$255,""),""))</f>
        <v>UDGUV</v>
      </c>
      <c r="S9" s="3">
        <f t="shared" si="0"/>
        <v>0</v>
      </c>
      <c r="T9" s="3" t="str">
        <f>_xlfn.XLOOKUP(C9,DB!$A$2:$A$255,DB!$D$2:$D$255,"")</f>
        <v>Sector 2</v>
      </c>
    </row>
    <row r="10" spans="1:20" x14ac:dyDescent="0.2">
      <c r="A10" s="20" t="s">
        <v>7936</v>
      </c>
      <c r="B10" s="20" t="s">
        <v>18</v>
      </c>
      <c r="C10" s="20" t="s">
        <v>1005</v>
      </c>
      <c r="D10" s="20" t="s">
        <v>29</v>
      </c>
      <c r="E10" s="20" t="s">
        <v>7937</v>
      </c>
      <c r="F10" s="21">
        <v>46322.036168981482</v>
      </c>
      <c r="G10" s="20" t="s">
        <v>22</v>
      </c>
      <c r="H10" s="20" t="s">
        <v>7938</v>
      </c>
      <c r="I10" s="22">
        <v>400</v>
      </c>
      <c r="J10" s="20" t="s">
        <v>23</v>
      </c>
      <c r="K10" s="20" t="s">
        <v>24</v>
      </c>
      <c r="L10" s="22">
        <v>437</v>
      </c>
      <c r="M10" s="20" t="s">
        <v>204</v>
      </c>
      <c r="N10" s="21">
        <v>46322.060578703706</v>
      </c>
      <c r="O10" s="22">
        <v>400</v>
      </c>
      <c r="P10" s="20" t="s">
        <v>26</v>
      </c>
      <c r="Q10" s="22">
        <v>40</v>
      </c>
      <c r="R10" s="3" t="str">
        <f>IF(OR(G10="12R",G10="12L"),_xlfn.XLOOKUP(C10,DB!$A$2:$A$255,DB!$B$2:$B$255,""),IF(OR(G10="30L",G10="30R"),_xlfn.XLOOKUP(C10,DB!$A$2:$A$255,DB!$C$2:$C$255,""),""))</f>
        <v>OMSUK</v>
      </c>
      <c r="S10" s="3">
        <f t="shared" si="0"/>
        <v>0</v>
      </c>
      <c r="T10" s="3" t="str">
        <f>_xlfn.XLOOKUP(C10,DB!$A$2:$A$255,DB!$D$2:$D$255,"")</f>
        <v>Sector 3</v>
      </c>
    </row>
    <row r="11" spans="1:20" x14ac:dyDescent="0.2">
      <c r="A11" s="20" t="s">
        <v>3478</v>
      </c>
      <c r="B11" s="20" t="s">
        <v>18</v>
      </c>
      <c r="C11" s="20" t="s">
        <v>221</v>
      </c>
      <c r="D11" s="20" t="s">
        <v>20</v>
      </c>
      <c r="E11" s="20" t="s">
        <v>5464</v>
      </c>
      <c r="F11" s="21">
        <v>46322.040914351848</v>
      </c>
      <c r="G11" s="20" t="s">
        <v>22</v>
      </c>
      <c r="H11" s="20" t="s">
        <v>351</v>
      </c>
      <c r="I11" s="22">
        <v>360</v>
      </c>
      <c r="J11" s="20" t="s">
        <v>23</v>
      </c>
      <c r="K11" s="20" t="s">
        <v>24</v>
      </c>
      <c r="L11" s="22">
        <v>859</v>
      </c>
      <c r="M11" s="20" t="s">
        <v>46</v>
      </c>
      <c r="N11" s="21">
        <v>46322.088541666672</v>
      </c>
      <c r="O11" s="22">
        <v>360</v>
      </c>
      <c r="P11" s="20" t="s">
        <v>26</v>
      </c>
      <c r="Q11" s="22">
        <v>190</v>
      </c>
      <c r="R11" s="3" t="str">
        <f>IF(OR(G11="12R",G11="12L"),_xlfn.XLOOKUP(C11,DB!$A$2:$A$255,DB!$B$2:$B$255,""),IF(OR(G11="30L",G11="30R"),_xlfn.XLOOKUP(C11,DB!$A$2:$A$255,DB!$C$2:$C$255,""),""))</f>
        <v>UDGUV</v>
      </c>
      <c r="S11" s="3">
        <f t="shared" si="0"/>
        <v>0</v>
      </c>
      <c r="T11" s="3" t="str">
        <f>_xlfn.XLOOKUP(C11,DB!$A$2:$A$255,DB!$D$2:$D$255,"")</f>
        <v>Sector 2</v>
      </c>
    </row>
    <row r="12" spans="1:20" x14ac:dyDescent="0.2">
      <c r="A12" s="20" t="s">
        <v>2837</v>
      </c>
      <c r="B12" s="20" t="s">
        <v>18</v>
      </c>
      <c r="C12" s="20" t="s">
        <v>50</v>
      </c>
      <c r="D12" s="20" t="s">
        <v>132</v>
      </c>
      <c r="E12" s="20"/>
      <c r="F12" s="21">
        <v>46322.042986111112</v>
      </c>
      <c r="G12" s="20" t="s">
        <v>22</v>
      </c>
      <c r="H12" s="20" t="s">
        <v>7939</v>
      </c>
      <c r="I12" s="22">
        <v>280</v>
      </c>
      <c r="J12" s="20" t="s">
        <v>23</v>
      </c>
      <c r="K12" s="20" t="s">
        <v>51</v>
      </c>
      <c r="L12" s="22">
        <v>860</v>
      </c>
      <c r="M12" s="20" t="s">
        <v>46</v>
      </c>
      <c r="N12" s="21">
        <v>46322.092627314814</v>
      </c>
      <c r="O12" s="22">
        <v>280</v>
      </c>
      <c r="P12" s="20" t="s">
        <v>26</v>
      </c>
      <c r="Q12" s="22">
        <v>30</v>
      </c>
      <c r="R12" s="3" t="str">
        <f>IF(OR(G12="12R",G12="12L"),_xlfn.XLOOKUP(C12,DB!$A$2:$A$255,DB!$B$2:$B$255,""),IF(OR(G12="30L",G12="30R"),_xlfn.XLOOKUP(C12,DB!$A$2:$A$255,DB!$C$2:$C$255,""),""))</f>
        <v>UDGUV</v>
      </c>
      <c r="S12" s="3">
        <f t="shared" si="0"/>
        <v>1</v>
      </c>
      <c r="T12" s="3" t="str">
        <f>_xlfn.XLOOKUP(C12,DB!$A$2:$A$255,DB!$D$2:$D$255,"")</f>
        <v>Sector 2</v>
      </c>
    </row>
    <row r="13" spans="1:20" x14ac:dyDescent="0.2">
      <c r="A13" s="20" t="s">
        <v>7649</v>
      </c>
      <c r="B13" s="20" t="s">
        <v>18</v>
      </c>
      <c r="C13" s="20" t="s">
        <v>144</v>
      </c>
      <c r="D13" s="20" t="s">
        <v>20</v>
      </c>
      <c r="E13" s="20" t="s">
        <v>7940</v>
      </c>
      <c r="F13" s="21">
        <v>46322.044236111113</v>
      </c>
      <c r="G13" s="20" t="s">
        <v>22</v>
      </c>
      <c r="H13" s="20" t="s">
        <v>7941</v>
      </c>
      <c r="I13" s="22">
        <v>350</v>
      </c>
      <c r="J13" s="20" t="s">
        <v>23</v>
      </c>
      <c r="K13" s="20" t="s">
        <v>24</v>
      </c>
      <c r="L13" s="22">
        <v>359</v>
      </c>
      <c r="M13" s="20" t="s">
        <v>31</v>
      </c>
      <c r="N13" s="21">
        <v>46322.064664351856</v>
      </c>
      <c r="O13" s="22">
        <v>350</v>
      </c>
      <c r="P13" s="20" t="s">
        <v>26</v>
      </c>
      <c r="Q13" s="22">
        <v>40</v>
      </c>
      <c r="R13" s="3" t="str">
        <f>IF(OR(G13="12R",G13="12L"),_xlfn.XLOOKUP(C13,DB!$A$2:$A$255,DB!$B$2:$B$255,""),IF(OR(G13="30L",G13="30R"),_xlfn.XLOOKUP(C13,DB!$A$2:$A$255,DB!$C$2:$C$255,""),""))</f>
        <v>OMSUK</v>
      </c>
      <c r="S13" s="3">
        <f t="shared" si="0"/>
        <v>1</v>
      </c>
      <c r="T13" s="3" t="str">
        <f>_xlfn.XLOOKUP(C13,DB!$A$2:$A$255,DB!$D$2:$D$255,"")</f>
        <v>Sector 3</v>
      </c>
    </row>
    <row r="14" spans="1:20" x14ac:dyDescent="0.2">
      <c r="A14" s="20" t="s">
        <v>6638</v>
      </c>
      <c r="B14" s="20" t="s">
        <v>18</v>
      </c>
      <c r="C14" s="20" t="s">
        <v>28</v>
      </c>
      <c r="D14" s="20" t="s">
        <v>29</v>
      </c>
      <c r="E14" s="20" t="s">
        <v>918</v>
      </c>
      <c r="F14" s="21">
        <v>46322.053020833337</v>
      </c>
      <c r="G14" s="20" t="s">
        <v>22</v>
      </c>
      <c r="H14" s="20" t="s">
        <v>7942</v>
      </c>
      <c r="I14" s="22">
        <v>410</v>
      </c>
      <c r="J14" s="20" t="s">
        <v>23</v>
      </c>
      <c r="K14" s="20" t="s">
        <v>24</v>
      </c>
      <c r="L14" s="22">
        <v>359</v>
      </c>
      <c r="M14" s="20" t="s">
        <v>31</v>
      </c>
      <c r="N14" s="21">
        <v>46322.07430555555</v>
      </c>
      <c r="O14" s="22">
        <v>410</v>
      </c>
      <c r="P14" s="20" t="s">
        <v>26</v>
      </c>
      <c r="Q14" s="22">
        <v>40</v>
      </c>
      <c r="R14" s="3" t="str">
        <f>IF(OR(G14="12R",G14="12L"),_xlfn.XLOOKUP(C14,DB!$A$2:$A$255,DB!$B$2:$B$255,""),IF(OR(G14="30L",G14="30R"),_xlfn.XLOOKUP(C14,DB!$A$2:$A$255,DB!$C$2:$C$255,""),""))</f>
        <v>OMSUK</v>
      </c>
      <c r="S14" s="3">
        <f t="shared" si="0"/>
        <v>1</v>
      </c>
      <c r="T14" s="3" t="str">
        <f>_xlfn.XLOOKUP(C14,DB!$A$2:$A$255,DB!$D$2:$D$255,"")</f>
        <v>Sector 3</v>
      </c>
    </row>
    <row r="15" spans="1:20" x14ac:dyDescent="0.2">
      <c r="A15" s="20" t="s">
        <v>7943</v>
      </c>
      <c r="B15" s="20" t="s">
        <v>18</v>
      </c>
      <c r="C15" s="20" t="s">
        <v>480</v>
      </c>
      <c r="D15" s="20" t="s">
        <v>469</v>
      </c>
      <c r="E15" s="20" t="s">
        <v>6846</v>
      </c>
      <c r="F15" s="21">
        <v>46322.066863425927</v>
      </c>
      <c r="G15" s="20" t="s">
        <v>22</v>
      </c>
      <c r="H15" s="20" t="s">
        <v>7944</v>
      </c>
      <c r="I15" s="22">
        <v>380</v>
      </c>
      <c r="J15" s="20" t="s">
        <v>23</v>
      </c>
      <c r="K15" s="20" t="s">
        <v>152</v>
      </c>
      <c r="L15" s="22">
        <v>865</v>
      </c>
      <c r="M15" s="20" t="s">
        <v>36</v>
      </c>
      <c r="N15" s="21">
        <v>46322.114872685182</v>
      </c>
      <c r="O15" s="22">
        <v>380</v>
      </c>
      <c r="P15" s="20" t="s">
        <v>26</v>
      </c>
      <c r="Q15" s="22">
        <v>30</v>
      </c>
      <c r="R15" s="3" t="str">
        <f>IF(OR(G15="12R",G15="12L"),_xlfn.XLOOKUP(C15,DB!$A$2:$A$255,DB!$B$2:$B$255,""),IF(OR(G15="30L",G15="30R"),_xlfn.XLOOKUP(C15,DB!$A$2:$A$255,DB!$C$2:$C$255,""),""))</f>
        <v>UDGUV</v>
      </c>
      <c r="S15" s="3">
        <f t="shared" si="0"/>
        <v>1</v>
      </c>
      <c r="T15" s="3" t="str">
        <f>_xlfn.XLOOKUP(C15,DB!$A$2:$A$255,DB!$D$2:$D$255,"")</f>
        <v>Sector 2</v>
      </c>
    </row>
    <row r="16" spans="1:20" x14ac:dyDescent="0.2">
      <c r="A16" s="20" t="s">
        <v>52</v>
      </c>
      <c r="B16" s="20" t="s">
        <v>18</v>
      </c>
      <c r="C16" s="20" t="s">
        <v>53</v>
      </c>
      <c r="D16" s="20" t="s">
        <v>54</v>
      </c>
      <c r="E16" s="20" t="s">
        <v>597</v>
      </c>
      <c r="F16" s="21">
        <v>46322.070115740746</v>
      </c>
      <c r="G16" s="20" t="s">
        <v>22</v>
      </c>
      <c r="H16" s="20" t="s">
        <v>7945</v>
      </c>
      <c r="I16" s="22">
        <v>370</v>
      </c>
      <c r="J16" s="20" t="s">
        <v>23</v>
      </c>
      <c r="K16" s="20" t="s">
        <v>24</v>
      </c>
      <c r="L16" s="22">
        <v>191</v>
      </c>
      <c r="M16" s="20" t="s">
        <v>7946</v>
      </c>
      <c r="N16" s="21">
        <v>46322.081388888888</v>
      </c>
      <c r="O16" s="22">
        <v>350</v>
      </c>
      <c r="P16" s="20" t="s">
        <v>26</v>
      </c>
      <c r="Q16" s="22">
        <v>190</v>
      </c>
      <c r="R16" s="3" t="str">
        <f>IF(OR(G16="12R",G16="12L"),_xlfn.XLOOKUP(C16,DB!$A$2:$A$255,DB!$B$2:$B$255,""),IF(OR(G16="30L",G16="30R"),_xlfn.XLOOKUP(C16,DB!$A$2:$A$255,DB!$C$2:$C$255,""),""))</f>
        <v>CZM</v>
      </c>
      <c r="S16" s="3">
        <f t="shared" si="0"/>
        <v>1</v>
      </c>
      <c r="T16" s="3" t="str">
        <f>_xlfn.XLOOKUP(C16,DB!$A$2:$A$255,DB!$D$2:$D$255,"")</f>
        <v>Sector 7</v>
      </c>
    </row>
    <row r="17" spans="1:20" x14ac:dyDescent="0.2">
      <c r="A17" s="20" t="s">
        <v>32</v>
      </c>
      <c r="B17" s="20" t="s">
        <v>18</v>
      </c>
      <c r="C17" s="20" t="s">
        <v>33</v>
      </c>
      <c r="D17" s="20" t="s">
        <v>54</v>
      </c>
      <c r="E17" s="20" t="s">
        <v>408</v>
      </c>
      <c r="F17" s="21">
        <v>46322.077743055561</v>
      </c>
      <c r="G17" s="20" t="s">
        <v>22</v>
      </c>
      <c r="H17" s="20" t="s">
        <v>35</v>
      </c>
      <c r="I17" s="22">
        <v>380</v>
      </c>
      <c r="J17" s="20" t="s">
        <v>23</v>
      </c>
      <c r="K17" s="20" t="s">
        <v>24</v>
      </c>
      <c r="L17" s="22">
        <v>878</v>
      </c>
      <c r="M17" s="20" t="s">
        <v>36</v>
      </c>
      <c r="N17" s="21">
        <v>46322.126759259263</v>
      </c>
      <c r="O17" s="22">
        <v>380</v>
      </c>
      <c r="P17" s="20" t="s">
        <v>26</v>
      </c>
      <c r="Q17" s="22">
        <v>190</v>
      </c>
      <c r="R17" s="3" t="str">
        <f>IF(OR(G17="12R",G17="12L"),_xlfn.XLOOKUP(C17,DB!$A$2:$A$255,DB!$B$2:$B$255,""),IF(OR(G17="30L",G17="30R"),_xlfn.XLOOKUP(C17,DB!$A$2:$A$255,DB!$C$2:$C$255,""),""))</f>
        <v>UDGUV</v>
      </c>
      <c r="S17" s="3">
        <f t="shared" si="0"/>
        <v>1</v>
      </c>
      <c r="T17" s="3" t="str">
        <f>_xlfn.XLOOKUP(C17,DB!$A$2:$A$255,DB!$D$2:$D$255,"")</f>
        <v>Sector 2</v>
      </c>
    </row>
    <row r="18" spans="1:20" x14ac:dyDescent="0.2">
      <c r="A18" s="20" t="s">
        <v>62</v>
      </c>
      <c r="B18" s="20" t="s">
        <v>18</v>
      </c>
      <c r="C18" s="20" t="s">
        <v>63</v>
      </c>
      <c r="D18" s="20" t="s">
        <v>371</v>
      </c>
      <c r="E18" s="20" t="s">
        <v>372</v>
      </c>
      <c r="F18" s="21">
        <v>46322.08184027778</v>
      </c>
      <c r="G18" s="20" t="s">
        <v>22</v>
      </c>
      <c r="H18" s="20" t="s">
        <v>7947</v>
      </c>
      <c r="I18" s="22">
        <v>360</v>
      </c>
      <c r="J18" s="20" t="s">
        <v>23</v>
      </c>
      <c r="K18" s="20" t="s">
        <v>24</v>
      </c>
      <c r="L18" s="22">
        <v>868</v>
      </c>
      <c r="M18" s="20" t="s">
        <v>79</v>
      </c>
      <c r="N18" s="21">
        <v>46322.13003472222</v>
      </c>
      <c r="O18" s="22">
        <v>360</v>
      </c>
      <c r="P18" s="20" t="s">
        <v>26</v>
      </c>
      <c r="Q18" s="22">
        <v>40</v>
      </c>
      <c r="R18" s="3" t="str">
        <f>IF(OR(G18="12R",G18="12L"),_xlfn.XLOOKUP(C18,DB!$A$2:$A$255,DB!$B$2:$B$255,""),IF(OR(G18="30L",G18="30R"),_xlfn.XLOOKUP(C18,DB!$A$2:$A$255,DB!$C$2:$C$255,""),""))</f>
        <v>UDGUV</v>
      </c>
      <c r="S18" s="3">
        <f t="shared" si="0"/>
        <v>1</v>
      </c>
      <c r="T18" s="3" t="str">
        <f>_xlfn.XLOOKUP(C18,DB!$A$2:$A$255,DB!$D$2:$D$255,"")</f>
        <v>Sector 2</v>
      </c>
    </row>
    <row r="19" spans="1:20" x14ac:dyDescent="0.2">
      <c r="A19" s="20" t="s">
        <v>57</v>
      </c>
      <c r="B19" s="20" t="s">
        <v>18</v>
      </c>
      <c r="C19" s="20" t="s">
        <v>43</v>
      </c>
      <c r="D19" s="20" t="s">
        <v>20</v>
      </c>
      <c r="E19" s="20" t="s">
        <v>562</v>
      </c>
      <c r="F19" s="21">
        <v>46322.083750000005</v>
      </c>
      <c r="G19" s="20" t="s">
        <v>22</v>
      </c>
      <c r="H19" s="20" t="s">
        <v>7948</v>
      </c>
      <c r="I19" s="22">
        <v>360</v>
      </c>
      <c r="J19" s="20" t="s">
        <v>23</v>
      </c>
      <c r="K19" s="20" t="s">
        <v>24</v>
      </c>
      <c r="L19" s="22">
        <v>859</v>
      </c>
      <c r="M19" s="20" t="s">
        <v>46</v>
      </c>
      <c r="N19" s="21">
        <v>46322.128599537042</v>
      </c>
      <c r="O19" s="22">
        <v>360</v>
      </c>
      <c r="P19" s="20" t="s">
        <v>26</v>
      </c>
      <c r="Q19" s="22">
        <v>190</v>
      </c>
      <c r="R19" s="3" t="str">
        <f>IF(OR(G19="12R",G19="12L"),_xlfn.XLOOKUP(C19,DB!$A$2:$A$255,DB!$B$2:$B$255,""),IF(OR(G19="30L",G19="30R"),_xlfn.XLOOKUP(C19,DB!$A$2:$A$255,DB!$C$2:$C$255,""),""))</f>
        <v>UDGUV</v>
      </c>
      <c r="S19" s="3">
        <f t="shared" si="0"/>
        <v>2</v>
      </c>
      <c r="T19" s="3" t="str">
        <f>_xlfn.XLOOKUP(C19,DB!$A$2:$A$255,DB!$D$2:$D$255,"")</f>
        <v>Sector 2</v>
      </c>
    </row>
    <row r="20" spans="1:20" x14ac:dyDescent="0.2">
      <c r="A20" s="20" t="s">
        <v>7669</v>
      </c>
      <c r="B20" s="20" t="s">
        <v>18</v>
      </c>
      <c r="C20" s="20" t="s">
        <v>43</v>
      </c>
      <c r="D20" s="20" t="s">
        <v>44</v>
      </c>
      <c r="E20" s="20" t="s">
        <v>632</v>
      </c>
      <c r="F20" s="21">
        <v>46322.085497685184</v>
      </c>
      <c r="G20" s="20" t="s">
        <v>22</v>
      </c>
      <c r="H20" s="20" t="s">
        <v>1308</v>
      </c>
      <c r="I20" s="22">
        <v>380</v>
      </c>
      <c r="J20" s="20" t="s">
        <v>23</v>
      </c>
      <c r="K20" s="20" t="s">
        <v>24</v>
      </c>
      <c r="L20" s="22">
        <v>859</v>
      </c>
      <c r="M20" s="20" t="s">
        <v>46</v>
      </c>
      <c r="N20" s="21">
        <v>46322.131932870368</v>
      </c>
      <c r="O20" s="22">
        <v>380</v>
      </c>
      <c r="P20" s="20" t="s">
        <v>26</v>
      </c>
      <c r="Q20" s="22">
        <v>190</v>
      </c>
      <c r="R20" s="3" t="str">
        <f>IF(OR(G20="12R",G20="12L"),_xlfn.XLOOKUP(C20,DB!$A$2:$A$255,DB!$B$2:$B$255,""),IF(OR(G20="30L",G20="30R"),_xlfn.XLOOKUP(C20,DB!$A$2:$A$255,DB!$C$2:$C$255,""),""))</f>
        <v>UDGUV</v>
      </c>
      <c r="S20" s="3">
        <f t="shared" si="0"/>
        <v>2</v>
      </c>
      <c r="T20" s="3" t="str">
        <f>_xlfn.XLOOKUP(C20,DB!$A$2:$A$255,DB!$D$2:$D$255,"")</f>
        <v>Sector 2</v>
      </c>
    </row>
    <row r="21" spans="1:20" x14ac:dyDescent="0.2">
      <c r="A21" s="20" t="s">
        <v>4079</v>
      </c>
      <c r="B21" s="20" t="s">
        <v>18</v>
      </c>
      <c r="C21" s="20" t="s">
        <v>687</v>
      </c>
      <c r="D21" s="20" t="s">
        <v>39</v>
      </c>
      <c r="E21" s="20" t="s">
        <v>6207</v>
      </c>
      <c r="F21" s="21">
        <v>46322.100115740745</v>
      </c>
      <c r="G21" s="20" t="s">
        <v>22</v>
      </c>
      <c r="H21" s="20" t="s">
        <v>7949</v>
      </c>
      <c r="I21" s="22">
        <v>410</v>
      </c>
      <c r="J21" s="20" t="s">
        <v>23</v>
      </c>
      <c r="K21" s="20" t="s">
        <v>24</v>
      </c>
      <c r="L21" s="22">
        <v>133</v>
      </c>
      <c r="M21" s="20" t="s">
        <v>40</v>
      </c>
      <c r="N21" s="21">
        <v>46322.10938657407</v>
      </c>
      <c r="O21" s="22">
        <v>237</v>
      </c>
      <c r="P21" s="20" t="s">
        <v>41</v>
      </c>
      <c r="Q21" s="22">
        <v>190</v>
      </c>
      <c r="R21" s="3" t="str">
        <f>IF(OR(G21="12R",G21="12L"),_xlfn.XLOOKUP(C21,DB!$A$2:$A$255,DB!$B$2:$B$255,""),IF(OR(G21="30L",G21="30R"),_xlfn.XLOOKUP(C21,DB!$A$2:$A$255,DB!$C$2:$C$255,""),""))</f>
        <v>NUDAL</v>
      </c>
      <c r="S21" s="3">
        <f t="shared" si="0"/>
        <v>2</v>
      </c>
      <c r="T21" s="3" t="str">
        <f>_xlfn.XLOOKUP(C21,DB!$A$2:$A$255,DB!$D$2:$D$255,"")</f>
        <v>Sector 3</v>
      </c>
    </row>
    <row r="22" spans="1:20" x14ac:dyDescent="0.2">
      <c r="A22" s="20" t="s">
        <v>65</v>
      </c>
      <c r="B22" s="20" t="s">
        <v>18</v>
      </c>
      <c r="C22" s="20" t="s">
        <v>66</v>
      </c>
      <c r="D22" s="20" t="s">
        <v>64</v>
      </c>
      <c r="E22" s="20" t="s">
        <v>67</v>
      </c>
      <c r="F22" s="21">
        <v>46322.111041666663</v>
      </c>
      <c r="G22" s="20" t="s">
        <v>22</v>
      </c>
      <c r="H22" s="20" t="s">
        <v>7950</v>
      </c>
      <c r="I22" s="22">
        <v>220</v>
      </c>
      <c r="J22" s="20" t="s">
        <v>23</v>
      </c>
      <c r="K22" s="20" t="s">
        <v>24</v>
      </c>
      <c r="L22" s="22">
        <v>355</v>
      </c>
      <c r="M22" s="20" t="s">
        <v>66</v>
      </c>
      <c r="N22" s="21">
        <v>46322.136192129634</v>
      </c>
      <c r="O22" s="22">
        <v>0</v>
      </c>
      <c r="P22" s="20" t="s">
        <v>26</v>
      </c>
      <c r="Q22" s="22">
        <v>190</v>
      </c>
      <c r="R22" s="3" t="str">
        <f>IF(OR(G22="12R",G22="12L"),_xlfn.XLOOKUP(C22,DB!$A$2:$A$255,DB!$B$2:$B$255,""),IF(OR(G22="30L",G22="30R"),_xlfn.XLOOKUP(C22,DB!$A$2:$A$255,DB!$C$2:$C$255,""),""))</f>
        <v>UDGUV</v>
      </c>
      <c r="S22" s="3">
        <f t="shared" si="0"/>
        <v>2</v>
      </c>
      <c r="T22" s="3" t="str">
        <f>_xlfn.XLOOKUP(C22,DB!$A$2:$A$255,DB!$D$2:$D$255,"")</f>
        <v>Sector 2</v>
      </c>
    </row>
    <row r="23" spans="1:20" x14ac:dyDescent="0.2">
      <c r="A23" s="20" t="s">
        <v>4606</v>
      </c>
      <c r="B23" s="20" t="s">
        <v>18</v>
      </c>
      <c r="C23" s="20" t="s">
        <v>988</v>
      </c>
      <c r="D23" s="20" t="s">
        <v>4607</v>
      </c>
      <c r="E23" s="20" t="s">
        <v>7951</v>
      </c>
      <c r="F23" s="21">
        <v>46322.115034722221</v>
      </c>
      <c r="G23" s="20" t="s">
        <v>22</v>
      </c>
      <c r="H23" s="20" t="s">
        <v>7952</v>
      </c>
      <c r="I23" s="22">
        <v>330</v>
      </c>
      <c r="J23" s="20" t="s">
        <v>23</v>
      </c>
      <c r="K23" s="20" t="s">
        <v>24</v>
      </c>
      <c r="L23" s="22">
        <v>136</v>
      </c>
      <c r="M23" s="20" t="s">
        <v>40</v>
      </c>
      <c r="N23" s="21">
        <v>46322.124606481477</v>
      </c>
      <c r="O23" s="22">
        <v>249</v>
      </c>
      <c r="P23" s="20" t="s">
        <v>41</v>
      </c>
      <c r="Q23" s="22">
        <v>190</v>
      </c>
      <c r="R23" s="3" t="str">
        <f>IF(OR(G23="12R",G23="12L"),_xlfn.XLOOKUP(C23,DB!$A$2:$A$255,DB!$B$2:$B$255,""),IF(OR(G23="30L",G23="30R"),_xlfn.XLOOKUP(C23,DB!$A$2:$A$255,DB!$C$2:$C$255,""),""))</f>
        <v>NUDAL</v>
      </c>
      <c r="S23" s="3">
        <f t="shared" si="0"/>
        <v>2</v>
      </c>
      <c r="T23" s="3" t="str">
        <f>_xlfn.XLOOKUP(C23,DB!$A$2:$A$255,DB!$D$2:$D$255,"")</f>
        <v>Sector 3</v>
      </c>
    </row>
    <row r="24" spans="1:20" x14ac:dyDescent="0.2">
      <c r="A24" s="20" t="s">
        <v>375</v>
      </c>
      <c r="B24" s="20" t="s">
        <v>18</v>
      </c>
      <c r="C24" s="20" t="s">
        <v>219</v>
      </c>
      <c r="D24" s="20" t="s">
        <v>34</v>
      </c>
      <c r="E24" s="20" t="s">
        <v>391</v>
      </c>
      <c r="F24" s="21">
        <v>46322.117314814815</v>
      </c>
      <c r="G24" s="20" t="s">
        <v>22</v>
      </c>
      <c r="H24" s="20" t="s">
        <v>7953</v>
      </c>
      <c r="I24" s="22">
        <v>370</v>
      </c>
      <c r="J24" s="20" t="s">
        <v>23</v>
      </c>
      <c r="K24" s="20" t="s">
        <v>24</v>
      </c>
      <c r="L24" s="22">
        <v>150</v>
      </c>
      <c r="M24" s="20" t="s">
        <v>117</v>
      </c>
      <c r="N24" s="21">
        <v>46322.127349537041</v>
      </c>
      <c r="O24" s="22">
        <v>266</v>
      </c>
      <c r="P24" s="20" t="s">
        <v>26</v>
      </c>
      <c r="Q24" s="22">
        <v>190</v>
      </c>
      <c r="R24" s="3" t="str">
        <f>IF(OR(G24="12R",G24="12L"),_xlfn.XLOOKUP(C24,DB!$A$2:$A$255,DB!$B$2:$B$255,""),IF(OR(G24="30L",G24="30R"),_xlfn.XLOOKUP(C24,DB!$A$2:$A$255,DB!$C$2:$C$255,""),""))</f>
        <v>TAKUX</v>
      </c>
      <c r="S24" s="3">
        <f t="shared" si="0"/>
        <v>2</v>
      </c>
      <c r="T24" s="3" t="str">
        <f>_xlfn.XLOOKUP(C24,DB!$A$2:$A$255,DB!$D$2:$D$255,"")</f>
        <v>Sector 7</v>
      </c>
    </row>
    <row r="25" spans="1:20" x14ac:dyDescent="0.2">
      <c r="A25" s="20" t="s">
        <v>7954</v>
      </c>
      <c r="B25" s="20" t="s">
        <v>18</v>
      </c>
      <c r="C25" s="20" t="s">
        <v>502</v>
      </c>
      <c r="D25" s="20" t="s">
        <v>29</v>
      </c>
      <c r="E25" s="20" t="s">
        <v>3459</v>
      </c>
      <c r="F25" s="21">
        <v>46322.118750000001</v>
      </c>
      <c r="G25" s="20" t="s">
        <v>22</v>
      </c>
      <c r="H25" s="20" t="s">
        <v>7955</v>
      </c>
      <c r="I25" s="22">
        <v>400</v>
      </c>
      <c r="J25" s="20" t="s">
        <v>23</v>
      </c>
      <c r="K25" s="20" t="s">
        <v>24</v>
      </c>
      <c r="L25" s="22">
        <v>434</v>
      </c>
      <c r="M25" s="20" t="s">
        <v>204</v>
      </c>
      <c r="N25" s="21">
        <v>46322.14435185185</v>
      </c>
      <c r="O25" s="22">
        <v>400</v>
      </c>
      <c r="P25" s="20" t="s">
        <v>26</v>
      </c>
      <c r="Q25" s="22">
        <v>40</v>
      </c>
      <c r="R25" s="3" t="str">
        <f>IF(OR(G25="12R",G25="12L"),_xlfn.XLOOKUP(C25,DB!$A$2:$A$255,DB!$B$2:$B$255,""),IF(OR(G25="30L",G25="30R"),_xlfn.XLOOKUP(C25,DB!$A$2:$A$255,DB!$C$2:$C$255,""),""))</f>
        <v>OMSUK</v>
      </c>
      <c r="S25" s="3">
        <f t="shared" si="0"/>
        <v>2</v>
      </c>
      <c r="T25" s="3" t="str">
        <f>_xlfn.XLOOKUP(C25,DB!$A$2:$A$255,DB!$D$2:$D$255,"")</f>
        <v>Sector 3</v>
      </c>
    </row>
    <row r="26" spans="1:20" x14ac:dyDescent="0.2">
      <c r="A26" s="20" t="s">
        <v>71</v>
      </c>
      <c r="B26" s="20" t="s">
        <v>18</v>
      </c>
      <c r="C26" s="20" t="s">
        <v>43</v>
      </c>
      <c r="D26" s="20" t="s">
        <v>54</v>
      </c>
      <c r="E26" s="20" t="s">
        <v>3542</v>
      </c>
      <c r="F26" s="21">
        <v>46322.121377314819</v>
      </c>
      <c r="G26" s="20" t="s">
        <v>22</v>
      </c>
      <c r="H26" s="20" t="s">
        <v>7956</v>
      </c>
      <c r="I26" s="22">
        <v>380</v>
      </c>
      <c r="J26" s="20" t="s">
        <v>23</v>
      </c>
      <c r="K26" s="20" t="s">
        <v>24</v>
      </c>
      <c r="L26" s="22">
        <v>854</v>
      </c>
      <c r="M26" s="20" t="s">
        <v>46</v>
      </c>
      <c r="N26" s="21">
        <v>46322.168668981481</v>
      </c>
      <c r="O26" s="22">
        <v>380</v>
      </c>
      <c r="P26" s="20" t="s">
        <v>26</v>
      </c>
      <c r="Q26" s="22">
        <v>190</v>
      </c>
      <c r="R26" s="3" t="str">
        <f>IF(OR(G26="12R",G26="12L"),_xlfn.XLOOKUP(C26,DB!$A$2:$A$255,DB!$B$2:$B$255,""),IF(OR(G26="30L",G26="30R"),_xlfn.XLOOKUP(C26,DB!$A$2:$A$255,DB!$C$2:$C$255,""),""))</f>
        <v>UDGUV</v>
      </c>
      <c r="S26" s="3">
        <f t="shared" si="0"/>
        <v>2</v>
      </c>
      <c r="T26" s="3" t="str">
        <f>_xlfn.XLOOKUP(C26,DB!$A$2:$A$255,DB!$D$2:$D$255,"")</f>
        <v>Sector 2</v>
      </c>
    </row>
    <row r="27" spans="1:20" x14ac:dyDescent="0.2">
      <c r="A27" s="20" t="s">
        <v>7676</v>
      </c>
      <c r="B27" s="20" t="s">
        <v>18</v>
      </c>
      <c r="C27" s="20" t="s">
        <v>43</v>
      </c>
      <c r="D27" s="20" t="s">
        <v>44</v>
      </c>
      <c r="E27" s="20" t="s">
        <v>572</v>
      </c>
      <c r="F27" s="21">
        <v>46322.123020833329</v>
      </c>
      <c r="G27" s="20" t="s">
        <v>22</v>
      </c>
      <c r="H27" s="20" t="s">
        <v>3853</v>
      </c>
      <c r="I27" s="22">
        <v>360</v>
      </c>
      <c r="J27" s="20" t="s">
        <v>23</v>
      </c>
      <c r="K27" s="20" t="s">
        <v>24</v>
      </c>
      <c r="L27" s="22">
        <v>859</v>
      </c>
      <c r="M27" s="20" t="s">
        <v>46</v>
      </c>
      <c r="N27" s="21">
        <v>46322.170312499999</v>
      </c>
      <c r="O27" s="22">
        <v>360</v>
      </c>
      <c r="P27" s="20" t="s">
        <v>26</v>
      </c>
      <c r="Q27" s="22">
        <v>190</v>
      </c>
      <c r="R27" s="3" t="str">
        <f>IF(OR(G27="12R",G27="12L"),_xlfn.XLOOKUP(C27,DB!$A$2:$A$255,DB!$B$2:$B$255,""),IF(OR(G27="30L",G27="30R"),_xlfn.XLOOKUP(C27,DB!$A$2:$A$255,DB!$C$2:$C$255,""),""))</f>
        <v>UDGUV</v>
      </c>
      <c r="S27" s="3">
        <f t="shared" si="0"/>
        <v>2</v>
      </c>
      <c r="T27" s="3" t="str">
        <f>_xlfn.XLOOKUP(C27,DB!$A$2:$A$255,DB!$D$2:$D$255,"")</f>
        <v>Sector 2</v>
      </c>
    </row>
    <row r="28" spans="1:20" x14ac:dyDescent="0.2">
      <c r="A28" s="20" t="s">
        <v>74</v>
      </c>
      <c r="B28" s="20" t="s">
        <v>18</v>
      </c>
      <c r="C28" s="20" t="s">
        <v>66</v>
      </c>
      <c r="D28" s="20" t="s">
        <v>64</v>
      </c>
      <c r="E28" s="20" t="s">
        <v>2437</v>
      </c>
      <c r="F28" s="21">
        <v>46322.126967592594</v>
      </c>
      <c r="G28" s="20" t="s">
        <v>696</v>
      </c>
      <c r="H28" s="20" t="s">
        <v>7957</v>
      </c>
      <c r="I28" s="22">
        <v>240</v>
      </c>
      <c r="J28" s="20" t="s">
        <v>23</v>
      </c>
      <c r="K28" s="20" t="s">
        <v>24</v>
      </c>
      <c r="L28" s="22">
        <v>310</v>
      </c>
      <c r="M28" s="20" t="s">
        <v>66</v>
      </c>
      <c r="N28" s="21">
        <v>46322.147546296299</v>
      </c>
      <c r="O28" s="22">
        <v>0</v>
      </c>
      <c r="P28" s="20" t="s">
        <v>26</v>
      </c>
      <c r="Q28" s="22">
        <v>190</v>
      </c>
      <c r="R28" s="3" t="str">
        <f>IF(OR(G28="12R",G28="12L"),_xlfn.XLOOKUP(C28,DB!$A$2:$A$255,DB!$B$2:$B$255,""),IF(OR(G28="30L",G28="30R"),_xlfn.XLOOKUP(C28,DB!$A$2:$A$255,DB!$C$2:$C$255,""),""))</f>
        <v>UDGUV</v>
      </c>
      <c r="S28" s="3">
        <f t="shared" si="0"/>
        <v>3</v>
      </c>
      <c r="T28" s="3" t="str">
        <f>_xlfn.XLOOKUP(C28,DB!$A$2:$A$255,DB!$D$2:$D$255,"")</f>
        <v>Sector 2</v>
      </c>
    </row>
    <row r="29" spans="1:20" x14ac:dyDescent="0.2">
      <c r="A29" s="20" t="s">
        <v>83</v>
      </c>
      <c r="B29" s="20" t="s">
        <v>18</v>
      </c>
      <c r="C29" s="20" t="s">
        <v>50</v>
      </c>
      <c r="D29" s="20" t="s">
        <v>34</v>
      </c>
      <c r="E29" s="20" t="s">
        <v>4523</v>
      </c>
      <c r="F29" s="21">
        <v>46322.13181712963</v>
      </c>
      <c r="G29" s="20" t="s">
        <v>696</v>
      </c>
      <c r="H29" s="20" t="s">
        <v>7958</v>
      </c>
      <c r="I29" s="22">
        <v>380</v>
      </c>
      <c r="J29" s="20" t="s">
        <v>23</v>
      </c>
      <c r="K29" s="20" t="s">
        <v>24</v>
      </c>
      <c r="L29" s="22">
        <v>864</v>
      </c>
      <c r="M29" s="20" t="s">
        <v>2657</v>
      </c>
      <c r="N29" s="21">
        <v>46322.178749999999</v>
      </c>
      <c r="O29" s="22">
        <v>380</v>
      </c>
      <c r="P29" s="20" t="s">
        <v>26</v>
      </c>
      <c r="Q29" s="22">
        <v>190</v>
      </c>
      <c r="R29" s="3" t="str">
        <f>IF(OR(G29="12R",G29="12L"),_xlfn.XLOOKUP(C29,DB!$A$2:$A$255,DB!$B$2:$B$255,""),IF(OR(G29="30L",G29="30R"),_xlfn.XLOOKUP(C29,DB!$A$2:$A$255,DB!$C$2:$C$255,""),""))</f>
        <v>UDGUV</v>
      </c>
      <c r="S29" s="3">
        <f t="shared" si="0"/>
        <v>3</v>
      </c>
      <c r="T29" s="3" t="str">
        <f>_xlfn.XLOOKUP(C29,DB!$A$2:$A$255,DB!$D$2:$D$255,"")</f>
        <v>Sector 2</v>
      </c>
    </row>
    <row r="30" spans="1:20" x14ac:dyDescent="0.2">
      <c r="A30" s="20" t="s">
        <v>80</v>
      </c>
      <c r="B30" s="20" t="s">
        <v>18</v>
      </c>
      <c r="C30" s="20" t="s">
        <v>43</v>
      </c>
      <c r="D30" s="20" t="s">
        <v>20</v>
      </c>
      <c r="E30" s="20" t="s">
        <v>7030</v>
      </c>
      <c r="F30" s="21">
        <v>46322.13652777778</v>
      </c>
      <c r="G30" s="20" t="s">
        <v>696</v>
      </c>
      <c r="H30" s="20" t="s">
        <v>7959</v>
      </c>
      <c r="I30" s="22">
        <v>360</v>
      </c>
      <c r="J30" s="20" t="s">
        <v>23</v>
      </c>
      <c r="K30" s="20" t="s">
        <v>24</v>
      </c>
      <c r="L30" s="22">
        <v>859</v>
      </c>
      <c r="M30" s="20" t="s">
        <v>4066</v>
      </c>
      <c r="N30" s="21">
        <v>46322.183946759258</v>
      </c>
      <c r="O30" s="22">
        <v>360</v>
      </c>
      <c r="P30" s="20" t="s">
        <v>26</v>
      </c>
      <c r="Q30" s="22">
        <v>190</v>
      </c>
      <c r="R30" s="3" t="str">
        <f>IF(OR(G30="12R",G30="12L"),_xlfn.XLOOKUP(C30,DB!$A$2:$A$255,DB!$B$2:$B$255,""),IF(OR(G30="30L",G30="30R"),_xlfn.XLOOKUP(C30,DB!$A$2:$A$255,DB!$C$2:$C$255,""),""))</f>
        <v>UDGUV</v>
      </c>
      <c r="S30" s="3">
        <f t="shared" si="0"/>
        <v>3</v>
      </c>
      <c r="T30" s="3" t="str">
        <f>_xlfn.XLOOKUP(C30,DB!$A$2:$A$255,DB!$D$2:$D$255,"")</f>
        <v>Sector 2</v>
      </c>
    </row>
    <row r="31" spans="1:20" x14ac:dyDescent="0.2">
      <c r="A31" s="20" t="s">
        <v>7654</v>
      </c>
      <c r="B31" s="20" t="s">
        <v>18</v>
      </c>
      <c r="C31" s="20" t="s">
        <v>7655</v>
      </c>
      <c r="D31" s="20" t="s">
        <v>129</v>
      </c>
      <c r="E31" s="20" t="s">
        <v>7960</v>
      </c>
      <c r="F31" s="21">
        <v>46322.139409722222</v>
      </c>
      <c r="G31" s="20" t="s">
        <v>696</v>
      </c>
      <c r="H31" s="20" t="s">
        <v>7961</v>
      </c>
      <c r="I31" s="22">
        <v>380</v>
      </c>
      <c r="J31" s="20" t="s">
        <v>23</v>
      </c>
      <c r="K31" s="20" t="s">
        <v>24</v>
      </c>
      <c r="L31" s="22">
        <v>428</v>
      </c>
      <c r="M31" s="20" t="s">
        <v>204</v>
      </c>
      <c r="N31" s="21">
        <v>46322.164768518516</v>
      </c>
      <c r="O31" s="22">
        <v>380</v>
      </c>
      <c r="P31" s="20" t="s">
        <v>26</v>
      </c>
      <c r="Q31" s="22">
        <v>190</v>
      </c>
      <c r="R31" s="3" t="str">
        <f>IF(OR(G31="12R",G31="12L"),_xlfn.XLOOKUP(C31,DB!$A$2:$A$255,DB!$B$2:$B$255,""),IF(OR(G31="30L",G31="30R"),_xlfn.XLOOKUP(C31,DB!$A$2:$A$255,DB!$C$2:$C$255,""),""))</f>
        <v>ENEBA</v>
      </c>
      <c r="S31" s="3">
        <f t="shared" si="0"/>
        <v>3</v>
      </c>
      <c r="T31" s="3" t="str">
        <f>_xlfn.XLOOKUP(C31,DB!$A$2:$A$255,DB!$D$2:$D$255,"")</f>
        <v>Sector 3</v>
      </c>
    </row>
    <row r="32" spans="1:20" x14ac:dyDescent="0.2">
      <c r="A32" s="20" t="s">
        <v>7962</v>
      </c>
      <c r="B32" s="20" t="s">
        <v>18</v>
      </c>
      <c r="C32" s="20" t="s">
        <v>626</v>
      </c>
      <c r="D32" s="20" t="s">
        <v>61</v>
      </c>
      <c r="E32" s="20" t="s">
        <v>932</v>
      </c>
      <c r="F32" s="21">
        <v>46322.141909722224</v>
      </c>
      <c r="G32" s="20" t="s">
        <v>696</v>
      </c>
      <c r="H32" s="20" t="s">
        <v>7963</v>
      </c>
      <c r="I32" s="22">
        <v>390</v>
      </c>
      <c r="J32" s="20" t="s">
        <v>23</v>
      </c>
      <c r="K32" s="20" t="s">
        <v>24</v>
      </c>
      <c r="L32" s="22">
        <v>358</v>
      </c>
      <c r="M32" s="20" t="s">
        <v>31</v>
      </c>
      <c r="N32" s="21">
        <v>46322.163159722222</v>
      </c>
      <c r="O32" s="22">
        <v>390</v>
      </c>
      <c r="P32" s="20" t="s">
        <v>26</v>
      </c>
      <c r="Q32" s="22">
        <v>190</v>
      </c>
      <c r="R32" s="3" t="str">
        <f>IF(OR(G32="12R",G32="12L"),_xlfn.XLOOKUP(C32,DB!$A$2:$A$255,DB!$B$2:$B$255,""),IF(OR(G32="30L",G32="30R"),_xlfn.XLOOKUP(C32,DB!$A$2:$A$255,DB!$C$2:$C$255,""),""))</f>
        <v>OMSUK</v>
      </c>
      <c r="S32" s="3">
        <f t="shared" si="0"/>
        <v>3</v>
      </c>
      <c r="T32" s="3" t="str">
        <f>_xlfn.XLOOKUP(C32,DB!$A$2:$A$255,DB!$D$2:$D$255,"")</f>
        <v>Sector 3</v>
      </c>
    </row>
    <row r="33" spans="1:20" x14ac:dyDescent="0.2">
      <c r="A33" s="20" t="s">
        <v>86</v>
      </c>
      <c r="B33" s="20" t="s">
        <v>18</v>
      </c>
      <c r="C33" s="20" t="s">
        <v>87</v>
      </c>
      <c r="D33" s="20" t="s">
        <v>88</v>
      </c>
      <c r="E33" s="20" t="s">
        <v>3833</v>
      </c>
      <c r="F33" s="21">
        <v>46322.170162037037</v>
      </c>
      <c r="G33" s="20" t="s">
        <v>696</v>
      </c>
      <c r="H33" s="20" t="s">
        <v>7964</v>
      </c>
      <c r="I33" s="22">
        <v>390</v>
      </c>
      <c r="J33" s="20" t="s">
        <v>23</v>
      </c>
      <c r="K33" s="20" t="s">
        <v>24</v>
      </c>
      <c r="L33" s="22">
        <v>135</v>
      </c>
      <c r="M33" s="20" t="s">
        <v>7965</v>
      </c>
      <c r="N33" s="21">
        <v>46322.179861111115</v>
      </c>
      <c r="O33" s="22">
        <v>220</v>
      </c>
      <c r="P33" s="20" t="s">
        <v>41</v>
      </c>
      <c r="Q33" s="22">
        <v>190</v>
      </c>
      <c r="R33" s="3" t="str">
        <f>IF(OR(G33="12R",G33="12L"),_xlfn.XLOOKUP(C33,DB!$A$2:$A$255,DB!$B$2:$B$255,""),IF(OR(G33="30L",G33="30R"),_xlfn.XLOOKUP(C33,DB!$A$2:$A$255,DB!$C$2:$C$255,""),""))</f>
        <v>NUDAL</v>
      </c>
      <c r="S33" s="3">
        <f t="shared" si="0"/>
        <v>4</v>
      </c>
      <c r="T33" s="3" t="str">
        <f>_xlfn.XLOOKUP(C33,DB!$A$2:$A$255,DB!$D$2:$D$255,"")</f>
        <v>Sector 3</v>
      </c>
    </row>
    <row r="34" spans="1:20" x14ac:dyDescent="0.2">
      <c r="A34" s="20" t="s">
        <v>68</v>
      </c>
      <c r="B34" s="20" t="s">
        <v>18</v>
      </c>
      <c r="C34" s="20" t="s">
        <v>38</v>
      </c>
      <c r="D34" s="20" t="s">
        <v>69</v>
      </c>
      <c r="E34" s="20" t="s">
        <v>7966</v>
      </c>
      <c r="F34" s="21">
        <v>46322.173587962963</v>
      </c>
      <c r="G34" s="20" t="s">
        <v>696</v>
      </c>
      <c r="H34" s="20" t="s">
        <v>7967</v>
      </c>
      <c r="I34" s="22">
        <v>330</v>
      </c>
      <c r="J34" s="20" t="s">
        <v>23</v>
      </c>
      <c r="K34" s="20" t="s">
        <v>24</v>
      </c>
      <c r="L34" s="22">
        <v>142</v>
      </c>
      <c r="M34" s="20" t="s">
        <v>7968</v>
      </c>
      <c r="N34" s="21">
        <v>46322.184305555551</v>
      </c>
      <c r="O34" s="22">
        <v>203</v>
      </c>
      <c r="P34" s="20" t="s">
        <v>41</v>
      </c>
      <c r="Q34" s="22">
        <v>190</v>
      </c>
      <c r="R34" s="3" t="str">
        <f>IF(OR(G34="12R",G34="12L"),_xlfn.XLOOKUP(C34,DB!$A$2:$A$255,DB!$B$2:$B$255,""),IF(OR(G34="30L",G34="30R"),_xlfn.XLOOKUP(C34,DB!$A$2:$A$255,DB!$C$2:$C$255,""),""))</f>
        <v>NUDAL</v>
      </c>
      <c r="S34" s="3">
        <f t="shared" si="0"/>
        <v>4</v>
      </c>
      <c r="T34" s="3" t="str">
        <f>_xlfn.XLOOKUP(C34,DB!$A$2:$A$255,DB!$D$2:$D$255,"")</f>
        <v>Sector 3</v>
      </c>
    </row>
    <row r="35" spans="1:20" x14ac:dyDescent="0.2">
      <c r="A35" s="20" t="s">
        <v>37</v>
      </c>
      <c r="B35" s="20" t="s">
        <v>18</v>
      </c>
      <c r="C35" s="20" t="s">
        <v>38</v>
      </c>
      <c r="D35" s="20" t="s">
        <v>39</v>
      </c>
      <c r="E35" s="20" t="s">
        <v>3485</v>
      </c>
      <c r="F35" s="21">
        <v>46322.177800925929</v>
      </c>
      <c r="G35" s="20" t="s">
        <v>696</v>
      </c>
      <c r="H35" s="20" t="s">
        <v>7969</v>
      </c>
      <c r="I35" s="22">
        <v>370</v>
      </c>
      <c r="J35" s="20" t="s">
        <v>23</v>
      </c>
      <c r="K35" s="20" t="s">
        <v>24</v>
      </c>
      <c r="L35" s="22">
        <v>355</v>
      </c>
      <c r="M35" s="20" t="s">
        <v>31</v>
      </c>
      <c r="N35" s="21">
        <v>46322.198263888888</v>
      </c>
      <c r="O35" s="22">
        <v>359</v>
      </c>
      <c r="P35" s="20" t="s">
        <v>41</v>
      </c>
      <c r="Q35" s="22">
        <v>190</v>
      </c>
      <c r="R35" s="3" t="str">
        <f>IF(OR(G35="12R",G35="12L"),_xlfn.XLOOKUP(C35,DB!$A$2:$A$255,DB!$B$2:$B$255,""),IF(OR(G35="30L",G35="30R"),_xlfn.XLOOKUP(C35,DB!$A$2:$A$255,DB!$C$2:$C$255,""),""))</f>
        <v>NUDAL</v>
      </c>
      <c r="S35" s="3">
        <f t="shared" si="0"/>
        <v>4</v>
      </c>
      <c r="T35" s="3" t="str">
        <f>_xlfn.XLOOKUP(C35,DB!$A$2:$A$255,DB!$D$2:$D$255,"")</f>
        <v>Sector 3</v>
      </c>
    </row>
    <row r="36" spans="1:20" x14ac:dyDescent="0.2">
      <c r="A36" s="20" t="s">
        <v>77</v>
      </c>
      <c r="B36" s="20" t="s">
        <v>18</v>
      </c>
      <c r="C36" s="20" t="s">
        <v>19</v>
      </c>
      <c r="D36" s="20" t="s">
        <v>61</v>
      </c>
      <c r="E36" s="20" t="s">
        <v>98</v>
      </c>
      <c r="F36" s="21">
        <v>46322.188877314809</v>
      </c>
      <c r="G36" s="20" t="s">
        <v>696</v>
      </c>
      <c r="H36" s="20" t="s">
        <v>7970</v>
      </c>
      <c r="I36" s="22">
        <v>340</v>
      </c>
      <c r="J36" s="20" t="s">
        <v>23</v>
      </c>
      <c r="K36" s="20" t="s">
        <v>24</v>
      </c>
      <c r="L36" s="22">
        <v>860</v>
      </c>
      <c r="M36" s="20" t="s">
        <v>3417</v>
      </c>
      <c r="N36" s="21">
        <v>46322.237268518518</v>
      </c>
      <c r="O36" s="22">
        <v>340</v>
      </c>
      <c r="P36" s="20" t="s">
        <v>26</v>
      </c>
      <c r="Q36" s="22">
        <v>190</v>
      </c>
      <c r="R36" s="3" t="str">
        <f>IF(OR(G36="12R",G36="12L"),_xlfn.XLOOKUP(C36,DB!$A$2:$A$255,DB!$B$2:$B$255,""),IF(OR(G36="30L",G36="30R"),_xlfn.XLOOKUP(C36,DB!$A$2:$A$255,DB!$C$2:$C$255,""),""))</f>
        <v>UDGUV</v>
      </c>
      <c r="S36" s="3">
        <f t="shared" si="0"/>
        <v>4</v>
      </c>
      <c r="T36" s="3" t="str">
        <f>_xlfn.XLOOKUP(C36,DB!$A$2:$A$255,DB!$D$2:$D$255,"")</f>
        <v>Sector 2</v>
      </c>
    </row>
    <row r="37" spans="1:20" x14ac:dyDescent="0.2">
      <c r="A37" s="20" t="s">
        <v>431</v>
      </c>
      <c r="B37" s="20" t="s">
        <v>18</v>
      </c>
      <c r="C37" s="20" t="s">
        <v>432</v>
      </c>
      <c r="D37" s="20" t="s">
        <v>433</v>
      </c>
      <c r="E37" s="20" t="s">
        <v>434</v>
      </c>
      <c r="F37" s="21">
        <v>46322.230358796296</v>
      </c>
      <c r="G37" s="20" t="s">
        <v>696</v>
      </c>
      <c r="H37" s="20" t="s">
        <v>7971</v>
      </c>
      <c r="I37" s="22">
        <v>370</v>
      </c>
      <c r="J37" s="20" t="s">
        <v>23</v>
      </c>
      <c r="K37" s="20" t="s">
        <v>24</v>
      </c>
      <c r="L37" s="22">
        <v>149</v>
      </c>
      <c r="M37" s="20" t="s">
        <v>117</v>
      </c>
      <c r="N37" s="21">
        <v>46322.239918981482</v>
      </c>
      <c r="O37" s="22">
        <v>259</v>
      </c>
      <c r="P37" s="20" t="s">
        <v>41</v>
      </c>
      <c r="Q37" s="22">
        <v>190</v>
      </c>
      <c r="R37" s="3" t="str">
        <f>IF(OR(G37="12R",G37="12L"),_xlfn.XLOOKUP(C37,DB!$A$2:$A$255,DB!$B$2:$B$255,""),IF(OR(G37="30L",G37="30R"),_xlfn.XLOOKUP(C37,DB!$A$2:$A$255,DB!$C$2:$C$255,""),""))</f>
        <v>CZM</v>
      </c>
      <c r="S37" s="3">
        <f t="shared" si="0"/>
        <v>5</v>
      </c>
      <c r="T37" s="3" t="str">
        <f>_xlfn.XLOOKUP(C37,DB!$A$2:$A$255,DB!$D$2:$D$255,"")</f>
        <v>Sector 7</v>
      </c>
    </row>
    <row r="38" spans="1:20" x14ac:dyDescent="0.2">
      <c r="A38" s="20" t="s">
        <v>89</v>
      </c>
      <c r="B38" s="20" t="s">
        <v>18</v>
      </c>
      <c r="C38" s="20" t="s">
        <v>43</v>
      </c>
      <c r="D38" s="20" t="s">
        <v>20</v>
      </c>
      <c r="E38" s="20" t="s">
        <v>955</v>
      </c>
      <c r="F38" s="21">
        <v>46322.267662037033</v>
      </c>
      <c r="G38" s="20" t="s">
        <v>696</v>
      </c>
      <c r="H38" s="20" t="s">
        <v>7972</v>
      </c>
      <c r="I38" s="22">
        <v>360</v>
      </c>
      <c r="J38" s="20" t="s">
        <v>23</v>
      </c>
      <c r="K38" s="20" t="s">
        <v>24</v>
      </c>
      <c r="L38" s="22">
        <v>877</v>
      </c>
      <c r="M38" s="20" t="s">
        <v>461</v>
      </c>
      <c r="N38" s="21">
        <v>46322.314710648148</v>
      </c>
      <c r="O38" s="22">
        <v>360</v>
      </c>
      <c r="P38" s="20" t="s">
        <v>26</v>
      </c>
      <c r="Q38" s="22">
        <v>190</v>
      </c>
      <c r="R38" s="3" t="str">
        <f>IF(OR(G38="12R",G38="12L"),_xlfn.XLOOKUP(C38,DB!$A$2:$A$255,DB!$B$2:$B$255,""),IF(OR(G38="30L",G38="30R"),_xlfn.XLOOKUP(C38,DB!$A$2:$A$255,DB!$C$2:$C$255,""),""))</f>
        <v>UDGUV</v>
      </c>
      <c r="S38" s="3">
        <f t="shared" si="0"/>
        <v>6</v>
      </c>
      <c r="T38" s="3" t="str">
        <f>_xlfn.XLOOKUP(C38,DB!$A$2:$A$255,DB!$D$2:$D$255,"")</f>
        <v>Sector 2</v>
      </c>
    </row>
    <row r="39" spans="1:20" x14ac:dyDescent="0.2">
      <c r="A39" s="20" t="s">
        <v>92</v>
      </c>
      <c r="B39" s="20" t="s">
        <v>18</v>
      </c>
      <c r="C39" s="20" t="s">
        <v>33</v>
      </c>
      <c r="D39" s="20" t="s">
        <v>20</v>
      </c>
      <c r="E39" s="20" t="s">
        <v>534</v>
      </c>
      <c r="F39" s="21">
        <v>46322.273402777777</v>
      </c>
      <c r="G39" s="20" t="s">
        <v>696</v>
      </c>
      <c r="H39" s="20" t="s">
        <v>7973</v>
      </c>
      <c r="I39" s="22">
        <v>340</v>
      </c>
      <c r="J39" s="20" t="s">
        <v>23</v>
      </c>
      <c r="K39" s="20" t="s">
        <v>24</v>
      </c>
      <c r="L39" s="22">
        <v>841</v>
      </c>
      <c r="M39" s="20" t="s">
        <v>36</v>
      </c>
      <c r="N39" s="21">
        <v>46322.320057870369</v>
      </c>
      <c r="O39" s="22">
        <v>340</v>
      </c>
      <c r="P39" s="20" t="s">
        <v>26</v>
      </c>
      <c r="Q39" s="22">
        <v>190</v>
      </c>
      <c r="R39" s="3" t="str">
        <f>IF(OR(G39="12R",G39="12L"),_xlfn.XLOOKUP(C39,DB!$A$2:$A$255,DB!$B$2:$B$255,""),IF(OR(G39="30L",G39="30R"),_xlfn.XLOOKUP(C39,DB!$A$2:$A$255,DB!$C$2:$C$255,""),""))</f>
        <v>UDGUV</v>
      </c>
      <c r="S39" s="3">
        <f t="shared" si="0"/>
        <v>6</v>
      </c>
      <c r="T39" s="3" t="str">
        <f>_xlfn.XLOOKUP(C39,DB!$A$2:$A$255,DB!$D$2:$D$255,"")</f>
        <v>Sector 2</v>
      </c>
    </row>
    <row r="40" spans="1:20" x14ac:dyDescent="0.2">
      <c r="A40" s="20" t="s">
        <v>96</v>
      </c>
      <c r="B40" s="20" t="s">
        <v>18</v>
      </c>
      <c r="C40" s="20" t="s">
        <v>97</v>
      </c>
      <c r="D40" s="20" t="s">
        <v>20</v>
      </c>
      <c r="E40" s="20" t="s">
        <v>5464</v>
      </c>
      <c r="F40" s="21">
        <v>46322.463912037041</v>
      </c>
      <c r="G40" s="20" t="s">
        <v>696</v>
      </c>
      <c r="H40" s="20" t="s">
        <v>4855</v>
      </c>
      <c r="I40" s="22">
        <v>360</v>
      </c>
      <c r="J40" s="20" t="s">
        <v>23</v>
      </c>
      <c r="K40" s="20" t="s">
        <v>24</v>
      </c>
      <c r="L40" s="22">
        <v>877</v>
      </c>
      <c r="M40" s="20" t="s">
        <v>99</v>
      </c>
      <c r="N40" s="21">
        <v>46322.511469907404</v>
      </c>
      <c r="O40" s="22">
        <v>247</v>
      </c>
      <c r="P40" s="20" t="s">
        <v>26</v>
      </c>
      <c r="Q40" s="22">
        <v>190</v>
      </c>
      <c r="R40" s="3" t="str">
        <f>IF(OR(G40="12R",G40="12L"),_xlfn.XLOOKUP(C40,DB!$A$2:$A$255,DB!$B$2:$B$255,""),IF(OR(G40="30L",G40="30R"),_xlfn.XLOOKUP(C40,DB!$A$2:$A$255,DB!$C$2:$C$255,""),""))</f>
        <v>UDGUV</v>
      </c>
      <c r="S40" s="3">
        <f t="shared" si="0"/>
        <v>11</v>
      </c>
      <c r="T40" s="3" t="str">
        <f>_xlfn.XLOOKUP(C40,DB!$A$2:$A$255,DB!$D$2:$D$255,"")</f>
        <v>Sector 2</v>
      </c>
    </row>
    <row r="41" spans="1:20" x14ac:dyDescent="0.2">
      <c r="A41" s="20" t="s">
        <v>103</v>
      </c>
      <c r="B41" s="20" t="s">
        <v>18</v>
      </c>
      <c r="C41" s="20" t="s">
        <v>43</v>
      </c>
      <c r="D41" s="20" t="s">
        <v>44</v>
      </c>
      <c r="E41" s="20" t="s">
        <v>126</v>
      </c>
      <c r="F41" s="21">
        <v>46322.467245370368</v>
      </c>
      <c r="G41" s="20" t="s">
        <v>696</v>
      </c>
      <c r="H41" s="20" t="s">
        <v>7974</v>
      </c>
      <c r="I41" s="22">
        <v>360</v>
      </c>
      <c r="J41" s="20" t="s">
        <v>23</v>
      </c>
      <c r="K41" s="20" t="s">
        <v>24</v>
      </c>
      <c r="L41" s="22">
        <v>863</v>
      </c>
      <c r="M41" s="20" t="s">
        <v>628</v>
      </c>
      <c r="N41" s="21">
        <v>46322.513020833328</v>
      </c>
      <c r="O41" s="22">
        <v>360</v>
      </c>
      <c r="P41" s="20" t="s">
        <v>26</v>
      </c>
      <c r="Q41" s="22">
        <v>190</v>
      </c>
      <c r="R41" s="3" t="str">
        <f>IF(OR(G41="12R",G41="12L"),_xlfn.XLOOKUP(C41,DB!$A$2:$A$255,DB!$B$2:$B$255,""),IF(OR(G41="30L",G41="30R"),_xlfn.XLOOKUP(C41,DB!$A$2:$A$255,DB!$C$2:$C$255,""),""))</f>
        <v>UDGUV</v>
      </c>
      <c r="S41" s="3">
        <f t="shared" si="0"/>
        <v>11</v>
      </c>
      <c r="T41" s="3" t="str">
        <f>_xlfn.XLOOKUP(C41,DB!$A$2:$A$255,DB!$D$2:$D$255,"")</f>
        <v>Sector 2</v>
      </c>
    </row>
    <row r="42" spans="1:20" x14ac:dyDescent="0.2">
      <c r="A42" s="20" t="s">
        <v>100</v>
      </c>
      <c r="B42" s="20" t="s">
        <v>18</v>
      </c>
      <c r="C42" s="20" t="s">
        <v>101</v>
      </c>
      <c r="D42" s="20" t="s">
        <v>34</v>
      </c>
      <c r="E42" s="20" t="s">
        <v>640</v>
      </c>
      <c r="F42" s="21">
        <v>46322.469074074077</v>
      </c>
      <c r="G42" s="20" t="s">
        <v>696</v>
      </c>
      <c r="H42" s="20" t="s">
        <v>7365</v>
      </c>
      <c r="I42" s="22">
        <v>380</v>
      </c>
      <c r="J42" s="20" t="s">
        <v>23</v>
      </c>
      <c r="K42" s="20" t="s">
        <v>24</v>
      </c>
      <c r="L42" s="22">
        <v>859</v>
      </c>
      <c r="M42" s="20" t="s">
        <v>46</v>
      </c>
      <c r="N42" s="21">
        <v>46322.51599537037</v>
      </c>
      <c r="O42" s="22">
        <v>380</v>
      </c>
      <c r="P42" s="20" t="s">
        <v>26</v>
      </c>
      <c r="Q42" s="22">
        <v>190</v>
      </c>
      <c r="R42" s="3" t="str">
        <f>IF(OR(G42="12R",G42="12L"),_xlfn.XLOOKUP(C42,DB!$A$2:$A$255,DB!$B$2:$B$255,""),IF(OR(G42="30L",G42="30R"),_xlfn.XLOOKUP(C42,DB!$A$2:$A$255,DB!$C$2:$C$255,""),""))</f>
        <v>UDGUV</v>
      </c>
      <c r="S42" s="3">
        <f t="shared" si="0"/>
        <v>11</v>
      </c>
      <c r="T42" s="3" t="str">
        <f>_xlfn.XLOOKUP(C42,DB!$A$2:$A$255,DB!$D$2:$D$255,"")</f>
        <v>Sector 2</v>
      </c>
    </row>
    <row r="43" spans="1:20" x14ac:dyDescent="0.2">
      <c r="A43" s="20" t="s">
        <v>106</v>
      </c>
      <c r="B43" s="20" t="s">
        <v>18</v>
      </c>
      <c r="C43" s="20" t="s">
        <v>43</v>
      </c>
      <c r="D43" s="20" t="s">
        <v>20</v>
      </c>
      <c r="E43" s="20" t="s">
        <v>406</v>
      </c>
      <c r="F43" s="21">
        <v>46322.474537037036</v>
      </c>
      <c r="G43" s="20" t="s">
        <v>696</v>
      </c>
      <c r="H43" s="20" t="s">
        <v>7975</v>
      </c>
      <c r="I43" s="22">
        <v>360</v>
      </c>
      <c r="J43" s="20" t="s">
        <v>23</v>
      </c>
      <c r="K43" s="20" t="s">
        <v>24</v>
      </c>
      <c r="L43" s="22">
        <v>865</v>
      </c>
      <c r="M43" s="20" t="s">
        <v>377</v>
      </c>
      <c r="N43" s="21">
        <v>46322.520682870367</v>
      </c>
      <c r="O43" s="22">
        <v>360</v>
      </c>
      <c r="P43" s="20" t="s">
        <v>26</v>
      </c>
      <c r="Q43" s="22">
        <v>190</v>
      </c>
      <c r="R43" s="3" t="str">
        <f>IF(OR(G43="12R",G43="12L"),_xlfn.XLOOKUP(C43,DB!$A$2:$A$255,DB!$B$2:$B$255,""),IF(OR(G43="30L",G43="30R"),_xlfn.XLOOKUP(C43,DB!$A$2:$A$255,DB!$C$2:$C$255,""),""))</f>
        <v>UDGUV</v>
      </c>
      <c r="S43" s="3">
        <f t="shared" si="0"/>
        <v>11</v>
      </c>
      <c r="T43" s="3" t="str">
        <f>_xlfn.XLOOKUP(C43,DB!$A$2:$A$255,DB!$D$2:$D$255,"")</f>
        <v>Sector 2</v>
      </c>
    </row>
    <row r="44" spans="1:20" x14ac:dyDescent="0.2">
      <c r="A44" s="20" t="s">
        <v>395</v>
      </c>
      <c r="B44" s="20" t="s">
        <v>18</v>
      </c>
      <c r="C44" s="20" t="s">
        <v>28</v>
      </c>
      <c r="D44" s="20" t="s">
        <v>29</v>
      </c>
      <c r="E44" s="20" t="s">
        <v>6862</v>
      </c>
      <c r="F44" s="21">
        <v>46322.498796296291</v>
      </c>
      <c r="G44" s="20" t="s">
        <v>696</v>
      </c>
      <c r="H44" s="20" t="s">
        <v>7976</v>
      </c>
      <c r="I44" s="22">
        <v>370</v>
      </c>
      <c r="J44" s="20" t="s">
        <v>23</v>
      </c>
      <c r="K44" s="20" t="s">
        <v>24</v>
      </c>
      <c r="L44" s="22">
        <v>201</v>
      </c>
      <c r="M44" s="20" t="s">
        <v>383</v>
      </c>
      <c r="N44" s="21">
        <v>46322.511400462958</v>
      </c>
      <c r="O44" s="22">
        <v>276</v>
      </c>
      <c r="P44" s="20" t="s">
        <v>26</v>
      </c>
      <c r="Q44" s="22">
        <v>190</v>
      </c>
      <c r="R44" s="3" t="str">
        <f>IF(OR(G44="12R",G44="12L"),_xlfn.XLOOKUP(C44,DB!$A$2:$A$255,DB!$B$2:$B$255,""),IF(OR(G44="30L",G44="30R"),_xlfn.XLOOKUP(C44,DB!$A$2:$A$255,DB!$C$2:$C$255,""),""))</f>
        <v>OMSUK</v>
      </c>
      <c r="S44" s="3">
        <f t="shared" si="0"/>
        <v>11</v>
      </c>
      <c r="T44" s="3" t="str">
        <f>_xlfn.XLOOKUP(C44,DB!$A$2:$A$255,DB!$D$2:$D$255,"")</f>
        <v>Sector 3</v>
      </c>
    </row>
    <row r="45" spans="1:20" x14ac:dyDescent="0.2">
      <c r="A45" s="20" t="s">
        <v>107</v>
      </c>
      <c r="B45" s="20" t="s">
        <v>18</v>
      </c>
      <c r="C45" s="20" t="s">
        <v>108</v>
      </c>
      <c r="D45" s="20" t="s">
        <v>34</v>
      </c>
      <c r="E45" s="20" t="s">
        <v>391</v>
      </c>
      <c r="F45" s="21">
        <v>46322.500752314816</v>
      </c>
      <c r="G45" s="20" t="s">
        <v>696</v>
      </c>
      <c r="H45" s="20" t="s">
        <v>7977</v>
      </c>
      <c r="I45" s="22">
        <v>290</v>
      </c>
      <c r="J45" s="20" t="s">
        <v>23</v>
      </c>
      <c r="K45" s="20" t="s">
        <v>24</v>
      </c>
      <c r="L45" s="22">
        <v>134</v>
      </c>
      <c r="M45" s="20" t="s">
        <v>40</v>
      </c>
      <c r="N45" s="21">
        <v>46322.510185185187</v>
      </c>
      <c r="O45" s="22">
        <v>261</v>
      </c>
      <c r="P45" s="20" t="s">
        <v>26</v>
      </c>
      <c r="Q45" s="22">
        <v>190</v>
      </c>
      <c r="R45" s="3" t="str">
        <f>IF(OR(G45="12R",G45="12L"),_xlfn.XLOOKUP(C45,DB!$A$2:$A$255,DB!$B$2:$B$255,""),IF(OR(G45="30L",G45="30R"),_xlfn.XLOOKUP(C45,DB!$A$2:$A$255,DB!$C$2:$C$255,""),""))</f>
        <v>NUDAL</v>
      </c>
      <c r="S45" s="3">
        <f t="shared" si="0"/>
        <v>12</v>
      </c>
      <c r="T45" s="3" t="str">
        <f>_xlfn.XLOOKUP(C45,DB!$A$2:$A$255,DB!$D$2:$D$255,"")</f>
        <v>Sector 3</v>
      </c>
    </row>
    <row r="46" spans="1:20" x14ac:dyDescent="0.2">
      <c r="A46" s="20" t="s">
        <v>118</v>
      </c>
      <c r="B46" s="20" t="s">
        <v>18</v>
      </c>
      <c r="C46" s="20" t="s">
        <v>119</v>
      </c>
      <c r="D46" s="20" t="s">
        <v>20</v>
      </c>
      <c r="E46" s="20" t="s">
        <v>58</v>
      </c>
      <c r="F46" s="21">
        <v>46322.502569444448</v>
      </c>
      <c r="G46" s="20" t="s">
        <v>696</v>
      </c>
      <c r="H46" s="20" t="s">
        <v>7978</v>
      </c>
      <c r="I46" s="22">
        <v>360</v>
      </c>
      <c r="J46" s="20" t="s">
        <v>23</v>
      </c>
      <c r="K46" s="20" t="s">
        <v>24</v>
      </c>
      <c r="L46" s="22">
        <v>865</v>
      </c>
      <c r="M46" s="20" t="s">
        <v>36</v>
      </c>
      <c r="N46" s="21">
        <v>46322.550428240742</v>
      </c>
      <c r="O46" s="22">
        <v>360</v>
      </c>
      <c r="P46" s="20" t="s">
        <v>26</v>
      </c>
      <c r="Q46" s="22">
        <v>190</v>
      </c>
      <c r="R46" s="3" t="str">
        <f>IF(OR(G46="12R",G46="12L"),_xlfn.XLOOKUP(C46,DB!$A$2:$A$255,DB!$B$2:$B$255,""),IF(OR(G46="30L",G46="30R"),_xlfn.XLOOKUP(C46,DB!$A$2:$A$255,DB!$C$2:$C$255,""),""))</f>
        <v>UDGUV</v>
      </c>
      <c r="S46" s="3">
        <f t="shared" si="0"/>
        <v>12</v>
      </c>
      <c r="T46" s="3" t="str">
        <f>_xlfn.XLOOKUP(C46,DB!$A$2:$A$255,DB!$D$2:$D$255,"")</f>
        <v>Sector 2</v>
      </c>
    </row>
    <row r="47" spans="1:20" x14ac:dyDescent="0.2">
      <c r="A47" s="20" t="s">
        <v>555</v>
      </c>
      <c r="B47" s="20" t="s">
        <v>18</v>
      </c>
      <c r="C47" s="20" t="s">
        <v>539</v>
      </c>
      <c r="D47" s="20" t="s">
        <v>29</v>
      </c>
      <c r="E47" s="20" t="s">
        <v>3285</v>
      </c>
      <c r="F47" s="21">
        <v>46322.503831018519</v>
      </c>
      <c r="G47" s="20" t="s">
        <v>696</v>
      </c>
      <c r="H47" s="20" t="s">
        <v>7979</v>
      </c>
      <c r="I47" s="22">
        <v>400</v>
      </c>
      <c r="J47" s="20" t="s">
        <v>23</v>
      </c>
      <c r="K47" s="20" t="s">
        <v>24</v>
      </c>
      <c r="L47" s="22">
        <v>572</v>
      </c>
      <c r="M47" s="20" t="s">
        <v>130</v>
      </c>
      <c r="N47" s="21">
        <v>46322.536215277782</v>
      </c>
      <c r="O47" s="22">
        <v>400</v>
      </c>
      <c r="P47" s="20" t="s">
        <v>26</v>
      </c>
      <c r="Q47" s="22">
        <v>190</v>
      </c>
      <c r="R47" s="3" t="str">
        <f>IF(OR(G47="12R",G47="12L"),_xlfn.XLOOKUP(C47,DB!$A$2:$A$255,DB!$B$2:$B$255,""),IF(OR(G47="30L",G47="30R"),_xlfn.XLOOKUP(C47,DB!$A$2:$A$255,DB!$C$2:$C$255,""),""))</f>
        <v>OMSUK</v>
      </c>
      <c r="S47" s="3">
        <f t="shared" si="0"/>
        <v>12</v>
      </c>
      <c r="T47" s="3" t="str">
        <f>_xlfn.XLOOKUP(C47,DB!$A$2:$A$255,DB!$D$2:$D$255,"")</f>
        <v>Sector 3</v>
      </c>
    </row>
    <row r="48" spans="1:20" x14ac:dyDescent="0.2">
      <c r="A48" s="20" t="s">
        <v>111</v>
      </c>
      <c r="B48" s="20" t="s">
        <v>18</v>
      </c>
      <c r="C48" s="20" t="s">
        <v>33</v>
      </c>
      <c r="D48" s="20" t="s">
        <v>54</v>
      </c>
      <c r="E48" s="20" t="s">
        <v>112</v>
      </c>
      <c r="F48" s="21">
        <v>46322.505914351852</v>
      </c>
      <c r="G48" s="20" t="s">
        <v>696</v>
      </c>
      <c r="H48" s="20" t="s">
        <v>7980</v>
      </c>
      <c r="I48" s="22">
        <v>380</v>
      </c>
      <c r="J48" s="20" t="s">
        <v>23</v>
      </c>
      <c r="K48" s="20" t="s">
        <v>24</v>
      </c>
      <c r="L48" s="22">
        <v>860</v>
      </c>
      <c r="M48" s="20" t="s">
        <v>36</v>
      </c>
      <c r="N48" s="21">
        <v>46322.553437499999</v>
      </c>
      <c r="O48" s="22">
        <v>380</v>
      </c>
      <c r="P48" s="20" t="s">
        <v>26</v>
      </c>
      <c r="Q48" s="22">
        <v>190</v>
      </c>
      <c r="R48" s="3" t="str">
        <f>IF(OR(G48="12R",G48="12L"),_xlfn.XLOOKUP(C48,DB!$A$2:$A$255,DB!$B$2:$B$255,""),IF(OR(G48="30L",G48="30R"),_xlfn.XLOOKUP(C48,DB!$A$2:$A$255,DB!$C$2:$C$255,""),""))</f>
        <v>UDGUV</v>
      </c>
      <c r="S48" s="3">
        <f t="shared" si="0"/>
        <v>12</v>
      </c>
      <c r="T48" s="3" t="str">
        <f>_xlfn.XLOOKUP(C48,DB!$A$2:$A$255,DB!$D$2:$D$255,"")</f>
        <v>Sector 2</v>
      </c>
    </row>
    <row r="49" spans="1:20" x14ac:dyDescent="0.2">
      <c r="A49" s="20" t="s">
        <v>113</v>
      </c>
      <c r="B49" s="20" t="s">
        <v>18</v>
      </c>
      <c r="C49" s="20" t="s">
        <v>43</v>
      </c>
      <c r="D49" s="20" t="s">
        <v>44</v>
      </c>
      <c r="E49" s="20" t="s">
        <v>547</v>
      </c>
      <c r="F49" s="21">
        <v>46322.510162037041</v>
      </c>
      <c r="G49" s="20" t="s">
        <v>696</v>
      </c>
      <c r="H49" s="20" t="s">
        <v>7981</v>
      </c>
      <c r="I49" s="22">
        <v>360</v>
      </c>
      <c r="J49" s="20" t="s">
        <v>23</v>
      </c>
      <c r="K49" s="20" t="s">
        <v>24</v>
      </c>
      <c r="L49" s="22">
        <v>850</v>
      </c>
      <c r="M49" s="20" t="s">
        <v>46</v>
      </c>
      <c r="N49" s="21">
        <v>46322.557118055556</v>
      </c>
      <c r="O49" s="22">
        <v>360</v>
      </c>
      <c r="P49" s="20" t="s">
        <v>26</v>
      </c>
      <c r="Q49" s="22">
        <v>190</v>
      </c>
      <c r="R49" s="3" t="str">
        <f>IF(OR(G49="12R",G49="12L"),_xlfn.XLOOKUP(C49,DB!$A$2:$A$255,DB!$B$2:$B$255,""),IF(OR(G49="30L",G49="30R"),_xlfn.XLOOKUP(C49,DB!$A$2:$A$255,DB!$C$2:$C$255,""),""))</f>
        <v>UDGUV</v>
      </c>
      <c r="S49" s="3">
        <f t="shared" si="0"/>
        <v>12</v>
      </c>
      <c r="T49" s="3" t="str">
        <f>_xlfn.XLOOKUP(C49,DB!$A$2:$A$255,DB!$D$2:$D$255,"")</f>
        <v>Sector 2</v>
      </c>
    </row>
    <row r="50" spans="1:20" x14ac:dyDescent="0.2">
      <c r="A50" s="20" t="s">
        <v>114</v>
      </c>
      <c r="B50" s="20" t="s">
        <v>18</v>
      </c>
      <c r="C50" s="20" t="s">
        <v>115</v>
      </c>
      <c r="D50" s="20" t="s">
        <v>129</v>
      </c>
      <c r="E50" s="20" t="s">
        <v>2797</v>
      </c>
      <c r="F50" s="21">
        <v>46322.511574074073</v>
      </c>
      <c r="G50" s="20" t="s">
        <v>696</v>
      </c>
      <c r="H50" s="20" t="s">
        <v>7982</v>
      </c>
      <c r="I50" s="22">
        <v>330</v>
      </c>
      <c r="J50" s="20" t="s">
        <v>23</v>
      </c>
      <c r="K50" s="20" t="s">
        <v>24</v>
      </c>
      <c r="L50" s="22">
        <v>149</v>
      </c>
      <c r="M50" s="20" t="s">
        <v>117</v>
      </c>
      <c r="N50" s="21">
        <v>46322.521608796298</v>
      </c>
      <c r="O50" s="22">
        <v>277</v>
      </c>
      <c r="P50" s="20" t="s">
        <v>26</v>
      </c>
      <c r="Q50" s="22">
        <v>190</v>
      </c>
      <c r="R50" s="3" t="str">
        <f>IF(OR(G50="12R",G50="12L"),_xlfn.XLOOKUP(C50,DB!$A$2:$A$255,DB!$B$2:$B$255,""),IF(OR(G50="30L",G50="30R"),_xlfn.XLOOKUP(C50,DB!$A$2:$A$255,DB!$C$2:$C$255,""),""))</f>
        <v>TAKUX</v>
      </c>
      <c r="S50" s="3">
        <f t="shared" si="0"/>
        <v>12</v>
      </c>
      <c r="T50" s="3" t="str">
        <f>_xlfn.XLOOKUP(C50,DB!$A$2:$A$255,DB!$D$2:$D$255,"")</f>
        <v>Sector 7</v>
      </c>
    </row>
    <row r="51" spans="1:20" x14ac:dyDescent="0.2">
      <c r="A51" s="20" t="s">
        <v>135</v>
      </c>
      <c r="B51" s="20" t="s">
        <v>18</v>
      </c>
      <c r="C51" s="20" t="s">
        <v>136</v>
      </c>
      <c r="D51" s="20" t="s">
        <v>44</v>
      </c>
      <c r="E51" s="20" t="s">
        <v>3418</v>
      </c>
      <c r="F51" s="21">
        <v>46322.518263888887</v>
      </c>
      <c r="G51" s="20" t="s">
        <v>696</v>
      </c>
      <c r="H51" s="20" t="s">
        <v>7983</v>
      </c>
      <c r="I51" s="22">
        <v>350</v>
      </c>
      <c r="J51" s="20" t="s">
        <v>23</v>
      </c>
      <c r="K51" s="20" t="s">
        <v>24</v>
      </c>
      <c r="L51" s="22">
        <v>343</v>
      </c>
      <c r="M51" s="20" t="s">
        <v>31</v>
      </c>
      <c r="N51" s="21">
        <v>46322.537673611107</v>
      </c>
      <c r="O51" s="22">
        <v>350</v>
      </c>
      <c r="P51" s="20" t="s">
        <v>26</v>
      </c>
      <c r="Q51" s="22">
        <v>190</v>
      </c>
      <c r="R51" s="3" t="str">
        <f>IF(OR(G51="12R",G51="12L"),_xlfn.XLOOKUP(C51,DB!$A$2:$A$255,DB!$B$2:$B$255,""),IF(OR(G51="30L",G51="30R"),_xlfn.XLOOKUP(C51,DB!$A$2:$A$255,DB!$C$2:$C$255,""),""))</f>
        <v>OMSUK</v>
      </c>
      <c r="S51" s="3">
        <f t="shared" si="0"/>
        <v>12</v>
      </c>
      <c r="T51" s="3" t="str">
        <f>_xlfn.XLOOKUP(C51,DB!$A$2:$A$255,DB!$D$2:$D$255,"")</f>
        <v>Sector 3</v>
      </c>
    </row>
    <row r="52" spans="1:20" x14ac:dyDescent="0.2">
      <c r="A52" s="20" t="s">
        <v>127</v>
      </c>
      <c r="B52" s="20" t="s">
        <v>18</v>
      </c>
      <c r="C52" s="20" t="s">
        <v>128</v>
      </c>
      <c r="D52" s="20" t="s">
        <v>129</v>
      </c>
      <c r="E52" s="20" t="s">
        <v>7984</v>
      </c>
      <c r="F52" s="21">
        <v>46322.521643518514</v>
      </c>
      <c r="G52" s="20" t="s">
        <v>696</v>
      </c>
      <c r="H52" s="20" t="s">
        <v>7985</v>
      </c>
      <c r="I52" s="22">
        <v>340</v>
      </c>
      <c r="J52" s="20" t="s">
        <v>23</v>
      </c>
      <c r="K52" s="20" t="s">
        <v>24</v>
      </c>
      <c r="L52" s="22">
        <v>572</v>
      </c>
      <c r="M52" s="20" t="s">
        <v>130</v>
      </c>
      <c r="N52" s="21">
        <v>46322.55333333333</v>
      </c>
      <c r="O52" s="22">
        <v>340</v>
      </c>
      <c r="P52" s="20" t="s">
        <v>26</v>
      </c>
      <c r="Q52" s="22">
        <v>190</v>
      </c>
      <c r="R52" s="3" t="str">
        <f>IF(OR(G52="12R",G52="12L"),_xlfn.XLOOKUP(C52,DB!$A$2:$A$255,DB!$B$2:$B$255,""),IF(OR(G52="30L",G52="30R"),_xlfn.XLOOKUP(C52,DB!$A$2:$A$255,DB!$C$2:$C$255,""),""))</f>
        <v>ENEBA</v>
      </c>
      <c r="S52" s="3">
        <f t="shared" si="0"/>
        <v>12</v>
      </c>
      <c r="T52" s="3" t="str">
        <f>_xlfn.XLOOKUP(C52,DB!$A$2:$A$255,DB!$D$2:$D$255,"")</f>
        <v>Sector 3</v>
      </c>
    </row>
    <row r="53" spans="1:20" x14ac:dyDescent="0.2">
      <c r="A53" s="20" t="s">
        <v>121</v>
      </c>
      <c r="B53" s="20" t="s">
        <v>18</v>
      </c>
      <c r="C53" s="20" t="s">
        <v>122</v>
      </c>
      <c r="D53" s="20" t="s">
        <v>44</v>
      </c>
      <c r="E53" s="20" t="s">
        <v>611</v>
      </c>
      <c r="F53" s="21">
        <v>46322.533530092594</v>
      </c>
      <c r="G53" s="20" t="s">
        <v>696</v>
      </c>
      <c r="H53" s="20" t="s">
        <v>7986</v>
      </c>
      <c r="I53" s="22">
        <v>380</v>
      </c>
      <c r="J53" s="20" t="s">
        <v>23</v>
      </c>
      <c r="K53" s="20" t="s">
        <v>24</v>
      </c>
      <c r="L53" s="22">
        <v>589</v>
      </c>
      <c r="M53" s="20" t="s">
        <v>130</v>
      </c>
      <c r="N53" s="21">
        <v>46322.566018518519</v>
      </c>
      <c r="O53" s="22">
        <v>380</v>
      </c>
      <c r="P53" s="20" t="s">
        <v>26</v>
      </c>
      <c r="Q53" s="22">
        <v>40</v>
      </c>
      <c r="R53" s="3" t="str">
        <f>IF(OR(G53="12R",G53="12L"),_xlfn.XLOOKUP(C53,DB!$A$2:$A$255,DB!$B$2:$B$255,""),IF(OR(G53="30L",G53="30R"),_xlfn.XLOOKUP(C53,DB!$A$2:$A$255,DB!$C$2:$C$255,""),""))</f>
        <v>ENEBA</v>
      </c>
      <c r="S53" s="3">
        <f t="shared" si="0"/>
        <v>12</v>
      </c>
      <c r="T53" s="3" t="str">
        <f>_xlfn.XLOOKUP(C53,DB!$A$2:$A$255,DB!$D$2:$D$255,"")</f>
        <v>Sector 3</v>
      </c>
    </row>
    <row r="54" spans="1:20" x14ac:dyDescent="0.2">
      <c r="A54" s="20" t="s">
        <v>133</v>
      </c>
      <c r="B54" s="20" t="s">
        <v>18</v>
      </c>
      <c r="C54" s="20" t="s">
        <v>134</v>
      </c>
      <c r="D54" s="20" t="s">
        <v>129</v>
      </c>
      <c r="E54" s="20" t="s">
        <v>7381</v>
      </c>
      <c r="F54" s="21">
        <v>46322.545960648145</v>
      </c>
      <c r="G54" s="20" t="s">
        <v>22</v>
      </c>
      <c r="H54" s="20" t="s">
        <v>7987</v>
      </c>
      <c r="I54" s="22">
        <v>330</v>
      </c>
      <c r="J54" s="20" t="s">
        <v>23</v>
      </c>
      <c r="K54" s="20" t="s">
        <v>24</v>
      </c>
      <c r="L54" s="22">
        <v>354</v>
      </c>
      <c r="M54" s="20" t="s">
        <v>31</v>
      </c>
      <c r="N54" s="21">
        <v>46322.565891203703</v>
      </c>
      <c r="O54" s="22">
        <v>330</v>
      </c>
      <c r="P54" s="20" t="s">
        <v>26</v>
      </c>
      <c r="Q54" s="22">
        <v>40</v>
      </c>
      <c r="R54" s="3" t="str">
        <f>IF(OR(G54="12R",G54="12L"),_xlfn.XLOOKUP(C54,DB!$A$2:$A$255,DB!$B$2:$B$255,""),IF(OR(G54="30L",G54="30R"),_xlfn.XLOOKUP(C54,DB!$A$2:$A$255,DB!$C$2:$C$255,""),""))</f>
        <v>ENEBA</v>
      </c>
      <c r="S54" s="3">
        <f t="shared" si="0"/>
        <v>13</v>
      </c>
      <c r="T54" s="3" t="str">
        <f>_xlfn.XLOOKUP(C54,DB!$A$2:$A$255,DB!$D$2:$D$255,"")</f>
        <v>Sector 3</v>
      </c>
    </row>
    <row r="55" spans="1:20" x14ac:dyDescent="0.2">
      <c r="A55" s="20" t="s">
        <v>7379</v>
      </c>
      <c r="B55" s="20" t="s">
        <v>18</v>
      </c>
      <c r="C55" s="20" t="s">
        <v>43</v>
      </c>
      <c r="D55" s="20" t="s">
        <v>44</v>
      </c>
      <c r="E55" s="20" t="s">
        <v>588</v>
      </c>
      <c r="F55" s="21">
        <v>46322.551747685182</v>
      </c>
      <c r="G55" s="20" t="s">
        <v>22</v>
      </c>
      <c r="H55" s="20" t="s">
        <v>7988</v>
      </c>
      <c r="I55" s="22">
        <v>360</v>
      </c>
      <c r="J55" s="20" t="s">
        <v>23</v>
      </c>
      <c r="K55" s="20" t="s">
        <v>24</v>
      </c>
      <c r="L55" s="22">
        <v>858</v>
      </c>
      <c r="M55" s="20" t="s">
        <v>46</v>
      </c>
      <c r="N55" s="21">
        <v>46322.598645833335</v>
      </c>
      <c r="O55" s="22">
        <v>360</v>
      </c>
      <c r="P55" s="20" t="s">
        <v>26</v>
      </c>
      <c r="Q55" s="22">
        <v>190</v>
      </c>
      <c r="R55" s="3" t="str">
        <f>IF(OR(G55="12R",G55="12L"),_xlfn.XLOOKUP(C55,DB!$A$2:$A$255,DB!$B$2:$B$255,""),IF(OR(G55="30L",G55="30R"),_xlfn.XLOOKUP(C55,DB!$A$2:$A$255,DB!$C$2:$C$255,""),""))</f>
        <v>UDGUV</v>
      </c>
      <c r="S55" s="3">
        <f t="shared" si="0"/>
        <v>13</v>
      </c>
      <c r="T55" s="3" t="str">
        <f>_xlfn.XLOOKUP(C55,DB!$A$2:$A$255,DB!$D$2:$D$255,"")</f>
        <v>Sector 2</v>
      </c>
    </row>
    <row r="56" spans="1:20" x14ac:dyDescent="0.2">
      <c r="A56" s="20" t="s">
        <v>7707</v>
      </c>
      <c r="B56" s="20" t="s">
        <v>18</v>
      </c>
      <c r="C56" s="20" t="s">
        <v>539</v>
      </c>
      <c r="D56" s="20" t="s">
        <v>29</v>
      </c>
      <c r="E56" s="20" t="s">
        <v>7989</v>
      </c>
      <c r="F56" s="21">
        <v>46322.583611111113</v>
      </c>
      <c r="G56" s="20" t="s">
        <v>22</v>
      </c>
      <c r="H56" s="20" t="s">
        <v>7990</v>
      </c>
      <c r="I56" s="22">
        <v>400</v>
      </c>
      <c r="J56" s="20" t="s">
        <v>23</v>
      </c>
      <c r="K56" s="20" t="s">
        <v>24</v>
      </c>
      <c r="L56" s="22">
        <v>442</v>
      </c>
      <c r="M56" s="20" t="s">
        <v>204</v>
      </c>
      <c r="N56" s="21">
        <v>46322.609675925924</v>
      </c>
      <c r="O56" s="22">
        <v>380</v>
      </c>
      <c r="P56" s="20" t="s">
        <v>26</v>
      </c>
      <c r="Q56" s="22">
        <v>40</v>
      </c>
      <c r="R56" s="3" t="str">
        <f>IF(OR(G56="12R",G56="12L"),_xlfn.XLOOKUP(C56,DB!$A$2:$A$255,DB!$B$2:$B$255,""),IF(OR(G56="30L",G56="30R"),_xlfn.XLOOKUP(C56,DB!$A$2:$A$255,DB!$C$2:$C$255,""),""))</f>
        <v>OMSUK</v>
      </c>
      <c r="S56" s="3">
        <f t="shared" si="0"/>
        <v>14</v>
      </c>
      <c r="T56" s="3" t="str">
        <f>_xlfn.XLOOKUP(C56,DB!$A$2:$A$255,DB!$D$2:$D$255,"")</f>
        <v>Sector 3</v>
      </c>
    </row>
    <row r="57" spans="1:20" x14ac:dyDescent="0.2">
      <c r="A57" s="20" t="s">
        <v>7071</v>
      </c>
      <c r="B57" s="20" t="s">
        <v>18</v>
      </c>
      <c r="C57" s="20" t="s">
        <v>166</v>
      </c>
      <c r="D57" s="20" t="s">
        <v>416</v>
      </c>
      <c r="E57" s="20"/>
      <c r="F57" s="21">
        <v>46322.585902777777</v>
      </c>
      <c r="G57" s="20" t="s">
        <v>22</v>
      </c>
      <c r="H57" s="20" t="s">
        <v>167</v>
      </c>
      <c r="I57" s="22">
        <v>15</v>
      </c>
      <c r="J57" s="20" t="s">
        <v>139</v>
      </c>
      <c r="K57" s="20" t="s">
        <v>51</v>
      </c>
      <c r="L57" s="22">
        <v>58</v>
      </c>
      <c r="M57" s="20" t="s">
        <v>166</v>
      </c>
      <c r="N57" s="21">
        <v>46322.60219907407</v>
      </c>
      <c r="O57" s="22">
        <v>0</v>
      </c>
      <c r="P57" s="20" t="s">
        <v>137</v>
      </c>
      <c r="Q57" s="22">
        <v>15</v>
      </c>
      <c r="R57" s="3" t="str">
        <f>IF(OR(G57="12R",G57="12L"),_xlfn.XLOOKUP(C57,DB!$A$2:$A$255,DB!$B$2:$B$255,""),IF(OR(G57="30L",G57="30R"),_xlfn.XLOOKUP(C57,DB!$A$2:$A$255,DB!$C$2:$C$255,""),""))</f>
        <v>CZM</v>
      </c>
      <c r="S57" s="3">
        <f t="shared" si="0"/>
        <v>14</v>
      </c>
      <c r="T57" s="3" t="str">
        <f>_xlfn.XLOOKUP(C57,DB!$A$2:$A$255,DB!$D$2:$D$255,"")</f>
        <v>Sector 7</v>
      </c>
    </row>
    <row r="58" spans="1:20" x14ac:dyDescent="0.2">
      <c r="A58" s="20" t="s">
        <v>4205</v>
      </c>
      <c r="B58" s="20" t="s">
        <v>18</v>
      </c>
      <c r="C58" s="20" t="s">
        <v>3270</v>
      </c>
      <c r="D58" s="20" t="s">
        <v>4190</v>
      </c>
      <c r="E58" s="20"/>
      <c r="F58" s="21">
        <v>46322.599895833337</v>
      </c>
      <c r="G58" s="20" t="s">
        <v>22</v>
      </c>
      <c r="H58" s="20" t="s">
        <v>167</v>
      </c>
      <c r="I58" s="22">
        <v>25</v>
      </c>
      <c r="J58" s="20" t="s">
        <v>139</v>
      </c>
      <c r="K58" s="20" t="s">
        <v>51</v>
      </c>
      <c r="L58" s="22">
        <v>169</v>
      </c>
      <c r="M58" s="20" t="s">
        <v>3270</v>
      </c>
      <c r="N58" s="21">
        <v>46322.630682870367</v>
      </c>
      <c r="O58" s="22">
        <v>1</v>
      </c>
      <c r="P58" s="20" t="s">
        <v>137</v>
      </c>
      <c r="Q58" s="22">
        <v>15</v>
      </c>
      <c r="R58" s="3" t="str">
        <f>IF(OR(G58="12R",G58="12L"),_xlfn.XLOOKUP(C58,DB!$A$2:$A$255,DB!$B$2:$B$255,""),IF(OR(G58="30L",G58="30R"),_xlfn.XLOOKUP(C58,DB!$A$2:$A$255,DB!$C$2:$C$255,""),""))</f>
        <v/>
      </c>
      <c r="S58" s="3">
        <f t="shared" si="0"/>
        <v>14</v>
      </c>
      <c r="T58" s="3" t="str">
        <f>_xlfn.XLOOKUP(C58,DB!$A$2:$A$255,DB!$D$2:$D$255,"")</f>
        <v/>
      </c>
    </row>
    <row r="59" spans="1:20" x14ac:dyDescent="0.2">
      <c r="A59" s="20" t="s">
        <v>140</v>
      </c>
      <c r="B59" s="20" t="s">
        <v>18</v>
      </c>
      <c r="C59" s="20" t="s">
        <v>43</v>
      </c>
      <c r="D59" s="20" t="s">
        <v>29</v>
      </c>
      <c r="E59" s="20" t="s">
        <v>4446</v>
      </c>
      <c r="F59" s="21">
        <v>46322.609664351854</v>
      </c>
      <c r="G59" s="20" t="s">
        <v>22</v>
      </c>
      <c r="H59" s="20" t="s">
        <v>7991</v>
      </c>
      <c r="I59" s="22">
        <v>380</v>
      </c>
      <c r="J59" s="20" t="s">
        <v>23</v>
      </c>
      <c r="K59" s="20" t="s">
        <v>24</v>
      </c>
      <c r="L59" s="22">
        <v>859</v>
      </c>
      <c r="M59" s="20" t="s">
        <v>46</v>
      </c>
      <c r="N59" s="21">
        <v>46322.656724537039</v>
      </c>
      <c r="O59" s="22">
        <v>380</v>
      </c>
      <c r="P59" s="20" t="s">
        <v>26</v>
      </c>
      <c r="Q59" s="22">
        <v>190</v>
      </c>
      <c r="R59" s="3" t="str">
        <f>IF(OR(G59="12R",G59="12L"),_xlfn.XLOOKUP(C59,DB!$A$2:$A$255,DB!$B$2:$B$255,""),IF(OR(G59="30L",G59="30R"),_xlfn.XLOOKUP(C59,DB!$A$2:$A$255,DB!$C$2:$C$255,""),""))</f>
        <v>UDGUV</v>
      </c>
      <c r="S59" s="3">
        <f t="shared" si="0"/>
        <v>14</v>
      </c>
      <c r="T59" s="3" t="str">
        <f>_xlfn.XLOOKUP(C59,DB!$A$2:$A$255,DB!$D$2:$D$255,"")</f>
        <v>Sector 2</v>
      </c>
    </row>
    <row r="60" spans="1:20" x14ac:dyDescent="0.2">
      <c r="A60" s="20" t="s">
        <v>146</v>
      </c>
      <c r="B60" s="20" t="s">
        <v>18</v>
      </c>
      <c r="C60" s="20" t="s">
        <v>33</v>
      </c>
      <c r="D60" s="20" t="s">
        <v>54</v>
      </c>
      <c r="E60" s="20" t="s">
        <v>751</v>
      </c>
      <c r="F60" s="21">
        <v>46322.628935185188</v>
      </c>
      <c r="G60" s="20" t="s">
        <v>22</v>
      </c>
      <c r="H60" s="20" t="s">
        <v>7992</v>
      </c>
      <c r="I60" s="22">
        <v>360</v>
      </c>
      <c r="J60" s="20" t="s">
        <v>23</v>
      </c>
      <c r="K60" s="20" t="s">
        <v>24</v>
      </c>
      <c r="L60" s="22">
        <v>857</v>
      </c>
      <c r="M60" s="20" t="s">
        <v>36</v>
      </c>
      <c r="N60" s="21">
        <v>46322.676458333328</v>
      </c>
      <c r="O60" s="22">
        <v>360</v>
      </c>
      <c r="P60" s="20" t="s">
        <v>26</v>
      </c>
      <c r="Q60" s="22">
        <v>190</v>
      </c>
      <c r="R60" s="3" t="str">
        <f>IF(OR(G60="12R",G60="12L"),_xlfn.XLOOKUP(C60,DB!$A$2:$A$255,DB!$B$2:$B$255,""),IF(OR(G60="30L",G60="30R"),_xlfn.XLOOKUP(C60,DB!$A$2:$A$255,DB!$C$2:$C$255,""),""))</f>
        <v>UDGUV</v>
      </c>
      <c r="S60" s="3">
        <f t="shared" si="0"/>
        <v>15</v>
      </c>
      <c r="T60" s="3" t="str">
        <f>_xlfn.XLOOKUP(C60,DB!$A$2:$A$255,DB!$D$2:$D$255,"")</f>
        <v>Sector 2</v>
      </c>
    </row>
    <row r="61" spans="1:20" x14ac:dyDescent="0.2">
      <c r="A61" s="20" t="s">
        <v>154</v>
      </c>
      <c r="B61" s="20" t="s">
        <v>18</v>
      </c>
      <c r="C61" s="20" t="s">
        <v>43</v>
      </c>
      <c r="D61" s="20" t="s">
        <v>20</v>
      </c>
      <c r="E61" s="20" t="s">
        <v>765</v>
      </c>
      <c r="F61" s="21">
        <v>46322.643009259264</v>
      </c>
      <c r="G61" s="20" t="s">
        <v>22</v>
      </c>
      <c r="H61" s="20" t="s">
        <v>73</v>
      </c>
      <c r="I61" s="22">
        <v>360</v>
      </c>
      <c r="J61" s="20" t="s">
        <v>23</v>
      </c>
      <c r="K61" s="20" t="s">
        <v>24</v>
      </c>
      <c r="L61" s="22">
        <v>859</v>
      </c>
      <c r="M61" s="20" t="s">
        <v>46</v>
      </c>
      <c r="N61" s="21">
        <v>46322.689456018517</v>
      </c>
      <c r="O61" s="22">
        <v>360</v>
      </c>
      <c r="P61" s="20" t="s">
        <v>26</v>
      </c>
      <c r="Q61" s="22">
        <v>190</v>
      </c>
      <c r="R61" s="3" t="str">
        <f>IF(OR(G61="12R",G61="12L"),_xlfn.XLOOKUP(C61,DB!$A$2:$A$255,DB!$B$2:$B$255,""),IF(OR(G61="30L",G61="30R"),_xlfn.XLOOKUP(C61,DB!$A$2:$A$255,DB!$C$2:$C$255,""),""))</f>
        <v>UDGUV</v>
      </c>
      <c r="S61" s="3">
        <f t="shared" si="0"/>
        <v>15</v>
      </c>
      <c r="T61" s="3" t="str">
        <f>_xlfn.XLOOKUP(C61,DB!$A$2:$A$255,DB!$D$2:$D$255,"")</f>
        <v>Sector 2</v>
      </c>
    </row>
    <row r="62" spans="1:20" x14ac:dyDescent="0.2">
      <c r="A62" s="20" t="s">
        <v>7224</v>
      </c>
      <c r="B62" s="20" t="s">
        <v>18</v>
      </c>
      <c r="C62" s="20" t="s">
        <v>18</v>
      </c>
      <c r="D62" s="20" t="s">
        <v>7225</v>
      </c>
      <c r="E62" s="20"/>
      <c r="F62" s="21">
        <v>46322.64366898148</v>
      </c>
      <c r="G62" s="20" t="s">
        <v>22</v>
      </c>
      <c r="H62" s="20" t="s">
        <v>7993</v>
      </c>
      <c r="I62" s="22">
        <v>15</v>
      </c>
      <c r="J62" s="20" t="s">
        <v>139</v>
      </c>
      <c r="K62" s="20" t="s">
        <v>51</v>
      </c>
      <c r="L62" s="22">
        <v>164</v>
      </c>
      <c r="M62" s="20" t="s">
        <v>18</v>
      </c>
      <c r="N62" s="21">
        <v>46322.704050925924</v>
      </c>
      <c r="O62" s="22">
        <v>0</v>
      </c>
      <c r="P62" s="20" t="s">
        <v>137</v>
      </c>
      <c r="Q62" s="22">
        <v>15</v>
      </c>
      <c r="R62" s="3" t="str">
        <f>IF(OR(G62="12R",G62="12L"),_xlfn.XLOOKUP(C62,DB!$A$2:$A$255,DB!$B$2:$B$255,""),IF(OR(G62="30L",G62="30R"),_xlfn.XLOOKUP(C62,DB!$A$2:$A$255,DB!$C$2:$C$255,""),""))</f>
        <v/>
      </c>
      <c r="S62" s="3">
        <f t="shared" si="0"/>
        <v>15</v>
      </c>
      <c r="T62" s="3" t="str">
        <f>_xlfn.XLOOKUP(C62,DB!$A$2:$A$255,DB!$D$2:$D$255,"")</f>
        <v/>
      </c>
    </row>
    <row r="63" spans="1:20" x14ac:dyDescent="0.2">
      <c r="A63" s="20" t="s">
        <v>3541</v>
      </c>
      <c r="B63" s="20" t="s">
        <v>18</v>
      </c>
      <c r="C63" s="20" t="s">
        <v>50</v>
      </c>
      <c r="D63" s="20" t="s">
        <v>34</v>
      </c>
      <c r="E63" s="20" t="s">
        <v>4523</v>
      </c>
      <c r="F63" s="21">
        <v>46322.647175925929</v>
      </c>
      <c r="G63" s="20" t="s">
        <v>22</v>
      </c>
      <c r="H63" s="20" t="s">
        <v>7154</v>
      </c>
      <c r="I63" s="22">
        <v>380</v>
      </c>
      <c r="J63" s="20" t="s">
        <v>23</v>
      </c>
      <c r="K63" s="20" t="s">
        <v>24</v>
      </c>
      <c r="L63" s="22">
        <v>858</v>
      </c>
      <c r="M63" s="20" t="s">
        <v>46</v>
      </c>
      <c r="N63" s="21">
        <v>46322.694340277776</v>
      </c>
      <c r="O63" s="22">
        <v>380</v>
      </c>
      <c r="P63" s="20" t="s">
        <v>26</v>
      </c>
      <c r="Q63" s="22">
        <v>190</v>
      </c>
      <c r="R63" s="3" t="str">
        <f>IF(OR(G63="12R",G63="12L"),_xlfn.XLOOKUP(C63,DB!$A$2:$A$255,DB!$B$2:$B$255,""),IF(OR(G63="30L",G63="30R"),_xlfn.XLOOKUP(C63,DB!$A$2:$A$255,DB!$C$2:$C$255,""),""))</f>
        <v>UDGUV</v>
      </c>
      <c r="S63" s="3">
        <f t="shared" si="0"/>
        <v>15</v>
      </c>
      <c r="T63" s="3" t="str">
        <f>_xlfn.XLOOKUP(C63,DB!$A$2:$A$255,DB!$D$2:$D$255,"")</f>
        <v>Sector 2</v>
      </c>
    </row>
    <row r="64" spans="1:20" x14ac:dyDescent="0.2">
      <c r="A64" s="20" t="s">
        <v>147</v>
      </c>
      <c r="B64" s="20" t="s">
        <v>18</v>
      </c>
      <c r="C64" s="20" t="s">
        <v>148</v>
      </c>
      <c r="D64" s="20" t="s">
        <v>64</v>
      </c>
      <c r="E64" s="20" t="s">
        <v>67</v>
      </c>
      <c r="F64" s="21">
        <v>46322.64844907407</v>
      </c>
      <c r="G64" s="20" t="s">
        <v>22</v>
      </c>
      <c r="H64" s="20" t="s">
        <v>149</v>
      </c>
      <c r="I64" s="22">
        <v>330</v>
      </c>
      <c r="J64" s="20" t="s">
        <v>23</v>
      </c>
      <c r="K64" s="20" t="s">
        <v>24</v>
      </c>
      <c r="L64" s="22">
        <v>136</v>
      </c>
      <c r="M64" s="20" t="s">
        <v>40</v>
      </c>
      <c r="N64" s="21">
        <v>46322.657523148147</v>
      </c>
      <c r="O64" s="22">
        <v>286</v>
      </c>
      <c r="P64" s="20" t="s">
        <v>26</v>
      </c>
      <c r="Q64" s="22">
        <v>190</v>
      </c>
      <c r="R64" s="3" t="str">
        <f>IF(OR(G64="12R",G64="12L"),_xlfn.XLOOKUP(C64,DB!$A$2:$A$255,DB!$B$2:$B$255,""),IF(OR(G64="30L",G64="30R"),_xlfn.XLOOKUP(C64,DB!$A$2:$A$255,DB!$C$2:$C$255,""),""))</f>
        <v>NUDAL</v>
      </c>
      <c r="S64" s="3">
        <f t="shared" si="0"/>
        <v>15</v>
      </c>
      <c r="T64" s="3" t="str">
        <f>_xlfn.XLOOKUP(C64,DB!$A$2:$A$255,DB!$D$2:$D$255,"")</f>
        <v>Sector 3</v>
      </c>
    </row>
    <row r="65" spans="1:20" x14ac:dyDescent="0.2">
      <c r="A65" s="20" t="s">
        <v>244</v>
      </c>
      <c r="B65" s="20" t="s">
        <v>18</v>
      </c>
      <c r="C65" s="20" t="s">
        <v>28</v>
      </c>
      <c r="D65" s="20" t="s">
        <v>129</v>
      </c>
      <c r="E65" s="20" t="s">
        <v>7994</v>
      </c>
      <c r="F65" s="21">
        <v>46322.649837962963</v>
      </c>
      <c r="G65" s="20" t="s">
        <v>22</v>
      </c>
      <c r="H65" s="20" t="s">
        <v>7995</v>
      </c>
      <c r="I65" s="22">
        <v>410</v>
      </c>
      <c r="J65" s="20" t="s">
        <v>23</v>
      </c>
      <c r="K65" s="20" t="s">
        <v>24</v>
      </c>
      <c r="L65" s="22">
        <v>359</v>
      </c>
      <c r="M65" s="20" t="s">
        <v>31</v>
      </c>
      <c r="N65" s="21">
        <v>46322.670277777783</v>
      </c>
      <c r="O65" s="22">
        <v>410</v>
      </c>
      <c r="P65" s="20" t="s">
        <v>26</v>
      </c>
      <c r="Q65" s="22">
        <v>40</v>
      </c>
      <c r="R65" s="3" t="str">
        <f>IF(OR(G65="12R",G65="12L"),_xlfn.XLOOKUP(C65,DB!$A$2:$A$255,DB!$B$2:$B$255,""),IF(OR(G65="30L",G65="30R"),_xlfn.XLOOKUP(C65,DB!$A$2:$A$255,DB!$C$2:$C$255,""),""))</f>
        <v>OMSUK</v>
      </c>
      <c r="S65" s="3">
        <f t="shared" si="0"/>
        <v>15</v>
      </c>
      <c r="T65" s="3" t="str">
        <f>_xlfn.XLOOKUP(C65,DB!$A$2:$A$255,DB!$D$2:$D$255,"")</f>
        <v>Sector 3</v>
      </c>
    </row>
    <row r="66" spans="1:20" x14ac:dyDescent="0.2">
      <c r="A66" s="20" t="s">
        <v>60</v>
      </c>
      <c r="B66" s="20" t="s">
        <v>18</v>
      </c>
      <c r="C66" s="20" t="s">
        <v>28</v>
      </c>
      <c r="D66" s="20" t="s">
        <v>34</v>
      </c>
      <c r="E66" s="20" t="s">
        <v>1989</v>
      </c>
      <c r="F66" s="21">
        <v>46322.651863425926</v>
      </c>
      <c r="G66" s="20" t="s">
        <v>22</v>
      </c>
      <c r="H66" s="20" t="s">
        <v>7996</v>
      </c>
      <c r="I66" s="22">
        <v>350</v>
      </c>
      <c r="J66" s="20" t="s">
        <v>23</v>
      </c>
      <c r="K66" s="20" t="s">
        <v>24</v>
      </c>
      <c r="L66" s="22">
        <v>365</v>
      </c>
      <c r="M66" s="20" t="s">
        <v>31</v>
      </c>
      <c r="N66" s="21">
        <v>46322.671747685185</v>
      </c>
      <c r="O66" s="22">
        <v>350</v>
      </c>
      <c r="P66" s="20" t="s">
        <v>26</v>
      </c>
      <c r="Q66" s="22">
        <v>40</v>
      </c>
      <c r="R66" s="3" t="str">
        <f>IF(OR(G66="12R",G66="12L"),_xlfn.XLOOKUP(C66,DB!$A$2:$A$255,DB!$B$2:$B$255,""),IF(OR(G66="30L",G66="30R"),_xlfn.XLOOKUP(C66,DB!$A$2:$A$255,DB!$C$2:$C$255,""),""))</f>
        <v>OMSUK</v>
      </c>
      <c r="S66" s="3">
        <f t="shared" si="0"/>
        <v>15</v>
      </c>
      <c r="T66" s="3" t="str">
        <f>_xlfn.XLOOKUP(C66,DB!$A$2:$A$255,DB!$D$2:$D$255,"")</f>
        <v>Sector 3</v>
      </c>
    </row>
    <row r="67" spans="1:20" x14ac:dyDescent="0.2">
      <c r="A67" s="20" t="s">
        <v>163</v>
      </c>
      <c r="B67" s="20" t="s">
        <v>18</v>
      </c>
      <c r="C67" s="20" t="s">
        <v>101</v>
      </c>
      <c r="D67" s="20" t="s">
        <v>129</v>
      </c>
      <c r="E67" s="20" t="s">
        <v>5438</v>
      </c>
      <c r="F67" s="21">
        <v>46322.653310185182</v>
      </c>
      <c r="G67" s="20" t="s">
        <v>22</v>
      </c>
      <c r="H67" s="20" t="s">
        <v>7997</v>
      </c>
      <c r="I67" s="22">
        <v>380</v>
      </c>
      <c r="J67" s="20" t="s">
        <v>23</v>
      </c>
      <c r="K67" s="20" t="s">
        <v>24</v>
      </c>
      <c r="L67" s="22">
        <v>859</v>
      </c>
      <c r="M67" s="20" t="s">
        <v>46</v>
      </c>
      <c r="N67" s="21">
        <v>46322.70113425926</v>
      </c>
      <c r="O67" s="22">
        <v>380</v>
      </c>
      <c r="P67" s="20" t="s">
        <v>26</v>
      </c>
      <c r="Q67" s="22">
        <v>190</v>
      </c>
      <c r="R67" s="3" t="str">
        <f>IF(OR(G67="12R",G67="12L"),_xlfn.XLOOKUP(C67,DB!$A$2:$A$255,DB!$B$2:$B$255,""),IF(OR(G67="30L",G67="30R"),_xlfn.XLOOKUP(C67,DB!$A$2:$A$255,DB!$C$2:$C$255,""),""))</f>
        <v>UDGUV</v>
      </c>
      <c r="S67" s="3">
        <f t="shared" ref="S67:S130" si="1">HOUR(F67)</f>
        <v>15</v>
      </c>
      <c r="T67" s="3" t="str">
        <f>_xlfn.XLOOKUP(C67,DB!$A$2:$A$255,DB!$D$2:$D$255,"")</f>
        <v>Sector 2</v>
      </c>
    </row>
    <row r="68" spans="1:20" x14ac:dyDescent="0.2">
      <c r="A68" s="20" t="s">
        <v>155</v>
      </c>
      <c r="B68" s="20" t="s">
        <v>18</v>
      </c>
      <c r="C68" s="20" t="s">
        <v>33</v>
      </c>
      <c r="D68" s="20" t="s">
        <v>20</v>
      </c>
      <c r="E68" s="20" t="s">
        <v>534</v>
      </c>
      <c r="F68" s="21">
        <v>46322.655972222223</v>
      </c>
      <c r="G68" s="20" t="s">
        <v>22</v>
      </c>
      <c r="H68" s="20" t="s">
        <v>380</v>
      </c>
      <c r="I68" s="22">
        <v>340</v>
      </c>
      <c r="J68" s="20" t="s">
        <v>23</v>
      </c>
      <c r="K68" s="20" t="s">
        <v>24</v>
      </c>
      <c r="L68" s="22">
        <v>878</v>
      </c>
      <c r="M68" s="20" t="s">
        <v>36</v>
      </c>
      <c r="N68" s="21">
        <v>46322.704039351855</v>
      </c>
      <c r="O68" s="22">
        <v>340</v>
      </c>
      <c r="P68" s="20" t="s">
        <v>26</v>
      </c>
      <c r="Q68" s="22">
        <v>190</v>
      </c>
      <c r="R68" s="3" t="str">
        <f>IF(OR(G68="12R",G68="12L"),_xlfn.XLOOKUP(C68,DB!$A$2:$A$255,DB!$B$2:$B$255,""),IF(OR(G68="30L",G68="30R"),_xlfn.XLOOKUP(C68,DB!$A$2:$A$255,DB!$C$2:$C$255,""),""))</f>
        <v>UDGUV</v>
      </c>
      <c r="S68" s="3">
        <f t="shared" si="1"/>
        <v>15</v>
      </c>
      <c r="T68" s="3" t="str">
        <f>_xlfn.XLOOKUP(C68,DB!$A$2:$A$255,DB!$D$2:$D$255,"")</f>
        <v>Sector 2</v>
      </c>
    </row>
    <row r="69" spans="1:20" x14ac:dyDescent="0.2">
      <c r="A69" s="20" t="s">
        <v>7998</v>
      </c>
      <c r="B69" s="20" t="s">
        <v>18</v>
      </c>
      <c r="C69" s="20" t="s">
        <v>28</v>
      </c>
      <c r="D69" s="20" t="s">
        <v>29</v>
      </c>
      <c r="E69" s="20" t="s">
        <v>6639</v>
      </c>
      <c r="F69" s="21">
        <v>46322.656909722224</v>
      </c>
      <c r="G69" s="20" t="s">
        <v>22</v>
      </c>
      <c r="H69" s="20" t="s">
        <v>7999</v>
      </c>
      <c r="I69" s="22">
        <v>380</v>
      </c>
      <c r="J69" s="20" t="s">
        <v>23</v>
      </c>
      <c r="K69" s="20" t="s">
        <v>24</v>
      </c>
      <c r="L69" s="22">
        <v>433</v>
      </c>
      <c r="M69" s="20" t="s">
        <v>204</v>
      </c>
      <c r="N69" s="21">
        <v>46322.681574074071</v>
      </c>
      <c r="O69" s="22">
        <v>380</v>
      </c>
      <c r="P69" s="20" t="s">
        <v>26</v>
      </c>
      <c r="Q69" s="22">
        <v>40</v>
      </c>
      <c r="R69" s="3" t="str">
        <f>IF(OR(G69="12R",G69="12L"),_xlfn.XLOOKUP(C69,DB!$A$2:$A$255,DB!$B$2:$B$255,""),IF(OR(G69="30L",G69="30R"),_xlfn.XLOOKUP(C69,DB!$A$2:$A$255,DB!$C$2:$C$255,""),""))</f>
        <v>OMSUK</v>
      </c>
      <c r="S69" s="3">
        <f t="shared" si="1"/>
        <v>15</v>
      </c>
      <c r="T69" s="3" t="str">
        <f>_xlfn.XLOOKUP(C69,DB!$A$2:$A$255,DB!$D$2:$D$255,"")</f>
        <v>Sector 3</v>
      </c>
    </row>
    <row r="70" spans="1:20" x14ac:dyDescent="0.2">
      <c r="A70" s="20" t="s">
        <v>160</v>
      </c>
      <c r="B70" s="20" t="s">
        <v>18</v>
      </c>
      <c r="C70" s="20" t="s">
        <v>43</v>
      </c>
      <c r="D70" s="20" t="s">
        <v>34</v>
      </c>
      <c r="E70" s="20" t="s">
        <v>7182</v>
      </c>
      <c r="F70" s="21">
        <v>46322.65829861111</v>
      </c>
      <c r="G70" s="20" t="s">
        <v>22</v>
      </c>
      <c r="H70" s="20" t="s">
        <v>8000</v>
      </c>
      <c r="I70" s="22">
        <v>380</v>
      </c>
      <c r="J70" s="20" t="s">
        <v>23</v>
      </c>
      <c r="K70" s="20" t="s">
        <v>24</v>
      </c>
      <c r="L70" s="22">
        <v>906</v>
      </c>
      <c r="M70" s="20" t="s">
        <v>46</v>
      </c>
      <c r="N70" s="21">
        <v>46322.707800925928</v>
      </c>
      <c r="O70" s="22">
        <v>380</v>
      </c>
      <c r="P70" s="20" t="s">
        <v>26</v>
      </c>
      <c r="Q70" s="22">
        <v>190</v>
      </c>
      <c r="R70" s="3" t="str">
        <f>IF(OR(G70="12R",G70="12L"),_xlfn.XLOOKUP(C70,DB!$A$2:$A$255,DB!$B$2:$B$255,""),IF(OR(G70="30L",G70="30R"),_xlfn.XLOOKUP(C70,DB!$A$2:$A$255,DB!$C$2:$C$255,""),""))</f>
        <v>UDGUV</v>
      </c>
      <c r="S70" s="3">
        <f t="shared" si="1"/>
        <v>15</v>
      </c>
      <c r="T70" s="3" t="str">
        <f>_xlfn.XLOOKUP(C70,DB!$A$2:$A$255,DB!$D$2:$D$255,"")</f>
        <v>Sector 2</v>
      </c>
    </row>
    <row r="71" spans="1:20" x14ac:dyDescent="0.2">
      <c r="A71" s="20" t="s">
        <v>157</v>
      </c>
      <c r="B71" s="20" t="s">
        <v>18</v>
      </c>
      <c r="C71" s="20" t="s">
        <v>19</v>
      </c>
      <c r="D71" s="20" t="s">
        <v>34</v>
      </c>
      <c r="E71" s="20" t="s">
        <v>173</v>
      </c>
      <c r="F71" s="21">
        <v>46322.660451388889</v>
      </c>
      <c r="G71" s="20" t="s">
        <v>22</v>
      </c>
      <c r="H71" s="20" t="s">
        <v>8001</v>
      </c>
      <c r="I71" s="22">
        <v>360</v>
      </c>
      <c r="J71" s="20" t="s">
        <v>23</v>
      </c>
      <c r="K71" s="20" t="s">
        <v>24</v>
      </c>
      <c r="L71" s="22">
        <v>859</v>
      </c>
      <c r="M71" s="20" t="s">
        <v>25</v>
      </c>
      <c r="N71" s="21">
        <v>46322.707199074073</v>
      </c>
      <c r="O71" s="22">
        <v>360</v>
      </c>
      <c r="P71" s="20" t="s">
        <v>26</v>
      </c>
      <c r="Q71" s="22">
        <v>190</v>
      </c>
      <c r="R71" s="3" t="str">
        <f>IF(OR(G71="12R",G71="12L"),_xlfn.XLOOKUP(C71,DB!$A$2:$A$255,DB!$B$2:$B$255,""),IF(OR(G71="30L",G71="30R"),_xlfn.XLOOKUP(C71,DB!$A$2:$A$255,DB!$C$2:$C$255,""),""))</f>
        <v>UDGUV</v>
      </c>
      <c r="S71" s="3">
        <f t="shared" si="1"/>
        <v>15</v>
      </c>
      <c r="T71" s="3" t="str">
        <f>_xlfn.XLOOKUP(C71,DB!$A$2:$A$255,DB!$D$2:$D$255,"")</f>
        <v>Sector 2</v>
      </c>
    </row>
    <row r="72" spans="1:20" x14ac:dyDescent="0.2">
      <c r="A72" s="20" t="s">
        <v>2986</v>
      </c>
      <c r="B72" s="20" t="s">
        <v>18</v>
      </c>
      <c r="C72" s="20" t="s">
        <v>203</v>
      </c>
      <c r="D72" s="20" t="s">
        <v>20</v>
      </c>
      <c r="E72" s="20" t="s">
        <v>3277</v>
      </c>
      <c r="F72" s="21">
        <v>46322.661886574075</v>
      </c>
      <c r="G72" s="20" t="s">
        <v>22</v>
      </c>
      <c r="H72" s="20" t="s">
        <v>8002</v>
      </c>
      <c r="I72" s="22">
        <v>340</v>
      </c>
      <c r="J72" s="20" t="s">
        <v>23</v>
      </c>
      <c r="K72" s="20" t="s">
        <v>24</v>
      </c>
      <c r="L72" s="22">
        <v>374</v>
      </c>
      <c r="M72" s="20" t="s">
        <v>269</v>
      </c>
      <c r="N72" s="21">
        <v>46322.683749999997</v>
      </c>
      <c r="O72" s="22">
        <v>340</v>
      </c>
      <c r="P72" s="20" t="s">
        <v>26</v>
      </c>
      <c r="Q72" s="22">
        <v>40</v>
      </c>
      <c r="R72" s="3" t="str">
        <f>IF(OR(G72="12R",G72="12L"),_xlfn.XLOOKUP(C72,DB!$A$2:$A$255,DB!$B$2:$B$255,""),IF(OR(G72="30L",G72="30R"),_xlfn.XLOOKUP(C72,DB!$A$2:$A$255,DB!$C$2:$C$255,""),""))</f>
        <v>ENEBA</v>
      </c>
      <c r="S72" s="3">
        <f t="shared" si="1"/>
        <v>15</v>
      </c>
      <c r="T72" s="3" t="str">
        <f>_xlfn.XLOOKUP(C72,DB!$A$2:$A$255,DB!$D$2:$D$255,"")</f>
        <v>Sector 3</v>
      </c>
    </row>
    <row r="73" spans="1:20" x14ac:dyDescent="0.2">
      <c r="A73" s="20" t="s">
        <v>223</v>
      </c>
      <c r="B73" s="20" t="s">
        <v>18</v>
      </c>
      <c r="C73" s="20" t="s">
        <v>224</v>
      </c>
      <c r="D73" s="20" t="s">
        <v>129</v>
      </c>
      <c r="E73" s="20" t="s">
        <v>2301</v>
      </c>
      <c r="F73" s="21">
        <v>46322.665104166663</v>
      </c>
      <c r="G73" s="20" t="s">
        <v>22</v>
      </c>
      <c r="H73" s="20" t="s">
        <v>8003</v>
      </c>
      <c r="I73" s="22">
        <v>360</v>
      </c>
      <c r="J73" s="20" t="s">
        <v>23</v>
      </c>
      <c r="K73" s="20" t="s">
        <v>24</v>
      </c>
      <c r="L73" s="22">
        <v>523</v>
      </c>
      <c r="M73" s="20" t="s">
        <v>130</v>
      </c>
      <c r="N73" s="21">
        <v>46322.693657407406</v>
      </c>
      <c r="O73" s="22">
        <v>360</v>
      </c>
      <c r="P73" s="20" t="s">
        <v>26</v>
      </c>
      <c r="Q73" s="22">
        <v>40</v>
      </c>
      <c r="R73" s="3" t="str">
        <f>IF(OR(G73="12R",G73="12L"),_xlfn.XLOOKUP(C73,DB!$A$2:$A$255,DB!$B$2:$B$255,""),IF(OR(G73="30L",G73="30R"),_xlfn.XLOOKUP(C73,DB!$A$2:$A$255,DB!$C$2:$C$255,""),""))</f>
        <v>ENEBA</v>
      </c>
      <c r="S73" s="3">
        <f t="shared" si="1"/>
        <v>15</v>
      </c>
      <c r="T73" s="3" t="str">
        <f>_xlfn.XLOOKUP(C73,DB!$A$2:$A$255,DB!$D$2:$D$255,"")</f>
        <v>Sector 3</v>
      </c>
    </row>
    <row r="74" spans="1:20" x14ac:dyDescent="0.2">
      <c r="A74" s="20" t="s">
        <v>7719</v>
      </c>
      <c r="B74" s="20" t="s">
        <v>18</v>
      </c>
      <c r="C74" s="20" t="s">
        <v>28</v>
      </c>
      <c r="D74" s="20" t="s">
        <v>29</v>
      </c>
      <c r="E74" s="20" t="s">
        <v>7795</v>
      </c>
      <c r="F74" s="21">
        <v>46322.667719907404</v>
      </c>
      <c r="G74" s="20" t="s">
        <v>22</v>
      </c>
      <c r="H74" s="20" t="s">
        <v>8004</v>
      </c>
      <c r="I74" s="22">
        <v>410</v>
      </c>
      <c r="J74" s="20" t="s">
        <v>23</v>
      </c>
      <c r="K74" s="20" t="s">
        <v>24</v>
      </c>
      <c r="L74" s="22">
        <v>358</v>
      </c>
      <c r="M74" s="20" t="s">
        <v>31</v>
      </c>
      <c r="N74" s="21">
        <v>46322.688657407409</v>
      </c>
      <c r="O74" s="22">
        <v>410</v>
      </c>
      <c r="P74" s="20" t="s">
        <v>26</v>
      </c>
      <c r="Q74" s="22">
        <v>40</v>
      </c>
      <c r="R74" s="3" t="str">
        <f>IF(OR(G74="12R",G74="12L"),_xlfn.XLOOKUP(C74,DB!$A$2:$A$255,DB!$B$2:$B$255,""),IF(OR(G74="30L",G74="30R"),_xlfn.XLOOKUP(C74,DB!$A$2:$A$255,DB!$C$2:$C$255,""),""))</f>
        <v>OMSUK</v>
      </c>
      <c r="S74" s="3">
        <f t="shared" si="1"/>
        <v>16</v>
      </c>
      <c r="T74" s="3" t="str">
        <f>_xlfn.XLOOKUP(C74,DB!$A$2:$A$255,DB!$D$2:$D$255,"")</f>
        <v>Sector 3</v>
      </c>
    </row>
    <row r="75" spans="1:20" x14ac:dyDescent="0.2">
      <c r="A75" s="20" t="s">
        <v>7399</v>
      </c>
      <c r="B75" s="20" t="s">
        <v>18</v>
      </c>
      <c r="C75" s="20" t="s">
        <v>128</v>
      </c>
      <c r="D75" s="20" t="s">
        <v>129</v>
      </c>
      <c r="E75" s="20" t="s">
        <v>8005</v>
      </c>
      <c r="F75" s="21">
        <v>46322.670173611114</v>
      </c>
      <c r="G75" s="20" t="s">
        <v>22</v>
      </c>
      <c r="H75" s="20" t="s">
        <v>8006</v>
      </c>
      <c r="I75" s="22">
        <v>360</v>
      </c>
      <c r="J75" s="20" t="s">
        <v>23</v>
      </c>
      <c r="K75" s="20" t="s">
        <v>24</v>
      </c>
      <c r="L75" s="22">
        <v>532</v>
      </c>
      <c r="M75" s="20" t="s">
        <v>130</v>
      </c>
      <c r="N75" s="21">
        <v>46322.699942129635</v>
      </c>
      <c r="O75" s="22">
        <v>380</v>
      </c>
      <c r="P75" s="20" t="s">
        <v>26</v>
      </c>
      <c r="Q75" s="22">
        <v>40</v>
      </c>
      <c r="R75" s="3" t="str">
        <f>IF(OR(G75="12R",G75="12L"),_xlfn.XLOOKUP(C75,DB!$A$2:$A$255,DB!$B$2:$B$255,""),IF(OR(G75="30L",G75="30R"),_xlfn.XLOOKUP(C75,DB!$A$2:$A$255,DB!$C$2:$C$255,""),""))</f>
        <v>ENEBA</v>
      </c>
      <c r="S75" s="3">
        <f t="shared" si="1"/>
        <v>16</v>
      </c>
      <c r="T75" s="3" t="str">
        <f>_xlfn.XLOOKUP(C75,DB!$A$2:$A$255,DB!$D$2:$D$255,"")</f>
        <v>Sector 3</v>
      </c>
    </row>
    <row r="76" spans="1:20" x14ac:dyDescent="0.2">
      <c r="A76" s="20" t="s">
        <v>182</v>
      </c>
      <c r="B76" s="20" t="s">
        <v>18</v>
      </c>
      <c r="C76" s="20" t="s">
        <v>101</v>
      </c>
      <c r="D76" s="20" t="s">
        <v>54</v>
      </c>
      <c r="E76" s="20" t="s">
        <v>5990</v>
      </c>
      <c r="F76" s="21">
        <v>46322.671180555553</v>
      </c>
      <c r="G76" s="20" t="s">
        <v>22</v>
      </c>
      <c r="H76" s="20" t="s">
        <v>8007</v>
      </c>
      <c r="I76" s="22">
        <v>360</v>
      </c>
      <c r="J76" s="20" t="s">
        <v>23</v>
      </c>
      <c r="K76" s="20" t="s">
        <v>24</v>
      </c>
      <c r="L76" s="22">
        <v>859</v>
      </c>
      <c r="M76" s="20" t="s">
        <v>46</v>
      </c>
      <c r="N76" s="21">
        <v>46322.716689814813</v>
      </c>
      <c r="O76" s="22">
        <v>360</v>
      </c>
      <c r="P76" s="20" t="s">
        <v>26</v>
      </c>
      <c r="Q76" s="22">
        <v>190</v>
      </c>
      <c r="R76" s="3" t="str">
        <f>IF(OR(G76="12R",G76="12L"),_xlfn.XLOOKUP(C76,DB!$A$2:$A$255,DB!$B$2:$B$255,""),IF(OR(G76="30L",G76="30R"),_xlfn.XLOOKUP(C76,DB!$A$2:$A$255,DB!$C$2:$C$255,""),""))</f>
        <v>UDGUV</v>
      </c>
      <c r="S76" s="3">
        <f t="shared" si="1"/>
        <v>16</v>
      </c>
      <c r="T76" s="3" t="str">
        <f>_xlfn.XLOOKUP(C76,DB!$A$2:$A$255,DB!$D$2:$D$255,"")</f>
        <v>Sector 2</v>
      </c>
    </row>
    <row r="77" spans="1:20" x14ac:dyDescent="0.2">
      <c r="A77" s="20" t="s">
        <v>175</v>
      </c>
      <c r="B77" s="20" t="s">
        <v>18</v>
      </c>
      <c r="C77" s="20" t="s">
        <v>28</v>
      </c>
      <c r="D77" s="20" t="s">
        <v>433</v>
      </c>
      <c r="E77" s="20" t="s">
        <v>7729</v>
      </c>
      <c r="F77" s="21">
        <v>46322.674479166672</v>
      </c>
      <c r="G77" s="20" t="s">
        <v>22</v>
      </c>
      <c r="H77" s="20" t="s">
        <v>8008</v>
      </c>
      <c r="I77" s="22">
        <v>400</v>
      </c>
      <c r="J77" s="20" t="s">
        <v>23</v>
      </c>
      <c r="K77" s="20" t="s">
        <v>24</v>
      </c>
      <c r="L77" s="22">
        <v>383</v>
      </c>
      <c r="M77" s="20" t="s">
        <v>269</v>
      </c>
      <c r="N77" s="21">
        <v>46322.696643518517</v>
      </c>
      <c r="O77" s="22">
        <v>400</v>
      </c>
      <c r="P77" s="20" t="s">
        <v>41</v>
      </c>
      <c r="Q77" s="22">
        <v>40</v>
      </c>
      <c r="R77" s="3" t="str">
        <f>IF(OR(G77="12R",G77="12L"),_xlfn.XLOOKUP(C77,DB!$A$2:$A$255,DB!$B$2:$B$255,""),IF(OR(G77="30L",G77="30R"),_xlfn.XLOOKUP(C77,DB!$A$2:$A$255,DB!$C$2:$C$255,""),""))</f>
        <v>OMSUK</v>
      </c>
      <c r="S77" s="3">
        <f t="shared" si="1"/>
        <v>16</v>
      </c>
      <c r="T77" s="3" t="str">
        <f>_xlfn.XLOOKUP(C77,DB!$A$2:$A$255,DB!$D$2:$D$255,"")</f>
        <v>Sector 3</v>
      </c>
    </row>
    <row r="78" spans="1:20" x14ac:dyDescent="0.2">
      <c r="A78" s="20" t="s">
        <v>164</v>
      </c>
      <c r="B78" s="20" t="s">
        <v>18</v>
      </c>
      <c r="C78" s="20" t="s">
        <v>165</v>
      </c>
      <c r="D78" s="20" t="s">
        <v>34</v>
      </c>
      <c r="E78" s="20" t="s">
        <v>6494</v>
      </c>
      <c r="F78" s="21">
        <v>46322.676458333328</v>
      </c>
      <c r="G78" s="20" t="s">
        <v>22</v>
      </c>
      <c r="H78" s="20" t="s">
        <v>8009</v>
      </c>
      <c r="I78" s="22">
        <v>340</v>
      </c>
      <c r="J78" s="20" t="s">
        <v>23</v>
      </c>
      <c r="K78" s="20" t="s">
        <v>24</v>
      </c>
      <c r="L78" s="22">
        <v>879</v>
      </c>
      <c r="M78" s="20" t="s">
        <v>36</v>
      </c>
      <c r="N78" s="21">
        <v>46322.721782407403</v>
      </c>
      <c r="O78" s="22">
        <v>340</v>
      </c>
      <c r="P78" s="20" t="s">
        <v>26</v>
      </c>
      <c r="Q78" s="22">
        <v>190</v>
      </c>
      <c r="R78" s="3" t="str">
        <f>IF(OR(G78="12R",G78="12L"),_xlfn.XLOOKUP(C78,DB!$A$2:$A$255,DB!$B$2:$B$255,""),IF(OR(G78="30L",G78="30R"),_xlfn.XLOOKUP(C78,DB!$A$2:$A$255,DB!$C$2:$C$255,""),""))</f>
        <v>UDGUV</v>
      </c>
      <c r="S78" s="3">
        <f t="shared" si="1"/>
        <v>16</v>
      </c>
      <c r="T78" s="3" t="str">
        <f>_xlfn.XLOOKUP(C78,DB!$A$2:$A$255,DB!$D$2:$D$255,"")</f>
        <v>Sector 2</v>
      </c>
    </row>
    <row r="79" spans="1:20" x14ac:dyDescent="0.2">
      <c r="A79" s="20" t="s">
        <v>3870</v>
      </c>
      <c r="B79" s="20" t="s">
        <v>18</v>
      </c>
      <c r="C79" s="20" t="s">
        <v>33</v>
      </c>
      <c r="D79" s="20" t="s">
        <v>132</v>
      </c>
      <c r="E79" s="20"/>
      <c r="F79" s="21">
        <v>46322.678032407406</v>
      </c>
      <c r="G79" s="20" t="s">
        <v>22</v>
      </c>
      <c r="H79" s="20" t="s">
        <v>8010</v>
      </c>
      <c r="I79" s="22">
        <v>380</v>
      </c>
      <c r="J79" s="20" t="s">
        <v>23</v>
      </c>
      <c r="K79" s="20" t="s">
        <v>51</v>
      </c>
      <c r="L79" s="22">
        <v>865</v>
      </c>
      <c r="M79" s="20" t="s">
        <v>36</v>
      </c>
      <c r="N79" s="21">
        <v>46322.730219907404</v>
      </c>
      <c r="O79" s="22">
        <v>360</v>
      </c>
      <c r="P79" s="20" t="s">
        <v>26</v>
      </c>
      <c r="Q79" s="22">
        <v>30</v>
      </c>
      <c r="R79" s="3" t="str">
        <f>IF(OR(G79="12R",G79="12L"),_xlfn.XLOOKUP(C79,DB!$A$2:$A$255,DB!$B$2:$B$255,""),IF(OR(G79="30L",G79="30R"),_xlfn.XLOOKUP(C79,DB!$A$2:$A$255,DB!$C$2:$C$255,""),""))</f>
        <v>UDGUV</v>
      </c>
      <c r="S79" s="3">
        <f t="shared" si="1"/>
        <v>16</v>
      </c>
      <c r="T79" s="3" t="str">
        <f>_xlfn.XLOOKUP(C79,DB!$A$2:$A$255,DB!$D$2:$D$255,"")</f>
        <v>Sector 2</v>
      </c>
    </row>
    <row r="80" spans="1:20" x14ac:dyDescent="0.2">
      <c r="A80" s="20" t="s">
        <v>7020</v>
      </c>
      <c r="B80" s="20" t="s">
        <v>18</v>
      </c>
      <c r="C80" s="20" t="s">
        <v>1024</v>
      </c>
      <c r="D80" s="20" t="s">
        <v>786</v>
      </c>
      <c r="E80" s="20"/>
      <c r="F80" s="21">
        <v>46322.679537037038</v>
      </c>
      <c r="G80" s="20" t="s">
        <v>22</v>
      </c>
      <c r="H80" s="20" t="s">
        <v>8011</v>
      </c>
      <c r="I80" s="22">
        <v>380</v>
      </c>
      <c r="J80" s="20" t="s">
        <v>23</v>
      </c>
      <c r="K80" s="20" t="s">
        <v>51</v>
      </c>
      <c r="L80" s="22">
        <v>865</v>
      </c>
      <c r="M80" s="20" t="s">
        <v>1138</v>
      </c>
      <c r="N80" s="21">
        <v>46322.73137731482</v>
      </c>
      <c r="O80" s="22">
        <v>400</v>
      </c>
      <c r="P80" s="20" t="s">
        <v>26</v>
      </c>
      <c r="Q80" s="22">
        <v>30</v>
      </c>
      <c r="R80" s="3" t="str">
        <f>IF(OR(G80="12R",G80="12L"),_xlfn.XLOOKUP(C80,DB!$A$2:$A$255,DB!$B$2:$B$255,""),IF(OR(G80="30L",G80="30R"),_xlfn.XLOOKUP(C80,DB!$A$2:$A$255,DB!$C$2:$C$255,""),""))</f>
        <v>UDGUV</v>
      </c>
      <c r="S80" s="3">
        <f t="shared" si="1"/>
        <v>16</v>
      </c>
      <c r="T80" s="3" t="str">
        <f>_xlfn.XLOOKUP(C80,DB!$A$2:$A$255,DB!$D$2:$D$255,"")</f>
        <v>Sector 2</v>
      </c>
    </row>
    <row r="81" spans="1:20" x14ac:dyDescent="0.2">
      <c r="A81" s="20" t="s">
        <v>179</v>
      </c>
      <c r="B81" s="20" t="s">
        <v>18</v>
      </c>
      <c r="C81" s="20" t="s">
        <v>180</v>
      </c>
      <c r="D81" s="20" t="s">
        <v>20</v>
      </c>
      <c r="E81" s="20" t="s">
        <v>5464</v>
      </c>
      <c r="F81" s="21">
        <v>46322.681967592594</v>
      </c>
      <c r="G81" s="20" t="s">
        <v>22</v>
      </c>
      <c r="H81" s="20" t="s">
        <v>8012</v>
      </c>
      <c r="I81" s="22">
        <v>360</v>
      </c>
      <c r="J81" s="20" t="s">
        <v>23</v>
      </c>
      <c r="K81" s="20" t="s">
        <v>24</v>
      </c>
      <c r="L81" s="22">
        <v>869</v>
      </c>
      <c r="M81" s="20" t="s">
        <v>181</v>
      </c>
      <c r="N81" s="21">
        <v>46322.729583333334</v>
      </c>
      <c r="O81" s="22">
        <v>340</v>
      </c>
      <c r="P81" s="20" t="s">
        <v>26</v>
      </c>
      <c r="Q81" s="22">
        <v>190</v>
      </c>
      <c r="R81" s="3" t="str">
        <f>IF(OR(G81="12R",G81="12L"),_xlfn.XLOOKUP(C81,DB!$A$2:$A$255,DB!$B$2:$B$255,""),IF(OR(G81="30L",G81="30R"),_xlfn.XLOOKUP(C81,DB!$A$2:$A$255,DB!$C$2:$C$255,""),""))</f>
        <v>UDGUV</v>
      </c>
      <c r="S81" s="3">
        <f t="shared" si="1"/>
        <v>16</v>
      </c>
      <c r="T81" s="3" t="str">
        <f>_xlfn.XLOOKUP(C81,DB!$A$2:$A$255,DB!$D$2:$D$255,"")</f>
        <v>Sector 2</v>
      </c>
    </row>
    <row r="82" spans="1:20" x14ac:dyDescent="0.2">
      <c r="A82" s="20" t="s">
        <v>168</v>
      </c>
      <c r="B82" s="20" t="s">
        <v>18</v>
      </c>
      <c r="C82" s="20" t="s">
        <v>115</v>
      </c>
      <c r="D82" s="20" t="s">
        <v>129</v>
      </c>
      <c r="E82" s="20" t="s">
        <v>8013</v>
      </c>
      <c r="F82" s="21">
        <v>46322.683310185181</v>
      </c>
      <c r="G82" s="20" t="s">
        <v>22</v>
      </c>
      <c r="H82" s="20" t="s">
        <v>8014</v>
      </c>
      <c r="I82" s="22">
        <v>350</v>
      </c>
      <c r="J82" s="20" t="s">
        <v>23</v>
      </c>
      <c r="K82" s="20" t="s">
        <v>24</v>
      </c>
      <c r="L82" s="22">
        <v>149</v>
      </c>
      <c r="M82" s="20" t="s">
        <v>117</v>
      </c>
      <c r="N82" s="21">
        <v>46322.693101851852</v>
      </c>
      <c r="O82" s="22">
        <v>281</v>
      </c>
      <c r="P82" s="20" t="s">
        <v>26</v>
      </c>
      <c r="Q82" s="22">
        <v>190</v>
      </c>
      <c r="R82" s="3" t="str">
        <f>IF(OR(G82="12R",G82="12L"),_xlfn.XLOOKUP(C82,DB!$A$2:$A$255,DB!$B$2:$B$255,""),IF(OR(G82="30L",G82="30R"),_xlfn.XLOOKUP(C82,DB!$A$2:$A$255,DB!$C$2:$C$255,""),""))</f>
        <v>TAKUX</v>
      </c>
      <c r="S82" s="3">
        <f t="shared" si="1"/>
        <v>16</v>
      </c>
      <c r="T82" s="3" t="str">
        <f>_xlfn.XLOOKUP(C82,DB!$A$2:$A$255,DB!$D$2:$D$255,"")</f>
        <v>Sector 7</v>
      </c>
    </row>
    <row r="83" spans="1:20" x14ac:dyDescent="0.2">
      <c r="A83" s="20" t="s">
        <v>190</v>
      </c>
      <c r="B83" s="20" t="s">
        <v>18</v>
      </c>
      <c r="C83" s="20" t="s">
        <v>19</v>
      </c>
      <c r="D83" s="20" t="s">
        <v>54</v>
      </c>
      <c r="E83" s="20" t="s">
        <v>394</v>
      </c>
      <c r="F83" s="21">
        <v>46322.687094907407</v>
      </c>
      <c r="G83" s="20" t="s">
        <v>22</v>
      </c>
      <c r="H83" s="20" t="s">
        <v>8015</v>
      </c>
      <c r="I83" s="22">
        <v>380</v>
      </c>
      <c r="J83" s="20" t="s">
        <v>23</v>
      </c>
      <c r="K83" s="20" t="s">
        <v>24</v>
      </c>
      <c r="L83" s="22">
        <v>865</v>
      </c>
      <c r="M83" s="20" t="s">
        <v>181</v>
      </c>
      <c r="N83" s="21">
        <v>46322.735000000001</v>
      </c>
      <c r="O83" s="22">
        <v>380</v>
      </c>
      <c r="P83" s="20" t="s">
        <v>26</v>
      </c>
      <c r="Q83" s="22">
        <v>190</v>
      </c>
      <c r="R83" s="3" t="str">
        <f>IF(OR(G83="12R",G83="12L"),_xlfn.XLOOKUP(C83,DB!$A$2:$A$255,DB!$B$2:$B$255,""),IF(OR(G83="30L",G83="30R"),_xlfn.XLOOKUP(C83,DB!$A$2:$A$255,DB!$C$2:$C$255,""),""))</f>
        <v>UDGUV</v>
      </c>
      <c r="S83" s="3">
        <f t="shared" si="1"/>
        <v>16</v>
      </c>
      <c r="T83" s="3" t="str">
        <f>_xlfn.XLOOKUP(C83,DB!$A$2:$A$255,DB!$D$2:$D$255,"")</f>
        <v>Sector 2</v>
      </c>
    </row>
    <row r="84" spans="1:20" x14ac:dyDescent="0.2">
      <c r="A84" s="20" t="s">
        <v>7417</v>
      </c>
      <c r="B84" s="20" t="s">
        <v>18</v>
      </c>
      <c r="C84" s="20" t="s">
        <v>122</v>
      </c>
      <c r="D84" s="20" t="s">
        <v>44</v>
      </c>
      <c r="E84" s="20" t="s">
        <v>513</v>
      </c>
      <c r="F84" s="21">
        <v>46322.688587962963</v>
      </c>
      <c r="G84" s="20" t="s">
        <v>22</v>
      </c>
      <c r="H84" s="20" t="s">
        <v>8016</v>
      </c>
      <c r="I84" s="22">
        <v>360</v>
      </c>
      <c r="J84" s="20" t="s">
        <v>23</v>
      </c>
      <c r="K84" s="20" t="s">
        <v>24</v>
      </c>
      <c r="L84" s="22">
        <v>524</v>
      </c>
      <c r="M84" s="20" t="s">
        <v>130</v>
      </c>
      <c r="N84" s="21">
        <v>46322.716898148152</v>
      </c>
      <c r="O84" s="22">
        <v>340</v>
      </c>
      <c r="P84" s="20" t="s">
        <v>26</v>
      </c>
      <c r="Q84" s="22">
        <v>40</v>
      </c>
      <c r="R84" s="3" t="str">
        <f>IF(OR(G84="12R",G84="12L"),_xlfn.XLOOKUP(C84,DB!$A$2:$A$255,DB!$B$2:$B$255,""),IF(OR(G84="30L",G84="30R"),_xlfn.XLOOKUP(C84,DB!$A$2:$A$255,DB!$C$2:$C$255,""),""))</f>
        <v>ENEBA</v>
      </c>
      <c r="S84" s="3">
        <f t="shared" si="1"/>
        <v>16</v>
      </c>
      <c r="T84" s="3" t="str">
        <f>_xlfn.XLOOKUP(C84,DB!$A$2:$A$255,DB!$D$2:$D$255,"")</f>
        <v>Sector 3</v>
      </c>
    </row>
    <row r="85" spans="1:20" x14ac:dyDescent="0.2">
      <c r="A85" s="20" t="s">
        <v>583</v>
      </c>
      <c r="B85" s="20" t="s">
        <v>18</v>
      </c>
      <c r="C85" s="20" t="s">
        <v>115</v>
      </c>
      <c r="D85" s="20" t="s">
        <v>29</v>
      </c>
      <c r="E85" s="20" t="s">
        <v>827</v>
      </c>
      <c r="F85" s="21">
        <v>46322.691990740743</v>
      </c>
      <c r="G85" s="20" t="s">
        <v>22</v>
      </c>
      <c r="H85" s="20" t="s">
        <v>8017</v>
      </c>
      <c r="I85" s="22">
        <v>350</v>
      </c>
      <c r="J85" s="20" t="s">
        <v>23</v>
      </c>
      <c r="K85" s="20" t="s">
        <v>24</v>
      </c>
      <c r="L85" s="22">
        <v>151</v>
      </c>
      <c r="M85" s="20" t="s">
        <v>117</v>
      </c>
      <c r="N85" s="21">
        <v>46322.702048611114</v>
      </c>
      <c r="O85" s="22">
        <v>276</v>
      </c>
      <c r="P85" s="20" t="s">
        <v>26</v>
      </c>
      <c r="Q85" s="22">
        <v>190</v>
      </c>
      <c r="R85" s="3" t="str">
        <f>IF(OR(G85="12R",G85="12L"),_xlfn.XLOOKUP(C85,DB!$A$2:$A$255,DB!$B$2:$B$255,""),IF(OR(G85="30L",G85="30R"),_xlfn.XLOOKUP(C85,DB!$A$2:$A$255,DB!$C$2:$C$255,""),""))</f>
        <v>TAKUX</v>
      </c>
      <c r="S85" s="3">
        <f t="shared" si="1"/>
        <v>16</v>
      </c>
      <c r="T85" s="3" t="str">
        <f>_xlfn.XLOOKUP(C85,DB!$A$2:$A$255,DB!$D$2:$D$255,"")</f>
        <v>Sector 7</v>
      </c>
    </row>
    <row r="86" spans="1:20" x14ac:dyDescent="0.2">
      <c r="A86" s="20" t="s">
        <v>196</v>
      </c>
      <c r="B86" s="20" t="s">
        <v>18</v>
      </c>
      <c r="C86" s="20" t="s">
        <v>43</v>
      </c>
      <c r="D86" s="20" t="s">
        <v>29</v>
      </c>
      <c r="E86" s="20" t="s">
        <v>8018</v>
      </c>
      <c r="F86" s="21">
        <v>46322.693229166667</v>
      </c>
      <c r="G86" s="20" t="s">
        <v>22</v>
      </c>
      <c r="H86" s="20" t="s">
        <v>8019</v>
      </c>
      <c r="I86" s="22">
        <v>380</v>
      </c>
      <c r="J86" s="20" t="s">
        <v>23</v>
      </c>
      <c r="K86" s="20" t="s">
        <v>24</v>
      </c>
      <c r="L86" s="22">
        <v>860</v>
      </c>
      <c r="M86" s="20" t="s">
        <v>46</v>
      </c>
      <c r="N86" s="21">
        <v>46322.740694444445</v>
      </c>
      <c r="O86" s="22">
        <v>380</v>
      </c>
      <c r="P86" s="20" t="s">
        <v>26</v>
      </c>
      <c r="Q86" s="22">
        <v>190</v>
      </c>
      <c r="R86" s="3" t="str">
        <f>IF(OR(G86="12R",G86="12L"),_xlfn.XLOOKUP(C86,DB!$A$2:$A$255,DB!$B$2:$B$255,""),IF(OR(G86="30L",G86="30R"),_xlfn.XLOOKUP(C86,DB!$A$2:$A$255,DB!$C$2:$C$255,""),""))</f>
        <v>UDGUV</v>
      </c>
      <c r="S86" s="3">
        <f t="shared" si="1"/>
        <v>16</v>
      </c>
      <c r="T86" s="3" t="str">
        <f>_xlfn.XLOOKUP(C86,DB!$A$2:$A$255,DB!$D$2:$D$255,"")</f>
        <v>Sector 2</v>
      </c>
    </row>
    <row r="87" spans="1:20" x14ac:dyDescent="0.2">
      <c r="A87" s="20" t="s">
        <v>177</v>
      </c>
      <c r="B87" s="20" t="s">
        <v>18</v>
      </c>
      <c r="C87" s="20" t="s">
        <v>178</v>
      </c>
      <c r="D87" s="20" t="s">
        <v>123</v>
      </c>
      <c r="E87" s="20" t="s">
        <v>6759</v>
      </c>
      <c r="F87" s="21">
        <v>46322.697557870371</v>
      </c>
      <c r="G87" s="20" t="s">
        <v>22</v>
      </c>
      <c r="H87" s="20" t="s">
        <v>8020</v>
      </c>
      <c r="I87" s="22">
        <v>330</v>
      </c>
      <c r="J87" s="20" t="s">
        <v>23</v>
      </c>
      <c r="K87" s="20" t="s">
        <v>24</v>
      </c>
      <c r="L87" s="22">
        <v>349</v>
      </c>
      <c r="M87" s="20" t="s">
        <v>31</v>
      </c>
      <c r="N87" s="21">
        <v>46322.717499999999</v>
      </c>
      <c r="O87" s="22">
        <v>310</v>
      </c>
      <c r="P87" s="20" t="s">
        <v>26</v>
      </c>
      <c r="Q87" s="22">
        <v>40</v>
      </c>
      <c r="R87" s="3" t="str">
        <f>IF(OR(G87="12R",G87="12L"),_xlfn.XLOOKUP(C87,DB!$A$2:$A$255,DB!$B$2:$B$255,""),IF(OR(G87="30L",G87="30R"),_xlfn.XLOOKUP(C87,DB!$A$2:$A$255,DB!$C$2:$C$255,""),""))</f>
        <v>OMSUK</v>
      </c>
      <c r="S87" s="3">
        <f t="shared" si="1"/>
        <v>16</v>
      </c>
      <c r="T87" s="3" t="str">
        <f>_xlfn.XLOOKUP(C87,DB!$A$2:$A$255,DB!$D$2:$D$255,"")</f>
        <v>Sector 3</v>
      </c>
    </row>
    <row r="88" spans="1:20" x14ac:dyDescent="0.2">
      <c r="A88" s="20" t="s">
        <v>191</v>
      </c>
      <c r="B88" s="20" t="s">
        <v>18</v>
      </c>
      <c r="C88" s="20" t="s">
        <v>115</v>
      </c>
      <c r="D88" s="20" t="s">
        <v>29</v>
      </c>
      <c r="E88" s="20" t="s">
        <v>5135</v>
      </c>
      <c r="F88" s="21">
        <v>46322.708773148144</v>
      </c>
      <c r="G88" s="20" t="s">
        <v>22</v>
      </c>
      <c r="H88" s="20" t="s">
        <v>8021</v>
      </c>
      <c r="I88" s="22">
        <v>350</v>
      </c>
      <c r="J88" s="20" t="s">
        <v>23</v>
      </c>
      <c r="K88" s="20" t="s">
        <v>24</v>
      </c>
      <c r="L88" s="22">
        <v>150</v>
      </c>
      <c r="M88" s="20" t="s">
        <v>117</v>
      </c>
      <c r="N88" s="21">
        <v>46322.718969907408</v>
      </c>
      <c r="O88" s="22">
        <v>261</v>
      </c>
      <c r="P88" s="20" t="s">
        <v>26</v>
      </c>
      <c r="Q88" s="22">
        <v>190</v>
      </c>
      <c r="R88" s="3" t="str">
        <f>IF(OR(G88="12R",G88="12L"),_xlfn.XLOOKUP(C88,DB!$A$2:$A$255,DB!$B$2:$B$255,""),IF(OR(G88="30L",G88="30R"),_xlfn.XLOOKUP(C88,DB!$A$2:$A$255,DB!$C$2:$C$255,""),""))</f>
        <v>TAKUX</v>
      </c>
      <c r="S88" s="3">
        <f t="shared" si="1"/>
        <v>17</v>
      </c>
      <c r="T88" s="3" t="str">
        <f>_xlfn.XLOOKUP(C88,DB!$A$2:$A$255,DB!$D$2:$D$255,"")</f>
        <v>Sector 7</v>
      </c>
    </row>
    <row r="89" spans="1:20" x14ac:dyDescent="0.2">
      <c r="A89" s="20" t="s">
        <v>201</v>
      </c>
      <c r="B89" s="20" t="s">
        <v>18</v>
      </c>
      <c r="C89" s="20" t="s">
        <v>128</v>
      </c>
      <c r="D89" s="20" t="s">
        <v>61</v>
      </c>
      <c r="E89" s="20" t="s">
        <v>3695</v>
      </c>
      <c r="F89" s="21">
        <v>46322.714826388888</v>
      </c>
      <c r="G89" s="20" t="s">
        <v>22</v>
      </c>
      <c r="H89" s="20" t="s">
        <v>8022</v>
      </c>
      <c r="I89" s="22">
        <v>340</v>
      </c>
      <c r="J89" s="20" t="s">
        <v>23</v>
      </c>
      <c r="K89" s="20" t="s">
        <v>24</v>
      </c>
      <c r="L89" s="22">
        <v>527</v>
      </c>
      <c r="M89" s="20" t="s">
        <v>130</v>
      </c>
      <c r="N89" s="21">
        <v>46322.74428240741</v>
      </c>
      <c r="O89" s="22">
        <v>327</v>
      </c>
      <c r="P89" s="20" t="s">
        <v>26</v>
      </c>
      <c r="Q89" s="22">
        <v>40</v>
      </c>
      <c r="R89" s="3" t="str">
        <f>IF(OR(G89="12R",G89="12L"),_xlfn.XLOOKUP(C89,DB!$A$2:$A$255,DB!$B$2:$B$255,""),IF(OR(G89="30L",G89="30R"),_xlfn.XLOOKUP(C89,DB!$A$2:$A$255,DB!$C$2:$C$255,""),""))</f>
        <v>ENEBA</v>
      </c>
      <c r="S89" s="3">
        <f t="shared" si="1"/>
        <v>17</v>
      </c>
      <c r="T89" s="3" t="str">
        <f>_xlfn.XLOOKUP(C89,DB!$A$2:$A$255,DB!$D$2:$D$255,"")</f>
        <v>Sector 3</v>
      </c>
    </row>
    <row r="90" spans="1:20" x14ac:dyDescent="0.2">
      <c r="A90" s="20" t="s">
        <v>198</v>
      </c>
      <c r="B90" s="20" t="s">
        <v>18</v>
      </c>
      <c r="C90" s="20" t="s">
        <v>199</v>
      </c>
      <c r="D90" s="20" t="s">
        <v>61</v>
      </c>
      <c r="E90" s="20" t="s">
        <v>1922</v>
      </c>
      <c r="F90" s="21">
        <v>46322.725127314814</v>
      </c>
      <c r="G90" s="20" t="s">
        <v>22</v>
      </c>
      <c r="H90" s="20" t="s">
        <v>8023</v>
      </c>
      <c r="I90" s="22">
        <v>350</v>
      </c>
      <c r="J90" s="20" t="s">
        <v>23</v>
      </c>
      <c r="K90" s="20" t="s">
        <v>24</v>
      </c>
      <c r="L90" s="22">
        <v>361</v>
      </c>
      <c r="M90" s="20" t="s">
        <v>31</v>
      </c>
      <c r="N90" s="21">
        <v>46322.746944444443</v>
      </c>
      <c r="O90" s="22">
        <v>330</v>
      </c>
      <c r="P90" s="20" t="s">
        <v>26</v>
      </c>
      <c r="Q90" s="22">
        <v>40</v>
      </c>
      <c r="R90" s="3" t="str">
        <f>IF(OR(G90="12R",G90="12L"),_xlfn.XLOOKUP(C90,DB!$A$2:$A$255,DB!$B$2:$B$255,""),IF(OR(G90="30L",G90="30R"),_xlfn.XLOOKUP(C90,DB!$A$2:$A$255,DB!$C$2:$C$255,""),""))</f>
        <v>OMSUK</v>
      </c>
      <c r="S90" s="3">
        <f t="shared" si="1"/>
        <v>17</v>
      </c>
      <c r="T90" s="3" t="str">
        <f>_xlfn.XLOOKUP(C90,DB!$A$2:$A$255,DB!$D$2:$D$255,"")</f>
        <v>Sector 3</v>
      </c>
    </row>
    <row r="91" spans="1:20" x14ac:dyDescent="0.2">
      <c r="A91" s="20" t="s">
        <v>202</v>
      </c>
      <c r="B91" s="20" t="s">
        <v>18</v>
      </c>
      <c r="C91" s="20" t="s">
        <v>203</v>
      </c>
      <c r="D91" s="20" t="s">
        <v>44</v>
      </c>
      <c r="E91" s="20" t="s">
        <v>2715</v>
      </c>
      <c r="F91" s="21">
        <v>46322.727060185185</v>
      </c>
      <c r="G91" s="20" t="s">
        <v>22</v>
      </c>
      <c r="H91" s="20" t="s">
        <v>8024</v>
      </c>
      <c r="I91" s="22">
        <v>320</v>
      </c>
      <c r="J91" s="20" t="s">
        <v>23</v>
      </c>
      <c r="K91" s="20" t="s">
        <v>24</v>
      </c>
      <c r="L91" s="22">
        <v>431</v>
      </c>
      <c r="M91" s="20" t="s">
        <v>204</v>
      </c>
      <c r="N91" s="21">
        <v>46322.752962962964</v>
      </c>
      <c r="O91" s="22">
        <v>340</v>
      </c>
      <c r="P91" s="20" t="s">
        <v>26</v>
      </c>
      <c r="Q91" s="22">
        <v>40</v>
      </c>
      <c r="R91" s="3" t="str">
        <f>IF(OR(G91="12R",G91="12L"),_xlfn.XLOOKUP(C91,DB!$A$2:$A$255,DB!$B$2:$B$255,""),IF(OR(G91="30L",G91="30R"),_xlfn.XLOOKUP(C91,DB!$A$2:$A$255,DB!$C$2:$C$255,""),""))</f>
        <v>ENEBA</v>
      </c>
      <c r="S91" s="3">
        <f t="shared" si="1"/>
        <v>17</v>
      </c>
      <c r="T91" s="3" t="str">
        <f>_xlfn.XLOOKUP(C91,DB!$A$2:$A$255,DB!$D$2:$D$255,"")</f>
        <v>Sector 3</v>
      </c>
    </row>
    <row r="92" spans="1:20" x14ac:dyDescent="0.2">
      <c r="A92" s="20" t="s">
        <v>7446</v>
      </c>
      <c r="B92" s="20" t="s">
        <v>18</v>
      </c>
      <c r="C92" s="20" t="s">
        <v>626</v>
      </c>
      <c r="D92" s="20" t="s">
        <v>241</v>
      </c>
      <c r="E92" s="20" t="s">
        <v>5241</v>
      </c>
      <c r="F92" s="21">
        <v>46322.728703703702</v>
      </c>
      <c r="G92" s="20" t="s">
        <v>22</v>
      </c>
      <c r="H92" s="20" t="s">
        <v>8025</v>
      </c>
      <c r="I92" s="22">
        <v>370</v>
      </c>
      <c r="J92" s="20" t="s">
        <v>23</v>
      </c>
      <c r="K92" s="20" t="s">
        <v>24</v>
      </c>
      <c r="L92" s="22">
        <v>356</v>
      </c>
      <c r="M92" s="20" t="s">
        <v>31</v>
      </c>
      <c r="N92" s="21">
        <v>46322.749166666668</v>
      </c>
      <c r="O92" s="22">
        <v>370</v>
      </c>
      <c r="P92" s="20" t="s">
        <v>26</v>
      </c>
      <c r="Q92" s="22">
        <v>40</v>
      </c>
      <c r="R92" s="3" t="str">
        <f>IF(OR(G92="12R",G92="12L"),_xlfn.XLOOKUP(C92,DB!$A$2:$A$255,DB!$B$2:$B$255,""),IF(OR(G92="30L",G92="30R"),_xlfn.XLOOKUP(C92,DB!$A$2:$A$255,DB!$C$2:$C$255,""),""))</f>
        <v>OMSUK</v>
      </c>
      <c r="S92" s="3">
        <f t="shared" si="1"/>
        <v>17</v>
      </c>
      <c r="T92" s="3" t="str">
        <f>_xlfn.XLOOKUP(C92,DB!$A$2:$A$255,DB!$D$2:$D$255,"")</f>
        <v>Sector 3</v>
      </c>
    </row>
    <row r="93" spans="1:20" x14ac:dyDescent="0.2">
      <c r="A93" s="20" t="s">
        <v>3029</v>
      </c>
      <c r="B93" s="20" t="s">
        <v>18</v>
      </c>
      <c r="C93" s="20" t="s">
        <v>205</v>
      </c>
      <c r="D93" s="20" t="s">
        <v>34</v>
      </c>
      <c r="E93" s="20" t="s">
        <v>944</v>
      </c>
      <c r="F93" s="21">
        <v>46322.730011574073</v>
      </c>
      <c r="G93" s="20" t="s">
        <v>22</v>
      </c>
      <c r="H93" s="20" t="s">
        <v>8026</v>
      </c>
      <c r="I93" s="22">
        <v>370</v>
      </c>
      <c r="J93" s="20" t="s">
        <v>23</v>
      </c>
      <c r="K93" s="20" t="s">
        <v>24</v>
      </c>
      <c r="L93" s="22">
        <v>135</v>
      </c>
      <c r="M93" s="20" t="s">
        <v>40</v>
      </c>
      <c r="N93" s="21">
        <v>46322.739108796297</v>
      </c>
      <c r="O93" s="22">
        <v>227</v>
      </c>
      <c r="P93" s="20" t="s">
        <v>26</v>
      </c>
      <c r="Q93" s="22">
        <v>190</v>
      </c>
      <c r="R93" s="3" t="str">
        <f>IF(OR(G93="12R",G93="12L"),_xlfn.XLOOKUP(C93,DB!$A$2:$A$255,DB!$B$2:$B$255,""),IF(OR(G93="30L",G93="30R"),_xlfn.XLOOKUP(C93,DB!$A$2:$A$255,DB!$C$2:$C$255,""),""))</f>
        <v>NUDAL</v>
      </c>
      <c r="S93" s="3">
        <f t="shared" si="1"/>
        <v>17</v>
      </c>
      <c r="T93" s="3" t="str">
        <f>_xlfn.XLOOKUP(C93,DB!$A$2:$A$255,DB!$D$2:$D$255,"")</f>
        <v>Sector 3</v>
      </c>
    </row>
    <row r="94" spans="1:20" x14ac:dyDescent="0.2">
      <c r="A94" s="20" t="s">
        <v>236</v>
      </c>
      <c r="B94" s="20" t="s">
        <v>18</v>
      </c>
      <c r="C94" s="20" t="s">
        <v>43</v>
      </c>
      <c r="D94" s="20" t="s">
        <v>129</v>
      </c>
      <c r="E94" s="20" t="s">
        <v>619</v>
      </c>
      <c r="F94" s="21">
        <v>46322.735474537039</v>
      </c>
      <c r="G94" s="20" t="s">
        <v>22</v>
      </c>
      <c r="H94" s="20" t="s">
        <v>8027</v>
      </c>
      <c r="I94" s="22">
        <v>380</v>
      </c>
      <c r="J94" s="20" t="s">
        <v>23</v>
      </c>
      <c r="K94" s="20" t="s">
        <v>24</v>
      </c>
      <c r="L94" s="22">
        <v>858</v>
      </c>
      <c r="M94" s="20" t="s">
        <v>46</v>
      </c>
      <c r="N94" s="21">
        <v>46322.783067129625</v>
      </c>
      <c r="O94" s="22">
        <v>380</v>
      </c>
      <c r="P94" s="20" t="s">
        <v>26</v>
      </c>
      <c r="Q94" s="22">
        <v>190</v>
      </c>
      <c r="R94" s="3" t="str">
        <f>IF(OR(G94="12R",G94="12L"),_xlfn.XLOOKUP(C94,DB!$A$2:$A$255,DB!$B$2:$B$255,""),IF(OR(G94="30L",G94="30R"),_xlfn.XLOOKUP(C94,DB!$A$2:$A$255,DB!$C$2:$C$255,""),""))</f>
        <v>UDGUV</v>
      </c>
      <c r="S94" s="3">
        <f t="shared" si="1"/>
        <v>17</v>
      </c>
      <c r="T94" s="3" t="str">
        <f>_xlfn.XLOOKUP(C94,DB!$A$2:$A$255,DB!$D$2:$D$255,"")</f>
        <v>Sector 2</v>
      </c>
    </row>
    <row r="95" spans="1:20" x14ac:dyDescent="0.2">
      <c r="A95" s="20" t="s">
        <v>217</v>
      </c>
      <c r="B95" s="20" t="s">
        <v>18</v>
      </c>
      <c r="C95" s="20" t="s">
        <v>33</v>
      </c>
      <c r="D95" s="20" t="s">
        <v>34</v>
      </c>
      <c r="E95" s="20" t="s">
        <v>252</v>
      </c>
      <c r="F95" s="21">
        <v>46322.737604166672</v>
      </c>
      <c r="G95" s="20" t="s">
        <v>22</v>
      </c>
      <c r="H95" s="20" t="s">
        <v>8028</v>
      </c>
      <c r="I95" s="22">
        <v>380</v>
      </c>
      <c r="J95" s="20" t="s">
        <v>23</v>
      </c>
      <c r="K95" s="20" t="s">
        <v>24</v>
      </c>
      <c r="L95" s="22">
        <v>867</v>
      </c>
      <c r="M95" s="20" t="s">
        <v>36</v>
      </c>
      <c r="N95" s="21">
        <v>46322.785648148143</v>
      </c>
      <c r="O95" s="22">
        <v>380</v>
      </c>
      <c r="P95" s="20" t="s">
        <v>26</v>
      </c>
      <c r="Q95" s="22">
        <v>190</v>
      </c>
      <c r="R95" s="3" t="str">
        <f>IF(OR(G95="12R",G95="12L"),_xlfn.XLOOKUP(C95,DB!$A$2:$A$255,DB!$B$2:$B$255,""),IF(OR(G95="30L",G95="30R"),_xlfn.XLOOKUP(C95,DB!$A$2:$A$255,DB!$C$2:$C$255,""),""))</f>
        <v>UDGUV</v>
      </c>
      <c r="S95" s="3">
        <f t="shared" si="1"/>
        <v>17</v>
      </c>
      <c r="T95" s="3" t="str">
        <f>_xlfn.XLOOKUP(C95,DB!$A$2:$A$255,DB!$D$2:$D$255,"")</f>
        <v>Sector 2</v>
      </c>
    </row>
    <row r="96" spans="1:20" x14ac:dyDescent="0.2">
      <c r="A96" s="20" t="s">
        <v>207</v>
      </c>
      <c r="B96" s="20" t="s">
        <v>18</v>
      </c>
      <c r="C96" s="20" t="s">
        <v>208</v>
      </c>
      <c r="D96" s="20" t="s">
        <v>20</v>
      </c>
      <c r="E96" s="20" t="s">
        <v>941</v>
      </c>
      <c r="F96" s="21">
        <v>46322.73914351852</v>
      </c>
      <c r="G96" s="20" t="s">
        <v>22</v>
      </c>
      <c r="H96" s="20" t="s">
        <v>8029</v>
      </c>
      <c r="I96" s="22">
        <v>350</v>
      </c>
      <c r="J96" s="20" t="s">
        <v>23</v>
      </c>
      <c r="K96" s="20" t="s">
        <v>24</v>
      </c>
      <c r="L96" s="22">
        <v>364</v>
      </c>
      <c r="M96" s="20" t="s">
        <v>31</v>
      </c>
      <c r="N96" s="21">
        <v>46322.759976851856</v>
      </c>
      <c r="O96" s="22">
        <v>350</v>
      </c>
      <c r="P96" s="20" t="s">
        <v>26</v>
      </c>
      <c r="Q96" s="22">
        <v>40</v>
      </c>
      <c r="R96" s="3" t="str">
        <f>IF(OR(G96="12R",G96="12L"),_xlfn.XLOOKUP(C96,DB!$A$2:$A$255,DB!$B$2:$B$255,""),IF(OR(G96="30L",G96="30R"),_xlfn.XLOOKUP(C96,DB!$A$2:$A$255,DB!$C$2:$C$255,""),""))</f>
        <v>ENEBA</v>
      </c>
      <c r="S96" s="3">
        <f t="shared" si="1"/>
        <v>17</v>
      </c>
      <c r="T96" s="3" t="str">
        <f>_xlfn.XLOOKUP(C96,DB!$A$2:$A$255,DB!$D$2:$D$255,"")</f>
        <v>Sector 3</v>
      </c>
    </row>
    <row r="97" spans="1:20" x14ac:dyDescent="0.2">
      <c r="A97" s="20" t="s">
        <v>226</v>
      </c>
      <c r="B97" s="20" t="s">
        <v>18</v>
      </c>
      <c r="C97" s="20" t="s">
        <v>227</v>
      </c>
      <c r="D97" s="20" t="s">
        <v>54</v>
      </c>
      <c r="E97" s="20" t="s">
        <v>2288</v>
      </c>
      <c r="F97" s="21">
        <v>46322.740335648152</v>
      </c>
      <c r="G97" s="20" t="s">
        <v>22</v>
      </c>
      <c r="H97" s="20" t="s">
        <v>8030</v>
      </c>
      <c r="I97" s="22">
        <v>370</v>
      </c>
      <c r="J97" s="20" t="s">
        <v>23</v>
      </c>
      <c r="K97" s="20" t="s">
        <v>24</v>
      </c>
      <c r="L97" s="22">
        <v>149</v>
      </c>
      <c r="M97" s="20" t="s">
        <v>117</v>
      </c>
      <c r="N97" s="21">
        <v>46322.750405092593</v>
      </c>
      <c r="O97" s="22">
        <v>284</v>
      </c>
      <c r="P97" s="20" t="s">
        <v>26</v>
      </c>
      <c r="Q97" s="22">
        <v>190</v>
      </c>
      <c r="R97" s="3" t="str">
        <f>IF(OR(G97="12R",G97="12L"),_xlfn.XLOOKUP(C97,DB!$A$2:$A$255,DB!$B$2:$B$255,""),IF(OR(G97="30L",G97="30R"),_xlfn.XLOOKUP(C97,DB!$A$2:$A$255,DB!$C$2:$C$255,""),""))</f>
        <v>TAKUX</v>
      </c>
      <c r="S97" s="3">
        <f t="shared" si="1"/>
        <v>17</v>
      </c>
      <c r="T97" s="3" t="str">
        <f>_xlfn.XLOOKUP(C97,DB!$A$2:$A$255,DB!$D$2:$D$255,"")</f>
        <v>Sector 7</v>
      </c>
    </row>
    <row r="98" spans="1:20" x14ac:dyDescent="0.2">
      <c r="A98" s="20" t="s">
        <v>194</v>
      </c>
      <c r="B98" s="20" t="s">
        <v>18</v>
      </c>
      <c r="C98" s="20" t="s">
        <v>144</v>
      </c>
      <c r="D98" s="20" t="s">
        <v>69</v>
      </c>
      <c r="E98" s="20" t="s">
        <v>8031</v>
      </c>
      <c r="F98" s="21">
        <v>46322.742164351846</v>
      </c>
      <c r="G98" s="20" t="s">
        <v>22</v>
      </c>
      <c r="H98" s="20" t="s">
        <v>8032</v>
      </c>
      <c r="I98" s="22">
        <v>410</v>
      </c>
      <c r="J98" s="20" t="s">
        <v>23</v>
      </c>
      <c r="K98" s="20" t="s">
        <v>24</v>
      </c>
      <c r="L98" s="22">
        <v>352</v>
      </c>
      <c r="M98" s="20" t="s">
        <v>31</v>
      </c>
      <c r="N98" s="21">
        <v>46322.762245370366</v>
      </c>
      <c r="O98" s="22">
        <v>410</v>
      </c>
      <c r="P98" s="20" t="s">
        <v>41</v>
      </c>
      <c r="Q98" s="22">
        <v>40</v>
      </c>
      <c r="R98" s="3" t="str">
        <f>IF(OR(G98="12R",G98="12L"),_xlfn.XLOOKUP(C98,DB!$A$2:$A$255,DB!$B$2:$B$255,""),IF(OR(G98="30L",G98="30R"),_xlfn.XLOOKUP(C98,DB!$A$2:$A$255,DB!$C$2:$C$255,""),""))</f>
        <v>OMSUK</v>
      </c>
      <c r="S98" s="3">
        <f t="shared" si="1"/>
        <v>17</v>
      </c>
      <c r="T98" s="3" t="str">
        <f>_xlfn.XLOOKUP(C98,DB!$A$2:$A$255,DB!$D$2:$D$255,"")</f>
        <v>Sector 3</v>
      </c>
    </row>
    <row r="99" spans="1:20" x14ac:dyDescent="0.2">
      <c r="A99" s="20" t="s">
        <v>209</v>
      </c>
      <c r="B99" s="20" t="s">
        <v>18</v>
      </c>
      <c r="C99" s="20" t="s">
        <v>210</v>
      </c>
      <c r="D99" s="20" t="s">
        <v>29</v>
      </c>
      <c r="E99" s="20" t="s">
        <v>873</v>
      </c>
      <c r="F99" s="21">
        <v>46322.744155092594</v>
      </c>
      <c r="G99" s="20" t="s">
        <v>22</v>
      </c>
      <c r="H99" s="20" t="s">
        <v>8033</v>
      </c>
      <c r="I99" s="22">
        <v>370</v>
      </c>
      <c r="J99" s="20" t="s">
        <v>23</v>
      </c>
      <c r="K99" s="20" t="s">
        <v>24</v>
      </c>
      <c r="L99" s="22">
        <v>150</v>
      </c>
      <c r="M99" s="20" t="s">
        <v>117</v>
      </c>
      <c r="N99" s="21">
        <v>46322.754560185189</v>
      </c>
      <c r="O99" s="22">
        <v>232</v>
      </c>
      <c r="P99" s="20" t="s">
        <v>26</v>
      </c>
      <c r="Q99" s="22">
        <v>190</v>
      </c>
      <c r="R99" s="3" t="str">
        <f>IF(OR(G99="12R",G99="12L"),_xlfn.XLOOKUP(C99,DB!$A$2:$A$255,DB!$B$2:$B$255,""),IF(OR(G99="30L",G99="30R"),_xlfn.XLOOKUP(C99,DB!$A$2:$A$255,DB!$C$2:$C$255,""),""))</f>
        <v>TAKUX</v>
      </c>
      <c r="S99" s="3">
        <f t="shared" si="1"/>
        <v>17</v>
      </c>
      <c r="T99" s="3" t="str">
        <f>_xlfn.XLOOKUP(C99,DB!$A$2:$A$255,DB!$D$2:$D$255,"")</f>
        <v>Sector 7</v>
      </c>
    </row>
    <row r="100" spans="1:20" x14ac:dyDescent="0.2">
      <c r="A100" s="20" t="s">
        <v>262</v>
      </c>
      <c r="B100" s="20" t="s">
        <v>18</v>
      </c>
      <c r="C100" s="20" t="s">
        <v>134</v>
      </c>
      <c r="D100" s="20" t="s">
        <v>61</v>
      </c>
      <c r="E100" s="20" t="s">
        <v>7769</v>
      </c>
      <c r="F100" s="21">
        <v>46322.745381944449</v>
      </c>
      <c r="G100" s="20" t="s">
        <v>22</v>
      </c>
      <c r="H100" s="20" t="s">
        <v>8034</v>
      </c>
      <c r="I100" s="22">
        <v>330</v>
      </c>
      <c r="J100" s="20" t="s">
        <v>23</v>
      </c>
      <c r="K100" s="20" t="s">
        <v>24</v>
      </c>
      <c r="L100" s="22">
        <v>359</v>
      </c>
      <c r="M100" s="20" t="s">
        <v>31</v>
      </c>
      <c r="N100" s="21">
        <v>46322.765775462962</v>
      </c>
      <c r="O100" s="22">
        <v>330</v>
      </c>
      <c r="P100" s="20" t="s">
        <v>26</v>
      </c>
      <c r="Q100" s="22">
        <v>40</v>
      </c>
      <c r="R100" s="3" t="str">
        <f>IF(OR(G100="12R",G100="12L"),_xlfn.XLOOKUP(C100,DB!$A$2:$A$255,DB!$B$2:$B$255,""),IF(OR(G100="30L",G100="30R"),_xlfn.XLOOKUP(C100,DB!$A$2:$A$255,DB!$C$2:$C$255,""),""))</f>
        <v>ENEBA</v>
      </c>
      <c r="S100" s="3">
        <f t="shared" si="1"/>
        <v>17</v>
      </c>
      <c r="T100" s="3" t="str">
        <f>_xlfn.XLOOKUP(C100,DB!$A$2:$A$255,DB!$D$2:$D$255,"")</f>
        <v>Sector 3</v>
      </c>
    </row>
    <row r="101" spans="1:20" x14ac:dyDescent="0.2">
      <c r="A101" s="20" t="s">
        <v>220</v>
      </c>
      <c r="B101" s="20" t="s">
        <v>18</v>
      </c>
      <c r="C101" s="20" t="s">
        <v>221</v>
      </c>
      <c r="D101" s="20" t="s">
        <v>34</v>
      </c>
      <c r="E101" s="20" t="s">
        <v>640</v>
      </c>
      <c r="F101" s="21">
        <v>46322.746817129635</v>
      </c>
      <c r="G101" s="20" t="s">
        <v>22</v>
      </c>
      <c r="H101" s="20" t="s">
        <v>351</v>
      </c>
      <c r="I101" s="22">
        <v>380</v>
      </c>
      <c r="J101" s="20" t="s">
        <v>23</v>
      </c>
      <c r="K101" s="20" t="s">
        <v>24</v>
      </c>
      <c r="L101" s="22">
        <v>859</v>
      </c>
      <c r="M101" s="20" t="s">
        <v>46</v>
      </c>
      <c r="N101" s="21">
        <v>46322.793900462959</v>
      </c>
      <c r="O101" s="22">
        <v>380</v>
      </c>
      <c r="P101" s="20" t="s">
        <v>26</v>
      </c>
      <c r="Q101" s="22">
        <v>190</v>
      </c>
      <c r="R101" s="3" t="str">
        <f>IF(OR(G101="12R",G101="12L"),_xlfn.XLOOKUP(C101,DB!$A$2:$A$255,DB!$B$2:$B$255,""),IF(OR(G101="30L",G101="30R"),_xlfn.XLOOKUP(C101,DB!$A$2:$A$255,DB!$C$2:$C$255,""),""))</f>
        <v>UDGUV</v>
      </c>
      <c r="S101" s="3">
        <f t="shared" si="1"/>
        <v>17</v>
      </c>
      <c r="T101" s="3" t="str">
        <f>_xlfn.XLOOKUP(C101,DB!$A$2:$A$255,DB!$D$2:$D$255,"")</f>
        <v>Sector 2</v>
      </c>
    </row>
    <row r="102" spans="1:20" x14ac:dyDescent="0.2">
      <c r="A102" s="20" t="s">
        <v>669</v>
      </c>
      <c r="B102" s="20" t="s">
        <v>18</v>
      </c>
      <c r="C102" s="20" t="s">
        <v>317</v>
      </c>
      <c r="D102" s="20" t="s">
        <v>20</v>
      </c>
      <c r="E102" s="20" t="s">
        <v>7261</v>
      </c>
      <c r="F102" s="21">
        <v>46322.747835648144</v>
      </c>
      <c r="G102" s="20" t="s">
        <v>22</v>
      </c>
      <c r="H102" s="20" t="s">
        <v>8035</v>
      </c>
      <c r="I102" s="22">
        <v>320</v>
      </c>
      <c r="J102" s="20" t="s">
        <v>23</v>
      </c>
      <c r="K102" s="20" t="s">
        <v>24</v>
      </c>
      <c r="L102" s="22">
        <v>428</v>
      </c>
      <c r="M102" s="20" t="s">
        <v>204</v>
      </c>
      <c r="N102" s="21">
        <v>46322.771817129629</v>
      </c>
      <c r="O102" s="22">
        <v>320</v>
      </c>
      <c r="P102" s="20" t="s">
        <v>26</v>
      </c>
      <c r="Q102" s="22">
        <v>40</v>
      </c>
      <c r="R102" s="3" t="str">
        <f>IF(OR(G102="12R",G102="12L"),_xlfn.XLOOKUP(C102,DB!$A$2:$A$255,DB!$B$2:$B$255,""),IF(OR(G102="30L",G102="30R"),_xlfn.XLOOKUP(C102,DB!$A$2:$A$255,DB!$C$2:$C$255,""),""))</f>
        <v>UDGUV</v>
      </c>
      <c r="S102" s="3">
        <f t="shared" si="1"/>
        <v>17</v>
      </c>
      <c r="T102" s="3" t="str">
        <f>_xlfn.XLOOKUP(C102,DB!$A$2:$A$255,DB!$D$2:$D$255,"")</f>
        <v>Sector 2</v>
      </c>
    </row>
    <row r="103" spans="1:20" x14ac:dyDescent="0.2">
      <c r="A103" s="20" t="s">
        <v>240</v>
      </c>
      <c r="B103" s="20" t="s">
        <v>18</v>
      </c>
      <c r="C103" s="20" t="s">
        <v>28</v>
      </c>
      <c r="D103" s="20" t="s">
        <v>241</v>
      </c>
      <c r="E103" s="20" t="s">
        <v>3494</v>
      </c>
      <c r="F103" s="21">
        <v>46322.74931712963</v>
      </c>
      <c r="G103" s="20" t="s">
        <v>22</v>
      </c>
      <c r="H103" s="20" t="s">
        <v>8036</v>
      </c>
      <c r="I103" s="22">
        <v>370</v>
      </c>
      <c r="J103" s="20" t="s">
        <v>23</v>
      </c>
      <c r="K103" s="20" t="s">
        <v>24</v>
      </c>
      <c r="L103" s="22">
        <v>354</v>
      </c>
      <c r="M103" s="20" t="s">
        <v>31</v>
      </c>
      <c r="N103" s="21">
        <v>46322.770601851851</v>
      </c>
      <c r="O103" s="22">
        <v>370</v>
      </c>
      <c r="P103" s="20" t="s">
        <v>26</v>
      </c>
      <c r="Q103" s="22">
        <v>40</v>
      </c>
      <c r="R103" s="3" t="str">
        <f>IF(OR(G103="12R",G103="12L"),_xlfn.XLOOKUP(C103,DB!$A$2:$A$255,DB!$B$2:$B$255,""),IF(OR(G103="30L",G103="30R"),_xlfn.XLOOKUP(C103,DB!$A$2:$A$255,DB!$C$2:$C$255,""),""))</f>
        <v>OMSUK</v>
      </c>
      <c r="S103" s="3">
        <f t="shared" si="1"/>
        <v>17</v>
      </c>
      <c r="T103" s="3" t="str">
        <f>_xlfn.XLOOKUP(C103,DB!$A$2:$A$255,DB!$D$2:$D$255,"")</f>
        <v>Sector 3</v>
      </c>
    </row>
    <row r="104" spans="1:20" x14ac:dyDescent="0.2">
      <c r="A104" s="20" t="s">
        <v>231</v>
      </c>
      <c r="B104" s="20" t="s">
        <v>18</v>
      </c>
      <c r="C104" s="20" t="s">
        <v>33</v>
      </c>
      <c r="D104" s="20" t="s">
        <v>20</v>
      </c>
      <c r="E104" s="20" t="s">
        <v>406</v>
      </c>
      <c r="F104" s="21">
        <v>46322.750381944439</v>
      </c>
      <c r="G104" s="20" t="s">
        <v>22</v>
      </c>
      <c r="H104" s="20" t="s">
        <v>8037</v>
      </c>
      <c r="I104" s="22">
        <v>360</v>
      </c>
      <c r="J104" s="20" t="s">
        <v>23</v>
      </c>
      <c r="K104" s="20" t="s">
        <v>24</v>
      </c>
      <c r="L104" s="22">
        <v>884</v>
      </c>
      <c r="M104" s="20" t="s">
        <v>8038</v>
      </c>
      <c r="N104" s="21">
        <v>46322.799247685187</v>
      </c>
      <c r="O104" s="22">
        <v>360</v>
      </c>
      <c r="P104" s="20" t="s">
        <v>26</v>
      </c>
      <c r="Q104" s="22">
        <v>190</v>
      </c>
      <c r="R104" s="3" t="str">
        <f>IF(OR(G104="12R",G104="12L"),_xlfn.XLOOKUP(C104,DB!$A$2:$A$255,DB!$B$2:$B$255,""),IF(OR(G104="30L",G104="30R"),_xlfn.XLOOKUP(C104,DB!$A$2:$A$255,DB!$C$2:$C$255,""),""))</f>
        <v>UDGUV</v>
      </c>
      <c r="S104" s="3">
        <f t="shared" si="1"/>
        <v>18</v>
      </c>
      <c r="T104" s="3" t="str">
        <f>_xlfn.XLOOKUP(C104,DB!$A$2:$A$255,DB!$D$2:$D$255,"")</f>
        <v>Sector 2</v>
      </c>
    </row>
    <row r="105" spans="1:20" x14ac:dyDescent="0.2">
      <c r="A105" s="20" t="s">
        <v>7224</v>
      </c>
      <c r="B105" s="20" t="s">
        <v>18</v>
      </c>
      <c r="C105" s="20" t="s">
        <v>489</v>
      </c>
      <c r="D105" s="20" t="s">
        <v>7225</v>
      </c>
      <c r="E105" s="20"/>
      <c r="F105" s="21">
        <v>46322.750821759255</v>
      </c>
      <c r="G105" s="20" t="s">
        <v>22</v>
      </c>
      <c r="H105" s="20" t="s">
        <v>167</v>
      </c>
      <c r="I105" s="22">
        <v>10</v>
      </c>
      <c r="J105" s="20" t="s">
        <v>139</v>
      </c>
      <c r="K105" s="20" t="s">
        <v>51</v>
      </c>
      <c r="L105" s="22">
        <v>319</v>
      </c>
      <c r="M105" s="20" t="s">
        <v>489</v>
      </c>
      <c r="N105" s="21">
        <v>46322.812152777777</v>
      </c>
      <c r="O105" s="22">
        <v>0</v>
      </c>
      <c r="P105" s="20" t="s">
        <v>137</v>
      </c>
      <c r="Q105" s="22">
        <v>15</v>
      </c>
      <c r="R105" s="3" t="str">
        <f>IF(OR(G105="12R",G105="12L"),_xlfn.XLOOKUP(C105,DB!$A$2:$A$255,DB!$B$2:$B$255,""),IF(OR(G105="30L",G105="30R"),_xlfn.XLOOKUP(C105,DB!$A$2:$A$255,DB!$C$2:$C$255,""),""))</f>
        <v>CZM</v>
      </c>
      <c r="S105" s="3">
        <f t="shared" si="1"/>
        <v>18</v>
      </c>
      <c r="T105" s="3" t="str">
        <f>_xlfn.XLOOKUP(C105,DB!$A$2:$A$255,DB!$D$2:$D$255,"")</f>
        <v>Sector 7</v>
      </c>
    </row>
    <row r="106" spans="1:20" x14ac:dyDescent="0.2">
      <c r="A106" s="20" t="s">
        <v>233</v>
      </c>
      <c r="B106" s="20" t="s">
        <v>18</v>
      </c>
      <c r="C106" s="20" t="s">
        <v>234</v>
      </c>
      <c r="D106" s="20" t="s">
        <v>44</v>
      </c>
      <c r="E106" s="20" t="s">
        <v>670</v>
      </c>
      <c r="F106" s="21">
        <v>46322.751828703702</v>
      </c>
      <c r="G106" s="20" t="s">
        <v>22</v>
      </c>
      <c r="H106" s="20" t="s">
        <v>8039</v>
      </c>
      <c r="I106" s="22">
        <v>320</v>
      </c>
      <c r="J106" s="20" t="s">
        <v>23</v>
      </c>
      <c r="K106" s="20" t="s">
        <v>24</v>
      </c>
      <c r="L106" s="22">
        <v>558</v>
      </c>
      <c r="M106" s="20" t="s">
        <v>130</v>
      </c>
      <c r="N106" s="21">
        <v>46322.783819444448</v>
      </c>
      <c r="O106" s="22">
        <v>320</v>
      </c>
      <c r="P106" s="20" t="s">
        <v>26</v>
      </c>
      <c r="Q106" s="22">
        <v>40</v>
      </c>
      <c r="R106" s="3" t="str">
        <f>IF(OR(G106="12R",G106="12L"),_xlfn.XLOOKUP(C106,DB!$A$2:$A$255,DB!$B$2:$B$255,""),IF(OR(G106="30L",G106="30R"),_xlfn.XLOOKUP(C106,DB!$A$2:$A$255,DB!$C$2:$C$255,""),""))</f>
        <v>UDGUV</v>
      </c>
      <c r="S106" s="3">
        <f t="shared" si="1"/>
        <v>18</v>
      </c>
      <c r="T106" s="3" t="str">
        <f>_xlfn.XLOOKUP(C106,DB!$A$2:$A$255,DB!$D$2:$D$255,"")</f>
        <v>Sector 2</v>
      </c>
    </row>
    <row r="107" spans="1:20" x14ac:dyDescent="0.2">
      <c r="A107" s="20" t="s">
        <v>228</v>
      </c>
      <c r="B107" s="20" t="s">
        <v>18</v>
      </c>
      <c r="C107" s="20" t="s">
        <v>19</v>
      </c>
      <c r="D107" s="20" t="s">
        <v>20</v>
      </c>
      <c r="E107" s="20" t="s">
        <v>4776</v>
      </c>
      <c r="F107" s="21">
        <v>46322.753564814819</v>
      </c>
      <c r="G107" s="20" t="s">
        <v>22</v>
      </c>
      <c r="H107" s="20" t="s">
        <v>8040</v>
      </c>
      <c r="I107" s="22">
        <v>360</v>
      </c>
      <c r="J107" s="20" t="s">
        <v>23</v>
      </c>
      <c r="K107" s="20" t="s">
        <v>24</v>
      </c>
      <c r="L107" s="22">
        <v>860</v>
      </c>
      <c r="M107" s="20" t="s">
        <v>4867</v>
      </c>
      <c r="N107" s="21">
        <v>46322.800208333334</v>
      </c>
      <c r="O107" s="22">
        <v>360</v>
      </c>
      <c r="P107" s="20" t="s">
        <v>26</v>
      </c>
      <c r="Q107" s="22">
        <v>190</v>
      </c>
      <c r="R107" s="3" t="str">
        <f>IF(OR(G107="12R",G107="12L"),_xlfn.XLOOKUP(C107,DB!$A$2:$A$255,DB!$B$2:$B$255,""),IF(OR(G107="30L",G107="30R"),_xlfn.XLOOKUP(C107,DB!$A$2:$A$255,DB!$C$2:$C$255,""),""))</f>
        <v>UDGUV</v>
      </c>
      <c r="S107" s="3">
        <f t="shared" si="1"/>
        <v>18</v>
      </c>
      <c r="T107" s="3" t="str">
        <f>_xlfn.XLOOKUP(C107,DB!$A$2:$A$255,DB!$D$2:$D$255,"")</f>
        <v>Sector 2</v>
      </c>
    </row>
    <row r="108" spans="1:20" x14ac:dyDescent="0.2">
      <c r="A108" s="20" t="s">
        <v>665</v>
      </c>
      <c r="B108" s="20" t="s">
        <v>18</v>
      </c>
      <c r="C108" s="20" t="s">
        <v>666</v>
      </c>
      <c r="D108" s="20" t="s">
        <v>129</v>
      </c>
      <c r="E108" s="20" t="s">
        <v>8041</v>
      </c>
      <c r="F108" s="21">
        <v>46322.756354166668</v>
      </c>
      <c r="G108" s="20" t="s">
        <v>22</v>
      </c>
      <c r="H108" s="20" t="s">
        <v>8042</v>
      </c>
      <c r="I108" s="22">
        <v>380</v>
      </c>
      <c r="J108" s="20" t="s">
        <v>23</v>
      </c>
      <c r="K108" s="20" t="s">
        <v>24</v>
      </c>
      <c r="L108" s="22">
        <v>428</v>
      </c>
      <c r="M108" s="20" t="s">
        <v>204</v>
      </c>
      <c r="N108" s="21">
        <v>46322.780208333337</v>
      </c>
      <c r="O108" s="22">
        <v>360</v>
      </c>
      <c r="P108" s="20" t="s">
        <v>26</v>
      </c>
      <c r="Q108" s="22">
        <v>40</v>
      </c>
      <c r="R108" s="3" t="str">
        <f>IF(OR(G108="12R",G108="12L"),_xlfn.XLOOKUP(C108,DB!$A$2:$A$255,DB!$B$2:$B$255,""),IF(OR(G108="30L",G108="30R"),_xlfn.XLOOKUP(C108,DB!$A$2:$A$255,DB!$C$2:$C$255,""),""))</f>
        <v>OMSUK</v>
      </c>
      <c r="S108" s="3">
        <f t="shared" si="1"/>
        <v>18</v>
      </c>
      <c r="T108" s="3" t="str">
        <f>_xlfn.XLOOKUP(C108,DB!$A$2:$A$255,DB!$D$2:$D$255,"")</f>
        <v>Sector 3</v>
      </c>
    </row>
    <row r="109" spans="1:20" x14ac:dyDescent="0.2">
      <c r="A109" s="20" t="s">
        <v>264</v>
      </c>
      <c r="B109" s="20" t="s">
        <v>18</v>
      </c>
      <c r="C109" s="20" t="s">
        <v>224</v>
      </c>
      <c r="D109" s="20" t="s">
        <v>29</v>
      </c>
      <c r="E109" s="20" t="s">
        <v>8043</v>
      </c>
      <c r="F109" s="21">
        <v>46322.757557870369</v>
      </c>
      <c r="G109" s="20" t="s">
        <v>22</v>
      </c>
      <c r="H109" s="20" t="s">
        <v>8044</v>
      </c>
      <c r="I109" s="22">
        <v>340</v>
      </c>
      <c r="J109" s="20" t="s">
        <v>23</v>
      </c>
      <c r="K109" s="20" t="s">
        <v>24</v>
      </c>
      <c r="L109" s="22">
        <v>552</v>
      </c>
      <c r="M109" s="20" t="s">
        <v>130</v>
      </c>
      <c r="N109" s="21">
        <v>46322.787951388891</v>
      </c>
      <c r="O109" s="22">
        <v>340</v>
      </c>
      <c r="P109" s="20" t="s">
        <v>26</v>
      </c>
      <c r="Q109" s="22">
        <v>40</v>
      </c>
      <c r="R109" s="3" t="str">
        <f>IF(OR(G109="12R",G109="12L"),_xlfn.XLOOKUP(C109,DB!$A$2:$A$255,DB!$B$2:$B$255,""),IF(OR(G109="30L",G109="30R"),_xlfn.XLOOKUP(C109,DB!$A$2:$A$255,DB!$C$2:$C$255,""),""))</f>
        <v>ENEBA</v>
      </c>
      <c r="S109" s="3">
        <f t="shared" si="1"/>
        <v>18</v>
      </c>
      <c r="T109" s="3" t="str">
        <f>_xlfn.XLOOKUP(C109,DB!$A$2:$A$255,DB!$D$2:$D$255,"")</f>
        <v>Sector 3</v>
      </c>
    </row>
    <row r="110" spans="1:20" x14ac:dyDescent="0.2">
      <c r="A110" s="20" t="s">
        <v>305</v>
      </c>
      <c r="B110" s="20" t="s">
        <v>18</v>
      </c>
      <c r="C110" s="20" t="s">
        <v>148</v>
      </c>
      <c r="D110" s="20" t="s">
        <v>61</v>
      </c>
      <c r="E110" s="20" t="s">
        <v>8045</v>
      </c>
      <c r="F110" s="21">
        <v>46322.758900462963</v>
      </c>
      <c r="G110" s="20" t="s">
        <v>22</v>
      </c>
      <c r="H110" s="20" t="s">
        <v>1212</v>
      </c>
      <c r="I110" s="22">
        <v>350</v>
      </c>
      <c r="J110" s="20" t="s">
        <v>23</v>
      </c>
      <c r="K110" s="20" t="s">
        <v>24</v>
      </c>
      <c r="L110" s="22">
        <v>135</v>
      </c>
      <c r="M110" s="20" t="s">
        <v>40</v>
      </c>
      <c r="N110" s="21">
        <v>46322.768495370372</v>
      </c>
      <c r="O110" s="22">
        <v>241</v>
      </c>
      <c r="P110" s="20" t="s">
        <v>26</v>
      </c>
      <c r="Q110" s="22">
        <v>190</v>
      </c>
      <c r="R110" s="3" t="str">
        <f>IF(OR(G110="12R",G110="12L"),_xlfn.XLOOKUP(C110,DB!$A$2:$A$255,DB!$B$2:$B$255,""),IF(OR(G110="30L",G110="30R"),_xlfn.XLOOKUP(C110,DB!$A$2:$A$255,DB!$C$2:$C$255,""),""))</f>
        <v>NUDAL</v>
      </c>
      <c r="S110" s="3">
        <f t="shared" si="1"/>
        <v>18</v>
      </c>
      <c r="T110" s="3" t="str">
        <f>_xlfn.XLOOKUP(C110,DB!$A$2:$A$255,DB!$D$2:$D$255,"")</f>
        <v>Sector 3</v>
      </c>
    </row>
    <row r="111" spans="1:20" x14ac:dyDescent="0.2">
      <c r="A111" s="20" t="s">
        <v>253</v>
      </c>
      <c r="B111" s="20" t="s">
        <v>18</v>
      </c>
      <c r="C111" s="20" t="s">
        <v>136</v>
      </c>
      <c r="D111" s="20" t="s">
        <v>44</v>
      </c>
      <c r="E111" s="20" t="s">
        <v>3119</v>
      </c>
      <c r="F111" s="21">
        <v>46322.760150462964</v>
      </c>
      <c r="G111" s="20" t="s">
        <v>22</v>
      </c>
      <c r="H111" s="20" t="s">
        <v>8046</v>
      </c>
      <c r="I111" s="22">
        <v>270</v>
      </c>
      <c r="J111" s="20" t="s">
        <v>23</v>
      </c>
      <c r="K111" s="20" t="s">
        <v>24</v>
      </c>
      <c r="L111" s="22">
        <v>353</v>
      </c>
      <c r="M111" s="20" t="s">
        <v>31</v>
      </c>
      <c r="N111" s="21">
        <v>46322.781435185185</v>
      </c>
      <c r="O111" s="22">
        <v>310</v>
      </c>
      <c r="P111" s="20" t="s">
        <v>26</v>
      </c>
      <c r="Q111" s="22">
        <v>40</v>
      </c>
      <c r="R111" s="3" t="str">
        <f>IF(OR(G111="12R",G111="12L"),_xlfn.XLOOKUP(C111,DB!$A$2:$A$255,DB!$B$2:$B$255,""),IF(OR(G111="30L",G111="30R"),_xlfn.XLOOKUP(C111,DB!$A$2:$A$255,DB!$C$2:$C$255,""),""))</f>
        <v>OMSUK</v>
      </c>
      <c r="S111" s="3">
        <f t="shared" si="1"/>
        <v>18</v>
      </c>
      <c r="T111" s="3" t="str">
        <f>_xlfn.XLOOKUP(C111,DB!$A$2:$A$255,DB!$D$2:$D$255,"")</f>
        <v>Sector 3</v>
      </c>
    </row>
    <row r="112" spans="1:20" x14ac:dyDescent="0.2">
      <c r="A112" s="20" t="s">
        <v>171</v>
      </c>
      <c r="B112" s="20" t="s">
        <v>18</v>
      </c>
      <c r="C112" s="20" t="s">
        <v>172</v>
      </c>
      <c r="D112" s="20" t="s">
        <v>20</v>
      </c>
      <c r="E112" s="20" t="s">
        <v>3838</v>
      </c>
      <c r="F112" s="21">
        <v>46322.761099537034</v>
      </c>
      <c r="G112" s="20" t="s">
        <v>22</v>
      </c>
      <c r="H112" s="20" t="s">
        <v>8047</v>
      </c>
      <c r="I112" s="22">
        <v>380</v>
      </c>
      <c r="J112" s="20" t="s">
        <v>23</v>
      </c>
      <c r="K112" s="20" t="s">
        <v>24</v>
      </c>
      <c r="L112" s="22">
        <v>327</v>
      </c>
      <c r="M112" s="20" t="s">
        <v>174</v>
      </c>
      <c r="N112" s="21">
        <v>46322.780543981484</v>
      </c>
      <c r="O112" s="22">
        <v>380</v>
      </c>
      <c r="P112" s="20" t="s">
        <v>26</v>
      </c>
      <c r="Q112" s="22">
        <v>190</v>
      </c>
      <c r="R112" s="3" t="str">
        <f>IF(OR(G112="12R",G112="12L"),_xlfn.XLOOKUP(C112,DB!$A$2:$A$255,DB!$B$2:$B$255,""),IF(OR(G112="30L",G112="30R"),_xlfn.XLOOKUP(C112,DB!$A$2:$A$255,DB!$C$2:$C$255,""),""))</f>
        <v>CZM</v>
      </c>
      <c r="S112" s="3">
        <f t="shared" si="1"/>
        <v>18</v>
      </c>
      <c r="T112" s="3" t="str">
        <f>_xlfn.XLOOKUP(C112,DB!$A$2:$A$255,DB!$D$2:$D$255,"")</f>
        <v>Sector 7</v>
      </c>
    </row>
    <row r="113" spans="1:20" x14ac:dyDescent="0.2">
      <c r="A113" s="20" t="s">
        <v>232</v>
      </c>
      <c r="B113" s="20" t="s">
        <v>18</v>
      </c>
      <c r="C113" s="20" t="s">
        <v>170</v>
      </c>
      <c r="D113" s="20" t="s">
        <v>20</v>
      </c>
      <c r="E113" s="20" t="s">
        <v>4706</v>
      </c>
      <c r="F113" s="21">
        <v>46322.762245370366</v>
      </c>
      <c r="G113" s="20" t="s">
        <v>22</v>
      </c>
      <c r="H113" s="20" t="s">
        <v>8048</v>
      </c>
      <c r="I113" s="22">
        <v>350</v>
      </c>
      <c r="J113" s="20" t="s">
        <v>23</v>
      </c>
      <c r="K113" s="20" t="s">
        <v>24</v>
      </c>
      <c r="L113" s="22">
        <v>357</v>
      </c>
      <c r="M113" s="20" t="s">
        <v>31</v>
      </c>
      <c r="N113" s="21">
        <v>46322.784120370372</v>
      </c>
      <c r="O113" s="22">
        <v>344</v>
      </c>
      <c r="P113" s="20" t="s">
        <v>26</v>
      </c>
      <c r="Q113" s="22">
        <v>40</v>
      </c>
      <c r="R113" s="3" t="str">
        <f>IF(OR(G113="12R",G113="12L"),_xlfn.XLOOKUP(C113,DB!$A$2:$A$255,DB!$B$2:$B$255,""),IF(OR(G113="30L",G113="30R"),_xlfn.XLOOKUP(C113,DB!$A$2:$A$255,DB!$C$2:$C$255,""),""))</f>
        <v>OMSUK</v>
      </c>
      <c r="S113" s="3">
        <f t="shared" si="1"/>
        <v>18</v>
      </c>
      <c r="T113" s="3" t="str">
        <f>_xlfn.XLOOKUP(C113,DB!$A$2:$A$255,DB!$D$2:$D$255,"")</f>
        <v>Sector 3</v>
      </c>
    </row>
    <row r="114" spans="1:20" x14ac:dyDescent="0.2">
      <c r="A114" s="20" t="s">
        <v>7071</v>
      </c>
      <c r="B114" s="20" t="s">
        <v>18</v>
      </c>
      <c r="C114" s="20" t="s">
        <v>18</v>
      </c>
      <c r="D114" s="20" t="s">
        <v>416</v>
      </c>
      <c r="E114" s="20"/>
      <c r="F114" s="21">
        <v>46322.763796296298</v>
      </c>
      <c r="G114" s="20" t="s">
        <v>22</v>
      </c>
      <c r="H114" s="20" t="s">
        <v>8049</v>
      </c>
      <c r="I114" s="22">
        <v>15</v>
      </c>
      <c r="J114" s="20" t="s">
        <v>139</v>
      </c>
      <c r="K114" s="20" t="s">
        <v>51</v>
      </c>
      <c r="L114" s="22">
        <v>127</v>
      </c>
      <c r="M114" s="20" t="s">
        <v>18</v>
      </c>
      <c r="N114" s="21">
        <v>46322.804236111115</v>
      </c>
      <c r="O114" s="22">
        <v>0</v>
      </c>
      <c r="P114" s="20" t="s">
        <v>137</v>
      </c>
      <c r="Q114" s="22">
        <v>15</v>
      </c>
      <c r="R114" s="3" t="str">
        <f>IF(OR(G114="12R",G114="12L"),_xlfn.XLOOKUP(C114,DB!$A$2:$A$255,DB!$B$2:$B$255,""),IF(OR(G114="30L",G114="30R"),_xlfn.XLOOKUP(C114,DB!$A$2:$A$255,DB!$C$2:$C$255,""),""))</f>
        <v/>
      </c>
      <c r="S114" s="3">
        <f t="shared" si="1"/>
        <v>18</v>
      </c>
      <c r="T114" s="3" t="str">
        <f>_xlfn.XLOOKUP(C114,DB!$A$2:$A$255,DB!$D$2:$D$255,"")</f>
        <v/>
      </c>
    </row>
    <row r="115" spans="1:20" x14ac:dyDescent="0.2">
      <c r="A115" s="20" t="s">
        <v>218</v>
      </c>
      <c r="B115" s="20" t="s">
        <v>18</v>
      </c>
      <c r="C115" s="20" t="s">
        <v>219</v>
      </c>
      <c r="D115" s="20" t="s">
        <v>54</v>
      </c>
      <c r="E115" s="20" t="s">
        <v>4087</v>
      </c>
      <c r="F115" s="21">
        <v>46322.776666666672</v>
      </c>
      <c r="G115" s="20" t="s">
        <v>22</v>
      </c>
      <c r="H115" s="20" t="s">
        <v>8050</v>
      </c>
      <c r="I115" s="22">
        <v>330</v>
      </c>
      <c r="J115" s="20" t="s">
        <v>23</v>
      </c>
      <c r="K115" s="20" t="s">
        <v>24</v>
      </c>
      <c r="L115" s="22">
        <v>149</v>
      </c>
      <c r="M115" s="20" t="s">
        <v>117</v>
      </c>
      <c r="N115" s="21">
        <v>46322.786840277782</v>
      </c>
      <c r="O115" s="22">
        <v>281</v>
      </c>
      <c r="P115" s="20" t="s">
        <v>26</v>
      </c>
      <c r="Q115" s="22">
        <v>190</v>
      </c>
      <c r="R115" s="3" t="str">
        <f>IF(OR(G115="12R",G115="12L"),_xlfn.XLOOKUP(C115,DB!$A$2:$A$255,DB!$B$2:$B$255,""),IF(OR(G115="30L",G115="30R"),_xlfn.XLOOKUP(C115,DB!$A$2:$A$255,DB!$C$2:$C$255,""),""))</f>
        <v>TAKUX</v>
      </c>
      <c r="S115" s="3">
        <f t="shared" si="1"/>
        <v>18</v>
      </c>
      <c r="T115" s="3" t="str">
        <f>_xlfn.XLOOKUP(C115,DB!$A$2:$A$255,DB!$D$2:$D$255,"")</f>
        <v>Sector 7</v>
      </c>
    </row>
    <row r="116" spans="1:20" x14ac:dyDescent="0.2">
      <c r="A116" s="20" t="s">
        <v>251</v>
      </c>
      <c r="B116" s="20" t="s">
        <v>18</v>
      </c>
      <c r="C116" s="20" t="s">
        <v>63</v>
      </c>
      <c r="D116" s="20" t="s">
        <v>34</v>
      </c>
      <c r="E116" s="20" t="s">
        <v>1187</v>
      </c>
      <c r="F116" s="21">
        <v>46322.779687499999</v>
      </c>
      <c r="G116" s="20" t="s">
        <v>22</v>
      </c>
      <c r="H116" s="20" t="s">
        <v>8051</v>
      </c>
      <c r="I116" s="22">
        <v>360</v>
      </c>
      <c r="J116" s="20" t="s">
        <v>23</v>
      </c>
      <c r="K116" s="20" t="s">
        <v>24</v>
      </c>
      <c r="L116" s="22">
        <v>864</v>
      </c>
      <c r="M116" s="20" t="s">
        <v>3613</v>
      </c>
      <c r="N116" s="21">
        <v>46322.82712962963</v>
      </c>
      <c r="O116" s="22">
        <v>360</v>
      </c>
      <c r="P116" s="20" t="s">
        <v>26</v>
      </c>
      <c r="Q116" s="22">
        <v>190</v>
      </c>
      <c r="R116" s="3" t="str">
        <f>IF(OR(G116="12R",G116="12L"),_xlfn.XLOOKUP(C116,DB!$A$2:$A$255,DB!$B$2:$B$255,""),IF(OR(G116="30L",G116="30R"),_xlfn.XLOOKUP(C116,DB!$A$2:$A$255,DB!$C$2:$C$255,""),""))</f>
        <v>UDGUV</v>
      </c>
      <c r="S116" s="3">
        <f t="shared" si="1"/>
        <v>18</v>
      </c>
      <c r="T116" s="3" t="str">
        <f>_xlfn.XLOOKUP(C116,DB!$A$2:$A$255,DB!$D$2:$D$255,"")</f>
        <v>Sector 2</v>
      </c>
    </row>
    <row r="117" spans="1:20" x14ac:dyDescent="0.2">
      <c r="A117" s="20" t="s">
        <v>255</v>
      </c>
      <c r="B117" s="20" t="s">
        <v>18</v>
      </c>
      <c r="C117" s="20" t="s">
        <v>256</v>
      </c>
      <c r="D117" s="20" t="s">
        <v>54</v>
      </c>
      <c r="E117" s="20" t="s">
        <v>8052</v>
      </c>
      <c r="F117" s="21">
        <v>46322.781307870369</v>
      </c>
      <c r="G117" s="20" t="s">
        <v>22</v>
      </c>
      <c r="H117" s="20" t="s">
        <v>8053</v>
      </c>
      <c r="I117" s="22">
        <v>360</v>
      </c>
      <c r="J117" s="20" t="s">
        <v>23</v>
      </c>
      <c r="K117" s="20" t="s">
        <v>24</v>
      </c>
      <c r="L117" s="22">
        <v>872</v>
      </c>
      <c r="M117" s="20" t="s">
        <v>36</v>
      </c>
      <c r="N117" s="21">
        <v>46322.828275462962</v>
      </c>
      <c r="O117" s="22">
        <v>340</v>
      </c>
      <c r="P117" s="20" t="s">
        <v>26</v>
      </c>
      <c r="Q117" s="22">
        <v>190</v>
      </c>
      <c r="R117" s="3" t="str">
        <f>IF(OR(G117="12R",G117="12L"),_xlfn.XLOOKUP(C117,DB!$A$2:$A$255,DB!$B$2:$B$255,""),IF(OR(G117="30L",G117="30R"),_xlfn.XLOOKUP(C117,DB!$A$2:$A$255,DB!$C$2:$C$255,""),""))</f>
        <v>UDGUV</v>
      </c>
      <c r="S117" s="3">
        <f t="shared" si="1"/>
        <v>18</v>
      </c>
      <c r="T117" s="3" t="str">
        <f>_xlfn.XLOOKUP(C117,DB!$A$2:$A$255,DB!$D$2:$D$255,"")</f>
        <v>Sector 2</v>
      </c>
    </row>
    <row r="118" spans="1:20" x14ac:dyDescent="0.2">
      <c r="A118" s="20" t="s">
        <v>280</v>
      </c>
      <c r="B118" s="20" t="s">
        <v>18</v>
      </c>
      <c r="C118" s="20" t="s">
        <v>170</v>
      </c>
      <c r="D118" s="20" t="s">
        <v>34</v>
      </c>
      <c r="E118" s="20" t="s">
        <v>3907</v>
      </c>
      <c r="F118" s="21">
        <v>46322.782650462963</v>
      </c>
      <c r="G118" s="20" t="s">
        <v>22</v>
      </c>
      <c r="H118" s="20" t="s">
        <v>8054</v>
      </c>
      <c r="I118" s="22">
        <v>350</v>
      </c>
      <c r="J118" s="20" t="s">
        <v>23</v>
      </c>
      <c r="K118" s="20" t="s">
        <v>24</v>
      </c>
      <c r="L118" s="22">
        <v>354</v>
      </c>
      <c r="M118" s="20" t="s">
        <v>31</v>
      </c>
      <c r="N118" s="21">
        <v>46322.802627314813</v>
      </c>
      <c r="O118" s="22">
        <v>350</v>
      </c>
      <c r="P118" s="20" t="s">
        <v>26</v>
      </c>
      <c r="Q118" s="22">
        <v>40</v>
      </c>
      <c r="R118" s="3" t="str">
        <f>IF(OR(G118="12R",G118="12L"),_xlfn.XLOOKUP(C118,DB!$A$2:$A$255,DB!$B$2:$B$255,""),IF(OR(G118="30L",G118="30R"),_xlfn.XLOOKUP(C118,DB!$A$2:$A$255,DB!$C$2:$C$255,""),""))</f>
        <v>OMSUK</v>
      </c>
      <c r="S118" s="3">
        <f t="shared" si="1"/>
        <v>18</v>
      </c>
      <c r="T118" s="3" t="str">
        <f>_xlfn.XLOOKUP(C118,DB!$A$2:$A$255,DB!$D$2:$D$255,"")</f>
        <v>Sector 3</v>
      </c>
    </row>
    <row r="119" spans="1:20" x14ac:dyDescent="0.2">
      <c r="A119" s="20" t="s">
        <v>7514</v>
      </c>
      <c r="B119" s="20" t="s">
        <v>18</v>
      </c>
      <c r="C119" s="20" t="s">
        <v>43</v>
      </c>
      <c r="D119" s="20" t="s">
        <v>129</v>
      </c>
      <c r="E119" s="20" t="s">
        <v>6685</v>
      </c>
      <c r="F119" s="21">
        <v>46322.784039351856</v>
      </c>
      <c r="G119" s="20" t="s">
        <v>22</v>
      </c>
      <c r="H119" s="20" t="s">
        <v>8055</v>
      </c>
      <c r="I119" s="22">
        <v>380</v>
      </c>
      <c r="J119" s="20" t="s">
        <v>23</v>
      </c>
      <c r="K119" s="20" t="s">
        <v>24</v>
      </c>
      <c r="L119" s="22">
        <v>859</v>
      </c>
      <c r="M119" s="20" t="s">
        <v>46</v>
      </c>
      <c r="N119" s="21">
        <v>46322.831157407403</v>
      </c>
      <c r="O119" s="22">
        <v>380</v>
      </c>
      <c r="P119" s="20" t="s">
        <v>26</v>
      </c>
      <c r="Q119" s="22">
        <v>190</v>
      </c>
      <c r="R119" s="3" t="str">
        <f>IF(OR(G119="12R",G119="12L"),_xlfn.XLOOKUP(C119,DB!$A$2:$A$255,DB!$B$2:$B$255,""),IF(OR(G119="30L",G119="30R"),_xlfn.XLOOKUP(C119,DB!$A$2:$A$255,DB!$C$2:$C$255,""),""))</f>
        <v>UDGUV</v>
      </c>
      <c r="S119" s="3">
        <f t="shared" si="1"/>
        <v>18</v>
      </c>
      <c r="T119" s="3" t="str">
        <f>_xlfn.XLOOKUP(C119,DB!$A$2:$A$255,DB!$D$2:$D$255,"")</f>
        <v>Sector 2</v>
      </c>
    </row>
    <row r="120" spans="1:20" x14ac:dyDescent="0.2">
      <c r="A120" s="20" t="s">
        <v>258</v>
      </c>
      <c r="B120" s="20" t="s">
        <v>18</v>
      </c>
      <c r="C120" s="20" t="s">
        <v>128</v>
      </c>
      <c r="D120" s="20" t="s">
        <v>61</v>
      </c>
      <c r="E120" s="20" t="s">
        <v>4164</v>
      </c>
      <c r="F120" s="21">
        <v>46322.787847222222</v>
      </c>
      <c r="G120" s="20" t="s">
        <v>22</v>
      </c>
      <c r="H120" s="20" t="s">
        <v>8056</v>
      </c>
      <c r="I120" s="22">
        <v>340</v>
      </c>
      <c r="J120" s="20" t="s">
        <v>23</v>
      </c>
      <c r="K120" s="20" t="s">
        <v>24</v>
      </c>
      <c r="L120" s="22">
        <v>542</v>
      </c>
      <c r="M120" s="20" t="s">
        <v>130</v>
      </c>
      <c r="N120" s="21">
        <v>46322.817627314813</v>
      </c>
      <c r="O120" s="22">
        <v>340</v>
      </c>
      <c r="P120" s="20" t="s">
        <v>26</v>
      </c>
      <c r="Q120" s="22">
        <v>40</v>
      </c>
      <c r="R120" s="3" t="str">
        <f>IF(OR(G120="12R",G120="12L"),_xlfn.XLOOKUP(C120,DB!$A$2:$A$255,DB!$B$2:$B$255,""),IF(OR(G120="30L",G120="30R"),_xlfn.XLOOKUP(C120,DB!$A$2:$A$255,DB!$C$2:$C$255,""),""))</f>
        <v>ENEBA</v>
      </c>
      <c r="S120" s="3">
        <f t="shared" si="1"/>
        <v>18</v>
      </c>
      <c r="T120" s="3" t="str">
        <f>_xlfn.XLOOKUP(C120,DB!$A$2:$A$255,DB!$D$2:$D$255,"")</f>
        <v>Sector 3</v>
      </c>
    </row>
    <row r="121" spans="1:20" x14ac:dyDescent="0.2">
      <c r="A121" s="20" t="s">
        <v>257</v>
      </c>
      <c r="B121" s="20" t="s">
        <v>18</v>
      </c>
      <c r="C121" s="20" t="s">
        <v>122</v>
      </c>
      <c r="D121" s="20" t="s">
        <v>44</v>
      </c>
      <c r="E121" s="20" t="s">
        <v>1112</v>
      </c>
      <c r="F121" s="21">
        <v>46322.789629629631</v>
      </c>
      <c r="G121" s="20" t="s">
        <v>22</v>
      </c>
      <c r="H121" s="20" t="s">
        <v>8057</v>
      </c>
      <c r="I121" s="22">
        <v>340</v>
      </c>
      <c r="J121" s="20" t="s">
        <v>23</v>
      </c>
      <c r="K121" s="20" t="s">
        <v>24</v>
      </c>
      <c r="L121" s="22">
        <v>540</v>
      </c>
      <c r="M121" s="20" t="s">
        <v>130</v>
      </c>
      <c r="N121" s="21">
        <v>46322.820439814815</v>
      </c>
      <c r="O121" s="22">
        <v>320</v>
      </c>
      <c r="P121" s="20" t="s">
        <v>26</v>
      </c>
      <c r="Q121" s="22">
        <v>40</v>
      </c>
      <c r="R121" s="3" t="str">
        <f>IF(OR(G121="12R",G121="12L"),_xlfn.XLOOKUP(C121,DB!$A$2:$A$255,DB!$B$2:$B$255,""),IF(OR(G121="30L",G121="30R"),_xlfn.XLOOKUP(C121,DB!$A$2:$A$255,DB!$C$2:$C$255,""),""))</f>
        <v>ENEBA</v>
      </c>
      <c r="S121" s="3">
        <f t="shared" si="1"/>
        <v>18</v>
      </c>
      <c r="T121" s="3" t="str">
        <f>_xlfn.XLOOKUP(C121,DB!$A$2:$A$255,DB!$D$2:$D$255,"")</f>
        <v>Sector 3</v>
      </c>
    </row>
    <row r="122" spans="1:20" x14ac:dyDescent="0.2">
      <c r="A122" s="20" t="s">
        <v>621</v>
      </c>
      <c r="B122" s="20" t="s">
        <v>18</v>
      </c>
      <c r="C122" s="20" t="s">
        <v>28</v>
      </c>
      <c r="D122" s="20" t="s">
        <v>129</v>
      </c>
      <c r="E122" s="20" t="s">
        <v>8058</v>
      </c>
      <c r="F122" s="21">
        <v>46322.790810185186</v>
      </c>
      <c r="G122" s="20" t="s">
        <v>22</v>
      </c>
      <c r="H122" s="20" t="s">
        <v>8059</v>
      </c>
      <c r="I122" s="22">
        <v>380</v>
      </c>
      <c r="J122" s="20" t="s">
        <v>23</v>
      </c>
      <c r="K122" s="20" t="s">
        <v>24</v>
      </c>
      <c r="L122" s="22">
        <v>436</v>
      </c>
      <c r="M122" s="20" t="s">
        <v>204</v>
      </c>
      <c r="N122" s="21">
        <v>46322.815787037034</v>
      </c>
      <c r="O122" s="22">
        <v>380</v>
      </c>
      <c r="P122" s="20" t="s">
        <v>26</v>
      </c>
      <c r="Q122" s="22">
        <v>40</v>
      </c>
      <c r="R122" s="3" t="str">
        <f>IF(OR(G122="12R",G122="12L"),_xlfn.XLOOKUP(C122,DB!$A$2:$A$255,DB!$B$2:$B$255,""),IF(OR(G122="30L",G122="30R"),_xlfn.XLOOKUP(C122,DB!$A$2:$A$255,DB!$C$2:$C$255,""),""))</f>
        <v>OMSUK</v>
      </c>
      <c r="S122" s="3">
        <f t="shared" si="1"/>
        <v>18</v>
      </c>
      <c r="T122" s="3" t="str">
        <f>_xlfn.XLOOKUP(C122,DB!$A$2:$A$255,DB!$D$2:$D$255,"")</f>
        <v>Sector 3</v>
      </c>
    </row>
    <row r="123" spans="1:20" x14ac:dyDescent="0.2">
      <c r="A123" s="20" t="s">
        <v>7546</v>
      </c>
      <c r="B123" s="20" t="s">
        <v>18</v>
      </c>
      <c r="C123" s="20" t="s">
        <v>203</v>
      </c>
      <c r="D123" s="20" t="s">
        <v>20</v>
      </c>
      <c r="E123" s="20" t="s">
        <v>8060</v>
      </c>
      <c r="F123" s="21">
        <v>46322.792199074072</v>
      </c>
      <c r="G123" s="20" t="s">
        <v>22</v>
      </c>
      <c r="H123" s="20" t="s">
        <v>8061</v>
      </c>
      <c r="I123" s="22">
        <v>340</v>
      </c>
      <c r="J123" s="20" t="s">
        <v>23</v>
      </c>
      <c r="K123" s="20" t="s">
        <v>24</v>
      </c>
      <c r="L123" s="22">
        <v>435</v>
      </c>
      <c r="M123" s="20" t="s">
        <v>204</v>
      </c>
      <c r="N123" s="21">
        <v>46322.817835648151</v>
      </c>
      <c r="O123" s="22">
        <v>340</v>
      </c>
      <c r="P123" s="20" t="s">
        <v>26</v>
      </c>
      <c r="Q123" s="22">
        <v>40</v>
      </c>
      <c r="R123" s="3" t="str">
        <f>IF(OR(G123="12R",G123="12L"),_xlfn.XLOOKUP(C123,DB!$A$2:$A$255,DB!$B$2:$B$255,""),IF(OR(G123="30L",G123="30R"),_xlfn.XLOOKUP(C123,DB!$A$2:$A$255,DB!$C$2:$C$255,""),""))</f>
        <v>ENEBA</v>
      </c>
      <c r="S123" s="3">
        <f t="shared" si="1"/>
        <v>19</v>
      </c>
      <c r="T123" s="3" t="str">
        <f>_xlfn.XLOOKUP(C123,DB!$A$2:$A$255,DB!$D$2:$D$255,"")</f>
        <v>Sector 3</v>
      </c>
    </row>
    <row r="124" spans="1:20" x14ac:dyDescent="0.2">
      <c r="A124" s="20" t="s">
        <v>254</v>
      </c>
      <c r="B124" s="20" t="s">
        <v>18</v>
      </c>
      <c r="C124" s="20" t="s">
        <v>101</v>
      </c>
      <c r="D124" s="20" t="s">
        <v>54</v>
      </c>
      <c r="E124" s="20" t="s">
        <v>112</v>
      </c>
      <c r="F124" s="21">
        <v>46322.793680555551</v>
      </c>
      <c r="G124" s="20" t="s">
        <v>22</v>
      </c>
      <c r="H124" s="20" t="s">
        <v>8062</v>
      </c>
      <c r="I124" s="22">
        <v>360</v>
      </c>
      <c r="J124" s="20" t="s">
        <v>23</v>
      </c>
      <c r="K124" s="20" t="s">
        <v>24</v>
      </c>
      <c r="L124" s="22">
        <v>850</v>
      </c>
      <c r="M124" s="20" t="s">
        <v>46</v>
      </c>
      <c r="N124" s="21">
        <v>46322.840821759259</v>
      </c>
      <c r="O124" s="22">
        <v>360</v>
      </c>
      <c r="P124" s="20" t="s">
        <v>26</v>
      </c>
      <c r="Q124" s="22">
        <v>190</v>
      </c>
      <c r="R124" s="3" t="str">
        <f>IF(OR(G124="12R",G124="12L"),_xlfn.XLOOKUP(C124,DB!$A$2:$A$255,DB!$B$2:$B$255,""),IF(OR(G124="30L",G124="30R"),_xlfn.XLOOKUP(C124,DB!$A$2:$A$255,DB!$C$2:$C$255,""),""))</f>
        <v>UDGUV</v>
      </c>
      <c r="S124" s="3">
        <f t="shared" si="1"/>
        <v>19</v>
      </c>
      <c r="T124" s="3" t="str">
        <f>_xlfn.XLOOKUP(C124,DB!$A$2:$A$255,DB!$D$2:$D$255,"")</f>
        <v>Sector 2</v>
      </c>
    </row>
    <row r="125" spans="1:20" x14ac:dyDescent="0.2">
      <c r="A125" s="20" t="s">
        <v>339</v>
      </c>
      <c r="B125" s="20" t="s">
        <v>18</v>
      </c>
      <c r="C125" s="20" t="s">
        <v>193</v>
      </c>
      <c r="D125" s="20" t="s">
        <v>20</v>
      </c>
      <c r="E125" s="20" t="s">
        <v>579</v>
      </c>
      <c r="F125" s="21">
        <v>46322.795706018514</v>
      </c>
      <c r="G125" s="20" t="s">
        <v>22</v>
      </c>
      <c r="H125" s="20" t="s">
        <v>8063</v>
      </c>
      <c r="I125" s="22">
        <v>360</v>
      </c>
      <c r="J125" s="20" t="s">
        <v>23</v>
      </c>
      <c r="K125" s="20" t="s">
        <v>24</v>
      </c>
      <c r="L125" s="22">
        <v>826</v>
      </c>
      <c r="M125" s="20" t="s">
        <v>193</v>
      </c>
      <c r="N125" s="21">
        <v>46322.843726851846</v>
      </c>
      <c r="O125" s="22">
        <v>15</v>
      </c>
      <c r="P125" s="20" t="s">
        <v>26</v>
      </c>
      <c r="Q125" s="22">
        <v>190</v>
      </c>
      <c r="R125" s="3" t="str">
        <f>IF(OR(G125="12R",G125="12L"),_xlfn.XLOOKUP(C125,DB!$A$2:$A$255,DB!$B$2:$B$255,""),IF(OR(G125="30L",G125="30R"),_xlfn.XLOOKUP(C125,DB!$A$2:$A$255,DB!$C$2:$C$255,""),""))</f>
        <v>UDGUV</v>
      </c>
      <c r="S125" s="3">
        <f t="shared" si="1"/>
        <v>19</v>
      </c>
      <c r="T125" s="3" t="str">
        <f>_xlfn.XLOOKUP(C125,DB!$A$2:$A$255,DB!$D$2:$D$255,"")</f>
        <v>Sector 2</v>
      </c>
    </row>
    <row r="126" spans="1:20" x14ac:dyDescent="0.2">
      <c r="A126" s="20" t="s">
        <v>7499</v>
      </c>
      <c r="B126" s="20" t="s">
        <v>18</v>
      </c>
      <c r="C126" s="20" t="s">
        <v>144</v>
      </c>
      <c r="D126" s="20" t="s">
        <v>4607</v>
      </c>
      <c r="E126" s="20" t="s">
        <v>7512</v>
      </c>
      <c r="F126" s="21">
        <v>46322.797002314815</v>
      </c>
      <c r="G126" s="20" t="s">
        <v>22</v>
      </c>
      <c r="H126" s="20" t="s">
        <v>8064</v>
      </c>
      <c r="I126" s="22">
        <v>350</v>
      </c>
      <c r="J126" s="20" t="s">
        <v>23</v>
      </c>
      <c r="K126" s="20" t="s">
        <v>24</v>
      </c>
      <c r="L126" s="22">
        <v>351</v>
      </c>
      <c r="M126" s="20" t="s">
        <v>31</v>
      </c>
      <c r="N126" s="21">
        <v>46322.815844907411</v>
      </c>
      <c r="O126" s="22">
        <v>350</v>
      </c>
      <c r="P126" s="20" t="s">
        <v>41</v>
      </c>
      <c r="Q126" s="22">
        <v>40</v>
      </c>
      <c r="R126" s="3" t="str">
        <f>IF(OR(G126="12R",G126="12L"),_xlfn.XLOOKUP(C126,DB!$A$2:$A$255,DB!$B$2:$B$255,""),IF(OR(G126="30L",G126="30R"),_xlfn.XLOOKUP(C126,DB!$A$2:$A$255,DB!$C$2:$C$255,""),""))</f>
        <v>OMSUK</v>
      </c>
      <c r="S126" s="3">
        <f t="shared" si="1"/>
        <v>19</v>
      </c>
      <c r="T126" s="3" t="str">
        <f>_xlfn.XLOOKUP(C126,DB!$A$2:$A$255,DB!$D$2:$D$255,"")</f>
        <v>Sector 3</v>
      </c>
    </row>
    <row r="127" spans="1:20" x14ac:dyDescent="0.2">
      <c r="A127" s="20" t="s">
        <v>263</v>
      </c>
      <c r="B127" s="20" t="s">
        <v>18</v>
      </c>
      <c r="C127" s="20" t="s">
        <v>115</v>
      </c>
      <c r="D127" s="20" t="s">
        <v>44</v>
      </c>
      <c r="E127" s="20" t="s">
        <v>8065</v>
      </c>
      <c r="F127" s="21">
        <v>46322.799641203703</v>
      </c>
      <c r="G127" s="20" t="s">
        <v>22</v>
      </c>
      <c r="H127" s="20" t="s">
        <v>567</v>
      </c>
      <c r="I127" s="22">
        <v>350</v>
      </c>
      <c r="J127" s="20" t="s">
        <v>23</v>
      </c>
      <c r="K127" s="20" t="s">
        <v>24</v>
      </c>
      <c r="L127" s="22">
        <v>153</v>
      </c>
      <c r="M127" s="20" t="s">
        <v>117</v>
      </c>
      <c r="N127" s="21">
        <v>46322.810115740736</v>
      </c>
      <c r="O127" s="22">
        <v>268</v>
      </c>
      <c r="P127" s="20" t="s">
        <v>26</v>
      </c>
      <c r="Q127" s="22">
        <v>190</v>
      </c>
      <c r="R127" s="3" t="str">
        <f>IF(OR(G127="12R",G127="12L"),_xlfn.XLOOKUP(C127,DB!$A$2:$A$255,DB!$B$2:$B$255,""),IF(OR(G127="30L",G127="30R"),_xlfn.XLOOKUP(C127,DB!$A$2:$A$255,DB!$C$2:$C$255,""),""))</f>
        <v>TAKUX</v>
      </c>
      <c r="S127" s="3">
        <f t="shared" si="1"/>
        <v>19</v>
      </c>
      <c r="T127" s="3" t="str">
        <f>_xlfn.XLOOKUP(C127,DB!$A$2:$A$255,DB!$D$2:$D$255,"")</f>
        <v>Sector 7</v>
      </c>
    </row>
    <row r="128" spans="1:20" x14ac:dyDescent="0.2">
      <c r="A128" s="20" t="s">
        <v>245</v>
      </c>
      <c r="B128" s="20" t="s">
        <v>18</v>
      </c>
      <c r="C128" s="20" t="s">
        <v>246</v>
      </c>
      <c r="D128" s="20" t="s">
        <v>247</v>
      </c>
      <c r="E128" s="20" t="s">
        <v>6762</v>
      </c>
      <c r="F128" s="21">
        <v>46322.801030092596</v>
      </c>
      <c r="G128" s="20" t="s">
        <v>22</v>
      </c>
      <c r="H128" s="20" t="s">
        <v>8066</v>
      </c>
      <c r="I128" s="22">
        <v>100</v>
      </c>
      <c r="J128" s="20" t="s">
        <v>23</v>
      </c>
      <c r="K128" s="20" t="s">
        <v>24</v>
      </c>
      <c r="L128" s="22">
        <v>352</v>
      </c>
      <c r="M128" s="20" t="s">
        <v>246</v>
      </c>
      <c r="N128" s="21">
        <v>46322.856956018513</v>
      </c>
      <c r="O128" s="22">
        <v>0</v>
      </c>
      <c r="P128" s="20" t="s">
        <v>137</v>
      </c>
      <c r="Q128" s="22">
        <v>40</v>
      </c>
      <c r="R128" s="3" t="str">
        <f>IF(OR(G128="12R",G128="12L"),_xlfn.XLOOKUP(C128,DB!$A$2:$A$255,DB!$B$2:$B$255,""),IF(OR(G128="30L",G128="30R"),_xlfn.XLOOKUP(C128,DB!$A$2:$A$255,DB!$C$2:$C$255,""),""))</f>
        <v>CZM</v>
      </c>
      <c r="S128" s="3">
        <f t="shared" si="1"/>
        <v>19</v>
      </c>
      <c r="T128" s="3" t="str">
        <f>_xlfn.XLOOKUP(C128,DB!$A$2:$A$255,DB!$D$2:$D$255,"")</f>
        <v>Sector 7</v>
      </c>
    </row>
    <row r="129" spans="1:20" x14ac:dyDescent="0.2">
      <c r="A129" s="20" t="s">
        <v>3096</v>
      </c>
      <c r="B129" s="20" t="s">
        <v>18</v>
      </c>
      <c r="C129" s="20" t="s">
        <v>205</v>
      </c>
      <c r="D129" s="20" t="s">
        <v>34</v>
      </c>
      <c r="E129" s="20" t="s">
        <v>2586</v>
      </c>
      <c r="F129" s="21">
        <v>46322.802581018521</v>
      </c>
      <c r="G129" s="20" t="s">
        <v>22</v>
      </c>
      <c r="H129" s="20" t="s">
        <v>8067</v>
      </c>
      <c r="I129" s="22">
        <v>350</v>
      </c>
      <c r="J129" s="20" t="s">
        <v>23</v>
      </c>
      <c r="K129" s="20" t="s">
        <v>24</v>
      </c>
      <c r="L129" s="22">
        <v>134</v>
      </c>
      <c r="M129" s="20" t="s">
        <v>40</v>
      </c>
      <c r="N129" s="21">
        <v>46322.811666666668</v>
      </c>
      <c r="O129" s="22">
        <v>245</v>
      </c>
      <c r="P129" s="20" t="s">
        <v>26</v>
      </c>
      <c r="Q129" s="22">
        <v>190</v>
      </c>
      <c r="R129" s="3" t="str">
        <f>IF(OR(G129="12R",G129="12L"),_xlfn.XLOOKUP(C129,DB!$A$2:$A$255,DB!$B$2:$B$255,""),IF(OR(G129="30L",G129="30R"),_xlfn.XLOOKUP(C129,DB!$A$2:$A$255,DB!$C$2:$C$255,""),""))</f>
        <v>NUDAL</v>
      </c>
      <c r="S129" s="3">
        <f t="shared" si="1"/>
        <v>19</v>
      </c>
      <c r="T129" s="3" t="str">
        <f>_xlfn.XLOOKUP(C129,DB!$A$2:$A$255,DB!$D$2:$D$255,"")</f>
        <v>Sector 3</v>
      </c>
    </row>
    <row r="130" spans="1:20" x14ac:dyDescent="0.2">
      <c r="A130" s="20" t="s">
        <v>492</v>
      </c>
      <c r="B130" s="20" t="s">
        <v>18</v>
      </c>
      <c r="C130" s="20" t="s">
        <v>493</v>
      </c>
      <c r="D130" s="20" t="s">
        <v>29</v>
      </c>
      <c r="E130" s="20" t="s">
        <v>5495</v>
      </c>
      <c r="F130" s="21">
        <v>46322.805138888885</v>
      </c>
      <c r="G130" s="20" t="s">
        <v>22</v>
      </c>
      <c r="H130" s="20" t="s">
        <v>8068</v>
      </c>
      <c r="I130" s="22">
        <v>360</v>
      </c>
      <c r="J130" s="20" t="s">
        <v>23</v>
      </c>
      <c r="K130" s="20" t="s">
        <v>24</v>
      </c>
      <c r="L130" s="22">
        <v>440</v>
      </c>
      <c r="M130" s="20" t="s">
        <v>204</v>
      </c>
      <c r="N130" s="21">
        <v>46322.829907407402</v>
      </c>
      <c r="O130" s="22">
        <v>360</v>
      </c>
      <c r="P130" s="20" t="s">
        <v>26</v>
      </c>
      <c r="Q130" s="22">
        <v>40</v>
      </c>
      <c r="R130" s="3" t="str">
        <f>IF(OR(G130="12R",G130="12L"),_xlfn.XLOOKUP(C130,DB!$A$2:$A$255,DB!$B$2:$B$255,""),IF(OR(G130="30L",G130="30R"),_xlfn.XLOOKUP(C130,DB!$A$2:$A$255,DB!$C$2:$C$255,""),""))</f>
        <v>ENEBA</v>
      </c>
      <c r="S130" s="3">
        <f t="shared" si="1"/>
        <v>19</v>
      </c>
      <c r="T130" s="3" t="str">
        <f>_xlfn.XLOOKUP(C130,DB!$A$2:$A$255,DB!$D$2:$D$255,"")</f>
        <v>Sector 3</v>
      </c>
    </row>
    <row r="131" spans="1:20" x14ac:dyDescent="0.2">
      <c r="A131" s="20" t="s">
        <v>289</v>
      </c>
      <c r="B131" s="20" t="s">
        <v>18</v>
      </c>
      <c r="C131" s="20" t="s">
        <v>97</v>
      </c>
      <c r="D131" s="20" t="s">
        <v>20</v>
      </c>
      <c r="E131" s="20" t="s">
        <v>58</v>
      </c>
      <c r="F131" s="21">
        <v>46322.808819444443</v>
      </c>
      <c r="G131" s="20" t="s">
        <v>22</v>
      </c>
      <c r="H131" s="20" t="s">
        <v>5429</v>
      </c>
      <c r="I131" s="22">
        <v>360</v>
      </c>
      <c r="J131" s="20" t="s">
        <v>23</v>
      </c>
      <c r="K131" s="20" t="s">
        <v>24</v>
      </c>
      <c r="L131" s="22">
        <v>876</v>
      </c>
      <c r="M131" s="20" t="s">
        <v>99</v>
      </c>
      <c r="N131" s="21">
        <v>46322.857407407406</v>
      </c>
      <c r="O131" s="22">
        <v>238</v>
      </c>
      <c r="P131" s="20" t="s">
        <v>26</v>
      </c>
      <c r="Q131" s="22">
        <v>190</v>
      </c>
      <c r="R131" s="3" t="str">
        <f>IF(OR(G131="12R",G131="12L"),_xlfn.XLOOKUP(C131,DB!$A$2:$A$255,DB!$B$2:$B$255,""),IF(OR(G131="30L",G131="30R"),_xlfn.XLOOKUP(C131,DB!$A$2:$A$255,DB!$C$2:$C$255,""),""))</f>
        <v>UDGUV</v>
      </c>
      <c r="S131" s="3">
        <f t="shared" ref="S131:S194" si="2">HOUR(F131)</f>
        <v>19</v>
      </c>
      <c r="T131" s="3" t="str">
        <f>_xlfn.XLOOKUP(C131,DB!$A$2:$A$255,DB!$D$2:$D$255,"")</f>
        <v>Sector 2</v>
      </c>
    </row>
    <row r="132" spans="1:20" x14ac:dyDescent="0.2">
      <c r="A132" s="20" t="s">
        <v>316</v>
      </c>
      <c r="B132" s="20" t="s">
        <v>18</v>
      </c>
      <c r="C132" s="20" t="s">
        <v>317</v>
      </c>
      <c r="D132" s="20" t="s">
        <v>20</v>
      </c>
      <c r="E132" s="20" t="s">
        <v>8069</v>
      </c>
      <c r="F132" s="21">
        <v>46322.809745370367</v>
      </c>
      <c r="G132" s="20" t="s">
        <v>22</v>
      </c>
      <c r="H132" s="20" t="s">
        <v>8070</v>
      </c>
      <c r="I132" s="22">
        <v>280</v>
      </c>
      <c r="J132" s="20" t="s">
        <v>23</v>
      </c>
      <c r="K132" s="20" t="s">
        <v>24</v>
      </c>
      <c r="L132" s="22">
        <v>580</v>
      </c>
      <c r="M132" s="20" t="s">
        <v>130</v>
      </c>
      <c r="N132" s="21">
        <v>46322.84337962963</v>
      </c>
      <c r="O132" s="22">
        <v>320</v>
      </c>
      <c r="P132" s="20" t="s">
        <v>26</v>
      </c>
      <c r="Q132" s="22">
        <v>40</v>
      </c>
      <c r="R132" s="3" t="str">
        <f>IF(OR(G132="12R",G132="12L"),_xlfn.XLOOKUP(C132,DB!$A$2:$A$255,DB!$B$2:$B$255,""),IF(OR(G132="30L",G132="30R"),_xlfn.XLOOKUP(C132,DB!$A$2:$A$255,DB!$C$2:$C$255,""),""))</f>
        <v>UDGUV</v>
      </c>
      <c r="S132" s="3">
        <f t="shared" si="2"/>
        <v>19</v>
      </c>
      <c r="T132" s="3" t="str">
        <f>_xlfn.XLOOKUP(C132,DB!$A$2:$A$255,DB!$D$2:$D$255,"")</f>
        <v>Sector 2</v>
      </c>
    </row>
    <row r="133" spans="1:20" x14ac:dyDescent="0.2">
      <c r="A133" s="20" t="s">
        <v>192</v>
      </c>
      <c r="B133" s="20" t="s">
        <v>18</v>
      </c>
      <c r="C133" s="20" t="s">
        <v>193</v>
      </c>
      <c r="D133" s="20" t="s">
        <v>34</v>
      </c>
      <c r="E133" s="20" t="s">
        <v>391</v>
      </c>
      <c r="F133" s="21">
        <v>46322.810601851852</v>
      </c>
      <c r="G133" s="20" t="s">
        <v>22</v>
      </c>
      <c r="H133" s="20" t="s">
        <v>8071</v>
      </c>
      <c r="I133" s="22">
        <v>380</v>
      </c>
      <c r="J133" s="20" t="s">
        <v>23</v>
      </c>
      <c r="K133" s="20" t="s">
        <v>24</v>
      </c>
      <c r="L133" s="22">
        <v>832</v>
      </c>
      <c r="M133" s="20" t="s">
        <v>193</v>
      </c>
      <c r="N133" s="21">
        <v>46322.858113425929</v>
      </c>
      <c r="O133" s="22">
        <v>15</v>
      </c>
      <c r="P133" s="20" t="s">
        <v>26</v>
      </c>
      <c r="Q133" s="22">
        <v>190</v>
      </c>
      <c r="R133" s="3" t="str">
        <f>IF(OR(G133="12R",G133="12L"),_xlfn.XLOOKUP(C133,DB!$A$2:$A$255,DB!$B$2:$B$255,""),IF(OR(G133="30L",G133="30R"),_xlfn.XLOOKUP(C133,DB!$A$2:$A$255,DB!$C$2:$C$255,""),""))</f>
        <v>UDGUV</v>
      </c>
      <c r="S133" s="3">
        <f t="shared" si="2"/>
        <v>19</v>
      </c>
      <c r="T133" s="3" t="str">
        <f>_xlfn.XLOOKUP(C133,DB!$A$2:$A$255,DB!$D$2:$D$255,"")</f>
        <v>Sector 2</v>
      </c>
    </row>
    <row r="134" spans="1:20" x14ac:dyDescent="0.2">
      <c r="A134" s="20" t="s">
        <v>270</v>
      </c>
      <c r="B134" s="20" t="s">
        <v>18</v>
      </c>
      <c r="C134" s="20" t="s">
        <v>134</v>
      </c>
      <c r="D134" s="20" t="s">
        <v>61</v>
      </c>
      <c r="E134" s="20" t="s">
        <v>6117</v>
      </c>
      <c r="F134" s="21">
        <v>46322.811469907407</v>
      </c>
      <c r="G134" s="20" t="s">
        <v>22</v>
      </c>
      <c r="H134" s="20" t="s">
        <v>8072</v>
      </c>
      <c r="I134" s="22">
        <v>350</v>
      </c>
      <c r="J134" s="20" t="s">
        <v>23</v>
      </c>
      <c r="K134" s="20" t="s">
        <v>24</v>
      </c>
      <c r="L134" s="22">
        <v>364</v>
      </c>
      <c r="M134" s="20" t="s">
        <v>31</v>
      </c>
      <c r="N134" s="21">
        <v>46322.833437499998</v>
      </c>
      <c r="O134" s="22">
        <v>314</v>
      </c>
      <c r="P134" s="20" t="s">
        <v>26</v>
      </c>
      <c r="Q134" s="22">
        <v>40</v>
      </c>
      <c r="R134" s="3" t="str">
        <f>IF(OR(G134="12R",G134="12L"),_xlfn.XLOOKUP(C134,DB!$A$2:$A$255,DB!$B$2:$B$255,""),IF(OR(G134="30L",G134="30R"),_xlfn.XLOOKUP(C134,DB!$A$2:$A$255,DB!$C$2:$C$255,""),""))</f>
        <v>ENEBA</v>
      </c>
      <c r="S134" s="3">
        <f t="shared" si="2"/>
        <v>19</v>
      </c>
      <c r="T134" s="3" t="str">
        <f>_xlfn.XLOOKUP(C134,DB!$A$2:$A$255,DB!$D$2:$D$255,"")</f>
        <v>Sector 3</v>
      </c>
    </row>
    <row r="135" spans="1:20" x14ac:dyDescent="0.2">
      <c r="A135" s="20" t="s">
        <v>278</v>
      </c>
      <c r="B135" s="20" t="s">
        <v>18</v>
      </c>
      <c r="C135" s="20" t="s">
        <v>33</v>
      </c>
      <c r="D135" s="20" t="s">
        <v>34</v>
      </c>
      <c r="E135" s="20" t="s">
        <v>870</v>
      </c>
      <c r="F135" s="21">
        <v>46322.8125</v>
      </c>
      <c r="G135" s="20" t="s">
        <v>22</v>
      </c>
      <c r="H135" s="20" t="s">
        <v>8073</v>
      </c>
      <c r="I135" s="22">
        <v>360</v>
      </c>
      <c r="J135" s="20" t="s">
        <v>23</v>
      </c>
      <c r="K135" s="20" t="s">
        <v>24</v>
      </c>
      <c r="L135" s="22">
        <v>866</v>
      </c>
      <c r="M135" s="20" t="s">
        <v>36</v>
      </c>
      <c r="N135" s="21">
        <v>46322.860532407409</v>
      </c>
      <c r="O135" s="22">
        <v>360</v>
      </c>
      <c r="P135" s="20" t="s">
        <v>26</v>
      </c>
      <c r="Q135" s="22">
        <v>190</v>
      </c>
      <c r="R135" s="3" t="str">
        <f>IF(OR(G135="12R",G135="12L"),_xlfn.XLOOKUP(C135,DB!$A$2:$A$255,DB!$B$2:$B$255,""),IF(OR(G135="30L",G135="30R"),_xlfn.XLOOKUP(C135,DB!$A$2:$A$255,DB!$C$2:$C$255,""),""))</f>
        <v>UDGUV</v>
      </c>
      <c r="S135" s="3">
        <f t="shared" si="2"/>
        <v>19</v>
      </c>
      <c r="T135" s="3" t="str">
        <f>_xlfn.XLOOKUP(C135,DB!$A$2:$A$255,DB!$D$2:$D$255,"")</f>
        <v>Sector 2</v>
      </c>
    </row>
    <row r="136" spans="1:20" x14ac:dyDescent="0.2">
      <c r="A136" s="20" t="s">
        <v>275</v>
      </c>
      <c r="B136" s="20" t="s">
        <v>18</v>
      </c>
      <c r="C136" s="20" t="s">
        <v>276</v>
      </c>
      <c r="D136" s="20" t="s">
        <v>44</v>
      </c>
      <c r="E136" s="20" t="s">
        <v>8074</v>
      </c>
      <c r="F136" s="21">
        <v>46322.814074074078</v>
      </c>
      <c r="G136" s="20" t="s">
        <v>22</v>
      </c>
      <c r="H136" s="20" t="s">
        <v>8075</v>
      </c>
      <c r="I136" s="22">
        <v>340</v>
      </c>
      <c r="J136" s="20" t="s">
        <v>23</v>
      </c>
      <c r="K136" s="20" t="s">
        <v>24</v>
      </c>
      <c r="L136" s="22">
        <v>881</v>
      </c>
      <c r="M136" s="20" t="s">
        <v>780</v>
      </c>
      <c r="N136" s="21">
        <v>46322.862013888887</v>
      </c>
      <c r="O136" s="22">
        <v>340</v>
      </c>
      <c r="P136" s="20" t="s">
        <v>26</v>
      </c>
      <c r="Q136" s="22">
        <v>190</v>
      </c>
      <c r="R136" s="3" t="str">
        <f>IF(OR(G136="12R",G136="12L"),_xlfn.XLOOKUP(C136,DB!$A$2:$A$255,DB!$B$2:$B$255,""),IF(OR(G136="30L",G136="30R"),_xlfn.XLOOKUP(C136,DB!$A$2:$A$255,DB!$C$2:$C$255,""),""))</f>
        <v>UDGUV</v>
      </c>
      <c r="S136" s="3">
        <f t="shared" si="2"/>
        <v>19</v>
      </c>
      <c r="T136" s="3" t="str">
        <f>_xlfn.XLOOKUP(C136,DB!$A$2:$A$255,DB!$D$2:$D$255,"")</f>
        <v>Sector 2</v>
      </c>
    </row>
    <row r="137" spans="1:20" x14ac:dyDescent="0.2">
      <c r="A137" s="20" t="s">
        <v>272</v>
      </c>
      <c r="B137" s="20" t="s">
        <v>18</v>
      </c>
      <c r="C137" s="20" t="s">
        <v>273</v>
      </c>
      <c r="D137" s="20" t="s">
        <v>61</v>
      </c>
      <c r="E137" s="20" t="s">
        <v>468</v>
      </c>
      <c r="F137" s="21">
        <v>46322.815798611111</v>
      </c>
      <c r="G137" s="20" t="s">
        <v>22</v>
      </c>
      <c r="H137" s="20" t="s">
        <v>8076</v>
      </c>
      <c r="I137" s="22">
        <v>320</v>
      </c>
      <c r="J137" s="20" t="s">
        <v>23</v>
      </c>
      <c r="K137" s="20" t="s">
        <v>24</v>
      </c>
      <c r="L137" s="22">
        <v>867</v>
      </c>
      <c r="M137" s="20" t="s">
        <v>36</v>
      </c>
      <c r="N137" s="21">
        <v>46322.86246527778</v>
      </c>
      <c r="O137" s="22">
        <v>320</v>
      </c>
      <c r="P137" s="20" t="s">
        <v>26</v>
      </c>
      <c r="Q137" s="22">
        <v>190</v>
      </c>
      <c r="R137" s="3" t="str">
        <f>IF(OR(G137="12R",G137="12L"),_xlfn.XLOOKUP(C137,DB!$A$2:$A$255,DB!$B$2:$B$255,""),IF(OR(G137="30L",G137="30R"),_xlfn.XLOOKUP(C137,DB!$A$2:$A$255,DB!$C$2:$C$255,""),""))</f>
        <v>UDGUV</v>
      </c>
      <c r="S137" s="3">
        <f t="shared" si="2"/>
        <v>19</v>
      </c>
      <c r="T137" s="3" t="str">
        <f>_xlfn.XLOOKUP(C137,DB!$A$2:$A$255,DB!$D$2:$D$255,"")</f>
        <v>Sector 2</v>
      </c>
    </row>
    <row r="138" spans="1:20" x14ac:dyDescent="0.2">
      <c r="A138" s="20" t="s">
        <v>242</v>
      </c>
      <c r="B138" s="20" t="s">
        <v>18</v>
      </c>
      <c r="C138" s="20" t="s">
        <v>203</v>
      </c>
      <c r="D138" s="20" t="s">
        <v>61</v>
      </c>
      <c r="E138" s="20" t="s">
        <v>7461</v>
      </c>
      <c r="F138" s="21">
        <v>46322.816689814819</v>
      </c>
      <c r="G138" s="20" t="s">
        <v>22</v>
      </c>
      <c r="H138" s="20" t="s">
        <v>8077</v>
      </c>
      <c r="I138" s="22">
        <v>330</v>
      </c>
      <c r="J138" s="20" t="s">
        <v>23</v>
      </c>
      <c r="K138" s="20" t="s">
        <v>24</v>
      </c>
      <c r="L138" s="22">
        <v>359</v>
      </c>
      <c r="M138" s="20" t="s">
        <v>31</v>
      </c>
      <c r="N138" s="21">
        <v>46322.837337962963</v>
      </c>
      <c r="O138" s="22">
        <v>330</v>
      </c>
      <c r="P138" s="20" t="s">
        <v>26</v>
      </c>
      <c r="Q138" s="22">
        <v>40</v>
      </c>
      <c r="R138" s="3" t="str">
        <f>IF(OR(G138="12R",G138="12L"),_xlfn.XLOOKUP(C138,DB!$A$2:$A$255,DB!$B$2:$B$255,""),IF(OR(G138="30L",G138="30R"),_xlfn.XLOOKUP(C138,DB!$A$2:$A$255,DB!$C$2:$C$255,""),""))</f>
        <v>ENEBA</v>
      </c>
      <c r="S138" s="3">
        <f t="shared" si="2"/>
        <v>19</v>
      </c>
      <c r="T138" s="3" t="str">
        <f>_xlfn.XLOOKUP(C138,DB!$A$2:$A$255,DB!$D$2:$D$255,"")</f>
        <v>Sector 3</v>
      </c>
    </row>
    <row r="139" spans="1:20" x14ac:dyDescent="0.2">
      <c r="A139" s="20" t="s">
        <v>287</v>
      </c>
      <c r="B139" s="20" t="s">
        <v>18</v>
      </c>
      <c r="C139" s="20" t="s">
        <v>43</v>
      </c>
      <c r="D139" s="20" t="s">
        <v>44</v>
      </c>
      <c r="E139" s="20" t="s">
        <v>288</v>
      </c>
      <c r="F139" s="21">
        <v>46322.819201388891</v>
      </c>
      <c r="G139" s="20" t="s">
        <v>22</v>
      </c>
      <c r="H139" s="20" t="s">
        <v>8078</v>
      </c>
      <c r="I139" s="22">
        <v>360</v>
      </c>
      <c r="J139" s="20" t="s">
        <v>23</v>
      </c>
      <c r="K139" s="20" t="s">
        <v>24</v>
      </c>
      <c r="L139" s="22">
        <v>859</v>
      </c>
      <c r="M139" s="20" t="s">
        <v>46</v>
      </c>
      <c r="N139" s="21">
        <v>46322.866354166668</v>
      </c>
      <c r="O139" s="22">
        <v>360</v>
      </c>
      <c r="P139" s="20" t="s">
        <v>26</v>
      </c>
      <c r="Q139" s="22">
        <v>190</v>
      </c>
      <c r="R139" s="3" t="str">
        <f>IF(OR(G139="12R",G139="12L"),_xlfn.XLOOKUP(C139,DB!$A$2:$A$255,DB!$B$2:$B$255,""),IF(OR(G139="30L",G139="30R"),_xlfn.XLOOKUP(C139,DB!$A$2:$A$255,DB!$C$2:$C$255,""),""))</f>
        <v>UDGUV</v>
      </c>
      <c r="S139" s="3">
        <f t="shared" si="2"/>
        <v>19</v>
      </c>
      <c r="T139" s="3" t="str">
        <f>_xlfn.XLOOKUP(C139,DB!$A$2:$A$255,DB!$D$2:$D$255,"")</f>
        <v>Sector 2</v>
      </c>
    </row>
    <row r="140" spans="1:20" x14ac:dyDescent="0.2">
      <c r="A140" s="20" t="s">
        <v>237</v>
      </c>
      <c r="B140" s="20" t="s">
        <v>18</v>
      </c>
      <c r="C140" s="20" t="s">
        <v>238</v>
      </c>
      <c r="D140" s="20" t="s">
        <v>29</v>
      </c>
      <c r="E140" s="20" t="s">
        <v>4487</v>
      </c>
      <c r="F140" s="21">
        <v>46322.822187500002</v>
      </c>
      <c r="G140" s="20" t="s">
        <v>22</v>
      </c>
      <c r="H140" s="20" t="s">
        <v>8079</v>
      </c>
      <c r="I140" s="22">
        <v>370</v>
      </c>
      <c r="J140" s="20" t="s">
        <v>23</v>
      </c>
      <c r="K140" s="20" t="s">
        <v>24</v>
      </c>
      <c r="L140" s="22">
        <v>352</v>
      </c>
      <c r="M140" s="20" t="s">
        <v>31</v>
      </c>
      <c r="N140" s="21">
        <v>46322.842534722222</v>
      </c>
      <c r="O140" s="22">
        <v>350</v>
      </c>
      <c r="P140" s="20" t="s">
        <v>26</v>
      </c>
      <c r="Q140" s="22">
        <v>40</v>
      </c>
      <c r="R140" s="3" t="str">
        <f>IF(OR(G140="12R",G140="12L"),_xlfn.XLOOKUP(C140,DB!$A$2:$A$255,DB!$B$2:$B$255,""),IF(OR(G140="30L",G140="30R"),_xlfn.XLOOKUP(C140,DB!$A$2:$A$255,DB!$C$2:$C$255,""),""))</f>
        <v>OMSUK</v>
      </c>
      <c r="S140" s="3">
        <f t="shared" si="2"/>
        <v>19</v>
      </c>
      <c r="T140" s="3" t="str">
        <f>_xlfn.XLOOKUP(C140,DB!$A$2:$A$255,DB!$D$2:$D$255,"")</f>
        <v>Sector 3</v>
      </c>
    </row>
    <row r="141" spans="1:20" x14ac:dyDescent="0.2">
      <c r="A141" s="20" t="s">
        <v>259</v>
      </c>
      <c r="B141" s="20" t="s">
        <v>18</v>
      </c>
      <c r="C141" s="20" t="s">
        <v>260</v>
      </c>
      <c r="D141" s="20" t="s">
        <v>261</v>
      </c>
      <c r="E141" s="20" t="s">
        <v>8080</v>
      </c>
      <c r="F141" s="21">
        <v>46322.824328703704</v>
      </c>
      <c r="G141" s="20" t="s">
        <v>22</v>
      </c>
      <c r="H141" s="20" t="s">
        <v>8081</v>
      </c>
      <c r="I141" s="22">
        <v>350</v>
      </c>
      <c r="J141" s="20" t="s">
        <v>23</v>
      </c>
      <c r="K141" s="20" t="s">
        <v>24</v>
      </c>
      <c r="L141" s="22">
        <v>229</v>
      </c>
      <c r="M141" s="20" t="s">
        <v>383</v>
      </c>
      <c r="N141" s="21">
        <v>46322.838460648149</v>
      </c>
      <c r="O141" s="22">
        <v>294</v>
      </c>
      <c r="P141" s="20" t="s">
        <v>41</v>
      </c>
      <c r="Q141" s="22">
        <v>40</v>
      </c>
      <c r="R141" s="3" t="str">
        <f>IF(OR(G141="12R",G141="12L"),_xlfn.XLOOKUP(C141,DB!$A$2:$A$255,DB!$B$2:$B$255,""),IF(OR(G141="30L",G141="30R"),_xlfn.XLOOKUP(C141,DB!$A$2:$A$255,DB!$C$2:$C$255,""),""))</f>
        <v>NUDAL</v>
      </c>
      <c r="S141" s="3">
        <f t="shared" si="2"/>
        <v>19</v>
      </c>
      <c r="T141" s="3" t="str">
        <f>_xlfn.XLOOKUP(C141,DB!$A$2:$A$255,DB!$D$2:$D$255,"")</f>
        <v>Sector 3</v>
      </c>
    </row>
    <row r="142" spans="1:20" x14ac:dyDescent="0.2">
      <c r="A142" s="20" t="s">
        <v>285</v>
      </c>
      <c r="B142" s="20" t="s">
        <v>18</v>
      </c>
      <c r="C142" s="20" t="s">
        <v>199</v>
      </c>
      <c r="D142" s="20" t="s">
        <v>61</v>
      </c>
      <c r="E142" s="20" t="s">
        <v>8082</v>
      </c>
      <c r="F142" s="21">
        <v>46322.826481481483</v>
      </c>
      <c r="G142" s="20" t="s">
        <v>22</v>
      </c>
      <c r="H142" s="20" t="s">
        <v>8083</v>
      </c>
      <c r="I142" s="22">
        <v>330</v>
      </c>
      <c r="J142" s="20" t="s">
        <v>23</v>
      </c>
      <c r="K142" s="20" t="s">
        <v>24</v>
      </c>
      <c r="L142" s="22">
        <v>365</v>
      </c>
      <c r="M142" s="20" t="s">
        <v>31</v>
      </c>
      <c r="N142" s="21">
        <v>46322.84778935185</v>
      </c>
      <c r="O142" s="22">
        <v>330</v>
      </c>
      <c r="P142" s="20" t="s">
        <v>26</v>
      </c>
      <c r="Q142" s="22">
        <v>40</v>
      </c>
      <c r="R142" s="3" t="str">
        <f>IF(OR(G142="12R",G142="12L"),_xlfn.XLOOKUP(C142,DB!$A$2:$A$255,DB!$B$2:$B$255,""),IF(OR(G142="30L",G142="30R"),_xlfn.XLOOKUP(C142,DB!$A$2:$A$255,DB!$C$2:$C$255,""),""))</f>
        <v>OMSUK</v>
      </c>
      <c r="S142" s="3">
        <f t="shared" si="2"/>
        <v>19</v>
      </c>
      <c r="T142" s="3" t="str">
        <f>_xlfn.XLOOKUP(C142,DB!$A$2:$A$255,DB!$D$2:$D$255,"")</f>
        <v>Sector 3</v>
      </c>
    </row>
    <row r="143" spans="1:20" x14ac:dyDescent="0.2">
      <c r="A143" s="20" t="s">
        <v>265</v>
      </c>
      <c r="B143" s="20" t="s">
        <v>18</v>
      </c>
      <c r="C143" s="20" t="s">
        <v>148</v>
      </c>
      <c r="D143" s="20" t="s">
        <v>29</v>
      </c>
      <c r="E143" s="20" t="s">
        <v>8084</v>
      </c>
      <c r="F143" s="21">
        <v>46322.829548611116</v>
      </c>
      <c r="G143" s="20" t="s">
        <v>22</v>
      </c>
      <c r="H143" s="20" t="s">
        <v>1212</v>
      </c>
      <c r="I143" s="22">
        <v>390</v>
      </c>
      <c r="J143" s="20" t="s">
        <v>23</v>
      </c>
      <c r="K143" s="20" t="s">
        <v>24</v>
      </c>
      <c r="L143" s="22">
        <v>135</v>
      </c>
      <c r="M143" s="20" t="s">
        <v>40</v>
      </c>
      <c r="N143" s="21">
        <v>46322.839062500003</v>
      </c>
      <c r="O143" s="22">
        <v>245</v>
      </c>
      <c r="P143" s="20" t="s">
        <v>26</v>
      </c>
      <c r="Q143" s="22">
        <v>190</v>
      </c>
      <c r="R143" s="3" t="str">
        <f>IF(OR(G143="12R",G143="12L"),_xlfn.XLOOKUP(C143,DB!$A$2:$A$255,DB!$B$2:$B$255,""),IF(OR(G143="30L",G143="30R"),_xlfn.XLOOKUP(C143,DB!$A$2:$A$255,DB!$C$2:$C$255,""),""))</f>
        <v>NUDAL</v>
      </c>
      <c r="S143" s="3">
        <f t="shared" si="2"/>
        <v>19</v>
      </c>
      <c r="T143" s="3" t="str">
        <f>_xlfn.XLOOKUP(C143,DB!$A$2:$A$255,DB!$D$2:$D$255,"")</f>
        <v>Sector 3</v>
      </c>
    </row>
    <row r="144" spans="1:20" x14ac:dyDescent="0.2">
      <c r="A144" s="20" t="s">
        <v>494</v>
      </c>
      <c r="B144" s="20" t="s">
        <v>18</v>
      </c>
      <c r="C144" s="20" t="s">
        <v>282</v>
      </c>
      <c r="D144" s="20" t="s">
        <v>29</v>
      </c>
      <c r="E144" s="20" t="s">
        <v>2144</v>
      </c>
      <c r="F144" s="21">
        <v>46322.831192129626</v>
      </c>
      <c r="G144" s="20" t="s">
        <v>22</v>
      </c>
      <c r="H144" s="20" t="s">
        <v>8085</v>
      </c>
      <c r="I144" s="22">
        <v>370</v>
      </c>
      <c r="J144" s="20" t="s">
        <v>23</v>
      </c>
      <c r="K144" s="20" t="s">
        <v>24</v>
      </c>
      <c r="L144" s="22">
        <v>353</v>
      </c>
      <c r="M144" s="20" t="s">
        <v>31</v>
      </c>
      <c r="N144" s="21">
        <v>46322.850902777776</v>
      </c>
      <c r="O144" s="22">
        <v>310</v>
      </c>
      <c r="P144" s="20" t="s">
        <v>26</v>
      </c>
      <c r="Q144" s="22">
        <v>40</v>
      </c>
      <c r="R144" s="3" t="str">
        <f>IF(OR(G144="12R",G144="12L"),_xlfn.XLOOKUP(C144,DB!$A$2:$A$255,DB!$B$2:$B$255,""),IF(OR(G144="30L",G144="30R"),_xlfn.XLOOKUP(C144,DB!$A$2:$A$255,DB!$C$2:$C$255,""),""))</f>
        <v>OMSUK</v>
      </c>
      <c r="S144" s="3">
        <f t="shared" si="2"/>
        <v>19</v>
      </c>
      <c r="T144" s="3" t="str">
        <f>_xlfn.XLOOKUP(C144,DB!$A$2:$A$255,DB!$D$2:$D$255,"")</f>
        <v>Sector 3</v>
      </c>
    </row>
    <row r="145" spans="1:20" x14ac:dyDescent="0.2">
      <c r="A145" s="20" t="s">
        <v>856</v>
      </c>
      <c r="B145" s="20" t="s">
        <v>18</v>
      </c>
      <c r="C145" s="20" t="s">
        <v>203</v>
      </c>
      <c r="D145" s="20" t="s">
        <v>129</v>
      </c>
      <c r="E145" s="20" t="s">
        <v>4568</v>
      </c>
      <c r="F145" s="21">
        <v>46322.832708333328</v>
      </c>
      <c r="G145" s="20" t="s">
        <v>22</v>
      </c>
      <c r="H145" s="20" t="s">
        <v>8086</v>
      </c>
      <c r="I145" s="22">
        <v>360</v>
      </c>
      <c r="J145" s="20" t="s">
        <v>23</v>
      </c>
      <c r="K145" s="20" t="s">
        <v>24</v>
      </c>
      <c r="L145" s="22">
        <v>424</v>
      </c>
      <c r="M145" s="20" t="s">
        <v>204</v>
      </c>
      <c r="N145" s="21">
        <v>46322.856759259259</v>
      </c>
      <c r="O145" s="22">
        <v>360</v>
      </c>
      <c r="P145" s="20" t="s">
        <v>26</v>
      </c>
      <c r="Q145" s="22">
        <v>40</v>
      </c>
      <c r="R145" s="3" t="str">
        <f>IF(OR(G145="12R",G145="12L"),_xlfn.XLOOKUP(C145,DB!$A$2:$A$255,DB!$B$2:$B$255,""),IF(OR(G145="30L",G145="30R"),_xlfn.XLOOKUP(C145,DB!$A$2:$A$255,DB!$C$2:$C$255,""),""))</f>
        <v>ENEBA</v>
      </c>
      <c r="S145" s="3">
        <f t="shared" si="2"/>
        <v>19</v>
      </c>
      <c r="T145" s="3" t="str">
        <f>_xlfn.XLOOKUP(C145,DB!$A$2:$A$255,DB!$D$2:$D$255,"")</f>
        <v>Sector 3</v>
      </c>
    </row>
    <row r="146" spans="1:20" x14ac:dyDescent="0.2">
      <c r="A146" s="20" t="s">
        <v>294</v>
      </c>
      <c r="B146" s="20" t="s">
        <v>18</v>
      </c>
      <c r="C146" s="20" t="s">
        <v>101</v>
      </c>
      <c r="D146" s="20" t="s">
        <v>54</v>
      </c>
      <c r="E146" s="20" t="s">
        <v>720</v>
      </c>
      <c r="F146" s="21">
        <v>46322.836631944447</v>
      </c>
      <c r="G146" s="20" t="s">
        <v>22</v>
      </c>
      <c r="H146" s="20" t="s">
        <v>8087</v>
      </c>
      <c r="I146" s="22">
        <v>380</v>
      </c>
      <c r="J146" s="20" t="s">
        <v>23</v>
      </c>
      <c r="K146" s="20" t="s">
        <v>24</v>
      </c>
      <c r="L146" s="22">
        <v>859</v>
      </c>
      <c r="M146" s="20" t="s">
        <v>46</v>
      </c>
      <c r="N146" s="21">
        <v>46322.883831018524</v>
      </c>
      <c r="O146" s="22">
        <v>380</v>
      </c>
      <c r="P146" s="20" t="s">
        <v>26</v>
      </c>
      <c r="Q146" s="22">
        <v>190</v>
      </c>
      <c r="R146" s="3" t="str">
        <f>IF(OR(G146="12R",G146="12L"),_xlfn.XLOOKUP(C146,DB!$A$2:$A$255,DB!$B$2:$B$255,""),IF(OR(G146="30L",G146="30R"),_xlfn.XLOOKUP(C146,DB!$A$2:$A$255,DB!$C$2:$C$255,""),""))</f>
        <v>UDGUV</v>
      </c>
      <c r="S146" s="3">
        <f t="shared" si="2"/>
        <v>20</v>
      </c>
      <c r="T146" s="3" t="str">
        <f>_xlfn.XLOOKUP(C146,DB!$A$2:$A$255,DB!$D$2:$D$255,"")</f>
        <v>Sector 2</v>
      </c>
    </row>
    <row r="147" spans="1:20" x14ac:dyDescent="0.2">
      <c r="A147" s="20" t="s">
        <v>858</v>
      </c>
      <c r="B147" s="20" t="s">
        <v>18</v>
      </c>
      <c r="C147" s="20" t="s">
        <v>128</v>
      </c>
      <c r="D147" s="20" t="s">
        <v>129</v>
      </c>
      <c r="E147" s="20" t="s">
        <v>8088</v>
      </c>
      <c r="F147" s="21">
        <v>46322.83766203704</v>
      </c>
      <c r="G147" s="20" t="s">
        <v>22</v>
      </c>
      <c r="H147" s="20" t="s">
        <v>8089</v>
      </c>
      <c r="I147" s="22">
        <v>360</v>
      </c>
      <c r="J147" s="20" t="s">
        <v>23</v>
      </c>
      <c r="K147" s="20" t="s">
        <v>24</v>
      </c>
      <c r="L147" s="22">
        <v>532</v>
      </c>
      <c r="M147" s="20" t="s">
        <v>130</v>
      </c>
      <c r="N147" s="21">
        <v>46322.867974537032</v>
      </c>
      <c r="O147" s="22">
        <v>360</v>
      </c>
      <c r="P147" s="20" t="s">
        <v>26</v>
      </c>
      <c r="Q147" s="22">
        <v>40</v>
      </c>
      <c r="R147" s="3" t="str">
        <f>IF(OR(G147="12R",G147="12L"),_xlfn.XLOOKUP(C147,DB!$A$2:$A$255,DB!$B$2:$B$255,""),IF(OR(G147="30L",G147="30R"),_xlfn.XLOOKUP(C147,DB!$A$2:$A$255,DB!$C$2:$C$255,""),""))</f>
        <v>ENEBA</v>
      </c>
      <c r="S147" s="3">
        <f t="shared" si="2"/>
        <v>20</v>
      </c>
      <c r="T147" s="3" t="str">
        <f>_xlfn.XLOOKUP(C147,DB!$A$2:$A$255,DB!$D$2:$D$255,"")</f>
        <v>Sector 3</v>
      </c>
    </row>
    <row r="148" spans="1:20" x14ac:dyDescent="0.2">
      <c r="A148" s="20" t="s">
        <v>8090</v>
      </c>
      <c r="B148" s="20" t="s">
        <v>18</v>
      </c>
      <c r="C148" s="20" t="s">
        <v>144</v>
      </c>
      <c r="D148" s="20" t="s">
        <v>29</v>
      </c>
      <c r="E148" s="20" t="s">
        <v>3455</v>
      </c>
      <c r="F148" s="21">
        <v>46322.838819444441</v>
      </c>
      <c r="G148" s="20" t="s">
        <v>22</v>
      </c>
      <c r="H148" s="20" t="s">
        <v>8091</v>
      </c>
      <c r="I148" s="22">
        <v>410</v>
      </c>
      <c r="J148" s="20" t="s">
        <v>23</v>
      </c>
      <c r="K148" s="20" t="s">
        <v>504</v>
      </c>
      <c r="L148" s="22">
        <v>360</v>
      </c>
      <c r="M148" s="20" t="s">
        <v>31</v>
      </c>
      <c r="N148" s="21">
        <v>46322.8597337963</v>
      </c>
      <c r="O148" s="22">
        <v>410</v>
      </c>
      <c r="P148" s="20" t="s">
        <v>26</v>
      </c>
      <c r="Q148" s="22">
        <v>40</v>
      </c>
      <c r="R148" s="3" t="str">
        <f>IF(OR(G148="12R",G148="12L"),_xlfn.XLOOKUP(C148,DB!$A$2:$A$255,DB!$B$2:$B$255,""),IF(OR(G148="30L",G148="30R"),_xlfn.XLOOKUP(C148,DB!$A$2:$A$255,DB!$C$2:$C$255,""),""))</f>
        <v>OMSUK</v>
      </c>
      <c r="S148" s="3">
        <f t="shared" si="2"/>
        <v>20</v>
      </c>
      <c r="T148" s="3" t="str">
        <f>_xlfn.XLOOKUP(C148,DB!$A$2:$A$255,DB!$D$2:$D$255,"")</f>
        <v>Sector 3</v>
      </c>
    </row>
    <row r="149" spans="1:20" x14ac:dyDescent="0.2">
      <c r="A149" s="20" t="s">
        <v>299</v>
      </c>
      <c r="B149" s="20" t="s">
        <v>18</v>
      </c>
      <c r="C149" s="20" t="s">
        <v>284</v>
      </c>
      <c r="D149" s="20" t="s">
        <v>54</v>
      </c>
      <c r="E149" s="20" t="s">
        <v>2809</v>
      </c>
      <c r="F149" s="21">
        <v>46322.839942129634</v>
      </c>
      <c r="G149" s="20" t="s">
        <v>22</v>
      </c>
      <c r="H149" s="20" t="s">
        <v>7866</v>
      </c>
      <c r="I149" s="22">
        <v>380</v>
      </c>
      <c r="J149" s="20" t="s">
        <v>23</v>
      </c>
      <c r="K149" s="20" t="s">
        <v>24</v>
      </c>
      <c r="L149" s="22">
        <v>869</v>
      </c>
      <c r="M149" s="20" t="s">
        <v>181</v>
      </c>
      <c r="N149" s="21">
        <v>46322.888599537036</v>
      </c>
      <c r="O149" s="22">
        <v>380</v>
      </c>
      <c r="P149" s="20" t="s">
        <v>26</v>
      </c>
      <c r="Q149" s="22">
        <v>190</v>
      </c>
      <c r="R149" s="3" t="str">
        <f>IF(OR(G149="12R",G149="12L"),_xlfn.XLOOKUP(C149,DB!$A$2:$A$255,DB!$B$2:$B$255,""),IF(OR(G149="30L",G149="30R"),_xlfn.XLOOKUP(C149,DB!$A$2:$A$255,DB!$C$2:$C$255,""),""))</f>
        <v>UDGUV</v>
      </c>
      <c r="S149" s="3">
        <f t="shared" si="2"/>
        <v>20</v>
      </c>
      <c r="T149" s="3" t="str">
        <f>_xlfn.XLOOKUP(C149,DB!$A$2:$A$255,DB!$D$2:$D$255,"")</f>
        <v>Sector 2</v>
      </c>
    </row>
    <row r="150" spans="1:20" x14ac:dyDescent="0.2">
      <c r="A150" s="20" t="s">
        <v>301</v>
      </c>
      <c r="B150" s="20" t="s">
        <v>18</v>
      </c>
      <c r="C150" s="20" t="s">
        <v>50</v>
      </c>
      <c r="D150" s="20" t="s">
        <v>34</v>
      </c>
      <c r="E150" s="20" t="s">
        <v>5595</v>
      </c>
      <c r="F150" s="21">
        <v>46322.846377314811</v>
      </c>
      <c r="G150" s="20" t="s">
        <v>22</v>
      </c>
      <c r="H150" s="20" t="s">
        <v>8092</v>
      </c>
      <c r="I150" s="22">
        <v>380</v>
      </c>
      <c r="J150" s="20" t="s">
        <v>23</v>
      </c>
      <c r="K150" s="20" t="s">
        <v>24</v>
      </c>
      <c r="L150" s="22">
        <v>858</v>
      </c>
      <c r="M150" s="20" t="s">
        <v>46</v>
      </c>
      <c r="N150" s="21">
        <v>46322.893738425926</v>
      </c>
      <c r="O150" s="22">
        <v>380</v>
      </c>
      <c r="P150" s="20" t="s">
        <v>26</v>
      </c>
      <c r="Q150" s="22">
        <v>190</v>
      </c>
      <c r="R150" s="3" t="str">
        <f>IF(OR(G150="12R",G150="12L"),_xlfn.XLOOKUP(C150,DB!$A$2:$A$255,DB!$B$2:$B$255,""),IF(OR(G150="30L",G150="30R"),_xlfn.XLOOKUP(C150,DB!$A$2:$A$255,DB!$C$2:$C$255,""),""))</f>
        <v>UDGUV</v>
      </c>
      <c r="S150" s="3">
        <f t="shared" si="2"/>
        <v>20</v>
      </c>
      <c r="T150" s="3" t="str">
        <f>_xlfn.XLOOKUP(C150,DB!$A$2:$A$255,DB!$D$2:$D$255,"")</f>
        <v>Sector 2</v>
      </c>
    </row>
    <row r="151" spans="1:20" x14ac:dyDescent="0.2">
      <c r="A151" s="20" t="s">
        <v>292</v>
      </c>
      <c r="B151" s="20" t="s">
        <v>18</v>
      </c>
      <c r="C151" s="20" t="s">
        <v>43</v>
      </c>
      <c r="D151" s="20" t="s">
        <v>20</v>
      </c>
      <c r="E151" s="20" t="s">
        <v>955</v>
      </c>
      <c r="F151" s="21">
        <v>46322.848460648151</v>
      </c>
      <c r="G151" s="20" t="s">
        <v>22</v>
      </c>
      <c r="H151" s="20" t="s">
        <v>73</v>
      </c>
      <c r="I151" s="22">
        <v>360</v>
      </c>
      <c r="J151" s="20" t="s">
        <v>23</v>
      </c>
      <c r="K151" s="20" t="s">
        <v>24</v>
      </c>
      <c r="L151" s="22">
        <v>859</v>
      </c>
      <c r="M151" s="20" t="s">
        <v>46</v>
      </c>
      <c r="N151" s="21">
        <v>46322.895613425921</v>
      </c>
      <c r="O151" s="22">
        <v>360</v>
      </c>
      <c r="P151" s="20" t="s">
        <v>26</v>
      </c>
      <c r="Q151" s="22">
        <v>190</v>
      </c>
      <c r="R151" s="3" t="str">
        <f>IF(OR(G151="12R",G151="12L"),_xlfn.XLOOKUP(C151,DB!$A$2:$A$255,DB!$B$2:$B$255,""),IF(OR(G151="30L",G151="30R"),_xlfn.XLOOKUP(C151,DB!$A$2:$A$255,DB!$C$2:$C$255,""),""))</f>
        <v>UDGUV</v>
      </c>
      <c r="S151" s="3">
        <f t="shared" si="2"/>
        <v>20</v>
      </c>
      <c r="T151" s="3" t="str">
        <f>_xlfn.XLOOKUP(C151,DB!$A$2:$A$255,DB!$D$2:$D$255,"")</f>
        <v>Sector 2</v>
      </c>
    </row>
    <row r="152" spans="1:20" x14ac:dyDescent="0.2">
      <c r="A152" s="20" t="s">
        <v>214</v>
      </c>
      <c r="B152" s="20" t="s">
        <v>18</v>
      </c>
      <c r="C152" s="20" t="s">
        <v>215</v>
      </c>
      <c r="D152" s="20" t="s">
        <v>29</v>
      </c>
      <c r="E152" s="20" t="s">
        <v>2526</v>
      </c>
      <c r="F152" s="21">
        <v>46322.84946759259</v>
      </c>
      <c r="G152" s="20" t="s">
        <v>22</v>
      </c>
      <c r="H152" s="20" t="s">
        <v>8093</v>
      </c>
      <c r="I152" s="22">
        <v>340</v>
      </c>
      <c r="J152" s="20" t="s">
        <v>23</v>
      </c>
      <c r="K152" s="20" t="s">
        <v>24</v>
      </c>
      <c r="L152" s="22">
        <v>429</v>
      </c>
      <c r="M152" s="20" t="s">
        <v>204</v>
      </c>
      <c r="N152" s="21">
        <v>46322.873692129629</v>
      </c>
      <c r="O152" s="22">
        <v>340</v>
      </c>
      <c r="P152" s="20" t="s">
        <v>26</v>
      </c>
      <c r="Q152" s="22">
        <v>40</v>
      </c>
      <c r="R152" s="3" t="str">
        <f>IF(OR(G152="12R",G152="12L"),_xlfn.XLOOKUP(C152,DB!$A$2:$A$255,DB!$B$2:$B$255,""),IF(OR(G152="30L",G152="30R"),_xlfn.XLOOKUP(C152,DB!$A$2:$A$255,DB!$C$2:$C$255,""),""))</f>
        <v>OMSUK</v>
      </c>
      <c r="S152" s="3">
        <f t="shared" si="2"/>
        <v>20</v>
      </c>
      <c r="T152" s="3" t="str">
        <f>_xlfn.XLOOKUP(C152,DB!$A$2:$A$255,DB!$D$2:$D$255,"")</f>
        <v>Sector 3</v>
      </c>
    </row>
    <row r="153" spans="1:20" x14ac:dyDescent="0.2">
      <c r="A153" s="20" t="s">
        <v>283</v>
      </c>
      <c r="B153" s="20" t="s">
        <v>18</v>
      </c>
      <c r="C153" s="20" t="s">
        <v>284</v>
      </c>
      <c r="D153" s="20" t="s">
        <v>34</v>
      </c>
      <c r="E153" s="20" t="s">
        <v>8094</v>
      </c>
      <c r="F153" s="21">
        <v>46322.850486111114</v>
      </c>
      <c r="G153" s="20" t="s">
        <v>22</v>
      </c>
      <c r="H153" s="20" t="s">
        <v>1418</v>
      </c>
      <c r="I153" s="22">
        <v>380</v>
      </c>
      <c r="J153" s="20" t="s">
        <v>23</v>
      </c>
      <c r="K153" s="20" t="s">
        <v>24</v>
      </c>
      <c r="L153" s="22">
        <v>869</v>
      </c>
      <c r="M153" s="20" t="s">
        <v>181</v>
      </c>
      <c r="N153" s="21">
        <v>46322.898206018523</v>
      </c>
      <c r="O153" s="22">
        <v>380</v>
      </c>
      <c r="P153" s="20" t="s">
        <v>26</v>
      </c>
      <c r="Q153" s="22">
        <v>190</v>
      </c>
      <c r="R153" s="3" t="str">
        <f>IF(OR(G153="12R",G153="12L"),_xlfn.XLOOKUP(C153,DB!$A$2:$A$255,DB!$B$2:$B$255,""),IF(OR(G153="30L",G153="30R"),_xlfn.XLOOKUP(C153,DB!$A$2:$A$255,DB!$C$2:$C$255,""),""))</f>
        <v>UDGUV</v>
      </c>
      <c r="S153" s="3">
        <f t="shared" si="2"/>
        <v>20</v>
      </c>
      <c r="T153" s="3" t="str">
        <f>_xlfn.XLOOKUP(C153,DB!$A$2:$A$255,DB!$D$2:$D$255,"")</f>
        <v>Sector 2</v>
      </c>
    </row>
    <row r="154" spans="1:20" x14ac:dyDescent="0.2">
      <c r="A154" s="20" t="s">
        <v>8095</v>
      </c>
      <c r="B154" s="20" t="s">
        <v>18</v>
      </c>
      <c r="C154" s="20" t="s">
        <v>224</v>
      </c>
      <c r="D154" s="20" t="s">
        <v>1227</v>
      </c>
      <c r="E154" s="20" t="s">
        <v>8096</v>
      </c>
      <c r="F154" s="21">
        <v>46322.853368055556</v>
      </c>
      <c r="G154" s="20" t="s">
        <v>22</v>
      </c>
      <c r="H154" s="20" t="s">
        <v>8097</v>
      </c>
      <c r="I154" s="22">
        <v>430</v>
      </c>
      <c r="J154" s="20" t="s">
        <v>23</v>
      </c>
      <c r="K154" s="20" t="s">
        <v>152</v>
      </c>
      <c r="L154" s="22">
        <v>515</v>
      </c>
      <c r="M154" s="20" t="s">
        <v>130</v>
      </c>
      <c r="N154" s="21">
        <v>46322.880555555559</v>
      </c>
      <c r="O154" s="22">
        <v>430</v>
      </c>
      <c r="P154" s="20" t="s">
        <v>26</v>
      </c>
      <c r="Q154" s="22">
        <v>40</v>
      </c>
      <c r="R154" s="3" t="str">
        <f>IF(OR(G154="12R",G154="12L"),_xlfn.XLOOKUP(C154,DB!$A$2:$A$255,DB!$B$2:$B$255,""),IF(OR(G154="30L",G154="30R"),_xlfn.XLOOKUP(C154,DB!$A$2:$A$255,DB!$C$2:$C$255,""),""))</f>
        <v>ENEBA</v>
      </c>
      <c r="S154" s="3">
        <f t="shared" si="2"/>
        <v>20</v>
      </c>
      <c r="T154" s="3" t="str">
        <f>_xlfn.XLOOKUP(C154,DB!$A$2:$A$255,DB!$D$2:$D$255,"")</f>
        <v>Sector 3</v>
      </c>
    </row>
    <row r="155" spans="1:20" x14ac:dyDescent="0.2">
      <c r="A155" s="20" t="s">
        <v>303</v>
      </c>
      <c r="B155" s="20" t="s">
        <v>18</v>
      </c>
      <c r="C155" s="20" t="s">
        <v>43</v>
      </c>
      <c r="D155" s="20" t="s">
        <v>20</v>
      </c>
      <c r="E155" s="20" t="s">
        <v>3681</v>
      </c>
      <c r="F155" s="21">
        <v>46322.854502314818</v>
      </c>
      <c r="G155" s="20" t="s">
        <v>22</v>
      </c>
      <c r="H155" s="20" t="s">
        <v>8098</v>
      </c>
      <c r="I155" s="22">
        <v>360</v>
      </c>
      <c r="J155" s="20" t="s">
        <v>23</v>
      </c>
      <c r="K155" s="20" t="s">
        <v>24</v>
      </c>
      <c r="L155" s="22">
        <v>859</v>
      </c>
      <c r="M155" s="20" t="s">
        <v>46</v>
      </c>
      <c r="N155" s="21">
        <v>46322.901736111111</v>
      </c>
      <c r="O155" s="22">
        <v>360</v>
      </c>
      <c r="P155" s="20" t="s">
        <v>26</v>
      </c>
      <c r="Q155" s="22">
        <v>190</v>
      </c>
      <c r="R155" s="3" t="str">
        <f>IF(OR(G155="12R",G155="12L"),_xlfn.XLOOKUP(C155,DB!$A$2:$A$255,DB!$B$2:$B$255,""),IF(OR(G155="30L",G155="30R"),_xlfn.XLOOKUP(C155,DB!$A$2:$A$255,DB!$C$2:$C$255,""),""))</f>
        <v>UDGUV</v>
      </c>
      <c r="S155" s="3">
        <f t="shared" si="2"/>
        <v>20</v>
      </c>
      <c r="T155" s="3" t="str">
        <f>_xlfn.XLOOKUP(C155,DB!$A$2:$A$255,DB!$D$2:$D$255,"")</f>
        <v>Sector 2</v>
      </c>
    </row>
    <row r="156" spans="1:20" x14ac:dyDescent="0.2">
      <c r="A156" s="20" t="s">
        <v>281</v>
      </c>
      <c r="B156" s="20" t="s">
        <v>18</v>
      </c>
      <c r="C156" s="20" t="s">
        <v>282</v>
      </c>
      <c r="D156" s="20" t="s">
        <v>34</v>
      </c>
      <c r="E156" s="20" t="s">
        <v>6967</v>
      </c>
      <c r="F156" s="21">
        <v>46322.855474537035</v>
      </c>
      <c r="G156" s="20" t="s">
        <v>22</v>
      </c>
      <c r="H156" s="20" t="s">
        <v>8099</v>
      </c>
      <c r="I156" s="22">
        <v>350</v>
      </c>
      <c r="J156" s="20" t="s">
        <v>23</v>
      </c>
      <c r="K156" s="20" t="s">
        <v>24</v>
      </c>
      <c r="L156" s="22">
        <v>361</v>
      </c>
      <c r="M156" s="20" t="s">
        <v>31</v>
      </c>
      <c r="N156" s="21">
        <v>46322.875289351854</v>
      </c>
      <c r="O156" s="22">
        <v>350</v>
      </c>
      <c r="P156" s="20" t="s">
        <v>26</v>
      </c>
      <c r="Q156" s="22">
        <v>40</v>
      </c>
      <c r="R156" s="3" t="str">
        <f>IF(OR(G156="12R",G156="12L"),_xlfn.XLOOKUP(C156,DB!$A$2:$A$255,DB!$B$2:$B$255,""),IF(OR(G156="30L",G156="30R"),_xlfn.XLOOKUP(C156,DB!$A$2:$A$255,DB!$C$2:$C$255,""),""))</f>
        <v>OMSUK</v>
      </c>
      <c r="S156" s="3">
        <f t="shared" si="2"/>
        <v>20</v>
      </c>
      <c r="T156" s="3" t="str">
        <f>_xlfn.XLOOKUP(C156,DB!$A$2:$A$255,DB!$D$2:$D$255,"")</f>
        <v>Sector 3</v>
      </c>
    </row>
    <row r="157" spans="1:20" x14ac:dyDescent="0.2">
      <c r="A157" s="20" t="s">
        <v>525</v>
      </c>
      <c r="B157" s="20" t="s">
        <v>18</v>
      </c>
      <c r="C157" s="20" t="s">
        <v>317</v>
      </c>
      <c r="D157" s="20" t="s">
        <v>29</v>
      </c>
      <c r="E157" s="20" t="s">
        <v>8100</v>
      </c>
      <c r="F157" s="21">
        <v>46322.856770833328</v>
      </c>
      <c r="G157" s="20" t="s">
        <v>22</v>
      </c>
      <c r="H157" s="20" t="s">
        <v>8101</v>
      </c>
      <c r="I157" s="22">
        <v>340</v>
      </c>
      <c r="J157" s="20" t="s">
        <v>23</v>
      </c>
      <c r="K157" s="20" t="s">
        <v>24</v>
      </c>
      <c r="L157" s="22">
        <v>524</v>
      </c>
      <c r="M157" s="20" t="s">
        <v>130</v>
      </c>
      <c r="N157" s="21">
        <v>46322.88590277778</v>
      </c>
      <c r="O157" s="22">
        <v>340</v>
      </c>
      <c r="P157" s="20" t="s">
        <v>26</v>
      </c>
      <c r="Q157" s="22">
        <v>40</v>
      </c>
      <c r="R157" s="3" t="str">
        <f>IF(OR(G157="12R",G157="12L"),_xlfn.XLOOKUP(C157,DB!$A$2:$A$255,DB!$B$2:$B$255,""),IF(OR(G157="30L",G157="30R"),_xlfn.XLOOKUP(C157,DB!$A$2:$A$255,DB!$C$2:$C$255,""),""))</f>
        <v>UDGUV</v>
      </c>
      <c r="S157" s="3">
        <f t="shared" si="2"/>
        <v>20</v>
      </c>
      <c r="T157" s="3" t="str">
        <f>_xlfn.XLOOKUP(C157,DB!$A$2:$A$255,DB!$D$2:$D$255,"")</f>
        <v>Sector 2</v>
      </c>
    </row>
    <row r="158" spans="1:20" x14ac:dyDescent="0.2">
      <c r="A158" s="20" t="s">
        <v>304</v>
      </c>
      <c r="B158" s="20" t="s">
        <v>18</v>
      </c>
      <c r="C158" s="20" t="s">
        <v>134</v>
      </c>
      <c r="D158" s="20" t="s">
        <v>123</v>
      </c>
      <c r="E158" s="20" t="s">
        <v>8102</v>
      </c>
      <c r="F158" s="21">
        <v>46322.85800925926</v>
      </c>
      <c r="G158" s="20" t="s">
        <v>22</v>
      </c>
      <c r="H158" s="20" t="s">
        <v>8103</v>
      </c>
      <c r="I158" s="22">
        <v>350</v>
      </c>
      <c r="J158" s="20" t="s">
        <v>23</v>
      </c>
      <c r="K158" s="20" t="s">
        <v>24</v>
      </c>
      <c r="L158" s="22">
        <v>361</v>
      </c>
      <c r="M158" s="20" t="s">
        <v>31</v>
      </c>
      <c r="N158" s="21">
        <v>46322.877893518518</v>
      </c>
      <c r="O158" s="22">
        <v>330</v>
      </c>
      <c r="P158" s="20" t="s">
        <v>26</v>
      </c>
      <c r="Q158" s="22">
        <v>40</v>
      </c>
      <c r="R158" s="3" t="str">
        <f>IF(OR(G158="12R",G158="12L"),_xlfn.XLOOKUP(C158,DB!$A$2:$A$255,DB!$B$2:$B$255,""),IF(OR(G158="30L",G158="30R"),_xlfn.XLOOKUP(C158,DB!$A$2:$A$255,DB!$C$2:$C$255,""),""))</f>
        <v>ENEBA</v>
      </c>
      <c r="S158" s="3">
        <f t="shared" si="2"/>
        <v>20</v>
      </c>
      <c r="T158" s="3" t="str">
        <f>_xlfn.XLOOKUP(C158,DB!$A$2:$A$255,DB!$D$2:$D$255,"")</f>
        <v>Sector 3</v>
      </c>
    </row>
    <row r="159" spans="1:20" x14ac:dyDescent="0.2">
      <c r="A159" s="20" t="s">
        <v>7574</v>
      </c>
      <c r="B159" s="20" t="s">
        <v>18</v>
      </c>
      <c r="C159" s="20" t="s">
        <v>43</v>
      </c>
      <c r="D159" s="20" t="s">
        <v>129</v>
      </c>
      <c r="E159" s="20" t="s">
        <v>7732</v>
      </c>
      <c r="F159" s="21">
        <v>46322.859259259261</v>
      </c>
      <c r="G159" s="20" t="s">
        <v>22</v>
      </c>
      <c r="H159" s="20" t="s">
        <v>8104</v>
      </c>
      <c r="I159" s="22">
        <v>380</v>
      </c>
      <c r="J159" s="20" t="s">
        <v>23</v>
      </c>
      <c r="K159" s="20" t="s">
        <v>24</v>
      </c>
      <c r="L159" s="22">
        <v>859</v>
      </c>
      <c r="M159" s="20" t="s">
        <v>46</v>
      </c>
      <c r="N159" s="21">
        <v>46322.906863425931</v>
      </c>
      <c r="O159" s="22">
        <v>380</v>
      </c>
      <c r="P159" s="20" t="s">
        <v>26</v>
      </c>
      <c r="Q159" s="22">
        <v>190</v>
      </c>
      <c r="R159" s="3" t="str">
        <f>IF(OR(G159="12R",G159="12L"),_xlfn.XLOOKUP(C159,DB!$A$2:$A$255,DB!$B$2:$B$255,""),IF(OR(G159="30L",G159="30R"),_xlfn.XLOOKUP(C159,DB!$A$2:$A$255,DB!$C$2:$C$255,""),""))</f>
        <v>UDGUV</v>
      </c>
      <c r="S159" s="3">
        <f t="shared" si="2"/>
        <v>20</v>
      </c>
      <c r="T159" s="3" t="str">
        <f>_xlfn.XLOOKUP(C159,DB!$A$2:$A$255,DB!$D$2:$D$255,"")</f>
        <v>Sector 2</v>
      </c>
    </row>
    <row r="160" spans="1:20" x14ac:dyDescent="0.2">
      <c r="A160" s="20" t="s">
        <v>7579</v>
      </c>
      <c r="B160" s="20" t="s">
        <v>18</v>
      </c>
      <c r="C160" s="20" t="s">
        <v>317</v>
      </c>
      <c r="D160" s="20" t="s">
        <v>44</v>
      </c>
      <c r="E160" s="20" t="s">
        <v>4527</v>
      </c>
      <c r="F160" s="21">
        <v>46322.860324074078</v>
      </c>
      <c r="G160" s="20" t="s">
        <v>22</v>
      </c>
      <c r="H160" s="20" t="s">
        <v>8105</v>
      </c>
      <c r="I160" s="22">
        <v>320</v>
      </c>
      <c r="J160" s="20" t="s">
        <v>23</v>
      </c>
      <c r="K160" s="20" t="s">
        <v>24</v>
      </c>
      <c r="L160" s="22">
        <v>437</v>
      </c>
      <c r="M160" s="20" t="s">
        <v>204</v>
      </c>
      <c r="N160" s="21">
        <v>46322.885752314818</v>
      </c>
      <c r="O160" s="22">
        <v>340</v>
      </c>
      <c r="P160" s="20" t="s">
        <v>26</v>
      </c>
      <c r="Q160" s="22">
        <v>40</v>
      </c>
      <c r="R160" s="3" t="str">
        <f>IF(OR(G160="12R",G160="12L"),_xlfn.XLOOKUP(C160,DB!$A$2:$A$255,DB!$B$2:$B$255,""),IF(OR(G160="30L",G160="30R"),_xlfn.XLOOKUP(C160,DB!$A$2:$A$255,DB!$C$2:$C$255,""),""))</f>
        <v>UDGUV</v>
      </c>
      <c r="S160" s="3">
        <f t="shared" si="2"/>
        <v>20</v>
      </c>
      <c r="T160" s="3" t="str">
        <f>_xlfn.XLOOKUP(C160,DB!$A$2:$A$255,DB!$D$2:$D$255,"")</f>
        <v>Sector 2</v>
      </c>
    </row>
    <row r="161" spans="1:20" x14ac:dyDescent="0.2">
      <c r="A161" s="20" t="s">
        <v>516</v>
      </c>
      <c r="B161" s="20" t="s">
        <v>18</v>
      </c>
      <c r="C161" s="20" t="s">
        <v>199</v>
      </c>
      <c r="D161" s="20" t="s">
        <v>61</v>
      </c>
      <c r="E161" s="20" t="s">
        <v>3738</v>
      </c>
      <c r="F161" s="21">
        <v>46322.863067129627</v>
      </c>
      <c r="G161" s="20" t="s">
        <v>22</v>
      </c>
      <c r="H161" s="20" t="s">
        <v>8106</v>
      </c>
      <c r="I161" s="22">
        <v>350</v>
      </c>
      <c r="J161" s="20" t="s">
        <v>23</v>
      </c>
      <c r="K161" s="20" t="s">
        <v>24</v>
      </c>
      <c r="L161" s="22">
        <v>357</v>
      </c>
      <c r="M161" s="20" t="s">
        <v>31</v>
      </c>
      <c r="N161" s="21">
        <v>46322.883923611109</v>
      </c>
      <c r="O161" s="22">
        <v>350</v>
      </c>
      <c r="P161" s="20" t="s">
        <v>26</v>
      </c>
      <c r="Q161" s="22">
        <v>40</v>
      </c>
      <c r="R161" s="3" t="str">
        <f>IF(OR(G161="12R",G161="12L"),_xlfn.XLOOKUP(C161,DB!$A$2:$A$255,DB!$B$2:$B$255,""),IF(OR(G161="30L",G161="30R"),_xlfn.XLOOKUP(C161,DB!$A$2:$A$255,DB!$C$2:$C$255,""),""))</f>
        <v>OMSUK</v>
      </c>
      <c r="S161" s="3">
        <f t="shared" si="2"/>
        <v>20</v>
      </c>
      <c r="T161" s="3" t="str">
        <f>_xlfn.XLOOKUP(C161,DB!$A$2:$A$255,DB!$D$2:$D$255,"")</f>
        <v>Sector 3</v>
      </c>
    </row>
    <row r="162" spans="1:20" x14ac:dyDescent="0.2">
      <c r="A162" s="20" t="s">
        <v>7584</v>
      </c>
      <c r="B162" s="20" t="s">
        <v>18</v>
      </c>
      <c r="C162" s="20" t="s">
        <v>122</v>
      </c>
      <c r="D162" s="20" t="s">
        <v>123</v>
      </c>
      <c r="E162" s="20" t="s">
        <v>8107</v>
      </c>
      <c r="F162" s="21">
        <v>46322.86717592593</v>
      </c>
      <c r="G162" s="20" t="s">
        <v>22</v>
      </c>
      <c r="H162" s="20" t="s">
        <v>8108</v>
      </c>
      <c r="I162" s="22">
        <v>340</v>
      </c>
      <c r="J162" s="20" t="s">
        <v>23</v>
      </c>
      <c r="K162" s="20" t="s">
        <v>24</v>
      </c>
      <c r="L162" s="22">
        <v>545</v>
      </c>
      <c r="M162" s="20" t="s">
        <v>130</v>
      </c>
      <c r="N162" s="21">
        <v>46322.896643518514</v>
      </c>
      <c r="O162" s="22">
        <v>340</v>
      </c>
      <c r="P162" s="20" t="s">
        <v>26</v>
      </c>
      <c r="Q162" s="22">
        <v>40</v>
      </c>
      <c r="R162" s="3" t="str">
        <f>IF(OR(G162="12R",G162="12L"),_xlfn.XLOOKUP(C162,DB!$A$2:$A$255,DB!$B$2:$B$255,""),IF(OR(G162="30L",G162="30R"),_xlfn.XLOOKUP(C162,DB!$A$2:$A$255,DB!$C$2:$C$255,""),""))</f>
        <v>ENEBA</v>
      </c>
      <c r="S162" s="3">
        <f t="shared" si="2"/>
        <v>20</v>
      </c>
      <c r="T162" s="3" t="str">
        <f>_xlfn.XLOOKUP(C162,DB!$A$2:$A$255,DB!$D$2:$D$255,"")</f>
        <v>Sector 3</v>
      </c>
    </row>
    <row r="163" spans="1:20" x14ac:dyDescent="0.2">
      <c r="A163" s="20" t="s">
        <v>248</v>
      </c>
      <c r="B163" s="20" t="s">
        <v>18</v>
      </c>
      <c r="C163" s="20" t="s">
        <v>249</v>
      </c>
      <c r="D163" s="20" t="s">
        <v>116</v>
      </c>
      <c r="E163" s="20" t="s">
        <v>7898</v>
      </c>
      <c r="F163" s="21">
        <v>46322.868425925924</v>
      </c>
      <c r="G163" s="20" t="s">
        <v>22</v>
      </c>
      <c r="H163" s="20" t="s">
        <v>8109</v>
      </c>
      <c r="I163" s="22">
        <v>360</v>
      </c>
      <c r="J163" s="20" t="s">
        <v>23</v>
      </c>
      <c r="K163" s="20" t="s">
        <v>24</v>
      </c>
      <c r="L163" s="22">
        <v>517</v>
      </c>
      <c r="M163" s="20" t="s">
        <v>130</v>
      </c>
      <c r="N163" s="21">
        <v>46322.896493055552</v>
      </c>
      <c r="O163" s="22">
        <v>360</v>
      </c>
      <c r="P163" s="20" t="s">
        <v>26</v>
      </c>
      <c r="Q163" s="22">
        <v>40</v>
      </c>
      <c r="R163" s="3" t="str">
        <f>IF(OR(G163="12R",G163="12L"),_xlfn.XLOOKUP(C163,DB!$A$2:$A$255,DB!$B$2:$B$255,""),IF(OR(G163="30L",G163="30R"),_xlfn.XLOOKUP(C163,DB!$A$2:$A$255,DB!$C$2:$C$255,""),""))</f>
        <v>UDGUV</v>
      </c>
      <c r="S163" s="3">
        <f t="shared" si="2"/>
        <v>20</v>
      </c>
      <c r="T163" s="3" t="str">
        <f>_xlfn.XLOOKUP(C163,DB!$A$2:$A$255,DB!$D$2:$D$255,"")</f>
        <v>Sector 2</v>
      </c>
    </row>
    <row r="164" spans="1:20" x14ac:dyDescent="0.2">
      <c r="A164" s="20" t="s">
        <v>7511</v>
      </c>
      <c r="B164" s="20" t="s">
        <v>18</v>
      </c>
      <c r="C164" s="20" t="s">
        <v>28</v>
      </c>
      <c r="D164" s="20" t="s">
        <v>4607</v>
      </c>
      <c r="E164" s="20" t="s">
        <v>7813</v>
      </c>
      <c r="F164" s="21">
        <v>46322.871215277773</v>
      </c>
      <c r="G164" s="20" t="s">
        <v>22</v>
      </c>
      <c r="H164" s="20" t="s">
        <v>8110</v>
      </c>
      <c r="I164" s="22">
        <v>350</v>
      </c>
      <c r="J164" s="20" t="s">
        <v>23</v>
      </c>
      <c r="K164" s="20" t="s">
        <v>24</v>
      </c>
      <c r="L164" s="22">
        <v>357</v>
      </c>
      <c r="M164" s="20" t="s">
        <v>31</v>
      </c>
      <c r="N164" s="21">
        <v>46322.890219907407</v>
      </c>
      <c r="O164" s="22">
        <v>370</v>
      </c>
      <c r="P164" s="20" t="s">
        <v>41</v>
      </c>
      <c r="Q164" s="22">
        <v>40</v>
      </c>
      <c r="R164" s="3" t="str">
        <f>IF(OR(G164="12R",G164="12L"),_xlfn.XLOOKUP(C164,DB!$A$2:$A$255,DB!$B$2:$B$255,""),IF(OR(G164="30L",G164="30R"),_xlfn.XLOOKUP(C164,DB!$A$2:$A$255,DB!$C$2:$C$255,""),""))</f>
        <v>OMSUK</v>
      </c>
      <c r="S164" s="3">
        <f t="shared" si="2"/>
        <v>20</v>
      </c>
      <c r="T164" s="3" t="str">
        <f>_xlfn.XLOOKUP(C164,DB!$A$2:$A$255,DB!$D$2:$D$255,"")</f>
        <v>Sector 3</v>
      </c>
    </row>
    <row r="165" spans="1:20" x14ac:dyDescent="0.2">
      <c r="A165" s="20" t="s">
        <v>530</v>
      </c>
      <c r="B165" s="20" t="s">
        <v>18</v>
      </c>
      <c r="C165" s="20" t="s">
        <v>178</v>
      </c>
      <c r="D165" s="20" t="s">
        <v>123</v>
      </c>
      <c r="E165" s="20" t="s">
        <v>4128</v>
      </c>
      <c r="F165" s="21">
        <v>46322.875</v>
      </c>
      <c r="G165" s="20" t="s">
        <v>22</v>
      </c>
      <c r="H165" s="20" t="s">
        <v>8111</v>
      </c>
      <c r="I165" s="22">
        <v>290</v>
      </c>
      <c r="J165" s="20" t="s">
        <v>23</v>
      </c>
      <c r="K165" s="20" t="s">
        <v>24</v>
      </c>
      <c r="L165" s="22">
        <v>349</v>
      </c>
      <c r="M165" s="20" t="s">
        <v>31</v>
      </c>
      <c r="N165" s="21">
        <v>46322.895289351851</v>
      </c>
      <c r="O165" s="22">
        <v>330</v>
      </c>
      <c r="P165" s="20" t="s">
        <v>26</v>
      </c>
      <c r="Q165" s="22">
        <v>40</v>
      </c>
      <c r="R165" s="3" t="str">
        <f>IF(OR(G165="12R",G165="12L"),_xlfn.XLOOKUP(C165,DB!$A$2:$A$255,DB!$B$2:$B$255,""),IF(OR(G165="30L",G165="30R"),_xlfn.XLOOKUP(C165,DB!$A$2:$A$255,DB!$C$2:$C$255,""),""))</f>
        <v>OMSUK</v>
      </c>
      <c r="S165" s="3">
        <f t="shared" si="2"/>
        <v>21</v>
      </c>
      <c r="T165" s="3" t="str">
        <f>_xlfn.XLOOKUP(C165,DB!$A$2:$A$255,DB!$D$2:$D$255,"")</f>
        <v>Sector 3</v>
      </c>
    </row>
    <row r="166" spans="1:20" x14ac:dyDescent="0.2">
      <c r="A166" s="20" t="s">
        <v>2992</v>
      </c>
      <c r="B166" s="20" t="s">
        <v>18</v>
      </c>
      <c r="C166" s="20" t="s">
        <v>493</v>
      </c>
      <c r="D166" s="20" t="s">
        <v>20</v>
      </c>
      <c r="E166" s="20" t="s">
        <v>8112</v>
      </c>
      <c r="F166" s="21">
        <v>46322.880231481482</v>
      </c>
      <c r="G166" s="20" t="s">
        <v>22</v>
      </c>
      <c r="H166" s="20" t="s">
        <v>8113</v>
      </c>
      <c r="I166" s="22">
        <v>340</v>
      </c>
      <c r="J166" s="20" t="s">
        <v>23</v>
      </c>
      <c r="K166" s="20" t="s">
        <v>24</v>
      </c>
      <c r="L166" s="22">
        <v>432</v>
      </c>
      <c r="M166" s="20" t="s">
        <v>204</v>
      </c>
      <c r="N166" s="21">
        <v>46322.903773148151</v>
      </c>
      <c r="O166" s="22">
        <v>340</v>
      </c>
      <c r="P166" s="20" t="s">
        <v>26</v>
      </c>
      <c r="Q166" s="22">
        <v>40</v>
      </c>
      <c r="R166" s="3" t="str">
        <f>IF(OR(G166="12R",G166="12L"),_xlfn.XLOOKUP(C166,DB!$A$2:$A$255,DB!$B$2:$B$255,""),IF(OR(G166="30L",G166="30R"),_xlfn.XLOOKUP(C166,DB!$A$2:$A$255,DB!$C$2:$C$255,""),""))</f>
        <v>ENEBA</v>
      </c>
      <c r="S166" s="3">
        <f t="shared" si="2"/>
        <v>21</v>
      </c>
      <c r="T166" s="3" t="str">
        <f>_xlfn.XLOOKUP(C166,DB!$A$2:$A$255,DB!$D$2:$D$255,"")</f>
        <v>Sector 3</v>
      </c>
    </row>
    <row r="167" spans="1:20" x14ac:dyDescent="0.2">
      <c r="A167" s="20" t="s">
        <v>313</v>
      </c>
      <c r="B167" s="20" t="s">
        <v>18</v>
      </c>
      <c r="C167" s="20" t="s">
        <v>314</v>
      </c>
      <c r="D167" s="20" t="s">
        <v>34</v>
      </c>
      <c r="E167" s="20" t="s">
        <v>8114</v>
      </c>
      <c r="F167" s="21">
        <v>46322.881608796291</v>
      </c>
      <c r="G167" s="20" t="s">
        <v>22</v>
      </c>
      <c r="H167" s="20" t="s">
        <v>8115</v>
      </c>
      <c r="I167" s="22">
        <v>350</v>
      </c>
      <c r="J167" s="20" t="s">
        <v>23</v>
      </c>
      <c r="K167" s="20" t="s">
        <v>24</v>
      </c>
      <c r="L167" s="22">
        <v>150</v>
      </c>
      <c r="M167" s="20" t="s">
        <v>117</v>
      </c>
      <c r="N167" s="21">
        <v>46322.891701388886</v>
      </c>
      <c r="O167" s="22">
        <v>231</v>
      </c>
      <c r="P167" s="20" t="s">
        <v>26</v>
      </c>
      <c r="Q167" s="22">
        <v>190</v>
      </c>
      <c r="R167" s="3" t="str">
        <f>IF(OR(G167="12R",G167="12L"),_xlfn.XLOOKUP(C167,DB!$A$2:$A$255,DB!$B$2:$B$255,""),IF(OR(G167="30L",G167="30R"),_xlfn.XLOOKUP(C167,DB!$A$2:$A$255,DB!$C$2:$C$255,""),""))</f>
        <v>CZM</v>
      </c>
      <c r="S167" s="3">
        <f t="shared" si="2"/>
        <v>21</v>
      </c>
      <c r="T167" s="3" t="str">
        <f>_xlfn.XLOOKUP(C167,DB!$A$2:$A$255,DB!$D$2:$D$255,"")</f>
        <v>Sector 7</v>
      </c>
    </row>
    <row r="168" spans="1:20" x14ac:dyDescent="0.2">
      <c r="A168" s="20" t="s">
        <v>538</v>
      </c>
      <c r="B168" s="20" t="s">
        <v>18</v>
      </c>
      <c r="C168" s="20" t="s">
        <v>539</v>
      </c>
      <c r="D168" s="20" t="s">
        <v>29</v>
      </c>
      <c r="E168" s="20" t="s">
        <v>8116</v>
      </c>
      <c r="F168" s="21">
        <v>46322.884270833332</v>
      </c>
      <c r="G168" s="20" t="s">
        <v>22</v>
      </c>
      <c r="H168" s="20" t="s">
        <v>8117</v>
      </c>
      <c r="I168" s="22">
        <v>380</v>
      </c>
      <c r="J168" s="20" t="s">
        <v>23</v>
      </c>
      <c r="K168" s="20" t="s">
        <v>24</v>
      </c>
      <c r="L168" s="22">
        <v>524</v>
      </c>
      <c r="M168" s="20" t="s">
        <v>130</v>
      </c>
      <c r="N168" s="21">
        <v>46322.913321759261</v>
      </c>
      <c r="O168" s="22">
        <v>380</v>
      </c>
      <c r="P168" s="20" t="s">
        <v>26</v>
      </c>
      <c r="Q168" s="22">
        <v>40</v>
      </c>
      <c r="R168" s="3" t="str">
        <f>IF(OR(G168="12R",G168="12L"),_xlfn.XLOOKUP(C168,DB!$A$2:$A$255,DB!$B$2:$B$255,""),IF(OR(G168="30L",G168="30R"),_xlfn.XLOOKUP(C168,DB!$A$2:$A$255,DB!$C$2:$C$255,""),""))</f>
        <v>OMSUK</v>
      </c>
      <c r="S168" s="3">
        <f t="shared" si="2"/>
        <v>21</v>
      </c>
      <c r="T168" s="3" t="str">
        <f>_xlfn.XLOOKUP(C168,DB!$A$2:$A$255,DB!$D$2:$D$255,"")</f>
        <v>Sector 3</v>
      </c>
    </row>
    <row r="169" spans="1:20" x14ac:dyDescent="0.2">
      <c r="A169" s="20" t="s">
        <v>7071</v>
      </c>
      <c r="B169" s="20" t="s">
        <v>18</v>
      </c>
      <c r="C169" s="20" t="s">
        <v>18</v>
      </c>
      <c r="D169" s="20" t="s">
        <v>416</v>
      </c>
      <c r="E169" s="20"/>
      <c r="F169" s="21">
        <v>46322.885509259257</v>
      </c>
      <c r="G169" s="20" t="s">
        <v>22</v>
      </c>
      <c r="H169" s="20" t="s">
        <v>8118</v>
      </c>
      <c r="I169" s="22">
        <v>15</v>
      </c>
      <c r="J169" s="20" t="s">
        <v>139</v>
      </c>
      <c r="K169" s="20" t="s">
        <v>51</v>
      </c>
      <c r="L169" s="22">
        <v>156</v>
      </c>
      <c r="M169" s="20" t="s">
        <v>18</v>
      </c>
      <c r="N169" s="21">
        <v>46322.925335648149</v>
      </c>
      <c r="O169" s="22">
        <v>0</v>
      </c>
      <c r="P169" s="20" t="s">
        <v>137</v>
      </c>
      <c r="Q169" s="22">
        <v>15</v>
      </c>
      <c r="R169" s="3" t="str">
        <f>IF(OR(G169="12R",G169="12L"),_xlfn.XLOOKUP(C169,DB!$A$2:$A$255,DB!$B$2:$B$255,""),IF(OR(G169="30L",G169="30R"),_xlfn.XLOOKUP(C169,DB!$A$2:$A$255,DB!$C$2:$C$255,""),""))</f>
        <v/>
      </c>
      <c r="S169" s="3">
        <f t="shared" si="2"/>
        <v>21</v>
      </c>
      <c r="T169" s="3" t="str">
        <f>_xlfn.XLOOKUP(C169,DB!$A$2:$A$255,DB!$D$2:$D$255,"")</f>
        <v/>
      </c>
    </row>
    <row r="170" spans="1:20" x14ac:dyDescent="0.2">
      <c r="A170" s="20" t="s">
        <v>7594</v>
      </c>
      <c r="B170" s="20" t="s">
        <v>18</v>
      </c>
      <c r="C170" s="20" t="s">
        <v>136</v>
      </c>
      <c r="D170" s="20" t="s">
        <v>44</v>
      </c>
      <c r="E170" s="20" t="s">
        <v>3758</v>
      </c>
      <c r="F170" s="21">
        <v>46322.887152777781</v>
      </c>
      <c r="G170" s="20" t="s">
        <v>22</v>
      </c>
      <c r="H170" s="20" t="s">
        <v>8119</v>
      </c>
      <c r="I170" s="22">
        <v>310</v>
      </c>
      <c r="J170" s="20" t="s">
        <v>23</v>
      </c>
      <c r="K170" s="20" t="s">
        <v>24</v>
      </c>
      <c r="L170" s="22">
        <v>356</v>
      </c>
      <c r="M170" s="20" t="s">
        <v>31</v>
      </c>
      <c r="N170" s="21">
        <v>46322.908078703702</v>
      </c>
      <c r="O170" s="22">
        <v>350</v>
      </c>
      <c r="P170" s="20" t="s">
        <v>26</v>
      </c>
      <c r="Q170" s="22">
        <v>40</v>
      </c>
      <c r="R170" s="3" t="str">
        <f>IF(OR(G170="12R",G170="12L"),_xlfn.XLOOKUP(C170,DB!$A$2:$A$255,DB!$B$2:$B$255,""),IF(OR(G170="30L",G170="30R"),_xlfn.XLOOKUP(C170,DB!$A$2:$A$255,DB!$C$2:$C$255,""),""))</f>
        <v>OMSUK</v>
      </c>
      <c r="S170" s="3">
        <f t="shared" si="2"/>
        <v>21</v>
      </c>
      <c r="T170" s="3" t="str">
        <f>_xlfn.XLOOKUP(C170,DB!$A$2:$A$255,DB!$D$2:$D$255,"")</f>
        <v>Sector 3</v>
      </c>
    </row>
    <row r="171" spans="1:20" x14ac:dyDescent="0.2">
      <c r="A171" s="20" t="s">
        <v>324</v>
      </c>
      <c r="B171" s="20" t="s">
        <v>18</v>
      </c>
      <c r="C171" s="20" t="s">
        <v>325</v>
      </c>
      <c r="D171" s="20" t="s">
        <v>123</v>
      </c>
      <c r="E171" s="20" t="s">
        <v>6376</v>
      </c>
      <c r="F171" s="21">
        <v>46322.889837962968</v>
      </c>
      <c r="G171" s="20" t="s">
        <v>22</v>
      </c>
      <c r="H171" s="20" t="s">
        <v>8120</v>
      </c>
      <c r="I171" s="22">
        <v>320</v>
      </c>
      <c r="J171" s="20" t="s">
        <v>23</v>
      </c>
      <c r="K171" s="20" t="s">
        <v>24</v>
      </c>
      <c r="L171" s="22">
        <v>527</v>
      </c>
      <c r="M171" s="20" t="s">
        <v>130</v>
      </c>
      <c r="N171" s="21">
        <v>46322.918773148151</v>
      </c>
      <c r="O171" s="22">
        <v>320</v>
      </c>
      <c r="P171" s="20" t="s">
        <v>26</v>
      </c>
      <c r="Q171" s="22">
        <v>40</v>
      </c>
      <c r="R171" s="3" t="str">
        <f>IF(OR(G171="12R",G171="12L"),_xlfn.XLOOKUP(C171,DB!$A$2:$A$255,DB!$B$2:$B$255,""),IF(OR(G171="30L",G171="30R"),_xlfn.XLOOKUP(C171,DB!$A$2:$A$255,DB!$C$2:$C$255,""),""))</f>
        <v>OMSUK</v>
      </c>
      <c r="S171" s="3">
        <f t="shared" si="2"/>
        <v>21</v>
      </c>
      <c r="T171" s="3" t="str">
        <f>_xlfn.XLOOKUP(C171,DB!$A$2:$A$255,DB!$D$2:$D$255,"")</f>
        <v>Sector 3</v>
      </c>
    </row>
    <row r="172" spans="1:20" x14ac:dyDescent="0.2">
      <c r="A172" s="20" t="s">
        <v>315</v>
      </c>
      <c r="B172" s="20" t="s">
        <v>18</v>
      </c>
      <c r="C172" s="20" t="s">
        <v>224</v>
      </c>
      <c r="D172" s="20" t="s">
        <v>116</v>
      </c>
      <c r="E172" s="20" t="s">
        <v>3774</v>
      </c>
      <c r="F172" s="21">
        <v>46322.892766203702</v>
      </c>
      <c r="G172" s="20" t="s">
        <v>22</v>
      </c>
      <c r="H172" s="20" t="s">
        <v>8121</v>
      </c>
      <c r="I172" s="22">
        <v>360</v>
      </c>
      <c r="J172" s="20" t="s">
        <v>23</v>
      </c>
      <c r="K172" s="20" t="s">
        <v>24</v>
      </c>
      <c r="L172" s="22">
        <v>542</v>
      </c>
      <c r="M172" s="20" t="s">
        <v>130</v>
      </c>
      <c r="N172" s="21">
        <v>46322.922789351855</v>
      </c>
      <c r="O172" s="22">
        <v>360</v>
      </c>
      <c r="P172" s="20" t="s">
        <v>26</v>
      </c>
      <c r="Q172" s="22">
        <v>40</v>
      </c>
      <c r="R172" s="3" t="str">
        <f>IF(OR(G172="12R",G172="12L"),_xlfn.XLOOKUP(C172,DB!$A$2:$A$255,DB!$B$2:$B$255,""),IF(OR(G172="30L",G172="30R"),_xlfn.XLOOKUP(C172,DB!$A$2:$A$255,DB!$C$2:$C$255,""),""))</f>
        <v>ENEBA</v>
      </c>
      <c r="S172" s="3">
        <f t="shared" si="2"/>
        <v>21</v>
      </c>
      <c r="T172" s="3" t="str">
        <f>_xlfn.XLOOKUP(C172,DB!$A$2:$A$255,DB!$D$2:$D$255,"")</f>
        <v>Sector 3</v>
      </c>
    </row>
    <row r="173" spans="1:20" x14ac:dyDescent="0.2">
      <c r="A173" s="20" t="s">
        <v>326</v>
      </c>
      <c r="B173" s="20" t="s">
        <v>18</v>
      </c>
      <c r="C173" s="20" t="s">
        <v>33</v>
      </c>
      <c r="D173" s="20" t="s">
        <v>54</v>
      </c>
      <c r="E173" s="20" t="s">
        <v>702</v>
      </c>
      <c r="F173" s="21">
        <v>46322.893553240741</v>
      </c>
      <c r="G173" s="20" t="s">
        <v>22</v>
      </c>
      <c r="H173" s="20" t="s">
        <v>8122</v>
      </c>
      <c r="I173" s="22">
        <v>360</v>
      </c>
      <c r="J173" s="20" t="s">
        <v>23</v>
      </c>
      <c r="K173" s="20" t="s">
        <v>24</v>
      </c>
      <c r="L173" s="22">
        <v>864</v>
      </c>
      <c r="M173" s="20" t="s">
        <v>36</v>
      </c>
      <c r="N173" s="21">
        <v>46322.94027777778</v>
      </c>
      <c r="O173" s="22">
        <v>340</v>
      </c>
      <c r="P173" s="20" t="s">
        <v>26</v>
      </c>
      <c r="Q173" s="22">
        <v>190</v>
      </c>
      <c r="R173" s="3" t="str">
        <f>IF(OR(G173="12R",G173="12L"),_xlfn.XLOOKUP(C173,DB!$A$2:$A$255,DB!$B$2:$B$255,""),IF(OR(G173="30L",G173="30R"),_xlfn.XLOOKUP(C173,DB!$A$2:$A$255,DB!$C$2:$C$255,""),""))</f>
        <v>UDGUV</v>
      </c>
      <c r="S173" s="3">
        <f t="shared" si="2"/>
        <v>21</v>
      </c>
      <c r="T173" s="3" t="str">
        <f>_xlfn.XLOOKUP(C173,DB!$A$2:$A$255,DB!$D$2:$D$255,"")</f>
        <v>Sector 2</v>
      </c>
    </row>
    <row r="174" spans="1:20" x14ac:dyDescent="0.2">
      <c r="A174" s="20" t="s">
        <v>333</v>
      </c>
      <c r="B174" s="20" t="s">
        <v>18</v>
      </c>
      <c r="C174" s="20" t="s">
        <v>148</v>
      </c>
      <c r="D174" s="20" t="s">
        <v>129</v>
      </c>
      <c r="E174" s="20" t="s">
        <v>2269</v>
      </c>
      <c r="F174" s="21">
        <v>46322.894965277781</v>
      </c>
      <c r="G174" s="20" t="s">
        <v>22</v>
      </c>
      <c r="H174" s="20" t="s">
        <v>421</v>
      </c>
      <c r="I174" s="22">
        <v>370</v>
      </c>
      <c r="J174" s="20" t="s">
        <v>23</v>
      </c>
      <c r="K174" s="20" t="s">
        <v>24</v>
      </c>
      <c r="L174" s="22">
        <v>136</v>
      </c>
      <c r="M174" s="20" t="s">
        <v>40</v>
      </c>
      <c r="N174" s="21">
        <v>46322.904293981483</v>
      </c>
      <c r="O174" s="22">
        <v>259</v>
      </c>
      <c r="P174" s="20" t="s">
        <v>26</v>
      </c>
      <c r="Q174" s="22">
        <v>190</v>
      </c>
      <c r="R174" s="3" t="str">
        <f>IF(OR(G174="12R",G174="12L"),_xlfn.XLOOKUP(C174,DB!$A$2:$A$255,DB!$B$2:$B$255,""),IF(OR(G174="30L",G174="30R"),_xlfn.XLOOKUP(C174,DB!$A$2:$A$255,DB!$C$2:$C$255,""),""))</f>
        <v>NUDAL</v>
      </c>
      <c r="S174" s="3">
        <f t="shared" si="2"/>
        <v>21</v>
      </c>
      <c r="T174" s="3" t="str">
        <f>_xlfn.XLOOKUP(C174,DB!$A$2:$A$255,DB!$D$2:$D$255,"")</f>
        <v>Sector 3</v>
      </c>
    </row>
    <row r="175" spans="1:20" x14ac:dyDescent="0.2">
      <c r="A175" s="20" t="s">
        <v>334</v>
      </c>
      <c r="B175" s="20" t="s">
        <v>18</v>
      </c>
      <c r="C175" s="20" t="s">
        <v>19</v>
      </c>
      <c r="D175" s="20" t="s">
        <v>54</v>
      </c>
      <c r="E175" s="20" t="s">
        <v>1102</v>
      </c>
      <c r="F175" s="21">
        <v>46322.897789351853</v>
      </c>
      <c r="G175" s="20" t="s">
        <v>22</v>
      </c>
      <c r="H175" s="20" t="s">
        <v>8123</v>
      </c>
      <c r="I175" s="22">
        <v>380</v>
      </c>
      <c r="J175" s="20" t="s">
        <v>23</v>
      </c>
      <c r="K175" s="20" t="s">
        <v>24</v>
      </c>
      <c r="L175" s="22">
        <v>871</v>
      </c>
      <c r="M175" s="20" t="s">
        <v>25</v>
      </c>
      <c r="N175" s="21">
        <v>46322.945393518516</v>
      </c>
      <c r="O175" s="22">
        <v>380</v>
      </c>
      <c r="P175" s="20" t="s">
        <v>26</v>
      </c>
      <c r="Q175" s="22">
        <v>190</v>
      </c>
      <c r="R175" s="3" t="str">
        <f>IF(OR(G175="12R",G175="12L"),_xlfn.XLOOKUP(C175,DB!$A$2:$A$255,DB!$B$2:$B$255,""),IF(OR(G175="30L",G175="30R"),_xlfn.XLOOKUP(C175,DB!$A$2:$A$255,DB!$C$2:$C$255,""),""))</f>
        <v>UDGUV</v>
      </c>
      <c r="S175" s="3">
        <f t="shared" si="2"/>
        <v>21</v>
      </c>
      <c r="T175" s="3" t="str">
        <f>_xlfn.XLOOKUP(C175,DB!$A$2:$A$255,DB!$D$2:$D$255,"")</f>
        <v>Sector 2</v>
      </c>
    </row>
    <row r="176" spans="1:20" x14ac:dyDescent="0.2">
      <c r="A176" s="20" t="s">
        <v>297</v>
      </c>
      <c r="B176" s="20" t="s">
        <v>18</v>
      </c>
      <c r="C176" s="20" t="s">
        <v>33</v>
      </c>
      <c r="D176" s="20" t="s">
        <v>20</v>
      </c>
      <c r="E176" s="20" t="s">
        <v>3431</v>
      </c>
      <c r="F176" s="21">
        <v>46322.899560185186</v>
      </c>
      <c r="G176" s="20" t="s">
        <v>22</v>
      </c>
      <c r="H176" s="20" t="s">
        <v>8124</v>
      </c>
      <c r="I176" s="22">
        <v>360</v>
      </c>
      <c r="J176" s="20" t="s">
        <v>23</v>
      </c>
      <c r="K176" s="20" t="s">
        <v>24</v>
      </c>
      <c r="L176" s="22">
        <v>864</v>
      </c>
      <c r="M176" s="20" t="s">
        <v>36</v>
      </c>
      <c r="N176" s="21">
        <v>46322.946435185186</v>
      </c>
      <c r="O176" s="22">
        <v>340</v>
      </c>
      <c r="P176" s="20" t="s">
        <v>26</v>
      </c>
      <c r="Q176" s="22">
        <v>190</v>
      </c>
      <c r="R176" s="3" t="str">
        <f>IF(OR(G176="12R",G176="12L"),_xlfn.XLOOKUP(C176,DB!$A$2:$A$255,DB!$B$2:$B$255,""),IF(OR(G176="30L",G176="30R"),_xlfn.XLOOKUP(C176,DB!$A$2:$A$255,DB!$C$2:$C$255,""),""))</f>
        <v>UDGUV</v>
      </c>
      <c r="S176" s="3">
        <f t="shared" si="2"/>
        <v>21</v>
      </c>
      <c r="T176" s="3" t="str">
        <f>_xlfn.XLOOKUP(C176,DB!$A$2:$A$255,DB!$D$2:$D$255,"")</f>
        <v>Sector 2</v>
      </c>
    </row>
    <row r="177" spans="1:20" x14ac:dyDescent="0.2">
      <c r="A177" s="20" t="s">
        <v>340</v>
      </c>
      <c r="B177" s="20" t="s">
        <v>18</v>
      </c>
      <c r="C177" s="20" t="s">
        <v>101</v>
      </c>
      <c r="D177" s="20" t="s">
        <v>20</v>
      </c>
      <c r="E177" s="20" t="s">
        <v>3807</v>
      </c>
      <c r="F177" s="21">
        <v>46322.900902777779</v>
      </c>
      <c r="G177" s="20" t="s">
        <v>22</v>
      </c>
      <c r="H177" s="20" t="s">
        <v>184</v>
      </c>
      <c r="I177" s="22">
        <v>360</v>
      </c>
      <c r="J177" s="20" t="s">
        <v>23</v>
      </c>
      <c r="K177" s="20" t="s">
        <v>152</v>
      </c>
      <c r="L177" s="22">
        <v>859</v>
      </c>
      <c r="M177" s="20" t="s">
        <v>46</v>
      </c>
      <c r="N177" s="21">
        <v>46322.948275462964</v>
      </c>
      <c r="O177" s="22">
        <v>360</v>
      </c>
      <c r="P177" s="20" t="s">
        <v>26</v>
      </c>
      <c r="Q177" s="22">
        <v>190</v>
      </c>
      <c r="R177" s="3" t="str">
        <f>IF(OR(G177="12R",G177="12L"),_xlfn.XLOOKUP(C177,DB!$A$2:$A$255,DB!$B$2:$B$255,""),IF(OR(G177="30L",G177="30R"),_xlfn.XLOOKUP(C177,DB!$A$2:$A$255,DB!$C$2:$C$255,""),""))</f>
        <v>UDGUV</v>
      </c>
      <c r="S177" s="3">
        <f t="shared" si="2"/>
        <v>21</v>
      </c>
      <c r="T177" s="3" t="str">
        <f>_xlfn.XLOOKUP(C177,DB!$A$2:$A$255,DB!$D$2:$D$255,"")</f>
        <v>Sector 2</v>
      </c>
    </row>
    <row r="178" spans="1:20" x14ac:dyDescent="0.2">
      <c r="A178" s="20" t="s">
        <v>7610</v>
      </c>
      <c r="B178" s="20" t="s">
        <v>18</v>
      </c>
      <c r="C178" s="20" t="s">
        <v>276</v>
      </c>
      <c r="D178" s="20" t="s">
        <v>44</v>
      </c>
      <c r="E178" s="20" t="s">
        <v>1711</v>
      </c>
      <c r="F178" s="21">
        <v>46322.90861111111</v>
      </c>
      <c r="G178" s="20" t="s">
        <v>22</v>
      </c>
      <c r="H178" s="20" t="s">
        <v>8125</v>
      </c>
      <c r="I178" s="22">
        <v>360</v>
      </c>
      <c r="J178" s="20" t="s">
        <v>23</v>
      </c>
      <c r="K178" s="20" t="s">
        <v>24</v>
      </c>
      <c r="L178" s="22">
        <v>880</v>
      </c>
      <c r="M178" s="20" t="s">
        <v>780</v>
      </c>
      <c r="N178" s="21">
        <v>46322.956134259264</v>
      </c>
      <c r="O178" s="22">
        <v>360</v>
      </c>
      <c r="P178" s="20" t="s">
        <v>26</v>
      </c>
      <c r="Q178" s="22">
        <v>190</v>
      </c>
      <c r="R178" s="3" t="str">
        <f>IF(OR(G178="12R",G178="12L"),_xlfn.XLOOKUP(C178,DB!$A$2:$A$255,DB!$B$2:$B$255,""),IF(OR(G178="30L",G178="30R"),_xlfn.XLOOKUP(C178,DB!$A$2:$A$255,DB!$C$2:$C$255,""),""))</f>
        <v>UDGUV</v>
      </c>
      <c r="S178" s="3">
        <f t="shared" si="2"/>
        <v>21</v>
      </c>
      <c r="T178" s="3" t="str">
        <f>_xlfn.XLOOKUP(C178,DB!$A$2:$A$255,DB!$D$2:$D$255,"")</f>
        <v>Sector 2</v>
      </c>
    </row>
    <row r="179" spans="1:20" x14ac:dyDescent="0.2">
      <c r="A179" s="20" t="s">
        <v>336</v>
      </c>
      <c r="B179" s="20" t="s">
        <v>18</v>
      </c>
      <c r="C179" s="20" t="s">
        <v>115</v>
      </c>
      <c r="D179" s="20" t="s">
        <v>129</v>
      </c>
      <c r="E179" s="20" t="s">
        <v>8126</v>
      </c>
      <c r="F179" s="21">
        <v>46322.912800925929</v>
      </c>
      <c r="G179" s="20" t="s">
        <v>22</v>
      </c>
      <c r="H179" s="20" t="s">
        <v>8127</v>
      </c>
      <c r="I179" s="22">
        <v>370</v>
      </c>
      <c r="J179" s="20" t="s">
        <v>23</v>
      </c>
      <c r="K179" s="20" t="s">
        <v>24</v>
      </c>
      <c r="L179" s="22">
        <v>149</v>
      </c>
      <c r="M179" s="20" t="s">
        <v>117</v>
      </c>
      <c r="N179" s="21">
        <v>46322.92251157407</v>
      </c>
      <c r="O179" s="22">
        <v>282</v>
      </c>
      <c r="P179" s="20" t="s">
        <v>26</v>
      </c>
      <c r="Q179" s="22">
        <v>190</v>
      </c>
      <c r="R179" s="3" t="str">
        <f>IF(OR(G179="12R",G179="12L"),_xlfn.XLOOKUP(C179,DB!$A$2:$A$255,DB!$B$2:$B$255,""),IF(OR(G179="30L",G179="30R"),_xlfn.XLOOKUP(C179,DB!$A$2:$A$255,DB!$C$2:$C$255,""),""))</f>
        <v>TAKUX</v>
      </c>
      <c r="S179" s="3">
        <f t="shared" si="2"/>
        <v>21</v>
      </c>
      <c r="T179" s="3" t="str">
        <f>_xlfn.XLOOKUP(C179,DB!$A$2:$A$255,DB!$D$2:$D$255,"")</f>
        <v>Sector 7</v>
      </c>
    </row>
    <row r="180" spans="1:20" x14ac:dyDescent="0.2">
      <c r="A180" s="20" t="s">
        <v>337</v>
      </c>
      <c r="B180" s="20" t="s">
        <v>18</v>
      </c>
      <c r="C180" s="20" t="s">
        <v>219</v>
      </c>
      <c r="D180" s="20" t="s">
        <v>34</v>
      </c>
      <c r="E180" s="20" t="s">
        <v>8128</v>
      </c>
      <c r="F180" s="21">
        <v>46322.9140625</v>
      </c>
      <c r="G180" s="20" t="s">
        <v>22</v>
      </c>
      <c r="H180" s="20" t="s">
        <v>8129</v>
      </c>
      <c r="I180" s="22">
        <v>370</v>
      </c>
      <c r="J180" s="20" t="s">
        <v>23</v>
      </c>
      <c r="K180" s="20" t="s">
        <v>24</v>
      </c>
      <c r="L180" s="22">
        <v>150</v>
      </c>
      <c r="M180" s="20" t="s">
        <v>117</v>
      </c>
      <c r="N180" s="21">
        <v>46322.924178240741</v>
      </c>
      <c r="O180" s="22">
        <v>250</v>
      </c>
      <c r="P180" s="20" t="s">
        <v>26</v>
      </c>
      <c r="Q180" s="22">
        <v>40</v>
      </c>
      <c r="R180" s="3" t="str">
        <f>IF(OR(G180="12R",G180="12L"),_xlfn.XLOOKUP(C180,DB!$A$2:$A$255,DB!$B$2:$B$255,""),IF(OR(G180="30L",G180="30R"),_xlfn.XLOOKUP(C180,DB!$A$2:$A$255,DB!$C$2:$C$255,""),""))</f>
        <v>TAKUX</v>
      </c>
      <c r="S180" s="3">
        <f t="shared" si="2"/>
        <v>21</v>
      </c>
      <c r="T180" s="3" t="str">
        <f>_xlfn.XLOOKUP(C180,DB!$A$2:$A$255,DB!$D$2:$D$255,"")</f>
        <v>Sector 7</v>
      </c>
    </row>
    <row r="181" spans="1:20" x14ac:dyDescent="0.2">
      <c r="A181" s="20" t="s">
        <v>7613</v>
      </c>
      <c r="B181" s="20" t="s">
        <v>18</v>
      </c>
      <c r="C181" s="20" t="s">
        <v>43</v>
      </c>
      <c r="D181" s="20" t="s">
        <v>29</v>
      </c>
      <c r="E181" s="20" t="s">
        <v>8130</v>
      </c>
      <c r="F181" s="21">
        <v>46322.915138888886</v>
      </c>
      <c r="G181" s="20" t="s">
        <v>22</v>
      </c>
      <c r="H181" s="20" t="s">
        <v>8131</v>
      </c>
      <c r="I181" s="22">
        <v>380</v>
      </c>
      <c r="J181" s="20" t="s">
        <v>23</v>
      </c>
      <c r="K181" s="20" t="s">
        <v>24</v>
      </c>
      <c r="L181" s="22">
        <v>861</v>
      </c>
      <c r="M181" s="20" t="s">
        <v>46</v>
      </c>
      <c r="N181" s="21">
        <v>46322.962372685186</v>
      </c>
      <c r="O181" s="22">
        <v>380</v>
      </c>
      <c r="P181" s="20" t="s">
        <v>26</v>
      </c>
      <c r="Q181" s="22">
        <v>190</v>
      </c>
      <c r="R181" s="3" t="str">
        <f>IF(OR(G181="12R",G181="12L"),_xlfn.XLOOKUP(C181,DB!$A$2:$A$255,DB!$B$2:$B$255,""),IF(OR(G181="30L",G181="30R"),_xlfn.XLOOKUP(C181,DB!$A$2:$A$255,DB!$C$2:$C$255,""),""))</f>
        <v>UDGUV</v>
      </c>
      <c r="S181" s="3">
        <f t="shared" si="2"/>
        <v>21</v>
      </c>
      <c r="T181" s="3" t="str">
        <f>_xlfn.XLOOKUP(C181,DB!$A$2:$A$255,DB!$D$2:$D$255,"")</f>
        <v>Sector 2</v>
      </c>
    </row>
    <row r="182" spans="1:20" x14ac:dyDescent="0.2">
      <c r="A182" s="20" t="s">
        <v>327</v>
      </c>
      <c r="B182" s="20" t="s">
        <v>18</v>
      </c>
      <c r="C182" s="20" t="s">
        <v>328</v>
      </c>
      <c r="D182" s="20" t="s">
        <v>261</v>
      </c>
      <c r="E182" s="20" t="s">
        <v>7894</v>
      </c>
      <c r="F182" s="21">
        <v>46322.916226851856</v>
      </c>
      <c r="G182" s="20" t="s">
        <v>22</v>
      </c>
      <c r="H182" s="20" t="s">
        <v>8132</v>
      </c>
      <c r="I182" s="22">
        <v>400</v>
      </c>
      <c r="J182" s="20" t="s">
        <v>23</v>
      </c>
      <c r="K182" s="20" t="s">
        <v>24</v>
      </c>
      <c r="L182" s="22">
        <v>437</v>
      </c>
      <c r="M182" s="20" t="s">
        <v>204</v>
      </c>
      <c r="N182" s="21">
        <v>46322.939699074079</v>
      </c>
      <c r="O182" s="22">
        <v>400</v>
      </c>
      <c r="P182" s="20" t="s">
        <v>41</v>
      </c>
      <c r="Q182" s="22">
        <v>40</v>
      </c>
      <c r="R182" s="3" t="str">
        <f>IF(OR(G182="12R",G182="12L"),_xlfn.XLOOKUP(C182,DB!$A$2:$A$255,DB!$B$2:$B$255,""),IF(OR(G182="30L",G182="30R"),_xlfn.XLOOKUP(C182,DB!$A$2:$A$255,DB!$C$2:$C$255,""),""))</f>
        <v>OMSUK</v>
      </c>
      <c r="S182" s="3">
        <f t="shared" si="2"/>
        <v>21</v>
      </c>
      <c r="T182" s="3" t="str">
        <f>_xlfn.XLOOKUP(C182,DB!$A$2:$A$255,DB!$D$2:$D$255,"")</f>
        <v>Sector 3</v>
      </c>
    </row>
    <row r="183" spans="1:20" x14ac:dyDescent="0.2">
      <c r="A183" s="20" t="s">
        <v>8133</v>
      </c>
      <c r="B183" s="20" t="s">
        <v>18</v>
      </c>
      <c r="C183" s="20" t="s">
        <v>365</v>
      </c>
      <c r="D183" s="20" t="s">
        <v>261</v>
      </c>
      <c r="E183" s="20" t="s">
        <v>8134</v>
      </c>
      <c r="F183" s="21">
        <v>46322.917974537035</v>
      </c>
      <c r="G183" s="20" t="s">
        <v>22</v>
      </c>
      <c r="H183" s="20" t="s">
        <v>8135</v>
      </c>
      <c r="I183" s="22">
        <v>390</v>
      </c>
      <c r="J183" s="20" t="s">
        <v>23</v>
      </c>
      <c r="K183" s="20" t="s">
        <v>24</v>
      </c>
      <c r="L183" s="22">
        <v>136</v>
      </c>
      <c r="M183" s="20" t="s">
        <v>40</v>
      </c>
      <c r="N183" s="21">
        <v>46322.927071759259</v>
      </c>
      <c r="O183" s="22">
        <v>262</v>
      </c>
      <c r="P183" s="20" t="s">
        <v>41</v>
      </c>
      <c r="Q183" s="22">
        <v>190</v>
      </c>
      <c r="R183" s="3" t="str">
        <f>IF(OR(G183="12R",G183="12L"),_xlfn.XLOOKUP(C183,DB!$A$2:$A$255,DB!$B$2:$B$255,""),IF(OR(G183="30L",G183="30R"),_xlfn.XLOOKUP(C183,DB!$A$2:$A$255,DB!$C$2:$C$255,""),""))</f>
        <v>NUDAL</v>
      </c>
      <c r="S183" s="3">
        <f t="shared" si="2"/>
        <v>22</v>
      </c>
      <c r="T183" s="3" t="str">
        <f>_xlfn.XLOOKUP(C183,DB!$A$2:$A$255,DB!$D$2:$D$255,"")</f>
        <v>Sector 3</v>
      </c>
    </row>
    <row r="184" spans="1:20" x14ac:dyDescent="0.2">
      <c r="A184" s="20" t="s">
        <v>342</v>
      </c>
      <c r="B184" s="20" t="s">
        <v>18</v>
      </c>
      <c r="C184" s="20" t="s">
        <v>33</v>
      </c>
      <c r="D184" s="20" t="s">
        <v>20</v>
      </c>
      <c r="E184" s="20" t="s">
        <v>5464</v>
      </c>
      <c r="F184" s="21">
        <v>46322.919768518521</v>
      </c>
      <c r="G184" s="20" t="s">
        <v>22</v>
      </c>
      <c r="H184" s="20" t="s">
        <v>8136</v>
      </c>
      <c r="I184" s="22">
        <v>340</v>
      </c>
      <c r="J184" s="20" t="s">
        <v>23</v>
      </c>
      <c r="K184" s="20" t="s">
        <v>24</v>
      </c>
      <c r="L184" s="22">
        <v>875</v>
      </c>
      <c r="M184" s="20" t="s">
        <v>36</v>
      </c>
      <c r="N184" s="21">
        <v>46322.967986111107</v>
      </c>
      <c r="O184" s="22">
        <v>350</v>
      </c>
      <c r="P184" s="20" t="s">
        <v>26</v>
      </c>
      <c r="Q184" s="22">
        <v>190</v>
      </c>
      <c r="R184" s="3" t="str">
        <f>IF(OR(G184="12R",G184="12L"),_xlfn.XLOOKUP(C184,DB!$A$2:$A$255,DB!$B$2:$B$255,""),IF(OR(G184="30L",G184="30R"),_xlfn.XLOOKUP(C184,DB!$A$2:$A$255,DB!$C$2:$C$255,""),""))</f>
        <v>UDGUV</v>
      </c>
      <c r="S184" s="3">
        <f t="shared" si="2"/>
        <v>22</v>
      </c>
      <c r="T184" s="3" t="str">
        <f>_xlfn.XLOOKUP(C184,DB!$A$2:$A$255,DB!$D$2:$D$255,"")</f>
        <v>Sector 2</v>
      </c>
    </row>
    <row r="185" spans="1:20" x14ac:dyDescent="0.2">
      <c r="A185" s="20" t="s">
        <v>7622</v>
      </c>
      <c r="B185" s="20" t="s">
        <v>18</v>
      </c>
      <c r="C185" s="20" t="s">
        <v>234</v>
      </c>
      <c r="D185" s="20" t="s">
        <v>44</v>
      </c>
      <c r="E185" s="20" t="s">
        <v>6589</v>
      </c>
      <c r="F185" s="21">
        <v>46322.922106481477</v>
      </c>
      <c r="G185" s="20" t="s">
        <v>22</v>
      </c>
      <c r="H185" s="20" t="s">
        <v>8137</v>
      </c>
      <c r="I185" s="22">
        <v>340</v>
      </c>
      <c r="J185" s="20" t="s">
        <v>23</v>
      </c>
      <c r="K185" s="20" t="s">
        <v>24</v>
      </c>
      <c r="L185" s="22">
        <v>523</v>
      </c>
      <c r="M185" s="20" t="s">
        <v>130</v>
      </c>
      <c r="N185" s="21">
        <v>46322.951412037037</v>
      </c>
      <c r="O185" s="22">
        <v>340</v>
      </c>
      <c r="P185" s="20" t="s">
        <v>26</v>
      </c>
      <c r="Q185" s="22">
        <v>40</v>
      </c>
      <c r="R185" s="3" t="str">
        <f>IF(OR(G185="12R",G185="12L"),_xlfn.XLOOKUP(C185,DB!$A$2:$A$255,DB!$B$2:$B$255,""),IF(OR(G185="30L",G185="30R"),_xlfn.XLOOKUP(C185,DB!$A$2:$A$255,DB!$C$2:$C$255,""),""))</f>
        <v>UDGUV</v>
      </c>
      <c r="S185" s="3">
        <f t="shared" si="2"/>
        <v>22</v>
      </c>
      <c r="T185" s="3" t="str">
        <f>_xlfn.XLOOKUP(C185,DB!$A$2:$A$255,DB!$D$2:$D$255,"")</f>
        <v>Sector 2</v>
      </c>
    </row>
    <row r="186" spans="1:20" x14ac:dyDescent="0.2">
      <c r="A186" s="20" t="s">
        <v>7633</v>
      </c>
      <c r="B186" s="20" t="s">
        <v>18</v>
      </c>
      <c r="C186" s="20" t="s">
        <v>539</v>
      </c>
      <c r="D186" s="20" t="s">
        <v>29</v>
      </c>
      <c r="E186" s="20" t="s">
        <v>8138</v>
      </c>
      <c r="F186" s="21">
        <v>46322.923425925925</v>
      </c>
      <c r="G186" s="20" t="s">
        <v>22</v>
      </c>
      <c r="H186" s="20" t="s">
        <v>8139</v>
      </c>
      <c r="I186" s="22">
        <v>380</v>
      </c>
      <c r="J186" s="20" t="s">
        <v>23</v>
      </c>
      <c r="K186" s="20" t="s">
        <v>24</v>
      </c>
      <c r="L186" s="22">
        <v>433</v>
      </c>
      <c r="M186" s="20" t="s">
        <v>204</v>
      </c>
      <c r="N186" s="21">
        <v>46322.948969907404</v>
      </c>
      <c r="O186" s="22">
        <v>380</v>
      </c>
      <c r="P186" s="20" t="s">
        <v>26</v>
      </c>
      <c r="Q186" s="22">
        <v>40</v>
      </c>
      <c r="R186" s="3" t="str">
        <f>IF(OR(G186="12R",G186="12L"),_xlfn.XLOOKUP(C186,DB!$A$2:$A$255,DB!$B$2:$B$255,""),IF(OR(G186="30L",G186="30R"),_xlfn.XLOOKUP(C186,DB!$A$2:$A$255,DB!$C$2:$C$255,""),""))</f>
        <v>OMSUK</v>
      </c>
      <c r="S186" s="3">
        <f t="shared" si="2"/>
        <v>22</v>
      </c>
      <c r="T186" s="3" t="str">
        <f>_xlfn.XLOOKUP(C186,DB!$A$2:$A$255,DB!$D$2:$D$255,"")</f>
        <v>Sector 3</v>
      </c>
    </row>
    <row r="187" spans="1:20" x14ac:dyDescent="0.2">
      <c r="A187" s="20" t="s">
        <v>311</v>
      </c>
      <c r="B187" s="20" t="s">
        <v>18</v>
      </c>
      <c r="C187" s="20" t="s">
        <v>48</v>
      </c>
      <c r="D187" s="20" t="s">
        <v>261</v>
      </c>
      <c r="E187" s="20" t="s">
        <v>445</v>
      </c>
      <c r="F187" s="21">
        <v>46322.926354166666</v>
      </c>
      <c r="G187" s="20" t="s">
        <v>22</v>
      </c>
      <c r="H187" s="20" t="s">
        <v>8140</v>
      </c>
      <c r="I187" s="22">
        <v>390</v>
      </c>
      <c r="J187" s="20" t="s">
        <v>23</v>
      </c>
      <c r="K187" s="20" t="s">
        <v>24</v>
      </c>
      <c r="L187" s="22">
        <v>136</v>
      </c>
      <c r="M187" s="20" t="s">
        <v>40</v>
      </c>
      <c r="N187" s="21">
        <v>46322.935162037036</v>
      </c>
      <c r="O187" s="22">
        <v>250</v>
      </c>
      <c r="P187" s="20" t="s">
        <v>41</v>
      </c>
      <c r="Q187" s="22">
        <v>190</v>
      </c>
      <c r="R187" s="3" t="str">
        <f>IF(OR(G187="12R",G187="12L"),_xlfn.XLOOKUP(C187,DB!$A$2:$A$255,DB!$B$2:$B$255,""),IF(OR(G187="30L",G187="30R"),_xlfn.XLOOKUP(C187,DB!$A$2:$A$255,DB!$C$2:$C$255,""),""))</f>
        <v>NUDAL</v>
      </c>
      <c r="S187" s="3">
        <f t="shared" si="2"/>
        <v>22</v>
      </c>
      <c r="T187" s="3" t="str">
        <f>_xlfn.XLOOKUP(C187,DB!$A$2:$A$255,DB!$D$2:$D$255,"")</f>
        <v>Sector 3</v>
      </c>
    </row>
    <row r="188" spans="1:20" x14ac:dyDescent="0.2">
      <c r="A188" s="20" t="s">
        <v>343</v>
      </c>
      <c r="B188" s="20" t="s">
        <v>18</v>
      </c>
      <c r="C188" s="20" t="s">
        <v>122</v>
      </c>
      <c r="D188" s="20" t="s">
        <v>44</v>
      </c>
      <c r="E188" s="20" t="s">
        <v>319</v>
      </c>
      <c r="F188" s="21">
        <v>46322.936030092591</v>
      </c>
      <c r="G188" s="20" t="s">
        <v>22</v>
      </c>
      <c r="H188" s="20" t="s">
        <v>8141</v>
      </c>
      <c r="I188" s="22">
        <v>360</v>
      </c>
      <c r="J188" s="20" t="s">
        <v>23</v>
      </c>
      <c r="K188" s="20" t="s">
        <v>24</v>
      </c>
      <c r="L188" s="22">
        <v>543</v>
      </c>
      <c r="M188" s="20" t="s">
        <v>130</v>
      </c>
      <c r="N188" s="21">
        <v>46322.966608796298</v>
      </c>
      <c r="O188" s="22">
        <v>360</v>
      </c>
      <c r="P188" s="20" t="s">
        <v>26</v>
      </c>
      <c r="Q188" s="22">
        <v>40</v>
      </c>
      <c r="R188" s="3" t="str">
        <f>IF(OR(G188="12R",G188="12L"),_xlfn.XLOOKUP(C188,DB!$A$2:$A$255,DB!$B$2:$B$255,""),IF(OR(G188="30L",G188="30R"),_xlfn.XLOOKUP(C188,DB!$A$2:$A$255,DB!$C$2:$C$255,""),""))</f>
        <v>ENEBA</v>
      </c>
      <c r="S188" s="3">
        <f t="shared" si="2"/>
        <v>22</v>
      </c>
      <c r="T188" s="3" t="str">
        <f>_xlfn.XLOOKUP(C188,DB!$A$2:$A$255,DB!$D$2:$D$255,"")</f>
        <v>Sector 3</v>
      </c>
    </row>
    <row r="189" spans="1:20" x14ac:dyDescent="0.2">
      <c r="A189" s="20" t="s">
        <v>6393</v>
      </c>
      <c r="B189" s="20" t="s">
        <v>18</v>
      </c>
      <c r="C189" s="20" t="s">
        <v>322</v>
      </c>
      <c r="D189" s="20" t="s">
        <v>261</v>
      </c>
      <c r="E189" s="20" t="s">
        <v>323</v>
      </c>
      <c r="F189" s="21">
        <v>46322.943865740745</v>
      </c>
      <c r="G189" s="20" t="s">
        <v>22</v>
      </c>
      <c r="H189" s="20" t="s">
        <v>8142</v>
      </c>
      <c r="I189" s="22">
        <v>390</v>
      </c>
      <c r="J189" s="20" t="s">
        <v>23</v>
      </c>
      <c r="K189" s="20" t="s">
        <v>24</v>
      </c>
      <c r="L189" s="22">
        <v>136</v>
      </c>
      <c r="M189" s="20" t="s">
        <v>40</v>
      </c>
      <c r="N189" s="21">
        <v>46322.9533912037</v>
      </c>
      <c r="O189" s="22">
        <v>210</v>
      </c>
      <c r="P189" s="20" t="s">
        <v>41</v>
      </c>
      <c r="Q189" s="22">
        <v>190</v>
      </c>
      <c r="R189" s="3" t="str">
        <f>IF(OR(G189="12R",G189="12L"),_xlfn.XLOOKUP(C189,DB!$A$2:$A$255,DB!$B$2:$B$255,""),IF(OR(G189="30L",G189="30R"),_xlfn.XLOOKUP(C189,DB!$A$2:$A$255,DB!$C$2:$C$255,""),""))</f>
        <v>NUDAL</v>
      </c>
      <c r="S189" s="3">
        <f t="shared" si="2"/>
        <v>22</v>
      </c>
      <c r="T189" s="3" t="str">
        <f>_xlfn.XLOOKUP(C189,DB!$A$2:$A$255,DB!$D$2:$D$255,"")</f>
        <v>Sector 3</v>
      </c>
    </row>
    <row r="190" spans="1:20" x14ac:dyDescent="0.2">
      <c r="A190" s="20" t="s">
        <v>346</v>
      </c>
      <c r="B190" s="20" t="s">
        <v>18</v>
      </c>
      <c r="C190" s="20" t="s">
        <v>347</v>
      </c>
      <c r="D190" s="20" t="s">
        <v>61</v>
      </c>
      <c r="E190" s="20" t="s">
        <v>8143</v>
      </c>
      <c r="F190" s="21">
        <v>46322.94631944444</v>
      </c>
      <c r="G190" s="20" t="s">
        <v>22</v>
      </c>
      <c r="H190" s="20" t="s">
        <v>8144</v>
      </c>
      <c r="I190" s="22">
        <v>360</v>
      </c>
      <c r="J190" s="20" t="s">
        <v>23</v>
      </c>
      <c r="K190" s="20" t="s">
        <v>24</v>
      </c>
      <c r="L190" s="22">
        <v>861</v>
      </c>
      <c r="M190" s="20" t="s">
        <v>377</v>
      </c>
      <c r="N190" s="21">
        <v>46322.991967592592</v>
      </c>
      <c r="O190" s="22">
        <v>360</v>
      </c>
      <c r="P190" s="20" t="s">
        <v>26</v>
      </c>
      <c r="Q190" s="22">
        <v>190</v>
      </c>
      <c r="R190" s="3" t="str">
        <f>IF(OR(G190="12R",G190="12L"),_xlfn.XLOOKUP(C190,DB!$A$2:$A$255,DB!$B$2:$B$255,""),IF(OR(G190="30L",G190="30R"),_xlfn.XLOOKUP(C190,DB!$A$2:$A$255,DB!$C$2:$C$255,""),""))</f>
        <v>UDGUV</v>
      </c>
      <c r="S190" s="3">
        <f t="shared" si="2"/>
        <v>22</v>
      </c>
      <c r="T190" s="3" t="str">
        <f>_xlfn.XLOOKUP(C190,DB!$A$2:$A$255,DB!$D$2:$D$255,"")</f>
        <v>Sector 2</v>
      </c>
    </row>
    <row r="191" spans="1:20" x14ac:dyDescent="0.2">
      <c r="A191" s="20" t="s">
        <v>359</v>
      </c>
      <c r="B191" s="20" t="s">
        <v>18</v>
      </c>
      <c r="C191" s="20" t="s">
        <v>219</v>
      </c>
      <c r="D191" s="20" t="s">
        <v>54</v>
      </c>
      <c r="E191" s="20" t="s">
        <v>3606</v>
      </c>
      <c r="F191" s="21">
        <v>46322.965381944443</v>
      </c>
      <c r="G191" s="20" t="s">
        <v>22</v>
      </c>
      <c r="H191" s="20" t="s">
        <v>8145</v>
      </c>
      <c r="I191" s="22">
        <v>330</v>
      </c>
      <c r="J191" s="20" t="s">
        <v>23</v>
      </c>
      <c r="K191" s="20" t="s">
        <v>24</v>
      </c>
      <c r="L191" s="22">
        <v>149</v>
      </c>
      <c r="M191" s="20" t="s">
        <v>117</v>
      </c>
      <c r="N191" s="21">
        <v>46322.975034722222</v>
      </c>
      <c r="O191" s="22">
        <v>290</v>
      </c>
      <c r="P191" s="20" t="s">
        <v>26</v>
      </c>
      <c r="Q191" s="22">
        <v>190</v>
      </c>
      <c r="R191" s="3" t="str">
        <f>IF(OR(G191="12R",G191="12L"),_xlfn.XLOOKUP(C191,DB!$A$2:$A$255,DB!$B$2:$B$255,""),IF(OR(G191="30L",G191="30R"),_xlfn.XLOOKUP(C191,DB!$A$2:$A$255,DB!$C$2:$C$255,""),""))</f>
        <v>TAKUX</v>
      </c>
      <c r="S191" s="3">
        <f t="shared" si="2"/>
        <v>23</v>
      </c>
      <c r="T191" s="3" t="str">
        <f>_xlfn.XLOOKUP(C191,DB!$A$2:$A$255,DB!$D$2:$D$255,"")</f>
        <v>Sector 7</v>
      </c>
    </row>
    <row r="192" spans="1:20" x14ac:dyDescent="0.2">
      <c r="A192" s="20"/>
      <c r="B192" s="20"/>
      <c r="C192" s="20"/>
      <c r="D192" s="20"/>
      <c r="E192" s="20"/>
      <c r="F192" s="21"/>
      <c r="G192" s="20"/>
      <c r="H192" s="20"/>
      <c r="I192" s="22"/>
      <c r="J192" s="20"/>
      <c r="K192" s="20"/>
      <c r="L192" s="22"/>
      <c r="M192" s="20"/>
      <c r="N192" s="21"/>
      <c r="O192" s="22"/>
      <c r="P192" s="20"/>
      <c r="Q192" s="22"/>
      <c r="R192" s="3" t="str">
        <f>IF(OR(G192="12R",G192="12L"),_xlfn.XLOOKUP(C192,DB!$A$2:$A$255,DB!$B$2:$B$255,""),IF(OR(G192="30L",G192="30R"),_xlfn.XLOOKUP(C192,DB!$A$2:$A$255,DB!$C$2:$C$255,""),""))</f>
        <v/>
      </c>
      <c r="S192" s="3">
        <f t="shared" si="2"/>
        <v>0</v>
      </c>
      <c r="T192" s="3" t="str">
        <f>_xlfn.XLOOKUP(C192,DB!$A$2:$A$255,DB!$D$2:$D$255,"")</f>
        <v/>
      </c>
    </row>
    <row r="193" spans="1:20" x14ac:dyDescent="0.2">
      <c r="A193" s="20"/>
      <c r="B193" s="20"/>
      <c r="C193" s="20"/>
      <c r="D193" s="20"/>
      <c r="E193" s="20"/>
      <c r="F193" s="21"/>
      <c r="G193" s="20"/>
      <c r="H193" s="20"/>
      <c r="I193" s="22"/>
      <c r="J193" s="20"/>
      <c r="K193" s="20"/>
      <c r="L193" s="22"/>
      <c r="M193" s="20"/>
      <c r="N193" s="21"/>
      <c r="O193" s="22"/>
      <c r="P193" s="20"/>
      <c r="Q193" s="22"/>
      <c r="R193" s="3" t="str">
        <f>IF(OR(G193="12R",G193="12L"),_xlfn.XLOOKUP(C193,DB!$A$2:$A$255,DB!$B$2:$B$255,""),IF(OR(G193="30L",G193="30R"),_xlfn.XLOOKUP(C193,DB!$A$2:$A$255,DB!$C$2:$C$255,""),""))</f>
        <v/>
      </c>
      <c r="S193" s="3">
        <f t="shared" si="2"/>
        <v>0</v>
      </c>
      <c r="T193" s="3" t="str">
        <f>_xlfn.XLOOKUP(C193,DB!$A$2:$A$255,DB!$D$2:$D$255,"")</f>
        <v/>
      </c>
    </row>
    <row r="194" spans="1:20" x14ac:dyDescent="0.2">
      <c r="A194" s="20"/>
      <c r="B194" s="20"/>
      <c r="C194" s="20"/>
      <c r="D194" s="20"/>
      <c r="E194" s="20"/>
      <c r="F194" s="21"/>
      <c r="G194" s="20"/>
      <c r="H194" s="20"/>
      <c r="I194" s="22"/>
      <c r="J194" s="20"/>
      <c r="K194" s="20"/>
      <c r="L194" s="22"/>
      <c r="M194" s="20"/>
      <c r="N194" s="21"/>
      <c r="O194" s="22"/>
      <c r="P194" s="20"/>
      <c r="Q194" s="22"/>
      <c r="R194" s="3" t="str">
        <f>IF(OR(G194="12R",G194="12L"),_xlfn.XLOOKUP(C194,DB!$A$2:$A$255,DB!$B$2:$B$255,""),IF(OR(G194="30L",G194="30R"),_xlfn.XLOOKUP(C194,DB!$A$2:$A$255,DB!$C$2:$C$255,""),""))</f>
        <v/>
      </c>
      <c r="S194" s="3">
        <f t="shared" si="2"/>
        <v>0</v>
      </c>
      <c r="T194" s="3" t="str">
        <f>_xlfn.XLOOKUP(C194,DB!$A$2:$A$255,DB!$D$2:$D$255,"")</f>
        <v/>
      </c>
    </row>
    <row r="195" spans="1:20" x14ac:dyDescent="0.2">
      <c r="A195" s="20"/>
      <c r="B195" s="20"/>
      <c r="C195" s="20"/>
      <c r="D195" s="20"/>
      <c r="E195" s="20"/>
      <c r="F195" s="21"/>
      <c r="G195" s="20"/>
      <c r="H195" s="20"/>
      <c r="I195" s="22"/>
      <c r="J195" s="20"/>
      <c r="K195" s="20"/>
      <c r="L195" s="22"/>
      <c r="M195" s="20"/>
      <c r="N195" s="21"/>
      <c r="O195" s="22"/>
      <c r="P195" s="20"/>
      <c r="Q195" s="22"/>
      <c r="R195" s="3" t="str">
        <f>IF(OR(G195="12R",G195="12L"),_xlfn.XLOOKUP(C195,DB!$A$2:$A$255,DB!$B$2:$B$255,""),IF(OR(G195="30L",G195="30R"),_xlfn.XLOOKUP(C195,DB!$A$2:$A$255,DB!$C$2:$C$255,""),""))</f>
        <v/>
      </c>
      <c r="S195" s="3">
        <f t="shared" ref="S195:S220" si="3">HOUR(F195)</f>
        <v>0</v>
      </c>
      <c r="T195" s="3" t="str">
        <f>_xlfn.XLOOKUP(C195,DB!$A$2:$A$255,DB!$D$2:$D$255,"")</f>
        <v/>
      </c>
    </row>
    <row r="196" spans="1:20" x14ac:dyDescent="0.2">
      <c r="A196" s="20"/>
      <c r="B196" s="20"/>
      <c r="C196" s="20"/>
      <c r="D196" s="20"/>
      <c r="E196" s="20"/>
      <c r="F196" s="21"/>
      <c r="G196" s="20"/>
      <c r="H196" s="20"/>
      <c r="I196" s="22"/>
      <c r="J196" s="20"/>
      <c r="K196" s="20"/>
      <c r="L196" s="22"/>
      <c r="M196" s="20"/>
      <c r="N196" s="21"/>
      <c r="O196" s="22"/>
      <c r="P196" s="20"/>
      <c r="Q196" s="22"/>
      <c r="R196" s="3" t="str">
        <f>IF(OR(G196="12R",G196="12L"),_xlfn.XLOOKUP(C196,DB!$A$2:$A$255,DB!$B$2:$B$255,""),IF(OR(G196="30L",G196="30R"),_xlfn.XLOOKUP(C196,DB!$A$2:$A$255,DB!$C$2:$C$255,""),""))</f>
        <v/>
      </c>
      <c r="S196" s="3">
        <f t="shared" si="3"/>
        <v>0</v>
      </c>
      <c r="T196" s="3" t="str">
        <f>_xlfn.XLOOKUP(C196,DB!$A$2:$A$255,DB!$D$2:$D$255,"")</f>
        <v/>
      </c>
    </row>
    <row r="197" spans="1:20" x14ac:dyDescent="0.2">
      <c r="A197" s="20"/>
      <c r="B197" s="20"/>
      <c r="C197" s="20"/>
      <c r="D197" s="20"/>
      <c r="E197" s="20"/>
      <c r="F197" s="21"/>
      <c r="G197" s="20"/>
      <c r="H197" s="20"/>
      <c r="I197" s="22"/>
      <c r="J197" s="20"/>
      <c r="K197" s="20"/>
      <c r="L197" s="22"/>
      <c r="M197" s="20"/>
      <c r="N197" s="21"/>
      <c r="O197" s="22"/>
      <c r="P197" s="20"/>
      <c r="Q197" s="22"/>
      <c r="R197" s="3" t="str">
        <f>IF(OR(G197="12R",G197="12L"),_xlfn.XLOOKUP(C197,DB!$A$2:$A$255,DB!$B$2:$B$255,""),IF(OR(G197="30L",G197="30R"),_xlfn.XLOOKUP(C197,DB!$A$2:$A$255,DB!$C$2:$C$255,""),""))</f>
        <v/>
      </c>
      <c r="S197" s="3">
        <f t="shared" si="3"/>
        <v>0</v>
      </c>
      <c r="T197" s="3" t="str">
        <f>_xlfn.XLOOKUP(C197,DB!$A$2:$A$255,DB!$D$2:$D$255,"")</f>
        <v/>
      </c>
    </row>
    <row r="198" spans="1:20" x14ac:dyDescent="0.2">
      <c r="A198" s="20"/>
      <c r="B198" s="20"/>
      <c r="C198" s="20"/>
      <c r="D198" s="20"/>
      <c r="E198" s="20"/>
      <c r="F198" s="21"/>
      <c r="G198" s="20"/>
      <c r="H198" s="20"/>
      <c r="I198" s="22"/>
      <c r="J198" s="20"/>
      <c r="K198" s="20"/>
      <c r="L198" s="22"/>
      <c r="M198" s="20"/>
      <c r="N198" s="21"/>
      <c r="O198" s="22"/>
      <c r="P198" s="20"/>
      <c r="Q198" s="22"/>
      <c r="R198" s="3" t="str">
        <f>IF(OR(G198="12R",G198="12L"),_xlfn.XLOOKUP(C198,DB!$A$2:$A$255,DB!$B$2:$B$255,""),IF(OR(G198="30L",G198="30R"),_xlfn.XLOOKUP(C198,DB!$A$2:$A$255,DB!$C$2:$C$255,""),""))</f>
        <v/>
      </c>
      <c r="S198" s="3">
        <f t="shared" si="3"/>
        <v>0</v>
      </c>
      <c r="T198" s="3" t="str">
        <f>_xlfn.XLOOKUP(C198,DB!$A$2:$A$255,DB!$D$2:$D$255,"")</f>
        <v/>
      </c>
    </row>
    <row r="199" spans="1:20" x14ac:dyDescent="0.2">
      <c r="A199" s="20"/>
      <c r="B199" s="20"/>
      <c r="C199" s="20"/>
      <c r="D199" s="20"/>
      <c r="E199" s="20"/>
      <c r="F199" s="21"/>
      <c r="G199" s="20"/>
      <c r="H199" s="20"/>
      <c r="I199" s="22"/>
      <c r="J199" s="20"/>
      <c r="K199" s="20"/>
      <c r="L199" s="22"/>
      <c r="M199" s="20"/>
      <c r="N199" s="21"/>
      <c r="O199" s="22"/>
      <c r="P199" s="20"/>
      <c r="Q199" s="22"/>
      <c r="R199" s="3" t="str">
        <f>IF(OR(G199="12R",G199="12L"),_xlfn.XLOOKUP(C199,DB!$A$2:$A$255,DB!$B$2:$B$255,""),IF(OR(G199="30L",G199="30R"),_xlfn.XLOOKUP(C199,DB!$A$2:$A$255,DB!$C$2:$C$255,""),""))</f>
        <v/>
      </c>
      <c r="S199" s="3">
        <f t="shared" si="3"/>
        <v>0</v>
      </c>
      <c r="T199" s="3" t="str">
        <f>_xlfn.XLOOKUP(C199,DB!$A$2:$A$255,DB!$D$2:$D$255,"")</f>
        <v/>
      </c>
    </row>
    <row r="200" spans="1:20" x14ac:dyDescent="0.2">
      <c r="A200" s="20"/>
      <c r="B200" s="20"/>
      <c r="C200" s="20"/>
      <c r="D200" s="20"/>
      <c r="E200" s="20"/>
      <c r="F200" s="21"/>
      <c r="G200" s="20"/>
      <c r="H200" s="20"/>
      <c r="I200" s="22"/>
      <c r="J200" s="20"/>
      <c r="K200" s="20"/>
      <c r="L200" s="22"/>
      <c r="M200" s="20"/>
      <c r="N200" s="21"/>
      <c r="O200" s="22"/>
      <c r="P200" s="20"/>
      <c r="Q200" s="22"/>
      <c r="R200" s="3" t="str">
        <f>IF(OR(G200="12R",G200="12L"),_xlfn.XLOOKUP(C200,DB!$A$2:$A$255,DB!$B$2:$B$255,""),IF(OR(G200="30L",G200="30R"),_xlfn.XLOOKUP(C200,DB!$A$2:$A$255,DB!$C$2:$C$255,""),""))</f>
        <v/>
      </c>
      <c r="S200" s="3">
        <f t="shared" si="3"/>
        <v>0</v>
      </c>
      <c r="T200" s="3" t="str">
        <f>_xlfn.XLOOKUP(C200,DB!$A$2:$A$255,DB!$D$2:$D$255,"")</f>
        <v/>
      </c>
    </row>
    <row r="201" spans="1:20" x14ac:dyDescent="0.2">
      <c r="A201" s="20"/>
      <c r="B201" s="20"/>
      <c r="C201" s="20"/>
      <c r="D201" s="20"/>
      <c r="E201" s="20"/>
      <c r="F201" s="21"/>
      <c r="G201" s="20"/>
      <c r="H201" s="20"/>
      <c r="I201" s="22"/>
      <c r="J201" s="20"/>
      <c r="K201" s="20"/>
      <c r="L201" s="22"/>
      <c r="M201" s="20"/>
      <c r="N201" s="21"/>
      <c r="O201" s="22"/>
      <c r="P201" s="20"/>
      <c r="Q201" s="22"/>
      <c r="R201" s="3" t="str">
        <f>IF(OR(G201="12R",G201="12L"),_xlfn.XLOOKUP(C201,DB!$A$2:$A$255,DB!$B$2:$B$255,""),IF(OR(G201="30L",G201="30R"),_xlfn.XLOOKUP(C201,DB!$A$2:$A$255,DB!$C$2:$C$255,""),""))</f>
        <v/>
      </c>
      <c r="S201" s="3">
        <f t="shared" si="3"/>
        <v>0</v>
      </c>
      <c r="T201" s="3" t="str">
        <f>_xlfn.XLOOKUP(C201,DB!$A$2:$A$255,DB!$D$2:$D$255,"")</f>
        <v/>
      </c>
    </row>
    <row r="202" spans="1:20" x14ac:dyDescent="0.2">
      <c r="A202" s="20"/>
      <c r="B202" s="20"/>
      <c r="C202" s="20"/>
      <c r="D202" s="20"/>
      <c r="E202" s="20"/>
      <c r="F202" s="21"/>
      <c r="G202" s="20"/>
      <c r="H202" s="20"/>
      <c r="I202" s="22"/>
      <c r="J202" s="20"/>
      <c r="K202" s="20"/>
      <c r="L202" s="22"/>
      <c r="M202" s="20"/>
      <c r="N202" s="21"/>
      <c r="O202" s="22"/>
      <c r="P202" s="20"/>
      <c r="Q202" s="22"/>
      <c r="R202" s="3" t="str">
        <f>IF(OR(G202="12R",G202="12L"),_xlfn.XLOOKUP(C202,DB!$A$2:$A$255,DB!$B$2:$B$255,""),IF(OR(G202="30L",G202="30R"),_xlfn.XLOOKUP(C202,DB!$A$2:$A$255,DB!$C$2:$C$255,""),""))</f>
        <v/>
      </c>
      <c r="S202" s="3">
        <f t="shared" si="3"/>
        <v>0</v>
      </c>
      <c r="T202" s="3" t="str">
        <f>_xlfn.XLOOKUP(C202,DB!$A$2:$A$255,DB!$D$2:$D$255,"")</f>
        <v/>
      </c>
    </row>
    <row r="203" spans="1:20" x14ac:dyDescent="0.2">
      <c r="A203" s="20"/>
      <c r="B203" s="20"/>
      <c r="C203" s="20"/>
      <c r="D203" s="20"/>
      <c r="E203" s="20"/>
      <c r="F203" s="21"/>
      <c r="G203" s="20"/>
      <c r="H203" s="20"/>
      <c r="I203" s="22"/>
      <c r="J203" s="20"/>
      <c r="K203" s="20"/>
      <c r="L203" s="22"/>
      <c r="M203" s="20"/>
      <c r="N203" s="21"/>
      <c r="O203" s="22"/>
      <c r="P203" s="20"/>
      <c r="Q203" s="22"/>
      <c r="R203" s="3" t="str">
        <f>IF(OR(G203="12R",G203="12L"),_xlfn.XLOOKUP(C203,DB!$A$2:$A$255,DB!$B$2:$B$255,""),IF(OR(G203="30L",G203="30R"),_xlfn.XLOOKUP(C203,DB!$A$2:$A$255,DB!$C$2:$C$255,""),""))</f>
        <v/>
      </c>
      <c r="S203" s="3">
        <f t="shared" si="3"/>
        <v>0</v>
      </c>
      <c r="T203" s="3" t="str">
        <f>_xlfn.XLOOKUP(C203,DB!$A$2:$A$255,DB!$D$2:$D$255,"")</f>
        <v/>
      </c>
    </row>
    <row r="204" spans="1:20" x14ac:dyDescent="0.2">
      <c r="A204" s="20"/>
      <c r="B204" s="20"/>
      <c r="C204" s="20"/>
      <c r="D204" s="20"/>
      <c r="E204" s="20"/>
      <c r="F204" s="21"/>
      <c r="G204" s="20"/>
      <c r="H204" s="20"/>
      <c r="I204" s="22"/>
      <c r="J204" s="20"/>
      <c r="K204" s="20"/>
      <c r="L204" s="22"/>
      <c r="M204" s="20"/>
      <c r="N204" s="21"/>
      <c r="O204" s="22"/>
      <c r="P204" s="20"/>
      <c r="Q204" s="22"/>
      <c r="R204" s="3" t="str">
        <f>IF(OR(G204="12R",G204="12L"),_xlfn.XLOOKUP(C204,DB!$A$2:$A$255,DB!$B$2:$B$255,""),IF(OR(G204="30L",G204="30R"),_xlfn.XLOOKUP(C204,DB!$A$2:$A$255,DB!$C$2:$C$255,""),""))</f>
        <v/>
      </c>
      <c r="S204" s="3">
        <f t="shared" si="3"/>
        <v>0</v>
      </c>
      <c r="T204" s="3" t="str">
        <f>_xlfn.XLOOKUP(C204,DB!$A$2:$A$255,DB!$D$2:$D$255,"")</f>
        <v/>
      </c>
    </row>
    <row r="205" spans="1:20" x14ac:dyDescent="0.2">
      <c r="A205" s="20"/>
      <c r="B205" s="20"/>
      <c r="C205" s="20"/>
      <c r="D205" s="20"/>
      <c r="E205" s="20"/>
      <c r="F205" s="21"/>
      <c r="G205" s="20"/>
      <c r="H205" s="20"/>
      <c r="I205" s="22"/>
      <c r="J205" s="20"/>
      <c r="K205" s="20"/>
      <c r="L205" s="22"/>
      <c r="M205" s="20"/>
      <c r="N205" s="21"/>
      <c r="O205" s="22"/>
      <c r="P205" s="20"/>
      <c r="Q205" s="22"/>
      <c r="R205" s="3" t="str">
        <f>IF(OR(G205="12R",G205="12L"),_xlfn.XLOOKUP(C205,DB!$A$2:$A$255,DB!$B$2:$B$255,""),IF(OR(G205="30L",G205="30R"),_xlfn.XLOOKUP(C205,DB!$A$2:$A$255,DB!$C$2:$C$255,""),""))</f>
        <v/>
      </c>
      <c r="S205" s="3">
        <f t="shared" si="3"/>
        <v>0</v>
      </c>
      <c r="T205" s="3" t="str">
        <f>_xlfn.XLOOKUP(C205,DB!$A$2:$A$255,DB!$D$2:$D$255,"")</f>
        <v/>
      </c>
    </row>
    <row r="206" spans="1:20" x14ac:dyDescent="0.2">
      <c r="A206" s="20"/>
      <c r="B206" s="20"/>
      <c r="C206" s="20"/>
      <c r="D206" s="20"/>
      <c r="E206" s="20"/>
      <c r="F206" s="21"/>
      <c r="G206" s="20"/>
      <c r="H206" s="20"/>
      <c r="I206" s="22"/>
      <c r="J206" s="20"/>
      <c r="K206" s="20"/>
      <c r="L206" s="22"/>
      <c r="M206" s="20"/>
      <c r="N206" s="21"/>
      <c r="O206" s="22"/>
      <c r="P206" s="20"/>
      <c r="Q206" s="22"/>
      <c r="R206" s="3" t="str">
        <f>IF(OR(G206="12R",G206="12L"),_xlfn.XLOOKUP(C206,DB!$A$2:$A$255,DB!$B$2:$B$255,""),IF(OR(G206="30L",G206="30R"),_xlfn.XLOOKUP(C206,DB!$A$2:$A$255,DB!$C$2:$C$255,""),""))</f>
        <v/>
      </c>
      <c r="S206" s="3">
        <f t="shared" si="3"/>
        <v>0</v>
      </c>
      <c r="T206" s="3" t="str">
        <f>_xlfn.XLOOKUP(C206,DB!$A$2:$A$255,DB!$D$2:$D$255,"")</f>
        <v/>
      </c>
    </row>
    <row r="207" spans="1:20" x14ac:dyDescent="0.2">
      <c r="A207" s="20"/>
      <c r="B207" s="20"/>
      <c r="C207" s="20"/>
      <c r="D207" s="20"/>
      <c r="E207" s="20"/>
      <c r="F207" s="21"/>
      <c r="G207" s="20"/>
      <c r="H207" s="20"/>
      <c r="I207" s="22"/>
      <c r="J207" s="20"/>
      <c r="K207" s="20"/>
      <c r="L207" s="22"/>
      <c r="M207" s="20"/>
      <c r="N207" s="21"/>
      <c r="O207" s="22"/>
      <c r="P207" s="20"/>
      <c r="Q207" s="22"/>
      <c r="R207" s="3" t="str">
        <f>IF(OR(G207="12R",G207="12L"),_xlfn.XLOOKUP(C207,DB!$A$2:$A$255,DB!$B$2:$B$255,""),IF(OR(G207="30L",G207="30R"),_xlfn.XLOOKUP(C207,DB!$A$2:$A$255,DB!$C$2:$C$255,""),""))</f>
        <v/>
      </c>
      <c r="S207" s="3">
        <f t="shared" si="3"/>
        <v>0</v>
      </c>
      <c r="T207" s="3" t="str">
        <f>_xlfn.XLOOKUP(C207,DB!$A$2:$A$255,DB!$D$2:$D$255,"")</f>
        <v/>
      </c>
    </row>
    <row r="208" spans="1:20" ht="16" customHeight="1" x14ac:dyDescent="0.2">
      <c r="A208" s="20"/>
      <c r="B208" s="20"/>
      <c r="C208" s="20"/>
      <c r="D208" s="20"/>
      <c r="E208" s="20"/>
      <c r="F208" s="21"/>
      <c r="G208" s="20"/>
      <c r="H208" s="20"/>
      <c r="I208" s="22"/>
      <c r="J208" s="20"/>
      <c r="K208" s="20"/>
      <c r="L208" s="22"/>
      <c r="M208" s="20"/>
      <c r="N208" s="21"/>
      <c r="O208" s="22"/>
      <c r="P208" s="20"/>
      <c r="Q208" s="22"/>
      <c r="R208" s="3" t="str">
        <f>IF(OR(G208="12R",G208="12L"),_xlfn.XLOOKUP(C208,DB!$A$2:$A$255,DB!$B$2:$B$255,""),IF(OR(G208="30L",G208="30R"),_xlfn.XLOOKUP(C208,DB!$A$2:$A$255,DB!$C$2:$C$255,""),""))</f>
        <v/>
      </c>
      <c r="S208" s="3">
        <f t="shared" si="3"/>
        <v>0</v>
      </c>
      <c r="T208" s="3" t="str">
        <f>_xlfn.XLOOKUP(C208,DB!$A$2:$A$255,DB!$D$2:$D$255,"")</f>
        <v/>
      </c>
    </row>
    <row r="209" spans="1:20" ht="16" customHeight="1" x14ac:dyDescent="0.2">
      <c r="A209" s="20"/>
      <c r="B209" s="20"/>
      <c r="C209" s="20"/>
      <c r="D209" s="20"/>
      <c r="E209" s="20"/>
      <c r="F209" s="21"/>
      <c r="G209" s="20"/>
      <c r="H209" s="20"/>
      <c r="I209" s="22"/>
      <c r="J209" s="20"/>
      <c r="K209" s="20"/>
      <c r="L209" s="22"/>
      <c r="M209" s="20"/>
      <c r="N209" s="21"/>
      <c r="O209" s="22"/>
      <c r="P209" s="20"/>
      <c r="Q209" s="22"/>
      <c r="R209" s="3" t="str">
        <f>IF(OR(G209="12R",G209="12L"),_xlfn.XLOOKUP(C209,DB!$A$2:$A$255,DB!$B$2:$B$255,""),IF(OR(G209="30L",G209="30R"),_xlfn.XLOOKUP(C209,DB!$A$2:$A$255,DB!$C$2:$C$255,""),""))</f>
        <v/>
      </c>
      <c r="S209" s="3">
        <f t="shared" si="3"/>
        <v>0</v>
      </c>
      <c r="T209" s="3" t="str">
        <f>_xlfn.XLOOKUP(C209,DB!$A$2:$A$255,DB!$D$2:$D$255,"")</f>
        <v/>
      </c>
    </row>
    <row r="210" spans="1:20" x14ac:dyDescent="0.2">
      <c r="A210" s="20"/>
      <c r="B210" s="20"/>
      <c r="C210" s="20"/>
      <c r="D210" s="20"/>
      <c r="E210" s="20"/>
      <c r="F210" s="21"/>
      <c r="G210" s="20"/>
      <c r="H210" s="20"/>
      <c r="I210" s="22"/>
      <c r="J210" s="20"/>
      <c r="K210" s="20"/>
      <c r="L210" s="22"/>
      <c r="M210" s="20"/>
      <c r="N210" s="21"/>
      <c r="O210" s="22"/>
      <c r="P210" s="20"/>
      <c r="Q210" s="22"/>
      <c r="R210" s="3" t="str">
        <f>IF(OR(G210="12R",G210="12L"),_xlfn.XLOOKUP(C210,DB!$A$2:$A$255,DB!$B$2:$B$255,""),IF(OR(G210="30L",G210="30R"),_xlfn.XLOOKUP(C210,DB!$A$2:$A$255,DB!$C$2:$C$255,""),""))</f>
        <v/>
      </c>
      <c r="S210" s="3">
        <f t="shared" si="3"/>
        <v>0</v>
      </c>
      <c r="T210" s="3" t="str">
        <f>_xlfn.XLOOKUP(C210,DB!$A$2:$A$255,DB!$D$2:$D$255,"")</f>
        <v/>
      </c>
    </row>
    <row r="211" spans="1:20" x14ac:dyDescent="0.2">
      <c r="A211" s="20"/>
      <c r="B211" s="20"/>
      <c r="C211" s="20"/>
      <c r="D211" s="20"/>
      <c r="E211" s="20"/>
      <c r="F211" s="21"/>
      <c r="G211" s="20"/>
      <c r="H211" s="20"/>
      <c r="I211" s="22"/>
      <c r="J211" s="20"/>
      <c r="K211" s="20"/>
      <c r="L211" s="22"/>
      <c r="M211" s="20"/>
      <c r="N211" s="21"/>
      <c r="O211" s="22"/>
      <c r="P211" s="20"/>
      <c r="Q211" s="22"/>
      <c r="R211" s="3" t="str">
        <f>IF(OR(G211="12R",G211="12L"),_xlfn.XLOOKUP(C211,DB!$A$2:$A$255,DB!$B$2:$B$255,""),IF(OR(G211="30L",G211="30R"),_xlfn.XLOOKUP(C211,DB!$A$2:$A$255,DB!$C$2:$C$255,""),""))</f>
        <v/>
      </c>
      <c r="S211" s="3">
        <f t="shared" si="3"/>
        <v>0</v>
      </c>
      <c r="T211" s="3" t="str">
        <f>_xlfn.XLOOKUP(C211,DB!$A$2:$A$255,DB!$D$2:$D$255,"")</f>
        <v/>
      </c>
    </row>
    <row r="212" spans="1:20" x14ac:dyDescent="0.2">
      <c r="A212" s="20"/>
      <c r="B212" s="20"/>
      <c r="C212" s="20"/>
      <c r="D212" s="20"/>
      <c r="E212" s="20"/>
      <c r="F212" s="21"/>
      <c r="G212" s="20"/>
      <c r="H212" s="20"/>
      <c r="I212" s="22"/>
      <c r="J212" s="20"/>
      <c r="K212" s="20"/>
      <c r="L212" s="22"/>
      <c r="M212" s="20"/>
      <c r="N212" s="21"/>
      <c r="O212" s="22"/>
      <c r="P212" s="20"/>
      <c r="Q212" s="22"/>
      <c r="R212" s="3" t="str">
        <f>IF(OR(G212="12R",G212="12L"),_xlfn.XLOOKUP(C212,DB!$A$2:$A$255,DB!$B$2:$B$255,""),IF(OR(G212="30L",G212="30R"),_xlfn.XLOOKUP(C212,DB!$A$2:$A$255,DB!$C$2:$C$255,""),""))</f>
        <v/>
      </c>
      <c r="S212" s="3">
        <f t="shared" si="3"/>
        <v>0</v>
      </c>
      <c r="T212" s="3" t="str">
        <f>_xlfn.XLOOKUP(C212,DB!$A$2:$A$255,DB!$D$2:$D$255,"")</f>
        <v/>
      </c>
    </row>
    <row r="213" spans="1:20" x14ac:dyDescent="0.2">
      <c r="A213" s="20"/>
      <c r="B213" s="20"/>
      <c r="C213" s="20"/>
      <c r="D213" s="20"/>
      <c r="E213" s="20"/>
      <c r="F213" s="21"/>
      <c r="G213" s="20"/>
      <c r="H213" s="20"/>
      <c r="I213" s="22"/>
      <c r="J213" s="20"/>
      <c r="K213" s="20"/>
      <c r="L213" s="22"/>
      <c r="M213" s="20"/>
      <c r="N213" s="21"/>
      <c r="O213" s="22"/>
      <c r="P213" s="20"/>
      <c r="Q213" s="22"/>
      <c r="R213" s="3" t="str">
        <f>IF(OR(G213="12R",G213="12L"),_xlfn.XLOOKUP(C213,DB!$A$2:$A$255,DB!$B$2:$B$255,""),IF(OR(G213="30L",G213="30R"),_xlfn.XLOOKUP(C213,DB!$A$2:$A$255,DB!$C$2:$C$255,""),""))</f>
        <v/>
      </c>
      <c r="S213" s="3">
        <f t="shared" si="3"/>
        <v>0</v>
      </c>
      <c r="T213" s="3" t="str">
        <f>_xlfn.XLOOKUP(C213,DB!$A$2:$A$255,DB!$D$2:$D$255,"")</f>
        <v/>
      </c>
    </row>
    <row r="214" spans="1:20" x14ac:dyDescent="0.2">
      <c r="A214" s="20"/>
      <c r="B214" s="20"/>
      <c r="C214" s="20"/>
      <c r="D214" s="20"/>
      <c r="E214" s="20"/>
      <c r="F214" s="21"/>
      <c r="G214" s="20"/>
      <c r="H214" s="20"/>
      <c r="I214" s="22"/>
      <c r="J214" s="20"/>
      <c r="K214" s="20"/>
      <c r="L214" s="22"/>
      <c r="M214" s="20"/>
      <c r="N214" s="21"/>
      <c r="O214" s="22"/>
      <c r="P214" s="20"/>
      <c r="Q214" s="22"/>
      <c r="R214" s="3" t="str">
        <f>IF(OR(G214="12R",G214="12L"),_xlfn.XLOOKUP(C214,DB!$A$2:$A$255,DB!$B$2:$B$255,""),IF(OR(G214="30L",G214="30R"),_xlfn.XLOOKUP(C214,DB!$A$2:$A$255,DB!$C$2:$C$255,""),""))</f>
        <v/>
      </c>
      <c r="S214" s="3">
        <f t="shared" si="3"/>
        <v>0</v>
      </c>
      <c r="T214" s="3" t="str">
        <f>_xlfn.XLOOKUP(C214,DB!$A$2:$A$255,DB!$D$2:$D$255,"")</f>
        <v/>
      </c>
    </row>
    <row r="215" spans="1:20" x14ac:dyDescent="0.2">
      <c r="A215" s="20"/>
      <c r="B215" s="20"/>
      <c r="C215" s="20"/>
      <c r="D215" s="20"/>
      <c r="E215" s="20"/>
      <c r="F215" s="21"/>
      <c r="G215" s="20"/>
      <c r="H215" s="20"/>
      <c r="I215" s="22"/>
      <c r="J215" s="20"/>
      <c r="K215" s="20"/>
      <c r="L215" s="22"/>
      <c r="M215" s="20"/>
      <c r="N215" s="21"/>
      <c r="O215" s="22"/>
      <c r="P215" s="20"/>
      <c r="Q215" s="22"/>
      <c r="R215" s="3" t="str">
        <f>IF(OR(G215="12R",G215="12L"),_xlfn.XLOOKUP(C215,DB!$A$2:$A$255,DB!$B$2:$B$255,""),IF(OR(G215="30L",G215="30R"),_xlfn.XLOOKUP(C215,DB!$A$2:$A$255,DB!$C$2:$C$255,""),""))</f>
        <v/>
      </c>
      <c r="S215" s="3">
        <f t="shared" si="3"/>
        <v>0</v>
      </c>
      <c r="T215" s="3" t="str">
        <f>_xlfn.XLOOKUP(C215,DB!$A$2:$A$255,DB!$D$2:$D$255,"")</f>
        <v/>
      </c>
    </row>
    <row r="216" spans="1:20" x14ac:dyDescent="0.2">
      <c r="A216" s="20"/>
      <c r="B216" s="20"/>
      <c r="C216" s="20"/>
      <c r="D216" s="20"/>
      <c r="E216" s="20"/>
      <c r="F216" s="21"/>
      <c r="G216" s="20"/>
      <c r="H216" s="20"/>
      <c r="I216" s="22"/>
      <c r="J216" s="20"/>
      <c r="K216" s="20"/>
      <c r="L216" s="22"/>
      <c r="M216" s="20"/>
      <c r="N216" s="21"/>
      <c r="O216" s="22"/>
      <c r="P216" s="20"/>
      <c r="Q216" s="22"/>
      <c r="R216" s="3" t="str">
        <f>IF(OR(G216="12R",G216="12L"),_xlfn.XLOOKUP(C216,DB!$A$2:$A$255,DB!$B$2:$B$255,""),IF(OR(G216="30L",G216="30R"),_xlfn.XLOOKUP(C216,DB!$A$2:$A$255,DB!$C$2:$C$255,""),""))</f>
        <v/>
      </c>
      <c r="S216" s="3">
        <f t="shared" si="3"/>
        <v>0</v>
      </c>
      <c r="T216" s="3" t="str">
        <f>_xlfn.XLOOKUP(C216,DB!$A$2:$A$255,DB!$D$2:$D$255,"")</f>
        <v/>
      </c>
    </row>
    <row r="217" spans="1:20" x14ac:dyDescent="0.2">
      <c r="A217" s="20"/>
      <c r="B217" s="20"/>
      <c r="C217" s="20"/>
      <c r="D217" s="20"/>
      <c r="E217" s="20"/>
      <c r="F217" s="21"/>
      <c r="G217" s="20"/>
      <c r="H217" s="20"/>
      <c r="I217" s="22"/>
      <c r="J217" s="20"/>
      <c r="K217" s="20"/>
      <c r="L217" s="22"/>
      <c r="M217" s="20"/>
      <c r="N217" s="21"/>
      <c r="O217" s="22"/>
      <c r="P217" s="20"/>
      <c r="Q217" s="22"/>
      <c r="R217" s="3" t="str">
        <f>IF(OR(G217="12R",G217="12L"),_xlfn.XLOOKUP(C217,DB!$A$2:$A$255,DB!$B$2:$B$255,""),IF(OR(G217="30L",G217="30R"),_xlfn.XLOOKUP(C217,DB!$A$2:$A$255,DB!$C$2:$C$255,""),""))</f>
        <v/>
      </c>
      <c r="S217" s="3">
        <f t="shared" si="3"/>
        <v>0</v>
      </c>
      <c r="T217" s="3" t="str">
        <f>_xlfn.XLOOKUP(C217,DB!$A$2:$A$255,DB!$D$2:$D$255,"")</f>
        <v/>
      </c>
    </row>
    <row r="218" spans="1:20" x14ac:dyDescent="0.2">
      <c r="A218" s="20"/>
      <c r="B218" s="20"/>
      <c r="C218" s="20"/>
      <c r="D218" s="20"/>
      <c r="E218" s="20"/>
      <c r="F218" s="21"/>
      <c r="G218" s="20"/>
      <c r="H218" s="20"/>
      <c r="I218" s="22"/>
      <c r="J218" s="20"/>
      <c r="K218" s="20"/>
      <c r="L218" s="22"/>
      <c r="M218" s="20"/>
      <c r="N218" s="21"/>
      <c r="O218" s="22"/>
      <c r="P218" s="20"/>
      <c r="Q218" s="22"/>
      <c r="R218" s="3" t="str">
        <f>IF(OR(G218="12R",G218="12L"),_xlfn.XLOOKUP(C218,DB!$A$2:$A$255,DB!$B$2:$B$255,""),IF(OR(G218="30L",G218="30R"),_xlfn.XLOOKUP(C218,DB!$A$2:$A$255,DB!$C$2:$C$255,""),""))</f>
        <v/>
      </c>
      <c r="S218" s="3">
        <f t="shared" si="3"/>
        <v>0</v>
      </c>
      <c r="T218" s="3" t="str">
        <f>_xlfn.XLOOKUP(C218,DB!$A$2:$A$255,DB!$D$2:$D$255,"")</f>
        <v/>
      </c>
    </row>
    <row r="219" spans="1:20" x14ac:dyDescent="0.2">
      <c r="A219" s="20"/>
      <c r="B219" s="20"/>
      <c r="C219" s="20"/>
      <c r="D219" s="20"/>
      <c r="E219" s="20"/>
      <c r="F219" s="21"/>
      <c r="G219" s="20"/>
      <c r="H219" s="20"/>
      <c r="I219" s="22"/>
      <c r="J219" s="20"/>
      <c r="K219" s="20"/>
      <c r="L219" s="22"/>
      <c r="M219" s="20"/>
      <c r="N219" s="21"/>
      <c r="O219" s="22"/>
      <c r="P219" s="20"/>
      <c r="Q219" s="22"/>
      <c r="R219" s="3" t="str">
        <f>IF(OR(G219="12R",G219="12L"),_xlfn.XLOOKUP(C219,DB!$A$2:$A$255,DB!$B$2:$B$255,""),IF(OR(G219="30L",G219="30R"),_xlfn.XLOOKUP(C219,DB!$A$2:$A$255,DB!$C$2:$C$255,""),""))</f>
        <v/>
      </c>
      <c r="S219" s="3">
        <f t="shared" si="3"/>
        <v>0</v>
      </c>
      <c r="T219" s="3" t="str">
        <f>_xlfn.XLOOKUP(C219,DB!$A$2:$A$255,DB!$D$2:$D$255,"")</f>
        <v/>
      </c>
    </row>
    <row r="220" spans="1:20" x14ac:dyDescent="0.2">
      <c r="A220" s="20"/>
      <c r="B220" s="20"/>
      <c r="C220" s="20"/>
      <c r="D220" s="20"/>
      <c r="E220" s="20"/>
      <c r="F220" s="21"/>
      <c r="G220" s="20"/>
      <c r="H220" s="20"/>
      <c r="I220" s="22"/>
      <c r="J220" s="20"/>
      <c r="K220" s="20"/>
      <c r="L220" s="22"/>
      <c r="M220" s="20"/>
      <c r="N220" s="21"/>
      <c r="O220" s="22"/>
      <c r="P220" s="20"/>
      <c r="Q220" s="22"/>
      <c r="R220" s="3" t="str">
        <f>IF(OR(G220="12R",G220="12L"),_xlfn.XLOOKUP(C220,DB!$A$2:$A$255,DB!$B$2:$B$255,""),IF(OR(G220="30L",G220="30R"),_xlfn.XLOOKUP(C220,DB!$A$2:$A$255,DB!$C$2:$C$255,""),""))</f>
        <v/>
      </c>
      <c r="S220" s="3">
        <f t="shared" si="3"/>
        <v>0</v>
      </c>
      <c r="T220" s="3" t="str">
        <f>_xlfn.XLOOKUP(C220,DB!$A$2:$A$255,DB!$D$2:$D$255,"")</f>
        <v/>
      </c>
    </row>
    <row r="221" spans="1:20" ht="24" x14ac:dyDescent="0.3">
      <c r="A221" s="25" t="str" cm="1">
        <f t="array" aca="1" ref="A221" ca="1">_xlfn.LET(_xlpm.s,MID(CELL("filename",A1),FIND("]",CELL("filename",A1))+1,10),_xlpm.d,DATE(VALUE(LEFT(_xlpm.s,4)),VALUE(MID(_xlpm.s,6,2)),VALUE(RIGHT(_xlpm.s,2))),_xlpm.dt,TEXT(_xlpm.d,"[$-en-US]dddd, mmmm d")&amp;", "&amp;YEAR(_xlpm.d),"GRAPHIC 2: DEPARTURES BY HOUR AND SID - "&amp;_xlpm.dt)</f>
        <v>GRAPHIC 2: DEPARTURES BY HOUR AND SID - Tuesday, October 27, 2026</v>
      </c>
      <c r="B221" s="25"/>
      <c r="C221" s="25"/>
      <c r="D221" s="25"/>
      <c r="E221" s="25"/>
      <c r="F221" s="25"/>
      <c r="G221" s="25"/>
      <c r="H221" s="25"/>
      <c r="I221" s="25"/>
    </row>
    <row r="223" spans="1:20" x14ac:dyDescent="0.2">
      <c r="A223" s="26" t="s">
        <v>1082</v>
      </c>
      <c r="B223" s="26"/>
      <c r="C223" s="26"/>
      <c r="D223" s="26"/>
      <c r="E223" s="26"/>
      <c r="F223" s="26"/>
      <c r="G223" s="26"/>
      <c r="H223" s="26"/>
      <c r="I223" s="26"/>
    </row>
    <row r="225" spans="1:9" x14ac:dyDescent="0.2">
      <c r="A225" s="23" t="s">
        <v>1083</v>
      </c>
      <c r="B225" s="23"/>
      <c r="C225" s="23"/>
      <c r="D225" s="23"/>
      <c r="E225" s="23"/>
      <c r="F225" s="23"/>
      <c r="G225" s="23"/>
      <c r="H225" s="23"/>
      <c r="I225" s="23"/>
    </row>
    <row r="226" spans="1:9" x14ac:dyDescent="0.2">
      <c r="A226" s="4" t="s">
        <v>1084</v>
      </c>
      <c r="B226" s="5" t="s">
        <v>1078</v>
      </c>
      <c r="C226" s="5" t="s">
        <v>1074</v>
      </c>
      <c r="D226" s="5" t="s">
        <v>1077</v>
      </c>
      <c r="E226" s="5" t="s">
        <v>40</v>
      </c>
      <c r="F226" s="5" t="s">
        <v>1073</v>
      </c>
      <c r="G226" s="5" t="s">
        <v>117</v>
      </c>
      <c r="H226" s="5" t="s">
        <v>1072</v>
      </c>
      <c r="I226" s="6" t="s">
        <v>1081</v>
      </c>
    </row>
    <row r="227" spans="1:9" x14ac:dyDescent="0.2">
      <c r="A227" s="7">
        <v>14</v>
      </c>
      <c r="B227" s="8">
        <f t="shared" ref="B227:H235" si="4">COUNTIFS($S$2:$S$220,$A227,$R$2:$R$220,B$226)</f>
        <v>1</v>
      </c>
      <c r="C227" s="8">
        <f t="shared" si="4"/>
        <v>0</v>
      </c>
      <c r="D227" s="8">
        <f t="shared" si="4"/>
        <v>0</v>
      </c>
      <c r="E227" s="8">
        <f t="shared" si="4"/>
        <v>0</v>
      </c>
      <c r="F227" s="8">
        <f t="shared" si="4"/>
        <v>1</v>
      </c>
      <c r="G227" s="8">
        <f t="shared" si="4"/>
        <v>0</v>
      </c>
      <c r="H227" s="8">
        <f t="shared" si="4"/>
        <v>1</v>
      </c>
      <c r="I227" s="9">
        <f t="shared" ref="I227:I235" si="5">SUM(B227:H227)</f>
        <v>3</v>
      </c>
    </row>
    <row r="228" spans="1:9" x14ac:dyDescent="0.2">
      <c r="A228" s="7">
        <v>15</v>
      </c>
      <c r="B228" s="8">
        <f t="shared" si="4"/>
        <v>0</v>
      </c>
      <c r="C228" s="8">
        <f t="shared" si="4"/>
        <v>2</v>
      </c>
      <c r="D228" s="8">
        <f t="shared" si="4"/>
        <v>0</v>
      </c>
      <c r="E228" s="8">
        <f t="shared" si="4"/>
        <v>1</v>
      </c>
      <c r="F228" s="8">
        <f t="shared" si="4"/>
        <v>3</v>
      </c>
      <c r="G228" s="8">
        <f t="shared" si="4"/>
        <v>0</v>
      </c>
      <c r="H228" s="8">
        <f t="shared" si="4"/>
        <v>7</v>
      </c>
      <c r="I228" s="9">
        <f t="shared" si="5"/>
        <v>13</v>
      </c>
    </row>
    <row r="229" spans="1:9" x14ac:dyDescent="0.2">
      <c r="A229" s="7">
        <v>16</v>
      </c>
      <c r="B229" s="8">
        <f t="shared" si="4"/>
        <v>0</v>
      </c>
      <c r="C229" s="8">
        <f t="shared" si="4"/>
        <v>2</v>
      </c>
      <c r="D229" s="8">
        <f t="shared" si="4"/>
        <v>0</v>
      </c>
      <c r="E229" s="8">
        <f t="shared" si="4"/>
        <v>0</v>
      </c>
      <c r="F229" s="8">
        <f t="shared" si="4"/>
        <v>3</v>
      </c>
      <c r="G229" s="8">
        <f t="shared" si="4"/>
        <v>2</v>
      </c>
      <c r="H229" s="8">
        <f t="shared" si="4"/>
        <v>7</v>
      </c>
      <c r="I229" s="9">
        <f t="shared" si="5"/>
        <v>14</v>
      </c>
    </row>
    <row r="230" spans="1:9" x14ac:dyDescent="0.2">
      <c r="A230" s="7">
        <v>17</v>
      </c>
      <c r="B230" s="8">
        <f t="shared" si="4"/>
        <v>0</v>
      </c>
      <c r="C230" s="8">
        <f t="shared" si="4"/>
        <v>4</v>
      </c>
      <c r="D230" s="8">
        <f t="shared" si="4"/>
        <v>0</v>
      </c>
      <c r="E230" s="8">
        <f t="shared" si="4"/>
        <v>1</v>
      </c>
      <c r="F230" s="8">
        <f t="shared" si="4"/>
        <v>4</v>
      </c>
      <c r="G230" s="8">
        <f t="shared" si="4"/>
        <v>3</v>
      </c>
      <c r="H230" s="8">
        <f t="shared" si="4"/>
        <v>4</v>
      </c>
      <c r="I230" s="9">
        <f t="shared" si="5"/>
        <v>16</v>
      </c>
    </row>
    <row r="231" spans="1:9" x14ac:dyDescent="0.2">
      <c r="A231" s="7">
        <v>18</v>
      </c>
      <c r="B231" s="8">
        <f t="shared" si="4"/>
        <v>2</v>
      </c>
      <c r="C231" s="8">
        <f t="shared" si="4"/>
        <v>3</v>
      </c>
      <c r="D231" s="8">
        <f t="shared" si="4"/>
        <v>0</v>
      </c>
      <c r="E231" s="8">
        <f t="shared" si="4"/>
        <v>1</v>
      </c>
      <c r="F231" s="8">
        <f t="shared" si="4"/>
        <v>5</v>
      </c>
      <c r="G231" s="8">
        <f t="shared" si="4"/>
        <v>1</v>
      </c>
      <c r="H231" s="8">
        <f t="shared" si="4"/>
        <v>6</v>
      </c>
      <c r="I231" s="9">
        <f t="shared" si="5"/>
        <v>18</v>
      </c>
    </row>
    <row r="232" spans="1:9" x14ac:dyDescent="0.2">
      <c r="A232" s="7">
        <v>19</v>
      </c>
      <c r="B232" s="8">
        <f t="shared" si="4"/>
        <v>1</v>
      </c>
      <c r="C232" s="8">
        <f t="shared" si="4"/>
        <v>5</v>
      </c>
      <c r="D232" s="8">
        <f t="shared" si="4"/>
        <v>0</v>
      </c>
      <c r="E232" s="8">
        <f t="shared" si="4"/>
        <v>3</v>
      </c>
      <c r="F232" s="8">
        <f t="shared" si="4"/>
        <v>4</v>
      </c>
      <c r="G232" s="8">
        <f t="shared" si="4"/>
        <v>1</v>
      </c>
      <c r="H232" s="8">
        <f t="shared" si="4"/>
        <v>9</v>
      </c>
      <c r="I232" s="9">
        <f t="shared" si="5"/>
        <v>23</v>
      </c>
    </row>
    <row r="233" spans="1:9" x14ac:dyDescent="0.2">
      <c r="A233" s="7">
        <v>20</v>
      </c>
      <c r="B233" s="8">
        <f t="shared" si="4"/>
        <v>0</v>
      </c>
      <c r="C233" s="8">
        <f t="shared" si="4"/>
        <v>4</v>
      </c>
      <c r="D233" s="8">
        <f t="shared" si="4"/>
        <v>0</v>
      </c>
      <c r="E233" s="8">
        <f t="shared" si="4"/>
        <v>0</v>
      </c>
      <c r="F233" s="8">
        <f t="shared" si="4"/>
        <v>5</v>
      </c>
      <c r="G233" s="8">
        <f t="shared" si="4"/>
        <v>0</v>
      </c>
      <c r="H233" s="8">
        <f t="shared" si="4"/>
        <v>10</v>
      </c>
      <c r="I233" s="9">
        <f t="shared" si="5"/>
        <v>19</v>
      </c>
    </row>
    <row r="234" spans="1:9" x14ac:dyDescent="0.2">
      <c r="A234" s="7">
        <v>21</v>
      </c>
      <c r="B234" s="8">
        <f t="shared" si="4"/>
        <v>1</v>
      </c>
      <c r="C234" s="8">
        <f t="shared" si="4"/>
        <v>2</v>
      </c>
      <c r="D234" s="8">
        <f t="shared" si="4"/>
        <v>0</v>
      </c>
      <c r="E234" s="8">
        <f t="shared" si="4"/>
        <v>1</v>
      </c>
      <c r="F234" s="8">
        <f t="shared" si="4"/>
        <v>5</v>
      </c>
      <c r="G234" s="8">
        <f t="shared" si="4"/>
        <v>2</v>
      </c>
      <c r="H234" s="8">
        <f t="shared" si="4"/>
        <v>6</v>
      </c>
      <c r="I234" s="9">
        <f t="shared" si="5"/>
        <v>17</v>
      </c>
    </row>
    <row r="235" spans="1:9" x14ac:dyDescent="0.2">
      <c r="A235" s="10">
        <v>22</v>
      </c>
      <c r="B235" s="11">
        <f t="shared" si="4"/>
        <v>0</v>
      </c>
      <c r="C235" s="11">
        <f t="shared" si="4"/>
        <v>1</v>
      </c>
      <c r="D235" s="11">
        <f t="shared" si="4"/>
        <v>0</v>
      </c>
      <c r="E235" s="11">
        <f t="shared" si="4"/>
        <v>3</v>
      </c>
      <c r="F235" s="11">
        <f t="shared" si="4"/>
        <v>1</v>
      </c>
      <c r="G235" s="11">
        <f t="shared" si="4"/>
        <v>0</v>
      </c>
      <c r="H235" s="11">
        <f t="shared" si="4"/>
        <v>3</v>
      </c>
      <c r="I235" s="12">
        <f t="shared" si="5"/>
        <v>8</v>
      </c>
    </row>
    <row r="237" spans="1:9" ht="42" customHeight="1" x14ac:dyDescent="0.2">
      <c r="A237" s="24" t="str" cm="1">
        <f t="array" aca="1" ref="A237" ca="1">_xlfn.LET(_xlpm.s,MID(CELL("filename",A1),FIND("]",CELL("filename",A1))+1,10),_xlpm.d,DATE(VALUE(LEFT(_xlpm.s,4)),VALUE(MID(_xlpm.s,6,2)),VALUE(RIGHT(_xlpm.s,2))),_xlpm.dt,TEXT(_xlpm.d,"[$-en-US]dddd, mmmm d")&amp;", "&amp;YEAR(_xlpm.d),"GRAPHIC 2: CANCUN DEPARTURES BY HOUR AND SID"&amp;CHAR(10)&amp;_xlpm.dt)</f>
        <v>GRAPHIC 2: CANCUN DEPARTURES BY HOUR AND SID
Tuesday, October 27, 2026</v>
      </c>
      <c r="B237" s="24"/>
      <c r="C237" s="24"/>
      <c r="D237" s="24"/>
      <c r="E237" s="24"/>
      <c r="F237" s="24"/>
      <c r="G237" s="24"/>
      <c r="H237" s="24"/>
      <c r="I237" s="24"/>
    </row>
    <row r="259" spans="1:9" ht="24" x14ac:dyDescent="0.3">
      <c r="A259" s="25" t="str" cm="1">
        <f t="array" aca="1" ref="A259" ca="1">_xlfn.LET(_xlpm.s,MID(CELL("filename",A1),FIND("]",CELL("filename",A1))+1,10),_xlpm.d,DATE(VALUE(LEFT(_xlpm.s,4)),VALUE(MID(_xlpm.s,6,2)),VALUE(RIGHT(_xlpm.s,2))),_xlpm.dt,TEXT(_xlpm.d,"[$-en-US]dddd, mmmm d")&amp;", "&amp;YEAR(_xlpm.d),"GRAPHIC 1: DEPARTURES BY HOUR AND SECTOR - "&amp;_xlpm.dt)</f>
        <v>GRAPHIC 1: DEPARTURES BY HOUR AND SECTOR - Tuesday, October 27, 2026</v>
      </c>
      <c r="B259" s="25"/>
      <c r="C259" s="25"/>
      <c r="D259" s="25"/>
      <c r="E259" s="25"/>
      <c r="F259" s="25"/>
      <c r="G259" s="25"/>
      <c r="H259" s="25"/>
      <c r="I259" s="25"/>
    </row>
    <row r="260" spans="1:9" x14ac:dyDescent="0.2">
      <c r="A260" s="26" t="s">
        <v>1086</v>
      </c>
      <c r="B260" s="26"/>
      <c r="C260" s="26"/>
      <c r="D260" s="26"/>
      <c r="E260" s="26"/>
      <c r="F260" s="26"/>
      <c r="G260" s="26"/>
      <c r="H260" s="26"/>
      <c r="I260" s="26"/>
    </row>
    <row r="262" spans="1:9" x14ac:dyDescent="0.2">
      <c r="A262" s="23" t="s">
        <v>1087</v>
      </c>
      <c r="B262" s="23"/>
      <c r="C262" s="23"/>
      <c r="D262" s="23"/>
      <c r="E262" s="23"/>
    </row>
    <row r="263" spans="1:9" x14ac:dyDescent="0.2">
      <c r="A263" s="4" t="s">
        <v>1084</v>
      </c>
      <c r="B263" s="5" t="s">
        <v>1088</v>
      </c>
      <c r="C263" s="5" t="s">
        <v>980</v>
      </c>
      <c r="D263" s="5" t="s">
        <v>984</v>
      </c>
      <c r="E263" s="6" t="s">
        <v>1081</v>
      </c>
    </row>
    <row r="264" spans="1:9" x14ac:dyDescent="0.2">
      <c r="A264" s="7">
        <v>14</v>
      </c>
      <c r="B264" s="8">
        <f t="shared" ref="B264:D273" si="6">COUNTIFS($S$2:$S$220,$A264,$T$2:$T$220,B$263)</f>
        <v>1</v>
      </c>
      <c r="C264" s="8">
        <f t="shared" si="6"/>
        <v>1</v>
      </c>
      <c r="D264" s="8">
        <f t="shared" si="6"/>
        <v>1</v>
      </c>
      <c r="E264" s="9">
        <f t="shared" ref="E264:E273" si="7">SUM(B264:D264)</f>
        <v>3</v>
      </c>
    </row>
    <row r="265" spans="1:9" x14ac:dyDescent="0.2">
      <c r="A265" s="7">
        <v>15</v>
      </c>
      <c r="B265" s="8">
        <f t="shared" si="6"/>
        <v>7</v>
      </c>
      <c r="C265" s="8">
        <f t="shared" si="6"/>
        <v>6</v>
      </c>
      <c r="D265" s="8">
        <f t="shared" si="6"/>
        <v>0</v>
      </c>
      <c r="E265" s="9">
        <f t="shared" si="7"/>
        <v>13</v>
      </c>
    </row>
    <row r="266" spans="1:9" x14ac:dyDescent="0.2">
      <c r="A266" s="7">
        <v>16</v>
      </c>
      <c r="B266" s="8">
        <f t="shared" si="6"/>
        <v>7</v>
      </c>
      <c r="C266" s="8">
        <f t="shared" si="6"/>
        <v>5</v>
      </c>
      <c r="D266" s="8">
        <f t="shared" si="6"/>
        <v>2</v>
      </c>
      <c r="E266" s="9">
        <f t="shared" si="7"/>
        <v>14</v>
      </c>
    </row>
    <row r="267" spans="1:9" x14ac:dyDescent="0.2">
      <c r="A267" s="7">
        <v>17</v>
      </c>
      <c r="B267" s="8">
        <f t="shared" si="6"/>
        <v>4</v>
      </c>
      <c r="C267" s="8">
        <f t="shared" si="6"/>
        <v>9</v>
      </c>
      <c r="D267" s="8">
        <f t="shared" si="6"/>
        <v>3</v>
      </c>
      <c r="E267" s="9">
        <f t="shared" si="7"/>
        <v>16</v>
      </c>
    </row>
    <row r="268" spans="1:9" x14ac:dyDescent="0.2">
      <c r="A268" s="7">
        <v>18</v>
      </c>
      <c r="B268" s="8">
        <f t="shared" si="6"/>
        <v>6</v>
      </c>
      <c r="C268" s="8">
        <f t="shared" si="6"/>
        <v>9</v>
      </c>
      <c r="D268" s="8">
        <f t="shared" si="6"/>
        <v>3</v>
      </c>
      <c r="E268" s="9">
        <f t="shared" si="7"/>
        <v>18</v>
      </c>
    </row>
    <row r="269" spans="1:9" x14ac:dyDescent="0.2">
      <c r="A269" s="7">
        <v>19</v>
      </c>
      <c r="B269" s="8">
        <f t="shared" si="6"/>
        <v>9</v>
      </c>
      <c r="C269" s="8">
        <f t="shared" si="6"/>
        <v>12</v>
      </c>
      <c r="D269" s="8">
        <f t="shared" si="6"/>
        <v>2</v>
      </c>
      <c r="E269" s="9">
        <f t="shared" si="7"/>
        <v>23</v>
      </c>
    </row>
    <row r="270" spans="1:9" x14ac:dyDescent="0.2">
      <c r="A270" s="7">
        <v>20</v>
      </c>
      <c r="B270" s="8">
        <f t="shared" si="6"/>
        <v>10</v>
      </c>
      <c r="C270" s="8">
        <f t="shared" si="6"/>
        <v>9</v>
      </c>
      <c r="D270" s="8">
        <f t="shared" si="6"/>
        <v>0</v>
      </c>
      <c r="E270" s="9">
        <f t="shared" si="7"/>
        <v>19</v>
      </c>
    </row>
    <row r="271" spans="1:9" x14ac:dyDescent="0.2">
      <c r="A271" s="7">
        <v>21</v>
      </c>
      <c r="B271" s="8">
        <f t="shared" si="6"/>
        <v>6</v>
      </c>
      <c r="C271" s="8">
        <f t="shared" si="6"/>
        <v>8</v>
      </c>
      <c r="D271" s="8">
        <f t="shared" si="6"/>
        <v>3</v>
      </c>
      <c r="E271" s="9">
        <f t="shared" si="7"/>
        <v>17</v>
      </c>
    </row>
    <row r="272" spans="1:9" x14ac:dyDescent="0.2">
      <c r="A272" s="7">
        <v>22</v>
      </c>
      <c r="B272" s="8">
        <f t="shared" si="6"/>
        <v>3</v>
      </c>
      <c r="C272" s="8">
        <f t="shared" si="6"/>
        <v>5</v>
      </c>
      <c r="D272" s="8">
        <f t="shared" si="6"/>
        <v>0</v>
      </c>
      <c r="E272" s="9">
        <f t="shared" si="7"/>
        <v>8</v>
      </c>
    </row>
    <row r="273" spans="1:9" x14ac:dyDescent="0.2">
      <c r="A273" s="10">
        <v>23</v>
      </c>
      <c r="B273" s="11">
        <f t="shared" si="6"/>
        <v>0</v>
      </c>
      <c r="C273" s="11">
        <f t="shared" si="6"/>
        <v>0</v>
      </c>
      <c r="D273" s="11">
        <f t="shared" si="6"/>
        <v>1</v>
      </c>
      <c r="E273" s="12">
        <f t="shared" si="7"/>
        <v>1</v>
      </c>
    </row>
    <row r="275" spans="1:9" ht="45" customHeight="1" x14ac:dyDescent="0.2">
      <c r="A275" s="24" t="str" cm="1">
        <f t="array" aca="1" ref="A275" ca="1">_xlfn.LET(_xlpm.s,MID(CELL("filename",A1),FIND("]",CELL("filename",A1))+1,10),_xlpm.d,DATE(VALUE(LEFT(_xlpm.s,4)),VALUE(MID(_xlpm.s,6,2)),VALUE(RIGHT(_xlpm.s,2))),_xlpm.dt,TEXT(_xlpm.d,"[$-en-US]dddd, mmmm d")&amp;", "&amp;YEAR(_xlpm.d),"GRAPHIC 1: CANCUN DEPARTURES BY HOUR AND SECTOR"&amp;CHAR(10)&amp;_xlpm.dt)</f>
        <v>GRAPHIC 1: CANCUN DEPARTURES BY HOUR AND SECTOR
Tuesday, October 27, 2026</v>
      </c>
      <c r="B275" s="24"/>
      <c r="C275" s="24"/>
      <c r="D275" s="24"/>
      <c r="E275" s="24"/>
      <c r="F275" s="24"/>
      <c r="G275" s="24"/>
      <c r="H275" s="24"/>
      <c r="I275" s="24"/>
    </row>
  </sheetData>
  <mergeCells count="8">
    <mergeCell ref="A262:E262"/>
    <mergeCell ref="A275:I275"/>
    <mergeCell ref="A221:I221"/>
    <mergeCell ref="A223:I223"/>
    <mergeCell ref="A225:I225"/>
    <mergeCell ref="A237:I237"/>
    <mergeCell ref="A259:I259"/>
    <mergeCell ref="A260:I260"/>
  </mergeCell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28</vt:i4>
      </vt:variant>
    </vt:vector>
  </HeadingPairs>
  <TitlesOfParts>
    <vt:vector size="28" baseType="lpstr">
      <vt:lpstr>DB</vt:lpstr>
      <vt:lpstr>2026-10-01</vt:lpstr>
      <vt:lpstr>2026-10-02</vt:lpstr>
      <vt:lpstr>2026-10-03</vt:lpstr>
      <vt:lpstr>2026-10-04</vt:lpstr>
      <vt:lpstr>2026-10-05</vt:lpstr>
      <vt:lpstr>2026-10-06</vt:lpstr>
      <vt:lpstr>2026-10-07</vt:lpstr>
      <vt:lpstr>2026-10-08</vt:lpstr>
      <vt:lpstr>2026-10-09</vt:lpstr>
      <vt:lpstr>2026-10-10</vt:lpstr>
      <vt:lpstr>2026-10-11</vt:lpstr>
      <vt:lpstr>2026-10-12</vt:lpstr>
      <vt:lpstr>2026-10-13</vt:lpstr>
      <vt:lpstr>2026-10-14</vt:lpstr>
      <vt:lpstr>2026-10-15</vt:lpstr>
      <vt:lpstr>2026-10-16</vt:lpstr>
      <vt:lpstr>2026-10-17</vt:lpstr>
      <vt:lpstr>2026-10-18</vt:lpstr>
      <vt:lpstr>2026-10-19</vt:lpstr>
      <vt:lpstr>2026-10-20</vt:lpstr>
      <vt:lpstr>2026-10-21</vt:lpstr>
      <vt:lpstr>2026-10-22</vt:lpstr>
      <vt:lpstr>2026-10-23</vt:lpstr>
      <vt:lpstr>2026-10-24</vt:lpstr>
      <vt:lpstr>2026-10-25</vt:lpstr>
      <vt:lpstr>2026-10-26</vt:lpstr>
      <vt:lpstr>2026-10-27</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Horacio Castañeda SENEAM</dc:creator>
  <cp:lastModifiedBy>Horacio Castañeda SENEAM</cp:lastModifiedBy>
  <dcterms:created xsi:type="dcterms:W3CDTF">2026-09-11T01:28:46Z</dcterms:created>
  <dcterms:modified xsi:type="dcterms:W3CDTF">2026-10-28T19:23:12Z</dcterms:modified>
</cp:coreProperties>
</file>